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Herless Meza\Desktop\"/>
    </mc:Choice>
  </mc:AlternateContent>
  <workbookProtection workbookAlgorithmName="SHA-512" workbookHashValue="GSEfHZsBvtZuKYb9/oev0peK6v/lHXI3mAyHl6/8UGEHOcLbY+7Tr1QhfJTGqxJyVbQw6MC9TmdPMpjy7CYRJw==" workbookSaltValue="RzXvEyA7YDX7MGcnS58nQA==" workbookSpinCount="100000" lockStructure="1"/>
  <bookViews>
    <workbookView xWindow="0" yWindow="0" windowWidth="20490" windowHeight="7755" tabRatio="925" firstSheet="1" activeTab="1"/>
  </bookViews>
  <sheets>
    <sheet name="INDICACIONES GENERALES" sheetId="62" state="hidden" r:id="rId1"/>
    <sheet name="Carátula" sheetId="65" r:id="rId2"/>
    <sheet name="Categorías de gastos" sheetId="55" state="hidden" r:id="rId3"/>
    <sheet name="INFORMACION GENERAL PROYECTO" sheetId="61" r:id="rId4"/>
    <sheet name="MARCO LOGICO" sheetId="78" r:id="rId5"/>
    <sheet name="CRONOGRAMA PRODUCTOS" sheetId="77" r:id="rId6"/>
    <sheet name="CRONOGRAMA ACTIVIDADES" sheetId="52" r:id="rId7"/>
    <sheet name="FORMATO COSTEO C1" sheetId="20" r:id="rId8"/>
    <sheet name="FORMATO COSTEO C2" sheetId="84" r:id="rId9"/>
    <sheet name="FORMATO COSTEO C3" sheetId="85" r:id="rId10"/>
    <sheet name="FORMATO COSTEO C4" sheetId="86" r:id="rId11"/>
    <sheet name="FORMATO COSTEO C6" sheetId="17" r:id="rId12"/>
    <sheet name="FLUJO CAJA" sheetId="67" r:id="rId13"/>
    <sheet name="METAS PROPOSITO" sheetId="81" r:id="rId14"/>
    <sheet name="PRESUPUESTO ANALITICO" sheetId="24" r:id="rId15"/>
    <sheet name="CRONOGRAMA DESEMBOLSOS" sheetId="80" state="hidden" r:id="rId16"/>
    <sheet name="PRESUPUESTO COMPONENTE FUENTES" sheetId="66" state="hidden" r:id="rId17"/>
    <sheet name="FE" sheetId="32" state="hidden" r:id="rId18"/>
    <sheet name="IE" sheetId="88" state="hidden" r:id="rId19"/>
    <sheet name="IA1" sheetId="87" state="hidden" r:id="rId20"/>
    <sheet name="IA2" sheetId="91" state="hidden" r:id="rId21"/>
    <sheet name="IA3" sheetId="92" state="hidden" r:id="rId22"/>
    <sheet name="IA4" sheetId="93" state="hidden" r:id="rId23"/>
    <sheet name="BNF" sheetId="94" state="hidden" r:id="rId24"/>
    <sheet name="PRESUPUESTO CATEGORIA GASTO" sheetId="63" r:id="rId25"/>
    <sheet name="VALIDACION" sheetId="73" r:id="rId26"/>
    <sheet name="Hoja1" sheetId="95" r:id="rId27"/>
    <sheet name="Entregables" sheetId="83" state="hidden" r:id="rId28"/>
    <sheet name="resultados" sheetId="79" state="hidden" r:id="rId29"/>
    <sheet name="Productos" sheetId="82" state="hidden" r:id="rId30"/>
  </sheets>
  <externalReferences>
    <externalReference r:id="rId31"/>
    <externalReference r:id="rId32"/>
  </externalReferences>
  <definedNames>
    <definedName name="_xlnm._FilterDatabase" localSheetId="2" hidden="1">'Categorías de gastos'!$B$2:$E$13</definedName>
    <definedName name="_xlnm._FilterDatabase" localSheetId="7" hidden="1">'FORMATO COSTEO C1'!$AB$15:$AB$16</definedName>
    <definedName name="_xlnm._FilterDatabase" localSheetId="8" hidden="1">'FORMATO COSTEO C2'!$AB$15:$AB$16</definedName>
    <definedName name="_xlnm._FilterDatabase" localSheetId="9" hidden="1">'FORMATO COSTEO C3'!#REF!</definedName>
    <definedName name="_xlnm._FilterDatabase" localSheetId="10" hidden="1">'FORMATO COSTEO C4'!#REF!</definedName>
    <definedName name="_xlnm.Print_Area" localSheetId="23">BNF!$B$1:$AU$447</definedName>
    <definedName name="_xlnm.Print_Area" localSheetId="2">'Categorías de gastos'!$B$2:$E$13</definedName>
    <definedName name="_xlnm.Print_Area" localSheetId="6">'CRONOGRAMA ACTIVIDADES'!$B$2:$AO$179</definedName>
    <definedName name="_xlnm.Print_Area" localSheetId="5">'CRONOGRAMA PRODUCTOS'!$B$29:$AQ$184</definedName>
    <definedName name="_xlnm.Print_Area" localSheetId="17">FE!$B$1:$AU$447</definedName>
    <definedName name="_xlnm.Print_Area" localSheetId="12">'FLUJO CAJA'!$B$2:$M$55</definedName>
    <definedName name="_xlnm.Print_Area" localSheetId="7">'FORMATO COSTEO C1'!$B$1:$X$500</definedName>
    <definedName name="_xlnm.Print_Area" localSheetId="8">'FORMATO COSTEO C2'!$B$1:$X$500</definedName>
    <definedName name="_xlnm.Print_Area" localSheetId="9">'FORMATO COSTEO C3'!$B$1:$X$500</definedName>
    <definedName name="_xlnm.Print_Area" localSheetId="10">'FORMATO COSTEO C4'!$B$1:$X$500</definedName>
    <definedName name="_xlnm.Print_Area" localSheetId="11">'FORMATO COSTEO C6'!$B$1:$X$106</definedName>
    <definedName name="_xlnm.Print_Area" localSheetId="19">'IA1'!$B$1:$AU$447</definedName>
    <definedName name="_xlnm.Print_Area" localSheetId="20">'IA2'!$B$1:$AU$447</definedName>
    <definedName name="_xlnm.Print_Area" localSheetId="21">'IA3'!$B$1:$AU$447</definedName>
    <definedName name="_xlnm.Print_Area" localSheetId="22">'IA4'!$B$1:$AU$447</definedName>
    <definedName name="_xlnm.Print_Area" localSheetId="18">IE!$B$1:$AU$447</definedName>
    <definedName name="_xlnm.Print_Area" localSheetId="3">'INFORMACION GENERAL PROYECTO'!$B$2:$H$38</definedName>
    <definedName name="_xlnm.Print_Area" localSheetId="4">'MARCO LOGICO'!$B$1:$I$133</definedName>
    <definedName name="_xlnm.Print_Area" localSheetId="13">'METAS PROPOSITO'!$B$2:$M$58</definedName>
    <definedName name="_xlnm.Print_Area" localSheetId="14">'PRESUPUESTO ANALITICO'!$B$1:$M$406</definedName>
    <definedName name="_xlnm.Print_Area" localSheetId="24">'PRESUPUESTO CATEGORIA GASTO'!$B$2:$S$36</definedName>
    <definedName name="_xlnm.Print_Area" localSheetId="16">'PRESUPUESTO COMPONENTE FUENTES'!$B$1:$AP$21</definedName>
    <definedName name="Categorías">'Categorías de gastos'!$E$2:$E$13</definedName>
    <definedName name="Planilla" localSheetId="23">#REF!</definedName>
    <definedName name="Planilla" localSheetId="8">#REF!</definedName>
    <definedName name="Planilla" localSheetId="9">#REF!</definedName>
    <definedName name="Planilla" localSheetId="10">#REF!</definedName>
    <definedName name="Planilla" localSheetId="19">#REF!</definedName>
    <definedName name="Planilla" localSheetId="20">#REF!</definedName>
    <definedName name="Planilla" localSheetId="21">#REF!</definedName>
    <definedName name="Planilla" localSheetId="22">#REF!</definedName>
    <definedName name="Planilla" localSheetId="18">#REF!</definedName>
    <definedName name="Planilla">#REF!</definedName>
    <definedName name="RL" localSheetId="23">#REF!</definedName>
    <definedName name="RL" localSheetId="8">#REF!</definedName>
    <definedName name="RL" localSheetId="9">#REF!</definedName>
    <definedName name="RL" localSheetId="10">#REF!</definedName>
    <definedName name="RL" localSheetId="19">#REF!</definedName>
    <definedName name="RL" localSheetId="20">#REF!</definedName>
    <definedName name="RL" localSheetId="21">#REF!</definedName>
    <definedName name="RL" localSheetId="22">#REF!</definedName>
    <definedName name="RL" localSheetId="18">#REF!</definedName>
    <definedName name="RL">#REF!</definedName>
    <definedName name="_xlnm.Print_Titles" localSheetId="23">BNF!$1:$11</definedName>
    <definedName name="_xlnm.Print_Titles" localSheetId="6">'CRONOGRAMA ACTIVIDADES'!$9:$12</definedName>
    <definedName name="_xlnm.Print_Titles" localSheetId="17">FE!$1:$11</definedName>
    <definedName name="_xlnm.Print_Titles" localSheetId="7">'FORMATO COSTEO C1'!$1:$13</definedName>
    <definedName name="_xlnm.Print_Titles" localSheetId="8">'FORMATO COSTEO C2'!$1:$10</definedName>
    <definedName name="_xlnm.Print_Titles" localSheetId="9">'FORMATO COSTEO C3'!$1:$13</definedName>
    <definedName name="_xlnm.Print_Titles" localSheetId="10">'FORMATO COSTEO C4'!$1:$13</definedName>
    <definedName name="_xlnm.Print_Titles" localSheetId="11">'FORMATO COSTEO C6'!$1:$13</definedName>
    <definedName name="_xlnm.Print_Titles" localSheetId="19">'IA1'!$1:$11</definedName>
    <definedName name="_xlnm.Print_Titles" localSheetId="20">'IA2'!$1:$11</definedName>
    <definedName name="_xlnm.Print_Titles" localSheetId="21">'IA3'!$1:$11</definedName>
    <definedName name="_xlnm.Print_Titles" localSheetId="22">'IA4'!$1:$11</definedName>
    <definedName name="_xlnm.Print_Titles" localSheetId="18">IE!$1:$11</definedName>
    <definedName name="_xlnm.Print_Titles" localSheetId="4">'MARCO LOGICO'!$2:$9</definedName>
    <definedName name="_xlnm.Print_Titles" localSheetId="14">'PRESUPUESTO ANALITICO'!$1:$11</definedName>
  </definedNames>
  <calcPr calcId="152511"/>
</workbook>
</file>

<file path=xl/calcChain.xml><?xml version="1.0" encoding="utf-8"?>
<calcChain xmlns="http://schemas.openxmlformats.org/spreadsheetml/2006/main">
  <c r="D54" i="67" l="1"/>
  <c r="D58" i="81"/>
  <c r="D57" i="81"/>
  <c r="J99" i="17"/>
  <c r="K99" i="17"/>
  <c r="F10" i="63" l="1"/>
  <c r="AA99" i="17"/>
  <c r="AB99" i="17" s="1"/>
  <c r="AA98" i="17"/>
  <c r="AB98" i="17" s="1"/>
  <c r="AA97" i="17"/>
  <c r="AB97" i="17" s="1"/>
  <c r="AA95" i="17"/>
  <c r="AB95" i="17" s="1"/>
  <c r="AA94" i="17"/>
  <c r="AB94" i="17" s="1"/>
  <c r="AA93" i="17"/>
  <c r="AB93" i="17" s="1"/>
  <c r="AA91" i="17"/>
  <c r="AB91" i="17" s="1"/>
  <c r="AA90" i="17"/>
  <c r="AB90" i="17" s="1"/>
  <c r="AA89" i="17"/>
  <c r="AB89" i="17" s="1"/>
  <c r="AA86" i="17"/>
  <c r="AB86" i="17" s="1"/>
  <c r="AA85" i="17"/>
  <c r="AB85" i="17" s="1"/>
  <c r="AA78" i="17"/>
  <c r="AB78" i="17" s="1"/>
  <c r="AA77" i="17"/>
  <c r="AB77" i="17" s="1"/>
  <c r="AA76" i="17"/>
  <c r="AB76" i="17" s="1"/>
  <c r="AA75" i="17"/>
  <c r="AB75" i="17" s="1"/>
  <c r="AA72" i="17"/>
  <c r="AB72" i="17" s="1"/>
  <c r="AA71" i="17"/>
  <c r="AB71" i="17" s="1"/>
  <c r="AA70" i="17"/>
  <c r="AB70" i="17" s="1"/>
  <c r="AA69" i="17"/>
  <c r="AB69" i="17" s="1"/>
  <c r="AA68" i="17"/>
  <c r="AB68" i="17" s="1"/>
  <c r="AA67" i="17"/>
  <c r="AB67" i="17" s="1"/>
  <c r="AA66" i="17"/>
  <c r="AB66" i="17" s="1"/>
  <c r="AA65" i="17"/>
  <c r="AB65" i="17" s="1"/>
  <c r="AA64" i="17"/>
  <c r="AB64" i="17" s="1"/>
  <c r="AA63" i="17"/>
  <c r="AB63" i="17" s="1"/>
  <c r="AA62" i="17"/>
  <c r="AB62" i="17" s="1"/>
  <c r="AA61" i="17"/>
  <c r="AB61" i="17" s="1"/>
  <c r="AA60" i="17"/>
  <c r="AB60" i="17" s="1"/>
  <c r="AA59" i="17"/>
  <c r="AB59" i="17" s="1"/>
  <c r="AA58" i="17"/>
  <c r="AB58" i="17" s="1"/>
  <c r="AA57" i="17"/>
  <c r="AB57" i="17" s="1"/>
  <c r="AA56" i="17"/>
  <c r="AB56" i="17" s="1"/>
  <c r="AA55" i="17"/>
  <c r="AB55" i="17" s="1"/>
  <c r="AA54" i="17"/>
  <c r="AB54" i="17" s="1"/>
  <c r="AA53" i="17"/>
  <c r="AB53" i="17" s="1"/>
  <c r="AA52" i="17"/>
  <c r="AB52" i="17" s="1"/>
  <c r="AA51" i="17"/>
  <c r="AB51" i="17" s="1"/>
  <c r="AA50" i="17"/>
  <c r="AB50" i="17" s="1"/>
  <c r="AA49" i="17"/>
  <c r="AB49" i="17" s="1"/>
  <c r="AA48" i="17"/>
  <c r="AB48" i="17" s="1"/>
  <c r="AA47" i="17"/>
  <c r="AB47" i="17" s="1"/>
  <c r="AA46" i="17"/>
  <c r="AB46" i="17" s="1"/>
  <c r="AA45" i="17"/>
  <c r="AB45" i="17" s="1"/>
  <c r="AA44" i="17"/>
  <c r="AB44" i="17" s="1"/>
  <c r="AA41" i="17"/>
  <c r="AB41" i="17" s="1"/>
  <c r="AA40" i="17"/>
  <c r="AB40" i="17" s="1"/>
  <c r="AA39" i="17"/>
  <c r="AB39" i="17" s="1"/>
  <c r="AA38" i="17"/>
  <c r="AB38" i="17" s="1"/>
  <c r="AA37" i="17"/>
  <c r="AB37" i="17" s="1"/>
  <c r="AA36" i="17"/>
  <c r="AB36" i="17" s="1"/>
  <c r="AA35" i="17"/>
  <c r="AB35" i="17" s="1"/>
  <c r="AA34" i="17"/>
  <c r="AB34" i="17" s="1"/>
  <c r="AA33" i="17"/>
  <c r="AB33" i="17" s="1"/>
  <c r="AA32" i="17"/>
  <c r="AB32" i="17" s="1"/>
  <c r="AA31" i="17"/>
  <c r="AB31" i="17" s="1"/>
  <c r="AA30" i="17"/>
  <c r="AB30" i="17" s="1"/>
  <c r="AA27" i="17"/>
  <c r="AB27" i="17" s="1"/>
  <c r="AA26" i="17"/>
  <c r="AB26" i="17" s="1"/>
  <c r="AA25" i="17"/>
  <c r="AB25" i="17" s="1"/>
  <c r="AA24" i="17"/>
  <c r="AB24" i="17" s="1"/>
  <c r="AA23" i="17"/>
  <c r="AB23" i="17" s="1"/>
  <c r="AA22" i="17"/>
  <c r="AB22" i="17" s="1"/>
  <c r="AA21" i="17"/>
  <c r="AB21" i="17" s="1"/>
  <c r="AA20" i="17"/>
  <c r="AB20" i="17" s="1"/>
  <c r="AA19" i="17"/>
  <c r="AB19" i="17" s="1"/>
  <c r="AA18" i="17"/>
  <c r="AB18" i="17" s="1"/>
  <c r="AA17" i="17"/>
  <c r="AB17" i="17" s="1"/>
  <c r="AA16" i="17"/>
  <c r="AB16" i="17" s="1"/>
  <c r="AA500" i="86"/>
  <c r="AB500" i="86" s="1"/>
  <c r="AA499" i="86"/>
  <c r="AB499" i="86" s="1"/>
  <c r="AA498" i="86"/>
  <c r="AB498" i="86" s="1"/>
  <c r="AA497" i="86"/>
  <c r="AB497" i="86" s="1"/>
  <c r="AA496" i="86"/>
  <c r="AB496" i="86" s="1"/>
  <c r="AA495" i="86"/>
  <c r="AB495" i="86" s="1"/>
  <c r="AA494" i="86"/>
  <c r="AB494" i="86" s="1"/>
  <c r="AA493" i="86"/>
  <c r="AB493" i="86" s="1"/>
  <c r="AA492" i="86"/>
  <c r="AB492" i="86" s="1"/>
  <c r="AA491" i="86"/>
  <c r="AB491" i="86" s="1"/>
  <c r="AA490" i="86"/>
  <c r="AB490" i="86" s="1"/>
  <c r="AA489" i="86"/>
  <c r="AB489" i="86" s="1"/>
  <c r="AA488" i="86"/>
  <c r="AB488" i="86" s="1"/>
  <c r="AA487" i="86"/>
  <c r="AB487" i="86" s="1"/>
  <c r="AA486" i="86"/>
  <c r="AB486" i="86" s="1"/>
  <c r="AA485" i="86"/>
  <c r="AB485" i="86" s="1"/>
  <c r="AA484" i="86"/>
  <c r="AB484" i="86" s="1"/>
  <c r="AA483" i="86"/>
  <c r="AB483" i="86" s="1"/>
  <c r="AA482" i="86"/>
  <c r="AB482" i="86" s="1"/>
  <c r="AA481" i="86"/>
  <c r="AB481" i="86" s="1"/>
  <c r="AA480" i="86"/>
  <c r="AB480" i="86" s="1"/>
  <c r="AA479" i="86"/>
  <c r="AB479" i="86" s="1"/>
  <c r="AA478" i="86"/>
  <c r="AB478" i="86" s="1"/>
  <c r="AA477" i="86"/>
  <c r="AB477" i="86" s="1"/>
  <c r="AA476" i="86"/>
  <c r="AB476" i="86" s="1"/>
  <c r="AA475" i="86"/>
  <c r="AB475" i="86" s="1"/>
  <c r="AA474" i="86"/>
  <c r="AB474" i="86" s="1"/>
  <c r="AA473" i="86"/>
  <c r="AB473" i="86" s="1"/>
  <c r="AA472" i="86"/>
  <c r="AB472" i="86" s="1"/>
  <c r="AA471" i="86"/>
  <c r="AB471" i="86" s="1"/>
  <c r="AA470" i="86"/>
  <c r="AB470" i="86" s="1"/>
  <c r="AA469" i="86"/>
  <c r="AB469" i="86" s="1"/>
  <c r="AA467" i="86"/>
  <c r="AB467" i="86" s="1"/>
  <c r="AA466" i="86"/>
  <c r="AB466" i="86" s="1"/>
  <c r="AA465" i="86"/>
  <c r="AB465" i="86" s="1"/>
  <c r="AA464" i="86"/>
  <c r="AB464" i="86" s="1"/>
  <c r="AA463" i="86"/>
  <c r="AB463" i="86" s="1"/>
  <c r="AA462" i="86"/>
  <c r="AB462" i="86" s="1"/>
  <c r="AA461" i="86"/>
  <c r="AB461" i="86" s="1"/>
  <c r="AA460" i="86"/>
  <c r="AB460" i="86" s="1"/>
  <c r="AB459" i="86"/>
  <c r="AA459" i="86"/>
  <c r="AA458" i="86"/>
  <c r="AB458" i="86" s="1"/>
  <c r="AA457" i="86"/>
  <c r="AB457" i="86" s="1"/>
  <c r="AA456" i="86"/>
  <c r="AB456" i="86" s="1"/>
  <c r="AB455" i="86"/>
  <c r="AA455" i="86"/>
  <c r="AA454" i="86"/>
  <c r="AB454" i="86" s="1"/>
  <c r="AB453" i="86"/>
  <c r="AA453" i="86"/>
  <c r="AA452" i="86"/>
  <c r="AB452" i="86" s="1"/>
  <c r="AB451" i="86"/>
  <c r="AA451" i="86"/>
  <c r="AA450" i="86"/>
  <c r="AB450" i="86" s="1"/>
  <c r="AA449" i="86"/>
  <c r="AB449" i="86" s="1"/>
  <c r="AA448" i="86"/>
  <c r="AB448" i="86" s="1"/>
  <c r="AB447" i="86"/>
  <c r="AA447" i="86"/>
  <c r="AA446" i="86"/>
  <c r="AB446" i="86" s="1"/>
  <c r="AB445" i="86"/>
  <c r="AA445" i="86"/>
  <c r="AA444" i="86"/>
  <c r="AB444" i="86" s="1"/>
  <c r="AB443" i="86"/>
  <c r="AA443" i="86"/>
  <c r="AA442" i="86"/>
  <c r="AB442" i="86" s="1"/>
  <c r="AA441" i="86"/>
  <c r="AB441" i="86" s="1"/>
  <c r="AA440" i="86"/>
  <c r="AB440" i="86" s="1"/>
  <c r="AB439" i="86"/>
  <c r="AA439" i="86"/>
  <c r="AA438" i="86"/>
  <c r="AB438" i="86" s="1"/>
  <c r="AB437" i="86"/>
  <c r="AA437" i="86"/>
  <c r="AA435" i="86"/>
  <c r="AB435" i="86" s="1"/>
  <c r="AB434" i="86"/>
  <c r="AA434" i="86"/>
  <c r="AA433" i="86"/>
  <c r="AB433" i="86" s="1"/>
  <c r="AA432" i="86"/>
  <c r="AB432" i="86" s="1"/>
  <c r="AA431" i="86"/>
  <c r="AB431" i="86" s="1"/>
  <c r="AB430" i="86"/>
  <c r="AA430" i="86"/>
  <c r="AA429" i="86"/>
  <c r="AB429" i="86" s="1"/>
  <c r="AB428" i="86"/>
  <c r="AA428" i="86"/>
  <c r="AA427" i="86"/>
  <c r="AB427" i="86" s="1"/>
  <c r="AB426" i="86"/>
  <c r="AA426" i="86"/>
  <c r="AA425" i="86"/>
  <c r="AB425" i="86" s="1"/>
  <c r="AA424" i="86"/>
  <c r="AB424" i="86" s="1"/>
  <c r="AA423" i="86"/>
  <c r="AB423" i="86" s="1"/>
  <c r="AB422" i="86"/>
  <c r="AA422" i="86"/>
  <c r="AA421" i="86"/>
  <c r="AB421" i="86" s="1"/>
  <c r="AB420" i="86"/>
  <c r="AA420" i="86"/>
  <c r="AA419" i="86"/>
  <c r="AB419" i="86" s="1"/>
  <c r="AB418" i="86"/>
  <c r="AA418" i="86"/>
  <c r="AA417" i="86"/>
  <c r="AB417" i="86" s="1"/>
  <c r="AA416" i="86"/>
  <c r="AB416" i="86" s="1"/>
  <c r="AA415" i="86"/>
  <c r="AB415" i="86" s="1"/>
  <c r="AB414" i="86"/>
  <c r="AA414" i="86"/>
  <c r="AA413" i="86"/>
  <c r="AB413" i="86" s="1"/>
  <c r="AB412" i="86"/>
  <c r="AA412" i="86"/>
  <c r="AA411" i="86"/>
  <c r="AB411" i="86" s="1"/>
  <c r="AB410" i="86"/>
  <c r="AA410" i="86"/>
  <c r="AA409" i="86"/>
  <c r="AB409" i="86" s="1"/>
  <c r="AA408" i="86"/>
  <c r="AB408" i="86" s="1"/>
  <c r="AA407" i="86"/>
  <c r="AB407" i="86" s="1"/>
  <c r="AB406" i="86"/>
  <c r="AA406" i="86"/>
  <c r="AA405" i="86"/>
  <c r="AB405" i="86" s="1"/>
  <c r="AB403" i="86"/>
  <c r="AA403" i="86"/>
  <c r="AA402" i="86"/>
  <c r="AB402" i="86" s="1"/>
  <c r="AB401" i="86"/>
  <c r="AA401" i="86"/>
  <c r="AA400" i="86"/>
  <c r="AB400" i="86" s="1"/>
  <c r="AA399" i="86"/>
  <c r="AB399" i="86" s="1"/>
  <c r="AA398" i="86"/>
  <c r="AB398" i="86" s="1"/>
  <c r="AB397" i="86"/>
  <c r="AA397" i="86"/>
  <c r="AA396" i="86"/>
  <c r="AB396" i="86" s="1"/>
  <c r="AB395" i="86"/>
  <c r="AA395" i="86"/>
  <c r="AA394" i="86"/>
  <c r="AB394" i="86" s="1"/>
  <c r="AB393" i="86"/>
  <c r="AA393" i="86"/>
  <c r="AA392" i="86"/>
  <c r="AB392" i="86" s="1"/>
  <c r="AA391" i="86"/>
  <c r="AB391" i="86" s="1"/>
  <c r="AA390" i="86"/>
  <c r="AB390" i="86" s="1"/>
  <c r="AB389" i="86"/>
  <c r="AA389" i="86"/>
  <c r="AA388" i="86"/>
  <c r="AB388" i="86" s="1"/>
  <c r="AB387" i="86"/>
  <c r="AA387" i="86"/>
  <c r="AA386" i="86"/>
  <c r="AB386" i="86" s="1"/>
  <c r="AB385" i="86"/>
  <c r="AA385" i="86"/>
  <c r="AA384" i="86"/>
  <c r="AB384" i="86" s="1"/>
  <c r="AA383" i="86"/>
  <c r="AB383" i="86" s="1"/>
  <c r="AA382" i="86"/>
  <c r="AB382" i="86" s="1"/>
  <c r="AB381" i="86"/>
  <c r="AA381" i="86"/>
  <c r="AA380" i="86"/>
  <c r="AB380" i="86" s="1"/>
  <c r="AB379" i="86"/>
  <c r="AA379" i="86"/>
  <c r="AA378" i="86"/>
  <c r="AB378" i="86" s="1"/>
  <c r="AB377" i="86"/>
  <c r="AA377" i="86"/>
  <c r="AA376" i="86"/>
  <c r="AB376" i="86" s="1"/>
  <c r="AA375" i="86"/>
  <c r="AB375" i="86" s="1"/>
  <c r="AA374" i="86"/>
  <c r="AB374" i="86" s="1"/>
  <c r="AB373" i="86"/>
  <c r="AA373" i="86"/>
  <c r="AA371" i="86"/>
  <c r="AB371" i="86" s="1"/>
  <c r="AB370" i="86"/>
  <c r="AA370" i="86"/>
  <c r="AA369" i="86"/>
  <c r="AB369" i="86" s="1"/>
  <c r="AB368" i="86"/>
  <c r="AA368" i="86"/>
  <c r="AA367" i="86"/>
  <c r="AB367" i="86" s="1"/>
  <c r="AA366" i="86"/>
  <c r="AB366" i="86" s="1"/>
  <c r="AA365" i="86"/>
  <c r="AB365" i="86" s="1"/>
  <c r="AB364" i="86"/>
  <c r="AA364" i="86"/>
  <c r="AA363" i="86"/>
  <c r="AB363" i="86" s="1"/>
  <c r="AB362" i="86"/>
  <c r="AA362" i="86"/>
  <c r="AA361" i="86"/>
  <c r="AB361" i="86" s="1"/>
  <c r="AB360" i="86"/>
  <c r="AA360" i="86"/>
  <c r="AA359" i="86"/>
  <c r="AB359" i="86" s="1"/>
  <c r="AA358" i="86"/>
  <c r="AB358" i="86" s="1"/>
  <c r="AA357" i="86"/>
  <c r="AB357" i="86" s="1"/>
  <c r="AB356" i="86"/>
  <c r="AA356" i="86"/>
  <c r="AA355" i="86"/>
  <c r="AB355" i="86" s="1"/>
  <c r="AB354" i="86"/>
  <c r="AA354" i="86"/>
  <c r="AA353" i="86"/>
  <c r="AB353" i="86" s="1"/>
  <c r="AB352" i="86"/>
  <c r="AA352" i="86"/>
  <c r="AA351" i="86"/>
  <c r="AB351" i="86" s="1"/>
  <c r="AA350" i="86"/>
  <c r="AB350" i="86" s="1"/>
  <c r="AA349" i="86"/>
  <c r="AB349" i="86" s="1"/>
  <c r="AB348" i="86"/>
  <c r="AA348" i="86"/>
  <c r="AA347" i="86"/>
  <c r="AB347" i="86" s="1"/>
  <c r="AB346" i="86"/>
  <c r="AA346" i="86"/>
  <c r="AA345" i="86"/>
  <c r="AB345" i="86" s="1"/>
  <c r="AB344" i="86"/>
  <c r="AA344" i="86"/>
  <c r="AA343" i="86"/>
  <c r="AB343" i="86" s="1"/>
  <c r="AA342" i="86"/>
  <c r="AB342" i="86" s="1"/>
  <c r="AA341" i="86"/>
  <c r="AB341" i="86" s="1"/>
  <c r="AB339" i="86"/>
  <c r="AA339" i="86"/>
  <c r="AA337" i="86"/>
  <c r="AB337" i="86" s="1"/>
  <c r="AB336" i="86"/>
  <c r="AA336" i="86"/>
  <c r="AA335" i="86"/>
  <c r="AB335" i="86" s="1"/>
  <c r="AB334" i="86"/>
  <c r="AA334" i="86"/>
  <c r="AA333" i="86"/>
  <c r="AB333" i="86" s="1"/>
  <c r="AA332" i="86"/>
  <c r="AB332" i="86" s="1"/>
  <c r="AA331" i="86"/>
  <c r="AB331" i="86" s="1"/>
  <c r="AB330" i="86"/>
  <c r="AA330" i="86"/>
  <c r="AA329" i="86"/>
  <c r="AB329" i="86" s="1"/>
  <c r="AB328" i="86"/>
  <c r="AA328" i="86"/>
  <c r="AA327" i="86"/>
  <c r="AB327" i="86" s="1"/>
  <c r="AA326" i="86"/>
  <c r="AB326" i="86" s="1"/>
  <c r="AA325" i="86"/>
  <c r="AB325" i="86" s="1"/>
  <c r="AA324" i="86"/>
  <c r="AB324" i="86" s="1"/>
  <c r="AB323" i="86"/>
  <c r="AA323" i="86"/>
  <c r="AA322" i="86"/>
  <c r="AB322" i="86" s="1"/>
  <c r="AB321" i="86"/>
  <c r="AA321" i="86"/>
  <c r="AA320" i="86"/>
  <c r="AB320" i="86" s="1"/>
  <c r="AB319" i="86"/>
  <c r="AA319" i="86"/>
  <c r="AA318" i="86"/>
  <c r="AB318" i="86" s="1"/>
  <c r="AB317" i="86"/>
  <c r="AA317" i="86"/>
  <c r="AA316" i="86"/>
  <c r="AB316" i="86" s="1"/>
  <c r="AB315" i="86"/>
  <c r="AA315" i="86"/>
  <c r="AA314" i="86"/>
  <c r="AB314" i="86" s="1"/>
  <c r="AB313" i="86"/>
  <c r="AA313" i="86"/>
  <c r="AA312" i="86"/>
  <c r="AB312" i="86" s="1"/>
  <c r="AB311" i="86"/>
  <c r="AA311" i="86"/>
  <c r="AA310" i="86"/>
  <c r="AB310" i="86" s="1"/>
  <c r="AB309" i="86"/>
  <c r="AA309" i="86"/>
  <c r="AA308" i="86"/>
  <c r="AB308" i="86" s="1"/>
  <c r="AB307" i="86"/>
  <c r="AA307" i="86"/>
  <c r="AA305" i="86"/>
  <c r="AB305" i="86" s="1"/>
  <c r="AB304" i="86"/>
  <c r="AA304" i="86"/>
  <c r="AA303" i="86"/>
  <c r="AB303" i="86" s="1"/>
  <c r="AB302" i="86"/>
  <c r="AA302" i="86"/>
  <c r="AA301" i="86"/>
  <c r="AB301" i="86" s="1"/>
  <c r="AB300" i="86"/>
  <c r="AA300" i="86"/>
  <c r="AA299" i="86"/>
  <c r="AB299" i="86" s="1"/>
  <c r="AB298" i="86"/>
  <c r="AA298" i="86"/>
  <c r="AA297" i="86"/>
  <c r="AB297" i="86" s="1"/>
  <c r="AB296" i="86"/>
  <c r="AA296" i="86"/>
  <c r="AA295" i="86"/>
  <c r="AB295" i="86" s="1"/>
  <c r="AB294" i="86"/>
  <c r="AA294" i="86"/>
  <c r="AA293" i="86"/>
  <c r="AB293" i="86" s="1"/>
  <c r="AB292" i="86"/>
  <c r="AA292" i="86"/>
  <c r="AA291" i="86"/>
  <c r="AB291" i="86" s="1"/>
  <c r="AA290" i="86"/>
  <c r="AB290" i="86" s="1"/>
  <c r="AA289" i="86"/>
  <c r="AB289" i="86" s="1"/>
  <c r="AA288" i="86"/>
  <c r="AB288" i="86" s="1"/>
  <c r="AA287" i="86"/>
  <c r="AB287" i="86" s="1"/>
  <c r="AB286" i="86"/>
  <c r="AA286" i="86"/>
  <c r="AA285" i="86"/>
  <c r="AB285" i="86" s="1"/>
  <c r="AB284" i="86"/>
  <c r="AA284" i="86"/>
  <c r="AA283" i="86"/>
  <c r="AB283" i="86" s="1"/>
  <c r="AA282" i="86"/>
  <c r="AB282" i="86" s="1"/>
  <c r="AA281" i="86"/>
  <c r="AB281" i="86" s="1"/>
  <c r="AA280" i="86"/>
  <c r="AB280" i="86" s="1"/>
  <c r="AA279" i="86"/>
  <c r="AB279" i="86" s="1"/>
  <c r="AB278" i="86"/>
  <c r="AA278" i="86"/>
  <c r="AA277" i="86"/>
  <c r="AB277" i="86" s="1"/>
  <c r="AB276" i="86"/>
  <c r="AA276" i="86"/>
  <c r="AA275" i="86"/>
  <c r="AB275" i="86" s="1"/>
  <c r="AA273" i="86"/>
  <c r="AB273" i="86" s="1"/>
  <c r="AA272" i="86"/>
  <c r="AB272" i="86" s="1"/>
  <c r="AA271" i="86"/>
  <c r="AB271" i="86" s="1"/>
  <c r="AA270" i="86"/>
  <c r="AB270" i="86" s="1"/>
  <c r="AB269" i="86"/>
  <c r="AA269" i="86"/>
  <c r="AA268" i="86"/>
  <c r="AB268" i="86" s="1"/>
  <c r="AB267" i="86"/>
  <c r="AA267" i="86"/>
  <c r="AA266" i="86"/>
  <c r="AB266" i="86" s="1"/>
  <c r="AA265" i="86"/>
  <c r="AB265" i="86" s="1"/>
  <c r="AA264" i="86"/>
  <c r="AB264" i="86" s="1"/>
  <c r="AA263" i="86"/>
  <c r="AB263" i="86" s="1"/>
  <c r="AA262" i="86"/>
  <c r="AB262" i="86" s="1"/>
  <c r="AB261" i="86"/>
  <c r="AA261" i="86"/>
  <c r="AA260" i="86"/>
  <c r="AB260" i="86" s="1"/>
  <c r="AB259" i="86"/>
  <c r="AA259" i="86"/>
  <c r="AA258" i="86"/>
  <c r="AB258" i="86" s="1"/>
  <c r="AA257" i="86"/>
  <c r="AB257" i="86" s="1"/>
  <c r="AA256" i="86"/>
  <c r="AB256" i="86" s="1"/>
  <c r="AA255" i="86"/>
  <c r="AB255" i="86" s="1"/>
  <c r="AA254" i="86"/>
  <c r="AB254" i="86" s="1"/>
  <c r="AB253" i="86"/>
  <c r="AA253" i="86"/>
  <c r="AA252" i="86"/>
  <c r="AB252" i="86" s="1"/>
  <c r="AB251" i="86"/>
  <c r="AA251" i="86"/>
  <c r="AA250" i="86"/>
  <c r="AB250" i="86" s="1"/>
  <c r="AA249" i="86"/>
  <c r="AB249" i="86" s="1"/>
  <c r="AA248" i="86"/>
  <c r="AB248" i="86" s="1"/>
  <c r="AA247" i="86"/>
  <c r="AB247" i="86" s="1"/>
  <c r="AA246" i="86"/>
  <c r="AB246" i="86" s="1"/>
  <c r="AB245" i="86"/>
  <c r="AA245" i="86"/>
  <c r="AA244" i="86"/>
  <c r="AB244" i="86" s="1"/>
  <c r="AB243" i="86"/>
  <c r="AA243" i="86"/>
  <c r="AA241" i="86"/>
  <c r="AB241" i="86" s="1"/>
  <c r="AA240" i="86"/>
  <c r="AB240" i="86" s="1"/>
  <c r="AA239" i="86"/>
  <c r="AB239" i="86" s="1"/>
  <c r="AA238" i="86"/>
  <c r="AB238" i="86" s="1"/>
  <c r="AA237" i="86"/>
  <c r="AB237" i="86" s="1"/>
  <c r="AB236" i="86"/>
  <c r="AA236" i="86"/>
  <c r="AA235" i="86"/>
  <c r="AB235" i="86" s="1"/>
  <c r="AB234" i="86"/>
  <c r="AA234" i="86"/>
  <c r="AA233" i="86"/>
  <c r="AB233" i="86" s="1"/>
  <c r="AA232" i="86"/>
  <c r="AB232" i="86" s="1"/>
  <c r="AA231" i="86"/>
  <c r="AB231" i="86" s="1"/>
  <c r="AA230" i="86"/>
  <c r="AB230" i="86" s="1"/>
  <c r="AA229" i="86"/>
  <c r="AB229" i="86" s="1"/>
  <c r="AB228" i="86"/>
  <c r="AA228" i="86"/>
  <c r="AA227" i="86"/>
  <c r="AB227" i="86" s="1"/>
  <c r="AB226" i="86"/>
  <c r="AA226" i="86"/>
  <c r="AA225" i="86"/>
  <c r="AB225" i="86" s="1"/>
  <c r="AA224" i="86"/>
  <c r="AB224" i="86" s="1"/>
  <c r="AA223" i="86"/>
  <c r="AB223" i="86" s="1"/>
  <c r="AA222" i="86"/>
  <c r="AB222" i="86" s="1"/>
  <c r="AA221" i="86"/>
  <c r="AB221" i="86" s="1"/>
  <c r="AB220" i="86"/>
  <c r="AA220" i="86"/>
  <c r="AA219" i="86"/>
  <c r="AB219" i="86" s="1"/>
  <c r="AB218" i="86"/>
  <c r="AA218" i="86"/>
  <c r="AA217" i="86"/>
  <c r="AB217" i="86" s="1"/>
  <c r="AA216" i="86"/>
  <c r="AB216" i="86" s="1"/>
  <c r="AA215" i="86"/>
  <c r="AB215" i="86" s="1"/>
  <c r="AA214" i="86"/>
  <c r="AB214" i="86" s="1"/>
  <c r="AA213" i="86"/>
  <c r="AB213" i="86" s="1"/>
  <c r="AB212" i="86"/>
  <c r="AA212" i="86"/>
  <c r="AA211" i="86"/>
  <c r="AB211" i="86" s="1"/>
  <c r="AB209" i="86"/>
  <c r="AA209" i="86"/>
  <c r="AA208" i="86"/>
  <c r="AB208" i="86" s="1"/>
  <c r="AA207" i="86"/>
  <c r="AB207" i="86" s="1"/>
  <c r="AA206" i="86"/>
  <c r="AB206" i="86" s="1"/>
  <c r="AA205" i="86"/>
  <c r="AB205" i="86" s="1"/>
  <c r="AA204" i="86"/>
  <c r="AB204" i="86" s="1"/>
  <c r="AB203" i="86"/>
  <c r="AA203" i="86"/>
  <c r="AA202" i="86"/>
  <c r="AB202" i="86" s="1"/>
  <c r="AB201" i="86"/>
  <c r="AA201" i="86"/>
  <c r="AA200" i="86"/>
  <c r="AB200" i="86" s="1"/>
  <c r="AA199" i="86"/>
  <c r="AB199" i="86" s="1"/>
  <c r="AA198" i="86"/>
  <c r="AB198" i="86" s="1"/>
  <c r="AA197" i="86"/>
  <c r="AB197" i="86" s="1"/>
  <c r="AA196" i="86"/>
  <c r="AB196" i="86" s="1"/>
  <c r="AB195" i="86"/>
  <c r="AA195" i="86"/>
  <c r="AA194" i="86"/>
  <c r="AB194" i="86" s="1"/>
  <c r="AB193" i="86"/>
  <c r="AA193" i="86"/>
  <c r="AA192" i="86"/>
  <c r="AB192" i="86" s="1"/>
  <c r="AA191" i="86"/>
  <c r="AB191" i="86" s="1"/>
  <c r="AA190" i="86"/>
  <c r="AB190" i="86" s="1"/>
  <c r="AA189" i="86"/>
  <c r="AB189" i="86" s="1"/>
  <c r="AA188" i="86"/>
  <c r="AB188" i="86" s="1"/>
  <c r="AB187" i="86"/>
  <c r="AA187" i="86"/>
  <c r="AA186" i="86"/>
  <c r="AB186" i="86" s="1"/>
  <c r="AB185" i="86"/>
  <c r="AA185" i="86"/>
  <c r="AA184" i="86"/>
  <c r="AB184" i="86" s="1"/>
  <c r="AA183" i="86"/>
  <c r="AB183" i="86" s="1"/>
  <c r="AB182" i="86"/>
  <c r="AA182" i="86"/>
  <c r="AA181" i="86"/>
  <c r="AB181" i="86" s="1"/>
  <c r="AA180" i="86"/>
  <c r="AB180" i="86" s="1"/>
  <c r="AA179" i="86"/>
  <c r="AB179" i="86" s="1"/>
  <c r="AA177" i="86"/>
  <c r="AB177" i="86" s="1"/>
  <c r="AA176" i="86"/>
  <c r="AB176" i="86" s="1"/>
  <c r="AA175" i="86"/>
  <c r="AB175" i="86" s="1"/>
  <c r="AA174" i="86"/>
  <c r="AB174" i="86" s="1"/>
  <c r="AA173" i="86"/>
  <c r="AB173" i="86" s="1"/>
  <c r="AA172" i="86"/>
  <c r="AB172" i="86" s="1"/>
  <c r="AA171" i="86"/>
  <c r="AB171" i="86" s="1"/>
  <c r="AA170" i="86"/>
  <c r="AB170" i="86" s="1"/>
  <c r="AA169" i="86"/>
  <c r="AB169" i="86" s="1"/>
  <c r="AA168" i="86"/>
  <c r="AB168" i="86" s="1"/>
  <c r="AA167" i="86"/>
  <c r="AB167" i="86" s="1"/>
  <c r="AA166" i="86"/>
  <c r="AB166" i="86" s="1"/>
  <c r="AA165" i="86"/>
  <c r="AB165" i="86" s="1"/>
  <c r="AA164" i="86"/>
  <c r="AB164" i="86" s="1"/>
  <c r="AA163" i="86"/>
  <c r="AB163" i="86" s="1"/>
  <c r="AA162" i="86"/>
  <c r="AB162" i="86" s="1"/>
  <c r="AA161" i="86"/>
  <c r="AB161" i="86" s="1"/>
  <c r="AA160" i="86"/>
  <c r="AB160" i="86" s="1"/>
  <c r="AA159" i="86"/>
  <c r="AB159" i="86" s="1"/>
  <c r="AA158" i="86"/>
  <c r="AB158" i="86" s="1"/>
  <c r="AA157" i="86"/>
  <c r="AB157" i="86" s="1"/>
  <c r="AA156" i="86"/>
  <c r="AB156" i="86" s="1"/>
  <c r="AA155" i="86"/>
  <c r="AB155" i="86" s="1"/>
  <c r="AA154" i="86"/>
  <c r="AB154" i="86" s="1"/>
  <c r="AA153" i="86"/>
  <c r="AB153" i="86" s="1"/>
  <c r="AA152" i="86"/>
  <c r="AB152" i="86" s="1"/>
  <c r="AA151" i="86"/>
  <c r="AB151" i="86" s="1"/>
  <c r="AA150" i="86"/>
  <c r="AB150" i="86" s="1"/>
  <c r="AA149" i="86"/>
  <c r="AB149" i="86" s="1"/>
  <c r="AA148" i="86"/>
  <c r="AB148" i="86" s="1"/>
  <c r="AA147" i="86"/>
  <c r="AB147" i="86" s="1"/>
  <c r="AA146" i="86"/>
  <c r="AB146" i="86" s="1"/>
  <c r="AA145" i="86"/>
  <c r="AB145" i="86" s="1"/>
  <c r="AA143" i="86"/>
  <c r="AB143" i="86" s="1"/>
  <c r="AA142" i="86"/>
  <c r="AB142" i="86" s="1"/>
  <c r="AA141" i="86"/>
  <c r="AB141" i="86" s="1"/>
  <c r="AA140" i="86"/>
  <c r="AB140" i="86" s="1"/>
  <c r="AA139" i="86"/>
  <c r="AB139" i="86" s="1"/>
  <c r="AA138" i="86"/>
  <c r="AB138" i="86" s="1"/>
  <c r="AA137" i="86"/>
  <c r="AB137" i="86" s="1"/>
  <c r="AA136" i="86"/>
  <c r="AB136" i="86" s="1"/>
  <c r="AA135" i="86"/>
  <c r="AB135" i="86" s="1"/>
  <c r="AA134" i="86"/>
  <c r="AB134" i="86" s="1"/>
  <c r="AA133" i="86"/>
  <c r="AB133" i="86" s="1"/>
  <c r="AA132" i="86"/>
  <c r="AB132" i="86" s="1"/>
  <c r="AA131" i="86"/>
  <c r="AB131" i="86" s="1"/>
  <c r="AA130" i="86"/>
  <c r="AB130" i="86" s="1"/>
  <c r="AA129" i="86"/>
  <c r="AB129" i="86" s="1"/>
  <c r="AA128" i="86"/>
  <c r="AB128" i="86" s="1"/>
  <c r="AA127" i="86"/>
  <c r="AB127" i="86" s="1"/>
  <c r="AA126" i="86"/>
  <c r="AB126" i="86" s="1"/>
  <c r="AA125" i="86"/>
  <c r="AB125" i="86" s="1"/>
  <c r="AA124" i="86"/>
  <c r="AB124" i="86" s="1"/>
  <c r="AA123" i="86"/>
  <c r="AB123" i="86" s="1"/>
  <c r="AA122" i="86"/>
  <c r="AB122" i="86" s="1"/>
  <c r="AA121" i="86"/>
  <c r="AB121" i="86" s="1"/>
  <c r="AA120" i="86"/>
  <c r="AB120" i="86" s="1"/>
  <c r="AA119" i="86"/>
  <c r="AB119" i="86" s="1"/>
  <c r="AA118" i="86"/>
  <c r="AB118" i="86" s="1"/>
  <c r="AA117" i="86"/>
  <c r="AB117" i="86" s="1"/>
  <c r="AA116" i="86"/>
  <c r="AB116" i="86" s="1"/>
  <c r="AA115" i="86"/>
  <c r="AB115" i="86" s="1"/>
  <c r="AA114" i="86"/>
  <c r="AB114" i="86" s="1"/>
  <c r="AA113" i="86"/>
  <c r="AB113" i="86" s="1"/>
  <c r="AA111" i="86"/>
  <c r="AB111" i="86" s="1"/>
  <c r="AA110" i="86"/>
  <c r="AB110" i="86" s="1"/>
  <c r="AA109" i="86"/>
  <c r="AB109" i="86" s="1"/>
  <c r="AA108" i="86"/>
  <c r="AB108" i="86" s="1"/>
  <c r="AA107" i="86"/>
  <c r="AB107" i="86" s="1"/>
  <c r="AA106" i="86"/>
  <c r="AB106" i="86" s="1"/>
  <c r="AA105" i="86"/>
  <c r="AB105" i="86" s="1"/>
  <c r="AA104" i="86"/>
  <c r="AB104" i="86" s="1"/>
  <c r="AA103" i="86"/>
  <c r="AB103" i="86" s="1"/>
  <c r="AA102" i="86"/>
  <c r="AB102" i="86" s="1"/>
  <c r="AA101" i="86"/>
  <c r="AB101" i="86" s="1"/>
  <c r="AA100" i="86"/>
  <c r="AB100" i="86" s="1"/>
  <c r="AA99" i="86"/>
  <c r="AB99" i="86" s="1"/>
  <c r="AA98" i="86"/>
  <c r="AB98" i="86" s="1"/>
  <c r="AA97" i="86"/>
  <c r="AB97" i="86" s="1"/>
  <c r="AA96" i="86"/>
  <c r="AB96" i="86" s="1"/>
  <c r="AA95" i="86"/>
  <c r="AB95" i="86" s="1"/>
  <c r="AA94" i="86"/>
  <c r="AB94" i="86" s="1"/>
  <c r="AA93" i="86"/>
  <c r="AB93" i="86" s="1"/>
  <c r="AA92" i="86"/>
  <c r="AB92" i="86" s="1"/>
  <c r="AA91" i="86"/>
  <c r="AB91" i="86" s="1"/>
  <c r="AA90" i="86"/>
  <c r="AB90" i="86" s="1"/>
  <c r="AA89" i="86"/>
  <c r="AB89" i="86" s="1"/>
  <c r="AA88" i="86"/>
  <c r="AB88" i="86" s="1"/>
  <c r="AA87" i="86"/>
  <c r="AB87" i="86" s="1"/>
  <c r="AA86" i="86"/>
  <c r="AB86" i="86" s="1"/>
  <c r="AA85" i="86"/>
  <c r="AB85" i="86" s="1"/>
  <c r="AA84" i="86"/>
  <c r="AB84" i="86" s="1"/>
  <c r="AA83" i="86"/>
  <c r="AB83" i="86" s="1"/>
  <c r="AA82" i="86"/>
  <c r="AB82" i="86" s="1"/>
  <c r="AA81" i="86"/>
  <c r="AB81" i="86" s="1"/>
  <c r="AA79" i="86"/>
  <c r="AB79" i="86" s="1"/>
  <c r="AA78" i="86"/>
  <c r="AB78" i="86" s="1"/>
  <c r="AA77" i="86"/>
  <c r="AB77" i="86" s="1"/>
  <c r="AA76" i="86"/>
  <c r="AB76" i="86" s="1"/>
  <c r="AA75" i="86"/>
  <c r="AB75" i="86" s="1"/>
  <c r="AA74" i="86"/>
  <c r="AB74" i="86" s="1"/>
  <c r="AA73" i="86"/>
  <c r="AB73" i="86" s="1"/>
  <c r="AA72" i="86"/>
  <c r="AB72" i="86" s="1"/>
  <c r="AA71" i="86"/>
  <c r="AB71" i="86" s="1"/>
  <c r="AA70" i="86"/>
  <c r="AB70" i="86" s="1"/>
  <c r="AA69" i="86"/>
  <c r="AB69" i="86" s="1"/>
  <c r="AA68" i="86"/>
  <c r="AB68" i="86" s="1"/>
  <c r="AA67" i="86"/>
  <c r="AB67" i="86" s="1"/>
  <c r="AA66" i="86"/>
  <c r="AB66" i="86" s="1"/>
  <c r="AA65" i="86"/>
  <c r="AB65" i="86" s="1"/>
  <c r="AA64" i="86"/>
  <c r="AB64" i="86" s="1"/>
  <c r="AA63" i="86"/>
  <c r="AB63" i="86" s="1"/>
  <c r="AA62" i="86"/>
  <c r="AB62" i="86" s="1"/>
  <c r="AA61" i="86"/>
  <c r="AB61" i="86" s="1"/>
  <c r="AA60" i="86"/>
  <c r="AB60" i="86" s="1"/>
  <c r="AA59" i="86"/>
  <c r="AB59" i="86" s="1"/>
  <c r="AA58" i="86"/>
  <c r="AB58" i="86" s="1"/>
  <c r="AA57" i="86"/>
  <c r="AB57" i="86" s="1"/>
  <c r="AA56" i="86"/>
  <c r="AB56" i="86" s="1"/>
  <c r="AA55" i="86"/>
  <c r="AB55" i="86" s="1"/>
  <c r="AA54" i="86"/>
  <c r="AB54" i="86" s="1"/>
  <c r="AA53" i="86"/>
  <c r="AB53" i="86" s="1"/>
  <c r="AA52" i="86"/>
  <c r="AB52" i="86" s="1"/>
  <c r="AA51" i="86"/>
  <c r="AB51" i="86" s="1"/>
  <c r="AA50" i="86"/>
  <c r="AB50" i="86" s="1"/>
  <c r="AA49" i="86"/>
  <c r="AB49" i="86" s="1"/>
  <c r="AA47" i="86"/>
  <c r="AB47" i="86" s="1"/>
  <c r="AA46" i="86"/>
  <c r="AB46" i="86" s="1"/>
  <c r="AA45" i="86"/>
  <c r="AB45" i="86" s="1"/>
  <c r="AA44" i="86"/>
  <c r="AB44" i="86" s="1"/>
  <c r="AA43" i="86"/>
  <c r="AB43" i="86" s="1"/>
  <c r="AA42" i="86"/>
  <c r="AB42" i="86" s="1"/>
  <c r="AA41" i="86"/>
  <c r="AB41" i="86" s="1"/>
  <c r="AA40" i="86"/>
  <c r="AB40" i="86" s="1"/>
  <c r="AA39" i="86"/>
  <c r="AB39" i="86" s="1"/>
  <c r="AA38" i="86"/>
  <c r="AB38" i="86" s="1"/>
  <c r="AA37" i="86"/>
  <c r="AB37" i="86" s="1"/>
  <c r="AA36" i="86"/>
  <c r="AB36" i="86" s="1"/>
  <c r="AA35" i="86"/>
  <c r="AB35" i="86" s="1"/>
  <c r="AA34" i="86"/>
  <c r="AB34" i="86" s="1"/>
  <c r="AA33" i="86"/>
  <c r="AB33" i="86" s="1"/>
  <c r="AA32" i="86"/>
  <c r="AB32" i="86" s="1"/>
  <c r="AA31" i="86"/>
  <c r="AB31" i="86" s="1"/>
  <c r="AA30" i="86"/>
  <c r="AB30" i="86" s="1"/>
  <c r="AA29" i="86"/>
  <c r="AB29" i="86" s="1"/>
  <c r="AA28" i="86"/>
  <c r="AB28" i="86" s="1"/>
  <c r="AA27" i="86"/>
  <c r="AB27" i="86" s="1"/>
  <c r="AA26" i="86"/>
  <c r="AB26" i="86" s="1"/>
  <c r="AA25" i="86"/>
  <c r="AB25" i="86" s="1"/>
  <c r="AA24" i="86"/>
  <c r="AB24" i="86" s="1"/>
  <c r="AA23" i="86"/>
  <c r="AB23" i="86" s="1"/>
  <c r="AA22" i="86"/>
  <c r="AB22" i="86" s="1"/>
  <c r="AA21" i="86"/>
  <c r="AB21" i="86" s="1"/>
  <c r="AA20" i="86"/>
  <c r="AB20" i="86" s="1"/>
  <c r="AA19" i="86"/>
  <c r="AB19" i="86" s="1"/>
  <c r="AA18" i="86"/>
  <c r="AB18" i="86" s="1"/>
  <c r="AA17" i="86"/>
  <c r="AB17" i="86" s="1"/>
  <c r="AA15" i="86"/>
  <c r="AB15" i="86" s="1"/>
  <c r="AA500" i="85"/>
  <c r="AB500" i="85" s="1"/>
  <c r="AA499" i="85"/>
  <c r="AB499" i="85" s="1"/>
  <c r="AA498" i="85"/>
  <c r="AB498" i="85" s="1"/>
  <c r="AA497" i="85"/>
  <c r="AB497" i="85" s="1"/>
  <c r="AA496" i="85"/>
  <c r="AB496" i="85" s="1"/>
  <c r="AA495" i="85"/>
  <c r="AB495" i="85" s="1"/>
  <c r="AA494" i="85"/>
  <c r="AB494" i="85" s="1"/>
  <c r="AA493" i="85"/>
  <c r="AB493" i="85" s="1"/>
  <c r="AA492" i="85"/>
  <c r="AB492" i="85" s="1"/>
  <c r="AA491" i="85"/>
  <c r="AB491" i="85" s="1"/>
  <c r="AA490" i="85"/>
  <c r="AB490" i="85" s="1"/>
  <c r="AA489" i="85"/>
  <c r="AB489" i="85" s="1"/>
  <c r="AA488" i="85"/>
  <c r="AB488" i="85" s="1"/>
  <c r="AA487" i="85"/>
  <c r="AB487" i="85" s="1"/>
  <c r="AA486" i="85"/>
  <c r="AB486" i="85" s="1"/>
  <c r="AA485" i="85"/>
  <c r="AB485" i="85" s="1"/>
  <c r="AA484" i="85"/>
  <c r="AB484" i="85" s="1"/>
  <c r="AA483" i="85"/>
  <c r="AB483" i="85" s="1"/>
  <c r="AA482" i="85"/>
  <c r="AB482" i="85" s="1"/>
  <c r="AA481" i="85"/>
  <c r="AB481" i="85" s="1"/>
  <c r="AA480" i="85"/>
  <c r="AB480" i="85" s="1"/>
  <c r="AA479" i="85"/>
  <c r="AB479" i="85" s="1"/>
  <c r="AA478" i="85"/>
  <c r="AB478" i="85" s="1"/>
  <c r="AA477" i="85"/>
  <c r="AB477" i="85" s="1"/>
  <c r="AA476" i="85"/>
  <c r="AB476" i="85" s="1"/>
  <c r="AA475" i="85"/>
  <c r="AB475" i="85" s="1"/>
  <c r="AA474" i="85"/>
  <c r="AB474" i="85" s="1"/>
  <c r="AA473" i="85"/>
  <c r="AB473" i="85" s="1"/>
  <c r="AA472" i="85"/>
  <c r="AB472" i="85" s="1"/>
  <c r="AA471" i="85"/>
  <c r="AB471" i="85" s="1"/>
  <c r="AA470" i="85"/>
  <c r="AB470" i="85" s="1"/>
  <c r="AA469" i="85"/>
  <c r="AB469" i="85" s="1"/>
  <c r="AA467" i="85"/>
  <c r="AB467" i="85" s="1"/>
  <c r="AA466" i="85"/>
  <c r="AB466" i="85" s="1"/>
  <c r="AA465" i="85"/>
  <c r="AB465" i="85" s="1"/>
  <c r="AA464" i="85"/>
  <c r="AB464" i="85" s="1"/>
  <c r="AA463" i="85"/>
  <c r="AB463" i="85" s="1"/>
  <c r="AA462" i="85"/>
  <c r="AB462" i="85" s="1"/>
  <c r="AA461" i="85"/>
  <c r="AB461" i="85" s="1"/>
  <c r="AA460" i="85"/>
  <c r="AB460" i="85" s="1"/>
  <c r="AA459" i="85"/>
  <c r="AB459" i="85" s="1"/>
  <c r="AA458" i="85"/>
  <c r="AB458" i="85" s="1"/>
  <c r="AA457" i="85"/>
  <c r="AB457" i="85" s="1"/>
  <c r="AA456" i="85"/>
  <c r="AB456" i="85" s="1"/>
  <c r="AA455" i="85"/>
  <c r="AB455" i="85" s="1"/>
  <c r="AA454" i="85"/>
  <c r="AB454" i="85" s="1"/>
  <c r="AA453" i="85"/>
  <c r="AB453" i="85" s="1"/>
  <c r="AA452" i="85"/>
  <c r="AB452" i="85" s="1"/>
  <c r="AA451" i="85"/>
  <c r="AB451" i="85" s="1"/>
  <c r="AA450" i="85"/>
  <c r="AB450" i="85" s="1"/>
  <c r="AA449" i="85"/>
  <c r="AB449" i="85" s="1"/>
  <c r="AA448" i="85"/>
  <c r="AB448" i="85" s="1"/>
  <c r="AA447" i="85"/>
  <c r="AB447" i="85" s="1"/>
  <c r="AA446" i="85"/>
  <c r="AB446" i="85" s="1"/>
  <c r="AA445" i="85"/>
  <c r="AB445" i="85" s="1"/>
  <c r="AA444" i="85"/>
  <c r="AB444" i="85" s="1"/>
  <c r="AA443" i="85"/>
  <c r="AB443" i="85" s="1"/>
  <c r="AA442" i="85"/>
  <c r="AB442" i="85" s="1"/>
  <c r="AA441" i="85"/>
  <c r="AB441" i="85" s="1"/>
  <c r="AA440" i="85"/>
  <c r="AB440" i="85" s="1"/>
  <c r="AA439" i="85"/>
  <c r="AB439" i="85" s="1"/>
  <c r="AA438" i="85"/>
  <c r="AB438" i="85" s="1"/>
  <c r="AA437" i="85"/>
  <c r="AB437" i="85" s="1"/>
  <c r="AA435" i="85"/>
  <c r="AB435" i="85" s="1"/>
  <c r="AA434" i="85"/>
  <c r="AB434" i="85" s="1"/>
  <c r="AA433" i="85"/>
  <c r="AB433" i="85" s="1"/>
  <c r="AA432" i="85"/>
  <c r="AB432" i="85" s="1"/>
  <c r="AA431" i="85"/>
  <c r="AB431" i="85" s="1"/>
  <c r="AA430" i="85"/>
  <c r="AB430" i="85" s="1"/>
  <c r="AA429" i="85"/>
  <c r="AB429" i="85" s="1"/>
  <c r="AA428" i="85"/>
  <c r="AB428" i="85" s="1"/>
  <c r="AA427" i="85"/>
  <c r="AB427" i="85" s="1"/>
  <c r="AA426" i="85"/>
  <c r="AB426" i="85" s="1"/>
  <c r="AA425" i="85"/>
  <c r="AB425" i="85" s="1"/>
  <c r="AA424" i="85"/>
  <c r="AB424" i="85" s="1"/>
  <c r="AA423" i="85"/>
  <c r="AB423" i="85" s="1"/>
  <c r="AA422" i="85"/>
  <c r="AB422" i="85" s="1"/>
  <c r="AA421" i="85"/>
  <c r="AB421" i="85" s="1"/>
  <c r="AA420" i="85"/>
  <c r="AB420" i="85" s="1"/>
  <c r="AA419" i="85"/>
  <c r="AB419" i="85" s="1"/>
  <c r="AA418" i="85"/>
  <c r="AB418" i="85" s="1"/>
  <c r="AA417" i="85"/>
  <c r="AB417" i="85" s="1"/>
  <c r="AA416" i="85"/>
  <c r="AB416" i="85" s="1"/>
  <c r="AA415" i="85"/>
  <c r="AB415" i="85" s="1"/>
  <c r="AA414" i="85"/>
  <c r="AB414" i="85" s="1"/>
  <c r="AA413" i="85"/>
  <c r="AB413" i="85" s="1"/>
  <c r="AA412" i="85"/>
  <c r="AB412" i="85" s="1"/>
  <c r="AA411" i="85"/>
  <c r="AB411" i="85" s="1"/>
  <c r="AA410" i="85"/>
  <c r="AB410" i="85" s="1"/>
  <c r="AA409" i="85"/>
  <c r="AB409" i="85" s="1"/>
  <c r="AA408" i="85"/>
  <c r="AB408" i="85" s="1"/>
  <c r="AA407" i="85"/>
  <c r="AB407" i="85" s="1"/>
  <c r="AA406" i="85"/>
  <c r="AB406" i="85" s="1"/>
  <c r="AA405" i="85"/>
  <c r="AB405" i="85" s="1"/>
  <c r="AA403" i="85"/>
  <c r="AB403" i="85" s="1"/>
  <c r="AA402" i="85"/>
  <c r="AB402" i="85" s="1"/>
  <c r="AA401" i="85"/>
  <c r="AB401" i="85" s="1"/>
  <c r="AA400" i="85"/>
  <c r="AB400" i="85" s="1"/>
  <c r="AA399" i="85"/>
  <c r="AB399" i="85" s="1"/>
  <c r="AA398" i="85"/>
  <c r="AB398" i="85" s="1"/>
  <c r="AA397" i="85"/>
  <c r="AB397" i="85" s="1"/>
  <c r="AA396" i="85"/>
  <c r="AB396" i="85" s="1"/>
  <c r="AA395" i="85"/>
  <c r="AB395" i="85" s="1"/>
  <c r="AA394" i="85"/>
  <c r="AB394" i="85" s="1"/>
  <c r="AA393" i="85"/>
  <c r="AB393" i="85" s="1"/>
  <c r="AA392" i="85"/>
  <c r="AB392" i="85" s="1"/>
  <c r="AA391" i="85"/>
  <c r="AB391" i="85" s="1"/>
  <c r="AA390" i="85"/>
  <c r="AB390" i="85" s="1"/>
  <c r="AA389" i="85"/>
  <c r="AB389" i="85" s="1"/>
  <c r="AA388" i="85"/>
  <c r="AB388" i="85" s="1"/>
  <c r="AA387" i="85"/>
  <c r="AB387" i="85" s="1"/>
  <c r="AA386" i="85"/>
  <c r="AB386" i="85" s="1"/>
  <c r="AA385" i="85"/>
  <c r="AB385" i="85" s="1"/>
  <c r="AA384" i="85"/>
  <c r="AB384" i="85" s="1"/>
  <c r="AA383" i="85"/>
  <c r="AB383" i="85" s="1"/>
  <c r="AA382" i="85"/>
  <c r="AB382" i="85" s="1"/>
  <c r="AA381" i="85"/>
  <c r="AB381" i="85" s="1"/>
  <c r="AA380" i="85"/>
  <c r="AB380" i="85" s="1"/>
  <c r="AA379" i="85"/>
  <c r="AB379" i="85" s="1"/>
  <c r="AA378" i="85"/>
  <c r="AB378" i="85" s="1"/>
  <c r="AA377" i="85"/>
  <c r="AB377" i="85" s="1"/>
  <c r="AA376" i="85"/>
  <c r="AB376" i="85" s="1"/>
  <c r="AA375" i="85"/>
  <c r="AB375" i="85" s="1"/>
  <c r="AA374" i="85"/>
  <c r="AB374" i="85" s="1"/>
  <c r="AA373" i="85"/>
  <c r="AB373" i="85" s="1"/>
  <c r="AA371" i="85"/>
  <c r="AB371" i="85" s="1"/>
  <c r="AA370" i="85"/>
  <c r="AB370" i="85" s="1"/>
  <c r="AA369" i="85"/>
  <c r="AB369" i="85" s="1"/>
  <c r="AA368" i="85"/>
  <c r="AB368" i="85" s="1"/>
  <c r="AA367" i="85"/>
  <c r="AB367" i="85" s="1"/>
  <c r="AA366" i="85"/>
  <c r="AB366" i="85" s="1"/>
  <c r="AA365" i="85"/>
  <c r="AB365" i="85" s="1"/>
  <c r="AA364" i="85"/>
  <c r="AB364" i="85" s="1"/>
  <c r="AA363" i="85"/>
  <c r="AB363" i="85" s="1"/>
  <c r="AA362" i="85"/>
  <c r="AB362" i="85" s="1"/>
  <c r="AA361" i="85"/>
  <c r="AB361" i="85" s="1"/>
  <c r="AA360" i="85"/>
  <c r="AB360" i="85" s="1"/>
  <c r="AA359" i="85"/>
  <c r="AB359" i="85" s="1"/>
  <c r="AA358" i="85"/>
  <c r="AB358" i="85" s="1"/>
  <c r="AA357" i="85"/>
  <c r="AB357" i="85" s="1"/>
  <c r="AA356" i="85"/>
  <c r="AB356" i="85" s="1"/>
  <c r="AA355" i="85"/>
  <c r="AB355" i="85" s="1"/>
  <c r="AA354" i="85"/>
  <c r="AB354" i="85" s="1"/>
  <c r="AA353" i="85"/>
  <c r="AB353" i="85" s="1"/>
  <c r="AA352" i="85"/>
  <c r="AB352" i="85" s="1"/>
  <c r="AA351" i="85"/>
  <c r="AB351" i="85" s="1"/>
  <c r="AA350" i="85"/>
  <c r="AB350" i="85" s="1"/>
  <c r="AA349" i="85"/>
  <c r="AB349" i="85" s="1"/>
  <c r="AA348" i="85"/>
  <c r="AB348" i="85" s="1"/>
  <c r="AA347" i="85"/>
  <c r="AB347" i="85" s="1"/>
  <c r="AA346" i="85"/>
  <c r="AB346" i="85" s="1"/>
  <c r="AA345" i="85"/>
  <c r="AB345" i="85" s="1"/>
  <c r="AA344" i="85"/>
  <c r="AB344" i="85" s="1"/>
  <c r="AA343" i="85"/>
  <c r="AB343" i="85" s="1"/>
  <c r="AA342" i="85"/>
  <c r="AB342" i="85" s="1"/>
  <c r="AA341" i="85"/>
  <c r="AB341" i="85" s="1"/>
  <c r="AA339" i="85"/>
  <c r="AB339" i="85" s="1"/>
  <c r="AA337" i="85"/>
  <c r="AB337" i="85" s="1"/>
  <c r="AA336" i="85"/>
  <c r="AB336" i="85" s="1"/>
  <c r="AA335" i="85"/>
  <c r="AB335" i="85" s="1"/>
  <c r="AA334" i="85"/>
  <c r="AB334" i="85" s="1"/>
  <c r="AA333" i="85"/>
  <c r="AB333" i="85" s="1"/>
  <c r="AA332" i="85"/>
  <c r="AB332" i="85" s="1"/>
  <c r="AA331" i="85"/>
  <c r="AB331" i="85" s="1"/>
  <c r="AA330" i="85"/>
  <c r="AB330" i="85" s="1"/>
  <c r="AA329" i="85"/>
  <c r="AB329" i="85" s="1"/>
  <c r="AA328" i="85"/>
  <c r="AB328" i="85" s="1"/>
  <c r="AA327" i="85"/>
  <c r="AB327" i="85" s="1"/>
  <c r="AA326" i="85"/>
  <c r="AB326" i="85" s="1"/>
  <c r="AA325" i="85"/>
  <c r="AB325" i="85" s="1"/>
  <c r="AA324" i="85"/>
  <c r="AB324" i="85" s="1"/>
  <c r="AA323" i="85"/>
  <c r="AB323" i="85" s="1"/>
  <c r="AA322" i="85"/>
  <c r="AB322" i="85" s="1"/>
  <c r="AA321" i="85"/>
  <c r="AB321" i="85" s="1"/>
  <c r="AA320" i="85"/>
  <c r="AB320" i="85" s="1"/>
  <c r="AA319" i="85"/>
  <c r="AB319" i="85" s="1"/>
  <c r="AA318" i="85"/>
  <c r="AB318" i="85" s="1"/>
  <c r="AA317" i="85"/>
  <c r="AB317" i="85" s="1"/>
  <c r="AA316" i="85"/>
  <c r="AB316" i="85" s="1"/>
  <c r="AA315" i="85"/>
  <c r="AB315" i="85" s="1"/>
  <c r="AA314" i="85"/>
  <c r="AB314" i="85" s="1"/>
  <c r="AA313" i="85"/>
  <c r="AB313" i="85" s="1"/>
  <c r="AA312" i="85"/>
  <c r="AB312" i="85" s="1"/>
  <c r="AA311" i="85"/>
  <c r="AB311" i="85" s="1"/>
  <c r="AA310" i="85"/>
  <c r="AB310" i="85" s="1"/>
  <c r="AA309" i="85"/>
  <c r="AB309" i="85" s="1"/>
  <c r="AA308" i="85"/>
  <c r="AB308" i="85" s="1"/>
  <c r="AA307" i="85"/>
  <c r="AB307" i="85" s="1"/>
  <c r="AA305" i="85"/>
  <c r="AB305" i="85" s="1"/>
  <c r="AA304" i="85"/>
  <c r="AB304" i="85" s="1"/>
  <c r="AA303" i="85"/>
  <c r="AB303" i="85" s="1"/>
  <c r="AA302" i="85"/>
  <c r="AB302" i="85" s="1"/>
  <c r="AA301" i="85"/>
  <c r="AB301" i="85" s="1"/>
  <c r="AA300" i="85"/>
  <c r="AB300" i="85" s="1"/>
  <c r="AA299" i="85"/>
  <c r="AB299" i="85" s="1"/>
  <c r="AA298" i="85"/>
  <c r="AB298" i="85" s="1"/>
  <c r="AA297" i="85"/>
  <c r="AB297" i="85" s="1"/>
  <c r="AA296" i="85"/>
  <c r="AB296" i="85" s="1"/>
  <c r="AA295" i="85"/>
  <c r="AB295" i="85" s="1"/>
  <c r="AA294" i="85"/>
  <c r="AB294" i="85" s="1"/>
  <c r="AA293" i="85"/>
  <c r="AB293" i="85" s="1"/>
  <c r="AA292" i="85"/>
  <c r="AB292" i="85" s="1"/>
  <c r="AA291" i="85"/>
  <c r="AB291" i="85" s="1"/>
  <c r="AA290" i="85"/>
  <c r="AB290" i="85" s="1"/>
  <c r="AA289" i="85"/>
  <c r="AB289" i="85" s="1"/>
  <c r="AA288" i="85"/>
  <c r="AB288" i="85" s="1"/>
  <c r="AA287" i="85"/>
  <c r="AB287" i="85" s="1"/>
  <c r="AA286" i="85"/>
  <c r="AB286" i="85" s="1"/>
  <c r="AA285" i="85"/>
  <c r="AB285" i="85" s="1"/>
  <c r="AA284" i="85"/>
  <c r="AB284" i="85" s="1"/>
  <c r="AA283" i="85"/>
  <c r="AB283" i="85" s="1"/>
  <c r="AA282" i="85"/>
  <c r="AB282" i="85" s="1"/>
  <c r="AA281" i="85"/>
  <c r="AB281" i="85" s="1"/>
  <c r="AA280" i="85"/>
  <c r="AB280" i="85" s="1"/>
  <c r="AA279" i="85"/>
  <c r="AB279" i="85" s="1"/>
  <c r="AA278" i="85"/>
  <c r="AB278" i="85" s="1"/>
  <c r="AA277" i="85"/>
  <c r="AB277" i="85" s="1"/>
  <c r="AA276" i="85"/>
  <c r="AB276" i="85" s="1"/>
  <c r="AA275" i="85"/>
  <c r="AB275" i="85" s="1"/>
  <c r="AA273" i="85"/>
  <c r="AB273" i="85" s="1"/>
  <c r="AA272" i="85"/>
  <c r="AB272" i="85" s="1"/>
  <c r="AA271" i="85"/>
  <c r="AB271" i="85" s="1"/>
  <c r="AA270" i="85"/>
  <c r="AB270" i="85" s="1"/>
  <c r="AA269" i="85"/>
  <c r="AB269" i="85" s="1"/>
  <c r="AA268" i="85"/>
  <c r="AB268" i="85" s="1"/>
  <c r="AA267" i="85"/>
  <c r="AB267" i="85" s="1"/>
  <c r="AA266" i="85"/>
  <c r="AB266" i="85" s="1"/>
  <c r="AA265" i="85"/>
  <c r="AB265" i="85" s="1"/>
  <c r="AA264" i="85"/>
  <c r="AB264" i="85" s="1"/>
  <c r="AA263" i="85"/>
  <c r="AB263" i="85" s="1"/>
  <c r="AA262" i="85"/>
  <c r="AB262" i="85" s="1"/>
  <c r="AA261" i="85"/>
  <c r="AB261" i="85" s="1"/>
  <c r="AA260" i="85"/>
  <c r="AB260" i="85" s="1"/>
  <c r="AA259" i="85"/>
  <c r="AB259" i="85" s="1"/>
  <c r="AA258" i="85"/>
  <c r="AB258" i="85" s="1"/>
  <c r="AA257" i="85"/>
  <c r="AB257" i="85" s="1"/>
  <c r="AA256" i="85"/>
  <c r="AB256" i="85" s="1"/>
  <c r="AA255" i="85"/>
  <c r="AB255" i="85" s="1"/>
  <c r="AA254" i="85"/>
  <c r="AB254" i="85" s="1"/>
  <c r="AA253" i="85"/>
  <c r="AB253" i="85" s="1"/>
  <c r="AA252" i="85"/>
  <c r="AB252" i="85" s="1"/>
  <c r="AA251" i="85"/>
  <c r="AB251" i="85" s="1"/>
  <c r="AA250" i="85"/>
  <c r="AB250" i="85" s="1"/>
  <c r="AA249" i="85"/>
  <c r="AB249" i="85" s="1"/>
  <c r="AA248" i="85"/>
  <c r="AB248" i="85" s="1"/>
  <c r="AA247" i="85"/>
  <c r="AB247" i="85" s="1"/>
  <c r="AA246" i="85"/>
  <c r="AB246" i="85" s="1"/>
  <c r="AA245" i="85"/>
  <c r="AB245" i="85" s="1"/>
  <c r="AA244" i="85"/>
  <c r="AB244" i="85" s="1"/>
  <c r="AA243" i="85"/>
  <c r="AB243" i="85" s="1"/>
  <c r="AA241" i="85"/>
  <c r="AB241" i="85" s="1"/>
  <c r="AA240" i="85"/>
  <c r="AB240" i="85" s="1"/>
  <c r="AA239" i="85"/>
  <c r="AB239" i="85" s="1"/>
  <c r="AA238" i="85"/>
  <c r="AB238" i="85" s="1"/>
  <c r="AA237" i="85"/>
  <c r="AB237" i="85" s="1"/>
  <c r="AA236" i="85"/>
  <c r="AB236" i="85" s="1"/>
  <c r="AA235" i="85"/>
  <c r="AB235" i="85" s="1"/>
  <c r="AA234" i="85"/>
  <c r="AB234" i="85" s="1"/>
  <c r="AA233" i="85"/>
  <c r="AB233" i="85" s="1"/>
  <c r="AA232" i="85"/>
  <c r="AB232" i="85" s="1"/>
  <c r="AA231" i="85"/>
  <c r="AB231" i="85" s="1"/>
  <c r="AA230" i="85"/>
  <c r="AB230" i="85" s="1"/>
  <c r="AA229" i="85"/>
  <c r="AB229" i="85" s="1"/>
  <c r="AA228" i="85"/>
  <c r="AB228" i="85" s="1"/>
  <c r="AA227" i="85"/>
  <c r="AB227" i="85" s="1"/>
  <c r="AA226" i="85"/>
  <c r="AB226" i="85" s="1"/>
  <c r="AA225" i="85"/>
  <c r="AB225" i="85" s="1"/>
  <c r="AA224" i="85"/>
  <c r="AB224" i="85" s="1"/>
  <c r="AA223" i="85"/>
  <c r="AB223" i="85" s="1"/>
  <c r="AA222" i="85"/>
  <c r="AB222" i="85" s="1"/>
  <c r="AA221" i="85"/>
  <c r="AB221" i="85" s="1"/>
  <c r="AA220" i="85"/>
  <c r="AB220" i="85" s="1"/>
  <c r="AA219" i="85"/>
  <c r="AB219" i="85" s="1"/>
  <c r="AA218" i="85"/>
  <c r="AB218" i="85" s="1"/>
  <c r="AA217" i="85"/>
  <c r="AB217" i="85" s="1"/>
  <c r="AA216" i="85"/>
  <c r="AB216" i="85" s="1"/>
  <c r="AA215" i="85"/>
  <c r="AB215" i="85" s="1"/>
  <c r="AA214" i="85"/>
  <c r="AB214" i="85" s="1"/>
  <c r="AA213" i="85"/>
  <c r="AB213" i="85" s="1"/>
  <c r="AA212" i="85"/>
  <c r="AB212" i="85" s="1"/>
  <c r="AA211" i="85"/>
  <c r="AB211" i="85" s="1"/>
  <c r="AA209" i="85"/>
  <c r="AB209" i="85" s="1"/>
  <c r="AA208" i="85"/>
  <c r="AB208" i="85" s="1"/>
  <c r="AA207" i="85"/>
  <c r="AB207" i="85" s="1"/>
  <c r="AA206" i="85"/>
  <c r="AB206" i="85" s="1"/>
  <c r="AA205" i="85"/>
  <c r="AB205" i="85" s="1"/>
  <c r="AA204" i="85"/>
  <c r="AB204" i="85" s="1"/>
  <c r="AA203" i="85"/>
  <c r="AB203" i="85" s="1"/>
  <c r="AA202" i="85"/>
  <c r="AB202" i="85" s="1"/>
  <c r="AA201" i="85"/>
  <c r="AB201" i="85" s="1"/>
  <c r="AA200" i="85"/>
  <c r="AB200" i="85" s="1"/>
  <c r="AA199" i="85"/>
  <c r="AB199" i="85" s="1"/>
  <c r="AA198" i="85"/>
  <c r="AB198" i="85" s="1"/>
  <c r="AA197" i="85"/>
  <c r="AB197" i="85" s="1"/>
  <c r="AA196" i="85"/>
  <c r="AB196" i="85" s="1"/>
  <c r="AA195" i="85"/>
  <c r="AB195" i="85" s="1"/>
  <c r="AA194" i="85"/>
  <c r="AB194" i="85" s="1"/>
  <c r="AA193" i="85"/>
  <c r="AB193" i="85" s="1"/>
  <c r="AA192" i="85"/>
  <c r="AB192" i="85" s="1"/>
  <c r="AA191" i="85"/>
  <c r="AB191" i="85" s="1"/>
  <c r="AA190" i="85"/>
  <c r="AB190" i="85" s="1"/>
  <c r="AA189" i="85"/>
  <c r="AB189" i="85" s="1"/>
  <c r="AA188" i="85"/>
  <c r="AB188" i="85" s="1"/>
  <c r="AA187" i="85"/>
  <c r="AB187" i="85" s="1"/>
  <c r="AA186" i="85"/>
  <c r="AB186" i="85" s="1"/>
  <c r="AA185" i="85"/>
  <c r="AB185" i="85" s="1"/>
  <c r="AA184" i="85"/>
  <c r="AB184" i="85" s="1"/>
  <c r="AA183" i="85"/>
  <c r="AB183" i="85" s="1"/>
  <c r="AA182" i="85"/>
  <c r="AB182" i="85" s="1"/>
  <c r="AA181" i="85"/>
  <c r="AB181" i="85" s="1"/>
  <c r="AA180" i="85"/>
  <c r="AB180" i="85" s="1"/>
  <c r="AA179" i="85"/>
  <c r="AB179" i="85" s="1"/>
  <c r="AA177" i="85"/>
  <c r="AB177" i="85" s="1"/>
  <c r="AA176" i="85"/>
  <c r="AB176" i="85" s="1"/>
  <c r="AA175" i="85"/>
  <c r="AB175" i="85" s="1"/>
  <c r="AA174" i="85"/>
  <c r="AB174" i="85" s="1"/>
  <c r="AA173" i="85"/>
  <c r="AB173" i="85" s="1"/>
  <c r="AA172" i="85"/>
  <c r="AB172" i="85" s="1"/>
  <c r="AA171" i="85"/>
  <c r="AB171" i="85" s="1"/>
  <c r="AA170" i="85"/>
  <c r="AB170" i="85" s="1"/>
  <c r="AA169" i="85"/>
  <c r="AB169" i="85" s="1"/>
  <c r="AA168" i="85"/>
  <c r="AB168" i="85" s="1"/>
  <c r="AA167" i="85"/>
  <c r="AB167" i="85" s="1"/>
  <c r="AA166" i="85"/>
  <c r="AB166" i="85" s="1"/>
  <c r="AA165" i="85"/>
  <c r="AB165" i="85" s="1"/>
  <c r="AA164" i="85"/>
  <c r="AB164" i="85" s="1"/>
  <c r="AA163" i="85"/>
  <c r="AB163" i="85" s="1"/>
  <c r="AA162" i="85"/>
  <c r="AB162" i="85" s="1"/>
  <c r="AA161" i="85"/>
  <c r="AB161" i="85" s="1"/>
  <c r="AA160" i="85"/>
  <c r="AB160" i="85" s="1"/>
  <c r="AA159" i="85"/>
  <c r="AB159" i="85" s="1"/>
  <c r="AA158" i="85"/>
  <c r="AB158" i="85" s="1"/>
  <c r="AA157" i="85"/>
  <c r="AB157" i="85" s="1"/>
  <c r="AA156" i="85"/>
  <c r="AB156" i="85" s="1"/>
  <c r="AA155" i="85"/>
  <c r="AB155" i="85" s="1"/>
  <c r="AA154" i="85"/>
  <c r="AB154" i="85" s="1"/>
  <c r="AA153" i="85"/>
  <c r="AB153" i="85" s="1"/>
  <c r="AA152" i="85"/>
  <c r="AB152" i="85" s="1"/>
  <c r="AA151" i="85"/>
  <c r="AB151" i="85" s="1"/>
  <c r="AA150" i="85"/>
  <c r="AB150" i="85" s="1"/>
  <c r="AA149" i="85"/>
  <c r="AB149" i="85" s="1"/>
  <c r="AA148" i="85"/>
  <c r="AB148" i="85" s="1"/>
  <c r="AB147" i="85"/>
  <c r="AA147" i="85"/>
  <c r="AA146" i="85"/>
  <c r="AB146" i="85" s="1"/>
  <c r="AB145" i="85"/>
  <c r="AA145" i="85"/>
  <c r="AA143" i="85"/>
  <c r="AB143" i="85" s="1"/>
  <c r="AB142" i="85"/>
  <c r="AA142" i="85"/>
  <c r="AA141" i="85"/>
  <c r="AB141" i="85" s="1"/>
  <c r="AB140" i="85"/>
  <c r="AA140" i="85"/>
  <c r="AA139" i="85"/>
  <c r="AB139" i="85" s="1"/>
  <c r="AB138" i="85"/>
  <c r="AA138" i="85"/>
  <c r="AA137" i="85"/>
  <c r="AB137" i="85" s="1"/>
  <c r="AB136" i="85"/>
  <c r="AA136" i="85"/>
  <c r="AA135" i="85"/>
  <c r="AB135" i="85" s="1"/>
  <c r="AB134" i="85"/>
  <c r="AA134" i="85"/>
  <c r="AA133" i="85"/>
  <c r="AB133" i="85" s="1"/>
  <c r="AB132" i="85"/>
  <c r="AA132" i="85"/>
  <c r="AA131" i="85"/>
  <c r="AB131" i="85" s="1"/>
  <c r="AB130" i="85"/>
  <c r="AA130" i="85"/>
  <c r="AA129" i="85"/>
  <c r="AB129" i="85" s="1"/>
  <c r="AB128" i="85"/>
  <c r="AA128" i="85"/>
  <c r="AA127" i="85"/>
  <c r="AB127" i="85" s="1"/>
  <c r="AB126" i="85"/>
  <c r="AA126" i="85"/>
  <c r="AA125" i="85"/>
  <c r="AB125" i="85" s="1"/>
  <c r="AB124" i="85"/>
  <c r="AA124" i="85"/>
  <c r="AA123" i="85"/>
  <c r="AB123" i="85" s="1"/>
  <c r="AB122" i="85"/>
  <c r="AA122" i="85"/>
  <c r="AA121" i="85"/>
  <c r="AB121" i="85" s="1"/>
  <c r="AB120" i="85"/>
  <c r="AA120" i="85"/>
  <c r="AA119" i="85"/>
  <c r="AB119" i="85" s="1"/>
  <c r="AB118" i="85"/>
  <c r="AA118" i="85"/>
  <c r="AA117" i="85"/>
  <c r="AB117" i="85" s="1"/>
  <c r="AB116" i="85"/>
  <c r="AA116" i="85"/>
  <c r="AA115" i="85"/>
  <c r="AB115" i="85" s="1"/>
  <c r="AB114" i="85"/>
  <c r="AA114" i="85"/>
  <c r="AA113" i="85"/>
  <c r="AB113" i="85" s="1"/>
  <c r="AB111" i="85"/>
  <c r="AA111" i="85"/>
  <c r="AA110" i="85"/>
  <c r="AB110" i="85" s="1"/>
  <c r="AB109" i="85"/>
  <c r="AA109" i="85"/>
  <c r="AA108" i="85"/>
  <c r="AB108" i="85" s="1"/>
  <c r="AB107" i="85"/>
  <c r="AA107" i="85"/>
  <c r="AA106" i="85"/>
  <c r="AB106" i="85" s="1"/>
  <c r="AB105" i="85"/>
  <c r="AA105" i="85"/>
  <c r="AA104" i="85"/>
  <c r="AB104" i="85" s="1"/>
  <c r="AB103" i="85"/>
  <c r="AA103" i="85"/>
  <c r="AA102" i="85"/>
  <c r="AB102" i="85" s="1"/>
  <c r="AB101" i="85"/>
  <c r="AA101" i="85"/>
  <c r="AA100" i="85"/>
  <c r="AB100" i="85" s="1"/>
  <c r="AB99" i="85"/>
  <c r="AA99" i="85"/>
  <c r="AA98" i="85"/>
  <c r="AB98" i="85" s="1"/>
  <c r="AB97" i="85"/>
  <c r="AA97" i="85"/>
  <c r="AA96" i="85"/>
  <c r="AB96" i="85" s="1"/>
  <c r="AB95" i="85"/>
  <c r="AA95" i="85"/>
  <c r="AA94" i="85"/>
  <c r="AB94" i="85" s="1"/>
  <c r="AB93" i="85"/>
  <c r="AA93" i="85"/>
  <c r="AA92" i="85"/>
  <c r="AB92" i="85" s="1"/>
  <c r="AB91" i="85"/>
  <c r="AA91" i="85"/>
  <c r="AA90" i="85"/>
  <c r="AB90" i="85" s="1"/>
  <c r="AB89" i="85"/>
  <c r="AA89" i="85"/>
  <c r="AA88" i="85"/>
  <c r="AB88" i="85" s="1"/>
  <c r="AB87" i="85"/>
  <c r="AA87" i="85"/>
  <c r="AA86" i="85"/>
  <c r="AB86" i="85" s="1"/>
  <c r="AB85" i="85"/>
  <c r="AA85" i="85"/>
  <c r="AA84" i="85"/>
  <c r="AB84" i="85" s="1"/>
  <c r="AB83" i="85"/>
  <c r="AA83" i="85"/>
  <c r="AA82" i="85"/>
  <c r="AB82" i="85" s="1"/>
  <c r="AB81" i="85"/>
  <c r="AA81" i="85"/>
  <c r="AA79" i="85"/>
  <c r="AB79" i="85" s="1"/>
  <c r="AB78" i="85"/>
  <c r="AA78" i="85"/>
  <c r="AA77" i="85"/>
  <c r="AB77" i="85" s="1"/>
  <c r="AB76" i="85"/>
  <c r="AA76" i="85"/>
  <c r="AA75" i="85"/>
  <c r="AB75" i="85" s="1"/>
  <c r="AB74" i="85"/>
  <c r="AA74" i="85"/>
  <c r="AA73" i="85"/>
  <c r="AB73" i="85" s="1"/>
  <c r="AB72" i="85"/>
  <c r="AA72" i="85"/>
  <c r="AA71" i="85"/>
  <c r="AB71" i="85" s="1"/>
  <c r="AB70" i="85"/>
  <c r="AA70" i="85"/>
  <c r="AA69" i="85"/>
  <c r="AB69" i="85" s="1"/>
  <c r="AB68" i="85"/>
  <c r="AA68" i="85"/>
  <c r="AA67" i="85"/>
  <c r="AB67" i="85" s="1"/>
  <c r="AB66" i="85"/>
  <c r="AA66" i="85"/>
  <c r="AA65" i="85"/>
  <c r="AB65" i="85" s="1"/>
  <c r="AB64" i="85"/>
  <c r="AA64" i="85"/>
  <c r="AA63" i="85"/>
  <c r="AB63" i="85" s="1"/>
  <c r="AB62" i="85"/>
  <c r="AA62" i="85"/>
  <c r="AA61" i="85"/>
  <c r="AB61" i="85" s="1"/>
  <c r="AB60" i="85"/>
  <c r="AA60" i="85"/>
  <c r="AA59" i="85"/>
  <c r="AB59" i="85" s="1"/>
  <c r="AB58" i="85"/>
  <c r="AA58" i="85"/>
  <c r="AA57" i="85"/>
  <c r="AB57" i="85" s="1"/>
  <c r="AB56" i="85"/>
  <c r="AA56" i="85"/>
  <c r="AA55" i="85"/>
  <c r="AB55" i="85" s="1"/>
  <c r="AB54" i="85"/>
  <c r="AA54" i="85"/>
  <c r="AA53" i="85"/>
  <c r="AB53" i="85" s="1"/>
  <c r="AB52" i="85"/>
  <c r="AA52" i="85"/>
  <c r="AA51" i="85"/>
  <c r="AB51" i="85" s="1"/>
  <c r="AB50" i="85"/>
  <c r="AA50" i="85"/>
  <c r="AA49" i="85"/>
  <c r="AB49" i="85" s="1"/>
  <c r="AB47" i="85"/>
  <c r="AA47" i="85"/>
  <c r="AA46" i="85"/>
  <c r="AB46" i="85" s="1"/>
  <c r="AB45" i="85"/>
  <c r="AA45" i="85"/>
  <c r="AA44" i="85"/>
  <c r="AB44" i="85" s="1"/>
  <c r="AB43" i="85"/>
  <c r="AA43" i="85"/>
  <c r="AA42" i="85"/>
  <c r="AB42" i="85" s="1"/>
  <c r="AB41" i="85"/>
  <c r="AA41" i="85"/>
  <c r="AA40" i="85"/>
  <c r="AB40" i="85" s="1"/>
  <c r="AB39" i="85"/>
  <c r="AA39" i="85"/>
  <c r="AA38" i="85"/>
  <c r="AB38" i="85" s="1"/>
  <c r="AB37" i="85"/>
  <c r="AA37" i="85"/>
  <c r="AA36" i="85"/>
  <c r="AB36" i="85" s="1"/>
  <c r="AB35" i="85"/>
  <c r="AA35" i="85"/>
  <c r="AA34" i="85"/>
  <c r="AB34" i="85" s="1"/>
  <c r="AB33" i="85"/>
  <c r="AA33" i="85"/>
  <c r="AA32" i="85"/>
  <c r="AB32" i="85" s="1"/>
  <c r="AB31" i="85"/>
  <c r="AA31" i="85"/>
  <c r="AA30" i="85"/>
  <c r="AB30" i="85" s="1"/>
  <c r="AB29" i="85"/>
  <c r="AA29" i="85"/>
  <c r="AA28" i="85"/>
  <c r="AB28" i="85" s="1"/>
  <c r="AB27" i="85"/>
  <c r="AA27" i="85"/>
  <c r="AA26" i="85"/>
  <c r="AB26" i="85" s="1"/>
  <c r="AB25" i="85"/>
  <c r="AA25" i="85"/>
  <c r="AA24" i="85"/>
  <c r="AB24" i="85" s="1"/>
  <c r="AB23" i="85"/>
  <c r="AA23" i="85"/>
  <c r="AA22" i="85"/>
  <c r="AB22" i="85" s="1"/>
  <c r="AB21" i="85"/>
  <c r="AA21" i="85"/>
  <c r="AA20" i="85"/>
  <c r="AB20" i="85" s="1"/>
  <c r="AB19" i="85"/>
  <c r="AA19" i="85"/>
  <c r="AA18" i="85"/>
  <c r="AB18" i="85" s="1"/>
  <c r="AB17" i="85"/>
  <c r="AA17" i="85"/>
  <c r="AA15" i="85"/>
  <c r="AB15" i="85" s="1"/>
  <c r="AA500" i="84"/>
  <c r="AB500" i="84" s="1"/>
  <c r="AA499" i="84"/>
  <c r="AB499" i="84" s="1"/>
  <c r="AA498" i="84"/>
  <c r="AB498" i="84" s="1"/>
  <c r="AA497" i="84"/>
  <c r="AB497" i="84" s="1"/>
  <c r="AA496" i="84"/>
  <c r="AB496" i="84" s="1"/>
  <c r="AA495" i="84"/>
  <c r="AB495" i="84" s="1"/>
  <c r="AA494" i="84"/>
  <c r="AB494" i="84" s="1"/>
  <c r="AA493" i="84"/>
  <c r="AB493" i="84" s="1"/>
  <c r="AA492" i="84"/>
  <c r="AB492" i="84" s="1"/>
  <c r="AA491" i="84"/>
  <c r="AB491" i="84" s="1"/>
  <c r="AA490" i="84"/>
  <c r="AB490" i="84" s="1"/>
  <c r="AA489" i="84"/>
  <c r="AB489" i="84" s="1"/>
  <c r="AA488" i="84"/>
  <c r="AB488" i="84" s="1"/>
  <c r="AA487" i="84"/>
  <c r="AB487" i="84" s="1"/>
  <c r="AA486" i="84"/>
  <c r="AB486" i="84" s="1"/>
  <c r="AA485" i="84"/>
  <c r="AB485" i="84" s="1"/>
  <c r="AA484" i="84"/>
  <c r="AB484" i="84" s="1"/>
  <c r="AA483" i="84"/>
  <c r="AB483" i="84" s="1"/>
  <c r="AA482" i="84"/>
  <c r="AB482" i="84" s="1"/>
  <c r="AA481" i="84"/>
  <c r="AB481" i="84" s="1"/>
  <c r="AA480" i="84"/>
  <c r="AB480" i="84" s="1"/>
  <c r="AA479" i="84"/>
  <c r="AB479" i="84" s="1"/>
  <c r="AA478" i="84"/>
  <c r="AB478" i="84" s="1"/>
  <c r="AA477" i="84"/>
  <c r="AB477" i="84" s="1"/>
  <c r="AA476" i="84"/>
  <c r="AB476" i="84" s="1"/>
  <c r="AA475" i="84"/>
  <c r="AB475" i="84" s="1"/>
  <c r="AA474" i="84"/>
  <c r="AB474" i="84" s="1"/>
  <c r="AA473" i="84"/>
  <c r="AB473" i="84" s="1"/>
  <c r="AA472" i="84"/>
  <c r="AB472" i="84" s="1"/>
  <c r="AA471" i="84"/>
  <c r="AB471" i="84" s="1"/>
  <c r="AA470" i="84"/>
  <c r="AB470" i="84" s="1"/>
  <c r="AA469" i="84"/>
  <c r="AB469" i="84" s="1"/>
  <c r="AA467" i="84"/>
  <c r="AB467" i="84" s="1"/>
  <c r="AA466" i="84"/>
  <c r="AB466" i="84" s="1"/>
  <c r="AA465" i="84"/>
  <c r="AB465" i="84" s="1"/>
  <c r="AA464" i="84"/>
  <c r="AB464" i="84" s="1"/>
  <c r="AA463" i="84"/>
  <c r="AB463" i="84" s="1"/>
  <c r="AA462" i="84"/>
  <c r="AB462" i="84" s="1"/>
  <c r="AA461" i="84"/>
  <c r="AB461" i="84" s="1"/>
  <c r="AA460" i="84"/>
  <c r="AB460" i="84" s="1"/>
  <c r="AA459" i="84"/>
  <c r="AB459" i="84" s="1"/>
  <c r="AA458" i="84"/>
  <c r="AB458" i="84" s="1"/>
  <c r="AA457" i="84"/>
  <c r="AB457" i="84" s="1"/>
  <c r="AA456" i="84"/>
  <c r="AB456" i="84" s="1"/>
  <c r="AA455" i="84"/>
  <c r="AB455" i="84" s="1"/>
  <c r="AA454" i="84"/>
  <c r="AB454" i="84" s="1"/>
  <c r="AA453" i="84"/>
  <c r="AB453" i="84" s="1"/>
  <c r="AA452" i="84"/>
  <c r="AB452" i="84" s="1"/>
  <c r="AA451" i="84"/>
  <c r="AB451" i="84" s="1"/>
  <c r="AA450" i="84"/>
  <c r="AB450" i="84" s="1"/>
  <c r="AA449" i="84"/>
  <c r="AB449" i="84" s="1"/>
  <c r="AA448" i="84"/>
  <c r="AB448" i="84" s="1"/>
  <c r="AA447" i="84"/>
  <c r="AB447" i="84" s="1"/>
  <c r="AA446" i="84"/>
  <c r="AB446" i="84" s="1"/>
  <c r="AA445" i="84"/>
  <c r="AB445" i="84" s="1"/>
  <c r="AA444" i="84"/>
  <c r="AB444" i="84" s="1"/>
  <c r="AA443" i="84"/>
  <c r="AB443" i="84" s="1"/>
  <c r="AA442" i="84"/>
  <c r="AB442" i="84" s="1"/>
  <c r="AA441" i="84"/>
  <c r="AB441" i="84" s="1"/>
  <c r="AA440" i="84"/>
  <c r="AB440" i="84" s="1"/>
  <c r="AA439" i="84"/>
  <c r="AB439" i="84" s="1"/>
  <c r="AA438" i="84"/>
  <c r="AB438" i="84" s="1"/>
  <c r="AA437" i="84"/>
  <c r="AB437" i="84" s="1"/>
  <c r="AA435" i="84"/>
  <c r="AB435" i="84" s="1"/>
  <c r="AA434" i="84"/>
  <c r="AB434" i="84" s="1"/>
  <c r="AA433" i="84"/>
  <c r="AB433" i="84" s="1"/>
  <c r="AA432" i="84"/>
  <c r="AB432" i="84" s="1"/>
  <c r="AA431" i="84"/>
  <c r="AB431" i="84" s="1"/>
  <c r="AA430" i="84"/>
  <c r="AB430" i="84" s="1"/>
  <c r="AA429" i="84"/>
  <c r="AB429" i="84" s="1"/>
  <c r="AA428" i="84"/>
  <c r="AB428" i="84" s="1"/>
  <c r="AA427" i="84"/>
  <c r="AB427" i="84" s="1"/>
  <c r="AA426" i="84"/>
  <c r="AB426" i="84" s="1"/>
  <c r="AA425" i="84"/>
  <c r="AB425" i="84" s="1"/>
  <c r="AA424" i="84"/>
  <c r="AB424" i="84" s="1"/>
  <c r="AA423" i="84"/>
  <c r="AB423" i="84" s="1"/>
  <c r="AA422" i="84"/>
  <c r="AB422" i="84" s="1"/>
  <c r="AA421" i="84"/>
  <c r="AB421" i="84" s="1"/>
  <c r="AA420" i="84"/>
  <c r="AB420" i="84" s="1"/>
  <c r="AA419" i="84"/>
  <c r="AB419" i="84" s="1"/>
  <c r="AA418" i="84"/>
  <c r="AB418" i="84" s="1"/>
  <c r="AA417" i="84"/>
  <c r="AB417" i="84" s="1"/>
  <c r="AA416" i="84"/>
  <c r="AB416" i="84" s="1"/>
  <c r="AA415" i="84"/>
  <c r="AB415" i="84" s="1"/>
  <c r="AA414" i="84"/>
  <c r="AB414" i="84" s="1"/>
  <c r="AA413" i="84"/>
  <c r="AB413" i="84" s="1"/>
  <c r="AA412" i="84"/>
  <c r="AB412" i="84" s="1"/>
  <c r="AA411" i="84"/>
  <c r="AB411" i="84" s="1"/>
  <c r="AA410" i="84"/>
  <c r="AB410" i="84" s="1"/>
  <c r="AA409" i="84"/>
  <c r="AB409" i="84" s="1"/>
  <c r="AA408" i="84"/>
  <c r="AB408" i="84" s="1"/>
  <c r="AA407" i="84"/>
  <c r="AB407" i="84" s="1"/>
  <c r="AA406" i="84"/>
  <c r="AB406" i="84" s="1"/>
  <c r="AA405" i="84"/>
  <c r="AB405" i="84" s="1"/>
  <c r="AA403" i="84"/>
  <c r="AB403" i="84" s="1"/>
  <c r="AA402" i="84"/>
  <c r="AB402" i="84" s="1"/>
  <c r="AA401" i="84"/>
  <c r="AB401" i="84" s="1"/>
  <c r="AA400" i="84"/>
  <c r="AB400" i="84" s="1"/>
  <c r="AA399" i="84"/>
  <c r="AB399" i="84" s="1"/>
  <c r="AA398" i="84"/>
  <c r="AB398" i="84" s="1"/>
  <c r="AA397" i="84"/>
  <c r="AB397" i="84" s="1"/>
  <c r="AA396" i="84"/>
  <c r="AB396" i="84" s="1"/>
  <c r="AA395" i="84"/>
  <c r="AB395" i="84" s="1"/>
  <c r="AA394" i="84"/>
  <c r="AB394" i="84" s="1"/>
  <c r="AA393" i="84"/>
  <c r="AB393" i="84" s="1"/>
  <c r="AA392" i="84"/>
  <c r="AB392" i="84" s="1"/>
  <c r="AA391" i="84"/>
  <c r="AB391" i="84" s="1"/>
  <c r="AA390" i="84"/>
  <c r="AB390" i="84" s="1"/>
  <c r="AA389" i="84"/>
  <c r="AB389" i="84" s="1"/>
  <c r="AA388" i="84"/>
  <c r="AB388" i="84" s="1"/>
  <c r="AA387" i="84"/>
  <c r="AB387" i="84" s="1"/>
  <c r="AA386" i="84"/>
  <c r="AB386" i="84" s="1"/>
  <c r="AA385" i="84"/>
  <c r="AB385" i="84" s="1"/>
  <c r="AA384" i="84"/>
  <c r="AB384" i="84" s="1"/>
  <c r="AA383" i="84"/>
  <c r="AB383" i="84" s="1"/>
  <c r="AA382" i="84"/>
  <c r="AB382" i="84" s="1"/>
  <c r="AA381" i="84"/>
  <c r="AB381" i="84" s="1"/>
  <c r="AA380" i="84"/>
  <c r="AB380" i="84" s="1"/>
  <c r="AA379" i="84"/>
  <c r="AB379" i="84" s="1"/>
  <c r="AA378" i="84"/>
  <c r="AB378" i="84" s="1"/>
  <c r="AA377" i="84"/>
  <c r="AB377" i="84" s="1"/>
  <c r="AA376" i="84"/>
  <c r="AB376" i="84" s="1"/>
  <c r="AA375" i="84"/>
  <c r="AB375" i="84" s="1"/>
  <c r="AA374" i="84"/>
  <c r="AB374" i="84" s="1"/>
  <c r="AA373" i="84"/>
  <c r="AB373" i="84" s="1"/>
  <c r="AA371" i="84"/>
  <c r="AB371" i="84" s="1"/>
  <c r="AA370" i="84"/>
  <c r="AB370" i="84" s="1"/>
  <c r="AA369" i="84"/>
  <c r="AB369" i="84" s="1"/>
  <c r="AA368" i="84"/>
  <c r="AB368" i="84" s="1"/>
  <c r="AA367" i="84"/>
  <c r="AB367" i="84" s="1"/>
  <c r="AA366" i="84"/>
  <c r="AB366" i="84" s="1"/>
  <c r="AA365" i="84"/>
  <c r="AB365" i="84" s="1"/>
  <c r="AA364" i="84"/>
  <c r="AB364" i="84" s="1"/>
  <c r="AA363" i="84"/>
  <c r="AB363" i="84" s="1"/>
  <c r="AA362" i="84"/>
  <c r="AB362" i="84" s="1"/>
  <c r="AA361" i="84"/>
  <c r="AB361" i="84" s="1"/>
  <c r="AA360" i="84"/>
  <c r="AB360" i="84" s="1"/>
  <c r="AA359" i="84"/>
  <c r="AB359" i="84" s="1"/>
  <c r="AA358" i="84"/>
  <c r="AB358" i="84" s="1"/>
  <c r="AA357" i="84"/>
  <c r="AB357" i="84" s="1"/>
  <c r="AA356" i="84"/>
  <c r="AB356" i="84" s="1"/>
  <c r="AA355" i="84"/>
  <c r="AB355" i="84" s="1"/>
  <c r="AA354" i="84"/>
  <c r="AB354" i="84" s="1"/>
  <c r="AA353" i="84"/>
  <c r="AB353" i="84" s="1"/>
  <c r="AA352" i="84"/>
  <c r="AB352" i="84" s="1"/>
  <c r="AA351" i="84"/>
  <c r="AB351" i="84" s="1"/>
  <c r="AA350" i="84"/>
  <c r="AB350" i="84" s="1"/>
  <c r="AA349" i="84"/>
  <c r="AB349" i="84" s="1"/>
  <c r="AA348" i="84"/>
  <c r="AB348" i="84" s="1"/>
  <c r="AA347" i="84"/>
  <c r="AB347" i="84" s="1"/>
  <c r="AA346" i="84"/>
  <c r="AB346" i="84" s="1"/>
  <c r="AA345" i="84"/>
  <c r="AB345" i="84" s="1"/>
  <c r="AA344" i="84"/>
  <c r="AB344" i="84" s="1"/>
  <c r="AA343" i="84"/>
  <c r="AB343" i="84" s="1"/>
  <c r="AA342" i="84"/>
  <c r="AB342" i="84" s="1"/>
  <c r="AA341" i="84"/>
  <c r="AB341" i="84" s="1"/>
  <c r="AA339" i="84"/>
  <c r="AB339" i="84" s="1"/>
  <c r="AA337" i="84"/>
  <c r="AB337" i="84" s="1"/>
  <c r="AA336" i="84"/>
  <c r="AB336" i="84" s="1"/>
  <c r="AA335" i="84"/>
  <c r="AB335" i="84" s="1"/>
  <c r="AA334" i="84"/>
  <c r="AB334" i="84" s="1"/>
  <c r="AA333" i="84"/>
  <c r="AB333" i="84" s="1"/>
  <c r="AA332" i="84"/>
  <c r="AB332" i="84" s="1"/>
  <c r="AA331" i="84"/>
  <c r="AB331" i="84" s="1"/>
  <c r="AA330" i="84"/>
  <c r="AB330" i="84" s="1"/>
  <c r="AA329" i="84"/>
  <c r="AB329" i="84" s="1"/>
  <c r="AA328" i="84"/>
  <c r="AB328" i="84" s="1"/>
  <c r="AA327" i="84"/>
  <c r="AB327" i="84" s="1"/>
  <c r="AA326" i="84"/>
  <c r="AB326" i="84" s="1"/>
  <c r="AA325" i="84"/>
  <c r="AB325" i="84" s="1"/>
  <c r="AA324" i="84"/>
  <c r="AB324" i="84" s="1"/>
  <c r="AA323" i="84"/>
  <c r="AB323" i="84" s="1"/>
  <c r="AA322" i="84"/>
  <c r="AB322" i="84" s="1"/>
  <c r="AA321" i="84"/>
  <c r="AB321" i="84" s="1"/>
  <c r="AA320" i="84"/>
  <c r="AB320" i="84" s="1"/>
  <c r="AA319" i="84"/>
  <c r="AB319" i="84" s="1"/>
  <c r="AA318" i="84"/>
  <c r="AB318" i="84" s="1"/>
  <c r="AA317" i="84"/>
  <c r="AB317" i="84" s="1"/>
  <c r="AA316" i="84"/>
  <c r="AB316" i="84" s="1"/>
  <c r="AA315" i="84"/>
  <c r="AB315" i="84" s="1"/>
  <c r="AA314" i="84"/>
  <c r="AB314" i="84" s="1"/>
  <c r="AA313" i="84"/>
  <c r="AB313" i="84" s="1"/>
  <c r="AA312" i="84"/>
  <c r="AB312" i="84" s="1"/>
  <c r="AA311" i="84"/>
  <c r="AB311" i="84" s="1"/>
  <c r="AA310" i="84"/>
  <c r="AB310" i="84" s="1"/>
  <c r="AA309" i="84"/>
  <c r="AB309" i="84" s="1"/>
  <c r="AA308" i="84"/>
  <c r="AB308" i="84" s="1"/>
  <c r="AA307" i="84"/>
  <c r="AB307" i="84" s="1"/>
  <c r="AA305" i="84"/>
  <c r="AB305" i="84" s="1"/>
  <c r="AA304" i="84"/>
  <c r="AB304" i="84" s="1"/>
  <c r="AA303" i="84"/>
  <c r="AB303" i="84" s="1"/>
  <c r="AA302" i="84"/>
  <c r="AB302" i="84" s="1"/>
  <c r="AA301" i="84"/>
  <c r="AB301" i="84" s="1"/>
  <c r="AA300" i="84"/>
  <c r="AB300" i="84" s="1"/>
  <c r="AA299" i="84"/>
  <c r="AB299" i="84" s="1"/>
  <c r="AA298" i="84"/>
  <c r="AB298" i="84" s="1"/>
  <c r="AA297" i="84"/>
  <c r="AB297" i="84" s="1"/>
  <c r="AA296" i="84"/>
  <c r="AB296" i="84" s="1"/>
  <c r="AA295" i="84"/>
  <c r="AB295" i="84" s="1"/>
  <c r="AA294" i="84"/>
  <c r="AB294" i="84" s="1"/>
  <c r="AA293" i="84"/>
  <c r="AB293" i="84" s="1"/>
  <c r="AA292" i="84"/>
  <c r="AB292" i="84" s="1"/>
  <c r="AA291" i="84"/>
  <c r="AB291" i="84" s="1"/>
  <c r="AA290" i="84"/>
  <c r="AB290" i="84" s="1"/>
  <c r="AA289" i="84"/>
  <c r="AB289" i="84" s="1"/>
  <c r="AA288" i="84"/>
  <c r="AB288" i="84" s="1"/>
  <c r="AA287" i="84"/>
  <c r="AB287" i="84" s="1"/>
  <c r="AA286" i="84"/>
  <c r="AB286" i="84" s="1"/>
  <c r="AA285" i="84"/>
  <c r="AB285" i="84" s="1"/>
  <c r="AA284" i="84"/>
  <c r="AB284" i="84" s="1"/>
  <c r="AA283" i="84"/>
  <c r="AB283" i="84" s="1"/>
  <c r="AA282" i="84"/>
  <c r="AB282" i="84" s="1"/>
  <c r="AA281" i="84"/>
  <c r="AB281" i="84" s="1"/>
  <c r="AA280" i="84"/>
  <c r="AB280" i="84" s="1"/>
  <c r="AA279" i="84"/>
  <c r="AB279" i="84" s="1"/>
  <c r="AA278" i="84"/>
  <c r="AB278" i="84" s="1"/>
  <c r="AA277" i="84"/>
  <c r="AB277" i="84" s="1"/>
  <c r="AB276" i="84"/>
  <c r="AA276" i="84"/>
  <c r="AA275" i="84"/>
  <c r="AB275" i="84" s="1"/>
  <c r="AA273" i="84"/>
  <c r="AB273" i="84" s="1"/>
  <c r="AA272" i="84"/>
  <c r="AB272" i="84" s="1"/>
  <c r="AA271" i="84"/>
  <c r="AB271" i="84" s="1"/>
  <c r="AA270" i="84"/>
  <c r="AB270" i="84" s="1"/>
  <c r="AA269" i="84"/>
  <c r="AB269" i="84" s="1"/>
  <c r="AA268" i="84"/>
  <c r="AB268" i="84" s="1"/>
  <c r="AB267" i="84"/>
  <c r="AA267" i="84"/>
  <c r="AA266" i="84"/>
  <c r="AB266" i="84" s="1"/>
  <c r="AA265" i="84"/>
  <c r="AB265" i="84" s="1"/>
  <c r="AA264" i="84"/>
  <c r="AB264" i="84" s="1"/>
  <c r="AA263" i="84"/>
  <c r="AB263" i="84" s="1"/>
  <c r="AA262" i="84"/>
  <c r="AB262" i="84" s="1"/>
  <c r="AA261" i="84"/>
  <c r="AB261" i="84" s="1"/>
  <c r="AA260" i="84"/>
  <c r="AB260" i="84" s="1"/>
  <c r="AB259" i="84"/>
  <c r="AA259" i="84"/>
  <c r="AA258" i="84"/>
  <c r="AB258" i="84" s="1"/>
  <c r="AA257" i="84"/>
  <c r="AB257" i="84" s="1"/>
  <c r="AA256" i="84"/>
  <c r="AB256" i="84" s="1"/>
  <c r="AA255" i="84"/>
  <c r="AB255" i="84" s="1"/>
  <c r="AA254" i="84"/>
  <c r="AB254" i="84" s="1"/>
  <c r="AA253" i="84"/>
  <c r="AB253" i="84" s="1"/>
  <c r="AA252" i="84"/>
  <c r="AB252" i="84" s="1"/>
  <c r="AB251" i="84"/>
  <c r="AA251" i="84"/>
  <c r="AA250" i="84"/>
  <c r="AB250" i="84" s="1"/>
  <c r="AA249" i="84"/>
  <c r="AB249" i="84" s="1"/>
  <c r="AA248" i="84"/>
  <c r="AB248" i="84" s="1"/>
  <c r="AA247" i="84"/>
  <c r="AB247" i="84" s="1"/>
  <c r="AA246" i="84"/>
  <c r="AB246" i="84" s="1"/>
  <c r="AA245" i="84"/>
  <c r="AB245" i="84" s="1"/>
  <c r="AA244" i="84"/>
  <c r="AB244" i="84" s="1"/>
  <c r="AB243" i="84"/>
  <c r="AA243" i="84"/>
  <c r="AA241" i="84"/>
  <c r="AB241" i="84" s="1"/>
  <c r="AA240" i="84"/>
  <c r="AB240" i="84" s="1"/>
  <c r="AA239" i="84"/>
  <c r="AB239" i="84" s="1"/>
  <c r="AA238" i="84"/>
  <c r="AB238" i="84" s="1"/>
  <c r="AA237" i="84"/>
  <c r="AB237" i="84" s="1"/>
  <c r="AA236" i="84"/>
  <c r="AB236" i="84" s="1"/>
  <c r="AA235" i="84"/>
  <c r="AB235" i="84" s="1"/>
  <c r="AB234" i="84"/>
  <c r="AA234" i="84"/>
  <c r="AA233" i="84"/>
  <c r="AB233" i="84" s="1"/>
  <c r="AA232" i="84"/>
  <c r="AB232" i="84" s="1"/>
  <c r="AA231" i="84"/>
  <c r="AB231" i="84" s="1"/>
  <c r="AA230" i="84"/>
  <c r="AB230" i="84" s="1"/>
  <c r="AA229" i="84"/>
  <c r="AB229" i="84" s="1"/>
  <c r="AA228" i="84"/>
  <c r="AB228" i="84" s="1"/>
  <c r="AA227" i="84"/>
  <c r="AB227" i="84" s="1"/>
  <c r="AB226" i="84"/>
  <c r="AA226" i="84"/>
  <c r="AA225" i="84"/>
  <c r="AB225" i="84" s="1"/>
  <c r="AA224" i="84"/>
  <c r="AB224" i="84" s="1"/>
  <c r="AA223" i="84"/>
  <c r="AB223" i="84" s="1"/>
  <c r="AA222" i="84"/>
  <c r="AB222" i="84" s="1"/>
  <c r="AA221" i="84"/>
  <c r="AB221" i="84" s="1"/>
  <c r="AA220" i="84"/>
  <c r="AB220" i="84" s="1"/>
  <c r="AA219" i="84"/>
  <c r="AB219" i="84" s="1"/>
  <c r="AB218" i="84"/>
  <c r="AA218" i="84"/>
  <c r="AA217" i="84"/>
  <c r="AB217" i="84" s="1"/>
  <c r="AA216" i="84"/>
  <c r="AB216" i="84" s="1"/>
  <c r="AA215" i="84"/>
  <c r="AB215" i="84" s="1"/>
  <c r="AA214" i="84"/>
  <c r="AB214" i="84" s="1"/>
  <c r="AA213" i="84"/>
  <c r="AB213" i="84" s="1"/>
  <c r="AA212" i="84"/>
  <c r="AB212" i="84" s="1"/>
  <c r="AA211" i="84"/>
  <c r="AB211" i="84" s="1"/>
  <c r="AB209" i="84"/>
  <c r="AA209" i="84"/>
  <c r="AA208" i="84"/>
  <c r="AB208" i="84" s="1"/>
  <c r="AA207" i="84"/>
  <c r="AB207" i="84" s="1"/>
  <c r="AA206" i="84"/>
  <c r="AB206" i="84" s="1"/>
  <c r="AA205" i="84"/>
  <c r="AB205" i="84" s="1"/>
  <c r="AA204" i="84"/>
  <c r="AB204" i="84" s="1"/>
  <c r="AA203" i="84"/>
  <c r="AB203" i="84" s="1"/>
  <c r="AA202" i="84"/>
  <c r="AB202" i="84" s="1"/>
  <c r="AB201" i="84"/>
  <c r="AA201" i="84"/>
  <c r="AA200" i="84"/>
  <c r="AB200" i="84" s="1"/>
  <c r="AA199" i="84"/>
  <c r="AB199" i="84" s="1"/>
  <c r="AA198" i="84"/>
  <c r="AB198" i="84" s="1"/>
  <c r="AA197" i="84"/>
  <c r="AB197" i="84" s="1"/>
  <c r="AA196" i="84"/>
  <c r="AB196" i="84" s="1"/>
  <c r="AA195" i="84"/>
  <c r="AB195" i="84" s="1"/>
  <c r="AA194" i="84"/>
  <c r="AB194" i="84" s="1"/>
  <c r="AB193" i="84"/>
  <c r="AA193" i="84"/>
  <c r="AA192" i="84"/>
  <c r="AB192" i="84" s="1"/>
  <c r="AA191" i="84"/>
  <c r="AB191" i="84" s="1"/>
  <c r="AA190" i="84"/>
  <c r="AB190" i="84" s="1"/>
  <c r="AA189" i="84"/>
  <c r="AB189" i="84" s="1"/>
  <c r="AA188" i="84"/>
  <c r="AB188" i="84" s="1"/>
  <c r="AA187" i="84"/>
  <c r="AB187" i="84" s="1"/>
  <c r="AA186" i="84"/>
  <c r="AB186" i="84" s="1"/>
  <c r="AB185" i="84"/>
  <c r="AA185" i="84"/>
  <c r="AA184" i="84"/>
  <c r="AB184" i="84" s="1"/>
  <c r="AA183" i="84"/>
  <c r="AB183" i="84" s="1"/>
  <c r="AA182" i="84"/>
  <c r="AB182" i="84" s="1"/>
  <c r="AA181" i="84"/>
  <c r="AB181" i="84" s="1"/>
  <c r="AA180" i="84"/>
  <c r="AB180" i="84" s="1"/>
  <c r="AA179" i="84"/>
  <c r="AB179" i="84" s="1"/>
  <c r="AA177" i="84"/>
  <c r="AB177" i="84" s="1"/>
  <c r="AB176" i="84"/>
  <c r="AA176" i="84"/>
  <c r="AA175" i="84"/>
  <c r="AB175" i="84" s="1"/>
  <c r="AA174" i="84"/>
  <c r="AB174" i="84" s="1"/>
  <c r="AA173" i="84"/>
  <c r="AB173" i="84" s="1"/>
  <c r="AA172" i="84"/>
  <c r="AB172" i="84" s="1"/>
  <c r="AA171" i="84"/>
  <c r="AB171" i="84" s="1"/>
  <c r="AA170" i="84"/>
  <c r="AB170" i="84" s="1"/>
  <c r="AA169" i="84"/>
  <c r="AB169" i="84" s="1"/>
  <c r="AB168" i="84"/>
  <c r="AA168" i="84"/>
  <c r="AA167" i="84"/>
  <c r="AB167" i="84" s="1"/>
  <c r="AA166" i="84"/>
  <c r="AB166" i="84" s="1"/>
  <c r="AA165" i="84"/>
  <c r="AB165" i="84" s="1"/>
  <c r="AA164" i="84"/>
  <c r="AB164" i="84" s="1"/>
  <c r="AA163" i="84"/>
  <c r="AB163" i="84" s="1"/>
  <c r="AA162" i="84"/>
  <c r="AB162" i="84" s="1"/>
  <c r="AA161" i="84"/>
  <c r="AB161" i="84" s="1"/>
  <c r="AB160" i="84"/>
  <c r="AA160" i="84"/>
  <c r="AA159" i="84"/>
  <c r="AB159" i="84" s="1"/>
  <c r="AA158" i="84"/>
  <c r="AB158" i="84" s="1"/>
  <c r="AA157" i="84"/>
  <c r="AB157" i="84" s="1"/>
  <c r="AA156" i="84"/>
  <c r="AB156" i="84" s="1"/>
  <c r="AA155" i="84"/>
  <c r="AB155" i="84" s="1"/>
  <c r="AA154" i="84"/>
  <c r="AB154" i="84" s="1"/>
  <c r="AA153" i="84"/>
  <c r="AB153" i="84" s="1"/>
  <c r="AB152" i="84"/>
  <c r="AA152" i="84"/>
  <c r="AA151" i="84"/>
  <c r="AB151" i="84" s="1"/>
  <c r="AA150" i="84"/>
  <c r="AB150" i="84" s="1"/>
  <c r="AA149" i="84"/>
  <c r="AB149" i="84" s="1"/>
  <c r="AA148" i="84"/>
  <c r="AB148" i="84" s="1"/>
  <c r="AA147" i="84"/>
  <c r="AB147" i="84" s="1"/>
  <c r="AA146" i="84"/>
  <c r="AB146" i="84" s="1"/>
  <c r="AA145" i="84"/>
  <c r="AB145" i="84" s="1"/>
  <c r="AA143" i="84"/>
  <c r="AB143" i="84" s="1"/>
  <c r="AA142" i="84"/>
  <c r="AB142" i="84" s="1"/>
  <c r="AA141" i="84"/>
  <c r="AB141" i="84" s="1"/>
  <c r="AA140" i="84"/>
  <c r="AB140" i="84" s="1"/>
  <c r="AA139" i="84"/>
  <c r="AB139" i="84" s="1"/>
  <c r="AA138" i="84"/>
  <c r="AB138" i="84" s="1"/>
  <c r="AA137" i="84"/>
  <c r="AB137" i="84" s="1"/>
  <c r="AA136" i="84"/>
  <c r="AB136" i="84" s="1"/>
  <c r="AA135" i="84"/>
  <c r="AB135" i="84" s="1"/>
  <c r="AA134" i="84"/>
  <c r="AB134" i="84" s="1"/>
  <c r="AA133" i="84"/>
  <c r="AB133" i="84" s="1"/>
  <c r="AA132" i="84"/>
  <c r="AB132" i="84" s="1"/>
  <c r="AA131" i="84"/>
  <c r="AB131" i="84" s="1"/>
  <c r="AA130" i="84"/>
  <c r="AB130" i="84" s="1"/>
  <c r="AA129" i="84"/>
  <c r="AB129" i="84" s="1"/>
  <c r="AA128" i="84"/>
  <c r="AB128" i="84" s="1"/>
  <c r="AA127" i="84"/>
  <c r="AB127" i="84" s="1"/>
  <c r="AA126" i="84"/>
  <c r="AB126" i="84" s="1"/>
  <c r="AA125" i="84"/>
  <c r="AB125" i="84" s="1"/>
  <c r="AA124" i="84"/>
  <c r="AB124" i="84" s="1"/>
  <c r="AA123" i="84"/>
  <c r="AB123" i="84" s="1"/>
  <c r="AA122" i="84"/>
  <c r="AB122" i="84" s="1"/>
  <c r="AA121" i="84"/>
  <c r="AB121" i="84" s="1"/>
  <c r="AA120" i="84"/>
  <c r="AB120" i="84" s="1"/>
  <c r="AA119" i="84"/>
  <c r="AB119" i="84" s="1"/>
  <c r="AA118" i="84"/>
  <c r="AB118" i="84" s="1"/>
  <c r="AA117" i="84"/>
  <c r="AB117" i="84" s="1"/>
  <c r="AA116" i="84"/>
  <c r="AB116" i="84" s="1"/>
  <c r="AA115" i="84"/>
  <c r="AB115" i="84" s="1"/>
  <c r="AA114" i="84"/>
  <c r="AB114" i="84" s="1"/>
  <c r="AA113" i="84"/>
  <c r="AB113" i="84" s="1"/>
  <c r="AA111" i="84"/>
  <c r="AB111" i="84" s="1"/>
  <c r="AA110" i="84"/>
  <c r="AB110" i="84" s="1"/>
  <c r="AA109" i="84"/>
  <c r="AB109" i="84" s="1"/>
  <c r="AA108" i="84"/>
  <c r="AB108" i="84" s="1"/>
  <c r="AA107" i="84"/>
  <c r="AB107" i="84" s="1"/>
  <c r="AA106" i="84"/>
  <c r="AB106" i="84" s="1"/>
  <c r="AA105" i="84"/>
  <c r="AB105" i="84" s="1"/>
  <c r="AA104" i="84"/>
  <c r="AB104" i="84" s="1"/>
  <c r="AA103" i="84"/>
  <c r="AB103" i="84" s="1"/>
  <c r="AA102" i="84"/>
  <c r="AB102" i="84" s="1"/>
  <c r="AA101" i="84"/>
  <c r="AB101" i="84" s="1"/>
  <c r="AA100" i="84"/>
  <c r="AB100" i="84" s="1"/>
  <c r="AA99" i="84"/>
  <c r="AB99" i="84" s="1"/>
  <c r="AA98" i="84"/>
  <c r="AB98" i="84" s="1"/>
  <c r="AA97" i="84"/>
  <c r="AB97" i="84" s="1"/>
  <c r="AA96" i="84"/>
  <c r="AB96" i="84" s="1"/>
  <c r="AA95" i="84"/>
  <c r="AB95" i="84" s="1"/>
  <c r="AA94" i="84"/>
  <c r="AB94" i="84" s="1"/>
  <c r="AA93" i="84"/>
  <c r="AB93" i="84" s="1"/>
  <c r="AA92" i="84"/>
  <c r="AB92" i="84" s="1"/>
  <c r="AA91" i="84"/>
  <c r="AB91" i="84" s="1"/>
  <c r="AA90" i="84"/>
  <c r="AB90" i="84" s="1"/>
  <c r="AA89" i="84"/>
  <c r="AB89" i="84" s="1"/>
  <c r="AA88" i="84"/>
  <c r="AB88" i="84" s="1"/>
  <c r="AA87" i="84"/>
  <c r="AB87" i="84" s="1"/>
  <c r="AA86" i="84"/>
  <c r="AB86" i="84" s="1"/>
  <c r="AA85" i="84"/>
  <c r="AB85" i="84" s="1"/>
  <c r="AA84" i="84"/>
  <c r="AB84" i="84" s="1"/>
  <c r="AA83" i="84"/>
  <c r="AB83" i="84" s="1"/>
  <c r="AA82" i="84"/>
  <c r="AB82" i="84" s="1"/>
  <c r="AA81" i="84"/>
  <c r="AB81" i="84" s="1"/>
  <c r="AA79" i="84"/>
  <c r="AB79" i="84" s="1"/>
  <c r="AA78" i="84"/>
  <c r="AB78" i="84" s="1"/>
  <c r="AA77" i="84"/>
  <c r="AB77" i="84" s="1"/>
  <c r="AA76" i="84"/>
  <c r="AB76" i="84" s="1"/>
  <c r="AA75" i="84"/>
  <c r="AB75" i="84" s="1"/>
  <c r="AA74" i="84"/>
  <c r="AB74" i="84" s="1"/>
  <c r="AA73" i="84"/>
  <c r="AB73" i="84" s="1"/>
  <c r="AA72" i="84"/>
  <c r="AB72" i="84" s="1"/>
  <c r="AA71" i="84"/>
  <c r="AB71" i="84" s="1"/>
  <c r="AA70" i="84"/>
  <c r="AB70" i="84" s="1"/>
  <c r="AA69" i="84"/>
  <c r="AB69" i="84" s="1"/>
  <c r="AA68" i="84"/>
  <c r="AB68" i="84" s="1"/>
  <c r="AA67" i="84"/>
  <c r="AB67" i="84" s="1"/>
  <c r="AA66" i="84"/>
  <c r="AB66" i="84" s="1"/>
  <c r="AA65" i="84"/>
  <c r="AB65" i="84" s="1"/>
  <c r="AA64" i="84"/>
  <c r="AB64" i="84" s="1"/>
  <c r="AA63" i="84"/>
  <c r="AB63" i="84" s="1"/>
  <c r="AA62" i="84"/>
  <c r="AB62" i="84" s="1"/>
  <c r="AA61" i="84"/>
  <c r="AB61" i="84" s="1"/>
  <c r="AA60" i="84"/>
  <c r="AB60" i="84" s="1"/>
  <c r="AA59" i="84"/>
  <c r="AB59" i="84" s="1"/>
  <c r="AA58" i="84"/>
  <c r="AB58" i="84" s="1"/>
  <c r="AA57" i="84"/>
  <c r="AB57" i="84" s="1"/>
  <c r="AA56" i="84"/>
  <c r="AB56" i="84" s="1"/>
  <c r="AA55" i="84"/>
  <c r="AB55" i="84" s="1"/>
  <c r="AA54" i="84"/>
  <c r="AB54" i="84" s="1"/>
  <c r="AA53" i="84"/>
  <c r="AB53" i="84" s="1"/>
  <c r="AA52" i="84"/>
  <c r="AB52" i="84" s="1"/>
  <c r="AA51" i="84"/>
  <c r="AB51" i="84" s="1"/>
  <c r="AA50" i="84"/>
  <c r="AB50" i="84" s="1"/>
  <c r="AA49" i="84"/>
  <c r="AB49" i="84" s="1"/>
  <c r="AA47" i="84"/>
  <c r="AB47" i="84" s="1"/>
  <c r="AA46" i="84"/>
  <c r="AB46" i="84" s="1"/>
  <c r="AA45" i="84"/>
  <c r="AB45" i="84" s="1"/>
  <c r="AA44" i="84"/>
  <c r="AB44" i="84" s="1"/>
  <c r="AA43" i="84"/>
  <c r="AB43" i="84" s="1"/>
  <c r="AA42" i="84"/>
  <c r="AB42" i="84" s="1"/>
  <c r="AA41" i="84"/>
  <c r="AB41" i="84" s="1"/>
  <c r="AA40" i="84"/>
  <c r="AB40" i="84" s="1"/>
  <c r="AA39" i="84"/>
  <c r="AB39" i="84" s="1"/>
  <c r="AA38" i="84"/>
  <c r="AB38" i="84" s="1"/>
  <c r="AA37" i="84"/>
  <c r="AB37" i="84" s="1"/>
  <c r="AA36" i="84"/>
  <c r="AB36" i="84" s="1"/>
  <c r="AA35" i="84"/>
  <c r="AB35" i="84" s="1"/>
  <c r="AA34" i="84"/>
  <c r="AB34" i="84" s="1"/>
  <c r="AA33" i="84"/>
  <c r="AB33" i="84" s="1"/>
  <c r="AA32" i="84"/>
  <c r="AB32" i="84" s="1"/>
  <c r="AA31" i="84"/>
  <c r="AB31" i="84" s="1"/>
  <c r="AA30" i="84"/>
  <c r="AB30" i="84" s="1"/>
  <c r="AA29" i="84"/>
  <c r="AB29" i="84" s="1"/>
  <c r="AA28" i="84"/>
  <c r="AB28" i="84" s="1"/>
  <c r="AA27" i="84"/>
  <c r="AB27" i="84" s="1"/>
  <c r="AA26" i="84"/>
  <c r="AB26" i="84" s="1"/>
  <c r="AA25" i="84"/>
  <c r="AB25" i="84" s="1"/>
  <c r="AA24" i="84"/>
  <c r="AB24" i="84" s="1"/>
  <c r="AA23" i="84"/>
  <c r="AB23" i="84" s="1"/>
  <c r="AA22" i="84"/>
  <c r="AB22" i="84" s="1"/>
  <c r="AA21" i="84"/>
  <c r="AB21" i="84" s="1"/>
  <c r="AA20" i="84"/>
  <c r="AB20" i="84" s="1"/>
  <c r="AA19" i="84"/>
  <c r="AB19" i="84" s="1"/>
  <c r="AA18" i="84"/>
  <c r="AB18" i="84" s="1"/>
  <c r="AA17" i="84"/>
  <c r="AB17" i="84" s="1"/>
  <c r="AA15" i="84"/>
  <c r="AB15" i="84" s="1"/>
  <c r="G14" i="61"/>
  <c r="F14" i="61"/>
  <c r="F17" i="61"/>
  <c r="G17" i="61"/>
  <c r="G16" i="61"/>
  <c r="F16" i="61"/>
  <c r="F15" i="61"/>
  <c r="G15" i="61"/>
  <c r="I81" i="17"/>
  <c r="X81" i="17"/>
  <c r="U81" i="17"/>
  <c r="R81" i="17"/>
  <c r="O81" i="17"/>
  <c r="L81" i="17"/>
  <c r="H81" i="17"/>
  <c r="I102" i="17"/>
  <c r="X102" i="17"/>
  <c r="U102" i="17"/>
  <c r="R102" i="17"/>
  <c r="O102" i="17"/>
  <c r="L102" i="17"/>
  <c r="H102" i="17"/>
  <c r="Q106" i="17"/>
  <c r="M106" i="17"/>
  <c r="J106" i="17"/>
  <c r="K106" i="17"/>
  <c r="M99" i="17"/>
  <c r="N99" i="17"/>
  <c r="N106" i="17" s="1"/>
  <c r="P99" i="17"/>
  <c r="P106" i="17" s="1"/>
  <c r="Q99" i="17"/>
  <c r="S99" i="17"/>
  <c r="S106" i="17" s="1"/>
  <c r="T99" i="17"/>
  <c r="T106" i="17" s="1"/>
  <c r="V99" i="17"/>
  <c r="V106" i="17" s="1"/>
  <c r="W99" i="17"/>
  <c r="W106" i="17" s="1"/>
  <c r="Y99" i="17"/>
  <c r="Y106" i="17" s="1"/>
  <c r="Z99" i="17"/>
  <c r="Z106" i="17" s="1"/>
  <c r="I86" i="17"/>
  <c r="O74" i="17"/>
  <c r="P74" i="17"/>
  <c r="Q74" i="17"/>
  <c r="R74" i="17"/>
  <c r="S74" i="17"/>
  <c r="T74" i="17"/>
  <c r="U74" i="17"/>
  <c r="V74" i="17"/>
  <c r="W74" i="17"/>
  <c r="X74" i="17"/>
  <c r="Y74" i="17"/>
  <c r="Z74" i="17"/>
  <c r="J75" i="17"/>
  <c r="K75" i="17"/>
  <c r="L75" i="17"/>
  <c r="M75" i="17"/>
  <c r="N75" i="17"/>
  <c r="O75" i="17"/>
  <c r="P75" i="17"/>
  <c r="Q75" i="17"/>
  <c r="R75" i="17"/>
  <c r="S75" i="17"/>
  <c r="T75" i="17"/>
  <c r="U75" i="17"/>
  <c r="V75" i="17"/>
  <c r="W75" i="17"/>
  <c r="X75" i="17"/>
  <c r="Y75" i="17"/>
  <c r="Z75" i="17"/>
  <c r="J76" i="17"/>
  <c r="K76" i="17"/>
  <c r="L76" i="17"/>
  <c r="M76" i="17"/>
  <c r="N76" i="17"/>
  <c r="O76" i="17"/>
  <c r="P76" i="17"/>
  <c r="Q76" i="17"/>
  <c r="R76" i="17"/>
  <c r="S76" i="17"/>
  <c r="T76" i="17"/>
  <c r="U76" i="17"/>
  <c r="V76" i="17"/>
  <c r="W76" i="17"/>
  <c r="X76" i="17"/>
  <c r="Y76" i="17"/>
  <c r="Z76" i="17"/>
  <c r="J77" i="17"/>
  <c r="K77" i="17"/>
  <c r="L77" i="17"/>
  <c r="M77" i="17"/>
  <c r="N77" i="17"/>
  <c r="O77" i="17"/>
  <c r="P77" i="17"/>
  <c r="Q77" i="17"/>
  <c r="R77" i="17"/>
  <c r="S77" i="17"/>
  <c r="T77" i="17"/>
  <c r="U77" i="17"/>
  <c r="V77" i="17"/>
  <c r="W77" i="17"/>
  <c r="X77" i="17"/>
  <c r="Y77" i="17"/>
  <c r="Z77" i="17"/>
  <c r="Z68" i="17"/>
  <c r="Y68" i="17"/>
  <c r="W68" i="17"/>
  <c r="V68" i="17"/>
  <c r="T68" i="17"/>
  <c r="S68" i="17"/>
  <c r="Q68" i="17"/>
  <c r="P68" i="17"/>
  <c r="N68" i="17"/>
  <c r="M68" i="17"/>
  <c r="K68" i="17"/>
  <c r="J68" i="17"/>
  <c r="Z64" i="17"/>
  <c r="Y64" i="17"/>
  <c r="W64" i="17"/>
  <c r="V64" i="17"/>
  <c r="T64" i="17"/>
  <c r="S64" i="17"/>
  <c r="Q64" i="17"/>
  <c r="P64" i="17"/>
  <c r="N64" i="17"/>
  <c r="M64" i="17"/>
  <c r="K64" i="17"/>
  <c r="J64" i="17"/>
  <c r="Z60" i="17"/>
  <c r="Y60" i="17"/>
  <c r="W60" i="17"/>
  <c r="V60" i="17"/>
  <c r="T60" i="17"/>
  <c r="S60" i="17"/>
  <c r="Q60" i="17"/>
  <c r="P60" i="17"/>
  <c r="N60" i="17"/>
  <c r="M60" i="17"/>
  <c r="K60" i="17"/>
  <c r="J60" i="17"/>
  <c r="Z56" i="17"/>
  <c r="Y56" i="17"/>
  <c r="W56" i="17"/>
  <c r="V56" i="17"/>
  <c r="T56" i="17"/>
  <c r="S56" i="17"/>
  <c r="Q56" i="17"/>
  <c r="P56" i="17"/>
  <c r="N56" i="17"/>
  <c r="M56" i="17"/>
  <c r="K56" i="17"/>
  <c r="J56" i="17"/>
  <c r="Z52" i="17"/>
  <c r="Y52" i="17"/>
  <c r="W52" i="17"/>
  <c r="V52" i="17"/>
  <c r="T52" i="17"/>
  <c r="S52" i="17"/>
  <c r="Q52" i="17"/>
  <c r="P52" i="17"/>
  <c r="N52" i="17"/>
  <c r="M52" i="17"/>
  <c r="K52" i="17"/>
  <c r="J52" i="17"/>
  <c r="Z48" i="17"/>
  <c r="Y48" i="17"/>
  <c r="W48" i="17"/>
  <c r="V48" i="17"/>
  <c r="T48" i="17"/>
  <c r="S48" i="17"/>
  <c r="Q48" i="17"/>
  <c r="P48" i="17"/>
  <c r="N48" i="17"/>
  <c r="M48" i="17"/>
  <c r="K48" i="17"/>
  <c r="J48" i="17"/>
  <c r="J44" i="17"/>
  <c r="J72" i="17" s="1"/>
  <c r="K44" i="17"/>
  <c r="K72" i="17" s="1"/>
  <c r="M44" i="17"/>
  <c r="M72" i="17" s="1"/>
  <c r="N44" i="17"/>
  <c r="N72" i="17" s="1"/>
  <c r="O44" i="17"/>
  <c r="P44" i="17"/>
  <c r="Q44" i="17"/>
  <c r="Q72" i="17" s="1"/>
  <c r="S44" i="17"/>
  <c r="S72" i="17" s="1"/>
  <c r="T44" i="17"/>
  <c r="V44" i="17"/>
  <c r="V72" i="17" s="1"/>
  <c r="W44" i="17"/>
  <c r="W72" i="17" s="1"/>
  <c r="Y44" i="17"/>
  <c r="Y72" i="17" s="1"/>
  <c r="Z44" i="17"/>
  <c r="Z72" i="17" s="1"/>
  <c r="M41" i="17"/>
  <c r="J30" i="17"/>
  <c r="J41" i="17" s="1"/>
  <c r="K30" i="17"/>
  <c r="K41" i="17" s="1"/>
  <c r="M30" i="17"/>
  <c r="N30" i="17"/>
  <c r="N41" i="17" s="1"/>
  <c r="P30" i="17"/>
  <c r="P41" i="17" s="1"/>
  <c r="Q30" i="17"/>
  <c r="Q41" i="17" s="1"/>
  <c r="S30" i="17"/>
  <c r="S41" i="17" s="1"/>
  <c r="T30" i="17"/>
  <c r="T41" i="17" s="1"/>
  <c r="V30" i="17"/>
  <c r="V41" i="17" s="1"/>
  <c r="W30" i="17"/>
  <c r="W41" i="17" s="1"/>
  <c r="Y30" i="17"/>
  <c r="Y41" i="17" s="1"/>
  <c r="Z30" i="17"/>
  <c r="Z41" i="17" s="1"/>
  <c r="W27" i="17"/>
  <c r="J16" i="17"/>
  <c r="J27" i="17" s="1"/>
  <c r="K16" i="17"/>
  <c r="K27" i="17" s="1"/>
  <c r="K78" i="17" s="1"/>
  <c r="M16" i="17"/>
  <c r="M27" i="17" s="1"/>
  <c r="N16" i="17"/>
  <c r="N27" i="17" s="1"/>
  <c r="P16" i="17"/>
  <c r="P27" i="17" s="1"/>
  <c r="Q16" i="17"/>
  <c r="Q27" i="17" s="1"/>
  <c r="S16" i="17"/>
  <c r="S27" i="17" s="1"/>
  <c r="S78" i="17" s="1"/>
  <c r="T16" i="17"/>
  <c r="T27" i="17" s="1"/>
  <c r="V16" i="17"/>
  <c r="V27" i="17" s="1"/>
  <c r="W16" i="17"/>
  <c r="Y16" i="17"/>
  <c r="Y27" i="17" s="1"/>
  <c r="Z16" i="17"/>
  <c r="Z27" i="17" s="1"/>
  <c r="X71" i="17"/>
  <c r="U71" i="17"/>
  <c r="R71" i="17"/>
  <c r="O71" i="17"/>
  <c r="L71" i="17"/>
  <c r="I71" i="17"/>
  <c r="X70" i="17"/>
  <c r="U70" i="17"/>
  <c r="R70" i="17"/>
  <c r="O70" i="17"/>
  <c r="L70" i="17"/>
  <c r="I70" i="17"/>
  <c r="X69" i="17"/>
  <c r="X68" i="17" s="1"/>
  <c r="U69" i="17"/>
  <c r="U68" i="17" s="1"/>
  <c r="R69" i="17"/>
  <c r="R68" i="17" s="1"/>
  <c r="O69" i="17"/>
  <c r="O68" i="17" s="1"/>
  <c r="L69" i="17"/>
  <c r="L68" i="17" s="1"/>
  <c r="I69" i="17"/>
  <c r="I68" i="17" s="1"/>
  <c r="X67" i="17"/>
  <c r="U67" i="17"/>
  <c r="R67" i="17"/>
  <c r="O67" i="17"/>
  <c r="L67" i="17"/>
  <c r="I67" i="17"/>
  <c r="X66" i="17"/>
  <c r="U66" i="17"/>
  <c r="R66" i="17"/>
  <c r="O66" i="17"/>
  <c r="L66" i="17"/>
  <c r="I66" i="17"/>
  <c r="X65" i="17"/>
  <c r="X64" i="17" s="1"/>
  <c r="U65" i="17"/>
  <c r="U64" i="17" s="1"/>
  <c r="R65" i="17"/>
  <c r="R64" i="17" s="1"/>
  <c r="O65" i="17"/>
  <c r="O64" i="17" s="1"/>
  <c r="L65" i="17"/>
  <c r="L64" i="17" s="1"/>
  <c r="I65" i="17"/>
  <c r="I64" i="17" s="1"/>
  <c r="X63" i="17"/>
  <c r="U63" i="17"/>
  <c r="R63" i="17"/>
  <c r="O63" i="17"/>
  <c r="L63" i="17"/>
  <c r="I63" i="17"/>
  <c r="X62" i="17"/>
  <c r="U62" i="17"/>
  <c r="R62" i="17"/>
  <c r="O62" i="17"/>
  <c r="L62" i="17"/>
  <c r="I62" i="17"/>
  <c r="X61" i="17"/>
  <c r="X60" i="17" s="1"/>
  <c r="U61" i="17"/>
  <c r="U60" i="17" s="1"/>
  <c r="R61" i="17"/>
  <c r="R60" i="17" s="1"/>
  <c r="O61" i="17"/>
  <c r="O60" i="17" s="1"/>
  <c r="L61" i="17"/>
  <c r="L60" i="17" s="1"/>
  <c r="I61" i="17"/>
  <c r="I60" i="17" s="1"/>
  <c r="X59" i="17"/>
  <c r="U59" i="17"/>
  <c r="R59" i="17"/>
  <c r="O59" i="17"/>
  <c r="L59" i="17"/>
  <c r="I59" i="17"/>
  <c r="X58" i="17"/>
  <c r="U58" i="17"/>
  <c r="R58" i="17"/>
  <c r="O58" i="17"/>
  <c r="L58" i="17"/>
  <c r="I58" i="17"/>
  <c r="X57" i="17"/>
  <c r="X56" i="17" s="1"/>
  <c r="U57" i="17"/>
  <c r="U56" i="17" s="1"/>
  <c r="R57" i="17"/>
  <c r="R56" i="17" s="1"/>
  <c r="O57" i="17"/>
  <c r="O56" i="17" s="1"/>
  <c r="L57" i="17"/>
  <c r="L56" i="17" s="1"/>
  <c r="I57" i="17"/>
  <c r="I56" i="17" s="1"/>
  <c r="X55" i="17"/>
  <c r="U55" i="17"/>
  <c r="R55" i="17"/>
  <c r="O55" i="17"/>
  <c r="L55" i="17"/>
  <c r="I55" i="17"/>
  <c r="X54" i="17"/>
  <c r="U54" i="17"/>
  <c r="R54" i="17"/>
  <c r="O54" i="17"/>
  <c r="L54" i="17"/>
  <c r="I54" i="17"/>
  <c r="X53" i="17"/>
  <c r="X52" i="17" s="1"/>
  <c r="U53" i="17"/>
  <c r="U52" i="17" s="1"/>
  <c r="R53" i="17"/>
  <c r="R52" i="17" s="1"/>
  <c r="O53" i="17"/>
  <c r="O52" i="17" s="1"/>
  <c r="L53" i="17"/>
  <c r="L52" i="17" s="1"/>
  <c r="I53" i="17"/>
  <c r="I52" i="17" s="1"/>
  <c r="X51" i="17"/>
  <c r="U51" i="17"/>
  <c r="R51" i="17"/>
  <c r="O51" i="17"/>
  <c r="L51" i="17"/>
  <c r="I51" i="17"/>
  <c r="X50" i="17"/>
  <c r="U50" i="17"/>
  <c r="R50" i="17"/>
  <c r="O50" i="17"/>
  <c r="L50" i="17"/>
  <c r="I50" i="17"/>
  <c r="X49" i="17"/>
  <c r="X48" i="17" s="1"/>
  <c r="U49" i="17"/>
  <c r="U48" i="17" s="1"/>
  <c r="R49" i="17"/>
  <c r="R48" i="17" s="1"/>
  <c r="O49" i="17"/>
  <c r="O48" i="17" s="1"/>
  <c r="L49" i="17"/>
  <c r="L48" i="17" s="1"/>
  <c r="I49" i="17"/>
  <c r="X47" i="17"/>
  <c r="U47" i="17"/>
  <c r="R47" i="17"/>
  <c r="O47" i="17"/>
  <c r="L47" i="17"/>
  <c r="I47" i="17"/>
  <c r="X46" i="17"/>
  <c r="U46" i="17"/>
  <c r="R46" i="17"/>
  <c r="O46" i="17"/>
  <c r="L46" i="17"/>
  <c r="I46" i="17"/>
  <c r="X45" i="17"/>
  <c r="X44" i="17" s="1"/>
  <c r="U45" i="17"/>
  <c r="U44" i="17" s="1"/>
  <c r="U72" i="17" s="1"/>
  <c r="R45" i="17"/>
  <c r="R44" i="17" s="1"/>
  <c r="R72" i="17" s="1"/>
  <c r="O45" i="17"/>
  <c r="L45" i="17"/>
  <c r="L44" i="17" s="1"/>
  <c r="I45" i="17"/>
  <c r="I40" i="17"/>
  <c r="I39" i="17"/>
  <c r="I38" i="17"/>
  <c r="I37" i="17"/>
  <c r="I36" i="17"/>
  <c r="I35" i="17"/>
  <c r="I34" i="17"/>
  <c r="I33" i="17"/>
  <c r="I32" i="17"/>
  <c r="I31" i="17"/>
  <c r="X40" i="17"/>
  <c r="U40" i="17"/>
  <c r="R40" i="17"/>
  <c r="O40" i="17"/>
  <c r="L40" i="17"/>
  <c r="X39" i="17"/>
  <c r="U39" i="17"/>
  <c r="R39" i="17"/>
  <c r="O39" i="17"/>
  <c r="L39" i="17"/>
  <c r="X38" i="17"/>
  <c r="U38" i="17"/>
  <c r="R38" i="17"/>
  <c r="O38" i="17"/>
  <c r="L38" i="17"/>
  <c r="X37" i="17"/>
  <c r="U37" i="17"/>
  <c r="R37" i="17"/>
  <c r="O37" i="17"/>
  <c r="L37" i="17"/>
  <c r="X36" i="17"/>
  <c r="U36" i="17"/>
  <c r="R36" i="17"/>
  <c r="O36" i="17"/>
  <c r="L36" i="17"/>
  <c r="X35" i="17"/>
  <c r="U35" i="17"/>
  <c r="R35" i="17"/>
  <c r="O35" i="17"/>
  <c r="L35" i="17"/>
  <c r="X34" i="17"/>
  <c r="U34" i="17"/>
  <c r="R34" i="17"/>
  <c r="O34" i="17"/>
  <c r="L34" i="17"/>
  <c r="X33" i="17"/>
  <c r="U33" i="17"/>
  <c r="R33" i="17"/>
  <c r="O33" i="17"/>
  <c r="L33" i="17"/>
  <c r="X32" i="17"/>
  <c r="U32" i="17"/>
  <c r="R32" i="17"/>
  <c r="R30" i="17" s="1"/>
  <c r="R41" i="17" s="1"/>
  <c r="O32" i="17"/>
  <c r="L32" i="17"/>
  <c r="X31" i="17"/>
  <c r="X30" i="17" s="1"/>
  <c r="X41" i="17" s="1"/>
  <c r="U31" i="17"/>
  <c r="U30" i="17" s="1"/>
  <c r="U41" i="17" s="1"/>
  <c r="R31" i="17"/>
  <c r="O31" i="17"/>
  <c r="O30" i="17" s="1"/>
  <c r="O41" i="17" s="1"/>
  <c r="L31" i="17"/>
  <c r="L30" i="17" s="1"/>
  <c r="L41" i="17" s="1"/>
  <c r="X26" i="17"/>
  <c r="X25" i="17"/>
  <c r="X24" i="17"/>
  <c r="X23" i="17"/>
  <c r="X22" i="17"/>
  <c r="X21" i="17"/>
  <c r="X20" i="17"/>
  <c r="X19" i="17"/>
  <c r="X18" i="17"/>
  <c r="X16" i="17" s="1"/>
  <c r="X27" i="17" s="1"/>
  <c r="X17" i="17"/>
  <c r="U26" i="17"/>
  <c r="U25" i="17"/>
  <c r="U24" i="17"/>
  <c r="U23" i="17"/>
  <c r="U22" i="17"/>
  <c r="U21" i="17"/>
  <c r="U20" i="17"/>
  <c r="U16" i="17" s="1"/>
  <c r="U27" i="17" s="1"/>
  <c r="U19" i="17"/>
  <c r="U18" i="17"/>
  <c r="U17" i="17"/>
  <c r="R26" i="17"/>
  <c r="R25" i="17"/>
  <c r="R24" i="17"/>
  <c r="R23" i="17"/>
  <c r="R22" i="17"/>
  <c r="R21" i="17"/>
  <c r="R20" i="17"/>
  <c r="R19" i="17"/>
  <c r="R18" i="17"/>
  <c r="R16" i="17" s="1"/>
  <c r="R27" i="17" s="1"/>
  <c r="R17" i="17"/>
  <c r="O26" i="17"/>
  <c r="O25" i="17"/>
  <c r="O24" i="17"/>
  <c r="O23" i="17"/>
  <c r="O22" i="17"/>
  <c r="O21" i="17"/>
  <c r="O20" i="17"/>
  <c r="O19" i="17"/>
  <c r="O18" i="17"/>
  <c r="O16" i="17" s="1"/>
  <c r="O27" i="17" s="1"/>
  <c r="O17" i="17"/>
  <c r="L26" i="17"/>
  <c r="L25" i="17"/>
  <c r="L24" i="17"/>
  <c r="L23" i="17"/>
  <c r="L22" i="17"/>
  <c r="L21" i="17"/>
  <c r="L20" i="17"/>
  <c r="L19" i="17"/>
  <c r="L18" i="17"/>
  <c r="L16" i="17" s="1"/>
  <c r="L27" i="17" s="1"/>
  <c r="L17" i="17"/>
  <c r="I26" i="17"/>
  <c r="I25" i="17"/>
  <c r="I24" i="17"/>
  <c r="I23" i="17"/>
  <c r="I22" i="17"/>
  <c r="I21" i="17"/>
  <c r="I20" i="17"/>
  <c r="I19" i="17"/>
  <c r="I18" i="17"/>
  <c r="I17" i="17"/>
  <c r="X498" i="86"/>
  <c r="U498" i="86"/>
  <c r="R498" i="86"/>
  <c r="O498" i="86"/>
  <c r="L498" i="86"/>
  <c r="I498" i="86"/>
  <c r="X497" i="86"/>
  <c r="U497" i="86"/>
  <c r="R497" i="86"/>
  <c r="O497" i="86"/>
  <c r="L497" i="86"/>
  <c r="I497" i="86"/>
  <c r="X496" i="86"/>
  <c r="U496" i="86"/>
  <c r="R496" i="86"/>
  <c r="O496" i="86"/>
  <c r="L496" i="86"/>
  <c r="I496" i="86"/>
  <c r="X495" i="86"/>
  <c r="U495" i="86"/>
  <c r="R495" i="86"/>
  <c r="O495" i="86"/>
  <c r="L495" i="86"/>
  <c r="I495" i="86"/>
  <c r="X494" i="86"/>
  <c r="U494" i="86"/>
  <c r="R494" i="86"/>
  <c r="O494" i="86"/>
  <c r="O493" i="86" s="1"/>
  <c r="L494" i="86"/>
  <c r="I494" i="86"/>
  <c r="Z493" i="86"/>
  <c r="Y493" i="86"/>
  <c r="X493" i="86"/>
  <c r="W493" i="86"/>
  <c r="V493" i="86"/>
  <c r="U493" i="86"/>
  <c r="T493" i="86"/>
  <c r="S493" i="86"/>
  <c r="R493" i="86"/>
  <c r="Q493" i="86"/>
  <c r="P493" i="86"/>
  <c r="N493" i="86"/>
  <c r="M493" i="86"/>
  <c r="L493" i="86"/>
  <c r="L467" i="86" s="1"/>
  <c r="K493" i="86"/>
  <c r="J493" i="86"/>
  <c r="I493" i="86"/>
  <c r="X492" i="86"/>
  <c r="U492" i="86"/>
  <c r="R492" i="86"/>
  <c r="O492" i="86"/>
  <c r="L492" i="86"/>
  <c r="I492" i="86"/>
  <c r="X491" i="86"/>
  <c r="U491" i="86"/>
  <c r="R491" i="86"/>
  <c r="O491" i="86"/>
  <c r="L491" i="86"/>
  <c r="I491" i="86"/>
  <c r="X490" i="86"/>
  <c r="U490" i="86"/>
  <c r="R490" i="86"/>
  <c r="O490" i="86"/>
  <c r="L490" i="86"/>
  <c r="I490" i="86"/>
  <c r="X489" i="86"/>
  <c r="U489" i="86"/>
  <c r="R489" i="86"/>
  <c r="O489" i="86"/>
  <c r="L489" i="86"/>
  <c r="I489" i="86"/>
  <c r="I487" i="86" s="1"/>
  <c r="X488" i="86"/>
  <c r="U488" i="86"/>
  <c r="R488" i="86"/>
  <c r="O488" i="86"/>
  <c r="O487" i="86" s="1"/>
  <c r="O467" i="86" s="1"/>
  <c r="L488" i="86"/>
  <c r="I488" i="86"/>
  <c r="Z487" i="86"/>
  <c r="Y487" i="86"/>
  <c r="X487" i="86"/>
  <c r="W487" i="86"/>
  <c r="V487" i="86"/>
  <c r="U487" i="86"/>
  <c r="T487" i="86"/>
  <c r="S487" i="86"/>
  <c r="R487" i="86"/>
  <c r="Q487" i="86"/>
  <c r="P487" i="86"/>
  <c r="N487" i="86"/>
  <c r="M487" i="86"/>
  <c r="L487" i="86"/>
  <c r="K487" i="86"/>
  <c r="J487" i="86"/>
  <c r="X486" i="86"/>
  <c r="U486" i="86"/>
  <c r="R486" i="86"/>
  <c r="O486" i="86"/>
  <c r="L486" i="86"/>
  <c r="I486" i="86"/>
  <c r="X485" i="86"/>
  <c r="U485" i="86"/>
  <c r="R485" i="86"/>
  <c r="O485" i="86"/>
  <c r="L485" i="86"/>
  <c r="I485" i="86"/>
  <c r="X484" i="86"/>
  <c r="U484" i="86"/>
  <c r="R484" i="86"/>
  <c r="O484" i="86"/>
  <c r="L484" i="86"/>
  <c r="I484" i="86"/>
  <c r="X483" i="86"/>
  <c r="U483" i="86"/>
  <c r="R483" i="86"/>
  <c r="O483" i="86"/>
  <c r="L483" i="86"/>
  <c r="I483" i="86"/>
  <c r="I481" i="86" s="1"/>
  <c r="X482" i="86"/>
  <c r="U482" i="86"/>
  <c r="R482" i="86"/>
  <c r="O482" i="86"/>
  <c r="O481" i="86" s="1"/>
  <c r="L482" i="86"/>
  <c r="I482" i="86"/>
  <c r="Z481" i="86"/>
  <c r="Y481" i="86"/>
  <c r="X481" i="86"/>
  <c r="W481" i="86"/>
  <c r="V481" i="86"/>
  <c r="U481" i="86"/>
  <c r="T481" i="86"/>
  <c r="S481" i="86"/>
  <c r="R481" i="86"/>
  <c r="Q481" i="86"/>
  <c r="P481" i="86"/>
  <c r="N481" i="86"/>
  <c r="M481" i="86"/>
  <c r="L481" i="86"/>
  <c r="K481" i="86"/>
  <c r="J481" i="86"/>
  <c r="X480" i="86"/>
  <c r="U480" i="86"/>
  <c r="R480" i="86"/>
  <c r="O480" i="86"/>
  <c r="L480" i="86"/>
  <c r="I480" i="86"/>
  <c r="X479" i="86"/>
  <c r="U479" i="86"/>
  <c r="R479" i="86"/>
  <c r="O479" i="86"/>
  <c r="L479" i="86"/>
  <c r="I479" i="86"/>
  <c r="X478" i="86"/>
  <c r="U478" i="86"/>
  <c r="R478" i="86"/>
  <c r="O478" i="86"/>
  <c r="L478" i="86"/>
  <c r="I478" i="86"/>
  <c r="X477" i="86"/>
  <c r="U477" i="86"/>
  <c r="R477" i="86"/>
  <c r="O477" i="86"/>
  <c r="L477" i="86"/>
  <c r="I477" i="86"/>
  <c r="X476" i="86"/>
  <c r="U476" i="86"/>
  <c r="R476" i="86"/>
  <c r="O476" i="86"/>
  <c r="O475" i="86" s="1"/>
  <c r="L476" i="86"/>
  <c r="I476" i="86"/>
  <c r="Z475" i="86"/>
  <c r="Y475" i="86"/>
  <c r="X475" i="86"/>
  <c r="W475" i="86"/>
  <c r="V475" i="86"/>
  <c r="U475" i="86"/>
  <c r="T475" i="86"/>
  <c r="S475" i="86"/>
  <c r="R475" i="86"/>
  <c r="Q475" i="86"/>
  <c r="P475" i="86"/>
  <c r="N475" i="86"/>
  <c r="M475" i="86"/>
  <c r="L475" i="86"/>
  <c r="K475" i="86"/>
  <c r="J475" i="86"/>
  <c r="I475" i="86"/>
  <c r="X474" i="86"/>
  <c r="U474" i="86"/>
  <c r="R474" i="86"/>
  <c r="O474" i="86"/>
  <c r="L474" i="86"/>
  <c r="I474" i="86"/>
  <c r="X473" i="86"/>
  <c r="U473" i="86"/>
  <c r="R473" i="86"/>
  <c r="O473" i="86"/>
  <c r="L473" i="86"/>
  <c r="I473" i="86"/>
  <c r="X472" i="86"/>
  <c r="U472" i="86"/>
  <c r="R472" i="86"/>
  <c r="O472" i="86"/>
  <c r="L472" i="86"/>
  <c r="I472" i="86"/>
  <c r="X471" i="86"/>
  <c r="U471" i="86"/>
  <c r="R471" i="86"/>
  <c r="O471" i="86"/>
  <c r="L471" i="86"/>
  <c r="I471" i="86"/>
  <c r="X470" i="86"/>
  <c r="U470" i="86"/>
  <c r="R470" i="86"/>
  <c r="O470" i="86"/>
  <c r="O469" i="86" s="1"/>
  <c r="L470" i="86"/>
  <c r="I470" i="86"/>
  <c r="Z469" i="86"/>
  <c r="Y469" i="86"/>
  <c r="X469" i="86"/>
  <c r="W469" i="86"/>
  <c r="V469" i="86"/>
  <c r="U469" i="86"/>
  <c r="T469" i="86"/>
  <c r="S469" i="86"/>
  <c r="R469" i="86"/>
  <c r="Q469" i="86"/>
  <c r="P469" i="86"/>
  <c r="N469" i="86"/>
  <c r="M469" i="86"/>
  <c r="M467" i="86" s="1"/>
  <c r="L469" i="86"/>
  <c r="K469" i="86"/>
  <c r="J469" i="86"/>
  <c r="I469" i="86"/>
  <c r="Z467" i="86"/>
  <c r="X467" i="86"/>
  <c r="W467" i="86"/>
  <c r="V467" i="86"/>
  <c r="T467" i="86"/>
  <c r="S467" i="86"/>
  <c r="R467" i="86"/>
  <c r="P467" i="86"/>
  <c r="N467" i="86"/>
  <c r="K467" i="86"/>
  <c r="J467" i="86"/>
  <c r="X466" i="86"/>
  <c r="U466" i="86"/>
  <c r="R466" i="86"/>
  <c r="O466" i="86"/>
  <c r="L466" i="86"/>
  <c r="I466" i="86"/>
  <c r="X465" i="86"/>
  <c r="U465" i="86"/>
  <c r="R465" i="86"/>
  <c r="O465" i="86"/>
  <c r="L465" i="86"/>
  <c r="I465" i="86"/>
  <c r="X464" i="86"/>
  <c r="U464" i="86"/>
  <c r="R464" i="86"/>
  <c r="O464" i="86"/>
  <c r="L464" i="86"/>
  <c r="I464" i="86"/>
  <c r="X463" i="86"/>
  <c r="U463" i="86"/>
  <c r="R463" i="86"/>
  <c r="O463" i="86"/>
  <c r="L463" i="86"/>
  <c r="I463" i="86"/>
  <c r="X462" i="86"/>
  <c r="U462" i="86"/>
  <c r="U461" i="86" s="1"/>
  <c r="R462" i="86"/>
  <c r="O462" i="86"/>
  <c r="L462" i="86"/>
  <c r="I462" i="86"/>
  <c r="I461" i="86" s="1"/>
  <c r="Z461" i="86"/>
  <c r="Y461" i="86"/>
  <c r="X461" i="86"/>
  <c r="W461" i="86"/>
  <c r="V461" i="86"/>
  <c r="T461" i="86"/>
  <c r="S461" i="86"/>
  <c r="R461" i="86"/>
  <c r="Q461" i="86"/>
  <c r="P461" i="86"/>
  <c r="O461" i="86"/>
  <c r="N461" i="86"/>
  <c r="M461" i="86"/>
  <c r="L461" i="86"/>
  <c r="K461" i="86"/>
  <c r="J461" i="86"/>
  <c r="X460" i="86"/>
  <c r="U460" i="86"/>
  <c r="R460" i="86"/>
  <c r="O460" i="86"/>
  <c r="L460" i="86"/>
  <c r="I460" i="86"/>
  <c r="X459" i="86"/>
  <c r="U459" i="86"/>
  <c r="R459" i="86"/>
  <c r="O459" i="86"/>
  <c r="L459" i="86"/>
  <c r="I459" i="86"/>
  <c r="X458" i="86"/>
  <c r="U458" i="86"/>
  <c r="R458" i="86"/>
  <c r="O458" i="86"/>
  <c r="L458" i="86"/>
  <c r="I458" i="86"/>
  <c r="X457" i="86"/>
  <c r="U457" i="86"/>
  <c r="R457" i="86"/>
  <c r="O457" i="86"/>
  <c r="L457" i="86"/>
  <c r="I457" i="86"/>
  <c r="X456" i="86"/>
  <c r="U456" i="86"/>
  <c r="U455" i="86" s="1"/>
  <c r="R456" i="86"/>
  <c r="O456" i="86"/>
  <c r="L456" i="86"/>
  <c r="I456" i="86"/>
  <c r="I455" i="86" s="1"/>
  <c r="Z455" i="86"/>
  <c r="Y455" i="86"/>
  <c r="X455" i="86"/>
  <c r="W455" i="86"/>
  <c r="V455" i="86"/>
  <c r="T455" i="86"/>
  <c r="S455" i="86"/>
  <c r="R455" i="86"/>
  <c r="Q455" i="86"/>
  <c r="P455" i="86"/>
  <c r="O455" i="86"/>
  <c r="N455" i="86"/>
  <c r="M455" i="86"/>
  <c r="L455" i="86"/>
  <c r="K455" i="86"/>
  <c r="J455" i="86"/>
  <c r="X454" i="86"/>
  <c r="U454" i="86"/>
  <c r="R454" i="86"/>
  <c r="O454" i="86"/>
  <c r="L454" i="86"/>
  <c r="I454" i="86"/>
  <c r="X453" i="86"/>
  <c r="U453" i="86"/>
  <c r="R453" i="86"/>
  <c r="O453" i="86"/>
  <c r="L453" i="86"/>
  <c r="I453" i="86"/>
  <c r="X452" i="86"/>
  <c r="U452" i="86"/>
  <c r="R452" i="86"/>
  <c r="O452" i="86"/>
  <c r="L452" i="86"/>
  <c r="I452" i="86"/>
  <c r="X451" i="86"/>
  <c r="U451" i="86"/>
  <c r="R451" i="86"/>
  <c r="O451" i="86"/>
  <c r="O449" i="86" s="1"/>
  <c r="L451" i="86"/>
  <c r="I451" i="86"/>
  <c r="X450" i="86"/>
  <c r="U450" i="86"/>
  <c r="U449" i="86" s="1"/>
  <c r="R450" i="86"/>
  <c r="O450" i="86"/>
  <c r="L450" i="86"/>
  <c r="I450" i="86"/>
  <c r="I449" i="86" s="1"/>
  <c r="Z449" i="86"/>
  <c r="Y449" i="86"/>
  <c r="X449" i="86"/>
  <c r="W449" i="86"/>
  <c r="V449" i="86"/>
  <c r="T449" i="86"/>
  <c r="S449" i="86"/>
  <c r="R449" i="86"/>
  <c r="Q449" i="86"/>
  <c r="P449" i="86"/>
  <c r="N449" i="86"/>
  <c r="M449" i="86"/>
  <c r="L449" i="86"/>
  <c r="K449" i="86"/>
  <c r="J449" i="86"/>
  <c r="X448" i="86"/>
  <c r="U448" i="86"/>
  <c r="R448" i="86"/>
  <c r="O448" i="86"/>
  <c r="L448" i="86"/>
  <c r="I448" i="86"/>
  <c r="X447" i="86"/>
  <c r="U447" i="86"/>
  <c r="R447" i="86"/>
  <c r="O447" i="86"/>
  <c r="L447" i="86"/>
  <c r="I447" i="86"/>
  <c r="X446" i="86"/>
  <c r="U446" i="86"/>
  <c r="R446" i="86"/>
  <c r="O446" i="86"/>
  <c r="L446" i="86"/>
  <c r="I446" i="86"/>
  <c r="X445" i="86"/>
  <c r="U445" i="86"/>
  <c r="R445" i="86"/>
  <c r="O445" i="86"/>
  <c r="L445" i="86"/>
  <c r="I445" i="86"/>
  <c r="X444" i="86"/>
  <c r="U444" i="86"/>
  <c r="U443" i="86" s="1"/>
  <c r="R444" i="86"/>
  <c r="O444" i="86"/>
  <c r="L444" i="86"/>
  <c r="I444" i="86"/>
  <c r="I443" i="86" s="1"/>
  <c r="Z443" i="86"/>
  <c r="Y443" i="86"/>
  <c r="X443" i="86"/>
  <c r="W443" i="86"/>
  <c r="V443" i="86"/>
  <c r="T443" i="86"/>
  <c r="S443" i="86"/>
  <c r="R443" i="86"/>
  <c r="Q443" i="86"/>
  <c r="P443" i="86"/>
  <c r="O443" i="86"/>
  <c r="N443" i="86"/>
  <c r="M443" i="86"/>
  <c r="L443" i="86"/>
  <c r="K443" i="86"/>
  <c r="J443" i="86"/>
  <c r="X442" i="86"/>
  <c r="U442" i="86"/>
  <c r="R442" i="86"/>
  <c r="O442" i="86"/>
  <c r="L442" i="86"/>
  <c r="I442" i="86"/>
  <c r="X441" i="86"/>
  <c r="U441" i="86"/>
  <c r="R441" i="86"/>
  <c r="O441" i="86"/>
  <c r="L441" i="86"/>
  <c r="I441" i="86"/>
  <c r="X440" i="86"/>
  <c r="U440" i="86"/>
  <c r="R440" i="86"/>
  <c r="O440" i="86"/>
  <c r="L440" i="86"/>
  <c r="I440" i="86"/>
  <c r="X439" i="86"/>
  <c r="U439" i="86"/>
  <c r="R439" i="86"/>
  <c r="O439" i="86"/>
  <c r="O437" i="86" s="1"/>
  <c r="O435" i="86" s="1"/>
  <c r="L439" i="86"/>
  <c r="I439" i="86"/>
  <c r="X438" i="86"/>
  <c r="U438" i="86"/>
  <c r="U437" i="86" s="1"/>
  <c r="R438" i="86"/>
  <c r="O438" i="86"/>
  <c r="L438" i="86"/>
  <c r="I438" i="86"/>
  <c r="I437" i="86" s="1"/>
  <c r="Z437" i="86"/>
  <c r="Y437" i="86"/>
  <c r="X437" i="86"/>
  <c r="W437" i="86"/>
  <c r="V437" i="86"/>
  <c r="T437" i="86"/>
  <c r="S437" i="86"/>
  <c r="R437" i="86"/>
  <c r="Q437" i="86"/>
  <c r="P437" i="86"/>
  <c r="N437" i="86"/>
  <c r="M437" i="86"/>
  <c r="L437" i="86"/>
  <c r="K437" i="86"/>
  <c r="J437" i="86"/>
  <c r="Z435" i="86"/>
  <c r="Y435" i="86"/>
  <c r="X435" i="86"/>
  <c r="V435" i="86"/>
  <c r="U435" i="86"/>
  <c r="T435" i="86"/>
  <c r="R435" i="86"/>
  <c r="Q435" i="86"/>
  <c r="P435" i="86"/>
  <c r="N435" i="86"/>
  <c r="M435" i="86"/>
  <c r="L435" i="86"/>
  <c r="J435" i="86"/>
  <c r="I435" i="86"/>
  <c r="X434" i="86"/>
  <c r="U434" i="86"/>
  <c r="R434" i="86"/>
  <c r="O434" i="86"/>
  <c r="L434" i="86"/>
  <c r="I434" i="86"/>
  <c r="X433" i="86"/>
  <c r="U433" i="86"/>
  <c r="R433" i="86"/>
  <c r="O433" i="86"/>
  <c r="L433" i="86"/>
  <c r="I433" i="86"/>
  <c r="X432" i="86"/>
  <c r="U432" i="86"/>
  <c r="R432" i="86"/>
  <c r="O432" i="86"/>
  <c r="L432" i="86"/>
  <c r="I432" i="86"/>
  <c r="X431" i="86"/>
  <c r="U431" i="86"/>
  <c r="R431" i="86"/>
  <c r="O431" i="86"/>
  <c r="L431" i="86"/>
  <c r="I431" i="86"/>
  <c r="X430" i="86"/>
  <c r="U430" i="86"/>
  <c r="R430" i="86"/>
  <c r="O430" i="86"/>
  <c r="O429" i="86" s="1"/>
  <c r="L430" i="86"/>
  <c r="I430" i="86"/>
  <c r="Z429" i="86"/>
  <c r="Y429" i="86"/>
  <c r="X429" i="86"/>
  <c r="W429" i="86"/>
  <c r="V429" i="86"/>
  <c r="U429" i="86"/>
  <c r="T429" i="86"/>
  <c r="S429" i="86"/>
  <c r="R429" i="86"/>
  <c r="Q429" i="86"/>
  <c r="P429" i="86"/>
  <c r="N429" i="86"/>
  <c r="M429" i="86"/>
  <c r="L429" i="86"/>
  <c r="K429" i="86"/>
  <c r="J429" i="86"/>
  <c r="I429" i="86"/>
  <c r="X428" i="86"/>
  <c r="U428" i="86"/>
  <c r="R428" i="86"/>
  <c r="O428" i="86"/>
  <c r="L428" i="86"/>
  <c r="I428" i="86"/>
  <c r="X427" i="86"/>
  <c r="U427" i="86"/>
  <c r="R427" i="86"/>
  <c r="O427" i="86"/>
  <c r="L427" i="86"/>
  <c r="I427" i="86"/>
  <c r="X426" i="86"/>
  <c r="U426" i="86"/>
  <c r="R426" i="86"/>
  <c r="O426" i="86"/>
  <c r="L426" i="86"/>
  <c r="I426" i="86"/>
  <c r="X425" i="86"/>
  <c r="U425" i="86"/>
  <c r="R425" i="86"/>
  <c r="O425" i="86"/>
  <c r="L425" i="86"/>
  <c r="I425" i="86"/>
  <c r="I423" i="86" s="1"/>
  <c r="X424" i="86"/>
  <c r="U424" i="86"/>
  <c r="R424" i="86"/>
  <c r="O424" i="86"/>
  <c r="O423" i="86" s="1"/>
  <c r="O403" i="86" s="1"/>
  <c r="L424" i="86"/>
  <c r="I424" i="86"/>
  <c r="Z423" i="86"/>
  <c r="Y423" i="86"/>
  <c r="X423" i="86"/>
  <c r="W423" i="86"/>
  <c r="V423" i="86"/>
  <c r="U423" i="86"/>
  <c r="T423" i="86"/>
  <c r="S423" i="86"/>
  <c r="R423" i="86"/>
  <c r="Q423" i="86"/>
  <c r="P423" i="86"/>
  <c r="N423" i="86"/>
  <c r="M423" i="86"/>
  <c r="L423" i="86"/>
  <c r="K423" i="86"/>
  <c r="J423" i="86"/>
  <c r="X422" i="86"/>
  <c r="U422" i="86"/>
  <c r="R422" i="86"/>
  <c r="O422" i="86"/>
  <c r="L422" i="86"/>
  <c r="I422" i="86"/>
  <c r="X421" i="86"/>
  <c r="U421" i="86"/>
  <c r="R421" i="86"/>
  <c r="O421" i="86"/>
  <c r="L421" i="86"/>
  <c r="I421" i="86"/>
  <c r="X420" i="86"/>
  <c r="U420" i="86"/>
  <c r="R420" i="86"/>
  <c r="O420" i="86"/>
  <c r="L420" i="86"/>
  <c r="I420" i="86"/>
  <c r="X419" i="86"/>
  <c r="U419" i="86"/>
  <c r="R419" i="86"/>
  <c r="O419" i="86"/>
  <c r="L419" i="86"/>
  <c r="I419" i="86"/>
  <c r="I417" i="86" s="1"/>
  <c r="X418" i="86"/>
  <c r="U418" i="86"/>
  <c r="R418" i="86"/>
  <c r="O418" i="86"/>
  <c r="O417" i="86" s="1"/>
  <c r="L418" i="86"/>
  <c r="I418" i="86"/>
  <c r="Z417" i="86"/>
  <c r="Y417" i="86"/>
  <c r="X417" i="86"/>
  <c r="W417" i="86"/>
  <c r="V417" i="86"/>
  <c r="U417" i="86"/>
  <c r="T417" i="86"/>
  <c r="S417" i="86"/>
  <c r="R417" i="86"/>
  <c r="Q417" i="86"/>
  <c r="P417" i="86"/>
  <c r="N417" i="86"/>
  <c r="M417" i="86"/>
  <c r="L417" i="86"/>
  <c r="K417" i="86"/>
  <c r="J417" i="86"/>
  <c r="X416" i="86"/>
  <c r="U416" i="86"/>
  <c r="R416" i="86"/>
  <c r="O416" i="86"/>
  <c r="L416" i="86"/>
  <c r="I416" i="86"/>
  <c r="X415" i="86"/>
  <c r="U415" i="86"/>
  <c r="R415" i="86"/>
  <c r="O415" i="86"/>
  <c r="L415" i="86"/>
  <c r="I415" i="86"/>
  <c r="X414" i="86"/>
  <c r="U414" i="86"/>
  <c r="R414" i="86"/>
  <c r="O414" i="86"/>
  <c r="L414" i="86"/>
  <c r="I414" i="86"/>
  <c r="X413" i="86"/>
  <c r="U413" i="86"/>
  <c r="R413" i="86"/>
  <c r="O413" i="86"/>
  <c r="L413" i="86"/>
  <c r="I413" i="86"/>
  <c r="X412" i="86"/>
  <c r="U412" i="86"/>
  <c r="R412" i="86"/>
  <c r="O412" i="86"/>
  <c r="O411" i="86" s="1"/>
  <c r="L412" i="86"/>
  <c r="I412" i="86"/>
  <c r="Z411" i="86"/>
  <c r="Y411" i="86"/>
  <c r="X411" i="86"/>
  <c r="W411" i="86"/>
  <c r="V411" i="86"/>
  <c r="U411" i="86"/>
  <c r="T411" i="86"/>
  <c r="S411" i="86"/>
  <c r="R411" i="86"/>
  <c r="Q411" i="86"/>
  <c r="P411" i="86"/>
  <c r="N411" i="86"/>
  <c r="M411" i="86"/>
  <c r="L411" i="86"/>
  <c r="K411" i="86"/>
  <c r="J411" i="86"/>
  <c r="I411" i="86"/>
  <c r="X410" i="86"/>
  <c r="U410" i="86"/>
  <c r="R410" i="86"/>
  <c r="O410" i="86"/>
  <c r="L410" i="86"/>
  <c r="I410" i="86"/>
  <c r="X409" i="86"/>
  <c r="U409" i="86"/>
  <c r="R409" i="86"/>
  <c r="O409" i="86"/>
  <c r="L409" i="86"/>
  <c r="I409" i="86"/>
  <c r="X408" i="86"/>
  <c r="U408" i="86"/>
  <c r="R408" i="86"/>
  <c r="O408" i="86"/>
  <c r="L408" i="86"/>
  <c r="I408" i="86"/>
  <c r="X407" i="86"/>
  <c r="U407" i="86"/>
  <c r="R407" i="86"/>
  <c r="O407" i="86"/>
  <c r="L407" i="86"/>
  <c r="I407" i="86"/>
  <c r="X406" i="86"/>
  <c r="U406" i="86"/>
  <c r="R406" i="86"/>
  <c r="O406" i="86"/>
  <c r="O405" i="86" s="1"/>
  <c r="L406" i="86"/>
  <c r="I406" i="86"/>
  <c r="Z405" i="86"/>
  <c r="Y405" i="86"/>
  <c r="X405" i="86"/>
  <c r="W405" i="86"/>
  <c r="V405" i="86"/>
  <c r="U405" i="86"/>
  <c r="T405" i="86"/>
  <c r="S405" i="86"/>
  <c r="R405" i="86"/>
  <c r="Q405" i="86"/>
  <c r="P405" i="86"/>
  <c r="N405" i="86"/>
  <c r="M405" i="86"/>
  <c r="M403" i="86" s="1"/>
  <c r="L405" i="86"/>
  <c r="K405" i="86"/>
  <c r="J405" i="86"/>
  <c r="I405" i="86"/>
  <c r="Z403" i="86"/>
  <c r="X403" i="86"/>
  <c r="W403" i="86"/>
  <c r="V403" i="86"/>
  <c r="T403" i="86"/>
  <c r="S403" i="86"/>
  <c r="R403" i="86"/>
  <c r="P403" i="86"/>
  <c r="N403" i="86"/>
  <c r="L403" i="86"/>
  <c r="K403" i="86"/>
  <c r="J403" i="86"/>
  <c r="X402" i="86"/>
  <c r="U402" i="86"/>
  <c r="R402" i="86"/>
  <c r="O402" i="86"/>
  <c r="L402" i="86"/>
  <c r="I402" i="86"/>
  <c r="X401" i="86"/>
  <c r="U401" i="86"/>
  <c r="R401" i="86"/>
  <c r="O401" i="86"/>
  <c r="L401" i="86"/>
  <c r="I401" i="86"/>
  <c r="X400" i="86"/>
  <c r="U400" i="86"/>
  <c r="R400" i="86"/>
  <c r="O400" i="86"/>
  <c r="L400" i="86"/>
  <c r="I400" i="86"/>
  <c r="X399" i="86"/>
  <c r="U399" i="86"/>
  <c r="R399" i="86"/>
  <c r="O399" i="86"/>
  <c r="O397" i="86" s="1"/>
  <c r="L399" i="86"/>
  <c r="I399" i="86"/>
  <c r="X398" i="86"/>
  <c r="U398" i="86"/>
  <c r="U397" i="86" s="1"/>
  <c r="R398" i="86"/>
  <c r="O398" i="86"/>
  <c r="L398" i="86"/>
  <c r="I398" i="86"/>
  <c r="I397" i="86" s="1"/>
  <c r="Z397" i="86"/>
  <c r="Y397" i="86"/>
  <c r="X397" i="86"/>
  <c r="W397" i="86"/>
  <c r="V397" i="86"/>
  <c r="T397" i="86"/>
  <c r="S397" i="86"/>
  <c r="R397" i="86"/>
  <c r="Q397" i="86"/>
  <c r="P397" i="86"/>
  <c r="N397" i="86"/>
  <c r="M397" i="86"/>
  <c r="L397" i="86"/>
  <c r="K397" i="86"/>
  <c r="J397" i="86"/>
  <c r="X396" i="86"/>
  <c r="U396" i="86"/>
  <c r="R396" i="86"/>
  <c r="O396" i="86"/>
  <c r="L396" i="86"/>
  <c r="I396" i="86"/>
  <c r="X395" i="86"/>
  <c r="U395" i="86"/>
  <c r="R395" i="86"/>
  <c r="O395" i="86"/>
  <c r="L395" i="86"/>
  <c r="I395" i="86"/>
  <c r="X394" i="86"/>
  <c r="U394" i="86"/>
  <c r="R394" i="86"/>
  <c r="O394" i="86"/>
  <c r="L394" i="86"/>
  <c r="I394" i="86"/>
  <c r="X393" i="86"/>
  <c r="U393" i="86"/>
  <c r="R393" i="86"/>
  <c r="O393" i="86"/>
  <c r="L393" i="86"/>
  <c r="I393" i="86"/>
  <c r="X392" i="86"/>
  <c r="U392" i="86"/>
  <c r="U391" i="86" s="1"/>
  <c r="R392" i="86"/>
  <c r="O392" i="86"/>
  <c r="L392" i="86"/>
  <c r="I392" i="86"/>
  <c r="I391" i="86" s="1"/>
  <c r="Z391" i="86"/>
  <c r="Y391" i="86"/>
  <c r="X391" i="86"/>
  <c r="W391" i="86"/>
  <c r="V391" i="86"/>
  <c r="T391" i="86"/>
  <c r="S391" i="86"/>
  <c r="R391" i="86"/>
  <c r="Q391" i="86"/>
  <c r="P391" i="86"/>
  <c r="O391" i="86"/>
  <c r="N391" i="86"/>
  <c r="M391" i="86"/>
  <c r="L391" i="86"/>
  <c r="K391" i="86"/>
  <c r="J391" i="86"/>
  <c r="X390" i="86"/>
  <c r="U390" i="86"/>
  <c r="R390" i="86"/>
  <c r="O390" i="86"/>
  <c r="L390" i="86"/>
  <c r="I390" i="86"/>
  <c r="X389" i="86"/>
  <c r="U389" i="86"/>
  <c r="R389" i="86"/>
  <c r="O389" i="86"/>
  <c r="L389" i="86"/>
  <c r="I389" i="86"/>
  <c r="X388" i="86"/>
  <c r="U388" i="86"/>
  <c r="R388" i="86"/>
  <c r="O388" i="86"/>
  <c r="L388" i="86"/>
  <c r="I388" i="86"/>
  <c r="X387" i="86"/>
  <c r="U387" i="86"/>
  <c r="R387" i="86"/>
  <c r="O387" i="86"/>
  <c r="O385" i="86" s="1"/>
  <c r="L387" i="86"/>
  <c r="I387" i="86"/>
  <c r="X386" i="86"/>
  <c r="U386" i="86"/>
  <c r="U385" i="86" s="1"/>
  <c r="R386" i="86"/>
  <c r="O386" i="86"/>
  <c r="L386" i="86"/>
  <c r="I386" i="86"/>
  <c r="I385" i="86" s="1"/>
  <c r="Z385" i="86"/>
  <c r="Y385" i="86"/>
  <c r="X385" i="86"/>
  <c r="W385" i="86"/>
  <c r="V385" i="86"/>
  <c r="T385" i="86"/>
  <c r="S385" i="86"/>
  <c r="R385" i="86"/>
  <c r="Q385" i="86"/>
  <c r="P385" i="86"/>
  <c r="N385" i="86"/>
  <c r="M385" i="86"/>
  <c r="L385" i="86"/>
  <c r="K385" i="86"/>
  <c r="J385" i="86"/>
  <c r="X384" i="86"/>
  <c r="U384" i="86"/>
  <c r="R384" i="86"/>
  <c r="O384" i="86"/>
  <c r="L384" i="86"/>
  <c r="I384" i="86"/>
  <c r="X383" i="86"/>
  <c r="U383" i="86"/>
  <c r="R383" i="86"/>
  <c r="O383" i="86"/>
  <c r="L383" i="86"/>
  <c r="I383" i="86"/>
  <c r="X382" i="86"/>
  <c r="U382" i="86"/>
  <c r="R382" i="86"/>
  <c r="O382" i="86"/>
  <c r="L382" i="86"/>
  <c r="I382" i="86"/>
  <c r="X381" i="86"/>
  <c r="U381" i="86"/>
  <c r="R381" i="86"/>
  <c r="O381" i="86"/>
  <c r="L381" i="86"/>
  <c r="I381" i="86"/>
  <c r="X380" i="86"/>
  <c r="U380" i="86"/>
  <c r="U379" i="86" s="1"/>
  <c r="R380" i="86"/>
  <c r="O380" i="86"/>
  <c r="L380" i="86"/>
  <c r="I380" i="86"/>
  <c r="I379" i="86" s="1"/>
  <c r="Z379" i="86"/>
  <c r="Y379" i="86"/>
  <c r="X379" i="86"/>
  <c r="W379" i="86"/>
  <c r="V379" i="86"/>
  <c r="T379" i="86"/>
  <c r="S379" i="86"/>
  <c r="R379" i="86"/>
  <c r="Q379" i="86"/>
  <c r="P379" i="86"/>
  <c r="O379" i="86"/>
  <c r="N379" i="86"/>
  <c r="M379" i="86"/>
  <c r="L379" i="86"/>
  <c r="K379" i="86"/>
  <c r="J379" i="86"/>
  <c r="X378" i="86"/>
  <c r="U378" i="86"/>
  <c r="R378" i="86"/>
  <c r="O378" i="86"/>
  <c r="L378" i="86"/>
  <c r="I378" i="86"/>
  <c r="X377" i="86"/>
  <c r="U377" i="86"/>
  <c r="R377" i="86"/>
  <c r="O377" i="86"/>
  <c r="L377" i="86"/>
  <c r="I377" i="86"/>
  <c r="X376" i="86"/>
  <c r="U376" i="86"/>
  <c r="R376" i="86"/>
  <c r="O376" i="86"/>
  <c r="L376" i="86"/>
  <c r="I376" i="86"/>
  <c r="X375" i="86"/>
  <c r="U375" i="86"/>
  <c r="R375" i="86"/>
  <c r="O375" i="86"/>
  <c r="O373" i="86" s="1"/>
  <c r="O371" i="86" s="1"/>
  <c r="L375" i="86"/>
  <c r="I375" i="86"/>
  <c r="X374" i="86"/>
  <c r="U374" i="86"/>
  <c r="U373" i="86" s="1"/>
  <c r="R374" i="86"/>
  <c r="O374" i="86"/>
  <c r="L374" i="86"/>
  <c r="I374" i="86"/>
  <c r="I373" i="86" s="1"/>
  <c r="Z373" i="86"/>
  <c r="Y373" i="86"/>
  <c r="X373" i="86"/>
  <c r="W373" i="86"/>
  <c r="V373" i="86"/>
  <c r="T373" i="86"/>
  <c r="S373" i="86"/>
  <c r="R373" i="86"/>
  <c r="Q373" i="86"/>
  <c r="P373" i="86"/>
  <c r="N373" i="86"/>
  <c r="M373" i="86"/>
  <c r="L373" i="86"/>
  <c r="K373" i="86"/>
  <c r="J373" i="86"/>
  <c r="Z371" i="86"/>
  <c r="Y371" i="86"/>
  <c r="X371" i="86"/>
  <c r="V371" i="86"/>
  <c r="U371" i="86"/>
  <c r="T371" i="86"/>
  <c r="R371" i="86"/>
  <c r="Q371" i="86"/>
  <c r="P371" i="86"/>
  <c r="N371" i="86"/>
  <c r="M371" i="86"/>
  <c r="L371" i="86"/>
  <c r="J371" i="86"/>
  <c r="I371" i="86"/>
  <c r="X370" i="86"/>
  <c r="U370" i="86"/>
  <c r="R370" i="86"/>
  <c r="O370" i="86"/>
  <c r="L370" i="86"/>
  <c r="I370" i="86"/>
  <c r="X369" i="86"/>
  <c r="U369" i="86"/>
  <c r="R369" i="86"/>
  <c r="O369" i="86"/>
  <c r="L369" i="86"/>
  <c r="I369" i="86"/>
  <c r="X368" i="86"/>
  <c r="U368" i="86"/>
  <c r="R368" i="86"/>
  <c r="O368" i="86"/>
  <c r="L368" i="86"/>
  <c r="I368" i="86"/>
  <c r="X367" i="86"/>
  <c r="U367" i="86"/>
  <c r="R367" i="86"/>
  <c r="O367" i="86"/>
  <c r="L367" i="86"/>
  <c r="I367" i="86"/>
  <c r="X366" i="86"/>
  <c r="U366" i="86"/>
  <c r="R366" i="86"/>
  <c r="O366" i="86"/>
  <c r="O365" i="86" s="1"/>
  <c r="L366" i="86"/>
  <c r="I366" i="86"/>
  <c r="Z365" i="86"/>
  <c r="Y365" i="86"/>
  <c r="X365" i="86"/>
  <c r="W365" i="86"/>
  <c r="V365" i="86"/>
  <c r="U365" i="86"/>
  <c r="T365" i="86"/>
  <c r="S365" i="86"/>
  <c r="R365" i="86"/>
  <c r="Q365" i="86"/>
  <c r="P365" i="86"/>
  <c r="N365" i="86"/>
  <c r="M365" i="86"/>
  <c r="L365" i="86"/>
  <c r="K365" i="86"/>
  <c r="J365" i="86"/>
  <c r="I365" i="86"/>
  <c r="X364" i="86"/>
  <c r="U364" i="86"/>
  <c r="R364" i="86"/>
  <c r="O364" i="86"/>
  <c r="L364" i="86"/>
  <c r="I364" i="86"/>
  <c r="X363" i="86"/>
  <c r="U363" i="86"/>
  <c r="R363" i="86"/>
  <c r="O363" i="86"/>
  <c r="L363" i="86"/>
  <c r="I363" i="86"/>
  <c r="X362" i="86"/>
  <c r="U362" i="86"/>
  <c r="R362" i="86"/>
  <c r="O362" i="86"/>
  <c r="L362" i="86"/>
  <c r="I362" i="86"/>
  <c r="X361" i="86"/>
  <c r="U361" i="86"/>
  <c r="R361" i="86"/>
  <c r="O361" i="86"/>
  <c r="L361" i="86"/>
  <c r="I361" i="86"/>
  <c r="I359" i="86" s="1"/>
  <c r="X360" i="86"/>
  <c r="U360" i="86"/>
  <c r="R360" i="86"/>
  <c r="O360" i="86"/>
  <c r="O359" i="86" s="1"/>
  <c r="O339" i="86" s="1"/>
  <c r="O499" i="86" s="1"/>
  <c r="L360" i="86"/>
  <c r="I360" i="86"/>
  <c r="Z359" i="86"/>
  <c r="Y359" i="86"/>
  <c r="X359" i="86"/>
  <c r="W359" i="86"/>
  <c r="V359" i="86"/>
  <c r="U359" i="86"/>
  <c r="T359" i="86"/>
  <c r="S359" i="86"/>
  <c r="R359" i="86"/>
  <c r="Q359" i="86"/>
  <c r="P359" i="86"/>
  <c r="N359" i="86"/>
  <c r="M359" i="86"/>
  <c r="L359" i="86"/>
  <c r="K359" i="86"/>
  <c r="J359" i="86"/>
  <c r="X358" i="86"/>
  <c r="U358" i="86"/>
  <c r="R358" i="86"/>
  <c r="O358" i="86"/>
  <c r="L358" i="86"/>
  <c r="I358" i="86"/>
  <c r="X357" i="86"/>
  <c r="U357" i="86"/>
  <c r="R357" i="86"/>
  <c r="O357" i="86"/>
  <c r="L357" i="86"/>
  <c r="I357" i="86"/>
  <c r="X356" i="86"/>
  <c r="U356" i="86"/>
  <c r="R356" i="86"/>
  <c r="O356" i="86"/>
  <c r="L356" i="86"/>
  <c r="I356" i="86"/>
  <c r="X355" i="86"/>
  <c r="U355" i="86"/>
  <c r="R355" i="86"/>
  <c r="O355" i="86"/>
  <c r="L355" i="86"/>
  <c r="I355" i="86"/>
  <c r="I353" i="86" s="1"/>
  <c r="X354" i="86"/>
  <c r="U354" i="86"/>
  <c r="R354" i="86"/>
  <c r="O354" i="86"/>
  <c r="O353" i="86" s="1"/>
  <c r="L354" i="86"/>
  <c r="I354" i="86"/>
  <c r="Z353" i="86"/>
  <c r="Y353" i="86"/>
  <c r="X353" i="86"/>
  <c r="W353" i="86"/>
  <c r="V353" i="86"/>
  <c r="U353" i="86"/>
  <c r="T353" i="86"/>
  <c r="S353" i="86"/>
  <c r="R353" i="86"/>
  <c r="Q353" i="86"/>
  <c r="P353" i="86"/>
  <c r="N353" i="86"/>
  <c r="M353" i="86"/>
  <c r="L353" i="86"/>
  <c r="K353" i="86"/>
  <c r="J353" i="86"/>
  <c r="X352" i="86"/>
  <c r="U352" i="86"/>
  <c r="R352" i="86"/>
  <c r="O352" i="86"/>
  <c r="L352" i="86"/>
  <c r="I352" i="86"/>
  <c r="X351" i="86"/>
  <c r="U351" i="86"/>
  <c r="R351" i="86"/>
  <c r="O351" i="86"/>
  <c r="L351" i="86"/>
  <c r="I351" i="86"/>
  <c r="X350" i="86"/>
  <c r="U350" i="86"/>
  <c r="R350" i="86"/>
  <c r="O350" i="86"/>
  <c r="L350" i="86"/>
  <c r="I350" i="86"/>
  <c r="X349" i="86"/>
  <c r="U349" i="86"/>
  <c r="R349" i="86"/>
  <c r="O349" i="86"/>
  <c r="L349" i="86"/>
  <c r="I349" i="86"/>
  <c r="X348" i="86"/>
  <c r="U348" i="86"/>
  <c r="R348" i="86"/>
  <c r="O348" i="86"/>
  <c r="O347" i="86" s="1"/>
  <c r="L348" i="86"/>
  <c r="I348" i="86"/>
  <c r="Z347" i="86"/>
  <c r="Y347" i="86"/>
  <c r="X347" i="86"/>
  <c r="W347" i="86"/>
  <c r="V347" i="86"/>
  <c r="U347" i="86"/>
  <c r="T347" i="86"/>
  <c r="S347" i="86"/>
  <c r="R347" i="86"/>
  <c r="Q347" i="86"/>
  <c r="P347" i="86"/>
  <c r="N347" i="86"/>
  <c r="M347" i="86"/>
  <c r="L347" i="86"/>
  <c r="K347" i="86"/>
  <c r="J347" i="86"/>
  <c r="I347" i="86"/>
  <c r="X346" i="86"/>
  <c r="U346" i="86"/>
  <c r="R346" i="86"/>
  <c r="O346" i="86"/>
  <c r="L346" i="86"/>
  <c r="I346" i="86"/>
  <c r="X345" i="86"/>
  <c r="U345" i="86"/>
  <c r="R345" i="86"/>
  <c r="O345" i="86"/>
  <c r="L345" i="86"/>
  <c r="I345" i="86"/>
  <c r="X344" i="86"/>
  <c r="U344" i="86"/>
  <c r="R344" i="86"/>
  <c r="O344" i="86"/>
  <c r="L344" i="86"/>
  <c r="I344" i="86"/>
  <c r="X343" i="86"/>
  <c r="U343" i="86"/>
  <c r="R343" i="86"/>
  <c r="O343" i="86"/>
  <c r="L343" i="86"/>
  <c r="I343" i="86"/>
  <c r="X342" i="86"/>
  <c r="U342" i="86"/>
  <c r="R342" i="86"/>
  <c r="O342" i="86"/>
  <c r="O341" i="86" s="1"/>
  <c r="L342" i="86"/>
  <c r="I342" i="86"/>
  <c r="Z341" i="86"/>
  <c r="Y341" i="86"/>
  <c r="X341" i="86"/>
  <c r="W341" i="86"/>
  <c r="V341" i="86"/>
  <c r="U341" i="86"/>
  <c r="T341" i="86"/>
  <c r="S341" i="86"/>
  <c r="R341" i="86"/>
  <c r="Q341" i="86"/>
  <c r="P341" i="86"/>
  <c r="N341" i="86"/>
  <c r="M341" i="86"/>
  <c r="M339" i="86" s="1"/>
  <c r="M499" i="86" s="1"/>
  <c r="L341" i="86"/>
  <c r="K341" i="86"/>
  <c r="J341" i="86"/>
  <c r="I341" i="86"/>
  <c r="Z339" i="86"/>
  <c r="Z499" i="86" s="1"/>
  <c r="X339" i="86"/>
  <c r="X499" i="86" s="1"/>
  <c r="W339" i="86"/>
  <c r="V339" i="86"/>
  <c r="V499" i="86" s="1"/>
  <c r="T339" i="86"/>
  <c r="T499" i="86" s="1"/>
  <c r="S339" i="86"/>
  <c r="R339" i="86"/>
  <c r="R499" i="86" s="1"/>
  <c r="P339" i="86"/>
  <c r="P499" i="86" s="1"/>
  <c r="N339" i="86"/>
  <c r="N499" i="86" s="1"/>
  <c r="L339" i="86"/>
  <c r="K339" i="86"/>
  <c r="J339" i="86"/>
  <c r="J499" i="86" s="1"/>
  <c r="X336" i="86"/>
  <c r="U336" i="86"/>
  <c r="R336" i="86"/>
  <c r="O336" i="86"/>
  <c r="L336" i="86"/>
  <c r="I336" i="86"/>
  <c r="X335" i="86"/>
  <c r="U335" i="86"/>
  <c r="R335" i="86"/>
  <c r="O335" i="86"/>
  <c r="L335" i="86"/>
  <c r="I335" i="86"/>
  <c r="X334" i="86"/>
  <c r="U334" i="86"/>
  <c r="R334" i="86"/>
  <c r="O334" i="86"/>
  <c r="L334" i="86"/>
  <c r="I334" i="86"/>
  <c r="X333" i="86"/>
  <c r="U333" i="86"/>
  <c r="R333" i="86"/>
  <c r="O333" i="86"/>
  <c r="L333" i="86"/>
  <c r="I333" i="86"/>
  <c r="X332" i="86"/>
  <c r="U332" i="86"/>
  <c r="R332" i="86"/>
  <c r="O332" i="86"/>
  <c r="O331" i="86" s="1"/>
  <c r="L332" i="86"/>
  <c r="I332" i="86"/>
  <c r="Z331" i="86"/>
  <c r="Y331" i="86"/>
  <c r="X331" i="86"/>
  <c r="W331" i="86"/>
  <c r="V331" i="86"/>
  <c r="U331" i="86"/>
  <c r="T331" i="86"/>
  <c r="S331" i="86"/>
  <c r="R331" i="86"/>
  <c r="Q331" i="86"/>
  <c r="P331" i="86"/>
  <c r="N331" i="86"/>
  <c r="M331" i="86"/>
  <c r="L331" i="86"/>
  <c r="K331" i="86"/>
  <c r="J331" i="86"/>
  <c r="I331" i="86"/>
  <c r="X330" i="86"/>
  <c r="U330" i="86"/>
  <c r="R330" i="86"/>
  <c r="O330" i="86"/>
  <c r="L330" i="86"/>
  <c r="I330" i="86"/>
  <c r="X329" i="86"/>
  <c r="U329" i="86"/>
  <c r="R329" i="86"/>
  <c r="O329" i="86"/>
  <c r="L329" i="86"/>
  <c r="I329" i="86"/>
  <c r="X328" i="86"/>
  <c r="U328" i="86"/>
  <c r="R328" i="86"/>
  <c r="O328" i="86"/>
  <c r="L328" i="86"/>
  <c r="I328" i="86"/>
  <c r="X327" i="86"/>
  <c r="U327" i="86"/>
  <c r="R327" i="86"/>
  <c r="O327" i="86"/>
  <c r="L327" i="86"/>
  <c r="I327" i="86"/>
  <c r="X326" i="86"/>
  <c r="U326" i="86"/>
  <c r="R326" i="86"/>
  <c r="O326" i="86"/>
  <c r="O325" i="86" s="1"/>
  <c r="L326" i="86"/>
  <c r="I326" i="86"/>
  <c r="Z325" i="86"/>
  <c r="Y325" i="86"/>
  <c r="X325" i="86"/>
  <c r="W325" i="86"/>
  <c r="V325" i="86"/>
  <c r="U325" i="86"/>
  <c r="T325" i="86"/>
  <c r="S325" i="86"/>
  <c r="R325" i="86"/>
  <c r="Q325" i="86"/>
  <c r="P325" i="86"/>
  <c r="N325" i="86"/>
  <c r="M325" i="86"/>
  <c r="L325" i="86"/>
  <c r="K325" i="86"/>
  <c r="J325" i="86"/>
  <c r="I325" i="86"/>
  <c r="X324" i="86"/>
  <c r="U324" i="86"/>
  <c r="R324" i="86"/>
  <c r="O324" i="86"/>
  <c r="L324" i="86"/>
  <c r="I324" i="86"/>
  <c r="X323" i="86"/>
  <c r="U323" i="86"/>
  <c r="R323" i="86"/>
  <c r="O323" i="86"/>
  <c r="L323" i="86"/>
  <c r="I323" i="86"/>
  <c r="X322" i="86"/>
  <c r="U322" i="86"/>
  <c r="R322" i="86"/>
  <c r="O322" i="86"/>
  <c r="L322" i="86"/>
  <c r="I322" i="86"/>
  <c r="X321" i="86"/>
  <c r="U321" i="86"/>
  <c r="R321" i="86"/>
  <c r="O321" i="86"/>
  <c r="L321" i="86"/>
  <c r="I321" i="86"/>
  <c r="I319" i="86" s="1"/>
  <c r="X320" i="86"/>
  <c r="U320" i="86"/>
  <c r="R320" i="86"/>
  <c r="O320" i="86"/>
  <c r="O319" i="86" s="1"/>
  <c r="L320" i="86"/>
  <c r="I320" i="86"/>
  <c r="Z319" i="86"/>
  <c r="Y319" i="86"/>
  <c r="X319" i="86"/>
  <c r="W319" i="86"/>
  <c r="V319" i="86"/>
  <c r="U319" i="86"/>
  <c r="T319" i="86"/>
  <c r="S319" i="86"/>
  <c r="R319" i="86"/>
  <c r="Q319" i="86"/>
  <c r="P319" i="86"/>
  <c r="N319" i="86"/>
  <c r="M319" i="86"/>
  <c r="L319" i="86"/>
  <c r="K319" i="86"/>
  <c r="J319" i="86"/>
  <c r="X318" i="86"/>
  <c r="U318" i="86"/>
  <c r="R318" i="86"/>
  <c r="O318" i="86"/>
  <c r="L318" i="86"/>
  <c r="I318" i="86"/>
  <c r="X317" i="86"/>
  <c r="U317" i="86"/>
  <c r="R317" i="86"/>
  <c r="O317" i="86"/>
  <c r="L317" i="86"/>
  <c r="I317" i="86"/>
  <c r="X316" i="86"/>
  <c r="U316" i="86"/>
  <c r="R316" i="86"/>
  <c r="O316" i="86"/>
  <c r="L316" i="86"/>
  <c r="I316" i="86"/>
  <c r="X315" i="86"/>
  <c r="U315" i="86"/>
  <c r="R315" i="86"/>
  <c r="O315" i="86"/>
  <c r="L315" i="86"/>
  <c r="I315" i="86"/>
  <c r="I313" i="86" s="1"/>
  <c r="X314" i="86"/>
  <c r="U314" i="86"/>
  <c r="R314" i="86"/>
  <c r="O314" i="86"/>
  <c r="O313" i="86" s="1"/>
  <c r="O305" i="86" s="1"/>
  <c r="L314" i="86"/>
  <c r="I314" i="86"/>
  <c r="Z313" i="86"/>
  <c r="Y313" i="86"/>
  <c r="X313" i="86"/>
  <c r="W313" i="86"/>
  <c r="V313" i="86"/>
  <c r="U313" i="86"/>
  <c r="T313" i="86"/>
  <c r="S313" i="86"/>
  <c r="R313" i="86"/>
  <c r="Q313" i="86"/>
  <c r="P313" i="86"/>
  <c r="N313" i="86"/>
  <c r="M313" i="86"/>
  <c r="L313" i="86"/>
  <c r="K313" i="86"/>
  <c r="J313" i="86"/>
  <c r="X312" i="86"/>
  <c r="U312" i="86"/>
  <c r="R312" i="86"/>
  <c r="O312" i="86"/>
  <c r="L312" i="86"/>
  <c r="I312" i="86"/>
  <c r="X311" i="86"/>
  <c r="U311" i="86"/>
  <c r="R311" i="86"/>
  <c r="O311" i="86"/>
  <c r="L311" i="86"/>
  <c r="I311" i="86"/>
  <c r="X310" i="86"/>
  <c r="U310" i="86"/>
  <c r="R310" i="86"/>
  <c r="O310" i="86"/>
  <c r="L310" i="86"/>
  <c r="I310" i="86"/>
  <c r="X309" i="86"/>
  <c r="U309" i="86"/>
  <c r="R309" i="86"/>
  <c r="O309" i="86"/>
  <c r="L309" i="86"/>
  <c r="I309" i="86"/>
  <c r="X308" i="86"/>
  <c r="U308" i="86"/>
  <c r="R308" i="86"/>
  <c r="O308" i="86"/>
  <c r="O307" i="86" s="1"/>
  <c r="L308" i="86"/>
  <c r="I308" i="86"/>
  <c r="Z307" i="86"/>
  <c r="Y307" i="86"/>
  <c r="X307" i="86"/>
  <c r="W307" i="86"/>
  <c r="V307" i="86"/>
  <c r="U307" i="86"/>
  <c r="T307" i="86"/>
  <c r="S307" i="86"/>
  <c r="R307" i="86"/>
  <c r="Q307" i="86"/>
  <c r="P307" i="86"/>
  <c r="N307" i="86"/>
  <c r="M307" i="86"/>
  <c r="L307" i="86"/>
  <c r="K307" i="86"/>
  <c r="J307" i="86"/>
  <c r="I307" i="86"/>
  <c r="Z305" i="86"/>
  <c r="X305" i="86"/>
  <c r="W305" i="86"/>
  <c r="V305" i="86"/>
  <c r="T305" i="86"/>
  <c r="S305" i="86"/>
  <c r="R305" i="86"/>
  <c r="P305" i="86"/>
  <c r="N305" i="86"/>
  <c r="L305" i="86"/>
  <c r="K305" i="86"/>
  <c r="J305" i="86"/>
  <c r="X304" i="86"/>
  <c r="U304" i="86"/>
  <c r="R304" i="86"/>
  <c r="O304" i="86"/>
  <c r="L304" i="86"/>
  <c r="I304" i="86"/>
  <c r="X303" i="86"/>
  <c r="U303" i="86"/>
  <c r="R303" i="86"/>
  <c r="O303" i="86"/>
  <c r="L303" i="86"/>
  <c r="I303" i="86"/>
  <c r="X302" i="86"/>
  <c r="U302" i="86"/>
  <c r="R302" i="86"/>
  <c r="O302" i="86"/>
  <c r="L302" i="86"/>
  <c r="I302" i="86"/>
  <c r="X301" i="86"/>
  <c r="U301" i="86"/>
  <c r="R301" i="86"/>
  <c r="O301" i="86"/>
  <c r="O299" i="86" s="1"/>
  <c r="L301" i="86"/>
  <c r="I301" i="86"/>
  <c r="X300" i="86"/>
  <c r="U300" i="86"/>
  <c r="U299" i="86" s="1"/>
  <c r="R300" i="86"/>
  <c r="O300" i="86"/>
  <c r="L300" i="86"/>
  <c r="I300" i="86"/>
  <c r="I299" i="86" s="1"/>
  <c r="Z299" i="86"/>
  <c r="Y299" i="86"/>
  <c r="X299" i="86"/>
  <c r="W299" i="86"/>
  <c r="V299" i="86"/>
  <c r="T299" i="86"/>
  <c r="S299" i="86"/>
  <c r="R299" i="86"/>
  <c r="Q299" i="86"/>
  <c r="P299" i="86"/>
  <c r="N299" i="86"/>
  <c r="M299" i="86"/>
  <c r="L299" i="86"/>
  <c r="K299" i="86"/>
  <c r="J299" i="86"/>
  <c r="X298" i="86"/>
  <c r="U298" i="86"/>
  <c r="R298" i="86"/>
  <c r="O298" i="86"/>
  <c r="L298" i="86"/>
  <c r="I298" i="86"/>
  <c r="X297" i="86"/>
  <c r="U297" i="86"/>
  <c r="R297" i="86"/>
  <c r="O297" i="86"/>
  <c r="L297" i="86"/>
  <c r="I297" i="86"/>
  <c r="X296" i="86"/>
  <c r="U296" i="86"/>
  <c r="R296" i="86"/>
  <c r="O296" i="86"/>
  <c r="L296" i="86"/>
  <c r="I296" i="86"/>
  <c r="X295" i="86"/>
  <c r="U295" i="86"/>
  <c r="R295" i="86"/>
  <c r="O295" i="86"/>
  <c r="L295" i="86"/>
  <c r="I295" i="86"/>
  <c r="X294" i="86"/>
  <c r="U294" i="86"/>
  <c r="U293" i="86" s="1"/>
  <c r="R294" i="86"/>
  <c r="O294" i="86"/>
  <c r="L294" i="86"/>
  <c r="I294" i="86"/>
  <c r="I293" i="86" s="1"/>
  <c r="Z293" i="86"/>
  <c r="Y293" i="86"/>
  <c r="X293" i="86"/>
  <c r="W293" i="86"/>
  <c r="V293" i="86"/>
  <c r="T293" i="86"/>
  <c r="S293" i="86"/>
  <c r="R293" i="86"/>
  <c r="Q293" i="86"/>
  <c r="P293" i="86"/>
  <c r="O293" i="86"/>
  <c r="N293" i="86"/>
  <c r="M293" i="86"/>
  <c r="L293" i="86"/>
  <c r="K293" i="86"/>
  <c r="J293" i="86"/>
  <c r="X292" i="86"/>
  <c r="U292" i="86"/>
  <c r="R292" i="86"/>
  <c r="O292" i="86"/>
  <c r="L292" i="86"/>
  <c r="I292" i="86"/>
  <c r="X291" i="86"/>
  <c r="U291" i="86"/>
  <c r="R291" i="86"/>
  <c r="O291" i="86"/>
  <c r="L291" i="86"/>
  <c r="I291" i="86"/>
  <c r="X290" i="86"/>
  <c r="U290" i="86"/>
  <c r="R290" i="86"/>
  <c r="O290" i="86"/>
  <c r="L290" i="86"/>
  <c r="I290" i="86"/>
  <c r="X289" i="86"/>
  <c r="X287" i="86" s="1"/>
  <c r="U289" i="86"/>
  <c r="R289" i="86"/>
  <c r="O289" i="86"/>
  <c r="L289" i="86"/>
  <c r="L287" i="86" s="1"/>
  <c r="I289" i="86"/>
  <c r="X288" i="86"/>
  <c r="U288" i="86"/>
  <c r="U287" i="86" s="1"/>
  <c r="R288" i="86"/>
  <c r="O288" i="86"/>
  <c r="L288" i="86"/>
  <c r="I288" i="86"/>
  <c r="I287" i="86" s="1"/>
  <c r="Z287" i="86"/>
  <c r="Y287" i="86"/>
  <c r="W287" i="86"/>
  <c r="V287" i="86"/>
  <c r="T287" i="86"/>
  <c r="S287" i="86"/>
  <c r="R287" i="86"/>
  <c r="Q287" i="86"/>
  <c r="P287" i="86"/>
  <c r="O287" i="86"/>
  <c r="N287" i="86"/>
  <c r="M287" i="86"/>
  <c r="K287" i="86"/>
  <c r="J287" i="86"/>
  <c r="X286" i="86"/>
  <c r="U286" i="86"/>
  <c r="R286" i="86"/>
  <c r="O286" i="86"/>
  <c r="L286" i="86"/>
  <c r="I286" i="86"/>
  <c r="X285" i="86"/>
  <c r="U285" i="86"/>
  <c r="R285" i="86"/>
  <c r="O285" i="86"/>
  <c r="L285" i="86"/>
  <c r="I285" i="86"/>
  <c r="X284" i="86"/>
  <c r="U284" i="86"/>
  <c r="R284" i="86"/>
  <c r="O284" i="86"/>
  <c r="L284" i="86"/>
  <c r="I284" i="86"/>
  <c r="X283" i="86"/>
  <c r="X281" i="86" s="1"/>
  <c r="U283" i="86"/>
  <c r="R283" i="86"/>
  <c r="O283" i="86"/>
  <c r="L283" i="86"/>
  <c r="L281" i="86" s="1"/>
  <c r="I283" i="86"/>
  <c r="X282" i="86"/>
  <c r="U282" i="86"/>
  <c r="U281" i="86" s="1"/>
  <c r="R282" i="86"/>
  <c r="O282" i="86"/>
  <c r="L282" i="86"/>
  <c r="I282" i="86"/>
  <c r="I281" i="86" s="1"/>
  <c r="Z281" i="86"/>
  <c r="Y281" i="86"/>
  <c r="W281" i="86"/>
  <c r="V281" i="86"/>
  <c r="T281" i="86"/>
  <c r="S281" i="86"/>
  <c r="R281" i="86"/>
  <c r="Q281" i="86"/>
  <c r="P281" i="86"/>
  <c r="O281" i="86"/>
  <c r="N281" i="86"/>
  <c r="M281" i="86"/>
  <c r="K281" i="86"/>
  <c r="J281" i="86"/>
  <c r="X280" i="86"/>
  <c r="U280" i="86"/>
  <c r="R280" i="86"/>
  <c r="O280" i="86"/>
  <c r="L280" i="86"/>
  <c r="I280" i="86"/>
  <c r="X279" i="86"/>
  <c r="U279" i="86"/>
  <c r="R279" i="86"/>
  <c r="O279" i="86"/>
  <c r="L279" i="86"/>
  <c r="I279" i="86"/>
  <c r="X278" i="86"/>
  <c r="U278" i="86"/>
  <c r="R278" i="86"/>
  <c r="O278" i="86"/>
  <c r="L278" i="86"/>
  <c r="I278" i="86"/>
  <c r="X277" i="86"/>
  <c r="X275" i="86" s="1"/>
  <c r="X273" i="86" s="1"/>
  <c r="U277" i="86"/>
  <c r="R277" i="86"/>
  <c r="O277" i="86"/>
  <c r="L277" i="86"/>
  <c r="L275" i="86" s="1"/>
  <c r="L273" i="86" s="1"/>
  <c r="I277" i="86"/>
  <c r="X276" i="86"/>
  <c r="U276" i="86"/>
  <c r="U275" i="86" s="1"/>
  <c r="U273" i="86" s="1"/>
  <c r="R276" i="86"/>
  <c r="O276" i="86"/>
  <c r="L276" i="86"/>
  <c r="I276" i="86"/>
  <c r="I275" i="86" s="1"/>
  <c r="I273" i="86" s="1"/>
  <c r="Z275" i="86"/>
  <c r="Z273" i="86" s="1"/>
  <c r="Y275" i="86"/>
  <c r="W275" i="86"/>
  <c r="W273" i="86" s="1"/>
  <c r="V275" i="86"/>
  <c r="V273" i="86" s="1"/>
  <c r="T275" i="86"/>
  <c r="S275" i="86"/>
  <c r="S273" i="86" s="1"/>
  <c r="R275" i="86"/>
  <c r="R273" i="86" s="1"/>
  <c r="Q275" i="86"/>
  <c r="P275" i="86"/>
  <c r="O275" i="86"/>
  <c r="O273" i="86" s="1"/>
  <c r="N275" i="86"/>
  <c r="N273" i="86" s="1"/>
  <c r="M275" i="86"/>
  <c r="K275" i="86"/>
  <c r="K273" i="86" s="1"/>
  <c r="J275" i="86"/>
  <c r="J273" i="86" s="1"/>
  <c r="Y273" i="86"/>
  <c r="T273" i="86"/>
  <c r="Q273" i="86"/>
  <c r="P273" i="86"/>
  <c r="M273" i="86"/>
  <c r="X272" i="86"/>
  <c r="U272" i="86"/>
  <c r="R272" i="86"/>
  <c r="O272" i="86"/>
  <c r="L272" i="86"/>
  <c r="I272" i="86"/>
  <c r="X271" i="86"/>
  <c r="U271" i="86"/>
  <c r="R271" i="86"/>
  <c r="O271" i="86"/>
  <c r="L271" i="86"/>
  <c r="I271" i="86"/>
  <c r="X270" i="86"/>
  <c r="U270" i="86"/>
  <c r="R270" i="86"/>
  <c r="O270" i="86"/>
  <c r="L270" i="86"/>
  <c r="I270" i="86"/>
  <c r="X269" i="86"/>
  <c r="U269" i="86"/>
  <c r="R269" i="86"/>
  <c r="R267" i="86" s="1"/>
  <c r="O269" i="86"/>
  <c r="L269" i="86"/>
  <c r="I269" i="86"/>
  <c r="X268" i="86"/>
  <c r="U268" i="86"/>
  <c r="R268" i="86"/>
  <c r="O268" i="86"/>
  <c r="O267" i="86" s="1"/>
  <c r="L268" i="86"/>
  <c r="I268" i="86"/>
  <c r="Z267" i="86"/>
  <c r="Y267" i="86"/>
  <c r="X267" i="86"/>
  <c r="W267" i="86"/>
  <c r="V267" i="86"/>
  <c r="U267" i="86"/>
  <c r="T267" i="86"/>
  <c r="S267" i="86"/>
  <c r="Q267" i="86"/>
  <c r="P267" i="86"/>
  <c r="N267" i="86"/>
  <c r="M267" i="86"/>
  <c r="L267" i="86"/>
  <c r="K267" i="86"/>
  <c r="J267" i="86"/>
  <c r="I267" i="86"/>
  <c r="X266" i="86"/>
  <c r="U266" i="86"/>
  <c r="R266" i="86"/>
  <c r="O266" i="86"/>
  <c r="L266" i="86"/>
  <c r="I266" i="86"/>
  <c r="X265" i="86"/>
  <c r="U265" i="86"/>
  <c r="R265" i="86"/>
  <c r="O265" i="86"/>
  <c r="L265" i="86"/>
  <c r="I265" i="86"/>
  <c r="X264" i="86"/>
  <c r="U264" i="86"/>
  <c r="R264" i="86"/>
  <c r="O264" i="86"/>
  <c r="L264" i="86"/>
  <c r="I264" i="86"/>
  <c r="X263" i="86"/>
  <c r="U263" i="86"/>
  <c r="R263" i="86"/>
  <c r="R261" i="86" s="1"/>
  <c r="O263" i="86"/>
  <c r="L263" i="86"/>
  <c r="I263" i="86"/>
  <c r="X262" i="86"/>
  <c r="U262" i="86"/>
  <c r="R262" i="86"/>
  <c r="O262" i="86"/>
  <c r="O261" i="86" s="1"/>
  <c r="L262" i="86"/>
  <c r="I262" i="86"/>
  <c r="Z261" i="86"/>
  <c r="Y261" i="86"/>
  <c r="X261" i="86"/>
  <c r="W261" i="86"/>
  <c r="V261" i="86"/>
  <c r="U261" i="86"/>
  <c r="T261" i="86"/>
  <c r="S261" i="86"/>
  <c r="Q261" i="86"/>
  <c r="P261" i="86"/>
  <c r="N261" i="86"/>
  <c r="M261" i="86"/>
  <c r="L261" i="86"/>
  <c r="K261" i="86"/>
  <c r="J261" i="86"/>
  <c r="I261" i="86"/>
  <c r="X260" i="86"/>
  <c r="U260" i="86"/>
  <c r="R260" i="86"/>
  <c r="O260" i="86"/>
  <c r="L260" i="86"/>
  <c r="I260" i="86"/>
  <c r="X259" i="86"/>
  <c r="U259" i="86"/>
  <c r="R259" i="86"/>
  <c r="O259" i="86"/>
  <c r="L259" i="86"/>
  <c r="I259" i="86"/>
  <c r="X258" i="86"/>
  <c r="U258" i="86"/>
  <c r="R258" i="86"/>
  <c r="O258" i="86"/>
  <c r="L258" i="86"/>
  <c r="I258" i="86"/>
  <c r="X257" i="86"/>
  <c r="U257" i="86"/>
  <c r="R257" i="86"/>
  <c r="R255" i="86" s="1"/>
  <c r="O257" i="86"/>
  <c r="L257" i="86"/>
  <c r="I257" i="86"/>
  <c r="X256" i="86"/>
  <c r="U256" i="86"/>
  <c r="R256" i="86"/>
  <c r="O256" i="86"/>
  <c r="O255" i="86" s="1"/>
  <c r="L256" i="86"/>
  <c r="I256" i="86"/>
  <c r="Z255" i="86"/>
  <c r="Y255" i="86"/>
  <c r="X255" i="86"/>
  <c r="W255" i="86"/>
  <c r="V255" i="86"/>
  <c r="U255" i="86"/>
  <c r="T255" i="86"/>
  <c r="S255" i="86"/>
  <c r="Q255" i="86"/>
  <c r="P255" i="86"/>
  <c r="N255" i="86"/>
  <c r="M255" i="86"/>
  <c r="L255" i="86"/>
  <c r="K255" i="86"/>
  <c r="J255" i="86"/>
  <c r="I255" i="86"/>
  <c r="X254" i="86"/>
  <c r="U254" i="86"/>
  <c r="R254" i="86"/>
  <c r="O254" i="86"/>
  <c r="L254" i="86"/>
  <c r="I254" i="86"/>
  <c r="X253" i="86"/>
  <c r="U253" i="86"/>
  <c r="R253" i="86"/>
  <c r="O253" i="86"/>
  <c r="L253" i="86"/>
  <c r="I253" i="86"/>
  <c r="X252" i="86"/>
  <c r="U252" i="86"/>
  <c r="R252" i="86"/>
  <c r="O252" i="86"/>
  <c r="L252" i="86"/>
  <c r="I252" i="86"/>
  <c r="X251" i="86"/>
  <c r="U251" i="86"/>
  <c r="R251" i="86"/>
  <c r="R249" i="86" s="1"/>
  <c r="O251" i="86"/>
  <c r="L251" i="86"/>
  <c r="I251" i="86"/>
  <c r="X250" i="86"/>
  <c r="U250" i="86"/>
  <c r="R250" i="86"/>
  <c r="O250" i="86"/>
  <c r="O249" i="86" s="1"/>
  <c r="L250" i="86"/>
  <c r="I250" i="86"/>
  <c r="Z249" i="86"/>
  <c r="Y249" i="86"/>
  <c r="X249" i="86"/>
  <c r="W249" i="86"/>
  <c r="V249" i="86"/>
  <c r="U249" i="86"/>
  <c r="T249" i="86"/>
  <c r="S249" i="86"/>
  <c r="Q249" i="86"/>
  <c r="P249" i="86"/>
  <c r="N249" i="86"/>
  <c r="M249" i="86"/>
  <c r="L249" i="86"/>
  <c r="K249" i="86"/>
  <c r="J249" i="86"/>
  <c r="I249" i="86"/>
  <c r="X248" i="86"/>
  <c r="U248" i="86"/>
  <c r="R248" i="86"/>
  <c r="O248" i="86"/>
  <c r="L248" i="86"/>
  <c r="I248" i="86"/>
  <c r="X247" i="86"/>
  <c r="U247" i="86"/>
  <c r="R247" i="86"/>
  <c r="O247" i="86"/>
  <c r="L247" i="86"/>
  <c r="I247" i="86"/>
  <c r="X246" i="86"/>
  <c r="U246" i="86"/>
  <c r="R246" i="86"/>
  <c r="O246" i="86"/>
  <c r="L246" i="86"/>
  <c r="I246" i="86"/>
  <c r="X245" i="86"/>
  <c r="U245" i="86"/>
  <c r="R245" i="86"/>
  <c r="R243" i="86" s="1"/>
  <c r="R241" i="86" s="1"/>
  <c r="O245" i="86"/>
  <c r="L245" i="86"/>
  <c r="I245" i="86"/>
  <c r="X244" i="86"/>
  <c r="U244" i="86"/>
  <c r="R244" i="86"/>
  <c r="O244" i="86"/>
  <c r="O243" i="86" s="1"/>
  <c r="L244" i="86"/>
  <c r="I244" i="86"/>
  <c r="Z243" i="86"/>
  <c r="Y243" i="86"/>
  <c r="Y241" i="86" s="1"/>
  <c r="X243" i="86"/>
  <c r="X241" i="86" s="1"/>
  <c r="W243" i="86"/>
  <c r="V243" i="86"/>
  <c r="U243" i="86"/>
  <c r="U241" i="86" s="1"/>
  <c r="T243" i="86"/>
  <c r="T241" i="86" s="1"/>
  <c r="S243" i="86"/>
  <c r="Q243" i="86"/>
  <c r="Q241" i="86" s="1"/>
  <c r="P243" i="86"/>
  <c r="P241" i="86" s="1"/>
  <c r="N243" i="86"/>
  <c r="M243" i="86"/>
  <c r="M241" i="86" s="1"/>
  <c r="L243" i="86"/>
  <c r="L241" i="86" s="1"/>
  <c r="K243" i="86"/>
  <c r="J243" i="86"/>
  <c r="I243" i="86"/>
  <c r="I241" i="86" s="1"/>
  <c r="Z241" i="86"/>
  <c r="W241" i="86"/>
  <c r="V241" i="86"/>
  <c r="S241" i="86"/>
  <c r="N241" i="86"/>
  <c r="K241" i="86"/>
  <c r="J241" i="86"/>
  <c r="X240" i="86"/>
  <c r="U240" i="86"/>
  <c r="R240" i="86"/>
  <c r="O240" i="86"/>
  <c r="L240" i="86"/>
  <c r="I240" i="86"/>
  <c r="X239" i="86"/>
  <c r="U239" i="86"/>
  <c r="R239" i="86"/>
  <c r="O239" i="86"/>
  <c r="L239" i="86"/>
  <c r="I239" i="86"/>
  <c r="X238" i="86"/>
  <c r="U238" i="86"/>
  <c r="R238" i="86"/>
  <c r="O238" i="86"/>
  <c r="L238" i="86"/>
  <c r="I238" i="86"/>
  <c r="X237" i="86"/>
  <c r="X235" i="86" s="1"/>
  <c r="U237" i="86"/>
  <c r="R237" i="86"/>
  <c r="O237" i="86"/>
  <c r="L237" i="86"/>
  <c r="L235" i="86" s="1"/>
  <c r="I237" i="86"/>
  <c r="X236" i="86"/>
  <c r="U236" i="86"/>
  <c r="U235" i="86" s="1"/>
  <c r="R236" i="86"/>
  <c r="O236" i="86"/>
  <c r="L236" i="86"/>
  <c r="I236" i="86"/>
  <c r="I235" i="86" s="1"/>
  <c r="Z235" i="86"/>
  <c r="Y235" i="86"/>
  <c r="W235" i="86"/>
  <c r="V235" i="86"/>
  <c r="T235" i="86"/>
  <c r="S235" i="86"/>
  <c r="R235" i="86"/>
  <c r="Q235" i="86"/>
  <c r="P235" i="86"/>
  <c r="O235" i="86"/>
  <c r="N235" i="86"/>
  <c r="M235" i="86"/>
  <c r="K235" i="86"/>
  <c r="J235" i="86"/>
  <c r="X234" i="86"/>
  <c r="U234" i="86"/>
  <c r="R234" i="86"/>
  <c r="O234" i="86"/>
  <c r="L234" i="86"/>
  <c r="I234" i="86"/>
  <c r="X233" i="86"/>
  <c r="U233" i="86"/>
  <c r="R233" i="86"/>
  <c r="O233" i="86"/>
  <c r="L233" i="86"/>
  <c r="I233" i="86"/>
  <c r="X232" i="86"/>
  <c r="U232" i="86"/>
  <c r="R232" i="86"/>
  <c r="O232" i="86"/>
  <c r="L232" i="86"/>
  <c r="I232" i="86"/>
  <c r="X231" i="86"/>
  <c r="X229" i="86" s="1"/>
  <c r="U231" i="86"/>
  <c r="R231" i="86"/>
  <c r="O231" i="86"/>
  <c r="L231" i="86"/>
  <c r="L229" i="86" s="1"/>
  <c r="I231" i="86"/>
  <c r="X230" i="86"/>
  <c r="U230" i="86"/>
  <c r="U229" i="86" s="1"/>
  <c r="R230" i="86"/>
  <c r="O230" i="86"/>
  <c r="L230" i="86"/>
  <c r="I230" i="86"/>
  <c r="I229" i="86" s="1"/>
  <c r="Z229" i="86"/>
  <c r="Y229" i="86"/>
  <c r="W229" i="86"/>
  <c r="V229" i="86"/>
  <c r="T229" i="86"/>
  <c r="S229" i="86"/>
  <c r="R229" i="86"/>
  <c r="Q229" i="86"/>
  <c r="P229" i="86"/>
  <c r="O229" i="86"/>
  <c r="N229" i="86"/>
  <c r="M229" i="86"/>
  <c r="K229" i="86"/>
  <c r="J229" i="86"/>
  <c r="X228" i="86"/>
  <c r="U228" i="86"/>
  <c r="R228" i="86"/>
  <c r="O228" i="86"/>
  <c r="L228" i="86"/>
  <c r="I228" i="86"/>
  <c r="X227" i="86"/>
  <c r="U227" i="86"/>
  <c r="R227" i="86"/>
  <c r="O227" i="86"/>
  <c r="L227" i="86"/>
  <c r="I227" i="86"/>
  <c r="X226" i="86"/>
  <c r="U226" i="86"/>
  <c r="R226" i="86"/>
  <c r="O226" i="86"/>
  <c r="L226" i="86"/>
  <c r="I226" i="86"/>
  <c r="X225" i="86"/>
  <c r="X223" i="86" s="1"/>
  <c r="U225" i="86"/>
  <c r="R225" i="86"/>
  <c r="O225" i="86"/>
  <c r="L225" i="86"/>
  <c r="L223" i="86" s="1"/>
  <c r="I225" i="86"/>
  <c r="X224" i="86"/>
  <c r="U224" i="86"/>
  <c r="U223" i="86" s="1"/>
  <c r="R224" i="86"/>
  <c r="O224" i="86"/>
  <c r="L224" i="86"/>
  <c r="I224" i="86"/>
  <c r="I223" i="86" s="1"/>
  <c r="Z223" i="86"/>
  <c r="Y223" i="86"/>
  <c r="W223" i="86"/>
  <c r="V223" i="86"/>
  <c r="T223" i="86"/>
  <c r="S223" i="86"/>
  <c r="R223" i="86"/>
  <c r="Q223" i="86"/>
  <c r="P223" i="86"/>
  <c r="O223" i="86"/>
  <c r="N223" i="86"/>
  <c r="M223" i="86"/>
  <c r="K223" i="86"/>
  <c r="J223" i="86"/>
  <c r="X222" i="86"/>
  <c r="U222" i="86"/>
  <c r="R222" i="86"/>
  <c r="O222" i="86"/>
  <c r="L222" i="86"/>
  <c r="I222" i="86"/>
  <c r="X221" i="86"/>
  <c r="U221" i="86"/>
  <c r="R221" i="86"/>
  <c r="O221" i="86"/>
  <c r="L221" i="86"/>
  <c r="I221" i="86"/>
  <c r="X220" i="86"/>
  <c r="U220" i="86"/>
  <c r="R220" i="86"/>
  <c r="O220" i="86"/>
  <c r="L220" i="86"/>
  <c r="I220" i="86"/>
  <c r="X219" i="86"/>
  <c r="X217" i="86" s="1"/>
  <c r="U219" i="86"/>
  <c r="R219" i="86"/>
  <c r="O219" i="86"/>
  <c r="L219" i="86"/>
  <c r="L217" i="86" s="1"/>
  <c r="I219" i="86"/>
  <c r="X218" i="86"/>
  <c r="U218" i="86"/>
  <c r="U217" i="86" s="1"/>
  <c r="R218" i="86"/>
  <c r="O218" i="86"/>
  <c r="L218" i="86"/>
  <c r="I218" i="86"/>
  <c r="I217" i="86" s="1"/>
  <c r="Z217" i="86"/>
  <c r="Y217" i="86"/>
  <c r="W217" i="86"/>
  <c r="V217" i="86"/>
  <c r="T217" i="86"/>
  <c r="S217" i="86"/>
  <c r="R217" i="86"/>
  <c r="Q217" i="86"/>
  <c r="P217" i="86"/>
  <c r="O217" i="86"/>
  <c r="N217" i="86"/>
  <c r="M217" i="86"/>
  <c r="K217" i="86"/>
  <c r="J217" i="86"/>
  <c r="X216" i="86"/>
  <c r="U216" i="86"/>
  <c r="R216" i="86"/>
  <c r="O216" i="86"/>
  <c r="L216" i="86"/>
  <c r="I216" i="86"/>
  <c r="X215" i="86"/>
  <c r="U215" i="86"/>
  <c r="R215" i="86"/>
  <c r="O215" i="86"/>
  <c r="L215" i="86"/>
  <c r="I215" i="86"/>
  <c r="X214" i="86"/>
  <c r="U214" i="86"/>
  <c r="R214" i="86"/>
  <c r="O214" i="86"/>
  <c r="L214" i="86"/>
  <c r="I214" i="86"/>
  <c r="X213" i="86"/>
  <c r="X211" i="86" s="1"/>
  <c r="X209" i="86" s="1"/>
  <c r="U213" i="86"/>
  <c r="R213" i="86"/>
  <c r="O213" i="86"/>
  <c r="L213" i="86"/>
  <c r="L211" i="86" s="1"/>
  <c r="L209" i="86" s="1"/>
  <c r="I213" i="86"/>
  <c r="X212" i="86"/>
  <c r="U212" i="86"/>
  <c r="U211" i="86" s="1"/>
  <c r="U209" i="86" s="1"/>
  <c r="R212" i="86"/>
  <c r="O212" i="86"/>
  <c r="L212" i="86"/>
  <c r="I212" i="86"/>
  <c r="I211" i="86" s="1"/>
  <c r="I209" i="86" s="1"/>
  <c r="Z211" i="86"/>
  <c r="Z209" i="86" s="1"/>
  <c r="Y211" i="86"/>
  <c r="W211" i="86"/>
  <c r="W209" i="86" s="1"/>
  <c r="V211" i="86"/>
  <c r="V209" i="86" s="1"/>
  <c r="T211" i="86"/>
  <c r="S211" i="86"/>
  <c r="S209" i="86" s="1"/>
  <c r="R211" i="86"/>
  <c r="R209" i="86" s="1"/>
  <c r="Q211" i="86"/>
  <c r="P211" i="86"/>
  <c r="O211" i="86"/>
  <c r="O209" i="86" s="1"/>
  <c r="N211" i="86"/>
  <c r="N209" i="86" s="1"/>
  <c r="M211" i="86"/>
  <c r="K211" i="86"/>
  <c r="K209" i="86" s="1"/>
  <c r="J211" i="86"/>
  <c r="J209" i="86" s="1"/>
  <c r="Y209" i="86"/>
  <c r="T209" i="86"/>
  <c r="Q209" i="86"/>
  <c r="P209" i="86"/>
  <c r="M209" i="86"/>
  <c r="X208" i="86"/>
  <c r="U208" i="86"/>
  <c r="R208" i="86"/>
  <c r="O208" i="86"/>
  <c r="L208" i="86"/>
  <c r="I208" i="86"/>
  <c r="X207" i="86"/>
  <c r="U207" i="86"/>
  <c r="R207" i="86"/>
  <c r="O207" i="86"/>
  <c r="L207" i="86"/>
  <c r="I207" i="86"/>
  <c r="X206" i="86"/>
  <c r="U206" i="86"/>
  <c r="R206" i="86"/>
  <c r="O206" i="86"/>
  <c r="L206" i="86"/>
  <c r="I206" i="86"/>
  <c r="X205" i="86"/>
  <c r="U205" i="86"/>
  <c r="R205" i="86"/>
  <c r="R203" i="86" s="1"/>
  <c r="O205" i="86"/>
  <c r="L205" i="86"/>
  <c r="I205" i="86"/>
  <c r="X204" i="86"/>
  <c r="U204" i="86"/>
  <c r="R204" i="86"/>
  <c r="O204" i="86"/>
  <c r="O203" i="86" s="1"/>
  <c r="L204" i="86"/>
  <c r="I204" i="86"/>
  <c r="Z203" i="86"/>
  <c r="Y203" i="86"/>
  <c r="X203" i="86"/>
  <c r="W203" i="86"/>
  <c r="V203" i="86"/>
  <c r="U203" i="86"/>
  <c r="T203" i="86"/>
  <c r="S203" i="86"/>
  <c r="Q203" i="86"/>
  <c r="P203" i="86"/>
  <c r="N203" i="86"/>
  <c r="M203" i="86"/>
  <c r="L203" i="86"/>
  <c r="K203" i="86"/>
  <c r="J203" i="86"/>
  <c r="I203" i="86"/>
  <c r="X202" i="86"/>
  <c r="U202" i="86"/>
  <c r="R202" i="86"/>
  <c r="O202" i="86"/>
  <c r="L202" i="86"/>
  <c r="I202" i="86"/>
  <c r="X201" i="86"/>
  <c r="U201" i="86"/>
  <c r="R201" i="86"/>
  <c r="O201" i="86"/>
  <c r="L201" i="86"/>
  <c r="I201" i="86"/>
  <c r="X200" i="86"/>
  <c r="U200" i="86"/>
  <c r="R200" i="86"/>
  <c r="O200" i="86"/>
  <c r="L200" i="86"/>
  <c r="I200" i="86"/>
  <c r="X199" i="86"/>
  <c r="U199" i="86"/>
  <c r="R199" i="86"/>
  <c r="R197" i="86" s="1"/>
  <c r="R177" i="86" s="1"/>
  <c r="R337" i="86" s="1"/>
  <c r="O199" i="86"/>
  <c r="L199" i="86"/>
  <c r="I199" i="86"/>
  <c r="X198" i="86"/>
  <c r="U198" i="86"/>
  <c r="R198" i="86"/>
  <c r="O198" i="86"/>
  <c r="O197" i="86" s="1"/>
  <c r="L198" i="86"/>
  <c r="I198" i="86"/>
  <c r="Z197" i="86"/>
  <c r="Y197" i="86"/>
  <c r="X197" i="86"/>
  <c r="W197" i="86"/>
  <c r="V197" i="86"/>
  <c r="U197" i="86"/>
  <c r="T197" i="86"/>
  <c r="S197" i="86"/>
  <c r="Q197" i="86"/>
  <c r="P197" i="86"/>
  <c r="N197" i="86"/>
  <c r="M197" i="86"/>
  <c r="L197" i="86"/>
  <c r="K197" i="86"/>
  <c r="J197" i="86"/>
  <c r="I197" i="86"/>
  <c r="X196" i="86"/>
  <c r="U196" i="86"/>
  <c r="R196" i="86"/>
  <c r="O196" i="86"/>
  <c r="L196" i="86"/>
  <c r="I196" i="86"/>
  <c r="X195" i="86"/>
  <c r="U195" i="86"/>
  <c r="R195" i="86"/>
  <c r="O195" i="86"/>
  <c r="L195" i="86"/>
  <c r="I195" i="86"/>
  <c r="X194" i="86"/>
  <c r="U194" i="86"/>
  <c r="R194" i="86"/>
  <c r="O194" i="86"/>
  <c r="L194" i="86"/>
  <c r="I194" i="86"/>
  <c r="X193" i="86"/>
  <c r="U193" i="86"/>
  <c r="R193" i="86"/>
  <c r="O193" i="86"/>
  <c r="L193" i="86"/>
  <c r="I193" i="86"/>
  <c r="X192" i="86"/>
  <c r="U192" i="86"/>
  <c r="R192" i="86"/>
  <c r="O192" i="86"/>
  <c r="O191" i="86" s="1"/>
  <c r="L192" i="86"/>
  <c r="I192" i="86"/>
  <c r="Z191" i="86"/>
  <c r="Y191" i="86"/>
  <c r="X191" i="86"/>
  <c r="W191" i="86"/>
  <c r="V191" i="86"/>
  <c r="U191" i="86"/>
  <c r="T191" i="86"/>
  <c r="S191" i="86"/>
  <c r="R191" i="86"/>
  <c r="Q191" i="86"/>
  <c r="P191" i="86"/>
  <c r="N191" i="86"/>
  <c r="M191" i="86"/>
  <c r="L191" i="86"/>
  <c r="K191" i="86"/>
  <c r="J191" i="86"/>
  <c r="I191" i="86"/>
  <c r="X190" i="86"/>
  <c r="U190" i="86"/>
  <c r="R190" i="86"/>
  <c r="O190" i="86"/>
  <c r="L190" i="86"/>
  <c r="I190" i="86"/>
  <c r="X189" i="86"/>
  <c r="U189" i="86"/>
  <c r="R189" i="86"/>
  <c r="O189" i="86"/>
  <c r="L189" i="86"/>
  <c r="I189" i="86"/>
  <c r="X188" i="86"/>
  <c r="U188" i="86"/>
  <c r="R188" i="86"/>
  <c r="O188" i="86"/>
  <c r="L188" i="86"/>
  <c r="I188" i="86"/>
  <c r="X187" i="86"/>
  <c r="U187" i="86"/>
  <c r="R187" i="86"/>
  <c r="O187" i="86"/>
  <c r="L187" i="86"/>
  <c r="I187" i="86"/>
  <c r="X186" i="86"/>
  <c r="U186" i="86"/>
  <c r="R186" i="86"/>
  <c r="O186" i="86"/>
  <c r="O185" i="86" s="1"/>
  <c r="L186" i="86"/>
  <c r="I186" i="86"/>
  <c r="Z185" i="86"/>
  <c r="Y185" i="86"/>
  <c r="X185" i="86"/>
  <c r="W185" i="86"/>
  <c r="V185" i="86"/>
  <c r="U185" i="86"/>
  <c r="T185" i="86"/>
  <c r="S185" i="86"/>
  <c r="R185" i="86"/>
  <c r="Q185" i="86"/>
  <c r="P185" i="86"/>
  <c r="N185" i="86"/>
  <c r="M185" i="86"/>
  <c r="L185" i="86"/>
  <c r="K185" i="86"/>
  <c r="J185" i="86"/>
  <c r="I185" i="86"/>
  <c r="X184" i="86"/>
  <c r="U184" i="86"/>
  <c r="R184" i="86"/>
  <c r="O184" i="86"/>
  <c r="L184" i="86"/>
  <c r="I184" i="86"/>
  <c r="X183" i="86"/>
  <c r="U183" i="86"/>
  <c r="R183" i="86"/>
  <c r="O183" i="86"/>
  <c r="L183" i="86"/>
  <c r="I183" i="86"/>
  <c r="X182" i="86"/>
  <c r="U182" i="86"/>
  <c r="R182" i="86"/>
  <c r="O182" i="86"/>
  <c r="L182" i="86"/>
  <c r="I182" i="86"/>
  <c r="X181" i="86"/>
  <c r="U181" i="86"/>
  <c r="R181" i="86"/>
  <c r="O181" i="86"/>
  <c r="L181" i="86"/>
  <c r="I181" i="86"/>
  <c r="X180" i="86"/>
  <c r="U180" i="86"/>
  <c r="R180" i="86"/>
  <c r="O180" i="86"/>
  <c r="O179" i="86" s="1"/>
  <c r="L180" i="86"/>
  <c r="I180" i="86"/>
  <c r="Z179" i="86"/>
  <c r="Y179" i="86"/>
  <c r="Y177" i="86" s="1"/>
  <c r="X179" i="86"/>
  <c r="W179" i="86"/>
  <c r="V179" i="86"/>
  <c r="U179" i="86"/>
  <c r="U177" i="86" s="1"/>
  <c r="T179" i="86"/>
  <c r="S179" i="86"/>
  <c r="R179" i="86"/>
  <c r="Q179" i="86"/>
  <c r="Q177" i="86" s="1"/>
  <c r="P179" i="86"/>
  <c r="N179" i="86"/>
  <c r="M179" i="86"/>
  <c r="M177" i="86" s="1"/>
  <c r="L179" i="86"/>
  <c r="K179" i="86"/>
  <c r="J179" i="86"/>
  <c r="I179" i="86"/>
  <c r="I177" i="86" s="1"/>
  <c r="Z177" i="86"/>
  <c r="X177" i="86"/>
  <c r="W177" i="86"/>
  <c r="V177" i="86"/>
  <c r="T177" i="86"/>
  <c r="S177" i="86"/>
  <c r="P177" i="86"/>
  <c r="N177" i="86"/>
  <c r="L177" i="86"/>
  <c r="K177" i="86"/>
  <c r="J177" i="86"/>
  <c r="X174" i="86"/>
  <c r="U174" i="86"/>
  <c r="R174" i="86"/>
  <c r="O174" i="86"/>
  <c r="L174" i="86"/>
  <c r="I174" i="86"/>
  <c r="X173" i="86"/>
  <c r="U173" i="86"/>
  <c r="R173" i="86"/>
  <c r="O173" i="86"/>
  <c r="L173" i="86"/>
  <c r="I173" i="86"/>
  <c r="X172" i="86"/>
  <c r="U172" i="86"/>
  <c r="R172" i="86"/>
  <c r="O172" i="86"/>
  <c r="L172" i="86"/>
  <c r="I172" i="86"/>
  <c r="X171" i="86"/>
  <c r="U171" i="86"/>
  <c r="R171" i="86"/>
  <c r="O171" i="86"/>
  <c r="L171" i="86"/>
  <c r="I171" i="86"/>
  <c r="X170" i="86"/>
  <c r="U170" i="86"/>
  <c r="R170" i="86"/>
  <c r="O170" i="86"/>
  <c r="O169" i="86" s="1"/>
  <c r="L170" i="86"/>
  <c r="I170" i="86"/>
  <c r="Z169" i="86"/>
  <c r="Y169" i="86"/>
  <c r="X169" i="86"/>
  <c r="W169" i="86"/>
  <c r="V169" i="86"/>
  <c r="U169" i="86"/>
  <c r="T169" i="86"/>
  <c r="S169" i="86"/>
  <c r="R169" i="86"/>
  <c r="Q169" i="86"/>
  <c r="P169" i="86"/>
  <c r="N169" i="86"/>
  <c r="M169" i="86"/>
  <c r="L169" i="86"/>
  <c r="K169" i="86"/>
  <c r="J169" i="86"/>
  <c r="I169" i="86"/>
  <c r="X168" i="86"/>
  <c r="U168" i="86"/>
  <c r="R168" i="86"/>
  <c r="O168" i="86"/>
  <c r="L168" i="86"/>
  <c r="I168" i="86"/>
  <c r="X167" i="86"/>
  <c r="U167" i="86"/>
  <c r="R167" i="86"/>
  <c r="O167" i="86"/>
  <c r="L167" i="86"/>
  <c r="I167" i="86"/>
  <c r="X166" i="86"/>
  <c r="U166" i="86"/>
  <c r="R166" i="86"/>
  <c r="O166" i="86"/>
  <c r="L166" i="86"/>
  <c r="I166" i="86"/>
  <c r="X165" i="86"/>
  <c r="U165" i="86"/>
  <c r="R165" i="86"/>
  <c r="O165" i="86"/>
  <c r="L165" i="86"/>
  <c r="I165" i="86"/>
  <c r="X164" i="86"/>
  <c r="U164" i="86"/>
  <c r="R164" i="86"/>
  <c r="O164" i="86"/>
  <c r="O163" i="86" s="1"/>
  <c r="L164" i="86"/>
  <c r="I164" i="86"/>
  <c r="Z163" i="86"/>
  <c r="Y163" i="86"/>
  <c r="X163" i="86"/>
  <c r="W163" i="86"/>
  <c r="V163" i="86"/>
  <c r="U163" i="86"/>
  <c r="T163" i="86"/>
  <c r="S163" i="86"/>
  <c r="R163" i="86"/>
  <c r="Q163" i="86"/>
  <c r="P163" i="86"/>
  <c r="N163" i="86"/>
  <c r="M163" i="86"/>
  <c r="L163" i="86"/>
  <c r="K163" i="86"/>
  <c r="J163" i="86"/>
  <c r="I163" i="86"/>
  <c r="X162" i="86"/>
  <c r="U162" i="86"/>
  <c r="R162" i="86"/>
  <c r="O162" i="86"/>
  <c r="L162" i="86"/>
  <c r="I162" i="86"/>
  <c r="X161" i="86"/>
  <c r="U161" i="86"/>
  <c r="R161" i="86"/>
  <c r="O161" i="86"/>
  <c r="L161" i="86"/>
  <c r="I161" i="86"/>
  <c r="X160" i="86"/>
  <c r="U160" i="86"/>
  <c r="R160" i="86"/>
  <c r="O160" i="86"/>
  <c r="L160" i="86"/>
  <c r="I160" i="86"/>
  <c r="X159" i="86"/>
  <c r="U159" i="86"/>
  <c r="R159" i="86"/>
  <c r="O159" i="86"/>
  <c r="L159" i="86"/>
  <c r="I159" i="86"/>
  <c r="X158" i="86"/>
  <c r="U158" i="86"/>
  <c r="R158" i="86"/>
  <c r="O158" i="86"/>
  <c r="O157" i="86" s="1"/>
  <c r="L158" i="86"/>
  <c r="I158" i="86"/>
  <c r="Z157" i="86"/>
  <c r="Y157" i="86"/>
  <c r="X157" i="86"/>
  <c r="W157" i="86"/>
  <c r="V157" i="86"/>
  <c r="U157" i="86"/>
  <c r="T157" i="86"/>
  <c r="S157" i="86"/>
  <c r="R157" i="86"/>
  <c r="Q157" i="86"/>
  <c r="P157" i="86"/>
  <c r="N157" i="86"/>
  <c r="M157" i="86"/>
  <c r="L157" i="86"/>
  <c r="K157" i="86"/>
  <c r="J157" i="86"/>
  <c r="I157" i="86"/>
  <c r="X156" i="86"/>
  <c r="U156" i="86"/>
  <c r="R156" i="86"/>
  <c r="O156" i="86"/>
  <c r="L156" i="86"/>
  <c r="I156" i="86"/>
  <c r="X155" i="86"/>
  <c r="U155" i="86"/>
  <c r="R155" i="86"/>
  <c r="O155" i="86"/>
  <c r="L155" i="86"/>
  <c r="I155" i="86"/>
  <c r="X154" i="86"/>
  <c r="U154" i="86"/>
  <c r="R154" i="86"/>
  <c r="O154" i="86"/>
  <c r="L154" i="86"/>
  <c r="I154" i="86"/>
  <c r="X153" i="86"/>
  <c r="U153" i="86"/>
  <c r="R153" i="86"/>
  <c r="O153" i="86"/>
  <c r="L153" i="86"/>
  <c r="I153" i="86"/>
  <c r="X152" i="86"/>
  <c r="U152" i="86"/>
  <c r="R152" i="86"/>
  <c r="O152" i="86"/>
  <c r="O151" i="86" s="1"/>
  <c r="L152" i="86"/>
  <c r="I152" i="86"/>
  <c r="Z151" i="86"/>
  <c r="Y151" i="86"/>
  <c r="X151" i="86"/>
  <c r="W151" i="86"/>
  <c r="V151" i="86"/>
  <c r="U151" i="86"/>
  <c r="T151" i="86"/>
  <c r="S151" i="86"/>
  <c r="R151" i="86"/>
  <c r="Q151" i="86"/>
  <c r="P151" i="86"/>
  <c r="N151" i="86"/>
  <c r="M151" i="86"/>
  <c r="L151" i="86"/>
  <c r="K151" i="86"/>
  <c r="J151" i="86"/>
  <c r="I151" i="86"/>
  <c r="X150" i="86"/>
  <c r="U150" i="86"/>
  <c r="R150" i="86"/>
  <c r="O150" i="86"/>
  <c r="L150" i="86"/>
  <c r="I150" i="86"/>
  <c r="X149" i="86"/>
  <c r="U149" i="86"/>
  <c r="R149" i="86"/>
  <c r="O149" i="86"/>
  <c r="L149" i="86"/>
  <c r="I149" i="86"/>
  <c r="X148" i="86"/>
  <c r="U148" i="86"/>
  <c r="R148" i="86"/>
  <c r="O148" i="86"/>
  <c r="L148" i="86"/>
  <c r="I148" i="86"/>
  <c r="X147" i="86"/>
  <c r="U147" i="86"/>
  <c r="R147" i="86"/>
  <c r="O147" i="86"/>
  <c r="L147" i="86"/>
  <c r="I147" i="86"/>
  <c r="X146" i="86"/>
  <c r="U146" i="86"/>
  <c r="R146" i="86"/>
  <c r="O146" i="86"/>
  <c r="O145" i="86" s="1"/>
  <c r="L146" i="86"/>
  <c r="I146" i="86"/>
  <c r="Z145" i="86"/>
  <c r="Y145" i="86"/>
  <c r="Y143" i="86" s="1"/>
  <c r="X145" i="86"/>
  <c r="W145" i="86"/>
  <c r="V145" i="86"/>
  <c r="U145" i="86"/>
  <c r="U143" i="86" s="1"/>
  <c r="T145" i="86"/>
  <c r="S145" i="86"/>
  <c r="R145" i="86"/>
  <c r="Q145" i="86"/>
  <c r="Q143" i="86" s="1"/>
  <c r="P145" i="86"/>
  <c r="N145" i="86"/>
  <c r="M145" i="86"/>
  <c r="M143" i="86" s="1"/>
  <c r="L145" i="86"/>
  <c r="K145" i="86"/>
  <c r="J145" i="86"/>
  <c r="I145" i="86"/>
  <c r="I143" i="86" s="1"/>
  <c r="Z143" i="86"/>
  <c r="X143" i="86"/>
  <c r="W143" i="86"/>
  <c r="V143" i="86"/>
  <c r="T143" i="86"/>
  <c r="S143" i="86"/>
  <c r="R143" i="86"/>
  <c r="P143" i="86"/>
  <c r="N143" i="86"/>
  <c r="L143" i="86"/>
  <c r="K143" i="86"/>
  <c r="J143" i="86"/>
  <c r="X142" i="86"/>
  <c r="U142" i="86"/>
  <c r="R142" i="86"/>
  <c r="O142" i="86"/>
  <c r="L142" i="86"/>
  <c r="I142" i="86"/>
  <c r="X141" i="86"/>
  <c r="U141" i="86"/>
  <c r="R141" i="86"/>
  <c r="O141" i="86"/>
  <c r="L141" i="86"/>
  <c r="I141" i="86"/>
  <c r="X140" i="86"/>
  <c r="U140" i="86"/>
  <c r="R140" i="86"/>
  <c r="O140" i="86"/>
  <c r="L140" i="86"/>
  <c r="I140" i="86"/>
  <c r="X139" i="86"/>
  <c r="U139" i="86"/>
  <c r="R139" i="86"/>
  <c r="O139" i="86"/>
  <c r="L139" i="86"/>
  <c r="I139" i="86"/>
  <c r="X138" i="86"/>
  <c r="U138" i="86"/>
  <c r="U137" i="86" s="1"/>
  <c r="R138" i="86"/>
  <c r="O138" i="86"/>
  <c r="L138" i="86"/>
  <c r="I138" i="86"/>
  <c r="I137" i="86" s="1"/>
  <c r="Z137" i="86"/>
  <c r="Y137" i="86"/>
  <c r="X137" i="86"/>
  <c r="W137" i="86"/>
  <c r="V137" i="86"/>
  <c r="T137" i="86"/>
  <c r="S137" i="86"/>
  <c r="R137" i="86"/>
  <c r="Q137" i="86"/>
  <c r="P137" i="86"/>
  <c r="O137" i="86"/>
  <c r="N137" i="86"/>
  <c r="M137" i="86"/>
  <c r="L137" i="86"/>
  <c r="K137" i="86"/>
  <c r="J137" i="86"/>
  <c r="X136" i="86"/>
  <c r="U136" i="86"/>
  <c r="R136" i="86"/>
  <c r="O136" i="86"/>
  <c r="L136" i="86"/>
  <c r="I136" i="86"/>
  <c r="X135" i="86"/>
  <c r="U135" i="86"/>
  <c r="R135" i="86"/>
  <c r="O135" i="86"/>
  <c r="L135" i="86"/>
  <c r="I135" i="86"/>
  <c r="X134" i="86"/>
  <c r="U134" i="86"/>
  <c r="R134" i="86"/>
  <c r="O134" i="86"/>
  <c r="L134" i="86"/>
  <c r="I134" i="86"/>
  <c r="X133" i="86"/>
  <c r="U133" i="86"/>
  <c r="R133" i="86"/>
  <c r="O133" i="86"/>
  <c r="L133" i="86"/>
  <c r="I133" i="86"/>
  <c r="X132" i="86"/>
  <c r="U132" i="86"/>
  <c r="U131" i="86" s="1"/>
  <c r="R132" i="86"/>
  <c r="O132" i="86"/>
  <c r="L132" i="86"/>
  <c r="I132" i="86"/>
  <c r="I131" i="86" s="1"/>
  <c r="Z131" i="86"/>
  <c r="Y131" i="86"/>
  <c r="X131" i="86"/>
  <c r="W131" i="86"/>
  <c r="V131" i="86"/>
  <c r="T131" i="86"/>
  <c r="S131" i="86"/>
  <c r="R131" i="86"/>
  <c r="Q131" i="86"/>
  <c r="P131" i="86"/>
  <c r="O131" i="86"/>
  <c r="N131" i="86"/>
  <c r="M131" i="86"/>
  <c r="L131" i="86"/>
  <c r="K131" i="86"/>
  <c r="J131" i="86"/>
  <c r="X130" i="86"/>
  <c r="U130" i="86"/>
  <c r="R130" i="86"/>
  <c r="O130" i="86"/>
  <c r="L130" i="86"/>
  <c r="I130" i="86"/>
  <c r="X129" i="86"/>
  <c r="U129" i="86"/>
  <c r="R129" i="86"/>
  <c r="O129" i="86"/>
  <c r="L129" i="86"/>
  <c r="I129" i="86"/>
  <c r="X128" i="86"/>
  <c r="U128" i="86"/>
  <c r="R128" i="86"/>
  <c r="O128" i="86"/>
  <c r="L128" i="86"/>
  <c r="I128" i="86"/>
  <c r="X127" i="86"/>
  <c r="U127" i="86"/>
  <c r="R127" i="86"/>
  <c r="O127" i="86"/>
  <c r="L127" i="86"/>
  <c r="I127" i="86"/>
  <c r="X126" i="86"/>
  <c r="U126" i="86"/>
  <c r="U125" i="86" s="1"/>
  <c r="R126" i="86"/>
  <c r="O126" i="86"/>
  <c r="L126" i="86"/>
  <c r="I126" i="86"/>
  <c r="I125" i="86" s="1"/>
  <c r="Z125" i="86"/>
  <c r="Y125" i="86"/>
  <c r="X125" i="86"/>
  <c r="W125" i="86"/>
  <c r="V125" i="86"/>
  <c r="T125" i="86"/>
  <c r="S125" i="86"/>
  <c r="R125" i="86"/>
  <c r="Q125" i="86"/>
  <c r="P125" i="86"/>
  <c r="O125" i="86"/>
  <c r="N125" i="86"/>
  <c r="M125" i="86"/>
  <c r="L125" i="86"/>
  <c r="K125" i="86"/>
  <c r="J125" i="86"/>
  <c r="X124" i="86"/>
  <c r="U124" i="86"/>
  <c r="R124" i="86"/>
  <c r="O124" i="86"/>
  <c r="L124" i="86"/>
  <c r="I124" i="86"/>
  <c r="X123" i="86"/>
  <c r="U123" i="86"/>
  <c r="R123" i="86"/>
  <c r="O123" i="86"/>
  <c r="L123" i="86"/>
  <c r="I123" i="86"/>
  <c r="X122" i="86"/>
  <c r="U122" i="86"/>
  <c r="R122" i="86"/>
  <c r="O122" i="86"/>
  <c r="L122" i="86"/>
  <c r="I122" i="86"/>
  <c r="X121" i="86"/>
  <c r="U121" i="86"/>
  <c r="R121" i="86"/>
  <c r="O121" i="86"/>
  <c r="L121" i="86"/>
  <c r="I121" i="86"/>
  <c r="X120" i="86"/>
  <c r="U120" i="86"/>
  <c r="U119" i="86" s="1"/>
  <c r="R120" i="86"/>
  <c r="O120" i="86"/>
  <c r="L120" i="86"/>
  <c r="I120" i="86"/>
  <c r="I119" i="86" s="1"/>
  <c r="Z119" i="86"/>
  <c r="Y119" i="86"/>
  <c r="X119" i="86"/>
  <c r="W119" i="86"/>
  <c r="V119" i="86"/>
  <c r="T119" i="86"/>
  <c r="S119" i="86"/>
  <c r="R119" i="86"/>
  <c r="Q119" i="86"/>
  <c r="P119" i="86"/>
  <c r="O119" i="86"/>
  <c r="N119" i="86"/>
  <c r="M119" i="86"/>
  <c r="L119" i="86"/>
  <c r="K119" i="86"/>
  <c r="J119" i="86"/>
  <c r="X118" i="86"/>
  <c r="U118" i="86"/>
  <c r="R118" i="86"/>
  <c r="O118" i="86"/>
  <c r="L118" i="86"/>
  <c r="I118" i="86"/>
  <c r="X117" i="86"/>
  <c r="U117" i="86"/>
  <c r="R117" i="86"/>
  <c r="O117" i="86"/>
  <c r="L117" i="86"/>
  <c r="I117" i="86"/>
  <c r="X116" i="86"/>
  <c r="U116" i="86"/>
  <c r="R116" i="86"/>
  <c r="O116" i="86"/>
  <c r="L116" i="86"/>
  <c r="I116" i="86"/>
  <c r="X115" i="86"/>
  <c r="U115" i="86"/>
  <c r="R115" i="86"/>
  <c r="O115" i="86"/>
  <c r="L115" i="86"/>
  <c r="I115" i="86"/>
  <c r="X114" i="86"/>
  <c r="U114" i="86"/>
  <c r="U113" i="86" s="1"/>
  <c r="R114" i="86"/>
  <c r="O114" i="86"/>
  <c r="L114" i="86"/>
  <c r="I114" i="86"/>
  <c r="I113" i="86" s="1"/>
  <c r="Z113" i="86"/>
  <c r="Y113" i="86"/>
  <c r="X113" i="86"/>
  <c r="W113" i="86"/>
  <c r="W111" i="86" s="1"/>
  <c r="V113" i="86"/>
  <c r="T113" i="86"/>
  <c r="S113" i="86"/>
  <c r="S111" i="86" s="1"/>
  <c r="R113" i="86"/>
  <c r="Q113" i="86"/>
  <c r="P113" i="86"/>
  <c r="O113" i="86"/>
  <c r="O111" i="86" s="1"/>
  <c r="N113" i="86"/>
  <c r="M113" i="86"/>
  <c r="L113" i="86"/>
  <c r="K113" i="86"/>
  <c r="K111" i="86" s="1"/>
  <c r="J113" i="86"/>
  <c r="Z111" i="86"/>
  <c r="Y111" i="86"/>
  <c r="X111" i="86"/>
  <c r="V111" i="86"/>
  <c r="T111" i="86"/>
  <c r="R111" i="86"/>
  <c r="Q111" i="86"/>
  <c r="P111" i="86"/>
  <c r="N111" i="86"/>
  <c r="M111" i="86"/>
  <c r="L111" i="86"/>
  <c r="J111" i="86"/>
  <c r="X110" i="86"/>
  <c r="U110" i="86"/>
  <c r="R110" i="86"/>
  <c r="O110" i="86"/>
  <c r="L110" i="86"/>
  <c r="I110" i="86"/>
  <c r="X109" i="86"/>
  <c r="U109" i="86"/>
  <c r="R109" i="86"/>
  <c r="O109" i="86"/>
  <c r="L109" i="86"/>
  <c r="I109" i="86"/>
  <c r="X108" i="86"/>
  <c r="U108" i="86"/>
  <c r="R108" i="86"/>
  <c r="O108" i="86"/>
  <c r="L108" i="86"/>
  <c r="I108" i="86"/>
  <c r="X107" i="86"/>
  <c r="U107" i="86"/>
  <c r="R107" i="86"/>
  <c r="O107" i="86"/>
  <c r="L107" i="86"/>
  <c r="I107" i="86"/>
  <c r="X106" i="86"/>
  <c r="U106" i="86"/>
  <c r="R106" i="86"/>
  <c r="O106" i="86"/>
  <c r="O105" i="86" s="1"/>
  <c r="L106" i="86"/>
  <c r="I106" i="86"/>
  <c r="Z105" i="86"/>
  <c r="Y105" i="86"/>
  <c r="X105" i="86"/>
  <c r="W105" i="86"/>
  <c r="V105" i="86"/>
  <c r="U105" i="86"/>
  <c r="T105" i="86"/>
  <c r="S105" i="86"/>
  <c r="R105" i="86"/>
  <c r="Q105" i="86"/>
  <c r="P105" i="86"/>
  <c r="N105" i="86"/>
  <c r="M105" i="86"/>
  <c r="L105" i="86"/>
  <c r="K105" i="86"/>
  <c r="J105" i="86"/>
  <c r="I105" i="86"/>
  <c r="X104" i="86"/>
  <c r="U104" i="86"/>
  <c r="R104" i="86"/>
  <c r="O104" i="86"/>
  <c r="L104" i="86"/>
  <c r="I104" i="86"/>
  <c r="X103" i="86"/>
  <c r="U103" i="86"/>
  <c r="R103" i="86"/>
  <c r="O103" i="86"/>
  <c r="L103" i="86"/>
  <c r="I103" i="86"/>
  <c r="X102" i="86"/>
  <c r="U102" i="86"/>
  <c r="R102" i="86"/>
  <c r="O102" i="86"/>
  <c r="L102" i="86"/>
  <c r="I102" i="86"/>
  <c r="X101" i="86"/>
  <c r="U101" i="86"/>
  <c r="R101" i="86"/>
  <c r="O101" i="86"/>
  <c r="L101" i="86"/>
  <c r="I101" i="86"/>
  <c r="X100" i="86"/>
  <c r="U100" i="86"/>
  <c r="R100" i="86"/>
  <c r="O100" i="86"/>
  <c r="O99" i="86" s="1"/>
  <c r="L100" i="86"/>
  <c r="I100" i="86"/>
  <c r="Z99" i="86"/>
  <c r="Y99" i="86"/>
  <c r="X99" i="86"/>
  <c r="W99" i="86"/>
  <c r="V99" i="86"/>
  <c r="U99" i="86"/>
  <c r="T99" i="86"/>
  <c r="S99" i="86"/>
  <c r="R99" i="86"/>
  <c r="Q99" i="86"/>
  <c r="P99" i="86"/>
  <c r="N99" i="86"/>
  <c r="M99" i="86"/>
  <c r="L99" i="86"/>
  <c r="K99" i="86"/>
  <c r="J99" i="86"/>
  <c r="I99" i="86"/>
  <c r="X98" i="86"/>
  <c r="U98" i="86"/>
  <c r="R98" i="86"/>
  <c r="O98" i="86"/>
  <c r="L98" i="86"/>
  <c r="I98" i="86"/>
  <c r="X97" i="86"/>
  <c r="U97" i="86"/>
  <c r="R97" i="86"/>
  <c r="O97" i="86"/>
  <c r="L97" i="86"/>
  <c r="I97" i="86"/>
  <c r="X96" i="86"/>
  <c r="U96" i="86"/>
  <c r="R96" i="86"/>
  <c r="O96" i="86"/>
  <c r="L96" i="86"/>
  <c r="I96" i="86"/>
  <c r="X95" i="86"/>
  <c r="U95" i="86"/>
  <c r="R95" i="86"/>
  <c r="O95" i="86"/>
  <c r="L95" i="86"/>
  <c r="I95" i="86"/>
  <c r="X94" i="86"/>
  <c r="U94" i="86"/>
  <c r="R94" i="86"/>
  <c r="O94" i="86"/>
  <c r="O93" i="86" s="1"/>
  <c r="L94" i="86"/>
  <c r="I94" i="86"/>
  <c r="Z93" i="86"/>
  <c r="Y93" i="86"/>
  <c r="X93" i="86"/>
  <c r="W93" i="86"/>
  <c r="V93" i="86"/>
  <c r="U93" i="86"/>
  <c r="T93" i="86"/>
  <c r="S93" i="86"/>
  <c r="R93" i="86"/>
  <c r="Q93" i="86"/>
  <c r="P93" i="86"/>
  <c r="N93" i="86"/>
  <c r="M93" i="86"/>
  <c r="L93" i="86"/>
  <c r="K93" i="86"/>
  <c r="J93" i="86"/>
  <c r="I93" i="86"/>
  <c r="X92" i="86"/>
  <c r="U92" i="86"/>
  <c r="R92" i="86"/>
  <c r="O92" i="86"/>
  <c r="L92" i="86"/>
  <c r="I92" i="86"/>
  <c r="X91" i="86"/>
  <c r="U91" i="86"/>
  <c r="R91" i="86"/>
  <c r="O91" i="86"/>
  <c r="L91" i="86"/>
  <c r="I91" i="86"/>
  <c r="X90" i="86"/>
  <c r="U90" i="86"/>
  <c r="R90" i="86"/>
  <c r="O90" i="86"/>
  <c r="L90" i="86"/>
  <c r="I90" i="86"/>
  <c r="X89" i="86"/>
  <c r="U89" i="86"/>
  <c r="R89" i="86"/>
  <c r="O89" i="86"/>
  <c r="L89" i="86"/>
  <c r="I89" i="86"/>
  <c r="X88" i="86"/>
  <c r="U88" i="86"/>
  <c r="R88" i="86"/>
  <c r="O88" i="86"/>
  <c r="O87" i="86" s="1"/>
  <c r="L88" i="86"/>
  <c r="I88" i="86"/>
  <c r="Z87" i="86"/>
  <c r="Y87" i="86"/>
  <c r="X87" i="86"/>
  <c r="W87" i="86"/>
  <c r="V87" i="86"/>
  <c r="U87" i="86"/>
  <c r="T87" i="86"/>
  <c r="S87" i="86"/>
  <c r="R87" i="86"/>
  <c r="Q87" i="86"/>
  <c r="P87" i="86"/>
  <c r="N87" i="86"/>
  <c r="M87" i="86"/>
  <c r="L87" i="86"/>
  <c r="K87" i="86"/>
  <c r="J87" i="86"/>
  <c r="I87" i="86"/>
  <c r="X86" i="86"/>
  <c r="U86" i="86"/>
  <c r="R86" i="86"/>
  <c r="O86" i="86"/>
  <c r="L86" i="86"/>
  <c r="I86" i="86"/>
  <c r="X85" i="86"/>
  <c r="U85" i="86"/>
  <c r="R85" i="86"/>
  <c r="O85" i="86"/>
  <c r="L85" i="86"/>
  <c r="I85" i="86"/>
  <c r="X84" i="86"/>
  <c r="U84" i="86"/>
  <c r="R84" i="86"/>
  <c r="O84" i="86"/>
  <c r="L84" i="86"/>
  <c r="I84" i="86"/>
  <c r="X83" i="86"/>
  <c r="U83" i="86"/>
  <c r="R83" i="86"/>
  <c r="O83" i="86"/>
  <c r="L83" i="86"/>
  <c r="I83" i="86"/>
  <c r="X82" i="86"/>
  <c r="U82" i="86"/>
  <c r="R82" i="86"/>
  <c r="O82" i="86"/>
  <c r="O81" i="86" s="1"/>
  <c r="L82" i="86"/>
  <c r="I82" i="86"/>
  <c r="Z81" i="86"/>
  <c r="Y81" i="86"/>
  <c r="Y79" i="86" s="1"/>
  <c r="X81" i="86"/>
  <c r="W81" i="86"/>
  <c r="V81" i="86"/>
  <c r="U81" i="86"/>
  <c r="U79" i="86" s="1"/>
  <c r="T81" i="86"/>
  <c r="S81" i="86"/>
  <c r="R81" i="86"/>
  <c r="Q81" i="86"/>
  <c r="Q79" i="86" s="1"/>
  <c r="P81" i="86"/>
  <c r="N81" i="86"/>
  <c r="M81" i="86"/>
  <c r="M79" i="86" s="1"/>
  <c r="L81" i="86"/>
  <c r="K81" i="86"/>
  <c r="J81" i="86"/>
  <c r="I81" i="86"/>
  <c r="I79" i="86" s="1"/>
  <c r="Z79" i="86"/>
  <c r="X79" i="86"/>
  <c r="W79" i="86"/>
  <c r="V79" i="86"/>
  <c r="T79" i="86"/>
  <c r="S79" i="86"/>
  <c r="R79" i="86"/>
  <c r="P79" i="86"/>
  <c r="N79" i="86"/>
  <c r="L79" i="86"/>
  <c r="K79" i="86"/>
  <c r="J79" i="86"/>
  <c r="X78" i="86"/>
  <c r="U78" i="86"/>
  <c r="R78" i="86"/>
  <c r="O78" i="86"/>
  <c r="L78" i="86"/>
  <c r="I78" i="86"/>
  <c r="X77" i="86"/>
  <c r="U77" i="86"/>
  <c r="R77" i="86"/>
  <c r="O77" i="86"/>
  <c r="L77" i="86"/>
  <c r="I77" i="86"/>
  <c r="X76" i="86"/>
  <c r="U76" i="86"/>
  <c r="R76" i="86"/>
  <c r="O76" i="86"/>
  <c r="L76" i="86"/>
  <c r="I76" i="86"/>
  <c r="X75" i="86"/>
  <c r="U75" i="86"/>
  <c r="R75" i="86"/>
  <c r="O75" i="86"/>
  <c r="L75" i="86"/>
  <c r="I75" i="86"/>
  <c r="X74" i="86"/>
  <c r="U74" i="86"/>
  <c r="U73" i="86" s="1"/>
  <c r="R74" i="86"/>
  <c r="O74" i="86"/>
  <c r="L74" i="86"/>
  <c r="I74" i="86"/>
  <c r="I73" i="86" s="1"/>
  <c r="Z73" i="86"/>
  <c r="Y73" i="86"/>
  <c r="X73" i="86"/>
  <c r="W73" i="86"/>
  <c r="V73" i="86"/>
  <c r="T73" i="86"/>
  <c r="S73" i="86"/>
  <c r="R73" i="86"/>
  <c r="Q73" i="86"/>
  <c r="P73" i="86"/>
  <c r="O73" i="86"/>
  <c r="N73" i="86"/>
  <c r="M73" i="86"/>
  <c r="L73" i="86"/>
  <c r="K73" i="86"/>
  <c r="J73" i="86"/>
  <c r="X72" i="86"/>
  <c r="U72" i="86"/>
  <c r="R72" i="86"/>
  <c r="O72" i="86"/>
  <c r="L72" i="86"/>
  <c r="I72" i="86"/>
  <c r="X71" i="86"/>
  <c r="U71" i="86"/>
  <c r="R71" i="86"/>
  <c r="O71" i="86"/>
  <c r="L71" i="86"/>
  <c r="I71" i="86"/>
  <c r="X70" i="86"/>
  <c r="U70" i="86"/>
  <c r="R70" i="86"/>
  <c r="O70" i="86"/>
  <c r="L70" i="86"/>
  <c r="I70" i="86"/>
  <c r="X69" i="86"/>
  <c r="U69" i="86"/>
  <c r="R69" i="86"/>
  <c r="O69" i="86"/>
  <c r="L69" i="86"/>
  <c r="I69" i="86"/>
  <c r="X68" i="86"/>
  <c r="U68" i="86"/>
  <c r="U67" i="86" s="1"/>
  <c r="R68" i="86"/>
  <c r="O68" i="86"/>
  <c r="L68" i="86"/>
  <c r="I68" i="86"/>
  <c r="I67" i="86" s="1"/>
  <c r="Z67" i="86"/>
  <c r="Y67" i="86"/>
  <c r="X67" i="86"/>
  <c r="W67" i="86"/>
  <c r="V67" i="86"/>
  <c r="T67" i="86"/>
  <c r="S67" i="86"/>
  <c r="R67" i="86"/>
  <c r="Q67" i="86"/>
  <c r="P67" i="86"/>
  <c r="O67" i="86"/>
  <c r="N67" i="86"/>
  <c r="M67" i="86"/>
  <c r="L67" i="86"/>
  <c r="K67" i="86"/>
  <c r="J67" i="86"/>
  <c r="X66" i="86"/>
  <c r="U66" i="86"/>
  <c r="R66" i="86"/>
  <c r="O66" i="86"/>
  <c r="L66" i="86"/>
  <c r="I66" i="86"/>
  <c r="X65" i="86"/>
  <c r="U65" i="86"/>
  <c r="R65" i="86"/>
  <c r="O65" i="86"/>
  <c r="L65" i="86"/>
  <c r="I65" i="86"/>
  <c r="X64" i="86"/>
  <c r="U64" i="86"/>
  <c r="R64" i="86"/>
  <c r="O64" i="86"/>
  <c r="L64" i="86"/>
  <c r="I64" i="86"/>
  <c r="X63" i="86"/>
  <c r="U63" i="86"/>
  <c r="R63" i="86"/>
  <c r="O63" i="86"/>
  <c r="L63" i="86"/>
  <c r="I63" i="86"/>
  <c r="X62" i="86"/>
  <c r="U62" i="86"/>
  <c r="U61" i="86" s="1"/>
  <c r="R62" i="86"/>
  <c r="O62" i="86"/>
  <c r="L62" i="86"/>
  <c r="I62" i="86"/>
  <c r="I61" i="86" s="1"/>
  <c r="Z61" i="86"/>
  <c r="Y61" i="86"/>
  <c r="X61" i="86"/>
  <c r="W61" i="86"/>
  <c r="V61" i="86"/>
  <c r="T61" i="86"/>
  <c r="S61" i="86"/>
  <c r="R61" i="86"/>
  <c r="Q61" i="86"/>
  <c r="P61" i="86"/>
  <c r="O61" i="86"/>
  <c r="N61" i="86"/>
  <c r="M61" i="86"/>
  <c r="L61" i="86"/>
  <c r="K61" i="86"/>
  <c r="J61" i="86"/>
  <c r="X60" i="86"/>
  <c r="U60" i="86"/>
  <c r="R60" i="86"/>
  <c r="O60" i="86"/>
  <c r="L60" i="86"/>
  <c r="I60" i="86"/>
  <c r="X59" i="86"/>
  <c r="U59" i="86"/>
  <c r="R59" i="86"/>
  <c r="O59" i="86"/>
  <c r="L59" i="86"/>
  <c r="I59" i="86"/>
  <c r="X58" i="86"/>
  <c r="U58" i="86"/>
  <c r="R58" i="86"/>
  <c r="O58" i="86"/>
  <c r="L58" i="86"/>
  <c r="I58" i="86"/>
  <c r="X57" i="86"/>
  <c r="U57" i="86"/>
  <c r="R57" i="86"/>
  <c r="O57" i="86"/>
  <c r="L57" i="86"/>
  <c r="I57" i="86"/>
  <c r="X56" i="86"/>
  <c r="U56" i="86"/>
  <c r="U55" i="86" s="1"/>
  <c r="R56" i="86"/>
  <c r="O56" i="86"/>
  <c r="L56" i="86"/>
  <c r="I56" i="86"/>
  <c r="I55" i="86" s="1"/>
  <c r="Z55" i="86"/>
  <c r="Y55" i="86"/>
  <c r="X55" i="86"/>
  <c r="W55" i="86"/>
  <c r="V55" i="86"/>
  <c r="T55" i="86"/>
  <c r="S55" i="86"/>
  <c r="R55" i="86"/>
  <c r="Q55" i="86"/>
  <c r="P55" i="86"/>
  <c r="O55" i="86"/>
  <c r="N55" i="86"/>
  <c r="M55" i="86"/>
  <c r="L55" i="86"/>
  <c r="K55" i="86"/>
  <c r="J55" i="86"/>
  <c r="X54" i="86"/>
  <c r="U54" i="86"/>
  <c r="R54" i="86"/>
  <c r="O54" i="86"/>
  <c r="L54" i="86"/>
  <c r="I54" i="86"/>
  <c r="X53" i="86"/>
  <c r="U53" i="86"/>
  <c r="R53" i="86"/>
  <c r="O53" i="86"/>
  <c r="L53" i="86"/>
  <c r="I53" i="86"/>
  <c r="X52" i="86"/>
  <c r="U52" i="86"/>
  <c r="R52" i="86"/>
  <c r="O52" i="86"/>
  <c r="L52" i="86"/>
  <c r="I52" i="86"/>
  <c r="X51" i="86"/>
  <c r="U51" i="86"/>
  <c r="R51" i="86"/>
  <c r="O51" i="86"/>
  <c r="L51" i="86"/>
  <c r="I51" i="86"/>
  <c r="X50" i="86"/>
  <c r="U50" i="86"/>
  <c r="U49" i="86" s="1"/>
  <c r="U47" i="86" s="1"/>
  <c r="R50" i="86"/>
  <c r="O50" i="86"/>
  <c r="L50" i="86"/>
  <c r="I50" i="86"/>
  <c r="I49" i="86" s="1"/>
  <c r="I47" i="86" s="1"/>
  <c r="Z49" i="86"/>
  <c r="Y49" i="86"/>
  <c r="X49" i="86"/>
  <c r="W49" i="86"/>
  <c r="W47" i="86" s="1"/>
  <c r="V49" i="86"/>
  <c r="T49" i="86"/>
  <c r="S49" i="86"/>
  <c r="S47" i="86" s="1"/>
  <c r="R49" i="86"/>
  <c r="Q49" i="86"/>
  <c r="P49" i="86"/>
  <c r="O49" i="86"/>
  <c r="O47" i="86" s="1"/>
  <c r="N49" i="86"/>
  <c r="M49" i="86"/>
  <c r="L49" i="86"/>
  <c r="K49" i="86"/>
  <c r="K47" i="86" s="1"/>
  <c r="J49" i="86"/>
  <c r="Z47" i="86"/>
  <c r="Y47" i="86"/>
  <c r="X47" i="86"/>
  <c r="V47" i="86"/>
  <c r="T47" i="86"/>
  <c r="R47" i="86"/>
  <c r="Q47" i="86"/>
  <c r="P47" i="86"/>
  <c r="N47" i="86"/>
  <c r="M47" i="86"/>
  <c r="L47" i="86"/>
  <c r="J47" i="86"/>
  <c r="X46" i="86"/>
  <c r="U46" i="86"/>
  <c r="R46" i="86"/>
  <c r="O46" i="86"/>
  <c r="L46" i="86"/>
  <c r="I46" i="86"/>
  <c r="X45" i="86"/>
  <c r="U45" i="86"/>
  <c r="R45" i="86"/>
  <c r="O45" i="86"/>
  <c r="L45" i="86"/>
  <c r="I45" i="86"/>
  <c r="X44" i="86"/>
  <c r="U44" i="86"/>
  <c r="R44" i="86"/>
  <c r="O44" i="86"/>
  <c r="L44" i="86"/>
  <c r="I44" i="86"/>
  <c r="X43" i="86"/>
  <c r="U43" i="86"/>
  <c r="R43" i="86"/>
  <c r="O43" i="86"/>
  <c r="L43" i="86"/>
  <c r="I43" i="86"/>
  <c r="X42" i="86"/>
  <c r="U42" i="86"/>
  <c r="R42" i="86"/>
  <c r="O42" i="86"/>
  <c r="O41" i="86" s="1"/>
  <c r="L42" i="86"/>
  <c r="I42" i="86"/>
  <c r="Z41" i="86"/>
  <c r="Y41" i="86"/>
  <c r="X41" i="86"/>
  <c r="W41" i="86"/>
  <c r="V41" i="86"/>
  <c r="U41" i="86"/>
  <c r="T41" i="86"/>
  <c r="S41" i="86"/>
  <c r="R41" i="86"/>
  <c r="Q41" i="86"/>
  <c r="P41" i="86"/>
  <c r="N41" i="86"/>
  <c r="M41" i="86"/>
  <c r="L41" i="86"/>
  <c r="K41" i="86"/>
  <c r="J41" i="86"/>
  <c r="I41" i="86"/>
  <c r="X40" i="86"/>
  <c r="U40" i="86"/>
  <c r="R40" i="86"/>
  <c r="O40" i="86"/>
  <c r="L40" i="86"/>
  <c r="I40" i="86"/>
  <c r="X39" i="86"/>
  <c r="U39" i="86"/>
  <c r="R39" i="86"/>
  <c r="O39" i="86"/>
  <c r="L39" i="86"/>
  <c r="I39" i="86"/>
  <c r="X38" i="86"/>
  <c r="U38" i="86"/>
  <c r="R38" i="86"/>
  <c r="O38" i="86"/>
  <c r="L38" i="86"/>
  <c r="I38" i="86"/>
  <c r="X37" i="86"/>
  <c r="U37" i="86"/>
  <c r="R37" i="86"/>
  <c r="O37" i="86"/>
  <c r="L37" i="86"/>
  <c r="I37" i="86"/>
  <c r="X36" i="86"/>
  <c r="U36" i="86"/>
  <c r="R36" i="86"/>
  <c r="O36" i="86"/>
  <c r="O35" i="86" s="1"/>
  <c r="L36" i="86"/>
  <c r="I36" i="86"/>
  <c r="Z35" i="86"/>
  <c r="Y35" i="86"/>
  <c r="X35" i="86"/>
  <c r="W35" i="86"/>
  <c r="V35" i="86"/>
  <c r="U35" i="86"/>
  <c r="T35" i="86"/>
  <c r="S35" i="86"/>
  <c r="R35" i="86"/>
  <c r="Q35" i="86"/>
  <c r="P35" i="86"/>
  <c r="N35" i="86"/>
  <c r="M35" i="86"/>
  <c r="L35" i="86"/>
  <c r="K35" i="86"/>
  <c r="J35" i="86"/>
  <c r="I35" i="86"/>
  <c r="X34" i="86"/>
  <c r="U34" i="86"/>
  <c r="R34" i="86"/>
  <c r="O34" i="86"/>
  <c r="L34" i="86"/>
  <c r="I34" i="86"/>
  <c r="X33" i="86"/>
  <c r="U33" i="86"/>
  <c r="R33" i="86"/>
  <c r="O33" i="86"/>
  <c r="L33" i="86"/>
  <c r="I33" i="86"/>
  <c r="X32" i="86"/>
  <c r="U32" i="86"/>
  <c r="R32" i="86"/>
  <c r="O32" i="86"/>
  <c r="L32" i="86"/>
  <c r="I32" i="86"/>
  <c r="X31" i="86"/>
  <c r="U31" i="86"/>
  <c r="R31" i="86"/>
  <c r="O31" i="86"/>
  <c r="L31" i="86"/>
  <c r="I31" i="86"/>
  <c r="X30" i="86"/>
  <c r="U30" i="86"/>
  <c r="R30" i="86"/>
  <c r="O30" i="86"/>
  <c r="O29" i="86" s="1"/>
  <c r="L30" i="86"/>
  <c r="I30" i="86"/>
  <c r="Z29" i="86"/>
  <c r="Y29" i="86"/>
  <c r="X29" i="86"/>
  <c r="W29" i="86"/>
  <c r="V29" i="86"/>
  <c r="U29" i="86"/>
  <c r="T29" i="86"/>
  <c r="S29" i="86"/>
  <c r="R29" i="86"/>
  <c r="Q29" i="86"/>
  <c r="P29" i="86"/>
  <c r="N29" i="86"/>
  <c r="M29" i="86"/>
  <c r="L29" i="86"/>
  <c r="K29" i="86"/>
  <c r="J29" i="86"/>
  <c r="I29" i="86"/>
  <c r="X28" i="86"/>
  <c r="U28" i="86"/>
  <c r="R28" i="86"/>
  <c r="O28" i="86"/>
  <c r="L28" i="86"/>
  <c r="I28" i="86"/>
  <c r="X27" i="86"/>
  <c r="U27" i="86"/>
  <c r="R27" i="86"/>
  <c r="O27" i="86"/>
  <c r="L27" i="86"/>
  <c r="I27" i="86"/>
  <c r="X26" i="86"/>
  <c r="U26" i="86"/>
  <c r="R26" i="86"/>
  <c r="O26" i="86"/>
  <c r="L26" i="86"/>
  <c r="I26" i="86"/>
  <c r="X25" i="86"/>
  <c r="U25" i="86"/>
  <c r="R25" i="86"/>
  <c r="O25" i="86"/>
  <c r="L25" i="86"/>
  <c r="I25" i="86"/>
  <c r="X24" i="86"/>
  <c r="U24" i="86"/>
  <c r="R24" i="86"/>
  <c r="O24" i="86"/>
  <c r="O23" i="86" s="1"/>
  <c r="L24" i="86"/>
  <c r="I24" i="86"/>
  <c r="Z23" i="86"/>
  <c r="Y23" i="86"/>
  <c r="X23" i="86"/>
  <c r="W23" i="86"/>
  <c r="V23" i="86"/>
  <c r="U23" i="86"/>
  <c r="T23" i="86"/>
  <c r="S23" i="86"/>
  <c r="R23" i="86"/>
  <c r="Q23" i="86"/>
  <c r="P23" i="86"/>
  <c r="N23" i="86"/>
  <c r="M23" i="86"/>
  <c r="L23" i="86"/>
  <c r="K23" i="86"/>
  <c r="J23" i="86"/>
  <c r="I23" i="86"/>
  <c r="X22" i="86"/>
  <c r="U22" i="86"/>
  <c r="R22" i="86"/>
  <c r="O22" i="86"/>
  <c r="L22" i="86"/>
  <c r="I22" i="86"/>
  <c r="X21" i="86"/>
  <c r="U21" i="86"/>
  <c r="R21" i="86"/>
  <c r="O21" i="86"/>
  <c r="L21" i="86"/>
  <c r="I21" i="86"/>
  <c r="X20" i="86"/>
  <c r="U20" i="86"/>
  <c r="R20" i="86"/>
  <c r="O20" i="86"/>
  <c r="L20" i="86"/>
  <c r="I20" i="86"/>
  <c r="X19" i="86"/>
  <c r="U19" i="86"/>
  <c r="R19" i="86"/>
  <c r="O19" i="86"/>
  <c r="L19" i="86"/>
  <c r="I19" i="86"/>
  <c r="X18" i="86"/>
  <c r="U18" i="86"/>
  <c r="R18" i="86"/>
  <c r="O18" i="86"/>
  <c r="O17" i="86" s="1"/>
  <c r="L18" i="86"/>
  <c r="I18" i="86"/>
  <c r="Z17" i="86"/>
  <c r="Y17" i="86"/>
  <c r="Y15" i="86" s="1"/>
  <c r="Y175" i="86" s="1"/>
  <c r="X17" i="86"/>
  <c r="X15" i="86" s="1"/>
  <c r="X175" i="86" s="1"/>
  <c r="W17" i="86"/>
  <c r="V17" i="86"/>
  <c r="U17" i="86"/>
  <c r="U15" i="86" s="1"/>
  <c r="T17" i="86"/>
  <c r="T15" i="86" s="1"/>
  <c r="T175" i="86" s="1"/>
  <c r="S17" i="86"/>
  <c r="R17" i="86"/>
  <c r="Q17" i="86"/>
  <c r="Q15" i="86" s="1"/>
  <c r="Q175" i="86" s="1"/>
  <c r="P17" i="86"/>
  <c r="P15" i="86" s="1"/>
  <c r="P175" i="86" s="1"/>
  <c r="N17" i="86"/>
  <c r="M17" i="86"/>
  <c r="M15" i="86" s="1"/>
  <c r="L17" i="86"/>
  <c r="L15" i="86" s="1"/>
  <c r="L175" i="86" s="1"/>
  <c r="K17" i="86"/>
  <c r="J17" i="86"/>
  <c r="I17" i="86"/>
  <c r="I15" i="86" s="1"/>
  <c r="Z15" i="86"/>
  <c r="Z175" i="86" s="1"/>
  <c r="W15" i="86"/>
  <c r="W175" i="86" s="1"/>
  <c r="V15" i="86"/>
  <c r="V175" i="86" s="1"/>
  <c r="S15" i="86"/>
  <c r="S175" i="86" s="1"/>
  <c r="R15" i="86"/>
  <c r="R175" i="86" s="1"/>
  <c r="N15" i="86"/>
  <c r="N175" i="86" s="1"/>
  <c r="K15" i="86"/>
  <c r="J15" i="86"/>
  <c r="J175" i="86" s="1"/>
  <c r="X498" i="85"/>
  <c r="U498" i="85"/>
  <c r="R498" i="85"/>
  <c r="O498" i="85"/>
  <c r="L498" i="85"/>
  <c r="I498" i="85"/>
  <c r="X497" i="85"/>
  <c r="U497" i="85"/>
  <c r="R497" i="85"/>
  <c r="O497" i="85"/>
  <c r="L497" i="85"/>
  <c r="I497" i="85"/>
  <c r="X496" i="85"/>
  <c r="U496" i="85"/>
  <c r="R496" i="85"/>
  <c r="O496" i="85"/>
  <c r="L496" i="85"/>
  <c r="I496" i="85"/>
  <c r="X495" i="85"/>
  <c r="U495" i="85"/>
  <c r="R495" i="85"/>
  <c r="O495" i="85"/>
  <c r="L495" i="85"/>
  <c r="I495" i="85"/>
  <c r="X494" i="85"/>
  <c r="U494" i="85"/>
  <c r="R494" i="85"/>
  <c r="O494" i="85"/>
  <c r="O493" i="85" s="1"/>
  <c r="L494" i="85"/>
  <c r="I494" i="85"/>
  <c r="Z493" i="85"/>
  <c r="Y493" i="85"/>
  <c r="X493" i="85"/>
  <c r="W493" i="85"/>
  <c r="V493" i="85"/>
  <c r="U493" i="85"/>
  <c r="T493" i="85"/>
  <c r="S493" i="85"/>
  <c r="R493" i="85"/>
  <c r="Q493" i="85"/>
  <c r="P493" i="85"/>
  <c r="N493" i="85"/>
  <c r="M493" i="85"/>
  <c r="L493" i="85"/>
  <c r="K493" i="85"/>
  <c r="J493" i="85"/>
  <c r="I493" i="85"/>
  <c r="X492" i="85"/>
  <c r="U492" i="85"/>
  <c r="R492" i="85"/>
  <c r="O492" i="85"/>
  <c r="L492" i="85"/>
  <c r="I492" i="85"/>
  <c r="X491" i="85"/>
  <c r="U491" i="85"/>
  <c r="R491" i="85"/>
  <c r="O491" i="85"/>
  <c r="L491" i="85"/>
  <c r="I491" i="85"/>
  <c r="X490" i="85"/>
  <c r="U490" i="85"/>
  <c r="R490" i="85"/>
  <c r="O490" i="85"/>
  <c r="L490" i="85"/>
  <c r="I490" i="85"/>
  <c r="X489" i="85"/>
  <c r="U489" i="85"/>
  <c r="R489" i="85"/>
  <c r="O489" i="85"/>
  <c r="L489" i="85"/>
  <c r="I489" i="85"/>
  <c r="I487" i="85" s="1"/>
  <c r="X488" i="85"/>
  <c r="U488" i="85"/>
  <c r="R488" i="85"/>
  <c r="O488" i="85"/>
  <c r="O487" i="85" s="1"/>
  <c r="O467" i="85" s="1"/>
  <c r="L488" i="85"/>
  <c r="I488" i="85"/>
  <c r="Z487" i="85"/>
  <c r="Y487" i="85"/>
  <c r="X487" i="85"/>
  <c r="W487" i="85"/>
  <c r="V487" i="85"/>
  <c r="U487" i="85"/>
  <c r="T487" i="85"/>
  <c r="S487" i="85"/>
  <c r="R487" i="85"/>
  <c r="Q487" i="85"/>
  <c r="P487" i="85"/>
  <c r="N487" i="85"/>
  <c r="M487" i="85"/>
  <c r="L487" i="85"/>
  <c r="K487" i="85"/>
  <c r="J487" i="85"/>
  <c r="X486" i="85"/>
  <c r="U486" i="85"/>
  <c r="R486" i="85"/>
  <c r="O486" i="85"/>
  <c r="L486" i="85"/>
  <c r="I486" i="85"/>
  <c r="X485" i="85"/>
  <c r="U485" i="85"/>
  <c r="R485" i="85"/>
  <c r="O485" i="85"/>
  <c r="L485" i="85"/>
  <c r="I485" i="85"/>
  <c r="X484" i="85"/>
  <c r="U484" i="85"/>
  <c r="R484" i="85"/>
  <c r="O484" i="85"/>
  <c r="L484" i="85"/>
  <c r="I484" i="85"/>
  <c r="X483" i="85"/>
  <c r="U483" i="85"/>
  <c r="R483" i="85"/>
  <c r="O483" i="85"/>
  <c r="L483" i="85"/>
  <c r="I483" i="85"/>
  <c r="I481" i="85" s="1"/>
  <c r="X482" i="85"/>
  <c r="U482" i="85"/>
  <c r="R482" i="85"/>
  <c r="O482" i="85"/>
  <c r="O481" i="85" s="1"/>
  <c r="L482" i="85"/>
  <c r="I482" i="85"/>
  <c r="Z481" i="85"/>
  <c r="Y481" i="85"/>
  <c r="X481" i="85"/>
  <c r="W481" i="85"/>
  <c r="V481" i="85"/>
  <c r="U481" i="85"/>
  <c r="T481" i="85"/>
  <c r="S481" i="85"/>
  <c r="R481" i="85"/>
  <c r="Q481" i="85"/>
  <c r="P481" i="85"/>
  <c r="N481" i="85"/>
  <c r="M481" i="85"/>
  <c r="L481" i="85"/>
  <c r="K481" i="85"/>
  <c r="J481" i="85"/>
  <c r="X480" i="85"/>
  <c r="U480" i="85"/>
  <c r="R480" i="85"/>
  <c r="O480" i="85"/>
  <c r="L480" i="85"/>
  <c r="I480" i="85"/>
  <c r="X479" i="85"/>
  <c r="U479" i="85"/>
  <c r="R479" i="85"/>
  <c r="O479" i="85"/>
  <c r="L479" i="85"/>
  <c r="I479" i="85"/>
  <c r="X478" i="85"/>
  <c r="U478" i="85"/>
  <c r="R478" i="85"/>
  <c r="O478" i="85"/>
  <c r="L478" i="85"/>
  <c r="I478" i="85"/>
  <c r="X477" i="85"/>
  <c r="U477" i="85"/>
  <c r="R477" i="85"/>
  <c r="O477" i="85"/>
  <c r="L477" i="85"/>
  <c r="I477" i="85"/>
  <c r="X476" i="85"/>
  <c r="U476" i="85"/>
  <c r="R476" i="85"/>
  <c r="O476" i="85"/>
  <c r="O475" i="85" s="1"/>
  <c r="L476" i="85"/>
  <c r="I476" i="85"/>
  <c r="Z475" i="85"/>
  <c r="Y475" i="85"/>
  <c r="X475" i="85"/>
  <c r="W475" i="85"/>
  <c r="V475" i="85"/>
  <c r="U475" i="85"/>
  <c r="T475" i="85"/>
  <c r="S475" i="85"/>
  <c r="R475" i="85"/>
  <c r="Q475" i="85"/>
  <c r="P475" i="85"/>
  <c r="N475" i="85"/>
  <c r="M475" i="85"/>
  <c r="L475" i="85"/>
  <c r="K475" i="85"/>
  <c r="J475" i="85"/>
  <c r="I475" i="85"/>
  <c r="X474" i="85"/>
  <c r="U474" i="85"/>
  <c r="R474" i="85"/>
  <c r="O474" i="85"/>
  <c r="L474" i="85"/>
  <c r="I474" i="85"/>
  <c r="X473" i="85"/>
  <c r="U473" i="85"/>
  <c r="R473" i="85"/>
  <c r="O473" i="85"/>
  <c r="L473" i="85"/>
  <c r="I473" i="85"/>
  <c r="X472" i="85"/>
  <c r="U472" i="85"/>
  <c r="R472" i="85"/>
  <c r="O472" i="85"/>
  <c r="L472" i="85"/>
  <c r="I472" i="85"/>
  <c r="X471" i="85"/>
  <c r="U471" i="85"/>
  <c r="R471" i="85"/>
  <c r="O471" i="85"/>
  <c r="L471" i="85"/>
  <c r="I471" i="85"/>
  <c r="X470" i="85"/>
  <c r="U470" i="85"/>
  <c r="R470" i="85"/>
  <c r="O470" i="85"/>
  <c r="O469" i="85" s="1"/>
  <c r="L470" i="85"/>
  <c r="I470" i="85"/>
  <c r="Z469" i="85"/>
  <c r="Y469" i="85"/>
  <c r="X469" i="85"/>
  <c r="W469" i="85"/>
  <c r="V469" i="85"/>
  <c r="U469" i="85"/>
  <c r="T469" i="85"/>
  <c r="S469" i="85"/>
  <c r="R469" i="85"/>
  <c r="Q469" i="85"/>
  <c r="P469" i="85"/>
  <c r="N469" i="85"/>
  <c r="M469" i="85"/>
  <c r="M467" i="85" s="1"/>
  <c r="L469" i="85"/>
  <c r="K469" i="85"/>
  <c r="J469" i="85"/>
  <c r="I469" i="85"/>
  <c r="Z467" i="85"/>
  <c r="X467" i="85"/>
  <c r="W467" i="85"/>
  <c r="V467" i="85"/>
  <c r="T467" i="85"/>
  <c r="S467" i="85"/>
  <c r="R467" i="85"/>
  <c r="P467" i="85"/>
  <c r="N467" i="85"/>
  <c r="L467" i="85"/>
  <c r="K467" i="85"/>
  <c r="J467" i="85"/>
  <c r="X466" i="85"/>
  <c r="U466" i="85"/>
  <c r="R466" i="85"/>
  <c r="O466" i="85"/>
  <c r="L466" i="85"/>
  <c r="I466" i="85"/>
  <c r="X465" i="85"/>
  <c r="U465" i="85"/>
  <c r="R465" i="85"/>
  <c r="O465" i="85"/>
  <c r="L465" i="85"/>
  <c r="I465" i="85"/>
  <c r="X464" i="85"/>
  <c r="U464" i="85"/>
  <c r="R464" i="85"/>
  <c r="O464" i="85"/>
  <c r="L464" i="85"/>
  <c r="I464" i="85"/>
  <c r="X463" i="85"/>
  <c r="U463" i="85"/>
  <c r="R463" i="85"/>
  <c r="O463" i="85"/>
  <c r="O461" i="85" s="1"/>
  <c r="L463" i="85"/>
  <c r="I463" i="85"/>
  <c r="X462" i="85"/>
  <c r="U462" i="85"/>
  <c r="U461" i="85" s="1"/>
  <c r="R462" i="85"/>
  <c r="O462" i="85"/>
  <c r="L462" i="85"/>
  <c r="I462" i="85"/>
  <c r="I461" i="85" s="1"/>
  <c r="Z461" i="85"/>
  <c r="Y461" i="85"/>
  <c r="X461" i="85"/>
  <c r="W461" i="85"/>
  <c r="V461" i="85"/>
  <c r="T461" i="85"/>
  <c r="S461" i="85"/>
  <c r="R461" i="85"/>
  <c r="Q461" i="85"/>
  <c r="P461" i="85"/>
  <c r="N461" i="85"/>
  <c r="M461" i="85"/>
  <c r="L461" i="85"/>
  <c r="K461" i="85"/>
  <c r="J461" i="85"/>
  <c r="X460" i="85"/>
  <c r="U460" i="85"/>
  <c r="R460" i="85"/>
  <c r="O460" i="85"/>
  <c r="L460" i="85"/>
  <c r="I460" i="85"/>
  <c r="X459" i="85"/>
  <c r="U459" i="85"/>
  <c r="R459" i="85"/>
  <c r="O459" i="85"/>
  <c r="L459" i="85"/>
  <c r="I459" i="85"/>
  <c r="X458" i="85"/>
  <c r="U458" i="85"/>
  <c r="R458" i="85"/>
  <c r="O458" i="85"/>
  <c r="L458" i="85"/>
  <c r="I458" i="85"/>
  <c r="X457" i="85"/>
  <c r="U457" i="85"/>
  <c r="R457" i="85"/>
  <c r="O457" i="85"/>
  <c r="L457" i="85"/>
  <c r="I457" i="85"/>
  <c r="X456" i="85"/>
  <c r="U456" i="85"/>
  <c r="U455" i="85" s="1"/>
  <c r="R456" i="85"/>
  <c r="O456" i="85"/>
  <c r="L456" i="85"/>
  <c r="I456" i="85"/>
  <c r="I455" i="85" s="1"/>
  <c r="Z455" i="85"/>
  <c r="Y455" i="85"/>
  <c r="X455" i="85"/>
  <c r="W455" i="85"/>
  <c r="V455" i="85"/>
  <c r="T455" i="85"/>
  <c r="S455" i="85"/>
  <c r="R455" i="85"/>
  <c r="Q455" i="85"/>
  <c r="P455" i="85"/>
  <c r="O455" i="85"/>
  <c r="N455" i="85"/>
  <c r="M455" i="85"/>
  <c r="L455" i="85"/>
  <c r="K455" i="85"/>
  <c r="J455" i="85"/>
  <c r="X454" i="85"/>
  <c r="U454" i="85"/>
  <c r="R454" i="85"/>
  <c r="O454" i="85"/>
  <c r="L454" i="85"/>
  <c r="I454" i="85"/>
  <c r="X453" i="85"/>
  <c r="U453" i="85"/>
  <c r="R453" i="85"/>
  <c r="O453" i="85"/>
  <c r="L453" i="85"/>
  <c r="I453" i="85"/>
  <c r="X452" i="85"/>
  <c r="U452" i="85"/>
  <c r="R452" i="85"/>
  <c r="O452" i="85"/>
  <c r="L452" i="85"/>
  <c r="I452" i="85"/>
  <c r="X451" i="85"/>
  <c r="U451" i="85"/>
  <c r="R451" i="85"/>
  <c r="O451" i="85"/>
  <c r="O449" i="85" s="1"/>
  <c r="L451" i="85"/>
  <c r="I451" i="85"/>
  <c r="X450" i="85"/>
  <c r="U450" i="85"/>
  <c r="U449" i="85" s="1"/>
  <c r="R450" i="85"/>
  <c r="O450" i="85"/>
  <c r="L450" i="85"/>
  <c r="I450" i="85"/>
  <c r="I449" i="85" s="1"/>
  <c r="Z449" i="85"/>
  <c r="Y449" i="85"/>
  <c r="X449" i="85"/>
  <c r="W449" i="85"/>
  <c r="V449" i="85"/>
  <c r="T449" i="85"/>
  <c r="S449" i="85"/>
  <c r="R449" i="85"/>
  <c r="Q449" i="85"/>
  <c r="P449" i="85"/>
  <c r="N449" i="85"/>
  <c r="M449" i="85"/>
  <c r="L449" i="85"/>
  <c r="K449" i="85"/>
  <c r="J449" i="85"/>
  <c r="X448" i="85"/>
  <c r="U448" i="85"/>
  <c r="R448" i="85"/>
  <c r="O448" i="85"/>
  <c r="L448" i="85"/>
  <c r="I448" i="85"/>
  <c r="X447" i="85"/>
  <c r="U447" i="85"/>
  <c r="R447" i="85"/>
  <c r="O447" i="85"/>
  <c r="L447" i="85"/>
  <c r="I447" i="85"/>
  <c r="X446" i="85"/>
  <c r="U446" i="85"/>
  <c r="R446" i="85"/>
  <c r="O446" i="85"/>
  <c r="L446" i="85"/>
  <c r="I446" i="85"/>
  <c r="X445" i="85"/>
  <c r="U445" i="85"/>
  <c r="R445" i="85"/>
  <c r="O445" i="85"/>
  <c r="L445" i="85"/>
  <c r="I445" i="85"/>
  <c r="X444" i="85"/>
  <c r="U444" i="85"/>
  <c r="U443" i="85" s="1"/>
  <c r="R444" i="85"/>
  <c r="O444" i="85"/>
  <c r="L444" i="85"/>
  <c r="I444" i="85"/>
  <c r="I443" i="85" s="1"/>
  <c r="Z443" i="85"/>
  <c r="Y443" i="85"/>
  <c r="X443" i="85"/>
  <c r="W443" i="85"/>
  <c r="V443" i="85"/>
  <c r="T443" i="85"/>
  <c r="S443" i="85"/>
  <c r="R443" i="85"/>
  <c r="Q443" i="85"/>
  <c r="P443" i="85"/>
  <c r="O443" i="85"/>
  <c r="N443" i="85"/>
  <c r="M443" i="85"/>
  <c r="L443" i="85"/>
  <c r="K443" i="85"/>
  <c r="J443" i="85"/>
  <c r="X442" i="85"/>
  <c r="U442" i="85"/>
  <c r="R442" i="85"/>
  <c r="O442" i="85"/>
  <c r="L442" i="85"/>
  <c r="I442" i="85"/>
  <c r="X441" i="85"/>
  <c r="U441" i="85"/>
  <c r="R441" i="85"/>
  <c r="O441" i="85"/>
  <c r="L441" i="85"/>
  <c r="I441" i="85"/>
  <c r="X440" i="85"/>
  <c r="U440" i="85"/>
  <c r="R440" i="85"/>
  <c r="O440" i="85"/>
  <c r="L440" i="85"/>
  <c r="I440" i="85"/>
  <c r="X439" i="85"/>
  <c r="U439" i="85"/>
  <c r="R439" i="85"/>
  <c r="O439" i="85"/>
  <c r="O437" i="85" s="1"/>
  <c r="L439" i="85"/>
  <c r="I439" i="85"/>
  <c r="X438" i="85"/>
  <c r="U438" i="85"/>
  <c r="U437" i="85" s="1"/>
  <c r="R438" i="85"/>
  <c r="O438" i="85"/>
  <c r="L438" i="85"/>
  <c r="I438" i="85"/>
  <c r="I437" i="85" s="1"/>
  <c r="Z437" i="85"/>
  <c r="Y437" i="85"/>
  <c r="X437" i="85"/>
  <c r="W437" i="85"/>
  <c r="W435" i="85" s="1"/>
  <c r="V437" i="85"/>
  <c r="T437" i="85"/>
  <c r="S437" i="85"/>
  <c r="R437" i="85"/>
  <c r="Q437" i="85"/>
  <c r="P437" i="85"/>
  <c r="N437" i="85"/>
  <c r="M437" i="85"/>
  <c r="L437" i="85"/>
  <c r="K437" i="85"/>
  <c r="J437" i="85"/>
  <c r="Z435" i="85"/>
  <c r="Y435" i="85"/>
  <c r="X435" i="85"/>
  <c r="V435" i="85"/>
  <c r="U435" i="85"/>
  <c r="T435" i="85"/>
  <c r="R435" i="85"/>
  <c r="Q435" i="85"/>
  <c r="P435" i="85"/>
  <c r="N435" i="85"/>
  <c r="M435" i="85"/>
  <c r="L435" i="85"/>
  <c r="J435" i="85"/>
  <c r="I435" i="85"/>
  <c r="X434" i="85"/>
  <c r="U434" i="85"/>
  <c r="R434" i="85"/>
  <c r="O434" i="85"/>
  <c r="L434" i="85"/>
  <c r="I434" i="85"/>
  <c r="X433" i="85"/>
  <c r="U433" i="85"/>
  <c r="R433" i="85"/>
  <c r="O433" i="85"/>
  <c r="L433" i="85"/>
  <c r="I433" i="85"/>
  <c r="X432" i="85"/>
  <c r="U432" i="85"/>
  <c r="R432" i="85"/>
  <c r="O432" i="85"/>
  <c r="L432" i="85"/>
  <c r="I432" i="85"/>
  <c r="X431" i="85"/>
  <c r="U431" i="85"/>
  <c r="R431" i="85"/>
  <c r="O431" i="85"/>
  <c r="L431" i="85"/>
  <c r="I431" i="85"/>
  <c r="X430" i="85"/>
  <c r="U430" i="85"/>
  <c r="R430" i="85"/>
  <c r="O430" i="85"/>
  <c r="O429" i="85" s="1"/>
  <c r="L430" i="85"/>
  <c r="I430" i="85"/>
  <c r="Z429" i="85"/>
  <c r="Y429" i="85"/>
  <c r="X429" i="85"/>
  <c r="W429" i="85"/>
  <c r="V429" i="85"/>
  <c r="U429" i="85"/>
  <c r="T429" i="85"/>
  <c r="S429" i="85"/>
  <c r="R429" i="85"/>
  <c r="Q429" i="85"/>
  <c r="P429" i="85"/>
  <c r="N429" i="85"/>
  <c r="M429" i="85"/>
  <c r="L429" i="85"/>
  <c r="K429" i="85"/>
  <c r="J429" i="85"/>
  <c r="I429" i="85"/>
  <c r="X428" i="85"/>
  <c r="U428" i="85"/>
  <c r="R428" i="85"/>
  <c r="O428" i="85"/>
  <c r="L428" i="85"/>
  <c r="I428" i="85"/>
  <c r="X427" i="85"/>
  <c r="U427" i="85"/>
  <c r="R427" i="85"/>
  <c r="O427" i="85"/>
  <c r="L427" i="85"/>
  <c r="I427" i="85"/>
  <c r="X426" i="85"/>
  <c r="U426" i="85"/>
  <c r="R426" i="85"/>
  <c r="O426" i="85"/>
  <c r="L426" i="85"/>
  <c r="I426" i="85"/>
  <c r="X425" i="85"/>
  <c r="U425" i="85"/>
  <c r="R425" i="85"/>
  <c r="O425" i="85"/>
  <c r="L425" i="85"/>
  <c r="I425" i="85"/>
  <c r="I423" i="85" s="1"/>
  <c r="X424" i="85"/>
  <c r="U424" i="85"/>
  <c r="R424" i="85"/>
  <c r="O424" i="85"/>
  <c r="O423" i="85" s="1"/>
  <c r="O403" i="85" s="1"/>
  <c r="L424" i="85"/>
  <c r="I424" i="85"/>
  <c r="Z423" i="85"/>
  <c r="Y423" i="85"/>
  <c r="X423" i="85"/>
  <c r="W423" i="85"/>
  <c r="V423" i="85"/>
  <c r="U423" i="85"/>
  <c r="T423" i="85"/>
  <c r="S423" i="85"/>
  <c r="R423" i="85"/>
  <c r="Q423" i="85"/>
  <c r="P423" i="85"/>
  <c r="N423" i="85"/>
  <c r="M423" i="85"/>
  <c r="L423" i="85"/>
  <c r="K423" i="85"/>
  <c r="J423" i="85"/>
  <c r="X422" i="85"/>
  <c r="U422" i="85"/>
  <c r="R422" i="85"/>
  <c r="O422" i="85"/>
  <c r="L422" i="85"/>
  <c r="I422" i="85"/>
  <c r="X421" i="85"/>
  <c r="U421" i="85"/>
  <c r="R421" i="85"/>
  <c r="O421" i="85"/>
  <c r="L421" i="85"/>
  <c r="I421" i="85"/>
  <c r="X420" i="85"/>
  <c r="U420" i="85"/>
  <c r="R420" i="85"/>
  <c r="O420" i="85"/>
  <c r="L420" i="85"/>
  <c r="I420" i="85"/>
  <c r="X419" i="85"/>
  <c r="U419" i="85"/>
  <c r="R419" i="85"/>
  <c r="O419" i="85"/>
  <c r="L419" i="85"/>
  <c r="I419" i="85"/>
  <c r="I417" i="85" s="1"/>
  <c r="X418" i="85"/>
  <c r="U418" i="85"/>
  <c r="R418" i="85"/>
  <c r="O418" i="85"/>
  <c r="O417" i="85" s="1"/>
  <c r="L418" i="85"/>
  <c r="I418" i="85"/>
  <c r="Z417" i="85"/>
  <c r="Y417" i="85"/>
  <c r="X417" i="85"/>
  <c r="W417" i="85"/>
  <c r="V417" i="85"/>
  <c r="U417" i="85"/>
  <c r="T417" i="85"/>
  <c r="S417" i="85"/>
  <c r="R417" i="85"/>
  <c r="Q417" i="85"/>
  <c r="P417" i="85"/>
  <c r="N417" i="85"/>
  <c r="M417" i="85"/>
  <c r="L417" i="85"/>
  <c r="K417" i="85"/>
  <c r="J417" i="85"/>
  <c r="X416" i="85"/>
  <c r="U416" i="85"/>
  <c r="R416" i="85"/>
  <c r="O416" i="85"/>
  <c r="L416" i="85"/>
  <c r="I416" i="85"/>
  <c r="X415" i="85"/>
  <c r="U415" i="85"/>
  <c r="R415" i="85"/>
  <c r="O415" i="85"/>
  <c r="L415" i="85"/>
  <c r="I415" i="85"/>
  <c r="X414" i="85"/>
  <c r="U414" i="85"/>
  <c r="R414" i="85"/>
  <c r="O414" i="85"/>
  <c r="L414" i="85"/>
  <c r="I414" i="85"/>
  <c r="X413" i="85"/>
  <c r="U413" i="85"/>
  <c r="R413" i="85"/>
  <c r="O413" i="85"/>
  <c r="L413" i="85"/>
  <c r="I413" i="85"/>
  <c r="X412" i="85"/>
  <c r="U412" i="85"/>
  <c r="R412" i="85"/>
  <c r="O412" i="85"/>
  <c r="O411" i="85" s="1"/>
  <c r="L412" i="85"/>
  <c r="I412" i="85"/>
  <c r="Z411" i="85"/>
  <c r="Y411" i="85"/>
  <c r="X411" i="85"/>
  <c r="W411" i="85"/>
  <c r="V411" i="85"/>
  <c r="U411" i="85"/>
  <c r="T411" i="85"/>
  <c r="S411" i="85"/>
  <c r="R411" i="85"/>
  <c r="Q411" i="85"/>
  <c r="P411" i="85"/>
  <c r="N411" i="85"/>
  <c r="M411" i="85"/>
  <c r="L411" i="85"/>
  <c r="K411" i="85"/>
  <c r="J411" i="85"/>
  <c r="I411" i="85"/>
  <c r="X410" i="85"/>
  <c r="U410" i="85"/>
  <c r="R410" i="85"/>
  <c r="O410" i="85"/>
  <c r="L410" i="85"/>
  <c r="I410" i="85"/>
  <c r="X409" i="85"/>
  <c r="U409" i="85"/>
  <c r="R409" i="85"/>
  <c r="O409" i="85"/>
  <c r="L409" i="85"/>
  <c r="I409" i="85"/>
  <c r="X408" i="85"/>
  <c r="U408" i="85"/>
  <c r="R408" i="85"/>
  <c r="O408" i="85"/>
  <c r="L408" i="85"/>
  <c r="I408" i="85"/>
  <c r="X407" i="85"/>
  <c r="U407" i="85"/>
  <c r="R407" i="85"/>
  <c r="O407" i="85"/>
  <c r="L407" i="85"/>
  <c r="I407" i="85"/>
  <c r="X406" i="85"/>
  <c r="U406" i="85"/>
  <c r="R406" i="85"/>
  <c r="O406" i="85"/>
  <c r="O405" i="85" s="1"/>
  <c r="L406" i="85"/>
  <c r="I406" i="85"/>
  <c r="Z405" i="85"/>
  <c r="Y405" i="85"/>
  <c r="X405" i="85"/>
  <c r="W405" i="85"/>
  <c r="V405" i="85"/>
  <c r="U405" i="85"/>
  <c r="T405" i="85"/>
  <c r="S405" i="85"/>
  <c r="R405" i="85"/>
  <c r="Q405" i="85"/>
  <c r="P405" i="85"/>
  <c r="N405" i="85"/>
  <c r="M405" i="85"/>
  <c r="M403" i="85" s="1"/>
  <c r="L405" i="85"/>
  <c r="K405" i="85"/>
  <c r="J405" i="85"/>
  <c r="I405" i="85"/>
  <c r="Z403" i="85"/>
  <c r="X403" i="85"/>
  <c r="W403" i="85"/>
  <c r="V403" i="85"/>
  <c r="T403" i="85"/>
  <c r="S403" i="85"/>
  <c r="R403" i="85"/>
  <c r="P403" i="85"/>
  <c r="N403" i="85"/>
  <c r="L403" i="85"/>
  <c r="K403" i="85"/>
  <c r="J403" i="85"/>
  <c r="X402" i="85"/>
  <c r="U402" i="85"/>
  <c r="R402" i="85"/>
  <c r="O402" i="85"/>
  <c r="L402" i="85"/>
  <c r="I402" i="85"/>
  <c r="X401" i="85"/>
  <c r="U401" i="85"/>
  <c r="R401" i="85"/>
  <c r="O401" i="85"/>
  <c r="L401" i="85"/>
  <c r="I401" i="85"/>
  <c r="X400" i="85"/>
  <c r="U400" i="85"/>
  <c r="R400" i="85"/>
  <c r="O400" i="85"/>
  <c r="L400" i="85"/>
  <c r="I400" i="85"/>
  <c r="X399" i="85"/>
  <c r="U399" i="85"/>
  <c r="R399" i="85"/>
  <c r="O399" i="85"/>
  <c r="O397" i="85" s="1"/>
  <c r="L399" i="85"/>
  <c r="I399" i="85"/>
  <c r="X398" i="85"/>
  <c r="U398" i="85"/>
  <c r="U397" i="85" s="1"/>
  <c r="R398" i="85"/>
  <c r="O398" i="85"/>
  <c r="L398" i="85"/>
  <c r="I398" i="85"/>
  <c r="I397" i="85" s="1"/>
  <c r="Z397" i="85"/>
  <c r="Y397" i="85"/>
  <c r="X397" i="85"/>
  <c r="W397" i="85"/>
  <c r="V397" i="85"/>
  <c r="T397" i="85"/>
  <c r="S397" i="85"/>
  <c r="R397" i="85"/>
  <c r="Q397" i="85"/>
  <c r="P397" i="85"/>
  <c r="N397" i="85"/>
  <c r="M397" i="85"/>
  <c r="L397" i="85"/>
  <c r="K397" i="85"/>
  <c r="J397" i="85"/>
  <c r="X396" i="85"/>
  <c r="U396" i="85"/>
  <c r="R396" i="85"/>
  <c r="O396" i="85"/>
  <c r="L396" i="85"/>
  <c r="I396" i="85"/>
  <c r="X395" i="85"/>
  <c r="U395" i="85"/>
  <c r="R395" i="85"/>
  <c r="O395" i="85"/>
  <c r="L395" i="85"/>
  <c r="I395" i="85"/>
  <c r="X394" i="85"/>
  <c r="U394" i="85"/>
  <c r="R394" i="85"/>
  <c r="O394" i="85"/>
  <c r="L394" i="85"/>
  <c r="I394" i="85"/>
  <c r="X393" i="85"/>
  <c r="U393" i="85"/>
  <c r="R393" i="85"/>
  <c r="O393" i="85"/>
  <c r="L393" i="85"/>
  <c r="I393" i="85"/>
  <c r="X392" i="85"/>
  <c r="U392" i="85"/>
  <c r="U391" i="85" s="1"/>
  <c r="R392" i="85"/>
  <c r="O392" i="85"/>
  <c r="L392" i="85"/>
  <c r="I392" i="85"/>
  <c r="I391" i="85" s="1"/>
  <c r="Z391" i="85"/>
  <c r="Y391" i="85"/>
  <c r="X391" i="85"/>
  <c r="W391" i="85"/>
  <c r="V391" i="85"/>
  <c r="T391" i="85"/>
  <c r="S391" i="85"/>
  <c r="R391" i="85"/>
  <c r="Q391" i="85"/>
  <c r="P391" i="85"/>
  <c r="O391" i="85"/>
  <c r="N391" i="85"/>
  <c r="M391" i="85"/>
  <c r="L391" i="85"/>
  <c r="K391" i="85"/>
  <c r="J391" i="85"/>
  <c r="X390" i="85"/>
  <c r="U390" i="85"/>
  <c r="R390" i="85"/>
  <c r="O390" i="85"/>
  <c r="L390" i="85"/>
  <c r="I390" i="85"/>
  <c r="X389" i="85"/>
  <c r="U389" i="85"/>
  <c r="R389" i="85"/>
  <c r="O389" i="85"/>
  <c r="L389" i="85"/>
  <c r="I389" i="85"/>
  <c r="X388" i="85"/>
  <c r="U388" i="85"/>
  <c r="R388" i="85"/>
  <c r="O388" i="85"/>
  <c r="L388" i="85"/>
  <c r="I388" i="85"/>
  <c r="X387" i="85"/>
  <c r="U387" i="85"/>
  <c r="R387" i="85"/>
  <c r="O387" i="85"/>
  <c r="O385" i="85" s="1"/>
  <c r="L387" i="85"/>
  <c r="I387" i="85"/>
  <c r="X386" i="85"/>
  <c r="U386" i="85"/>
  <c r="U385" i="85" s="1"/>
  <c r="R386" i="85"/>
  <c r="O386" i="85"/>
  <c r="L386" i="85"/>
  <c r="I386" i="85"/>
  <c r="I385" i="85" s="1"/>
  <c r="Z385" i="85"/>
  <c r="Y385" i="85"/>
  <c r="X385" i="85"/>
  <c r="W385" i="85"/>
  <c r="V385" i="85"/>
  <c r="T385" i="85"/>
  <c r="S385" i="85"/>
  <c r="R385" i="85"/>
  <c r="Q385" i="85"/>
  <c r="P385" i="85"/>
  <c r="N385" i="85"/>
  <c r="M385" i="85"/>
  <c r="L385" i="85"/>
  <c r="K385" i="85"/>
  <c r="J385" i="85"/>
  <c r="X384" i="85"/>
  <c r="U384" i="85"/>
  <c r="R384" i="85"/>
  <c r="O384" i="85"/>
  <c r="L384" i="85"/>
  <c r="I384" i="85"/>
  <c r="X383" i="85"/>
  <c r="U383" i="85"/>
  <c r="R383" i="85"/>
  <c r="O383" i="85"/>
  <c r="L383" i="85"/>
  <c r="I383" i="85"/>
  <c r="X382" i="85"/>
  <c r="U382" i="85"/>
  <c r="R382" i="85"/>
  <c r="O382" i="85"/>
  <c r="L382" i="85"/>
  <c r="I382" i="85"/>
  <c r="X381" i="85"/>
  <c r="U381" i="85"/>
  <c r="R381" i="85"/>
  <c r="O381" i="85"/>
  <c r="L381" i="85"/>
  <c r="I381" i="85"/>
  <c r="X380" i="85"/>
  <c r="U380" i="85"/>
  <c r="U379" i="85" s="1"/>
  <c r="R380" i="85"/>
  <c r="O380" i="85"/>
  <c r="L380" i="85"/>
  <c r="I380" i="85"/>
  <c r="I379" i="85" s="1"/>
  <c r="Z379" i="85"/>
  <c r="Y379" i="85"/>
  <c r="X379" i="85"/>
  <c r="W379" i="85"/>
  <c r="V379" i="85"/>
  <c r="T379" i="85"/>
  <c r="S379" i="85"/>
  <c r="R379" i="85"/>
  <c r="Q379" i="85"/>
  <c r="P379" i="85"/>
  <c r="O379" i="85"/>
  <c r="N379" i="85"/>
  <c r="M379" i="85"/>
  <c r="L379" i="85"/>
  <c r="K379" i="85"/>
  <c r="J379" i="85"/>
  <c r="X378" i="85"/>
  <c r="U378" i="85"/>
  <c r="R378" i="85"/>
  <c r="O378" i="85"/>
  <c r="L378" i="85"/>
  <c r="I378" i="85"/>
  <c r="X377" i="85"/>
  <c r="U377" i="85"/>
  <c r="R377" i="85"/>
  <c r="O377" i="85"/>
  <c r="L377" i="85"/>
  <c r="I377" i="85"/>
  <c r="X376" i="85"/>
  <c r="U376" i="85"/>
  <c r="R376" i="85"/>
  <c r="O376" i="85"/>
  <c r="L376" i="85"/>
  <c r="I376" i="85"/>
  <c r="X375" i="85"/>
  <c r="U375" i="85"/>
  <c r="R375" i="85"/>
  <c r="O375" i="85"/>
  <c r="O373" i="85" s="1"/>
  <c r="L375" i="85"/>
  <c r="I375" i="85"/>
  <c r="X374" i="85"/>
  <c r="U374" i="85"/>
  <c r="U373" i="85" s="1"/>
  <c r="R374" i="85"/>
  <c r="O374" i="85"/>
  <c r="L374" i="85"/>
  <c r="I374" i="85"/>
  <c r="I373" i="85" s="1"/>
  <c r="Z373" i="85"/>
  <c r="Y373" i="85"/>
  <c r="X373" i="85"/>
  <c r="W373" i="85"/>
  <c r="W371" i="85" s="1"/>
  <c r="V373" i="85"/>
  <c r="T373" i="85"/>
  <c r="S373" i="85"/>
  <c r="R373" i="85"/>
  <c r="Q373" i="85"/>
  <c r="P373" i="85"/>
  <c r="N373" i="85"/>
  <c r="M373" i="85"/>
  <c r="L373" i="85"/>
  <c r="K373" i="85"/>
  <c r="J373" i="85"/>
  <c r="Z371" i="85"/>
  <c r="Y371" i="85"/>
  <c r="X371" i="85"/>
  <c r="V371" i="85"/>
  <c r="U371" i="85"/>
  <c r="T371" i="85"/>
  <c r="R371" i="85"/>
  <c r="Q371" i="85"/>
  <c r="P371" i="85"/>
  <c r="N371" i="85"/>
  <c r="M371" i="85"/>
  <c r="L371" i="85"/>
  <c r="J371" i="85"/>
  <c r="I371" i="85"/>
  <c r="X370" i="85"/>
  <c r="U370" i="85"/>
  <c r="R370" i="85"/>
  <c r="O370" i="85"/>
  <c r="L370" i="85"/>
  <c r="I370" i="85"/>
  <c r="X369" i="85"/>
  <c r="U369" i="85"/>
  <c r="R369" i="85"/>
  <c r="O369" i="85"/>
  <c r="L369" i="85"/>
  <c r="I369" i="85"/>
  <c r="X368" i="85"/>
  <c r="U368" i="85"/>
  <c r="R368" i="85"/>
  <c r="O368" i="85"/>
  <c r="L368" i="85"/>
  <c r="I368" i="85"/>
  <c r="X367" i="85"/>
  <c r="X365" i="85" s="1"/>
  <c r="U367" i="85"/>
  <c r="R367" i="85"/>
  <c r="O367" i="85"/>
  <c r="L367" i="85"/>
  <c r="I367" i="85"/>
  <c r="I365" i="85" s="1"/>
  <c r="X366" i="85"/>
  <c r="U366" i="85"/>
  <c r="R366" i="85"/>
  <c r="O366" i="85"/>
  <c r="O365" i="85" s="1"/>
  <c r="L366" i="85"/>
  <c r="I366" i="85"/>
  <c r="Z365" i="85"/>
  <c r="Y365" i="85"/>
  <c r="W365" i="85"/>
  <c r="V365" i="85"/>
  <c r="U365" i="85"/>
  <c r="T365" i="85"/>
  <c r="S365" i="85"/>
  <c r="R365" i="85"/>
  <c r="Q365" i="85"/>
  <c r="P365" i="85"/>
  <c r="N365" i="85"/>
  <c r="M365" i="85"/>
  <c r="L365" i="85"/>
  <c r="K365" i="85"/>
  <c r="J365" i="85"/>
  <c r="X364" i="85"/>
  <c r="U364" i="85"/>
  <c r="R364" i="85"/>
  <c r="O364" i="85"/>
  <c r="L364" i="85"/>
  <c r="I364" i="85"/>
  <c r="X363" i="85"/>
  <c r="U363" i="85"/>
  <c r="R363" i="85"/>
  <c r="O363" i="85"/>
  <c r="L363" i="85"/>
  <c r="I363" i="85"/>
  <c r="X362" i="85"/>
  <c r="U362" i="85"/>
  <c r="R362" i="85"/>
  <c r="O362" i="85"/>
  <c r="L362" i="85"/>
  <c r="I362" i="85"/>
  <c r="X361" i="85"/>
  <c r="X359" i="85" s="1"/>
  <c r="U361" i="85"/>
  <c r="U359" i="85" s="1"/>
  <c r="R361" i="85"/>
  <c r="O361" i="85"/>
  <c r="L361" i="85"/>
  <c r="I361" i="85"/>
  <c r="X360" i="85"/>
  <c r="U360" i="85"/>
  <c r="R360" i="85"/>
  <c r="O360" i="85"/>
  <c r="O359" i="85" s="1"/>
  <c r="L360" i="85"/>
  <c r="I360" i="85"/>
  <c r="Z359" i="85"/>
  <c r="Y359" i="85"/>
  <c r="W359" i="85"/>
  <c r="V359" i="85"/>
  <c r="T359" i="85"/>
  <c r="S359" i="85"/>
  <c r="R359" i="85"/>
  <c r="Q359" i="85"/>
  <c r="P359" i="85"/>
  <c r="N359" i="85"/>
  <c r="M359" i="85"/>
  <c r="L359" i="85"/>
  <c r="K359" i="85"/>
  <c r="J359" i="85"/>
  <c r="I359" i="85"/>
  <c r="X358" i="85"/>
  <c r="U358" i="85"/>
  <c r="R358" i="85"/>
  <c r="O358" i="85"/>
  <c r="L358" i="85"/>
  <c r="I358" i="85"/>
  <c r="X357" i="85"/>
  <c r="U357" i="85"/>
  <c r="R357" i="85"/>
  <c r="O357" i="85"/>
  <c r="L357" i="85"/>
  <c r="I357" i="85"/>
  <c r="X356" i="85"/>
  <c r="U356" i="85"/>
  <c r="R356" i="85"/>
  <c r="O356" i="85"/>
  <c r="L356" i="85"/>
  <c r="I356" i="85"/>
  <c r="X355" i="85"/>
  <c r="X353" i="85" s="1"/>
  <c r="U355" i="85"/>
  <c r="R355" i="85"/>
  <c r="O355" i="85"/>
  <c r="L355" i="85"/>
  <c r="L353" i="85" s="1"/>
  <c r="I355" i="85"/>
  <c r="I353" i="85" s="1"/>
  <c r="X354" i="85"/>
  <c r="U354" i="85"/>
  <c r="R354" i="85"/>
  <c r="O354" i="85"/>
  <c r="O353" i="85" s="1"/>
  <c r="L354" i="85"/>
  <c r="I354" i="85"/>
  <c r="Z353" i="85"/>
  <c r="Y353" i="85"/>
  <c r="W353" i="85"/>
  <c r="V353" i="85"/>
  <c r="U353" i="85"/>
  <c r="T353" i="85"/>
  <c r="S353" i="85"/>
  <c r="R353" i="85"/>
  <c r="Q353" i="85"/>
  <c r="P353" i="85"/>
  <c r="N353" i="85"/>
  <c r="M353" i="85"/>
  <c r="K353" i="85"/>
  <c r="J353" i="85"/>
  <c r="X352" i="85"/>
  <c r="U352" i="85"/>
  <c r="R352" i="85"/>
  <c r="O352" i="85"/>
  <c r="L352" i="85"/>
  <c r="I352" i="85"/>
  <c r="X351" i="85"/>
  <c r="U351" i="85"/>
  <c r="R351" i="85"/>
  <c r="O351" i="85"/>
  <c r="L351" i="85"/>
  <c r="I351" i="85"/>
  <c r="X350" i="85"/>
  <c r="U350" i="85"/>
  <c r="R350" i="85"/>
  <c r="O350" i="85"/>
  <c r="L350" i="85"/>
  <c r="I350" i="85"/>
  <c r="X349" i="85"/>
  <c r="X347" i="85" s="1"/>
  <c r="U349" i="85"/>
  <c r="R349" i="85"/>
  <c r="O349" i="85"/>
  <c r="L349" i="85"/>
  <c r="L347" i="85" s="1"/>
  <c r="I349" i="85"/>
  <c r="X348" i="85"/>
  <c r="U348" i="85"/>
  <c r="R348" i="85"/>
  <c r="O348" i="85"/>
  <c r="O347" i="85" s="1"/>
  <c r="L348" i="85"/>
  <c r="I348" i="85"/>
  <c r="Z347" i="85"/>
  <c r="Y347" i="85"/>
  <c r="W347" i="85"/>
  <c r="V347" i="85"/>
  <c r="U347" i="85"/>
  <c r="T347" i="85"/>
  <c r="S347" i="85"/>
  <c r="R347" i="85"/>
  <c r="Q347" i="85"/>
  <c r="P347" i="85"/>
  <c r="N347" i="85"/>
  <c r="M347" i="85"/>
  <c r="K347" i="85"/>
  <c r="J347" i="85"/>
  <c r="I347" i="85"/>
  <c r="X346" i="85"/>
  <c r="U346" i="85"/>
  <c r="R346" i="85"/>
  <c r="O346" i="85"/>
  <c r="L346" i="85"/>
  <c r="I346" i="85"/>
  <c r="X345" i="85"/>
  <c r="U345" i="85"/>
  <c r="R345" i="85"/>
  <c r="O345" i="85"/>
  <c r="L345" i="85"/>
  <c r="I345" i="85"/>
  <c r="X344" i="85"/>
  <c r="U344" i="85"/>
  <c r="R344" i="85"/>
  <c r="O344" i="85"/>
  <c r="L344" i="85"/>
  <c r="I344" i="85"/>
  <c r="X343" i="85"/>
  <c r="X341" i="85" s="1"/>
  <c r="U343" i="85"/>
  <c r="U341" i="85" s="1"/>
  <c r="U339" i="85" s="1"/>
  <c r="R343" i="85"/>
  <c r="O343" i="85"/>
  <c r="L343" i="85"/>
  <c r="L341" i="85" s="1"/>
  <c r="I343" i="85"/>
  <c r="X342" i="85"/>
  <c r="U342" i="85"/>
  <c r="R342" i="85"/>
  <c r="O342" i="85"/>
  <c r="O341" i="85" s="1"/>
  <c r="L342" i="85"/>
  <c r="I342" i="85"/>
  <c r="Z341" i="85"/>
  <c r="Z339" i="85" s="1"/>
  <c r="Z499" i="85" s="1"/>
  <c r="Y341" i="85"/>
  <c r="Y339" i="85" s="1"/>
  <c r="W341" i="85"/>
  <c r="V341" i="85"/>
  <c r="V339" i="85" s="1"/>
  <c r="V499" i="85" s="1"/>
  <c r="T341" i="85"/>
  <c r="S341" i="85"/>
  <c r="R341" i="85"/>
  <c r="R339" i="85" s="1"/>
  <c r="R499" i="85" s="1"/>
  <c r="Q341" i="85"/>
  <c r="P341" i="85"/>
  <c r="N341" i="85"/>
  <c r="N339" i="85" s="1"/>
  <c r="N499" i="85" s="1"/>
  <c r="M341" i="85"/>
  <c r="K341" i="85"/>
  <c r="J341" i="85"/>
  <c r="J339" i="85" s="1"/>
  <c r="J499" i="85" s="1"/>
  <c r="I341" i="85"/>
  <c r="W339" i="85"/>
  <c r="W499" i="85" s="1"/>
  <c r="T339" i="85"/>
  <c r="T499" i="85" s="1"/>
  <c r="S339" i="85"/>
  <c r="P339" i="85"/>
  <c r="P499" i="85" s="1"/>
  <c r="O339" i="85"/>
  <c r="K339" i="85"/>
  <c r="X336" i="85"/>
  <c r="U336" i="85"/>
  <c r="R336" i="85"/>
  <c r="O336" i="85"/>
  <c r="L336" i="85"/>
  <c r="I336" i="85"/>
  <c r="X335" i="85"/>
  <c r="U335" i="85"/>
  <c r="R335" i="85"/>
  <c r="O335" i="85"/>
  <c r="L335" i="85"/>
  <c r="I335" i="85"/>
  <c r="X334" i="85"/>
  <c r="U334" i="85"/>
  <c r="R334" i="85"/>
  <c r="O334" i="85"/>
  <c r="L334" i="85"/>
  <c r="I334" i="85"/>
  <c r="X333" i="85"/>
  <c r="X331" i="85" s="1"/>
  <c r="U333" i="85"/>
  <c r="U331" i="85" s="1"/>
  <c r="R333" i="85"/>
  <c r="O333" i="85"/>
  <c r="L333" i="85"/>
  <c r="L331" i="85" s="1"/>
  <c r="I333" i="85"/>
  <c r="X332" i="85"/>
  <c r="U332" i="85"/>
  <c r="R332" i="85"/>
  <c r="O332" i="85"/>
  <c r="O331" i="85" s="1"/>
  <c r="L332" i="85"/>
  <c r="I332" i="85"/>
  <c r="Z331" i="85"/>
  <c r="Y331" i="85"/>
  <c r="W331" i="85"/>
  <c r="V331" i="85"/>
  <c r="T331" i="85"/>
  <c r="S331" i="85"/>
  <c r="R331" i="85"/>
  <c r="Q331" i="85"/>
  <c r="P331" i="85"/>
  <c r="N331" i="85"/>
  <c r="M331" i="85"/>
  <c r="K331" i="85"/>
  <c r="J331" i="85"/>
  <c r="I331" i="85"/>
  <c r="X330" i="85"/>
  <c r="U330" i="85"/>
  <c r="R330" i="85"/>
  <c r="O330" i="85"/>
  <c r="L330" i="85"/>
  <c r="I330" i="85"/>
  <c r="X329" i="85"/>
  <c r="U329" i="85"/>
  <c r="R329" i="85"/>
  <c r="O329" i="85"/>
  <c r="L329" i="85"/>
  <c r="I329" i="85"/>
  <c r="X328" i="85"/>
  <c r="U328" i="85"/>
  <c r="R328" i="85"/>
  <c r="O328" i="85"/>
  <c r="L328" i="85"/>
  <c r="I328" i="85"/>
  <c r="X327" i="85"/>
  <c r="X325" i="85" s="1"/>
  <c r="U327" i="85"/>
  <c r="U325" i="85" s="1"/>
  <c r="R327" i="85"/>
  <c r="O327" i="85"/>
  <c r="L327" i="85"/>
  <c r="L325" i="85" s="1"/>
  <c r="L305" i="85" s="1"/>
  <c r="I327" i="85"/>
  <c r="I325" i="85" s="1"/>
  <c r="X326" i="85"/>
  <c r="U326" i="85"/>
  <c r="R326" i="85"/>
  <c r="O326" i="85"/>
  <c r="O325" i="85" s="1"/>
  <c r="O305" i="85" s="1"/>
  <c r="L326" i="85"/>
  <c r="I326" i="85"/>
  <c r="Z325" i="85"/>
  <c r="Y325" i="85"/>
  <c r="W325" i="85"/>
  <c r="V325" i="85"/>
  <c r="T325" i="85"/>
  <c r="S325" i="85"/>
  <c r="R325" i="85"/>
  <c r="Q325" i="85"/>
  <c r="P325" i="85"/>
  <c r="N325" i="85"/>
  <c r="M325" i="85"/>
  <c r="K325" i="85"/>
  <c r="J325" i="85"/>
  <c r="X324" i="85"/>
  <c r="U324" i="85"/>
  <c r="R324" i="85"/>
  <c r="O324" i="85"/>
  <c r="L324" i="85"/>
  <c r="I324" i="85"/>
  <c r="X323" i="85"/>
  <c r="U323" i="85"/>
  <c r="R323" i="85"/>
  <c r="O323" i="85"/>
  <c r="L323" i="85"/>
  <c r="I323" i="85"/>
  <c r="X322" i="85"/>
  <c r="U322" i="85"/>
  <c r="R322" i="85"/>
  <c r="O322" i="85"/>
  <c r="L322" i="85"/>
  <c r="I322" i="85"/>
  <c r="X321" i="85"/>
  <c r="X319" i="85" s="1"/>
  <c r="X305" i="85" s="1"/>
  <c r="U321" i="85"/>
  <c r="R321" i="85"/>
  <c r="O321" i="85"/>
  <c r="L321" i="85"/>
  <c r="I321" i="85"/>
  <c r="I319" i="85" s="1"/>
  <c r="X320" i="85"/>
  <c r="U320" i="85"/>
  <c r="R320" i="85"/>
  <c r="O320" i="85"/>
  <c r="O319" i="85" s="1"/>
  <c r="L320" i="85"/>
  <c r="I320" i="85"/>
  <c r="Z319" i="85"/>
  <c r="Y319" i="85"/>
  <c r="W319" i="85"/>
  <c r="V319" i="85"/>
  <c r="U319" i="85"/>
  <c r="T319" i="85"/>
  <c r="S319" i="85"/>
  <c r="R319" i="85"/>
  <c r="Q319" i="85"/>
  <c r="P319" i="85"/>
  <c r="N319" i="85"/>
  <c r="M319" i="85"/>
  <c r="L319" i="85"/>
  <c r="K319" i="85"/>
  <c r="J319" i="85"/>
  <c r="X318" i="85"/>
  <c r="U318" i="85"/>
  <c r="R318" i="85"/>
  <c r="O318" i="85"/>
  <c r="L318" i="85"/>
  <c r="I318" i="85"/>
  <c r="X317" i="85"/>
  <c r="U317" i="85"/>
  <c r="R317" i="85"/>
  <c r="O317" i="85"/>
  <c r="L317" i="85"/>
  <c r="I317" i="85"/>
  <c r="X316" i="85"/>
  <c r="U316" i="85"/>
  <c r="R316" i="85"/>
  <c r="O316" i="85"/>
  <c r="L316" i="85"/>
  <c r="I316" i="85"/>
  <c r="X315" i="85"/>
  <c r="U315" i="85"/>
  <c r="R315" i="85"/>
  <c r="O315" i="85"/>
  <c r="L315" i="85"/>
  <c r="I315" i="85"/>
  <c r="I313" i="85" s="1"/>
  <c r="X314" i="85"/>
  <c r="U314" i="85"/>
  <c r="R314" i="85"/>
  <c r="O314" i="85"/>
  <c r="O313" i="85" s="1"/>
  <c r="L314" i="85"/>
  <c r="I314" i="85"/>
  <c r="Z313" i="85"/>
  <c r="Y313" i="85"/>
  <c r="X313" i="85"/>
  <c r="W313" i="85"/>
  <c r="V313" i="85"/>
  <c r="U313" i="85"/>
  <c r="T313" i="85"/>
  <c r="S313" i="85"/>
  <c r="R313" i="85"/>
  <c r="Q313" i="85"/>
  <c r="P313" i="85"/>
  <c r="N313" i="85"/>
  <c r="M313" i="85"/>
  <c r="L313" i="85"/>
  <c r="K313" i="85"/>
  <c r="J313" i="85"/>
  <c r="X312" i="85"/>
  <c r="U312" i="85"/>
  <c r="R312" i="85"/>
  <c r="O312" i="85"/>
  <c r="L312" i="85"/>
  <c r="I312" i="85"/>
  <c r="X311" i="85"/>
  <c r="U311" i="85"/>
  <c r="R311" i="85"/>
  <c r="O311" i="85"/>
  <c r="L311" i="85"/>
  <c r="I311" i="85"/>
  <c r="X310" i="85"/>
  <c r="U310" i="85"/>
  <c r="R310" i="85"/>
  <c r="O310" i="85"/>
  <c r="L310" i="85"/>
  <c r="I310" i="85"/>
  <c r="X309" i="85"/>
  <c r="U309" i="85"/>
  <c r="R309" i="85"/>
  <c r="O309" i="85"/>
  <c r="L309" i="85"/>
  <c r="I309" i="85"/>
  <c r="X308" i="85"/>
  <c r="U308" i="85"/>
  <c r="R308" i="85"/>
  <c r="O308" i="85"/>
  <c r="O307" i="85" s="1"/>
  <c r="L308" i="85"/>
  <c r="I308" i="85"/>
  <c r="Z307" i="85"/>
  <c r="Y307" i="85"/>
  <c r="X307" i="85"/>
  <c r="W307" i="85"/>
  <c r="V307" i="85"/>
  <c r="U307" i="85"/>
  <c r="T307" i="85"/>
  <c r="S307" i="85"/>
  <c r="R307" i="85"/>
  <c r="Q307" i="85"/>
  <c r="P307" i="85"/>
  <c r="N307" i="85"/>
  <c r="M307" i="85"/>
  <c r="M305" i="85" s="1"/>
  <c r="L307" i="85"/>
  <c r="K307" i="85"/>
  <c r="J307" i="85"/>
  <c r="I307" i="85"/>
  <c r="Z305" i="85"/>
  <c r="W305" i="85"/>
  <c r="V305" i="85"/>
  <c r="T305" i="85"/>
  <c r="S305" i="85"/>
  <c r="R305" i="85"/>
  <c r="P305" i="85"/>
  <c r="N305" i="85"/>
  <c r="K305" i="85"/>
  <c r="J305" i="85"/>
  <c r="X304" i="85"/>
  <c r="U304" i="85"/>
  <c r="R304" i="85"/>
  <c r="O304" i="85"/>
  <c r="L304" i="85"/>
  <c r="I304" i="85"/>
  <c r="X303" i="85"/>
  <c r="U303" i="85"/>
  <c r="R303" i="85"/>
  <c r="O303" i="85"/>
  <c r="L303" i="85"/>
  <c r="I303" i="85"/>
  <c r="X302" i="85"/>
  <c r="U302" i="85"/>
  <c r="R302" i="85"/>
  <c r="O302" i="85"/>
  <c r="L302" i="85"/>
  <c r="I302" i="85"/>
  <c r="X301" i="85"/>
  <c r="U301" i="85"/>
  <c r="R301" i="85"/>
  <c r="O301" i="85"/>
  <c r="L301" i="85"/>
  <c r="I301" i="85"/>
  <c r="X300" i="85"/>
  <c r="U300" i="85"/>
  <c r="U299" i="85" s="1"/>
  <c r="R300" i="85"/>
  <c r="O300" i="85"/>
  <c r="L300" i="85"/>
  <c r="I300" i="85"/>
  <c r="I299" i="85" s="1"/>
  <c r="Z299" i="85"/>
  <c r="Y299" i="85"/>
  <c r="X299" i="85"/>
  <c r="W299" i="85"/>
  <c r="V299" i="85"/>
  <c r="T299" i="85"/>
  <c r="S299" i="85"/>
  <c r="R299" i="85"/>
  <c r="Q299" i="85"/>
  <c r="P299" i="85"/>
  <c r="O299" i="85"/>
  <c r="N299" i="85"/>
  <c r="M299" i="85"/>
  <c r="L299" i="85"/>
  <c r="K299" i="85"/>
  <c r="J299" i="85"/>
  <c r="X298" i="85"/>
  <c r="U298" i="85"/>
  <c r="R298" i="85"/>
  <c r="O298" i="85"/>
  <c r="L298" i="85"/>
  <c r="I298" i="85"/>
  <c r="X297" i="85"/>
  <c r="U297" i="85"/>
  <c r="R297" i="85"/>
  <c r="O297" i="85"/>
  <c r="L297" i="85"/>
  <c r="I297" i="85"/>
  <c r="X296" i="85"/>
  <c r="U296" i="85"/>
  <c r="R296" i="85"/>
  <c r="O296" i="85"/>
  <c r="L296" i="85"/>
  <c r="I296" i="85"/>
  <c r="X295" i="85"/>
  <c r="U295" i="85"/>
  <c r="R295" i="85"/>
  <c r="O295" i="85"/>
  <c r="O293" i="85" s="1"/>
  <c r="L295" i="85"/>
  <c r="I295" i="85"/>
  <c r="X294" i="85"/>
  <c r="U294" i="85"/>
  <c r="U293" i="85" s="1"/>
  <c r="R294" i="85"/>
  <c r="O294" i="85"/>
  <c r="L294" i="85"/>
  <c r="L293" i="85" s="1"/>
  <c r="L273" i="85" s="1"/>
  <c r="I294" i="85"/>
  <c r="I293" i="85" s="1"/>
  <c r="Z293" i="85"/>
  <c r="Y293" i="85"/>
  <c r="X293" i="85"/>
  <c r="W293" i="85"/>
  <c r="V293" i="85"/>
  <c r="T293" i="85"/>
  <c r="S293" i="85"/>
  <c r="R293" i="85"/>
  <c r="R273" i="85" s="1"/>
  <c r="Q293" i="85"/>
  <c r="P293" i="85"/>
  <c r="N293" i="85"/>
  <c r="N273" i="85" s="1"/>
  <c r="M293" i="85"/>
  <c r="K293" i="85"/>
  <c r="J293" i="85"/>
  <c r="J273" i="85" s="1"/>
  <c r="X292" i="85"/>
  <c r="U292" i="85"/>
  <c r="R292" i="85"/>
  <c r="O292" i="85"/>
  <c r="L292" i="85"/>
  <c r="I292" i="85"/>
  <c r="X291" i="85"/>
  <c r="U291" i="85"/>
  <c r="R291" i="85"/>
  <c r="O291" i="85"/>
  <c r="L291" i="85"/>
  <c r="I291" i="85"/>
  <c r="X290" i="85"/>
  <c r="U290" i="85"/>
  <c r="R290" i="85"/>
  <c r="O290" i="85"/>
  <c r="L290" i="85"/>
  <c r="I290" i="85"/>
  <c r="X289" i="85"/>
  <c r="U289" i="85"/>
  <c r="R289" i="85"/>
  <c r="O289" i="85"/>
  <c r="L289" i="85"/>
  <c r="I289" i="85"/>
  <c r="X288" i="85"/>
  <c r="U288" i="85"/>
  <c r="R288" i="85"/>
  <c r="O288" i="85"/>
  <c r="O287" i="85" s="1"/>
  <c r="L288" i="85"/>
  <c r="I288" i="85"/>
  <c r="Z287" i="85"/>
  <c r="Y287" i="85"/>
  <c r="X287" i="85"/>
  <c r="W287" i="85"/>
  <c r="V287" i="85"/>
  <c r="U287" i="85"/>
  <c r="T287" i="85"/>
  <c r="S287" i="85"/>
  <c r="R287" i="85"/>
  <c r="Q287" i="85"/>
  <c r="P287" i="85"/>
  <c r="N287" i="85"/>
  <c r="M287" i="85"/>
  <c r="L287" i="85"/>
  <c r="K287" i="85"/>
  <c r="J287" i="85"/>
  <c r="I287" i="85"/>
  <c r="X286" i="85"/>
  <c r="U286" i="85"/>
  <c r="R286" i="85"/>
  <c r="O286" i="85"/>
  <c r="L286" i="85"/>
  <c r="I286" i="85"/>
  <c r="X285" i="85"/>
  <c r="U285" i="85"/>
  <c r="R285" i="85"/>
  <c r="O285" i="85"/>
  <c r="L285" i="85"/>
  <c r="I285" i="85"/>
  <c r="X284" i="85"/>
  <c r="U284" i="85"/>
  <c r="R284" i="85"/>
  <c r="O284" i="85"/>
  <c r="L284" i="85"/>
  <c r="I284" i="85"/>
  <c r="X283" i="85"/>
  <c r="U283" i="85"/>
  <c r="R283" i="85"/>
  <c r="O283" i="85"/>
  <c r="L283" i="85"/>
  <c r="I283" i="85"/>
  <c r="X282" i="85"/>
  <c r="U282" i="85"/>
  <c r="R282" i="85"/>
  <c r="O282" i="85"/>
  <c r="O281" i="85" s="1"/>
  <c r="L282" i="85"/>
  <c r="I282" i="85"/>
  <c r="Z281" i="85"/>
  <c r="Y281" i="85"/>
  <c r="X281" i="85"/>
  <c r="W281" i="85"/>
  <c r="V281" i="85"/>
  <c r="U281" i="85"/>
  <c r="T281" i="85"/>
  <c r="S281" i="85"/>
  <c r="R281" i="85"/>
  <c r="Q281" i="85"/>
  <c r="P281" i="85"/>
  <c r="N281" i="85"/>
  <c r="M281" i="85"/>
  <c r="L281" i="85"/>
  <c r="K281" i="85"/>
  <c r="J281" i="85"/>
  <c r="I281" i="85"/>
  <c r="X280" i="85"/>
  <c r="U280" i="85"/>
  <c r="R280" i="85"/>
  <c r="O280" i="85"/>
  <c r="L280" i="85"/>
  <c r="I280" i="85"/>
  <c r="X279" i="85"/>
  <c r="U279" i="85"/>
  <c r="R279" i="85"/>
  <c r="O279" i="85"/>
  <c r="L279" i="85"/>
  <c r="I279" i="85"/>
  <c r="X278" i="85"/>
  <c r="U278" i="85"/>
  <c r="R278" i="85"/>
  <c r="O278" i="85"/>
  <c r="L278" i="85"/>
  <c r="I278" i="85"/>
  <c r="X277" i="85"/>
  <c r="U277" i="85"/>
  <c r="R277" i="85"/>
  <c r="O277" i="85"/>
  <c r="L277" i="85"/>
  <c r="I277" i="85"/>
  <c r="X276" i="85"/>
  <c r="U276" i="85"/>
  <c r="R276" i="85"/>
  <c r="O276" i="85"/>
  <c r="O275" i="85" s="1"/>
  <c r="O273" i="85" s="1"/>
  <c r="L276" i="85"/>
  <c r="I276" i="85"/>
  <c r="Z275" i="85"/>
  <c r="Y275" i="85"/>
  <c r="Y273" i="85" s="1"/>
  <c r="X275" i="85"/>
  <c r="W275" i="85"/>
  <c r="V275" i="85"/>
  <c r="U275" i="85"/>
  <c r="U273" i="85" s="1"/>
  <c r="T275" i="85"/>
  <c r="S275" i="85"/>
  <c r="R275" i="85"/>
  <c r="Q275" i="85"/>
  <c r="Q273" i="85" s="1"/>
  <c r="P275" i="85"/>
  <c r="N275" i="85"/>
  <c r="M275" i="85"/>
  <c r="M273" i="85" s="1"/>
  <c r="L275" i="85"/>
  <c r="K275" i="85"/>
  <c r="J275" i="85"/>
  <c r="I275" i="85"/>
  <c r="I273" i="85" s="1"/>
  <c r="Z273" i="85"/>
  <c r="X273" i="85"/>
  <c r="W273" i="85"/>
  <c r="V273" i="85"/>
  <c r="T273" i="85"/>
  <c r="S273" i="85"/>
  <c r="P273" i="85"/>
  <c r="K273" i="85"/>
  <c r="X272" i="85"/>
  <c r="U272" i="85"/>
  <c r="R272" i="85"/>
  <c r="O272" i="85"/>
  <c r="L272" i="85"/>
  <c r="I272" i="85"/>
  <c r="X271" i="85"/>
  <c r="U271" i="85"/>
  <c r="R271" i="85"/>
  <c r="O271" i="85"/>
  <c r="L271" i="85"/>
  <c r="I271" i="85"/>
  <c r="X270" i="85"/>
  <c r="U270" i="85"/>
  <c r="R270" i="85"/>
  <c r="O270" i="85"/>
  <c r="L270" i="85"/>
  <c r="I270" i="85"/>
  <c r="X269" i="85"/>
  <c r="U269" i="85"/>
  <c r="R269" i="85"/>
  <c r="O269" i="85"/>
  <c r="L269" i="85"/>
  <c r="I269" i="85"/>
  <c r="X268" i="85"/>
  <c r="U268" i="85"/>
  <c r="U267" i="85" s="1"/>
  <c r="R268" i="85"/>
  <c r="O268" i="85"/>
  <c r="L268" i="85"/>
  <c r="I268" i="85"/>
  <c r="I267" i="85" s="1"/>
  <c r="Z267" i="85"/>
  <c r="Y267" i="85"/>
  <c r="X267" i="85"/>
  <c r="W267" i="85"/>
  <c r="V267" i="85"/>
  <c r="T267" i="85"/>
  <c r="S267" i="85"/>
  <c r="R267" i="85"/>
  <c r="Q267" i="85"/>
  <c r="P267" i="85"/>
  <c r="O267" i="85"/>
  <c r="N267" i="85"/>
  <c r="M267" i="85"/>
  <c r="L267" i="85"/>
  <c r="K267" i="85"/>
  <c r="J267" i="85"/>
  <c r="X266" i="85"/>
  <c r="U266" i="85"/>
  <c r="R266" i="85"/>
  <c r="O266" i="85"/>
  <c r="L266" i="85"/>
  <c r="I266" i="85"/>
  <c r="X265" i="85"/>
  <c r="U265" i="85"/>
  <c r="R265" i="85"/>
  <c r="O265" i="85"/>
  <c r="L265" i="85"/>
  <c r="I265" i="85"/>
  <c r="X264" i="85"/>
  <c r="U264" i="85"/>
  <c r="R264" i="85"/>
  <c r="O264" i="85"/>
  <c r="L264" i="85"/>
  <c r="I264" i="85"/>
  <c r="X263" i="85"/>
  <c r="U263" i="85"/>
  <c r="R263" i="85"/>
  <c r="O263" i="85"/>
  <c r="L263" i="85"/>
  <c r="I263" i="85"/>
  <c r="X262" i="85"/>
  <c r="U262" i="85"/>
  <c r="U261" i="85" s="1"/>
  <c r="R262" i="85"/>
  <c r="O262" i="85"/>
  <c r="L262" i="85"/>
  <c r="I262" i="85"/>
  <c r="I261" i="85" s="1"/>
  <c r="Z261" i="85"/>
  <c r="Y261" i="85"/>
  <c r="X261" i="85"/>
  <c r="W261" i="85"/>
  <c r="V261" i="85"/>
  <c r="T261" i="85"/>
  <c r="S261" i="85"/>
  <c r="R261" i="85"/>
  <c r="Q261" i="85"/>
  <c r="P261" i="85"/>
  <c r="O261" i="85"/>
  <c r="N261" i="85"/>
  <c r="M261" i="85"/>
  <c r="L261" i="85"/>
  <c r="K261" i="85"/>
  <c r="J261" i="85"/>
  <c r="X260" i="85"/>
  <c r="U260" i="85"/>
  <c r="R260" i="85"/>
  <c r="O260" i="85"/>
  <c r="L260" i="85"/>
  <c r="I260" i="85"/>
  <c r="X259" i="85"/>
  <c r="U259" i="85"/>
  <c r="R259" i="85"/>
  <c r="O259" i="85"/>
  <c r="L259" i="85"/>
  <c r="I259" i="85"/>
  <c r="X258" i="85"/>
  <c r="U258" i="85"/>
  <c r="R258" i="85"/>
  <c r="O258" i="85"/>
  <c r="L258" i="85"/>
  <c r="I258" i="85"/>
  <c r="X257" i="85"/>
  <c r="U257" i="85"/>
  <c r="R257" i="85"/>
  <c r="O257" i="85"/>
  <c r="L257" i="85"/>
  <c r="I257" i="85"/>
  <c r="X256" i="85"/>
  <c r="U256" i="85"/>
  <c r="U255" i="85" s="1"/>
  <c r="R256" i="85"/>
  <c r="O256" i="85"/>
  <c r="L256" i="85"/>
  <c r="I256" i="85"/>
  <c r="I255" i="85" s="1"/>
  <c r="Z255" i="85"/>
  <c r="Y255" i="85"/>
  <c r="X255" i="85"/>
  <c r="W255" i="85"/>
  <c r="V255" i="85"/>
  <c r="T255" i="85"/>
  <c r="S255" i="85"/>
  <c r="R255" i="85"/>
  <c r="Q255" i="85"/>
  <c r="P255" i="85"/>
  <c r="O255" i="85"/>
  <c r="N255" i="85"/>
  <c r="M255" i="85"/>
  <c r="L255" i="85"/>
  <c r="K255" i="85"/>
  <c r="J255" i="85"/>
  <c r="X254" i="85"/>
  <c r="U254" i="85"/>
  <c r="R254" i="85"/>
  <c r="O254" i="85"/>
  <c r="L254" i="85"/>
  <c r="I254" i="85"/>
  <c r="X253" i="85"/>
  <c r="U253" i="85"/>
  <c r="R253" i="85"/>
  <c r="O253" i="85"/>
  <c r="L253" i="85"/>
  <c r="I253" i="85"/>
  <c r="X252" i="85"/>
  <c r="U252" i="85"/>
  <c r="R252" i="85"/>
  <c r="O252" i="85"/>
  <c r="L252" i="85"/>
  <c r="I252" i="85"/>
  <c r="X251" i="85"/>
  <c r="U251" i="85"/>
  <c r="R251" i="85"/>
  <c r="O251" i="85"/>
  <c r="L251" i="85"/>
  <c r="I251" i="85"/>
  <c r="X250" i="85"/>
  <c r="U250" i="85"/>
  <c r="U249" i="85" s="1"/>
  <c r="R250" i="85"/>
  <c r="O250" i="85"/>
  <c r="L250" i="85"/>
  <c r="I250" i="85"/>
  <c r="I249" i="85" s="1"/>
  <c r="Z249" i="85"/>
  <c r="Y249" i="85"/>
  <c r="X249" i="85"/>
  <c r="W249" i="85"/>
  <c r="V249" i="85"/>
  <c r="T249" i="85"/>
  <c r="S249" i="85"/>
  <c r="R249" i="85"/>
  <c r="Q249" i="85"/>
  <c r="P249" i="85"/>
  <c r="O249" i="85"/>
  <c r="N249" i="85"/>
  <c r="M249" i="85"/>
  <c r="L249" i="85"/>
  <c r="K249" i="85"/>
  <c r="J249" i="85"/>
  <c r="X248" i="85"/>
  <c r="U248" i="85"/>
  <c r="R248" i="85"/>
  <c r="O248" i="85"/>
  <c r="L248" i="85"/>
  <c r="I248" i="85"/>
  <c r="X247" i="85"/>
  <c r="U247" i="85"/>
  <c r="R247" i="85"/>
  <c r="O247" i="85"/>
  <c r="L247" i="85"/>
  <c r="I247" i="85"/>
  <c r="X246" i="85"/>
  <c r="U246" i="85"/>
  <c r="R246" i="85"/>
  <c r="O246" i="85"/>
  <c r="L246" i="85"/>
  <c r="I246" i="85"/>
  <c r="X245" i="85"/>
  <c r="U245" i="85"/>
  <c r="R245" i="85"/>
  <c r="O245" i="85"/>
  <c r="L245" i="85"/>
  <c r="I245" i="85"/>
  <c r="X244" i="85"/>
  <c r="U244" i="85"/>
  <c r="U243" i="85" s="1"/>
  <c r="R244" i="85"/>
  <c r="O244" i="85"/>
  <c r="L244" i="85"/>
  <c r="I244" i="85"/>
  <c r="I243" i="85" s="1"/>
  <c r="Z243" i="85"/>
  <c r="Y243" i="85"/>
  <c r="X243" i="85"/>
  <c r="W243" i="85"/>
  <c r="W241" i="85" s="1"/>
  <c r="V243" i="85"/>
  <c r="T243" i="85"/>
  <c r="S243" i="85"/>
  <c r="S241" i="85" s="1"/>
  <c r="R243" i="85"/>
  <c r="Q243" i="85"/>
  <c r="P243" i="85"/>
  <c r="O243" i="85"/>
  <c r="O241" i="85" s="1"/>
  <c r="N243" i="85"/>
  <c r="M243" i="85"/>
  <c r="L243" i="85"/>
  <c r="K243" i="85"/>
  <c r="K241" i="85" s="1"/>
  <c r="J243" i="85"/>
  <c r="Z241" i="85"/>
  <c r="Y241" i="85"/>
  <c r="X241" i="85"/>
  <c r="V241" i="85"/>
  <c r="T241" i="85"/>
  <c r="R241" i="85"/>
  <c r="Q241" i="85"/>
  <c r="P241" i="85"/>
  <c r="N241" i="85"/>
  <c r="M241" i="85"/>
  <c r="L241" i="85"/>
  <c r="J241" i="85"/>
  <c r="X240" i="85"/>
  <c r="U240" i="85"/>
  <c r="R240" i="85"/>
  <c r="O240" i="85"/>
  <c r="L240" i="85"/>
  <c r="I240" i="85"/>
  <c r="X239" i="85"/>
  <c r="U239" i="85"/>
  <c r="R239" i="85"/>
  <c r="O239" i="85"/>
  <c r="L239" i="85"/>
  <c r="I239" i="85"/>
  <c r="X238" i="85"/>
  <c r="U238" i="85"/>
  <c r="R238" i="85"/>
  <c r="O238" i="85"/>
  <c r="L238" i="85"/>
  <c r="I238" i="85"/>
  <c r="X237" i="85"/>
  <c r="U237" i="85"/>
  <c r="R237" i="85"/>
  <c r="O237" i="85"/>
  <c r="L237" i="85"/>
  <c r="I237" i="85"/>
  <c r="X236" i="85"/>
  <c r="U236" i="85"/>
  <c r="R236" i="85"/>
  <c r="O236" i="85"/>
  <c r="O235" i="85" s="1"/>
  <c r="L236" i="85"/>
  <c r="I236" i="85"/>
  <c r="Z235" i="85"/>
  <c r="Y235" i="85"/>
  <c r="X235" i="85"/>
  <c r="W235" i="85"/>
  <c r="V235" i="85"/>
  <c r="U235" i="85"/>
  <c r="T235" i="85"/>
  <c r="S235" i="85"/>
  <c r="R235" i="85"/>
  <c r="Q235" i="85"/>
  <c r="P235" i="85"/>
  <c r="N235" i="85"/>
  <c r="M235" i="85"/>
  <c r="L235" i="85"/>
  <c r="K235" i="85"/>
  <c r="J235" i="85"/>
  <c r="I235" i="85"/>
  <c r="X234" i="85"/>
  <c r="U234" i="85"/>
  <c r="R234" i="85"/>
  <c r="O234" i="85"/>
  <c r="L234" i="85"/>
  <c r="I234" i="85"/>
  <c r="X233" i="85"/>
  <c r="U233" i="85"/>
  <c r="R233" i="85"/>
  <c r="O233" i="85"/>
  <c r="L233" i="85"/>
  <c r="I233" i="85"/>
  <c r="X232" i="85"/>
  <c r="U232" i="85"/>
  <c r="R232" i="85"/>
  <c r="O232" i="85"/>
  <c r="L232" i="85"/>
  <c r="I232" i="85"/>
  <c r="X231" i="85"/>
  <c r="U231" i="85"/>
  <c r="R231" i="85"/>
  <c r="O231" i="85"/>
  <c r="L231" i="85"/>
  <c r="I231" i="85"/>
  <c r="X230" i="85"/>
  <c r="U230" i="85"/>
  <c r="R230" i="85"/>
  <c r="O230" i="85"/>
  <c r="O229" i="85" s="1"/>
  <c r="L230" i="85"/>
  <c r="I230" i="85"/>
  <c r="Z229" i="85"/>
  <c r="Y229" i="85"/>
  <c r="X229" i="85"/>
  <c r="W229" i="85"/>
  <c r="V229" i="85"/>
  <c r="U229" i="85"/>
  <c r="T229" i="85"/>
  <c r="S229" i="85"/>
  <c r="R229" i="85"/>
  <c r="Q229" i="85"/>
  <c r="P229" i="85"/>
  <c r="N229" i="85"/>
  <c r="M229" i="85"/>
  <c r="L229" i="85"/>
  <c r="K229" i="85"/>
  <c r="J229" i="85"/>
  <c r="I229" i="85"/>
  <c r="X228" i="85"/>
  <c r="U228" i="85"/>
  <c r="R228" i="85"/>
  <c r="O228" i="85"/>
  <c r="L228" i="85"/>
  <c r="I228" i="85"/>
  <c r="X227" i="85"/>
  <c r="U227" i="85"/>
  <c r="R227" i="85"/>
  <c r="O227" i="85"/>
  <c r="L227" i="85"/>
  <c r="I227" i="85"/>
  <c r="X226" i="85"/>
  <c r="U226" i="85"/>
  <c r="R226" i="85"/>
  <c r="O226" i="85"/>
  <c r="L226" i="85"/>
  <c r="I226" i="85"/>
  <c r="X225" i="85"/>
  <c r="U225" i="85"/>
  <c r="R225" i="85"/>
  <c r="O225" i="85"/>
  <c r="L225" i="85"/>
  <c r="I225" i="85"/>
  <c r="X224" i="85"/>
  <c r="U224" i="85"/>
  <c r="R224" i="85"/>
  <c r="O224" i="85"/>
  <c r="O223" i="85" s="1"/>
  <c r="L224" i="85"/>
  <c r="I224" i="85"/>
  <c r="Z223" i="85"/>
  <c r="Y223" i="85"/>
  <c r="X223" i="85"/>
  <c r="W223" i="85"/>
  <c r="V223" i="85"/>
  <c r="U223" i="85"/>
  <c r="T223" i="85"/>
  <c r="S223" i="85"/>
  <c r="R223" i="85"/>
  <c r="Q223" i="85"/>
  <c r="P223" i="85"/>
  <c r="N223" i="85"/>
  <c r="M223" i="85"/>
  <c r="L223" i="85"/>
  <c r="K223" i="85"/>
  <c r="J223" i="85"/>
  <c r="I223" i="85"/>
  <c r="X222" i="85"/>
  <c r="U222" i="85"/>
  <c r="R222" i="85"/>
  <c r="O222" i="85"/>
  <c r="L222" i="85"/>
  <c r="I222" i="85"/>
  <c r="X221" i="85"/>
  <c r="U221" i="85"/>
  <c r="R221" i="85"/>
  <c r="O221" i="85"/>
  <c r="L221" i="85"/>
  <c r="I221" i="85"/>
  <c r="X220" i="85"/>
  <c r="U220" i="85"/>
  <c r="R220" i="85"/>
  <c r="O220" i="85"/>
  <c r="L220" i="85"/>
  <c r="I220" i="85"/>
  <c r="X219" i="85"/>
  <c r="U219" i="85"/>
  <c r="R219" i="85"/>
  <c r="O219" i="85"/>
  <c r="L219" i="85"/>
  <c r="I219" i="85"/>
  <c r="X218" i="85"/>
  <c r="U218" i="85"/>
  <c r="R218" i="85"/>
  <c r="O218" i="85"/>
  <c r="O217" i="85" s="1"/>
  <c r="L218" i="85"/>
  <c r="I218" i="85"/>
  <c r="Z217" i="85"/>
  <c r="Y217" i="85"/>
  <c r="X217" i="85"/>
  <c r="W217" i="85"/>
  <c r="V217" i="85"/>
  <c r="U217" i="85"/>
  <c r="T217" i="85"/>
  <c r="S217" i="85"/>
  <c r="R217" i="85"/>
  <c r="Q217" i="85"/>
  <c r="P217" i="85"/>
  <c r="N217" i="85"/>
  <c r="M217" i="85"/>
  <c r="L217" i="85"/>
  <c r="K217" i="85"/>
  <c r="J217" i="85"/>
  <c r="I217" i="85"/>
  <c r="X216" i="85"/>
  <c r="U216" i="85"/>
  <c r="R216" i="85"/>
  <c r="O216" i="85"/>
  <c r="L216" i="85"/>
  <c r="I216" i="85"/>
  <c r="X215" i="85"/>
  <c r="U215" i="85"/>
  <c r="R215" i="85"/>
  <c r="O215" i="85"/>
  <c r="L215" i="85"/>
  <c r="I215" i="85"/>
  <c r="X214" i="85"/>
  <c r="U214" i="85"/>
  <c r="R214" i="85"/>
  <c r="O214" i="85"/>
  <c r="L214" i="85"/>
  <c r="I214" i="85"/>
  <c r="X213" i="85"/>
  <c r="U213" i="85"/>
  <c r="R213" i="85"/>
  <c r="O213" i="85"/>
  <c r="L213" i="85"/>
  <c r="I213" i="85"/>
  <c r="X212" i="85"/>
  <c r="U212" i="85"/>
  <c r="R212" i="85"/>
  <c r="O212" i="85"/>
  <c r="O211" i="85" s="1"/>
  <c r="L212" i="85"/>
  <c r="I212" i="85"/>
  <c r="Z211" i="85"/>
  <c r="Y211" i="85"/>
  <c r="Y209" i="85" s="1"/>
  <c r="X211" i="85"/>
  <c r="W211" i="85"/>
  <c r="V211" i="85"/>
  <c r="U211" i="85"/>
  <c r="U209" i="85" s="1"/>
  <c r="T211" i="85"/>
  <c r="S211" i="85"/>
  <c r="R211" i="85"/>
  <c r="Q211" i="85"/>
  <c r="Q209" i="85" s="1"/>
  <c r="P211" i="85"/>
  <c r="N211" i="85"/>
  <c r="M211" i="85"/>
  <c r="M209" i="85" s="1"/>
  <c r="L211" i="85"/>
  <c r="K211" i="85"/>
  <c r="J211" i="85"/>
  <c r="I211" i="85"/>
  <c r="I209" i="85" s="1"/>
  <c r="Z209" i="85"/>
  <c r="X209" i="85"/>
  <c r="W209" i="85"/>
  <c r="V209" i="85"/>
  <c r="T209" i="85"/>
  <c r="S209" i="85"/>
  <c r="R209" i="85"/>
  <c r="P209" i="85"/>
  <c r="N209" i="85"/>
  <c r="L209" i="85"/>
  <c r="K209" i="85"/>
  <c r="J209" i="85"/>
  <c r="X208" i="85"/>
  <c r="U208" i="85"/>
  <c r="R208" i="85"/>
  <c r="O208" i="85"/>
  <c r="L208" i="85"/>
  <c r="I208" i="85"/>
  <c r="X207" i="85"/>
  <c r="U207" i="85"/>
  <c r="R207" i="85"/>
  <c r="O207" i="85"/>
  <c r="L207" i="85"/>
  <c r="I207" i="85"/>
  <c r="X206" i="85"/>
  <c r="U206" i="85"/>
  <c r="R206" i="85"/>
  <c r="O206" i="85"/>
  <c r="L206" i="85"/>
  <c r="I206" i="85"/>
  <c r="X205" i="85"/>
  <c r="U205" i="85"/>
  <c r="R205" i="85"/>
  <c r="O205" i="85"/>
  <c r="L205" i="85"/>
  <c r="I205" i="85"/>
  <c r="X204" i="85"/>
  <c r="U204" i="85"/>
  <c r="U203" i="85" s="1"/>
  <c r="R204" i="85"/>
  <c r="O204" i="85"/>
  <c r="L204" i="85"/>
  <c r="I204" i="85"/>
  <c r="I203" i="85" s="1"/>
  <c r="Z203" i="85"/>
  <c r="Y203" i="85"/>
  <c r="X203" i="85"/>
  <c r="W203" i="85"/>
  <c r="V203" i="85"/>
  <c r="T203" i="85"/>
  <c r="S203" i="85"/>
  <c r="R203" i="85"/>
  <c r="Q203" i="85"/>
  <c r="P203" i="85"/>
  <c r="O203" i="85"/>
  <c r="N203" i="85"/>
  <c r="M203" i="85"/>
  <c r="L203" i="85"/>
  <c r="K203" i="85"/>
  <c r="J203" i="85"/>
  <c r="X202" i="85"/>
  <c r="U202" i="85"/>
  <c r="R202" i="85"/>
  <c r="O202" i="85"/>
  <c r="L202" i="85"/>
  <c r="I202" i="85"/>
  <c r="X201" i="85"/>
  <c r="U201" i="85"/>
  <c r="R201" i="85"/>
  <c r="O201" i="85"/>
  <c r="L201" i="85"/>
  <c r="I201" i="85"/>
  <c r="X200" i="85"/>
  <c r="U200" i="85"/>
  <c r="R200" i="85"/>
  <c r="O200" i="85"/>
  <c r="L200" i="85"/>
  <c r="I200" i="85"/>
  <c r="X199" i="85"/>
  <c r="U199" i="85"/>
  <c r="R199" i="85"/>
  <c r="O199" i="85"/>
  <c r="L199" i="85"/>
  <c r="I199" i="85"/>
  <c r="X198" i="85"/>
  <c r="U198" i="85"/>
  <c r="U197" i="85" s="1"/>
  <c r="R198" i="85"/>
  <c r="O198" i="85"/>
  <c r="L198" i="85"/>
  <c r="I198" i="85"/>
  <c r="I197" i="85" s="1"/>
  <c r="Z197" i="85"/>
  <c r="Y197" i="85"/>
  <c r="X197" i="85"/>
  <c r="W197" i="85"/>
  <c r="V197" i="85"/>
  <c r="T197" i="85"/>
  <c r="S197" i="85"/>
  <c r="R197" i="85"/>
  <c r="Q197" i="85"/>
  <c r="P197" i="85"/>
  <c r="O197" i="85"/>
  <c r="N197" i="85"/>
  <c r="M197" i="85"/>
  <c r="L197" i="85"/>
  <c r="K197" i="85"/>
  <c r="J197" i="85"/>
  <c r="X196" i="85"/>
  <c r="U196" i="85"/>
  <c r="R196" i="85"/>
  <c r="O196" i="85"/>
  <c r="L196" i="85"/>
  <c r="I196" i="85"/>
  <c r="X195" i="85"/>
  <c r="U195" i="85"/>
  <c r="R195" i="85"/>
  <c r="O195" i="85"/>
  <c r="L195" i="85"/>
  <c r="I195" i="85"/>
  <c r="X194" i="85"/>
  <c r="U194" i="85"/>
  <c r="R194" i="85"/>
  <c r="O194" i="85"/>
  <c r="L194" i="85"/>
  <c r="I194" i="85"/>
  <c r="X193" i="85"/>
  <c r="U193" i="85"/>
  <c r="R193" i="85"/>
  <c r="O193" i="85"/>
  <c r="L193" i="85"/>
  <c r="I193" i="85"/>
  <c r="X192" i="85"/>
  <c r="U192" i="85"/>
  <c r="U191" i="85" s="1"/>
  <c r="R192" i="85"/>
  <c r="O192" i="85"/>
  <c r="L192" i="85"/>
  <c r="I192" i="85"/>
  <c r="I191" i="85" s="1"/>
  <c r="Z191" i="85"/>
  <c r="Y191" i="85"/>
  <c r="X191" i="85"/>
  <c r="W191" i="85"/>
  <c r="V191" i="85"/>
  <c r="T191" i="85"/>
  <c r="S191" i="85"/>
  <c r="R191" i="85"/>
  <c r="Q191" i="85"/>
  <c r="P191" i="85"/>
  <c r="O191" i="85"/>
  <c r="N191" i="85"/>
  <c r="M191" i="85"/>
  <c r="L191" i="85"/>
  <c r="K191" i="85"/>
  <c r="J191" i="85"/>
  <c r="X190" i="85"/>
  <c r="U190" i="85"/>
  <c r="R190" i="85"/>
  <c r="O190" i="85"/>
  <c r="L190" i="85"/>
  <c r="I190" i="85"/>
  <c r="X189" i="85"/>
  <c r="U189" i="85"/>
  <c r="R189" i="85"/>
  <c r="O189" i="85"/>
  <c r="L189" i="85"/>
  <c r="I189" i="85"/>
  <c r="X188" i="85"/>
  <c r="U188" i="85"/>
  <c r="R188" i="85"/>
  <c r="O188" i="85"/>
  <c r="L188" i="85"/>
  <c r="I188" i="85"/>
  <c r="X187" i="85"/>
  <c r="U187" i="85"/>
  <c r="R187" i="85"/>
  <c r="O187" i="85"/>
  <c r="L187" i="85"/>
  <c r="I187" i="85"/>
  <c r="X186" i="85"/>
  <c r="U186" i="85"/>
  <c r="U185" i="85" s="1"/>
  <c r="R186" i="85"/>
  <c r="O186" i="85"/>
  <c r="L186" i="85"/>
  <c r="I186" i="85"/>
  <c r="I185" i="85" s="1"/>
  <c r="Z185" i="85"/>
  <c r="Y185" i="85"/>
  <c r="X185" i="85"/>
  <c r="W185" i="85"/>
  <c r="V185" i="85"/>
  <c r="T185" i="85"/>
  <c r="S185" i="85"/>
  <c r="R185" i="85"/>
  <c r="Q185" i="85"/>
  <c r="P185" i="85"/>
  <c r="O185" i="85"/>
  <c r="N185" i="85"/>
  <c r="M185" i="85"/>
  <c r="L185" i="85"/>
  <c r="K185" i="85"/>
  <c r="J185" i="85"/>
  <c r="X184" i="85"/>
  <c r="U184" i="85"/>
  <c r="R184" i="85"/>
  <c r="O184" i="85"/>
  <c r="L184" i="85"/>
  <c r="I184" i="85"/>
  <c r="X183" i="85"/>
  <c r="U183" i="85"/>
  <c r="R183" i="85"/>
  <c r="O183" i="85"/>
  <c r="L183" i="85"/>
  <c r="I183" i="85"/>
  <c r="X182" i="85"/>
  <c r="U182" i="85"/>
  <c r="R182" i="85"/>
  <c r="O182" i="85"/>
  <c r="L182" i="85"/>
  <c r="I182" i="85"/>
  <c r="X181" i="85"/>
  <c r="U181" i="85"/>
  <c r="R181" i="85"/>
  <c r="O181" i="85"/>
  <c r="L181" i="85"/>
  <c r="I181" i="85"/>
  <c r="X180" i="85"/>
  <c r="U180" i="85"/>
  <c r="U179" i="85" s="1"/>
  <c r="R180" i="85"/>
  <c r="O180" i="85"/>
  <c r="L180" i="85"/>
  <c r="I180" i="85"/>
  <c r="I179" i="85" s="1"/>
  <c r="Z179" i="85"/>
  <c r="Y179" i="85"/>
  <c r="X179" i="85"/>
  <c r="W179" i="85"/>
  <c r="W177" i="85" s="1"/>
  <c r="W337" i="85" s="1"/>
  <c r="V179" i="85"/>
  <c r="T179" i="85"/>
  <c r="S179" i="85"/>
  <c r="S177" i="85" s="1"/>
  <c r="R179" i="85"/>
  <c r="Q179" i="85"/>
  <c r="P179" i="85"/>
  <c r="O179" i="85"/>
  <c r="O177" i="85" s="1"/>
  <c r="N179" i="85"/>
  <c r="M179" i="85"/>
  <c r="L179" i="85"/>
  <c r="K179" i="85"/>
  <c r="K177" i="85" s="1"/>
  <c r="J179" i="85"/>
  <c r="Z177" i="85"/>
  <c r="Z337" i="85" s="1"/>
  <c r="Y177" i="85"/>
  <c r="X177" i="85"/>
  <c r="V177" i="85"/>
  <c r="V337" i="85" s="1"/>
  <c r="T177" i="85"/>
  <c r="T337" i="85" s="1"/>
  <c r="R177" i="85"/>
  <c r="Q177" i="85"/>
  <c r="P177" i="85"/>
  <c r="P337" i="85" s="1"/>
  <c r="N177" i="85"/>
  <c r="M177" i="85"/>
  <c r="M337" i="85" s="1"/>
  <c r="L177" i="85"/>
  <c r="J177" i="85"/>
  <c r="X174" i="85"/>
  <c r="U174" i="85"/>
  <c r="R174" i="85"/>
  <c r="O174" i="85"/>
  <c r="L174" i="85"/>
  <c r="I174" i="85"/>
  <c r="X173" i="85"/>
  <c r="U173" i="85"/>
  <c r="R173" i="85"/>
  <c r="O173" i="85"/>
  <c r="L173" i="85"/>
  <c r="I173" i="85"/>
  <c r="X172" i="85"/>
  <c r="U172" i="85"/>
  <c r="R172" i="85"/>
  <c r="O172" i="85"/>
  <c r="L172" i="85"/>
  <c r="I172" i="85"/>
  <c r="X171" i="85"/>
  <c r="U171" i="85"/>
  <c r="R171" i="85"/>
  <c r="O171" i="85"/>
  <c r="L171" i="85"/>
  <c r="I171" i="85"/>
  <c r="X170" i="85"/>
  <c r="U170" i="85"/>
  <c r="U169" i="85" s="1"/>
  <c r="R170" i="85"/>
  <c r="O170" i="85"/>
  <c r="L170" i="85"/>
  <c r="I170" i="85"/>
  <c r="I169" i="85" s="1"/>
  <c r="Z169" i="85"/>
  <c r="Y169" i="85"/>
  <c r="X169" i="85"/>
  <c r="W169" i="85"/>
  <c r="V169" i="85"/>
  <c r="T169" i="85"/>
  <c r="S169" i="85"/>
  <c r="R169" i="85"/>
  <c r="Q169" i="85"/>
  <c r="P169" i="85"/>
  <c r="O169" i="85"/>
  <c r="N169" i="85"/>
  <c r="M169" i="85"/>
  <c r="L169" i="85"/>
  <c r="K169" i="85"/>
  <c r="J169" i="85"/>
  <c r="X168" i="85"/>
  <c r="U168" i="85"/>
  <c r="R168" i="85"/>
  <c r="O168" i="85"/>
  <c r="L168" i="85"/>
  <c r="I168" i="85"/>
  <c r="X167" i="85"/>
  <c r="U167" i="85"/>
  <c r="R167" i="85"/>
  <c r="O167" i="85"/>
  <c r="L167" i="85"/>
  <c r="I167" i="85"/>
  <c r="X166" i="85"/>
  <c r="U166" i="85"/>
  <c r="R166" i="85"/>
  <c r="O166" i="85"/>
  <c r="L166" i="85"/>
  <c r="I166" i="85"/>
  <c r="X165" i="85"/>
  <c r="U165" i="85"/>
  <c r="R165" i="85"/>
  <c r="O165" i="85"/>
  <c r="L165" i="85"/>
  <c r="I165" i="85"/>
  <c r="X164" i="85"/>
  <c r="U164" i="85"/>
  <c r="U163" i="85" s="1"/>
  <c r="R164" i="85"/>
  <c r="O164" i="85"/>
  <c r="L164" i="85"/>
  <c r="I164" i="85"/>
  <c r="I163" i="85" s="1"/>
  <c r="Z163" i="85"/>
  <c r="Y163" i="85"/>
  <c r="X163" i="85"/>
  <c r="W163" i="85"/>
  <c r="V163" i="85"/>
  <c r="T163" i="85"/>
  <c r="S163" i="85"/>
  <c r="R163" i="85"/>
  <c r="Q163" i="85"/>
  <c r="P163" i="85"/>
  <c r="O163" i="85"/>
  <c r="N163" i="85"/>
  <c r="M163" i="85"/>
  <c r="L163" i="85"/>
  <c r="K163" i="85"/>
  <c r="J163" i="85"/>
  <c r="X162" i="85"/>
  <c r="U162" i="85"/>
  <c r="R162" i="85"/>
  <c r="O162" i="85"/>
  <c r="L162" i="85"/>
  <c r="I162" i="85"/>
  <c r="X161" i="85"/>
  <c r="U161" i="85"/>
  <c r="R161" i="85"/>
  <c r="O161" i="85"/>
  <c r="L161" i="85"/>
  <c r="I161" i="85"/>
  <c r="X160" i="85"/>
  <c r="U160" i="85"/>
  <c r="R160" i="85"/>
  <c r="O160" i="85"/>
  <c r="L160" i="85"/>
  <c r="I160" i="85"/>
  <c r="X159" i="85"/>
  <c r="U159" i="85"/>
  <c r="R159" i="85"/>
  <c r="O159" i="85"/>
  <c r="L159" i="85"/>
  <c r="I159" i="85"/>
  <c r="X158" i="85"/>
  <c r="U158" i="85"/>
  <c r="U157" i="85" s="1"/>
  <c r="R158" i="85"/>
  <c r="O158" i="85"/>
  <c r="L158" i="85"/>
  <c r="I158" i="85"/>
  <c r="I157" i="85" s="1"/>
  <c r="Z157" i="85"/>
  <c r="Y157" i="85"/>
  <c r="X157" i="85"/>
  <c r="W157" i="85"/>
  <c r="V157" i="85"/>
  <c r="T157" i="85"/>
  <c r="S157" i="85"/>
  <c r="R157" i="85"/>
  <c r="Q157" i="85"/>
  <c r="P157" i="85"/>
  <c r="O157" i="85"/>
  <c r="N157" i="85"/>
  <c r="M157" i="85"/>
  <c r="L157" i="85"/>
  <c r="K157" i="85"/>
  <c r="J157" i="85"/>
  <c r="X156" i="85"/>
  <c r="U156" i="85"/>
  <c r="R156" i="85"/>
  <c r="O156" i="85"/>
  <c r="L156" i="85"/>
  <c r="I156" i="85"/>
  <c r="X155" i="85"/>
  <c r="U155" i="85"/>
  <c r="R155" i="85"/>
  <c r="O155" i="85"/>
  <c r="L155" i="85"/>
  <c r="I155" i="85"/>
  <c r="X154" i="85"/>
  <c r="U154" i="85"/>
  <c r="R154" i="85"/>
  <c r="O154" i="85"/>
  <c r="L154" i="85"/>
  <c r="I154" i="85"/>
  <c r="X153" i="85"/>
  <c r="U153" i="85"/>
  <c r="R153" i="85"/>
  <c r="O153" i="85"/>
  <c r="L153" i="85"/>
  <c r="I153" i="85"/>
  <c r="X152" i="85"/>
  <c r="U152" i="85"/>
  <c r="U151" i="85" s="1"/>
  <c r="R152" i="85"/>
  <c r="O152" i="85"/>
  <c r="L152" i="85"/>
  <c r="I152" i="85"/>
  <c r="I151" i="85" s="1"/>
  <c r="Z151" i="85"/>
  <c r="Y151" i="85"/>
  <c r="X151" i="85"/>
  <c r="W151" i="85"/>
  <c r="V151" i="85"/>
  <c r="T151" i="85"/>
  <c r="S151" i="85"/>
  <c r="R151" i="85"/>
  <c r="Q151" i="85"/>
  <c r="P151" i="85"/>
  <c r="O151" i="85"/>
  <c r="N151" i="85"/>
  <c r="M151" i="85"/>
  <c r="L151" i="85"/>
  <c r="K151" i="85"/>
  <c r="J151" i="85"/>
  <c r="X150" i="85"/>
  <c r="U150" i="85"/>
  <c r="R150" i="85"/>
  <c r="O150" i="85"/>
  <c r="L150" i="85"/>
  <c r="I150" i="85"/>
  <c r="X149" i="85"/>
  <c r="U149" i="85"/>
  <c r="R149" i="85"/>
  <c r="O149" i="85"/>
  <c r="L149" i="85"/>
  <c r="I149" i="85"/>
  <c r="X148" i="85"/>
  <c r="U148" i="85"/>
  <c r="R148" i="85"/>
  <c r="O148" i="85"/>
  <c r="L148" i="85"/>
  <c r="I148" i="85"/>
  <c r="X147" i="85"/>
  <c r="U147" i="85"/>
  <c r="R147" i="85"/>
  <c r="O147" i="85"/>
  <c r="L147" i="85"/>
  <c r="I147" i="85"/>
  <c r="X146" i="85"/>
  <c r="U146" i="85"/>
  <c r="U145" i="85" s="1"/>
  <c r="U143" i="85" s="1"/>
  <c r="R146" i="85"/>
  <c r="O146" i="85"/>
  <c r="L146" i="85"/>
  <c r="I146" i="85"/>
  <c r="I145" i="85" s="1"/>
  <c r="I143" i="85" s="1"/>
  <c r="Z145" i="85"/>
  <c r="Y145" i="85"/>
  <c r="X145" i="85"/>
  <c r="W145" i="85"/>
  <c r="W143" i="85" s="1"/>
  <c r="V145" i="85"/>
  <c r="T145" i="85"/>
  <c r="S145" i="85"/>
  <c r="S143" i="85" s="1"/>
  <c r="R145" i="85"/>
  <c r="Q145" i="85"/>
  <c r="P145" i="85"/>
  <c r="O145" i="85"/>
  <c r="O143" i="85" s="1"/>
  <c r="N145" i="85"/>
  <c r="M145" i="85"/>
  <c r="L145" i="85"/>
  <c r="K145" i="85"/>
  <c r="K143" i="85" s="1"/>
  <c r="J145" i="85"/>
  <c r="Z143" i="85"/>
  <c r="Y143" i="85"/>
  <c r="X143" i="85"/>
  <c r="V143" i="85"/>
  <c r="T143" i="85"/>
  <c r="R143" i="85"/>
  <c r="Q143" i="85"/>
  <c r="P143" i="85"/>
  <c r="N143" i="85"/>
  <c r="M143" i="85"/>
  <c r="L143" i="85"/>
  <c r="J143" i="85"/>
  <c r="X142" i="85"/>
  <c r="U142" i="85"/>
  <c r="R142" i="85"/>
  <c r="O142" i="85"/>
  <c r="L142" i="85"/>
  <c r="I142" i="85"/>
  <c r="X141" i="85"/>
  <c r="U141" i="85"/>
  <c r="R141" i="85"/>
  <c r="O141" i="85"/>
  <c r="L141" i="85"/>
  <c r="I141" i="85"/>
  <c r="X140" i="85"/>
  <c r="U140" i="85"/>
  <c r="R140" i="85"/>
  <c r="O140" i="85"/>
  <c r="L140" i="85"/>
  <c r="I140" i="85"/>
  <c r="X139" i="85"/>
  <c r="U139" i="85"/>
  <c r="R139" i="85"/>
  <c r="O139" i="85"/>
  <c r="L139" i="85"/>
  <c r="I139" i="85"/>
  <c r="X138" i="85"/>
  <c r="U138" i="85"/>
  <c r="R138" i="85"/>
  <c r="O138" i="85"/>
  <c r="O137" i="85" s="1"/>
  <c r="L138" i="85"/>
  <c r="I138" i="85"/>
  <c r="Z137" i="85"/>
  <c r="Y137" i="85"/>
  <c r="X137" i="85"/>
  <c r="W137" i="85"/>
  <c r="V137" i="85"/>
  <c r="U137" i="85"/>
  <c r="T137" i="85"/>
  <c r="S137" i="85"/>
  <c r="R137" i="85"/>
  <c r="Q137" i="85"/>
  <c r="P137" i="85"/>
  <c r="N137" i="85"/>
  <c r="M137" i="85"/>
  <c r="L137" i="85"/>
  <c r="K137" i="85"/>
  <c r="J137" i="85"/>
  <c r="I137" i="85"/>
  <c r="X136" i="85"/>
  <c r="U136" i="85"/>
  <c r="R136" i="85"/>
  <c r="O136" i="85"/>
  <c r="L136" i="85"/>
  <c r="I136" i="85"/>
  <c r="X135" i="85"/>
  <c r="U135" i="85"/>
  <c r="R135" i="85"/>
  <c r="O135" i="85"/>
  <c r="L135" i="85"/>
  <c r="I135" i="85"/>
  <c r="X134" i="85"/>
  <c r="U134" i="85"/>
  <c r="R134" i="85"/>
  <c r="O134" i="85"/>
  <c r="L134" i="85"/>
  <c r="I134" i="85"/>
  <c r="X133" i="85"/>
  <c r="U133" i="85"/>
  <c r="R133" i="85"/>
  <c r="O133" i="85"/>
  <c r="L133" i="85"/>
  <c r="I133" i="85"/>
  <c r="X132" i="85"/>
  <c r="U132" i="85"/>
  <c r="R132" i="85"/>
  <c r="O132" i="85"/>
  <c r="O131" i="85" s="1"/>
  <c r="L132" i="85"/>
  <c r="I132" i="85"/>
  <c r="Z131" i="85"/>
  <c r="Y131" i="85"/>
  <c r="X131" i="85"/>
  <c r="W131" i="85"/>
  <c r="V131" i="85"/>
  <c r="U131" i="85"/>
  <c r="T131" i="85"/>
  <c r="S131" i="85"/>
  <c r="R131" i="85"/>
  <c r="Q131" i="85"/>
  <c r="P131" i="85"/>
  <c r="N131" i="85"/>
  <c r="M131" i="85"/>
  <c r="L131" i="85"/>
  <c r="K131" i="85"/>
  <c r="J131" i="85"/>
  <c r="I131" i="85"/>
  <c r="X130" i="85"/>
  <c r="U130" i="85"/>
  <c r="R130" i="85"/>
  <c r="O130" i="85"/>
  <c r="L130" i="85"/>
  <c r="I130" i="85"/>
  <c r="X129" i="85"/>
  <c r="U129" i="85"/>
  <c r="R129" i="85"/>
  <c r="O129" i="85"/>
  <c r="L129" i="85"/>
  <c r="I129" i="85"/>
  <c r="X128" i="85"/>
  <c r="U128" i="85"/>
  <c r="R128" i="85"/>
  <c r="O128" i="85"/>
  <c r="L128" i="85"/>
  <c r="I128" i="85"/>
  <c r="X127" i="85"/>
  <c r="U127" i="85"/>
  <c r="R127" i="85"/>
  <c r="O127" i="85"/>
  <c r="L127" i="85"/>
  <c r="I127" i="85"/>
  <c r="X126" i="85"/>
  <c r="U126" i="85"/>
  <c r="R126" i="85"/>
  <c r="O126" i="85"/>
  <c r="O125" i="85" s="1"/>
  <c r="L126" i="85"/>
  <c r="I126" i="85"/>
  <c r="Z125" i="85"/>
  <c r="Y125" i="85"/>
  <c r="X125" i="85"/>
  <c r="W125" i="85"/>
  <c r="V125" i="85"/>
  <c r="U125" i="85"/>
  <c r="T125" i="85"/>
  <c r="S125" i="85"/>
  <c r="R125" i="85"/>
  <c r="Q125" i="85"/>
  <c r="P125" i="85"/>
  <c r="N125" i="85"/>
  <c r="M125" i="85"/>
  <c r="L125" i="85"/>
  <c r="K125" i="85"/>
  <c r="J125" i="85"/>
  <c r="I125" i="85"/>
  <c r="X124" i="85"/>
  <c r="U124" i="85"/>
  <c r="R124" i="85"/>
  <c r="O124" i="85"/>
  <c r="L124" i="85"/>
  <c r="I124" i="85"/>
  <c r="X123" i="85"/>
  <c r="U123" i="85"/>
  <c r="R123" i="85"/>
  <c r="O123" i="85"/>
  <c r="L123" i="85"/>
  <c r="I123" i="85"/>
  <c r="X122" i="85"/>
  <c r="U122" i="85"/>
  <c r="R122" i="85"/>
  <c r="O122" i="85"/>
  <c r="L122" i="85"/>
  <c r="I122" i="85"/>
  <c r="X121" i="85"/>
  <c r="U121" i="85"/>
  <c r="R121" i="85"/>
  <c r="O121" i="85"/>
  <c r="L121" i="85"/>
  <c r="I121" i="85"/>
  <c r="X120" i="85"/>
  <c r="U120" i="85"/>
  <c r="R120" i="85"/>
  <c r="O120" i="85"/>
  <c r="O119" i="85" s="1"/>
  <c r="L120" i="85"/>
  <c r="I120" i="85"/>
  <c r="Z119" i="85"/>
  <c r="Y119" i="85"/>
  <c r="X119" i="85"/>
  <c r="W119" i="85"/>
  <c r="V119" i="85"/>
  <c r="U119" i="85"/>
  <c r="T119" i="85"/>
  <c r="S119" i="85"/>
  <c r="R119" i="85"/>
  <c r="Q119" i="85"/>
  <c r="P119" i="85"/>
  <c r="N119" i="85"/>
  <c r="M119" i="85"/>
  <c r="L119" i="85"/>
  <c r="K119" i="85"/>
  <c r="J119" i="85"/>
  <c r="I119" i="85"/>
  <c r="X118" i="85"/>
  <c r="U118" i="85"/>
  <c r="R118" i="85"/>
  <c r="O118" i="85"/>
  <c r="L118" i="85"/>
  <c r="I118" i="85"/>
  <c r="X117" i="85"/>
  <c r="U117" i="85"/>
  <c r="R117" i="85"/>
  <c r="O117" i="85"/>
  <c r="L117" i="85"/>
  <c r="I117" i="85"/>
  <c r="X116" i="85"/>
  <c r="U116" i="85"/>
  <c r="R116" i="85"/>
  <c r="O116" i="85"/>
  <c r="L116" i="85"/>
  <c r="I116" i="85"/>
  <c r="X115" i="85"/>
  <c r="U115" i="85"/>
  <c r="R115" i="85"/>
  <c r="O115" i="85"/>
  <c r="L115" i="85"/>
  <c r="I115" i="85"/>
  <c r="X114" i="85"/>
  <c r="U114" i="85"/>
  <c r="R114" i="85"/>
  <c r="O114" i="85"/>
  <c r="O113" i="85" s="1"/>
  <c r="O111" i="85" s="1"/>
  <c r="L114" i="85"/>
  <c r="I114" i="85"/>
  <c r="Z113" i="85"/>
  <c r="Y113" i="85"/>
  <c r="Y111" i="85" s="1"/>
  <c r="X113" i="85"/>
  <c r="W113" i="85"/>
  <c r="V113" i="85"/>
  <c r="U113" i="85"/>
  <c r="U111" i="85" s="1"/>
  <c r="T113" i="85"/>
  <c r="S113" i="85"/>
  <c r="R113" i="85"/>
  <c r="Q113" i="85"/>
  <c r="Q111" i="85" s="1"/>
  <c r="P113" i="85"/>
  <c r="N113" i="85"/>
  <c r="M113" i="85"/>
  <c r="M111" i="85" s="1"/>
  <c r="L113" i="85"/>
  <c r="K113" i="85"/>
  <c r="J113" i="85"/>
  <c r="I113" i="85"/>
  <c r="I111" i="85" s="1"/>
  <c r="Z111" i="85"/>
  <c r="X111" i="85"/>
  <c r="W111" i="85"/>
  <c r="V111" i="85"/>
  <c r="T111" i="85"/>
  <c r="S111" i="85"/>
  <c r="R111" i="85"/>
  <c r="P111" i="85"/>
  <c r="N111" i="85"/>
  <c r="L111" i="85"/>
  <c r="K111" i="85"/>
  <c r="J111" i="85"/>
  <c r="X110" i="85"/>
  <c r="U110" i="85"/>
  <c r="R110" i="85"/>
  <c r="O110" i="85"/>
  <c r="L110" i="85"/>
  <c r="I110" i="85"/>
  <c r="X109" i="85"/>
  <c r="U109" i="85"/>
  <c r="R109" i="85"/>
  <c r="O109" i="85"/>
  <c r="L109" i="85"/>
  <c r="I109" i="85"/>
  <c r="X108" i="85"/>
  <c r="U108" i="85"/>
  <c r="R108" i="85"/>
  <c r="O108" i="85"/>
  <c r="L108" i="85"/>
  <c r="I108" i="85"/>
  <c r="X107" i="85"/>
  <c r="U107" i="85"/>
  <c r="R107" i="85"/>
  <c r="O107" i="85"/>
  <c r="L107" i="85"/>
  <c r="I107" i="85"/>
  <c r="X106" i="85"/>
  <c r="U106" i="85"/>
  <c r="U105" i="85" s="1"/>
  <c r="R106" i="85"/>
  <c r="O106" i="85"/>
  <c r="L106" i="85"/>
  <c r="I106" i="85"/>
  <c r="I105" i="85" s="1"/>
  <c r="Z105" i="85"/>
  <c r="Y105" i="85"/>
  <c r="X105" i="85"/>
  <c r="W105" i="85"/>
  <c r="V105" i="85"/>
  <c r="T105" i="85"/>
  <c r="S105" i="85"/>
  <c r="R105" i="85"/>
  <c r="Q105" i="85"/>
  <c r="P105" i="85"/>
  <c r="O105" i="85"/>
  <c r="N105" i="85"/>
  <c r="M105" i="85"/>
  <c r="L105" i="85"/>
  <c r="K105" i="85"/>
  <c r="J105" i="85"/>
  <c r="X104" i="85"/>
  <c r="U104" i="85"/>
  <c r="R104" i="85"/>
  <c r="O104" i="85"/>
  <c r="L104" i="85"/>
  <c r="I104" i="85"/>
  <c r="X103" i="85"/>
  <c r="U103" i="85"/>
  <c r="R103" i="85"/>
  <c r="O103" i="85"/>
  <c r="L103" i="85"/>
  <c r="I103" i="85"/>
  <c r="X102" i="85"/>
  <c r="U102" i="85"/>
  <c r="R102" i="85"/>
  <c r="O102" i="85"/>
  <c r="L102" i="85"/>
  <c r="I102" i="85"/>
  <c r="X101" i="85"/>
  <c r="U101" i="85"/>
  <c r="R101" i="85"/>
  <c r="O101" i="85"/>
  <c r="L101" i="85"/>
  <c r="I101" i="85"/>
  <c r="X100" i="85"/>
  <c r="U100" i="85"/>
  <c r="U99" i="85" s="1"/>
  <c r="R100" i="85"/>
  <c r="O100" i="85"/>
  <c r="L100" i="85"/>
  <c r="I100" i="85"/>
  <c r="I99" i="85" s="1"/>
  <c r="Z99" i="85"/>
  <c r="Y99" i="85"/>
  <c r="X99" i="85"/>
  <c r="W99" i="85"/>
  <c r="V99" i="85"/>
  <c r="T99" i="85"/>
  <c r="S99" i="85"/>
  <c r="R99" i="85"/>
  <c r="Q99" i="85"/>
  <c r="P99" i="85"/>
  <c r="O99" i="85"/>
  <c r="N99" i="85"/>
  <c r="M99" i="85"/>
  <c r="L99" i="85"/>
  <c r="K99" i="85"/>
  <c r="J99" i="85"/>
  <c r="X98" i="85"/>
  <c r="U98" i="85"/>
  <c r="R98" i="85"/>
  <c r="O98" i="85"/>
  <c r="L98" i="85"/>
  <c r="I98" i="85"/>
  <c r="X97" i="85"/>
  <c r="U97" i="85"/>
  <c r="R97" i="85"/>
  <c r="O97" i="85"/>
  <c r="L97" i="85"/>
  <c r="I97" i="85"/>
  <c r="X96" i="85"/>
  <c r="U96" i="85"/>
  <c r="R96" i="85"/>
  <c r="O96" i="85"/>
  <c r="L96" i="85"/>
  <c r="I96" i="85"/>
  <c r="X95" i="85"/>
  <c r="U95" i="85"/>
  <c r="R95" i="85"/>
  <c r="O95" i="85"/>
  <c r="L95" i="85"/>
  <c r="I95" i="85"/>
  <c r="X94" i="85"/>
  <c r="U94" i="85"/>
  <c r="U93" i="85" s="1"/>
  <c r="R94" i="85"/>
  <c r="O94" i="85"/>
  <c r="L94" i="85"/>
  <c r="I94" i="85"/>
  <c r="I93" i="85" s="1"/>
  <c r="Z93" i="85"/>
  <c r="Y93" i="85"/>
  <c r="X93" i="85"/>
  <c r="W93" i="85"/>
  <c r="V93" i="85"/>
  <c r="T93" i="85"/>
  <c r="S93" i="85"/>
  <c r="R93" i="85"/>
  <c r="Q93" i="85"/>
  <c r="P93" i="85"/>
  <c r="O93" i="85"/>
  <c r="N93" i="85"/>
  <c r="M93" i="85"/>
  <c r="L93" i="85"/>
  <c r="K93" i="85"/>
  <c r="J93" i="85"/>
  <c r="X92" i="85"/>
  <c r="U92" i="85"/>
  <c r="R92" i="85"/>
  <c r="O92" i="85"/>
  <c r="L92" i="85"/>
  <c r="I92" i="85"/>
  <c r="X91" i="85"/>
  <c r="U91" i="85"/>
  <c r="R91" i="85"/>
  <c r="O91" i="85"/>
  <c r="L91" i="85"/>
  <c r="I91" i="85"/>
  <c r="X90" i="85"/>
  <c r="U90" i="85"/>
  <c r="R90" i="85"/>
  <c r="O90" i="85"/>
  <c r="L90" i="85"/>
  <c r="I90" i="85"/>
  <c r="X89" i="85"/>
  <c r="U89" i="85"/>
  <c r="R89" i="85"/>
  <c r="O89" i="85"/>
  <c r="L89" i="85"/>
  <c r="I89" i="85"/>
  <c r="X88" i="85"/>
  <c r="U88" i="85"/>
  <c r="U87" i="85" s="1"/>
  <c r="R88" i="85"/>
  <c r="O88" i="85"/>
  <c r="L88" i="85"/>
  <c r="I88" i="85"/>
  <c r="I87" i="85" s="1"/>
  <c r="Z87" i="85"/>
  <c r="Y87" i="85"/>
  <c r="X87" i="85"/>
  <c r="W87" i="85"/>
  <c r="V87" i="85"/>
  <c r="T87" i="85"/>
  <c r="S87" i="85"/>
  <c r="R87" i="85"/>
  <c r="Q87" i="85"/>
  <c r="P87" i="85"/>
  <c r="O87" i="85"/>
  <c r="N87" i="85"/>
  <c r="M87" i="85"/>
  <c r="L87" i="85"/>
  <c r="K87" i="85"/>
  <c r="J87" i="85"/>
  <c r="X86" i="85"/>
  <c r="U86" i="85"/>
  <c r="R86" i="85"/>
  <c r="O86" i="85"/>
  <c r="L86" i="85"/>
  <c r="I86" i="85"/>
  <c r="X85" i="85"/>
  <c r="U85" i="85"/>
  <c r="R85" i="85"/>
  <c r="O85" i="85"/>
  <c r="L85" i="85"/>
  <c r="I85" i="85"/>
  <c r="X84" i="85"/>
  <c r="U84" i="85"/>
  <c r="R84" i="85"/>
  <c r="O84" i="85"/>
  <c r="L84" i="85"/>
  <c r="I84" i="85"/>
  <c r="X83" i="85"/>
  <c r="U83" i="85"/>
  <c r="R83" i="85"/>
  <c r="O83" i="85"/>
  <c r="L83" i="85"/>
  <c r="I83" i="85"/>
  <c r="X82" i="85"/>
  <c r="U82" i="85"/>
  <c r="U81" i="85" s="1"/>
  <c r="U79" i="85" s="1"/>
  <c r="R82" i="85"/>
  <c r="O82" i="85"/>
  <c r="L82" i="85"/>
  <c r="I82" i="85"/>
  <c r="I81" i="85" s="1"/>
  <c r="I79" i="85" s="1"/>
  <c r="Z81" i="85"/>
  <c r="Y81" i="85"/>
  <c r="X81" i="85"/>
  <c r="W81" i="85"/>
  <c r="W79" i="85" s="1"/>
  <c r="V81" i="85"/>
  <c r="T81" i="85"/>
  <c r="S81" i="85"/>
  <c r="S79" i="85" s="1"/>
  <c r="R81" i="85"/>
  <c r="Q81" i="85"/>
  <c r="P81" i="85"/>
  <c r="O81" i="85"/>
  <c r="O79" i="85" s="1"/>
  <c r="N81" i="85"/>
  <c r="M81" i="85"/>
  <c r="L81" i="85"/>
  <c r="K81" i="85"/>
  <c r="K79" i="85" s="1"/>
  <c r="J81" i="85"/>
  <c r="Z79" i="85"/>
  <c r="Y79" i="85"/>
  <c r="X79" i="85"/>
  <c r="V79" i="85"/>
  <c r="T79" i="85"/>
  <c r="R79" i="85"/>
  <c r="Q79" i="85"/>
  <c r="P79" i="85"/>
  <c r="N79" i="85"/>
  <c r="M79" i="85"/>
  <c r="L79" i="85"/>
  <c r="J79" i="85"/>
  <c r="X78" i="85"/>
  <c r="U78" i="85"/>
  <c r="R78" i="85"/>
  <c r="O78" i="85"/>
  <c r="L78" i="85"/>
  <c r="I78" i="85"/>
  <c r="X77" i="85"/>
  <c r="U77" i="85"/>
  <c r="R77" i="85"/>
  <c r="O77" i="85"/>
  <c r="L77" i="85"/>
  <c r="I77" i="85"/>
  <c r="X76" i="85"/>
  <c r="U76" i="85"/>
  <c r="R76" i="85"/>
  <c r="O76" i="85"/>
  <c r="L76" i="85"/>
  <c r="I76" i="85"/>
  <c r="X75" i="85"/>
  <c r="U75" i="85"/>
  <c r="R75" i="85"/>
  <c r="O75" i="85"/>
  <c r="L75" i="85"/>
  <c r="I75" i="85"/>
  <c r="X74" i="85"/>
  <c r="U74" i="85"/>
  <c r="R74" i="85"/>
  <c r="O74" i="85"/>
  <c r="O73" i="85" s="1"/>
  <c r="L74" i="85"/>
  <c r="I74" i="85"/>
  <c r="Z73" i="85"/>
  <c r="Y73" i="85"/>
  <c r="X73" i="85"/>
  <c r="W73" i="85"/>
  <c r="V73" i="85"/>
  <c r="U73" i="85"/>
  <c r="T73" i="85"/>
  <c r="S73" i="85"/>
  <c r="R73" i="85"/>
  <c r="Q73" i="85"/>
  <c r="P73" i="85"/>
  <c r="N73" i="85"/>
  <c r="M73" i="85"/>
  <c r="L73" i="85"/>
  <c r="K73" i="85"/>
  <c r="J73" i="85"/>
  <c r="I73" i="85"/>
  <c r="X72" i="85"/>
  <c r="U72" i="85"/>
  <c r="R72" i="85"/>
  <c r="O72" i="85"/>
  <c r="L72" i="85"/>
  <c r="I72" i="85"/>
  <c r="X71" i="85"/>
  <c r="U71" i="85"/>
  <c r="R71" i="85"/>
  <c r="O71" i="85"/>
  <c r="L71" i="85"/>
  <c r="I71" i="85"/>
  <c r="X70" i="85"/>
  <c r="U70" i="85"/>
  <c r="R70" i="85"/>
  <c r="O70" i="85"/>
  <c r="L70" i="85"/>
  <c r="I70" i="85"/>
  <c r="X69" i="85"/>
  <c r="U69" i="85"/>
  <c r="R69" i="85"/>
  <c r="O69" i="85"/>
  <c r="L69" i="85"/>
  <c r="I69" i="85"/>
  <c r="X68" i="85"/>
  <c r="U68" i="85"/>
  <c r="R68" i="85"/>
  <c r="O68" i="85"/>
  <c r="O67" i="85" s="1"/>
  <c r="L68" i="85"/>
  <c r="I68" i="85"/>
  <c r="Z67" i="85"/>
  <c r="Y67" i="85"/>
  <c r="X67" i="85"/>
  <c r="W67" i="85"/>
  <c r="V67" i="85"/>
  <c r="U67" i="85"/>
  <c r="T67" i="85"/>
  <c r="S67" i="85"/>
  <c r="R67" i="85"/>
  <c r="Q67" i="85"/>
  <c r="P67" i="85"/>
  <c r="N67" i="85"/>
  <c r="M67" i="85"/>
  <c r="L67" i="85"/>
  <c r="K67" i="85"/>
  <c r="J67" i="85"/>
  <c r="I67" i="85"/>
  <c r="X66" i="85"/>
  <c r="U66" i="85"/>
  <c r="R66" i="85"/>
  <c r="O66" i="85"/>
  <c r="L66" i="85"/>
  <c r="I66" i="85"/>
  <c r="X65" i="85"/>
  <c r="U65" i="85"/>
  <c r="R65" i="85"/>
  <c r="O65" i="85"/>
  <c r="L65" i="85"/>
  <c r="I65" i="85"/>
  <c r="X64" i="85"/>
  <c r="U64" i="85"/>
  <c r="R64" i="85"/>
  <c r="O64" i="85"/>
  <c r="L64" i="85"/>
  <c r="I64" i="85"/>
  <c r="X63" i="85"/>
  <c r="U63" i="85"/>
  <c r="R63" i="85"/>
  <c r="O63" i="85"/>
  <c r="L63" i="85"/>
  <c r="I63" i="85"/>
  <c r="X62" i="85"/>
  <c r="U62" i="85"/>
  <c r="R62" i="85"/>
  <c r="O62" i="85"/>
  <c r="O61" i="85" s="1"/>
  <c r="L62" i="85"/>
  <c r="I62" i="85"/>
  <c r="Z61" i="85"/>
  <c r="Y61" i="85"/>
  <c r="X61" i="85"/>
  <c r="W61" i="85"/>
  <c r="V61" i="85"/>
  <c r="U61" i="85"/>
  <c r="T61" i="85"/>
  <c r="S61" i="85"/>
  <c r="R61" i="85"/>
  <c r="Q61" i="85"/>
  <c r="P61" i="85"/>
  <c r="N61" i="85"/>
  <c r="M61" i="85"/>
  <c r="L61" i="85"/>
  <c r="K61" i="85"/>
  <c r="J61" i="85"/>
  <c r="I61" i="85"/>
  <c r="X60" i="85"/>
  <c r="U60" i="85"/>
  <c r="R60" i="85"/>
  <c r="O60" i="85"/>
  <c r="L60" i="85"/>
  <c r="I60" i="85"/>
  <c r="X59" i="85"/>
  <c r="U59" i="85"/>
  <c r="R59" i="85"/>
  <c r="O59" i="85"/>
  <c r="L59" i="85"/>
  <c r="I59" i="85"/>
  <c r="X58" i="85"/>
  <c r="U58" i="85"/>
  <c r="R58" i="85"/>
  <c r="O58" i="85"/>
  <c r="L58" i="85"/>
  <c r="I58" i="85"/>
  <c r="X57" i="85"/>
  <c r="U57" i="85"/>
  <c r="R57" i="85"/>
  <c r="O57" i="85"/>
  <c r="L57" i="85"/>
  <c r="I57" i="85"/>
  <c r="X56" i="85"/>
  <c r="U56" i="85"/>
  <c r="R56" i="85"/>
  <c r="O56" i="85"/>
  <c r="O55" i="85" s="1"/>
  <c r="L56" i="85"/>
  <c r="I56" i="85"/>
  <c r="Z55" i="85"/>
  <c r="Y55" i="85"/>
  <c r="X55" i="85"/>
  <c r="W55" i="85"/>
  <c r="V55" i="85"/>
  <c r="U55" i="85"/>
  <c r="T55" i="85"/>
  <c r="S55" i="85"/>
  <c r="R55" i="85"/>
  <c r="Q55" i="85"/>
  <c r="P55" i="85"/>
  <c r="N55" i="85"/>
  <c r="M55" i="85"/>
  <c r="L55" i="85"/>
  <c r="K55" i="85"/>
  <c r="J55" i="85"/>
  <c r="I55" i="85"/>
  <c r="X54" i="85"/>
  <c r="U54" i="85"/>
  <c r="R54" i="85"/>
  <c r="O54" i="85"/>
  <c r="L54" i="85"/>
  <c r="I54" i="85"/>
  <c r="X53" i="85"/>
  <c r="U53" i="85"/>
  <c r="R53" i="85"/>
  <c r="O53" i="85"/>
  <c r="L53" i="85"/>
  <c r="I53" i="85"/>
  <c r="X52" i="85"/>
  <c r="U52" i="85"/>
  <c r="R52" i="85"/>
  <c r="O52" i="85"/>
  <c r="L52" i="85"/>
  <c r="I52" i="85"/>
  <c r="X51" i="85"/>
  <c r="U51" i="85"/>
  <c r="R51" i="85"/>
  <c r="O51" i="85"/>
  <c r="L51" i="85"/>
  <c r="I51" i="85"/>
  <c r="X50" i="85"/>
  <c r="U50" i="85"/>
  <c r="R50" i="85"/>
  <c r="O50" i="85"/>
  <c r="O49" i="85" s="1"/>
  <c r="L50" i="85"/>
  <c r="I50" i="85"/>
  <c r="Z49" i="85"/>
  <c r="Y49" i="85"/>
  <c r="Y47" i="85" s="1"/>
  <c r="X49" i="85"/>
  <c r="W49" i="85"/>
  <c r="V49" i="85"/>
  <c r="U49" i="85"/>
  <c r="U47" i="85" s="1"/>
  <c r="T49" i="85"/>
  <c r="S49" i="85"/>
  <c r="R49" i="85"/>
  <c r="Q49" i="85"/>
  <c r="Q47" i="85" s="1"/>
  <c r="P49" i="85"/>
  <c r="N49" i="85"/>
  <c r="M49" i="85"/>
  <c r="M47" i="85" s="1"/>
  <c r="L49" i="85"/>
  <c r="K49" i="85"/>
  <c r="J49" i="85"/>
  <c r="I49" i="85"/>
  <c r="I47" i="85" s="1"/>
  <c r="Z47" i="85"/>
  <c r="X47" i="85"/>
  <c r="W47" i="85"/>
  <c r="V47" i="85"/>
  <c r="T47" i="85"/>
  <c r="S47" i="85"/>
  <c r="R47" i="85"/>
  <c r="P47" i="85"/>
  <c r="N47" i="85"/>
  <c r="L47" i="85"/>
  <c r="K47" i="85"/>
  <c r="J47" i="85"/>
  <c r="X46" i="85"/>
  <c r="U46" i="85"/>
  <c r="R46" i="85"/>
  <c r="O46" i="85"/>
  <c r="L46" i="85"/>
  <c r="I46" i="85"/>
  <c r="X45" i="85"/>
  <c r="U45" i="85"/>
  <c r="R45" i="85"/>
  <c r="O45" i="85"/>
  <c r="L45" i="85"/>
  <c r="I45" i="85"/>
  <c r="X44" i="85"/>
  <c r="U44" i="85"/>
  <c r="R44" i="85"/>
  <c r="O44" i="85"/>
  <c r="L44" i="85"/>
  <c r="I44" i="85"/>
  <c r="X43" i="85"/>
  <c r="U43" i="85"/>
  <c r="R43" i="85"/>
  <c r="O43" i="85"/>
  <c r="L43" i="85"/>
  <c r="I43" i="85"/>
  <c r="X42" i="85"/>
  <c r="U42" i="85"/>
  <c r="U41" i="85" s="1"/>
  <c r="R42" i="85"/>
  <c r="O42" i="85"/>
  <c r="L42" i="85"/>
  <c r="I42" i="85"/>
  <c r="I41" i="85" s="1"/>
  <c r="Z41" i="85"/>
  <c r="Y41" i="85"/>
  <c r="X41" i="85"/>
  <c r="W41" i="85"/>
  <c r="V41" i="85"/>
  <c r="T41" i="85"/>
  <c r="S41" i="85"/>
  <c r="R41" i="85"/>
  <c r="Q41" i="85"/>
  <c r="P41" i="85"/>
  <c r="O41" i="85"/>
  <c r="N41" i="85"/>
  <c r="M41" i="85"/>
  <c r="L41" i="85"/>
  <c r="K41" i="85"/>
  <c r="J41" i="85"/>
  <c r="X40" i="85"/>
  <c r="U40" i="85"/>
  <c r="R40" i="85"/>
  <c r="O40" i="85"/>
  <c r="L40" i="85"/>
  <c r="I40" i="85"/>
  <c r="X39" i="85"/>
  <c r="U39" i="85"/>
  <c r="R39" i="85"/>
  <c r="O39" i="85"/>
  <c r="L39" i="85"/>
  <c r="I39" i="85"/>
  <c r="X38" i="85"/>
  <c r="U38" i="85"/>
  <c r="R38" i="85"/>
  <c r="O38" i="85"/>
  <c r="L38" i="85"/>
  <c r="I38" i="85"/>
  <c r="X37" i="85"/>
  <c r="U37" i="85"/>
  <c r="R37" i="85"/>
  <c r="O37" i="85"/>
  <c r="L37" i="85"/>
  <c r="I37" i="85"/>
  <c r="X36" i="85"/>
  <c r="U36" i="85"/>
  <c r="U35" i="85" s="1"/>
  <c r="R36" i="85"/>
  <c r="O36" i="85"/>
  <c r="L36" i="85"/>
  <c r="I36" i="85"/>
  <c r="I35" i="85" s="1"/>
  <c r="Z35" i="85"/>
  <c r="Y35" i="85"/>
  <c r="X35" i="85"/>
  <c r="W35" i="85"/>
  <c r="V35" i="85"/>
  <c r="T35" i="85"/>
  <c r="S35" i="85"/>
  <c r="R35" i="85"/>
  <c r="Q35" i="85"/>
  <c r="P35" i="85"/>
  <c r="O35" i="85"/>
  <c r="N35" i="85"/>
  <c r="M35" i="85"/>
  <c r="L35" i="85"/>
  <c r="K35" i="85"/>
  <c r="J35" i="85"/>
  <c r="X34" i="85"/>
  <c r="U34" i="85"/>
  <c r="R34" i="85"/>
  <c r="O34" i="85"/>
  <c r="L34" i="85"/>
  <c r="I34" i="85"/>
  <c r="X33" i="85"/>
  <c r="U33" i="85"/>
  <c r="R33" i="85"/>
  <c r="O33" i="85"/>
  <c r="L33" i="85"/>
  <c r="I33" i="85"/>
  <c r="X32" i="85"/>
  <c r="U32" i="85"/>
  <c r="R32" i="85"/>
  <c r="O32" i="85"/>
  <c r="L32" i="85"/>
  <c r="I32" i="85"/>
  <c r="X31" i="85"/>
  <c r="U31" i="85"/>
  <c r="R31" i="85"/>
  <c r="O31" i="85"/>
  <c r="L31" i="85"/>
  <c r="I31" i="85"/>
  <c r="X30" i="85"/>
  <c r="U30" i="85"/>
  <c r="U29" i="85" s="1"/>
  <c r="R30" i="85"/>
  <c r="O30" i="85"/>
  <c r="L30" i="85"/>
  <c r="I30" i="85"/>
  <c r="I29" i="85" s="1"/>
  <c r="Z29" i="85"/>
  <c r="Y29" i="85"/>
  <c r="X29" i="85"/>
  <c r="W29" i="85"/>
  <c r="V29" i="85"/>
  <c r="T29" i="85"/>
  <c r="S29" i="85"/>
  <c r="R29" i="85"/>
  <c r="Q29" i="85"/>
  <c r="P29" i="85"/>
  <c r="O29" i="85"/>
  <c r="N29" i="85"/>
  <c r="M29" i="85"/>
  <c r="L29" i="85"/>
  <c r="K29" i="85"/>
  <c r="J29" i="85"/>
  <c r="X28" i="85"/>
  <c r="U28" i="85"/>
  <c r="R28" i="85"/>
  <c r="O28" i="85"/>
  <c r="L28" i="85"/>
  <c r="I28" i="85"/>
  <c r="X27" i="85"/>
  <c r="U27" i="85"/>
  <c r="R27" i="85"/>
  <c r="O27" i="85"/>
  <c r="L27" i="85"/>
  <c r="I27" i="85"/>
  <c r="X26" i="85"/>
  <c r="U26" i="85"/>
  <c r="R26" i="85"/>
  <c r="O26" i="85"/>
  <c r="L26" i="85"/>
  <c r="I26" i="85"/>
  <c r="X25" i="85"/>
  <c r="U25" i="85"/>
  <c r="R25" i="85"/>
  <c r="O25" i="85"/>
  <c r="L25" i="85"/>
  <c r="I25" i="85"/>
  <c r="X24" i="85"/>
  <c r="U24" i="85"/>
  <c r="U23" i="85" s="1"/>
  <c r="R24" i="85"/>
  <c r="O24" i="85"/>
  <c r="L24" i="85"/>
  <c r="I24" i="85"/>
  <c r="I23" i="85" s="1"/>
  <c r="Z23" i="85"/>
  <c r="Y23" i="85"/>
  <c r="X23" i="85"/>
  <c r="W23" i="85"/>
  <c r="V23" i="85"/>
  <c r="T23" i="85"/>
  <c r="S23" i="85"/>
  <c r="R23" i="85"/>
  <c r="Q23" i="85"/>
  <c r="P23" i="85"/>
  <c r="O23" i="85"/>
  <c r="N23" i="85"/>
  <c r="M23" i="85"/>
  <c r="L23" i="85"/>
  <c r="K23" i="85"/>
  <c r="J23" i="85"/>
  <c r="X22" i="85"/>
  <c r="U22" i="85"/>
  <c r="R22" i="85"/>
  <c r="O22" i="85"/>
  <c r="L22" i="85"/>
  <c r="I22" i="85"/>
  <c r="X21" i="85"/>
  <c r="U21" i="85"/>
  <c r="R21" i="85"/>
  <c r="O21" i="85"/>
  <c r="L21" i="85"/>
  <c r="I21" i="85"/>
  <c r="X20" i="85"/>
  <c r="U20" i="85"/>
  <c r="R20" i="85"/>
  <c r="O20" i="85"/>
  <c r="L20" i="85"/>
  <c r="I20" i="85"/>
  <c r="X19" i="85"/>
  <c r="U19" i="85"/>
  <c r="R19" i="85"/>
  <c r="O19" i="85"/>
  <c r="L19" i="85"/>
  <c r="I19" i="85"/>
  <c r="X18" i="85"/>
  <c r="U18" i="85"/>
  <c r="U17" i="85" s="1"/>
  <c r="R18" i="85"/>
  <c r="O18" i="85"/>
  <c r="L18" i="85"/>
  <c r="I18" i="85"/>
  <c r="I17" i="85" s="1"/>
  <c r="Z17" i="85"/>
  <c r="Y17" i="85"/>
  <c r="X17" i="85"/>
  <c r="W17" i="85"/>
  <c r="W15" i="85" s="1"/>
  <c r="V17" i="85"/>
  <c r="T17" i="85"/>
  <c r="S17" i="85"/>
  <c r="S15" i="85" s="1"/>
  <c r="R17" i="85"/>
  <c r="Q17" i="85"/>
  <c r="P17" i="85"/>
  <c r="O17" i="85"/>
  <c r="O15" i="85" s="1"/>
  <c r="N17" i="85"/>
  <c r="M17" i="85"/>
  <c r="L17" i="85"/>
  <c r="K17" i="85"/>
  <c r="K15" i="85" s="1"/>
  <c r="J17" i="85"/>
  <c r="Z15" i="85"/>
  <c r="Z175" i="85" s="1"/>
  <c r="Y15" i="85"/>
  <c r="Y175" i="85" s="1"/>
  <c r="X15" i="85"/>
  <c r="X175" i="85" s="1"/>
  <c r="V15" i="85"/>
  <c r="V175" i="85" s="1"/>
  <c r="T15" i="85"/>
  <c r="T175" i="85" s="1"/>
  <c r="R15" i="85"/>
  <c r="R175" i="85" s="1"/>
  <c r="Q15" i="85"/>
  <c r="P15" i="85"/>
  <c r="P175" i="85" s="1"/>
  <c r="N15" i="85"/>
  <c r="N175" i="85" s="1"/>
  <c r="M15" i="85"/>
  <c r="M175" i="85" s="1"/>
  <c r="L15" i="85"/>
  <c r="L175" i="85" s="1"/>
  <c r="J15" i="85"/>
  <c r="J175" i="85" s="1"/>
  <c r="X498" i="84"/>
  <c r="U498" i="84"/>
  <c r="R498" i="84"/>
  <c r="O498" i="84"/>
  <c r="L498" i="84"/>
  <c r="I498" i="84"/>
  <c r="X497" i="84"/>
  <c r="U497" i="84"/>
  <c r="R497" i="84"/>
  <c r="O497" i="84"/>
  <c r="L497" i="84"/>
  <c r="I497" i="84"/>
  <c r="X496" i="84"/>
  <c r="U496" i="84"/>
  <c r="R496" i="84"/>
  <c r="O496" i="84"/>
  <c r="L496" i="84"/>
  <c r="I496" i="84"/>
  <c r="X495" i="84"/>
  <c r="U495" i="84"/>
  <c r="R495" i="84"/>
  <c r="R493" i="84" s="1"/>
  <c r="O495" i="84"/>
  <c r="L495" i="84"/>
  <c r="I495" i="84"/>
  <c r="X494" i="84"/>
  <c r="U494" i="84"/>
  <c r="U493" i="84" s="1"/>
  <c r="R494" i="84"/>
  <c r="O494" i="84"/>
  <c r="L494" i="84"/>
  <c r="I494" i="84"/>
  <c r="I493" i="84" s="1"/>
  <c r="Z493" i="84"/>
  <c r="Y493" i="84"/>
  <c r="X493" i="84"/>
  <c r="W493" i="84"/>
  <c r="V493" i="84"/>
  <c r="T493" i="84"/>
  <c r="S493" i="84"/>
  <c r="Q493" i="84"/>
  <c r="P493" i="84"/>
  <c r="O493" i="84"/>
  <c r="N493" i="84"/>
  <c r="M493" i="84"/>
  <c r="L493" i="84"/>
  <c r="K493" i="84"/>
  <c r="J493" i="84"/>
  <c r="X492" i="84"/>
  <c r="U492" i="84"/>
  <c r="R492" i="84"/>
  <c r="O492" i="84"/>
  <c r="L492" i="84"/>
  <c r="I492" i="84"/>
  <c r="X491" i="84"/>
  <c r="U491" i="84"/>
  <c r="R491" i="84"/>
  <c r="O491" i="84"/>
  <c r="L491" i="84"/>
  <c r="I491" i="84"/>
  <c r="X490" i="84"/>
  <c r="U490" i="84"/>
  <c r="R490" i="84"/>
  <c r="O490" i="84"/>
  <c r="L490" i="84"/>
  <c r="I490" i="84"/>
  <c r="X489" i="84"/>
  <c r="U489" i="84"/>
  <c r="R489" i="84"/>
  <c r="R487" i="84" s="1"/>
  <c r="O489" i="84"/>
  <c r="L489" i="84"/>
  <c r="I489" i="84"/>
  <c r="X488" i="84"/>
  <c r="U488" i="84"/>
  <c r="U487" i="84" s="1"/>
  <c r="R488" i="84"/>
  <c r="O488" i="84"/>
  <c r="L488" i="84"/>
  <c r="I488" i="84"/>
  <c r="I487" i="84" s="1"/>
  <c r="Z487" i="84"/>
  <c r="Y487" i="84"/>
  <c r="X487" i="84"/>
  <c r="W487" i="84"/>
  <c r="V487" i="84"/>
  <c r="T487" i="84"/>
  <c r="S487" i="84"/>
  <c r="Q487" i="84"/>
  <c r="P487" i="84"/>
  <c r="O487" i="84"/>
  <c r="N487" i="84"/>
  <c r="M487" i="84"/>
  <c r="L487" i="84"/>
  <c r="K487" i="84"/>
  <c r="J487" i="84"/>
  <c r="X486" i="84"/>
  <c r="U486" i="84"/>
  <c r="R486" i="84"/>
  <c r="O486" i="84"/>
  <c r="L486" i="84"/>
  <c r="I486" i="84"/>
  <c r="X485" i="84"/>
  <c r="U485" i="84"/>
  <c r="R485" i="84"/>
  <c r="O485" i="84"/>
  <c r="L485" i="84"/>
  <c r="I485" i="84"/>
  <c r="X484" i="84"/>
  <c r="U484" i="84"/>
  <c r="R484" i="84"/>
  <c r="O484" i="84"/>
  <c r="L484" i="84"/>
  <c r="I484" i="84"/>
  <c r="X483" i="84"/>
  <c r="U483" i="84"/>
  <c r="R483" i="84"/>
  <c r="R481" i="84" s="1"/>
  <c r="O483" i="84"/>
  <c r="L483" i="84"/>
  <c r="I483" i="84"/>
  <c r="X482" i="84"/>
  <c r="U482" i="84"/>
  <c r="U481" i="84" s="1"/>
  <c r="R482" i="84"/>
  <c r="O482" i="84"/>
  <c r="L482" i="84"/>
  <c r="I482" i="84"/>
  <c r="I481" i="84" s="1"/>
  <c r="Z481" i="84"/>
  <c r="Y481" i="84"/>
  <c r="X481" i="84"/>
  <c r="W481" i="84"/>
  <c r="V481" i="84"/>
  <c r="T481" i="84"/>
  <c r="S481" i="84"/>
  <c r="Q481" i="84"/>
  <c r="P481" i="84"/>
  <c r="O481" i="84"/>
  <c r="N481" i="84"/>
  <c r="M481" i="84"/>
  <c r="L481" i="84"/>
  <c r="K481" i="84"/>
  <c r="J481" i="84"/>
  <c r="X480" i="84"/>
  <c r="U480" i="84"/>
  <c r="R480" i="84"/>
  <c r="O480" i="84"/>
  <c r="L480" i="84"/>
  <c r="I480" i="84"/>
  <c r="X479" i="84"/>
  <c r="U479" i="84"/>
  <c r="R479" i="84"/>
  <c r="O479" i="84"/>
  <c r="L479" i="84"/>
  <c r="I479" i="84"/>
  <c r="X478" i="84"/>
  <c r="U478" i="84"/>
  <c r="R478" i="84"/>
  <c r="O478" i="84"/>
  <c r="L478" i="84"/>
  <c r="I478" i="84"/>
  <c r="X477" i="84"/>
  <c r="U477" i="84"/>
  <c r="R477" i="84"/>
  <c r="R475" i="84" s="1"/>
  <c r="R467" i="84" s="1"/>
  <c r="O477" i="84"/>
  <c r="L477" i="84"/>
  <c r="I477" i="84"/>
  <c r="X476" i="84"/>
  <c r="U476" i="84"/>
  <c r="U475" i="84" s="1"/>
  <c r="R476" i="84"/>
  <c r="O476" i="84"/>
  <c r="L476" i="84"/>
  <c r="I476" i="84"/>
  <c r="I475" i="84" s="1"/>
  <c r="Z475" i="84"/>
  <c r="Y475" i="84"/>
  <c r="X475" i="84"/>
  <c r="W475" i="84"/>
  <c r="V475" i="84"/>
  <c r="T475" i="84"/>
  <c r="S475" i="84"/>
  <c r="Q475" i="84"/>
  <c r="P475" i="84"/>
  <c r="O475" i="84"/>
  <c r="N475" i="84"/>
  <c r="M475" i="84"/>
  <c r="L475" i="84"/>
  <c r="K475" i="84"/>
  <c r="J475" i="84"/>
  <c r="X474" i="84"/>
  <c r="U474" i="84"/>
  <c r="R474" i="84"/>
  <c r="O474" i="84"/>
  <c r="L474" i="84"/>
  <c r="I474" i="84"/>
  <c r="X473" i="84"/>
  <c r="U473" i="84"/>
  <c r="R473" i="84"/>
  <c r="O473" i="84"/>
  <c r="L473" i="84"/>
  <c r="I473" i="84"/>
  <c r="X472" i="84"/>
  <c r="U472" i="84"/>
  <c r="R472" i="84"/>
  <c r="O472" i="84"/>
  <c r="L472" i="84"/>
  <c r="I472" i="84"/>
  <c r="X471" i="84"/>
  <c r="U471" i="84"/>
  <c r="R471" i="84"/>
  <c r="R469" i="84" s="1"/>
  <c r="O471" i="84"/>
  <c r="L471" i="84"/>
  <c r="I471" i="84"/>
  <c r="X470" i="84"/>
  <c r="U470" i="84"/>
  <c r="U469" i="84" s="1"/>
  <c r="R470" i="84"/>
  <c r="O470" i="84"/>
  <c r="L470" i="84"/>
  <c r="I470" i="84"/>
  <c r="I469" i="84" s="1"/>
  <c r="Z469" i="84"/>
  <c r="Y469" i="84"/>
  <c r="X469" i="84"/>
  <c r="X467" i="84" s="1"/>
  <c r="W469" i="84"/>
  <c r="W467" i="84" s="1"/>
  <c r="V469" i="84"/>
  <c r="T469" i="84"/>
  <c r="T467" i="84" s="1"/>
  <c r="S469" i="84"/>
  <c r="S467" i="84" s="1"/>
  <c r="Q469" i="84"/>
  <c r="P469" i="84"/>
  <c r="P467" i="84" s="1"/>
  <c r="O469" i="84"/>
  <c r="O467" i="84" s="1"/>
  <c r="N469" i="84"/>
  <c r="M469" i="84"/>
  <c r="L469" i="84"/>
  <c r="L467" i="84" s="1"/>
  <c r="K469" i="84"/>
  <c r="K467" i="84" s="1"/>
  <c r="J469" i="84"/>
  <c r="Z467" i="84"/>
  <c r="Y467" i="84"/>
  <c r="V467" i="84"/>
  <c r="Q467" i="84"/>
  <c r="N467" i="84"/>
  <c r="M467" i="84"/>
  <c r="J467" i="84"/>
  <c r="X466" i="84"/>
  <c r="U466" i="84"/>
  <c r="R466" i="84"/>
  <c r="O466" i="84"/>
  <c r="L466" i="84"/>
  <c r="I466" i="84"/>
  <c r="X465" i="84"/>
  <c r="U465" i="84"/>
  <c r="R465" i="84"/>
  <c r="O465" i="84"/>
  <c r="L465" i="84"/>
  <c r="I465" i="84"/>
  <c r="X464" i="84"/>
  <c r="U464" i="84"/>
  <c r="R464" i="84"/>
  <c r="O464" i="84"/>
  <c r="L464" i="84"/>
  <c r="I464" i="84"/>
  <c r="X463" i="84"/>
  <c r="X461" i="84" s="1"/>
  <c r="U463" i="84"/>
  <c r="R463" i="84"/>
  <c r="O463" i="84"/>
  <c r="L463" i="84"/>
  <c r="L461" i="84" s="1"/>
  <c r="I463" i="84"/>
  <c r="X462" i="84"/>
  <c r="U462" i="84"/>
  <c r="R462" i="84"/>
  <c r="R461" i="84" s="1"/>
  <c r="O462" i="84"/>
  <c r="O461" i="84" s="1"/>
  <c r="L462" i="84"/>
  <c r="I462" i="84"/>
  <c r="Z461" i="84"/>
  <c r="Y461" i="84"/>
  <c r="W461" i="84"/>
  <c r="V461" i="84"/>
  <c r="U461" i="84"/>
  <c r="T461" i="84"/>
  <c r="S461" i="84"/>
  <c r="Q461" i="84"/>
  <c r="P461" i="84"/>
  <c r="N461" i="84"/>
  <c r="M461" i="84"/>
  <c r="K461" i="84"/>
  <c r="J461" i="84"/>
  <c r="I461" i="84"/>
  <c r="X460" i="84"/>
  <c r="U460" i="84"/>
  <c r="R460" i="84"/>
  <c r="O460" i="84"/>
  <c r="L460" i="84"/>
  <c r="I460" i="84"/>
  <c r="X459" i="84"/>
  <c r="U459" i="84"/>
  <c r="R459" i="84"/>
  <c r="O459" i="84"/>
  <c r="L459" i="84"/>
  <c r="I459" i="84"/>
  <c r="X458" i="84"/>
  <c r="U458" i="84"/>
  <c r="R458" i="84"/>
  <c r="O458" i="84"/>
  <c r="L458" i="84"/>
  <c r="I458" i="84"/>
  <c r="X457" i="84"/>
  <c r="X455" i="84" s="1"/>
  <c r="U457" i="84"/>
  <c r="R457" i="84"/>
  <c r="O457" i="84"/>
  <c r="L457" i="84"/>
  <c r="L455" i="84" s="1"/>
  <c r="I457" i="84"/>
  <c r="X456" i="84"/>
  <c r="U456" i="84"/>
  <c r="R456" i="84"/>
  <c r="O456" i="84"/>
  <c r="O455" i="84" s="1"/>
  <c r="L456" i="84"/>
  <c r="I456" i="84"/>
  <c r="Z455" i="84"/>
  <c r="Y455" i="84"/>
  <c r="W455" i="84"/>
  <c r="V455" i="84"/>
  <c r="U455" i="84"/>
  <c r="T455" i="84"/>
  <c r="S455" i="84"/>
  <c r="R455" i="84"/>
  <c r="Q455" i="84"/>
  <c r="P455" i="84"/>
  <c r="N455" i="84"/>
  <c r="M455" i="84"/>
  <c r="K455" i="84"/>
  <c r="J455" i="84"/>
  <c r="I455" i="84"/>
  <c r="X454" i="84"/>
  <c r="U454" i="84"/>
  <c r="R454" i="84"/>
  <c r="O454" i="84"/>
  <c r="L454" i="84"/>
  <c r="I454" i="84"/>
  <c r="X453" i="84"/>
  <c r="U453" i="84"/>
  <c r="R453" i="84"/>
  <c r="O453" i="84"/>
  <c r="L453" i="84"/>
  <c r="I453" i="84"/>
  <c r="X452" i="84"/>
  <c r="U452" i="84"/>
  <c r="R452" i="84"/>
  <c r="O452" i="84"/>
  <c r="L452" i="84"/>
  <c r="I452" i="84"/>
  <c r="X451" i="84"/>
  <c r="X449" i="84" s="1"/>
  <c r="U451" i="84"/>
  <c r="R451" i="84"/>
  <c r="O451" i="84"/>
  <c r="L451" i="84"/>
  <c r="L449" i="84" s="1"/>
  <c r="I451" i="84"/>
  <c r="X450" i="84"/>
  <c r="U450" i="84"/>
  <c r="R450" i="84"/>
  <c r="R449" i="84" s="1"/>
  <c r="O450" i="84"/>
  <c r="O449" i="84" s="1"/>
  <c r="L450" i="84"/>
  <c r="I450" i="84"/>
  <c r="Z449" i="84"/>
  <c r="Y449" i="84"/>
  <c r="W449" i="84"/>
  <c r="V449" i="84"/>
  <c r="U449" i="84"/>
  <c r="T449" i="84"/>
  <c r="S449" i="84"/>
  <c r="Q449" i="84"/>
  <c r="P449" i="84"/>
  <c r="N449" i="84"/>
  <c r="M449" i="84"/>
  <c r="K449" i="84"/>
  <c r="J449" i="84"/>
  <c r="I449" i="84"/>
  <c r="X448" i="84"/>
  <c r="U448" i="84"/>
  <c r="R448" i="84"/>
  <c r="O448" i="84"/>
  <c r="L448" i="84"/>
  <c r="I448" i="84"/>
  <c r="X447" i="84"/>
  <c r="U447" i="84"/>
  <c r="R447" i="84"/>
  <c r="O447" i="84"/>
  <c r="L447" i="84"/>
  <c r="I447" i="84"/>
  <c r="X446" i="84"/>
  <c r="U446" i="84"/>
  <c r="R446" i="84"/>
  <c r="O446" i="84"/>
  <c r="L446" i="84"/>
  <c r="I446" i="84"/>
  <c r="X445" i="84"/>
  <c r="X443" i="84" s="1"/>
  <c r="U445" i="84"/>
  <c r="R445" i="84"/>
  <c r="O445" i="84"/>
  <c r="L445" i="84"/>
  <c r="L443" i="84" s="1"/>
  <c r="I445" i="84"/>
  <c r="X444" i="84"/>
  <c r="U444" i="84"/>
  <c r="R444" i="84"/>
  <c r="R443" i="84" s="1"/>
  <c r="O444" i="84"/>
  <c r="O443" i="84" s="1"/>
  <c r="L444" i="84"/>
  <c r="I444" i="84"/>
  <c r="Z443" i="84"/>
  <c r="Y443" i="84"/>
  <c r="W443" i="84"/>
  <c r="V443" i="84"/>
  <c r="U443" i="84"/>
  <c r="T443" i="84"/>
  <c r="S443" i="84"/>
  <c r="Q443" i="84"/>
  <c r="P443" i="84"/>
  <c r="N443" i="84"/>
  <c r="M443" i="84"/>
  <c r="K443" i="84"/>
  <c r="J443" i="84"/>
  <c r="I443" i="84"/>
  <c r="X442" i="84"/>
  <c r="U442" i="84"/>
  <c r="R442" i="84"/>
  <c r="O442" i="84"/>
  <c r="L442" i="84"/>
  <c r="I442" i="84"/>
  <c r="X441" i="84"/>
  <c r="U441" i="84"/>
  <c r="R441" i="84"/>
  <c r="O441" i="84"/>
  <c r="L441" i="84"/>
  <c r="I441" i="84"/>
  <c r="X440" i="84"/>
  <c r="U440" i="84"/>
  <c r="R440" i="84"/>
  <c r="O440" i="84"/>
  <c r="L440" i="84"/>
  <c r="I440" i="84"/>
  <c r="X439" i="84"/>
  <c r="X437" i="84" s="1"/>
  <c r="X435" i="84" s="1"/>
  <c r="U439" i="84"/>
  <c r="R439" i="84"/>
  <c r="O439" i="84"/>
  <c r="L439" i="84"/>
  <c r="L437" i="84" s="1"/>
  <c r="I439" i="84"/>
  <c r="X438" i="84"/>
  <c r="U438" i="84"/>
  <c r="R438" i="84"/>
  <c r="R437" i="84" s="1"/>
  <c r="R435" i="84" s="1"/>
  <c r="O438" i="84"/>
  <c r="O437" i="84" s="1"/>
  <c r="L438" i="84"/>
  <c r="I438" i="84"/>
  <c r="Z437" i="84"/>
  <c r="Z435" i="84" s="1"/>
  <c r="Y437" i="84"/>
  <c r="Y435" i="84" s="1"/>
  <c r="W437" i="84"/>
  <c r="V437" i="84"/>
  <c r="U437" i="84"/>
  <c r="U435" i="84" s="1"/>
  <c r="T437" i="84"/>
  <c r="S437" i="84"/>
  <c r="Q437" i="84"/>
  <c r="Q435" i="84" s="1"/>
  <c r="P437" i="84"/>
  <c r="N437" i="84"/>
  <c r="M437" i="84"/>
  <c r="M435" i="84" s="1"/>
  <c r="K437" i="84"/>
  <c r="J437" i="84"/>
  <c r="I437" i="84"/>
  <c r="I435" i="84" s="1"/>
  <c r="W435" i="84"/>
  <c r="T435" i="84"/>
  <c r="S435" i="84"/>
  <c r="P435" i="84"/>
  <c r="L435" i="84"/>
  <c r="K435" i="84"/>
  <c r="X434" i="84"/>
  <c r="U434" i="84"/>
  <c r="R434" i="84"/>
  <c r="O434" i="84"/>
  <c r="L434" i="84"/>
  <c r="I434" i="84"/>
  <c r="X433" i="84"/>
  <c r="U433" i="84"/>
  <c r="R433" i="84"/>
  <c r="O433" i="84"/>
  <c r="L433" i="84"/>
  <c r="I433" i="84"/>
  <c r="X432" i="84"/>
  <c r="U432" i="84"/>
  <c r="R432" i="84"/>
  <c r="O432" i="84"/>
  <c r="L432" i="84"/>
  <c r="I432" i="84"/>
  <c r="X431" i="84"/>
  <c r="U431" i="84"/>
  <c r="R431" i="84"/>
  <c r="R429" i="84" s="1"/>
  <c r="O431" i="84"/>
  <c r="L431" i="84"/>
  <c r="I431" i="84"/>
  <c r="X430" i="84"/>
  <c r="U430" i="84"/>
  <c r="U429" i="84" s="1"/>
  <c r="R430" i="84"/>
  <c r="O430" i="84"/>
  <c r="L430" i="84"/>
  <c r="I430" i="84"/>
  <c r="I429" i="84" s="1"/>
  <c r="Z429" i="84"/>
  <c r="Y429" i="84"/>
  <c r="X429" i="84"/>
  <c r="W429" i="84"/>
  <c r="V429" i="84"/>
  <c r="T429" i="84"/>
  <c r="S429" i="84"/>
  <c r="Q429" i="84"/>
  <c r="P429" i="84"/>
  <c r="O429" i="84"/>
  <c r="N429" i="84"/>
  <c r="M429" i="84"/>
  <c r="L429" i="84"/>
  <c r="K429" i="84"/>
  <c r="J429" i="84"/>
  <c r="X428" i="84"/>
  <c r="U428" i="84"/>
  <c r="R428" i="84"/>
  <c r="O428" i="84"/>
  <c r="L428" i="84"/>
  <c r="I428" i="84"/>
  <c r="X427" i="84"/>
  <c r="U427" i="84"/>
  <c r="R427" i="84"/>
  <c r="O427" i="84"/>
  <c r="L427" i="84"/>
  <c r="I427" i="84"/>
  <c r="X426" i="84"/>
  <c r="U426" i="84"/>
  <c r="R426" i="84"/>
  <c r="O426" i="84"/>
  <c r="L426" i="84"/>
  <c r="I426" i="84"/>
  <c r="X425" i="84"/>
  <c r="U425" i="84"/>
  <c r="R425" i="84"/>
  <c r="R423" i="84" s="1"/>
  <c r="O425" i="84"/>
  <c r="L425" i="84"/>
  <c r="I425" i="84"/>
  <c r="X424" i="84"/>
  <c r="U424" i="84"/>
  <c r="U423" i="84" s="1"/>
  <c r="R424" i="84"/>
  <c r="O424" i="84"/>
  <c r="L424" i="84"/>
  <c r="L423" i="84" s="1"/>
  <c r="I424" i="84"/>
  <c r="I423" i="84" s="1"/>
  <c r="Z423" i="84"/>
  <c r="Y423" i="84"/>
  <c r="X423" i="84"/>
  <c r="W423" i="84"/>
  <c r="V423" i="84"/>
  <c r="T423" i="84"/>
  <c r="S423" i="84"/>
  <c r="Q423" i="84"/>
  <c r="P423" i="84"/>
  <c r="O423" i="84"/>
  <c r="N423" i="84"/>
  <c r="M423" i="84"/>
  <c r="K423" i="84"/>
  <c r="J423" i="84"/>
  <c r="X422" i="84"/>
  <c r="U422" i="84"/>
  <c r="R422" i="84"/>
  <c r="O422" i="84"/>
  <c r="L422" i="84"/>
  <c r="I422" i="84"/>
  <c r="X421" i="84"/>
  <c r="U421" i="84"/>
  <c r="R421" i="84"/>
  <c r="O421" i="84"/>
  <c r="L421" i="84"/>
  <c r="I421" i="84"/>
  <c r="X420" i="84"/>
  <c r="U420" i="84"/>
  <c r="R420" i="84"/>
  <c r="O420" i="84"/>
  <c r="L420" i="84"/>
  <c r="I420" i="84"/>
  <c r="X419" i="84"/>
  <c r="U419" i="84"/>
  <c r="R419" i="84"/>
  <c r="R417" i="84" s="1"/>
  <c r="R403" i="84" s="1"/>
  <c r="O419" i="84"/>
  <c r="L419" i="84"/>
  <c r="I419" i="84"/>
  <c r="X418" i="84"/>
  <c r="U418" i="84"/>
  <c r="U417" i="84" s="1"/>
  <c r="R418" i="84"/>
  <c r="O418" i="84"/>
  <c r="L418" i="84"/>
  <c r="L417" i="84" s="1"/>
  <c r="I418" i="84"/>
  <c r="I417" i="84" s="1"/>
  <c r="Z417" i="84"/>
  <c r="Y417" i="84"/>
  <c r="X417" i="84"/>
  <c r="W417" i="84"/>
  <c r="V417" i="84"/>
  <c r="T417" i="84"/>
  <c r="S417" i="84"/>
  <c r="Q417" i="84"/>
  <c r="P417" i="84"/>
  <c r="O417" i="84"/>
  <c r="N417" i="84"/>
  <c r="M417" i="84"/>
  <c r="K417" i="84"/>
  <c r="J417" i="84"/>
  <c r="X416" i="84"/>
  <c r="U416" i="84"/>
  <c r="R416" i="84"/>
  <c r="O416" i="84"/>
  <c r="L416" i="84"/>
  <c r="I416" i="84"/>
  <c r="X415" i="84"/>
  <c r="U415" i="84"/>
  <c r="R415" i="84"/>
  <c r="O415" i="84"/>
  <c r="L415" i="84"/>
  <c r="I415" i="84"/>
  <c r="X414" i="84"/>
  <c r="U414" i="84"/>
  <c r="R414" i="84"/>
  <c r="O414" i="84"/>
  <c r="L414" i="84"/>
  <c r="I414" i="84"/>
  <c r="X413" i="84"/>
  <c r="U413" i="84"/>
  <c r="R413" i="84"/>
  <c r="R411" i="84" s="1"/>
  <c r="O413" i="84"/>
  <c r="L413" i="84"/>
  <c r="I413" i="84"/>
  <c r="X412" i="84"/>
  <c r="U412" i="84"/>
  <c r="U411" i="84" s="1"/>
  <c r="R412" i="84"/>
  <c r="O412" i="84"/>
  <c r="L412" i="84"/>
  <c r="I412" i="84"/>
  <c r="I411" i="84" s="1"/>
  <c r="Z411" i="84"/>
  <c r="Y411" i="84"/>
  <c r="X411" i="84"/>
  <c r="W411" i="84"/>
  <c r="V411" i="84"/>
  <c r="T411" i="84"/>
  <c r="S411" i="84"/>
  <c r="Q411" i="84"/>
  <c r="P411" i="84"/>
  <c r="O411" i="84"/>
  <c r="N411" i="84"/>
  <c r="M411" i="84"/>
  <c r="L411" i="84"/>
  <c r="K411" i="84"/>
  <c r="J411" i="84"/>
  <c r="X410" i="84"/>
  <c r="U410" i="84"/>
  <c r="R410" i="84"/>
  <c r="O410" i="84"/>
  <c r="L410" i="84"/>
  <c r="I410" i="84"/>
  <c r="X409" i="84"/>
  <c r="U409" i="84"/>
  <c r="R409" i="84"/>
  <c r="O409" i="84"/>
  <c r="L409" i="84"/>
  <c r="I409" i="84"/>
  <c r="X408" i="84"/>
  <c r="U408" i="84"/>
  <c r="R408" i="84"/>
  <c r="O408" i="84"/>
  <c r="L408" i="84"/>
  <c r="I408" i="84"/>
  <c r="X407" i="84"/>
  <c r="U407" i="84"/>
  <c r="R407" i="84"/>
  <c r="R405" i="84" s="1"/>
  <c r="O407" i="84"/>
  <c r="L407" i="84"/>
  <c r="I407" i="84"/>
  <c r="X406" i="84"/>
  <c r="U406" i="84"/>
  <c r="U405" i="84" s="1"/>
  <c r="R406" i="84"/>
  <c r="O406" i="84"/>
  <c r="L406" i="84"/>
  <c r="I406" i="84"/>
  <c r="I405" i="84" s="1"/>
  <c r="Z405" i="84"/>
  <c r="Y405" i="84"/>
  <c r="X405" i="84"/>
  <c r="W405" i="84"/>
  <c r="W403" i="84" s="1"/>
  <c r="V405" i="84"/>
  <c r="T405" i="84"/>
  <c r="S405" i="84"/>
  <c r="S403" i="84" s="1"/>
  <c r="Q405" i="84"/>
  <c r="P405" i="84"/>
  <c r="P403" i="84" s="1"/>
  <c r="O405" i="84"/>
  <c r="O403" i="84" s="1"/>
  <c r="N405" i="84"/>
  <c r="M405" i="84"/>
  <c r="L405" i="84"/>
  <c r="K405" i="84"/>
  <c r="K403" i="84" s="1"/>
  <c r="J405" i="84"/>
  <c r="Z403" i="84"/>
  <c r="Y403" i="84"/>
  <c r="V403" i="84"/>
  <c r="Q403" i="84"/>
  <c r="N403" i="84"/>
  <c r="M403" i="84"/>
  <c r="J403" i="84"/>
  <c r="X402" i="84"/>
  <c r="U402" i="84"/>
  <c r="R402" i="84"/>
  <c r="O402" i="84"/>
  <c r="L402" i="84"/>
  <c r="I402" i="84"/>
  <c r="X401" i="84"/>
  <c r="U401" i="84"/>
  <c r="R401" i="84"/>
  <c r="O401" i="84"/>
  <c r="L401" i="84"/>
  <c r="I401" i="84"/>
  <c r="X400" i="84"/>
  <c r="U400" i="84"/>
  <c r="R400" i="84"/>
  <c r="O400" i="84"/>
  <c r="L400" i="84"/>
  <c r="I400" i="84"/>
  <c r="X399" i="84"/>
  <c r="X397" i="84" s="1"/>
  <c r="U399" i="84"/>
  <c r="R399" i="84"/>
  <c r="O399" i="84"/>
  <c r="L399" i="84"/>
  <c r="L397" i="84" s="1"/>
  <c r="I399" i="84"/>
  <c r="X398" i="84"/>
  <c r="U398" i="84"/>
  <c r="R398" i="84"/>
  <c r="O398" i="84"/>
  <c r="O397" i="84" s="1"/>
  <c r="L398" i="84"/>
  <c r="I398" i="84"/>
  <c r="Z397" i="84"/>
  <c r="Y397" i="84"/>
  <c r="W397" i="84"/>
  <c r="V397" i="84"/>
  <c r="U397" i="84"/>
  <c r="T397" i="84"/>
  <c r="S397" i="84"/>
  <c r="R397" i="84"/>
  <c r="Q397" i="84"/>
  <c r="P397" i="84"/>
  <c r="N397" i="84"/>
  <c r="M397" i="84"/>
  <c r="K397" i="84"/>
  <c r="J397" i="84"/>
  <c r="I397" i="84"/>
  <c r="X396" i="84"/>
  <c r="U396" i="84"/>
  <c r="R396" i="84"/>
  <c r="O396" i="84"/>
  <c r="L396" i="84"/>
  <c r="I396" i="84"/>
  <c r="X395" i="84"/>
  <c r="U395" i="84"/>
  <c r="R395" i="84"/>
  <c r="O395" i="84"/>
  <c r="L395" i="84"/>
  <c r="I395" i="84"/>
  <c r="X394" i="84"/>
  <c r="U394" i="84"/>
  <c r="R394" i="84"/>
  <c r="O394" i="84"/>
  <c r="L394" i="84"/>
  <c r="I394" i="84"/>
  <c r="X393" i="84"/>
  <c r="X391" i="84" s="1"/>
  <c r="U393" i="84"/>
  <c r="R393" i="84"/>
  <c r="O393" i="84"/>
  <c r="L393" i="84"/>
  <c r="L391" i="84" s="1"/>
  <c r="I393" i="84"/>
  <c r="X392" i="84"/>
  <c r="U392" i="84"/>
  <c r="R392" i="84"/>
  <c r="R391" i="84" s="1"/>
  <c r="O392" i="84"/>
  <c r="O391" i="84" s="1"/>
  <c r="L392" i="84"/>
  <c r="I392" i="84"/>
  <c r="Z391" i="84"/>
  <c r="Y391" i="84"/>
  <c r="W391" i="84"/>
  <c r="V391" i="84"/>
  <c r="U391" i="84"/>
  <c r="T391" i="84"/>
  <c r="S391" i="84"/>
  <c r="Q391" i="84"/>
  <c r="P391" i="84"/>
  <c r="N391" i="84"/>
  <c r="M391" i="84"/>
  <c r="K391" i="84"/>
  <c r="J391" i="84"/>
  <c r="I391" i="84"/>
  <c r="X390" i="84"/>
  <c r="U390" i="84"/>
  <c r="R390" i="84"/>
  <c r="O390" i="84"/>
  <c r="L390" i="84"/>
  <c r="I390" i="84"/>
  <c r="X389" i="84"/>
  <c r="U389" i="84"/>
  <c r="R389" i="84"/>
  <c r="O389" i="84"/>
  <c r="L389" i="84"/>
  <c r="I389" i="84"/>
  <c r="X388" i="84"/>
  <c r="U388" i="84"/>
  <c r="R388" i="84"/>
  <c r="O388" i="84"/>
  <c r="L388" i="84"/>
  <c r="I388" i="84"/>
  <c r="X387" i="84"/>
  <c r="X385" i="84" s="1"/>
  <c r="U387" i="84"/>
  <c r="R387" i="84"/>
  <c r="O387" i="84"/>
  <c r="L387" i="84"/>
  <c r="L385" i="84" s="1"/>
  <c r="I387" i="84"/>
  <c r="X386" i="84"/>
  <c r="U386" i="84"/>
  <c r="R386" i="84"/>
  <c r="O386" i="84"/>
  <c r="O385" i="84" s="1"/>
  <c r="L386" i="84"/>
  <c r="I386" i="84"/>
  <c r="Z385" i="84"/>
  <c r="Y385" i="84"/>
  <c r="W385" i="84"/>
  <c r="V385" i="84"/>
  <c r="U385" i="84"/>
  <c r="T385" i="84"/>
  <c r="S385" i="84"/>
  <c r="R385" i="84"/>
  <c r="Q385" i="84"/>
  <c r="P385" i="84"/>
  <c r="N385" i="84"/>
  <c r="M385" i="84"/>
  <c r="K385" i="84"/>
  <c r="J385" i="84"/>
  <c r="I385" i="84"/>
  <c r="X384" i="84"/>
  <c r="U384" i="84"/>
  <c r="R384" i="84"/>
  <c r="O384" i="84"/>
  <c r="L384" i="84"/>
  <c r="I384" i="84"/>
  <c r="X383" i="84"/>
  <c r="U383" i="84"/>
  <c r="R383" i="84"/>
  <c r="O383" i="84"/>
  <c r="L383" i="84"/>
  <c r="I383" i="84"/>
  <c r="X382" i="84"/>
  <c r="U382" i="84"/>
  <c r="R382" i="84"/>
  <c r="O382" i="84"/>
  <c r="L382" i="84"/>
  <c r="I382" i="84"/>
  <c r="X381" i="84"/>
  <c r="X379" i="84" s="1"/>
  <c r="U381" i="84"/>
  <c r="R381" i="84"/>
  <c r="O381" i="84"/>
  <c r="L381" i="84"/>
  <c r="L379" i="84" s="1"/>
  <c r="L371" i="84" s="1"/>
  <c r="I381" i="84"/>
  <c r="X380" i="84"/>
  <c r="U380" i="84"/>
  <c r="R380" i="84"/>
  <c r="R379" i="84" s="1"/>
  <c r="O380" i="84"/>
  <c r="O379" i="84" s="1"/>
  <c r="L380" i="84"/>
  <c r="I380" i="84"/>
  <c r="Z379" i="84"/>
  <c r="Y379" i="84"/>
  <c r="W379" i="84"/>
  <c r="V379" i="84"/>
  <c r="U379" i="84"/>
  <c r="T379" i="84"/>
  <c r="S379" i="84"/>
  <c r="Q379" i="84"/>
  <c r="P379" i="84"/>
  <c r="N379" i="84"/>
  <c r="M379" i="84"/>
  <c r="K379" i="84"/>
  <c r="J379" i="84"/>
  <c r="I379" i="84"/>
  <c r="X378" i="84"/>
  <c r="U378" i="84"/>
  <c r="R378" i="84"/>
  <c r="O378" i="84"/>
  <c r="L378" i="84"/>
  <c r="I378" i="84"/>
  <c r="X377" i="84"/>
  <c r="U377" i="84"/>
  <c r="R377" i="84"/>
  <c r="O377" i="84"/>
  <c r="L377" i="84"/>
  <c r="I377" i="84"/>
  <c r="X376" i="84"/>
  <c r="U376" i="84"/>
  <c r="R376" i="84"/>
  <c r="O376" i="84"/>
  <c r="L376" i="84"/>
  <c r="I376" i="84"/>
  <c r="X375" i="84"/>
  <c r="X373" i="84" s="1"/>
  <c r="U375" i="84"/>
  <c r="R375" i="84"/>
  <c r="O375" i="84"/>
  <c r="L375" i="84"/>
  <c r="L373" i="84" s="1"/>
  <c r="I375" i="84"/>
  <c r="X374" i="84"/>
  <c r="U374" i="84"/>
  <c r="R374" i="84"/>
  <c r="O374" i="84"/>
  <c r="O373" i="84" s="1"/>
  <c r="L374" i="84"/>
  <c r="I374" i="84"/>
  <c r="Z373" i="84"/>
  <c r="Y373" i="84"/>
  <c r="Y371" i="84" s="1"/>
  <c r="W373" i="84"/>
  <c r="V373" i="84"/>
  <c r="V371" i="84" s="1"/>
  <c r="U373" i="84"/>
  <c r="U371" i="84" s="1"/>
  <c r="T373" i="84"/>
  <c r="S373" i="84"/>
  <c r="R373" i="84"/>
  <c r="Q373" i="84"/>
  <c r="Q371" i="84" s="1"/>
  <c r="P373" i="84"/>
  <c r="N373" i="84"/>
  <c r="M373" i="84"/>
  <c r="M371" i="84" s="1"/>
  <c r="K373" i="84"/>
  <c r="J373" i="84"/>
  <c r="I373" i="84"/>
  <c r="I371" i="84" s="1"/>
  <c r="X371" i="84"/>
  <c r="W371" i="84"/>
  <c r="T371" i="84"/>
  <c r="S371" i="84"/>
  <c r="P371" i="84"/>
  <c r="K371" i="84"/>
  <c r="X370" i="84"/>
  <c r="U370" i="84"/>
  <c r="R370" i="84"/>
  <c r="O370" i="84"/>
  <c r="L370" i="84"/>
  <c r="I370" i="84"/>
  <c r="X369" i="84"/>
  <c r="U369" i="84"/>
  <c r="R369" i="84"/>
  <c r="O369" i="84"/>
  <c r="L369" i="84"/>
  <c r="I369" i="84"/>
  <c r="X368" i="84"/>
  <c r="U368" i="84"/>
  <c r="R368" i="84"/>
  <c r="O368" i="84"/>
  <c r="L368" i="84"/>
  <c r="I368" i="84"/>
  <c r="X367" i="84"/>
  <c r="U367" i="84"/>
  <c r="R367" i="84"/>
  <c r="R365" i="84" s="1"/>
  <c r="O367" i="84"/>
  <c r="L367" i="84"/>
  <c r="I367" i="84"/>
  <c r="X366" i="84"/>
  <c r="U366" i="84"/>
  <c r="U365" i="84" s="1"/>
  <c r="R366" i="84"/>
  <c r="O366" i="84"/>
  <c r="L366" i="84"/>
  <c r="L365" i="84" s="1"/>
  <c r="I366" i="84"/>
  <c r="I365" i="84" s="1"/>
  <c r="Z365" i="84"/>
  <c r="Y365" i="84"/>
  <c r="X365" i="84"/>
  <c r="W365" i="84"/>
  <c r="V365" i="84"/>
  <c r="T365" i="84"/>
  <c r="S365" i="84"/>
  <c r="Q365" i="84"/>
  <c r="P365" i="84"/>
  <c r="O365" i="84"/>
  <c r="N365" i="84"/>
  <c r="M365" i="84"/>
  <c r="K365" i="84"/>
  <c r="J365" i="84"/>
  <c r="X364" i="84"/>
  <c r="U364" i="84"/>
  <c r="R364" i="84"/>
  <c r="O364" i="84"/>
  <c r="L364" i="84"/>
  <c r="I364" i="84"/>
  <c r="X363" i="84"/>
  <c r="U363" i="84"/>
  <c r="R363" i="84"/>
  <c r="O363" i="84"/>
  <c r="L363" i="84"/>
  <c r="I363" i="84"/>
  <c r="X362" i="84"/>
  <c r="U362" i="84"/>
  <c r="R362" i="84"/>
  <c r="O362" i="84"/>
  <c r="L362" i="84"/>
  <c r="I362" i="84"/>
  <c r="X361" i="84"/>
  <c r="U361" i="84"/>
  <c r="R361" i="84"/>
  <c r="R359" i="84" s="1"/>
  <c r="O361" i="84"/>
  <c r="L361" i="84"/>
  <c r="I361" i="84"/>
  <c r="X360" i="84"/>
  <c r="U360" i="84"/>
  <c r="U359" i="84" s="1"/>
  <c r="R360" i="84"/>
  <c r="O360" i="84"/>
  <c r="L360" i="84"/>
  <c r="L359" i="84" s="1"/>
  <c r="I360" i="84"/>
  <c r="I359" i="84" s="1"/>
  <c r="Z359" i="84"/>
  <c r="Y359" i="84"/>
  <c r="X359" i="84"/>
  <c r="W359" i="84"/>
  <c r="V359" i="84"/>
  <c r="T359" i="84"/>
  <c r="S359" i="84"/>
  <c r="Q359" i="84"/>
  <c r="P359" i="84"/>
  <c r="O359" i="84"/>
  <c r="N359" i="84"/>
  <c r="M359" i="84"/>
  <c r="K359" i="84"/>
  <c r="J359" i="84"/>
  <c r="X358" i="84"/>
  <c r="U358" i="84"/>
  <c r="R358" i="84"/>
  <c r="O358" i="84"/>
  <c r="L358" i="84"/>
  <c r="I358" i="84"/>
  <c r="X357" i="84"/>
  <c r="U357" i="84"/>
  <c r="R357" i="84"/>
  <c r="O357" i="84"/>
  <c r="L357" i="84"/>
  <c r="I357" i="84"/>
  <c r="X356" i="84"/>
  <c r="U356" i="84"/>
  <c r="R356" i="84"/>
  <c r="O356" i="84"/>
  <c r="L356" i="84"/>
  <c r="I356" i="84"/>
  <c r="X355" i="84"/>
  <c r="U355" i="84"/>
  <c r="R355" i="84"/>
  <c r="R353" i="84" s="1"/>
  <c r="O355" i="84"/>
  <c r="L355" i="84"/>
  <c r="I355" i="84"/>
  <c r="X354" i="84"/>
  <c r="U354" i="84"/>
  <c r="R354" i="84"/>
  <c r="O354" i="84"/>
  <c r="L354" i="84"/>
  <c r="I354" i="84"/>
  <c r="Z353" i="84"/>
  <c r="Y353" i="84"/>
  <c r="X353" i="84"/>
  <c r="W353" i="84"/>
  <c r="V353" i="84"/>
  <c r="U353" i="84"/>
  <c r="T353" i="84"/>
  <c r="S353" i="84"/>
  <c r="Q353" i="84"/>
  <c r="P353" i="84"/>
  <c r="O353" i="84"/>
  <c r="N353" i="84"/>
  <c r="M353" i="84"/>
  <c r="L353" i="84"/>
  <c r="K353" i="84"/>
  <c r="J353" i="84"/>
  <c r="I353" i="84"/>
  <c r="X352" i="84"/>
  <c r="U352" i="84"/>
  <c r="R352" i="84"/>
  <c r="O352" i="84"/>
  <c r="L352" i="84"/>
  <c r="I352" i="84"/>
  <c r="X351" i="84"/>
  <c r="U351" i="84"/>
  <c r="R351" i="84"/>
  <c r="O351" i="84"/>
  <c r="L351" i="84"/>
  <c r="I351" i="84"/>
  <c r="X350" i="84"/>
  <c r="U350" i="84"/>
  <c r="R350" i="84"/>
  <c r="O350" i="84"/>
  <c r="L350" i="84"/>
  <c r="I350" i="84"/>
  <c r="X349" i="84"/>
  <c r="U349" i="84"/>
  <c r="R349" i="84"/>
  <c r="R347" i="84" s="1"/>
  <c r="O349" i="84"/>
  <c r="L349" i="84"/>
  <c r="I349" i="84"/>
  <c r="X348" i="84"/>
  <c r="U348" i="84"/>
  <c r="R348" i="84"/>
  <c r="O348" i="84"/>
  <c r="O347" i="84" s="1"/>
  <c r="L348" i="84"/>
  <c r="L347" i="84" s="1"/>
  <c r="I348" i="84"/>
  <c r="Z347" i="84"/>
  <c r="Y347" i="84"/>
  <c r="X347" i="84"/>
  <c r="W347" i="84"/>
  <c r="V347" i="84"/>
  <c r="U347" i="84"/>
  <c r="T347" i="84"/>
  <c r="S347" i="84"/>
  <c r="Q347" i="84"/>
  <c r="P347" i="84"/>
  <c r="N347" i="84"/>
  <c r="M347" i="84"/>
  <c r="K347" i="84"/>
  <c r="J347" i="84"/>
  <c r="I347" i="84"/>
  <c r="X346" i="84"/>
  <c r="U346" i="84"/>
  <c r="R346" i="84"/>
  <c r="O346" i="84"/>
  <c r="L346" i="84"/>
  <c r="I346" i="84"/>
  <c r="X345" i="84"/>
  <c r="U345" i="84"/>
  <c r="R345" i="84"/>
  <c r="O345" i="84"/>
  <c r="L345" i="84"/>
  <c r="I345" i="84"/>
  <c r="X344" i="84"/>
  <c r="U344" i="84"/>
  <c r="R344" i="84"/>
  <c r="O344" i="84"/>
  <c r="L344" i="84"/>
  <c r="I344" i="84"/>
  <c r="X343" i="84"/>
  <c r="U343" i="84"/>
  <c r="R343" i="84"/>
  <c r="R341" i="84" s="1"/>
  <c r="O343" i="84"/>
  <c r="L343" i="84"/>
  <c r="I343" i="84"/>
  <c r="X342" i="84"/>
  <c r="U342" i="84"/>
  <c r="R342" i="84"/>
  <c r="O342" i="84"/>
  <c r="O341" i="84" s="1"/>
  <c r="O339" i="84" s="1"/>
  <c r="L342" i="84"/>
  <c r="I342" i="84"/>
  <c r="Z341" i="84"/>
  <c r="Y341" i="84"/>
  <c r="Y339" i="84" s="1"/>
  <c r="Y499" i="84" s="1"/>
  <c r="X341" i="84"/>
  <c r="W341" i="84"/>
  <c r="V341" i="84"/>
  <c r="U341" i="84"/>
  <c r="T341" i="84"/>
  <c r="S341" i="84"/>
  <c r="Q341" i="84"/>
  <c r="Q339" i="84" s="1"/>
  <c r="Q499" i="84" s="1"/>
  <c r="P341" i="84"/>
  <c r="N341" i="84"/>
  <c r="M341" i="84"/>
  <c r="M339" i="84" s="1"/>
  <c r="L341" i="84"/>
  <c r="K341" i="84"/>
  <c r="J341" i="84"/>
  <c r="I341" i="84"/>
  <c r="Z339" i="84"/>
  <c r="W339" i="84"/>
  <c r="W499" i="84" s="1"/>
  <c r="V339" i="84"/>
  <c r="S339" i="84"/>
  <c r="S499" i="84" s="1"/>
  <c r="R339" i="84"/>
  <c r="N339" i="84"/>
  <c r="K339" i="84"/>
  <c r="J339" i="84"/>
  <c r="X336" i="84"/>
  <c r="U336" i="84"/>
  <c r="R336" i="84"/>
  <c r="O336" i="84"/>
  <c r="L336" i="84"/>
  <c r="I336" i="84"/>
  <c r="X335" i="84"/>
  <c r="U335" i="84"/>
  <c r="R335" i="84"/>
  <c r="O335" i="84"/>
  <c r="L335" i="84"/>
  <c r="I335" i="84"/>
  <c r="X334" i="84"/>
  <c r="U334" i="84"/>
  <c r="R334" i="84"/>
  <c r="O334" i="84"/>
  <c r="L334" i="84"/>
  <c r="I334" i="84"/>
  <c r="X333" i="84"/>
  <c r="U333" i="84"/>
  <c r="R333" i="84"/>
  <c r="R331" i="84" s="1"/>
  <c r="O333" i="84"/>
  <c r="L333" i="84"/>
  <c r="I333" i="84"/>
  <c r="X332" i="84"/>
  <c r="U332" i="84"/>
  <c r="R332" i="84"/>
  <c r="O332" i="84"/>
  <c r="O331" i="84" s="1"/>
  <c r="L332" i="84"/>
  <c r="L331" i="84" s="1"/>
  <c r="I332" i="84"/>
  <c r="Z331" i="84"/>
  <c r="Y331" i="84"/>
  <c r="X331" i="84"/>
  <c r="W331" i="84"/>
  <c r="V331" i="84"/>
  <c r="U331" i="84"/>
  <c r="T331" i="84"/>
  <c r="S331" i="84"/>
  <c r="Q331" i="84"/>
  <c r="P331" i="84"/>
  <c r="N331" i="84"/>
  <c r="M331" i="84"/>
  <c r="K331" i="84"/>
  <c r="J331" i="84"/>
  <c r="I331" i="84"/>
  <c r="X330" i="84"/>
  <c r="U330" i="84"/>
  <c r="R330" i="84"/>
  <c r="O330" i="84"/>
  <c r="L330" i="84"/>
  <c r="I330" i="84"/>
  <c r="X329" i="84"/>
  <c r="U329" i="84"/>
  <c r="R329" i="84"/>
  <c r="O329" i="84"/>
  <c r="L329" i="84"/>
  <c r="I329" i="84"/>
  <c r="X328" i="84"/>
  <c r="U328" i="84"/>
  <c r="R328" i="84"/>
  <c r="O328" i="84"/>
  <c r="L328" i="84"/>
  <c r="I328" i="84"/>
  <c r="X327" i="84"/>
  <c r="U327" i="84"/>
  <c r="R327" i="84"/>
  <c r="R325" i="84" s="1"/>
  <c r="O327" i="84"/>
  <c r="L327" i="84"/>
  <c r="I327" i="84"/>
  <c r="X326" i="84"/>
  <c r="U326" i="84"/>
  <c r="R326" i="84"/>
  <c r="O326" i="84"/>
  <c r="O325" i="84" s="1"/>
  <c r="L326" i="84"/>
  <c r="I326" i="84"/>
  <c r="Z325" i="84"/>
  <c r="Y325" i="84"/>
  <c r="X325" i="84"/>
  <c r="W325" i="84"/>
  <c r="V325" i="84"/>
  <c r="U325" i="84"/>
  <c r="T325" i="84"/>
  <c r="S325" i="84"/>
  <c r="Q325" i="84"/>
  <c r="P325" i="84"/>
  <c r="N325" i="84"/>
  <c r="M325" i="84"/>
  <c r="L325" i="84"/>
  <c r="K325" i="84"/>
  <c r="J325" i="84"/>
  <c r="I325" i="84"/>
  <c r="X324" i="84"/>
  <c r="U324" i="84"/>
  <c r="R324" i="84"/>
  <c r="O324" i="84"/>
  <c r="L324" i="84"/>
  <c r="I324" i="84"/>
  <c r="X323" i="84"/>
  <c r="U323" i="84"/>
  <c r="R323" i="84"/>
  <c r="O323" i="84"/>
  <c r="L323" i="84"/>
  <c r="I323" i="84"/>
  <c r="X322" i="84"/>
  <c r="U322" i="84"/>
  <c r="R322" i="84"/>
  <c r="O322" i="84"/>
  <c r="L322" i="84"/>
  <c r="I322" i="84"/>
  <c r="X321" i="84"/>
  <c r="U321" i="84"/>
  <c r="R321" i="84"/>
  <c r="R319" i="84" s="1"/>
  <c r="O321" i="84"/>
  <c r="L321" i="84"/>
  <c r="I321" i="84"/>
  <c r="X320" i="84"/>
  <c r="U320" i="84"/>
  <c r="R320" i="84"/>
  <c r="O320" i="84"/>
  <c r="O319" i="84" s="1"/>
  <c r="L320" i="84"/>
  <c r="L319" i="84" s="1"/>
  <c r="I320" i="84"/>
  <c r="Z319" i="84"/>
  <c r="Y319" i="84"/>
  <c r="X319" i="84"/>
  <c r="W319" i="84"/>
  <c r="V319" i="84"/>
  <c r="U319" i="84"/>
  <c r="T319" i="84"/>
  <c r="S319" i="84"/>
  <c r="Q319" i="84"/>
  <c r="P319" i="84"/>
  <c r="N319" i="84"/>
  <c r="M319" i="84"/>
  <c r="K319" i="84"/>
  <c r="J319" i="84"/>
  <c r="I319" i="84"/>
  <c r="X318" i="84"/>
  <c r="U318" i="84"/>
  <c r="R318" i="84"/>
  <c r="O318" i="84"/>
  <c r="L318" i="84"/>
  <c r="I318" i="84"/>
  <c r="X317" i="84"/>
  <c r="U317" i="84"/>
  <c r="R317" i="84"/>
  <c r="O317" i="84"/>
  <c r="L317" i="84"/>
  <c r="I317" i="84"/>
  <c r="X316" i="84"/>
  <c r="U316" i="84"/>
  <c r="R316" i="84"/>
  <c r="O316" i="84"/>
  <c r="L316" i="84"/>
  <c r="I316" i="84"/>
  <c r="X315" i="84"/>
  <c r="U315" i="84"/>
  <c r="R315" i="84"/>
  <c r="R313" i="84" s="1"/>
  <c r="O315" i="84"/>
  <c r="L315" i="84"/>
  <c r="I315" i="84"/>
  <c r="X314" i="84"/>
  <c r="U314" i="84"/>
  <c r="R314" i="84"/>
  <c r="O314" i="84"/>
  <c r="O313" i="84" s="1"/>
  <c r="L314" i="84"/>
  <c r="I314" i="84"/>
  <c r="Z313" i="84"/>
  <c r="Y313" i="84"/>
  <c r="X313" i="84"/>
  <c r="W313" i="84"/>
  <c r="V313" i="84"/>
  <c r="U313" i="84"/>
  <c r="T313" i="84"/>
  <c r="S313" i="84"/>
  <c r="Q313" i="84"/>
  <c r="P313" i="84"/>
  <c r="N313" i="84"/>
  <c r="M313" i="84"/>
  <c r="L313" i="84"/>
  <c r="K313" i="84"/>
  <c r="J313" i="84"/>
  <c r="I313" i="84"/>
  <c r="X312" i="84"/>
  <c r="U312" i="84"/>
  <c r="R312" i="84"/>
  <c r="O312" i="84"/>
  <c r="L312" i="84"/>
  <c r="I312" i="84"/>
  <c r="X311" i="84"/>
  <c r="U311" i="84"/>
  <c r="R311" i="84"/>
  <c r="O311" i="84"/>
  <c r="L311" i="84"/>
  <c r="I311" i="84"/>
  <c r="X310" i="84"/>
  <c r="U310" i="84"/>
  <c r="R310" i="84"/>
  <c r="O310" i="84"/>
  <c r="L310" i="84"/>
  <c r="I310" i="84"/>
  <c r="X309" i="84"/>
  <c r="U309" i="84"/>
  <c r="R309" i="84"/>
  <c r="R307" i="84" s="1"/>
  <c r="R305" i="84" s="1"/>
  <c r="O309" i="84"/>
  <c r="L309" i="84"/>
  <c r="I309" i="84"/>
  <c r="X308" i="84"/>
  <c r="U308" i="84"/>
  <c r="R308" i="84"/>
  <c r="O308" i="84"/>
  <c r="O307" i="84" s="1"/>
  <c r="O305" i="84" s="1"/>
  <c r="L308" i="84"/>
  <c r="L307" i="84" s="1"/>
  <c r="L305" i="84" s="1"/>
  <c r="I308" i="84"/>
  <c r="Z307" i="84"/>
  <c r="Y307" i="84"/>
  <c r="Y305" i="84" s="1"/>
  <c r="X307" i="84"/>
  <c r="X305" i="84" s="1"/>
  <c r="W307" i="84"/>
  <c r="V307" i="84"/>
  <c r="U307" i="84"/>
  <c r="U305" i="84" s="1"/>
  <c r="T307" i="84"/>
  <c r="T305" i="84" s="1"/>
  <c r="S307" i="84"/>
  <c r="Q307" i="84"/>
  <c r="Q305" i="84" s="1"/>
  <c r="P307" i="84"/>
  <c r="P305" i="84" s="1"/>
  <c r="N307" i="84"/>
  <c r="M307" i="84"/>
  <c r="M305" i="84" s="1"/>
  <c r="K307" i="84"/>
  <c r="J307" i="84"/>
  <c r="I307" i="84"/>
  <c r="I305" i="84" s="1"/>
  <c r="Z305" i="84"/>
  <c r="W305" i="84"/>
  <c r="V305" i="84"/>
  <c r="S305" i="84"/>
  <c r="N305" i="84"/>
  <c r="K305" i="84"/>
  <c r="J305" i="84"/>
  <c r="X304" i="84"/>
  <c r="U304" i="84"/>
  <c r="R304" i="84"/>
  <c r="O304" i="84"/>
  <c r="L304" i="84"/>
  <c r="I304" i="84"/>
  <c r="X303" i="84"/>
  <c r="U303" i="84"/>
  <c r="R303" i="84"/>
  <c r="O303" i="84"/>
  <c r="L303" i="84"/>
  <c r="I303" i="84"/>
  <c r="X302" i="84"/>
  <c r="U302" i="84"/>
  <c r="R302" i="84"/>
  <c r="O302" i="84"/>
  <c r="L302" i="84"/>
  <c r="I302" i="84"/>
  <c r="X301" i="84"/>
  <c r="X299" i="84" s="1"/>
  <c r="U301" i="84"/>
  <c r="R301" i="84"/>
  <c r="O301" i="84"/>
  <c r="L301" i="84"/>
  <c r="L299" i="84" s="1"/>
  <c r="I301" i="84"/>
  <c r="X300" i="84"/>
  <c r="U300" i="84"/>
  <c r="U299" i="84" s="1"/>
  <c r="R300" i="84"/>
  <c r="R299" i="84" s="1"/>
  <c r="O300" i="84"/>
  <c r="L300" i="84"/>
  <c r="I300" i="84"/>
  <c r="I299" i="84" s="1"/>
  <c r="Z299" i="84"/>
  <c r="Y299" i="84"/>
  <c r="W299" i="84"/>
  <c r="V299" i="84"/>
  <c r="T299" i="84"/>
  <c r="S299" i="84"/>
  <c r="Q299" i="84"/>
  <c r="P299" i="84"/>
  <c r="O299" i="84"/>
  <c r="N299" i="84"/>
  <c r="M299" i="84"/>
  <c r="K299" i="84"/>
  <c r="J299" i="84"/>
  <c r="X298" i="84"/>
  <c r="U298" i="84"/>
  <c r="R298" i="84"/>
  <c r="O298" i="84"/>
  <c r="L298" i="84"/>
  <c r="I298" i="84"/>
  <c r="X297" i="84"/>
  <c r="U297" i="84"/>
  <c r="R297" i="84"/>
  <c r="O297" i="84"/>
  <c r="L297" i="84"/>
  <c r="I297" i="84"/>
  <c r="X296" i="84"/>
  <c r="U296" i="84"/>
  <c r="R296" i="84"/>
  <c r="O296" i="84"/>
  <c r="L296" i="84"/>
  <c r="I296" i="84"/>
  <c r="X295" i="84"/>
  <c r="X293" i="84" s="1"/>
  <c r="U295" i="84"/>
  <c r="R295" i="84"/>
  <c r="O295" i="84"/>
  <c r="L295" i="84"/>
  <c r="L293" i="84" s="1"/>
  <c r="I295" i="84"/>
  <c r="X294" i="84"/>
  <c r="U294" i="84"/>
  <c r="U293" i="84" s="1"/>
  <c r="R294" i="84"/>
  <c r="R293" i="84" s="1"/>
  <c r="O294" i="84"/>
  <c r="L294" i="84"/>
  <c r="I294" i="84"/>
  <c r="I293" i="84" s="1"/>
  <c r="Z293" i="84"/>
  <c r="Y293" i="84"/>
  <c r="W293" i="84"/>
  <c r="V293" i="84"/>
  <c r="T293" i="84"/>
  <c r="S293" i="84"/>
  <c r="Q293" i="84"/>
  <c r="P293" i="84"/>
  <c r="O293" i="84"/>
  <c r="N293" i="84"/>
  <c r="M293" i="84"/>
  <c r="K293" i="84"/>
  <c r="J293" i="84"/>
  <c r="X292" i="84"/>
  <c r="U292" i="84"/>
  <c r="R292" i="84"/>
  <c r="O292" i="84"/>
  <c r="L292" i="84"/>
  <c r="I292" i="84"/>
  <c r="X291" i="84"/>
  <c r="U291" i="84"/>
  <c r="R291" i="84"/>
  <c r="O291" i="84"/>
  <c r="L291" i="84"/>
  <c r="I291" i="84"/>
  <c r="X290" i="84"/>
  <c r="U290" i="84"/>
  <c r="R290" i="84"/>
  <c r="O290" i="84"/>
  <c r="L290" i="84"/>
  <c r="I290" i="84"/>
  <c r="X289" i="84"/>
  <c r="X287" i="84" s="1"/>
  <c r="U289" i="84"/>
  <c r="R289" i="84"/>
  <c r="O289" i="84"/>
  <c r="L289" i="84"/>
  <c r="I289" i="84"/>
  <c r="X288" i="84"/>
  <c r="U288" i="84"/>
  <c r="U287" i="84" s="1"/>
  <c r="R288" i="84"/>
  <c r="R287" i="84" s="1"/>
  <c r="R273" i="84" s="1"/>
  <c r="O288" i="84"/>
  <c r="L288" i="84"/>
  <c r="I288" i="84"/>
  <c r="I287" i="84" s="1"/>
  <c r="Z287" i="84"/>
  <c r="Z273" i="84" s="1"/>
  <c r="Y287" i="84"/>
  <c r="W287" i="84"/>
  <c r="V287" i="84"/>
  <c r="T287" i="84"/>
  <c r="S287" i="84"/>
  <c r="Q287" i="84"/>
  <c r="P287" i="84"/>
  <c r="O287" i="84"/>
  <c r="N287" i="84"/>
  <c r="M287" i="84"/>
  <c r="L287" i="84"/>
  <c r="K287" i="84"/>
  <c r="J287" i="84"/>
  <c r="X286" i="84"/>
  <c r="U286" i="84"/>
  <c r="R286" i="84"/>
  <c r="O286" i="84"/>
  <c r="L286" i="84"/>
  <c r="I286" i="84"/>
  <c r="X285" i="84"/>
  <c r="U285" i="84"/>
  <c r="R285" i="84"/>
  <c r="O285" i="84"/>
  <c r="L285" i="84"/>
  <c r="I285" i="84"/>
  <c r="X284" i="84"/>
  <c r="U284" i="84"/>
  <c r="R284" i="84"/>
  <c r="O284" i="84"/>
  <c r="L284" i="84"/>
  <c r="I284" i="84"/>
  <c r="X283" i="84"/>
  <c r="U283" i="84"/>
  <c r="R283" i="84"/>
  <c r="O283" i="84"/>
  <c r="L283" i="84"/>
  <c r="I283" i="84"/>
  <c r="X282" i="84"/>
  <c r="U282" i="84"/>
  <c r="U281" i="84" s="1"/>
  <c r="R282" i="84"/>
  <c r="O282" i="84"/>
  <c r="L282" i="84"/>
  <c r="L281" i="84" s="1"/>
  <c r="I282" i="84"/>
  <c r="I281" i="84" s="1"/>
  <c r="Z281" i="84"/>
  <c r="Y281" i="84"/>
  <c r="X281" i="84"/>
  <c r="W281" i="84"/>
  <c r="V281" i="84"/>
  <c r="T281" i="84"/>
  <c r="S281" i="84"/>
  <c r="R281" i="84"/>
  <c r="Q281" i="84"/>
  <c r="P281" i="84"/>
  <c r="O281" i="84"/>
  <c r="N281" i="84"/>
  <c r="N273" i="84" s="1"/>
  <c r="M281" i="84"/>
  <c r="K281" i="84"/>
  <c r="J281" i="84"/>
  <c r="J273" i="84" s="1"/>
  <c r="X280" i="84"/>
  <c r="U280" i="84"/>
  <c r="R280" i="84"/>
  <c r="O280" i="84"/>
  <c r="L280" i="84"/>
  <c r="I280" i="84"/>
  <c r="X279" i="84"/>
  <c r="U279" i="84"/>
  <c r="R279" i="84"/>
  <c r="O279" i="84"/>
  <c r="L279" i="84"/>
  <c r="I279" i="84"/>
  <c r="X278" i="84"/>
  <c r="U278" i="84"/>
  <c r="R278" i="84"/>
  <c r="O278" i="84"/>
  <c r="L278" i="84"/>
  <c r="I278" i="84"/>
  <c r="X277" i="84"/>
  <c r="X275" i="84" s="1"/>
  <c r="X273" i="84" s="1"/>
  <c r="U277" i="84"/>
  <c r="R277" i="84"/>
  <c r="O277" i="84"/>
  <c r="L277" i="84"/>
  <c r="I277" i="84"/>
  <c r="X276" i="84"/>
  <c r="U276" i="84"/>
  <c r="U275" i="84" s="1"/>
  <c r="R276" i="84"/>
  <c r="O276" i="84"/>
  <c r="L276" i="84"/>
  <c r="I276" i="84"/>
  <c r="I275" i="84" s="1"/>
  <c r="Z275" i="84"/>
  <c r="Y275" i="84"/>
  <c r="W275" i="84"/>
  <c r="W273" i="84" s="1"/>
  <c r="V275" i="84"/>
  <c r="T275" i="84"/>
  <c r="T273" i="84" s="1"/>
  <c r="S275" i="84"/>
  <c r="S273" i="84" s="1"/>
  <c r="R275" i="84"/>
  <c r="Q275" i="84"/>
  <c r="P275" i="84"/>
  <c r="P273" i="84" s="1"/>
  <c r="O275" i="84"/>
  <c r="O273" i="84" s="1"/>
  <c r="N275" i="84"/>
  <c r="M275" i="84"/>
  <c r="L275" i="84"/>
  <c r="L273" i="84" s="1"/>
  <c r="K275" i="84"/>
  <c r="K273" i="84" s="1"/>
  <c r="J275" i="84"/>
  <c r="Y273" i="84"/>
  <c r="V273" i="84"/>
  <c r="Q273" i="84"/>
  <c r="M273" i="84"/>
  <c r="X272" i="84"/>
  <c r="U272" i="84"/>
  <c r="R272" i="84"/>
  <c r="O272" i="84"/>
  <c r="L272" i="84"/>
  <c r="I272" i="84"/>
  <c r="X271" i="84"/>
  <c r="U271" i="84"/>
  <c r="R271" i="84"/>
  <c r="O271" i="84"/>
  <c r="L271" i="84"/>
  <c r="I271" i="84"/>
  <c r="X270" i="84"/>
  <c r="U270" i="84"/>
  <c r="R270" i="84"/>
  <c r="O270" i="84"/>
  <c r="L270" i="84"/>
  <c r="I270" i="84"/>
  <c r="X269" i="84"/>
  <c r="U269" i="84"/>
  <c r="R269" i="84"/>
  <c r="O269" i="84"/>
  <c r="L269" i="84"/>
  <c r="I269" i="84"/>
  <c r="X268" i="84"/>
  <c r="U268" i="84"/>
  <c r="R268" i="84"/>
  <c r="O268" i="84"/>
  <c r="O267" i="84" s="1"/>
  <c r="L268" i="84"/>
  <c r="L267" i="84" s="1"/>
  <c r="I268" i="84"/>
  <c r="Z267" i="84"/>
  <c r="Y267" i="84"/>
  <c r="X267" i="84"/>
  <c r="W267" i="84"/>
  <c r="V267" i="84"/>
  <c r="U267" i="84"/>
  <c r="T267" i="84"/>
  <c r="S267" i="84"/>
  <c r="R267" i="84"/>
  <c r="Q267" i="84"/>
  <c r="P267" i="84"/>
  <c r="N267" i="84"/>
  <c r="M267" i="84"/>
  <c r="K267" i="84"/>
  <c r="J267" i="84"/>
  <c r="I267" i="84"/>
  <c r="X266" i="84"/>
  <c r="U266" i="84"/>
  <c r="R266" i="84"/>
  <c r="O266" i="84"/>
  <c r="L266" i="84"/>
  <c r="I266" i="84"/>
  <c r="X265" i="84"/>
  <c r="U265" i="84"/>
  <c r="R265" i="84"/>
  <c r="O265" i="84"/>
  <c r="L265" i="84"/>
  <c r="I265" i="84"/>
  <c r="X264" i="84"/>
  <c r="U264" i="84"/>
  <c r="R264" i="84"/>
  <c r="O264" i="84"/>
  <c r="L264" i="84"/>
  <c r="I264" i="84"/>
  <c r="X263" i="84"/>
  <c r="X261" i="84" s="1"/>
  <c r="U263" i="84"/>
  <c r="R263" i="84"/>
  <c r="O263" i="84"/>
  <c r="L263" i="84"/>
  <c r="L261" i="84" s="1"/>
  <c r="I263" i="84"/>
  <c r="X262" i="84"/>
  <c r="U262" i="84"/>
  <c r="R262" i="84"/>
  <c r="O262" i="84"/>
  <c r="O261" i="84" s="1"/>
  <c r="L262" i="84"/>
  <c r="I262" i="84"/>
  <c r="Z261" i="84"/>
  <c r="Z241" i="84" s="1"/>
  <c r="Y261" i="84"/>
  <c r="W261" i="84"/>
  <c r="V261" i="84"/>
  <c r="V241" i="84" s="1"/>
  <c r="U261" i="84"/>
  <c r="T261" i="84"/>
  <c r="S261" i="84"/>
  <c r="R261" i="84"/>
  <c r="Q261" i="84"/>
  <c r="P261" i="84"/>
  <c r="N261" i="84"/>
  <c r="M261" i="84"/>
  <c r="K261" i="84"/>
  <c r="J261" i="84"/>
  <c r="I261" i="84"/>
  <c r="X260" i="84"/>
  <c r="U260" i="84"/>
  <c r="R260" i="84"/>
  <c r="O260" i="84"/>
  <c r="L260" i="84"/>
  <c r="I260" i="84"/>
  <c r="X259" i="84"/>
  <c r="U259" i="84"/>
  <c r="R259" i="84"/>
  <c r="O259" i="84"/>
  <c r="L259" i="84"/>
  <c r="I259" i="84"/>
  <c r="X258" i="84"/>
  <c r="U258" i="84"/>
  <c r="R258" i="84"/>
  <c r="O258" i="84"/>
  <c r="L258" i="84"/>
  <c r="I258" i="84"/>
  <c r="X257" i="84"/>
  <c r="U257" i="84"/>
  <c r="R257" i="84"/>
  <c r="R255" i="84" s="1"/>
  <c r="O257" i="84"/>
  <c r="L257" i="84"/>
  <c r="I257" i="84"/>
  <c r="I255" i="84" s="1"/>
  <c r="X256" i="84"/>
  <c r="U256" i="84"/>
  <c r="R256" i="84"/>
  <c r="O256" i="84"/>
  <c r="O255" i="84" s="1"/>
  <c r="O241" i="84" s="1"/>
  <c r="L256" i="84"/>
  <c r="I256" i="84"/>
  <c r="Z255" i="84"/>
  <c r="Y255" i="84"/>
  <c r="X255" i="84"/>
  <c r="W255" i="84"/>
  <c r="V255" i="84"/>
  <c r="U255" i="84"/>
  <c r="T255" i="84"/>
  <c r="S255" i="84"/>
  <c r="Q255" i="84"/>
  <c r="P255" i="84"/>
  <c r="N255" i="84"/>
  <c r="M255" i="84"/>
  <c r="L255" i="84"/>
  <c r="K255" i="84"/>
  <c r="J255" i="84"/>
  <c r="X254" i="84"/>
  <c r="U254" i="84"/>
  <c r="R254" i="84"/>
  <c r="O254" i="84"/>
  <c r="L254" i="84"/>
  <c r="I254" i="84"/>
  <c r="X253" i="84"/>
  <c r="U253" i="84"/>
  <c r="R253" i="84"/>
  <c r="O253" i="84"/>
  <c r="L253" i="84"/>
  <c r="I253" i="84"/>
  <c r="X252" i="84"/>
  <c r="U252" i="84"/>
  <c r="R252" i="84"/>
  <c r="O252" i="84"/>
  <c r="L252" i="84"/>
  <c r="I252" i="84"/>
  <c r="X251" i="84"/>
  <c r="U251" i="84"/>
  <c r="R251" i="84"/>
  <c r="R249" i="84" s="1"/>
  <c r="O251" i="84"/>
  <c r="L251" i="84"/>
  <c r="I251" i="84"/>
  <c r="I249" i="84" s="1"/>
  <c r="X250" i="84"/>
  <c r="U250" i="84"/>
  <c r="R250" i="84"/>
  <c r="O250" i="84"/>
  <c r="O249" i="84" s="1"/>
  <c r="L250" i="84"/>
  <c r="L249" i="84" s="1"/>
  <c r="L241" i="84" s="1"/>
  <c r="I250" i="84"/>
  <c r="Z249" i="84"/>
  <c r="Y249" i="84"/>
  <c r="X249" i="84"/>
  <c r="X241" i="84" s="1"/>
  <c r="W249" i="84"/>
  <c r="V249" i="84"/>
  <c r="U249" i="84"/>
  <c r="T249" i="84"/>
  <c r="T241" i="84" s="1"/>
  <c r="S249" i="84"/>
  <c r="Q249" i="84"/>
  <c r="P249" i="84"/>
  <c r="N249" i="84"/>
  <c r="M249" i="84"/>
  <c r="K249" i="84"/>
  <c r="J249" i="84"/>
  <c r="X248" i="84"/>
  <c r="U248" i="84"/>
  <c r="R248" i="84"/>
  <c r="O248" i="84"/>
  <c r="L248" i="84"/>
  <c r="I248" i="84"/>
  <c r="X247" i="84"/>
  <c r="U247" i="84"/>
  <c r="R247" i="84"/>
  <c r="O247" i="84"/>
  <c r="L247" i="84"/>
  <c r="I247" i="84"/>
  <c r="X246" i="84"/>
  <c r="U246" i="84"/>
  <c r="R246" i="84"/>
  <c r="O246" i="84"/>
  <c r="L246" i="84"/>
  <c r="I246" i="84"/>
  <c r="X245" i="84"/>
  <c r="U245" i="84"/>
  <c r="R245" i="84"/>
  <c r="R243" i="84" s="1"/>
  <c r="R241" i="84" s="1"/>
  <c r="O245" i="84"/>
  <c r="L245" i="84"/>
  <c r="I245" i="84"/>
  <c r="X244" i="84"/>
  <c r="U244" i="84"/>
  <c r="R244" i="84"/>
  <c r="O244" i="84"/>
  <c r="O243" i="84" s="1"/>
  <c r="L244" i="84"/>
  <c r="I244" i="84"/>
  <c r="Z243" i="84"/>
  <c r="Y243" i="84"/>
  <c r="X243" i="84"/>
  <c r="W243" i="84"/>
  <c r="V243" i="84"/>
  <c r="U243" i="84"/>
  <c r="T243" i="84"/>
  <c r="S243" i="84"/>
  <c r="Q243" i="84"/>
  <c r="P243" i="84"/>
  <c r="P241" i="84" s="1"/>
  <c r="N243" i="84"/>
  <c r="N241" i="84" s="1"/>
  <c r="M243" i="84"/>
  <c r="L243" i="84"/>
  <c r="K243" i="84"/>
  <c r="J243" i="84"/>
  <c r="J241" i="84" s="1"/>
  <c r="I243" i="84"/>
  <c r="W241" i="84"/>
  <c r="S241" i="84"/>
  <c r="K241" i="84"/>
  <c r="X240" i="84"/>
  <c r="U240" i="84"/>
  <c r="R240" i="84"/>
  <c r="O240" i="84"/>
  <c r="L240" i="84"/>
  <c r="I240" i="84"/>
  <c r="X239" i="84"/>
  <c r="U239" i="84"/>
  <c r="R239" i="84"/>
  <c r="O239" i="84"/>
  <c r="L239" i="84"/>
  <c r="I239" i="84"/>
  <c r="X238" i="84"/>
  <c r="U238" i="84"/>
  <c r="R238" i="84"/>
  <c r="O238" i="84"/>
  <c r="L238" i="84"/>
  <c r="I238" i="84"/>
  <c r="X237" i="84"/>
  <c r="U237" i="84"/>
  <c r="R237" i="84"/>
  <c r="O237" i="84"/>
  <c r="O235" i="84" s="1"/>
  <c r="L237" i="84"/>
  <c r="I237" i="84"/>
  <c r="X236" i="84"/>
  <c r="U236" i="84"/>
  <c r="U235" i="84" s="1"/>
  <c r="R236" i="84"/>
  <c r="O236" i="84"/>
  <c r="L236" i="84"/>
  <c r="L235" i="84" s="1"/>
  <c r="I236" i="84"/>
  <c r="I235" i="84" s="1"/>
  <c r="Z235" i="84"/>
  <c r="Y235" i="84"/>
  <c r="X235" i="84"/>
  <c r="W235" i="84"/>
  <c r="V235" i="84"/>
  <c r="T235" i="84"/>
  <c r="S235" i="84"/>
  <c r="R235" i="84"/>
  <c r="Q235" i="84"/>
  <c r="P235" i="84"/>
  <c r="N235" i="84"/>
  <c r="M235" i="84"/>
  <c r="K235" i="84"/>
  <c r="J235" i="84"/>
  <c r="X234" i="84"/>
  <c r="U234" i="84"/>
  <c r="R234" i="84"/>
  <c r="O234" i="84"/>
  <c r="L234" i="84"/>
  <c r="I234" i="84"/>
  <c r="X233" i="84"/>
  <c r="U233" i="84"/>
  <c r="R233" i="84"/>
  <c r="O233" i="84"/>
  <c r="L233" i="84"/>
  <c r="I233" i="84"/>
  <c r="X232" i="84"/>
  <c r="U232" i="84"/>
  <c r="R232" i="84"/>
  <c r="O232" i="84"/>
  <c r="L232" i="84"/>
  <c r="I232" i="84"/>
  <c r="X231" i="84"/>
  <c r="X229" i="84" s="1"/>
  <c r="U231" i="84"/>
  <c r="R231" i="84"/>
  <c r="O231" i="84"/>
  <c r="L231" i="84"/>
  <c r="I231" i="84"/>
  <c r="X230" i="84"/>
  <c r="U230" i="84"/>
  <c r="U229" i="84" s="1"/>
  <c r="R230" i="84"/>
  <c r="R229" i="84" s="1"/>
  <c r="O230" i="84"/>
  <c r="L230" i="84"/>
  <c r="I230" i="84"/>
  <c r="I229" i="84" s="1"/>
  <c r="Z229" i="84"/>
  <c r="Y229" i="84"/>
  <c r="W229" i="84"/>
  <c r="V229" i="84"/>
  <c r="T229" i="84"/>
  <c r="S229" i="84"/>
  <c r="Q229" i="84"/>
  <c r="P229" i="84"/>
  <c r="O229" i="84"/>
  <c r="N229" i="84"/>
  <c r="M229" i="84"/>
  <c r="L229" i="84"/>
  <c r="K229" i="84"/>
  <c r="J229" i="84"/>
  <c r="X228" i="84"/>
  <c r="U228" i="84"/>
  <c r="R228" i="84"/>
  <c r="O228" i="84"/>
  <c r="L228" i="84"/>
  <c r="I228" i="84"/>
  <c r="X227" i="84"/>
  <c r="U227" i="84"/>
  <c r="R227" i="84"/>
  <c r="O227" i="84"/>
  <c r="L227" i="84"/>
  <c r="I227" i="84"/>
  <c r="X226" i="84"/>
  <c r="U226" i="84"/>
  <c r="R226" i="84"/>
  <c r="O226" i="84"/>
  <c r="L226" i="84"/>
  <c r="I226" i="84"/>
  <c r="X225" i="84"/>
  <c r="U225" i="84"/>
  <c r="R225" i="84"/>
  <c r="O225" i="84"/>
  <c r="O223" i="84" s="1"/>
  <c r="L225" i="84"/>
  <c r="I225" i="84"/>
  <c r="X224" i="84"/>
  <c r="U224" i="84"/>
  <c r="U223" i="84" s="1"/>
  <c r="R224" i="84"/>
  <c r="O224" i="84"/>
  <c r="L224" i="84"/>
  <c r="L223" i="84" s="1"/>
  <c r="I224" i="84"/>
  <c r="I223" i="84" s="1"/>
  <c r="Z223" i="84"/>
  <c r="Y223" i="84"/>
  <c r="X223" i="84"/>
  <c r="W223" i="84"/>
  <c r="V223" i="84"/>
  <c r="T223" i="84"/>
  <c r="S223" i="84"/>
  <c r="R223" i="84"/>
  <c r="Q223" i="84"/>
  <c r="P223" i="84"/>
  <c r="N223" i="84"/>
  <c r="M223" i="84"/>
  <c r="K223" i="84"/>
  <c r="J223" i="84"/>
  <c r="X222" i="84"/>
  <c r="U222" i="84"/>
  <c r="R222" i="84"/>
  <c r="O222" i="84"/>
  <c r="L222" i="84"/>
  <c r="I222" i="84"/>
  <c r="X221" i="84"/>
  <c r="U221" i="84"/>
  <c r="R221" i="84"/>
  <c r="O221" i="84"/>
  <c r="L221" i="84"/>
  <c r="I221" i="84"/>
  <c r="X220" i="84"/>
  <c r="U220" i="84"/>
  <c r="R220" i="84"/>
  <c r="O220" i="84"/>
  <c r="L220" i="84"/>
  <c r="I220" i="84"/>
  <c r="X219" i="84"/>
  <c r="X217" i="84" s="1"/>
  <c r="X209" i="84" s="1"/>
  <c r="U219" i="84"/>
  <c r="R219" i="84"/>
  <c r="O219" i="84"/>
  <c r="L219" i="84"/>
  <c r="I219" i="84"/>
  <c r="X218" i="84"/>
  <c r="U218" i="84"/>
  <c r="U217" i="84" s="1"/>
  <c r="R218" i="84"/>
  <c r="R217" i="84" s="1"/>
  <c r="O218" i="84"/>
  <c r="L218" i="84"/>
  <c r="I218" i="84"/>
  <c r="I217" i="84" s="1"/>
  <c r="Z217" i="84"/>
  <c r="Y217" i="84"/>
  <c r="W217" i="84"/>
  <c r="V217" i="84"/>
  <c r="T217" i="84"/>
  <c r="T209" i="84" s="1"/>
  <c r="S217" i="84"/>
  <c r="Q217" i="84"/>
  <c r="P217" i="84"/>
  <c r="P209" i="84" s="1"/>
  <c r="O217" i="84"/>
  <c r="N217" i="84"/>
  <c r="M217" i="84"/>
  <c r="L217" i="84"/>
  <c r="K217" i="84"/>
  <c r="J217" i="84"/>
  <c r="X216" i="84"/>
  <c r="U216" i="84"/>
  <c r="R216" i="84"/>
  <c r="O216" i="84"/>
  <c r="L216" i="84"/>
  <c r="I216" i="84"/>
  <c r="X215" i="84"/>
  <c r="U215" i="84"/>
  <c r="R215" i="84"/>
  <c r="O215" i="84"/>
  <c r="L215" i="84"/>
  <c r="I215" i="84"/>
  <c r="X214" i="84"/>
  <c r="U214" i="84"/>
  <c r="R214" i="84"/>
  <c r="O214" i="84"/>
  <c r="L214" i="84"/>
  <c r="I214" i="84"/>
  <c r="X213" i="84"/>
  <c r="U213" i="84"/>
  <c r="R213" i="84"/>
  <c r="O213" i="84"/>
  <c r="O211" i="84" s="1"/>
  <c r="O209" i="84" s="1"/>
  <c r="L213" i="84"/>
  <c r="I213" i="84"/>
  <c r="X212" i="84"/>
  <c r="U212" i="84"/>
  <c r="U211" i="84" s="1"/>
  <c r="U209" i="84" s="1"/>
  <c r="R212" i="84"/>
  <c r="O212" i="84"/>
  <c r="L212" i="84"/>
  <c r="L211" i="84" s="1"/>
  <c r="I212" i="84"/>
  <c r="I211" i="84" s="1"/>
  <c r="I209" i="84" s="1"/>
  <c r="Z211" i="84"/>
  <c r="Y211" i="84"/>
  <c r="X211" i="84"/>
  <c r="W211" i="84"/>
  <c r="W209" i="84" s="1"/>
  <c r="V211" i="84"/>
  <c r="T211" i="84"/>
  <c r="S211" i="84"/>
  <c r="S209" i="84" s="1"/>
  <c r="R211" i="84"/>
  <c r="R209" i="84" s="1"/>
  <c r="Q211" i="84"/>
  <c r="P211" i="84"/>
  <c r="N211" i="84"/>
  <c r="N209" i="84" s="1"/>
  <c r="M211" i="84"/>
  <c r="K211" i="84"/>
  <c r="K209" i="84" s="1"/>
  <c r="J211" i="84"/>
  <c r="J209" i="84" s="1"/>
  <c r="Z209" i="84"/>
  <c r="Y209" i="84"/>
  <c r="V209" i="84"/>
  <c r="Q209" i="84"/>
  <c r="M209" i="84"/>
  <c r="L209" i="84"/>
  <c r="X208" i="84"/>
  <c r="U208" i="84"/>
  <c r="R208" i="84"/>
  <c r="O208" i="84"/>
  <c r="L208" i="84"/>
  <c r="I208" i="84"/>
  <c r="X207" i="84"/>
  <c r="U207" i="84"/>
  <c r="R207" i="84"/>
  <c r="O207" i="84"/>
  <c r="L207" i="84"/>
  <c r="I207" i="84"/>
  <c r="X206" i="84"/>
  <c r="U206" i="84"/>
  <c r="R206" i="84"/>
  <c r="O206" i="84"/>
  <c r="L206" i="84"/>
  <c r="I206" i="84"/>
  <c r="X205" i="84"/>
  <c r="U205" i="84"/>
  <c r="R205" i="84"/>
  <c r="R203" i="84" s="1"/>
  <c r="O205" i="84"/>
  <c r="L205" i="84"/>
  <c r="I205" i="84"/>
  <c r="X204" i="84"/>
  <c r="U204" i="84"/>
  <c r="R204" i="84"/>
  <c r="O204" i="84"/>
  <c r="O203" i="84" s="1"/>
  <c r="L204" i="84"/>
  <c r="L203" i="84" s="1"/>
  <c r="I204" i="84"/>
  <c r="Z203" i="84"/>
  <c r="Y203" i="84"/>
  <c r="X203" i="84"/>
  <c r="W203" i="84"/>
  <c r="V203" i="84"/>
  <c r="U203" i="84"/>
  <c r="T203" i="84"/>
  <c r="S203" i="84"/>
  <c r="Q203" i="84"/>
  <c r="P203" i="84"/>
  <c r="N203" i="84"/>
  <c r="N177" i="84" s="1"/>
  <c r="M203" i="84"/>
  <c r="K203" i="84"/>
  <c r="J203" i="84"/>
  <c r="J177" i="84" s="1"/>
  <c r="I203" i="84"/>
  <c r="X202" i="84"/>
  <c r="U202" i="84"/>
  <c r="R202" i="84"/>
  <c r="O202" i="84"/>
  <c r="L202" i="84"/>
  <c r="I202" i="84"/>
  <c r="X201" i="84"/>
  <c r="U201" i="84"/>
  <c r="R201" i="84"/>
  <c r="O201" i="84"/>
  <c r="L201" i="84"/>
  <c r="I201" i="84"/>
  <c r="X200" i="84"/>
  <c r="U200" i="84"/>
  <c r="R200" i="84"/>
  <c r="O200" i="84"/>
  <c r="L200" i="84"/>
  <c r="I200" i="84"/>
  <c r="X199" i="84"/>
  <c r="X197" i="84" s="1"/>
  <c r="X177" i="84" s="1"/>
  <c r="U199" i="84"/>
  <c r="R199" i="84"/>
  <c r="O199" i="84"/>
  <c r="L199" i="84"/>
  <c r="L197" i="84" s="1"/>
  <c r="L177" i="84" s="1"/>
  <c r="I199" i="84"/>
  <c r="X198" i="84"/>
  <c r="U198" i="84"/>
  <c r="R198" i="84"/>
  <c r="R197" i="84" s="1"/>
  <c r="R177" i="84" s="1"/>
  <c r="R337" i="84" s="1"/>
  <c r="O198" i="84"/>
  <c r="O197" i="84" s="1"/>
  <c r="L198" i="84"/>
  <c r="I198" i="84"/>
  <c r="Z197" i="84"/>
  <c r="Z177" i="84" s="1"/>
  <c r="Y197" i="84"/>
  <c r="W197" i="84"/>
  <c r="V197" i="84"/>
  <c r="V177" i="84" s="1"/>
  <c r="V337" i="84" s="1"/>
  <c r="U197" i="84"/>
  <c r="T197" i="84"/>
  <c r="S197" i="84"/>
  <c r="Q197" i="84"/>
  <c r="P197" i="84"/>
  <c r="N197" i="84"/>
  <c r="M197" i="84"/>
  <c r="K197" i="84"/>
  <c r="J197" i="84"/>
  <c r="I197" i="84"/>
  <c r="X196" i="84"/>
  <c r="U196" i="84"/>
  <c r="R196" i="84"/>
  <c r="O196" i="84"/>
  <c r="L196" i="84"/>
  <c r="I196" i="84"/>
  <c r="X195" i="84"/>
  <c r="U195" i="84"/>
  <c r="R195" i="84"/>
  <c r="O195" i="84"/>
  <c r="L195" i="84"/>
  <c r="I195" i="84"/>
  <c r="X194" i="84"/>
  <c r="U194" i="84"/>
  <c r="R194" i="84"/>
  <c r="O194" i="84"/>
  <c r="L194" i="84"/>
  <c r="I194" i="84"/>
  <c r="X193" i="84"/>
  <c r="U193" i="84"/>
  <c r="R193" i="84"/>
  <c r="O193" i="84"/>
  <c r="L193" i="84"/>
  <c r="I193" i="84"/>
  <c r="I191" i="84" s="1"/>
  <c r="X192" i="84"/>
  <c r="U192" i="84"/>
  <c r="R192" i="84"/>
  <c r="O192" i="84"/>
  <c r="O191" i="84" s="1"/>
  <c r="L192" i="84"/>
  <c r="I192" i="84"/>
  <c r="Z191" i="84"/>
  <c r="Y191" i="84"/>
  <c r="X191" i="84"/>
  <c r="W191" i="84"/>
  <c r="V191" i="84"/>
  <c r="U191" i="84"/>
  <c r="T191" i="84"/>
  <c r="S191" i="84"/>
  <c r="R191" i="84"/>
  <c r="Q191" i="84"/>
  <c r="P191" i="84"/>
  <c r="N191" i="84"/>
  <c r="M191" i="84"/>
  <c r="L191" i="84"/>
  <c r="K191" i="84"/>
  <c r="J191" i="84"/>
  <c r="X190" i="84"/>
  <c r="U190" i="84"/>
  <c r="R190" i="84"/>
  <c r="O190" i="84"/>
  <c r="L190" i="84"/>
  <c r="I190" i="84"/>
  <c r="X189" i="84"/>
  <c r="U189" i="84"/>
  <c r="R189" i="84"/>
  <c r="O189" i="84"/>
  <c r="L189" i="84"/>
  <c r="I189" i="84"/>
  <c r="X188" i="84"/>
  <c r="U188" i="84"/>
  <c r="R188" i="84"/>
  <c r="O188" i="84"/>
  <c r="L188" i="84"/>
  <c r="I188" i="84"/>
  <c r="X187" i="84"/>
  <c r="U187" i="84"/>
  <c r="R187" i="84"/>
  <c r="O187" i="84"/>
  <c r="L187" i="84"/>
  <c r="I187" i="84"/>
  <c r="I185" i="84" s="1"/>
  <c r="X186" i="84"/>
  <c r="U186" i="84"/>
  <c r="R186" i="84"/>
  <c r="O186" i="84"/>
  <c r="O185" i="84" s="1"/>
  <c r="O177" i="84" s="1"/>
  <c r="O337" i="84" s="1"/>
  <c r="L186" i="84"/>
  <c r="I186" i="84"/>
  <c r="Z185" i="84"/>
  <c r="Y185" i="84"/>
  <c r="X185" i="84"/>
  <c r="W185" i="84"/>
  <c r="V185" i="84"/>
  <c r="U185" i="84"/>
  <c r="T185" i="84"/>
  <c r="S185" i="84"/>
  <c r="R185" i="84"/>
  <c r="Q185" i="84"/>
  <c r="P185" i="84"/>
  <c r="N185" i="84"/>
  <c r="M185" i="84"/>
  <c r="L185" i="84"/>
  <c r="K185" i="84"/>
  <c r="J185" i="84"/>
  <c r="X184" i="84"/>
  <c r="U184" i="84"/>
  <c r="R184" i="84"/>
  <c r="O184" i="84"/>
  <c r="L184" i="84"/>
  <c r="I184" i="84"/>
  <c r="X183" i="84"/>
  <c r="U183" i="84"/>
  <c r="R183" i="84"/>
  <c r="O183" i="84"/>
  <c r="L183" i="84"/>
  <c r="I183" i="84"/>
  <c r="X182" i="84"/>
  <c r="U182" i="84"/>
  <c r="R182" i="84"/>
  <c r="O182" i="84"/>
  <c r="L182" i="84"/>
  <c r="I182" i="84"/>
  <c r="X181" i="84"/>
  <c r="U181" i="84"/>
  <c r="R181" i="84"/>
  <c r="O181" i="84"/>
  <c r="L181" i="84"/>
  <c r="I181" i="84"/>
  <c r="I179" i="84" s="1"/>
  <c r="I177" i="84" s="1"/>
  <c r="X180" i="84"/>
  <c r="U180" i="84"/>
  <c r="R180" i="84"/>
  <c r="O180" i="84"/>
  <c r="O179" i="84" s="1"/>
  <c r="L180" i="84"/>
  <c r="I180" i="84"/>
  <c r="Z179" i="84"/>
  <c r="Y179" i="84"/>
  <c r="X179" i="84"/>
  <c r="W179" i="84"/>
  <c r="V179" i="84"/>
  <c r="U179" i="84"/>
  <c r="T179" i="84"/>
  <c r="S179" i="84"/>
  <c r="R179" i="84"/>
  <c r="Q179" i="84"/>
  <c r="P179" i="84"/>
  <c r="N179" i="84"/>
  <c r="M179" i="84"/>
  <c r="L179" i="84"/>
  <c r="K179" i="84"/>
  <c r="J179" i="84"/>
  <c r="W177" i="84"/>
  <c r="W337" i="84" s="1"/>
  <c r="T177" i="84"/>
  <c r="T337" i="84" s="1"/>
  <c r="S177" i="84"/>
  <c r="S337" i="84" s="1"/>
  <c r="P177" i="84"/>
  <c r="P337" i="84" s="1"/>
  <c r="K177" i="84"/>
  <c r="K337" i="84" s="1"/>
  <c r="X174" i="84"/>
  <c r="U174" i="84"/>
  <c r="R174" i="84"/>
  <c r="O174" i="84"/>
  <c r="L174" i="84"/>
  <c r="I174" i="84"/>
  <c r="X173" i="84"/>
  <c r="U173" i="84"/>
  <c r="R173" i="84"/>
  <c r="O173" i="84"/>
  <c r="L173" i="84"/>
  <c r="I173" i="84"/>
  <c r="X172" i="84"/>
  <c r="U172" i="84"/>
  <c r="R172" i="84"/>
  <c r="O172" i="84"/>
  <c r="L172" i="84"/>
  <c r="I172" i="84"/>
  <c r="X171" i="84"/>
  <c r="U171" i="84"/>
  <c r="R171" i="84"/>
  <c r="O171" i="84"/>
  <c r="L171" i="84"/>
  <c r="I171" i="84"/>
  <c r="I169" i="84" s="1"/>
  <c r="X170" i="84"/>
  <c r="U170" i="84"/>
  <c r="R170" i="84"/>
  <c r="O170" i="84"/>
  <c r="O169" i="84" s="1"/>
  <c r="L170" i="84"/>
  <c r="I170" i="84"/>
  <c r="Z169" i="84"/>
  <c r="Y169" i="84"/>
  <c r="X169" i="84"/>
  <c r="W169" i="84"/>
  <c r="V169" i="84"/>
  <c r="U169" i="84"/>
  <c r="T169" i="84"/>
  <c r="S169" i="84"/>
  <c r="R169" i="84"/>
  <c r="Q169" i="84"/>
  <c r="P169" i="84"/>
  <c r="N169" i="84"/>
  <c r="M169" i="84"/>
  <c r="L169" i="84"/>
  <c r="K169" i="84"/>
  <c r="J169" i="84"/>
  <c r="X168" i="84"/>
  <c r="U168" i="84"/>
  <c r="R168" i="84"/>
  <c r="O168" i="84"/>
  <c r="L168" i="84"/>
  <c r="I168" i="84"/>
  <c r="X167" i="84"/>
  <c r="U167" i="84"/>
  <c r="R167" i="84"/>
  <c r="O167" i="84"/>
  <c r="L167" i="84"/>
  <c r="I167" i="84"/>
  <c r="X166" i="84"/>
  <c r="U166" i="84"/>
  <c r="R166" i="84"/>
  <c r="O166" i="84"/>
  <c r="L166" i="84"/>
  <c r="I166" i="84"/>
  <c r="X165" i="84"/>
  <c r="U165" i="84"/>
  <c r="R165" i="84"/>
  <c r="O165" i="84"/>
  <c r="L165" i="84"/>
  <c r="I165" i="84"/>
  <c r="I163" i="84" s="1"/>
  <c r="X164" i="84"/>
  <c r="U164" i="84"/>
  <c r="R164" i="84"/>
  <c r="O164" i="84"/>
  <c r="O163" i="84" s="1"/>
  <c r="L164" i="84"/>
  <c r="I164" i="84"/>
  <c r="Z163" i="84"/>
  <c r="Y163" i="84"/>
  <c r="X163" i="84"/>
  <c r="W163" i="84"/>
  <c r="V163" i="84"/>
  <c r="U163" i="84"/>
  <c r="T163" i="84"/>
  <c r="S163" i="84"/>
  <c r="R163" i="84"/>
  <c r="Q163" i="84"/>
  <c r="P163" i="84"/>
  <c r="N163" i="84"/>
  <c r="M163" i="84"/>
  <c r="L163" i="84"/>
  <c r="K163" i="84"/>
  <c r="J163" i="84"/>
  <c r="X162" i="84"/>
  <c r="U162" i="84"/>
  <c r="R162" i="84"/>
  <c r="O162" i="84"/>
  <c r="L162" i="84"/>
  <c r="I162" i="84"/>
  <c r="X161" i="84"/>
  <c r="U161" i="84"/>
  <c r="R161" i="84"/>
  <c r="O161" i="84"/>
  <c r="L161" i="84"/>
  <c r="I161" i="84"/>
  <c r="X160" i="84"/>
  <c r="U160" i="84"/>
  <c r="R160" i="84"/>
  <c r="O160" i="84"/>
  <c r="L160" i="84"/>
  <c r="I160" i="84"/>
  <c r="X159" i="84"/>
  <c r="U159" i="84"/>
  <c r="R159" i="84"/>
  <c r="O159" i="84"/>
  <c r="L159" i="84"/>
  <c r="I159" i="84"/>
  <c r="I157" i="84" s="1"/>
  <c r="X158" i="84"/>
  <c r="U158" i="84"/>
  <c r="R158" i="84"/>
  <c r="O158" i="84"/>
  <c r="O157" i="84" s="1"/>
  <c r="L158" i="84"/>
  <c r="I158" i="84"/>
  <c r="Z157" i="84"/>
  <c r="Y157" i="84"/>
  <c r="X157" i="84"/>
  <c r="W157" i="84"/>
  <c r="V157" i="84"/>
  <c r="U157" i="84"/>
  <c r="T157" i="84"/>
  <c r="S157" i="84"/>
  <c r="R157" i="84"/>
  <c r="Q157" i="84"/>
  <c r="P157" i="84"/>
  <c r="N157" i="84"/>
  <c r="M157" i="84"/>
  <c r="L157" i="84"/>
  <c r="K157" i="84"/>
  <c r="J157" i="84"/>
  <c r="X156" i="84"/>
  <c r="U156" i="84"/>
  <c r="R156" i="84"/>
  <c r="O156" i="84"/>
  <c r="L156" i="84"/>
  <c r="I156" i="84"/>
  <c r="X155" i="84"/>
  <c r="U155" i="84"/>
  <c r="R155" i="84"/>
  <c r="O155" i="84"/>
  <c r="L155" i="84"/>
  <c r="I155" i="84"/>
  <c r="X154" i="84"/>
  <c r="U154" i="84"/>
  <c r="R154" i="84"/>
  <c r="O154" i="84"/>
  <c r="L154" i="84"/>
  <c r="I154" i="84"/>
  <c r="X153" i="84"/>
  <c r="U153" i="84"/>
  <c r="R153" i="84"/>
  <c r="O153" i="84"/>
  <c r="L153" i="84"/>
  <c r="I153" i="84"/>
  <c r="X152" i="84"/>
  <c r="U152" i="84"/>
  <c r="R152" i="84"/>
  <c r="O152" i="84"/>
  <c r="O151" i="84" s="1"/>
  <c r="L152" i="84"/>
  <c r="I152" i="84"/>
  <c r="Z151" i="84"/>
  <c r="Y151" i="84"/>
  <c r="X151" i="84"/>
  <c r="W151" i="84"/>
  <c r="V151" i="84"/>
  <c r="U151" i="84"/>
  <c r="T151" i="84"/>
  <c r="S151" i="84"/>
  <c r="R151" i="84"/>
  <c r="Q151" i="84"/>
  <c r="P151" i="84"/>
  <c r="N151" i="84"/>
  <c r="M151" i="84"/>
  <c r="L151" i="84"/>
  <c r="K151" i="84"/>
  <c r="J151" i="84"/>
  <c r="I151" i="84"/>
  <c r="X150" i="84"/>
  <c r="U150" i="84"/>
  <c r="R150" i="84"/>
  <c r="O150" i="84"/>
  <c r="L150" i="84"/>
  <c r="I150" i="84"/>
  <c r="X149" i="84"/>
  <c r="U149" i="84"/>
  <c r="R149" i="84"/>
  <c r="O149" i="84"/>
  <c r="L149" i="84"/>
  <c r="I149" i="84"/>
  <c r="X148" i="84"/>
  <c r="U148" i="84"/>
  <c r="R148" i="84"/>
  <c r="O148" i="84"/>
  <c r="L148" i="84"/>
  <c r="I148" i="84"/>
  <c r="X147" i="84"/>
  <c r="U147" i="84"/>
  <c r="R147" i="84"/>
  <c r="O147" i="84"/>
  <c r="L147" i="84"/>
  <c r="I147" i="84"/>
  <c r="I145" i="84" s="1"/>
  <c r="I143" i="84" s="1"/>
  <c r="X146" i="84"/>
  <c r="U146" i="84"/>
  <c r="R146" i="84"/>
  <c r="O146" i="84"/>
  <c r="O145" i="84" s="1"/>
  <c r="L146" i="84"/>
  <c r="I146" i="84"/>
  <c r="Z145" i="84"/>
  <c r="Y145" i="84"/>
  <c r="Y143" i="84" s="1"/>
  <c r="X145" i="84"/>
  <c r="W145" i="84"/>
  <c r="V145" i="84"/>
  <c r="U145" i="84"/>
  <c r="U143" i="84" s="1"/>
  <c r="T145" i="84"/>
  <c r="S145" i="84"/>
  <c r="R145" i="84"/>
  <c r="Q145" i="84"/>
  <c r="Q143" i="84" s="1"/>
  <c r="P145" i="84"/>
  <c r="N145" i="84"/>
  <c r="M145" i="84"/>
  <c r="L145" i="84"/>
  <c r="K145" i="84"/>
  <c r="J145" i="84"/>
  <c r="Z143" i="84"/>
  <c r="X143" i="84"/>
  <c r="W143" i="84"/>
  <c r="V143" i="84"/>
  <c r="T143" i="84"/>
  <c r="S143" i="84"/>
  <c r="R143" i="84"/>
  <c r="P143" i="84"/>
  <c r="O143" i="84"/>
  <c r="N143" i="84"/>
  <c r="L143" i="84"/>
  <c r="K143" i="84"/>
  <c r="J143" i="84"/>
  <c r="X142" i="84"/>
  <c r="U142" i="84"/>
  <c r="R142" i="84"/>
  <c r="O142" i="84"/>
  <c r="L142" i="84"/>
  <c r="I142" i="84"/>
  <c r="X141" i="84"/>
  <c r="U141" i="84"/>
  <c r="R141" i="84"/>
  <c r="O141" i="84"/>
  <c r="L141" i="84"/>
  <c r="I141" i="84"/>
  <c r="X140" i="84"/>
  <c r="U140" i="84"/>
  <c r="R140" i="84"/>
  <c r="O140" i="84"/>
  <c r="L140" i="84"/>
  <c r="I140" i="84"/>
  <c r="X139" i="84"/>
  <c r="U139" i="84"/>
  <c r="R139" i="84"/>
  <c r="O139" i="84"/>
  <c r="O137" i="84" s="1"/>
  <c r="L139" i="84"/>
  <c r="I139" i="84"/>
  <c r="X138" i="84"/>
  <c r="U138" i="84"/>
  <c r="U137" i="84" s="1"/>
  <c r="R138" i="84"/>
  <c r="O138" i="84"/>
  <c r="L138" i="84"/>
  <c r="I138" i="84"/>
  <c r="I137" i="84" s="1"/>
  <c r="Z137" i="84"/>
  <c r="Y137" i="84"/>
  <c r="X137" i="84"/>
  <c r="W137" i="84"/>
  <c r="V137" i="84"/>
  <c r="T137" i="84"/>
  <c r="S137" i="84"/>
  <c r="R137" i="84"/>
  <c r="Q137" i="84"/>
  <c r="P137" i="84"/>
  <c r="N137" i="84"/>
  <c r="M137" i="84"/>
  <c r="L137" i="84"/>
  <c r="K137" i="84"/>
  <c r="J137" i="84"/>
  <c r="X136" i="84"/>
  <c r="U136" i="84"/>
  <c r="R136" i="84"/>
  <c r="O136" i="84"/>
  <c r="L136" i="84"/>
  <c r="I136" i="84"/>
  <c r="X135" i="84"/>
  <c r="U135" i="84"/>
  <c r="R135" i="84"/>
  <c r="O135" i="84"/>
  <c r="L135" i="84"/>
  <c r="I135" i="84"/>
  <c r="X134" i="84"/>
  <c r="U134" i="84"/>
  <c r="R134" i="84"/>
  <c r="O134" i="84"/>
  <c r="L134" i="84"/>
  <c r="I134" i="84"/>
  <c r="X133" i="84"/>
  <c r="U133" i="84"/>
  <c r="R133" i="84"/>
  <c r="O133" i="84"/>
  <c r="O131" i="84" s="1"/>
  <c r="L133" i="84"/>
  <c r="I133" i="84"/>
  <c r="X132" i="84"/>
  <c r="U132" i="84"/>
  <c r="U131" i="84" s="1"/>
  <c r="R132" i="84"/>
  <c r="O132" i="84"/>
  <c r="L132" i="84"/>
  <c r="I132" i="84"/>
  <c r="I131" i="84" s="1"/>
  <c r="Z131" i="84"/>
  <c r="Y131" i="84"/>
  <c r="X131" i="84"/>
  <c r="W131" i="84"/>
  <c r="V131" i="84"/>
  <c r="T131" i="84"/>
  <c r="S131" i="84"/>
  <c r="R131" i="84"/>
  <c r="Q131" i="84"/>
  <c r="P131" i="84"/>
  <c r="N131" i="84"/>
  <c r="M131" i="84"/>
  <c r="L131" i="84"/>
  <c r="K131" i="84"/>
  <c r="J131" i="84"/>
  <c r="X130" i="84"/>
  <c r="U130" i="84"/>
  <c r="R130" i="84"/>
  <c r="O130" i="84"/>
  <c r="L130" i="84"/>
  <c r="I130" i="84"/>
  <c r="X129" i="84"/>
  <c r="U129" i="84"/>
  <c r="R129" i="84"/>
  <c r="O129" i="84"/>
  <c r="L129" i="84"/>
  <c r="I129" i="84"/>
  <c r="X128" i="84"/>
  <c r="U128" i="84"/>
  <c r="R128" i="84"/>
  <c r="O128" i="84"/>
  <c r="L128" i="84"/>
  <c r="I128" i="84"/>
  <c r="X127" i="84"/>
  <c r="U127" i="84"/>
  <c r="R127" i="84"/>
  <c r="O127" i="84"/>
  <c r="O125" i="84" s="1"/>
  <c r="L127" i="84"/>
  <c r="I127" i="84"/>
  <c r="X126" i="84"/>
  <c r="U126" i="84"/>
  <c r="U125" i="84" s="1"/>
  <c r="R126" i="84"/>
  <c r="O126" i="84"/>
  <c r="L126" i="84"/>
  <c r="I126" i="84"/>
  <c r="I125" i="84" s="1"/>
  <c r="Z125" i="84"/>
  <c r="Y125" i="84"/>
  <c r="X125" i="84"/>
  <c r="W125" i="84"/>
  <c r="V125" i="84"/>
  <c r="T125" i="84"/>
  <c r="S125" i="84"/>
  <c r="R125" i="84"/>
  <c r="Q125" i="84"/>
  <c r="P125" i="84"/>
  <c r="N125" i="84"/>
  <c r="M125" i="84"/>
  <c r="L125" i="84"/>
  <c r="K125" i="84"/>
  <c r="J125" i="84"/>
  <c r="X124" i="84"/>
  <c r="U124" i="84"/>
  <c r="R124" i="84"/>
  <c r="O124" i="84"/>
  <c r="L124" i="84"/>
  <c r="I124" i="84"/>
  <c r="X123" i="84"/>
  <c r="U123" i="84"/>
  <c r="R123" i="84"/>
  <c r="O123" i="84"/>
  <c r="L123" i="84"/>
  <c r="I123" i="84"/>
  <c r="X122" i="84"/>
  <c r="U122" i="84"/>
  <c r="R122" i="84"/>
  <c r="O122" i="84"/>
  <c r="L122" i="84"/>
  <c r="I122" i="84"/>
  <c r="X121" i="84"/>
  <c r="U121" i="84"/>
  <c r="R121" i="84"/>
  <c r="O121" i="84"/>
  <c r="O119" i="84" s="1"/>
  <c r="L121" i="84"/>
  <c r="I121" i="84"/>
  <c r="X120" i="84"/>
  <c r="U120" i="84"/>
  <c r="U119" i="84" s="1"/>
  <c r="U111" i="84" s="1"/>
  <c r="R120" i="84"/>
  <c r="O120" i="84"/>
  <c r="L120" i="84"/>
  <c r="I120" i="84"/>
  <c r="I119" i="84" s="1"/>
  <c r="Z119" i="84"/>
  <c r="Y119" i="84"/>
  <c r="X119" i="84"/>
  <c r="W119" i="84"/>
  <c r="V119" i="84"/>
  <c r="T119" i="84"/>
  <c r="S119" i="84"/>
  <c r="R119" i="84"/>
  <c r="Q119" i="84"/>
  <c r="P119" i="84"/>
  <c r="N119" i="84"/>
  <c r="M119" i="84"/>
  <c r="L119" i="84"/>
  <c r="K119" i="84"/>
  <c r="J119" i="84"/>
  <c r="X118" i="84"/>
  <c r="U118" i="84"/>
  <c r="R118" i="84"/>
  <c r="O118" i="84"/>
  <c r="L118" i="84"/>
  <c r="I118" i="84"/>
  <c r="X117" i="84"/>
  <c r="U117" i="84"/>
  <c r="R117" i="84"/>
  <c r="O117" i="84"/>
  <c r="L117" i="84"/>
  <c r="I117" i="84"/>
  <c r="X116" i="84"/>
  <c r="U116" i="84"/>
  <c r="R116" i="84"/>
  <c r="O116" i="84"/>
  <c r="L116" i="84"/>
  <c r="I116" i="84"/>
  <c r="X115" i="84"/>
  <c r="U115" i="84"/>
  <c r="R115" i="84"/>
  <c r="O115" i="84"/>
  <c r="O113" i="84" s="1"/>
  <c r="L115" i="84"/>
  <c r="I115" i="84"/>
  <c r="X114" i="84"/>
  <c r="U114" i="84"/>
  <c r="U113" i="84" s="1"/>
  <c r="R114" i="84"/>
  <c r="O114" i="84"/>
  <c r="L114" i="84"/>
  <c r="I114" i="84"/>
  <c r="I113" i="84" s="1"/>
  <c r="Z113" i="84"/>
  <c r="Y113" i="84"/>
  <c r="X113" i="84"/>
  <c r="W113" i="84"/>
  <c r="V113" i="84"/>
  <c r="T113" i="84"/>
  <c r="S113" i="84"/>
  <c r="R113" i="84"/>
  <c r="Q113" i="84"/>
  <c r="P113" i="84"/>
  <c r="N113" i="84"/>
  <c r="M113" i="84"/>
  <c r="L113" i="84"/>
  <c r="K113" i="84"/>
  <c r="J113" i="84"/>
  <c r="Z111" i="84"/>
  <c r="Y111" i="84"/>
  <c r="X111" i="84"/>
  <c r="V111" i="84"/>
  <c r="T111" i="84"/>
  <c r="R111" i="84"/>
  <c r="Q111" i="84"/>
  <c r="P111" i="84"/>
  <c r="N111" i="84"/>
  <c r="M111" i="84"/>
  <c r="L111" i="84"/>
  <c r="J111" i="84"/>
  <c r="I111" i="84"/>
  <c r="X110" i="84"/>
  <c r="U110" i="84"/>
  <c r="R110" i="84"/>
  <c r="O110" i="84"/>
  <c r="L110" i="84"/>
  <c r="I110" i="84"/>
  <c r="X109" i="84"/>
  <c r="U109" i="84"/>
  <c r="R109" i="84"/>
  <c r="O109" i="84"/>
  <c r="L109" i="84"/>
  <c r="I109" i="84"/>
  <c r="X108" i="84"/>
  <c r="U108" i="84"/>
  <c r="R108" i="84"/>
  <c r="O108" i="84"/>
  <c r="L108" i="84"/>
  <c r="I108" i="84"/>
  <c r="X107" i="84"/>
  <c r="X105" i="84" s="1"/>
  <c r="U107" i="84"/>
  <c r="R107" i="84"/>
  <c r="O107" i="84"/>
  <c r="L107" i="84"/>
  <c r="L105" i="84" s="1"/>
  <c r="I107" i="84"/>
  <c r="X106" i="84"/>
  <c r="U106" i="84"/>
  <c r="R106" i="84"/>
  <c r="O106" i="84"/>
  <c r="O105" i="84" s="1"/>
  <c r="L106" i="84"/>
  <c r="I106" i="84"/>
  <c r="Z105" i="84"/>
  <c r="Y105" i="84"/>
  <c r="W105" i="84"/>
  <c r="V105" i="84"/>
  <c r="U105" i="84"/>
  <c r="T105" i="84"/>
  <c r="S105" i="84"/>
  <c r="R105" i="84"/>
  <c r="Q105" i="84"/>
  <c r="P105" i="84"/>
  <c r="N105" i="84"/>
  <c r="M105" i="84"/>
  <c r="K105" i="84"/>
  <c r="J105" i="84"/>
  <c r="I105" i="84"/>
  <c r="X104" i="84"/>
  <c r="U104" i="84"/>
  <c r="R104" i="84"/>
  <c r="O104" i="84"/>
  <c r="L104" i="84"/>
  <c r="I104" i="84"/>
  <c r="X103" i="84"/>
  <c r="U103" i="84"/>
  <c r="R103" i="84"/>
  <c r="O103" i="84"/>
  <c r="L103" i="84"/>
  <c r="I103" i="84"/>
  <c r="X102" i="84"/>
  <c r="U102" i="84"/>
  <c r="R102" i="84"/>
  <c r="O102" i="84"/>
  <c r="L102" i="84"/>
  <c r="I102" i="84"/>
  <c r="X101" i="84"/>
  <c r="X99" i="84" s="1"/>
  <c r="U101" i="84"/>
  <c r="R101" i="84"/>
  <c r="O101" i="84"/>
  <c r="L101" i="84"/>
  <c r="L99" i="84" s="1"/>
  <c r="I101" i="84"/>
  <c r="X100" i="84"/>
  <c r="U100" i="84"/>
  <c r="R100" i="84"/>
  <c r="O100" i="84"/>
  <c r="O99" i="84" s="1"/>
  <c r="L100" i="84"/>
  <c r="I100" i="84"/>
  <c r="Z99" i="84"/>
  <c r="Y99" i="84"/>
  <c r="W99" i="84"/>
  <c r="V99" i="84"/>
  <c r="U99" i="84"/>
  <c r="T99" i="84"/>
  <c r="S99" i="84"/>
  <c r="R99" i="84"/>
  <c r="Q99" i="84"/>
  <c r="P99" i="84"/>
  <c r="N99" i="84"/>
  <c r="M99" i="84"/>
  <c r="K99" i="84"/>
  <c r="J99" i="84"/>
  <c r="I99" i="84"/>
  <c r="X98" i="84"/>
  <c r="U98" i="84"/>
  <c r="R98" i="84"/>
  <c r="O98" i="84"/>
  <c r="L98" i="84"/>
  <c r="I98" i="84"/>
  <c r="X97" i="84"/>
  <c r="U97" i="84"/>
  <c r="R97" i="84"/>
  <c r="O97" i="84"/>
  <c r="L97" i="84"/>
  <c r="I97" i="84"/>
  <c r="X96" i="84"/>
  <c r="U96" i="84"/>
  <c r="R96" i="84"/>
  <c r="O96" i="84"/>
  <c r="L96" i="84"/>
  <c r="I96" i="84"/>
  <c r="X95" i="84"/>
  <c r="X93" i="84" s="1"/>
  <c r="U95" i="84"/>
  <c r="R95" i="84"/>
  <c r="O95" i="84"/>
  <c r="L95" i="84"/>
  <c r="L93" i="84" s="1"/>
  <c r="I95" i="84"/>
  <c r="X94" i="84"/>
  <c r="U94" i="84"/>
  <c r="R94" i="84"/>
  <c r="O94" i="84"/>
  <c r="O93" i="84" s="1"/>
  <c r="L94" i="84"/>
  <c r="I94" i="84"/>
  <c r="Z93" i="84"/>
  <c r="Y93" i="84"/>
  <c r="W93" i="84"/>
  <c r="V93" i="84"/>
  <c r="U93" i="84"/>
  <c r="T93" i="84"/>
  <c r="S93" i="84"/>
  <c r="R93" i="84"/>
  <c r="Q93" i="84"/>
  <c r="P93" i="84"/>
  <c r="N93" i="84"/>
  <c r="M93" i="84"/>
  <c r="K93" i="84"/>
  <c r="J93" i="84"/>
  <c r="I93" i="84"/>
  <c r="X92" i="84"/>
  <c r="U92" i="84"/>
  <c r="R92" i="84"/>
  <c r="O92" i="84"/>
  <c r="L92" i="84"/>
  <c r="I92" i="84"/>
  <c r="X91" i="84"/>
  <c r="U91" i="84"/>
  <c r="R91" i="84"/>
  <c r="O91" i="84"/>
  <c r="L91" i="84"/>
  <c r="I91" i="84"/>
  <c r="X90" i="84"/>
  <c r="U90" i="84"/>
  <c r="R90" i="84"/>
  <c r="O90" i="84"/>
  <c r="L90" i="84"/>
  <c r="I90" i="84"/>
  <c r="X89" i="84"/>
  <c r="X87" i="84" s="1"/>
  <c r="U89" i="84"/>
  <c r="R89" i="84"/>
  <c r="O89" i="84"/>
  <c r="L89" i="84"/>
  <c r="L87" i="84" s="1"/>
  <c r="I89" i="84"/>
  <c r="X88" i="84"/>
  <c r="U88" i="84"/>
  <c r="R88" i="84"/>
  <c r="O88" i="84"/>
  <c r="O87" i="84" s="1"/>
  <c r="L88" i="84"/>
  <c r="I88" i="84"/>
  <c r="Z87" i="84"/>
  <c r="Y87" i="84"/>
  <c r="W87" i="84"/>
  <c r="V87" i="84"/>
  <c r="U87" i="84"/>
  <c r="T87" i="84"/>
  <c r="S87" i="84"/>
  <c r="R87" i="84"/>
  <c r="Q87" i="84"/>
  <c r="P87" i="84"/>
  <c r="N87" i="84"/>
  <c r="M87" i="84"/>
  <c r="K87" i="84"/>
  <c r="J87" i="84"/>
  <c r="I87" i="84"/>
  <c r="X86" i="84"/>
  <c r="U86" i="84"/>
  <c r="R86" i="84"/>
  <c r="O86" i="84"/>
  <c r="L86" i="84"/>
  <c r="I86" i="84"/>
  <c r="X85" i="84"/>
  <c r="U85" i="84"/>
  <c r="R85" i="84"/>
  <c r="O85" i="84"/>
  <c r="L85" i="84"/>
  <c r="I85" i="84"/>
  <c r="X84" i="84"/>
  <c r="U84" i="84"/>
  <c r="R84" i="84"/>
  <c r="O84" i="84"/>
  <c r="L84" i="84"/>
  <c r="I84" i="84"/>
  <c r="X83" i="84"/>
  <c r="X81" i="84" s="1"/>
  <c r="X79" i="84" s="1"/>
  <c r="U83" i="84"/>
  <c r="R83" i="84"/>
  <c r="O83" i="84"/>
  <c r="L83" i="84"/>
  <c r="L81" i="84" s="1"/>
  <c r="L79" i="84" s="1"/>
  <c r="I83" i="84"/>
  <c r="X82" i="84"/>
  <c r="U82" i="84"/>
  <c r="R82" i="84"/>
  <c r="O82" i="84"/>
  <c r="O81" i="84" s="1"/>
  <c r="L82" i="84"/>
  <c r="I82" i="84"/>
  <c r="Z81" i="84"/>
  <c r="Z79" i="84" s="1"/>
  <c r="Y81" i="84"/>
  <c r="Y79" i="84" s="1"/>
  <c r="W81" i="84"/>
  <c r="V81" i="84"/>
  <c r="V79" i="84" s="1"/>
  <c r="U81" i="84"/>
  <c r="U79" i="84" s="1"/>
  <c r="T81" i="84"/>
  <c r="S81" i="84"/>
  <c r="R81" i="84"/>
  <c r="R79" i="84" s="1"/>
  <c r="Q81" i="84"/>
  <c r="Q79" i="84" s="1"/>
  <c r="P81" i="84"/>
  <c r="N81" i="84"/>
  <c r="N79" i="84" s="1"/>
  <c r="M81" i="84"/>
  <c r="M79" i="84" s="1"/>
  <c r="K81" i="84"/>
  <c r="J81" i="84"/>
  <c r="J79" i="84" s="1"/>
  <c r="I81" i="84"/>
  <c r="I79" i="84" s="1"/>
  <c r="W79" i="84"/>
  <c r="T79" i="84"/>
  <c r="S79" i="84"/>
  <c r="P79" i="84"/>
  <c r="K79" i="84"/>
  <c r="X78" i="84"/>
  <c r="U78" i="84"/>
  <c r="R78" i="84"/>
  <c r="O78" i="84"/>
  <c r="L78" i="84"/>
  <c r="I78" i="84"/>
  <c r="X77" i="84"/>
  <c r="U77" i="84"/>
  <c r="R77" i="84"/>
  <c r="O77" i="84"/>
  <c r="L77" i="84"/>
  <c r="I77" i="84"/>
  <c r="X76" i="84"/>
  <c r="U76" i="84"/>
  <c r="R76" i="84"/>
  <c r="O76" i="84"/>
  <c r="L76" i="84"/>
  <c r="I76" i="84"/>
  <c r="X75" i="84"/>
  <c r="U75" i="84"/>
  <c r="R75" i="84"/>
  <c r="R73" i="84" s="1"/>
  <c r="O75" i="84"/>
  <c r="L75" i="84"/>
  <c r="I75" i="84"/>
  <c r="X74" i="84"/>
  <c r="U74" i="84"/>
  <c r="U73" i="84" s="1"/>
  <c r="R74" i="84"/>
  <c r="O74" i="84"/>
  <c r="L74" i="84"/>
  <c r="I74" i="84"/>
  <c r="I73" i="84" s="1"/>
  <c r="Z73" i="84"/>
  <c r="Y73" i="84"/>
  <c r="X73" i="84"/>
  <c r="W73" i="84"/>
  <c r="V73" i="84"/>
  <c r="T73" i="84"/>
  <c r="S73" i="84"/>
  <c r="Q73" i="84"/>
  <c r="P73" i="84"/>
  <c r="O73" i="84"/>
  <c r="N73" i="84"/>
  <c r="M73" i="84"/>
  <c r="L73" i="84"/>
  <c r="K73" i="84"/>
  <c r="J73" i="84"/>
  <c r="X72" i="84"/>
  <c r="U72" i="84"/>
  <c r="R72" i="84"/>
  <c r="O72" i="84"/>
  <c r="L72" i="84"/>
  <c r="I72" i="84"/>
  <c r="X71" i="84"/>
  <c r="U71" i="84"/>
  <c r="R71" i="84"/>
  <c r="O71" i="84"/>
  <c r="L71" i="84"/>
  <c r="I71" i="84"/>
  <c r="X70" i="84"/>
  <c r="U70" i="84"/>
  <c r="R70" i="84"/>
  <c r="O70" i="84"/>
  <c r="L70" i="84"/>
  <c r="I70" i="84"/>
  <c r="X69" i="84"/>
  <c r="U69" i="84"/>
  <c r="R69" i="84"/>
  <c r="R67" i="84" s="1"/>
  <c r="O69" i="84"/>
  <c r="L69" i="84"/>
  <c r="I69" i="84"/>
  <c r="X68" i="84"/>
  <c r="U68" i="84"/>
  <c r="U67" i="84" s="1"/>
  <c r="R68" i="84"/>
  <c r="O68" i="84"/>
  <c r="L68" i="84"/>
  <c r="I68" i="84"/>
  <c r="I67" i="84" s="1"/>
  <c r="Z67" i="84"/>
  <c r="Y67" i="84"/>
  <c r="X67" i="84"/>
  <c r="W67" i="84"/>
  <c r="V67" i="84"/>
  <c r="T67" i="84"/>
  <c r="S67" i="84"/>
  <c r="Q67" i="84"/>
  <c r="P67" i="84"/>
  <c r="O67" i="84"/>
  <c r="N67" i="84"/>
  <c r="M67" i="84"/>
  <c r="L67" i="84"/>
  <c r="K67" i="84"/>
  <c r="J67" i="84"/>
  <c r="X66" i="84"/>
  <c r="U66" i="84"/>
  <c r="R66" i="84"/>
  <c r="O66" i="84"/>
  <c r="L66" i="84"/>
  <c r="I66" i="84"/>
  <c r="X65" i="84"/>
  <c r="U65" i="84"/>
  <c r="R65" i="84"/>
  <c r="O65" i="84"/>
  <c r="L65" i="84"/>
  <c r="I65" i="84"/>
  <c r="X64" i="84"/>
  <c r="U64" i="84"/>
  <c r="R64" i="84"/>
  <c r="O64" i="84"/>
  <c r="L64" i="84"/>
  <c r="I64" i="84"/>
  <c r="X63" i="84"/>
  <c r="U63" i="84"/>
  <c r="R63" i="84"/>
  <c r="R61" i="84" s="1"/>
  <c r="O63" i="84"/>
  <c r="L63" i="84"/>
  <c r="I63" i="84"/>
  <c r="X62" i="84"/>
  <c r="U62" i="84"/>
  <c r="U61" i="84" s="1"/>
  <c r="R62" i="84"/>
  <c r="O62" i="84"/>
  <c r="L62" i="84"/>
  <c r="I62" i="84"/>
  <c r="I61" i="84" s="1"/>
  <c r="Z61" i="84"/>
  <c r="Y61" i="84"/>
  <c r="X61" i="84"/>
  <c r="W61" i="84"/>
  <c r="V61" i="84"/>
  <c r="T61" i="84"/>
  <c r="S61" i="84"/>
  <c r="Q61" i="84"/>
  <c r="P61" i="84"/>
  <c r="O61" i="84"/>
  <c r="N61" i="84"/>
  <c r="M61" i="84"/>
  <c r="L61" i="84"/>
  <c r="K61" i="84"/>
  <c r="J61" i="84"/>
  <c r="X60" i="84"/>
  <c r="U60" i="84"/>
  <c r="R60" i="84"/>
  <c r="O60" i="84"/>
  <c r="L60" i="84"/>
  <c r="I60" i="84"/>
  <c r="X59" i="84"/>
  <c r="U59" i="84"/>
  <c r="R59" i="84"/>
  <c r="O59" i="84"/>
  <c r="L59" i="84"/>
  <c r="I59" i="84"/>
  <c r="X58" i="84"/>
  <c r="U58" i="84"/>
  <c r="R58" i="84"/>
  <c r="O58" i="84"/>
  <c r="L58" i="84"/>
  <c r="I58" i="84"/>
  <c r="X57" i="84"/>
  <c r="U57" i="84"/>
  <c r="R57" i="84"/>
  <c r="R55" i="84" s="1"/>
  <c r="O57" i="84"/>
  <c r="L57" i="84"/>
  <c r="I57" i="84"/>
  <c r="X56" i="84"/>
  <c r="U56" i="84"/>
  <c r="U55" i="84" s="1"/>
  <c r="R56" i="84"/>
  <c r="O56" i="84"/>
  <c r="L56" i="84"/>
  <c r="I56" i="84"/>
  <c r="I55" i="84" s="1"/>
  <c r="Z55" i="84"/>
  <c r="Y55" i="84"/>
  <c r="X55" i="84"/>
  <c r="W55" i="84"/>
  <c r="V55" i="84"/>
  <c r="T55" i="84"/>
  <c r="S55" i="84"/>
  <c r="Q55" i="84"/>
  <c r="P55" i="84"/>
  <c r="O55" i="84"/>
  <c r="N55" i="84"/>
  <c r="M55" i="84"/>
  <c r="L55" i="84"/>
  <c r="K55" i="84"/>
  <c r="J55" i="84"/>
  <c r="X54" i="84"/>
  <c r="U54" i="84"/>
  <c r="R54" i="84"/>
  <c r="O54" i="84"/>
  <c r="L54" i="84"/>
  <c r="I54" i="84"/>
  <c r="X53" i="84"/>
  <c r="U53" i="84"/>
  <c r="R53" i="84"/>
  <c r="O53" i="84"/>
  <c r="L53" i="84"/>
  <c r="I53" i="84"/>
  <c r="X52" i="84"/>
  <c r="U52" i="84"/>
  <c r="R52" i="84"/>
  <c r="O52" i="84"/>
  <c r="L52" i="84"/>
  <c r="I52" i="84"/>
  <c r="X51" i="84"/>
  <c r="U51" i="84"/>
  <c r="R51" i="84"/>
  <c r="R49" i="84" s="1"/>
  <c r="R47" i="84" s="1"/>
  <c r="O51" i="84"/>
  <c r="L51" i="84"/>
  <c r="I51" i="84"/>
  <c r="X50" i="84"/>
  <c r="U50" i="84"/>
  <c r="U49" i="84" s="1"/>
  <c r="R50" i="84"/>
  <c r="O50" i="84"/>
  <c r="L50" i="84"/>
  <c r="I50" i="84"/>
  <c r="I49" i="84" s="1"/>
  <c r="Z49" i="84"/>
  <c r="Y49" i="84"/>
  <c r="X49" i="84"/>
  <c r="X47" i="84" s="1"/>
  <c r="W49" i="84"/>
  <c r="W47" i="84" s="1"/>
  <c r="V49" i="84"/>
  <c r="T49" i="84"/>
  <c r="T47" i="84" s="1"/>
  <c r="S49" i="84"/>
  <c r="S47" i="84" s="1"/>
  <c r="Q49" i="84"/>
  <c r="P49" i="84"/>
  <c r="P47" i="84" s="1"/>
  <c r="O49" i="84"/>
  <c r="O47" i="84" s="1"/>
  <c r="N49" i="84"/>
  <c r="M49" i="84"/>
  <c r="L49" i="84"/>
  <c r="L47" i="84" s="1"/>
  <c r="K49" i="84"/>
  <c r="K47" i="84" s="1"/>
  <c r="J49" i="84"/>
  <c r="Z47" i="84"/>
  <c r="Y47" i="84"/>
  <c r="V47" i="84"/>
  <c r="Q47" i="84"/>
  <c r="N47" i="84"/>
  <c r="M47" i="84"/>
  <c r="J47" i="84"/>
  <c r="X46" i="84"/>
  <c r="U46" i="84"/>
  <c r="R46" i="84"/>
  <c r="O46" i="84"/>
  <c r="L46" i="84"/>
  <c r="I46" i="84"/>
  <c r="X45" i="84"/>
  <c r="U45" i="84"/>
  <c r="R45" i="84"/>
  <c r="O45" i="84"/>
  <c r="L45" i="84"/>
  <c r="I45" i="84"/>
  <c r="X44" i="84"/>
  <c r="U44" i="84"/>
  <c r="R44" i="84"/>
  <c r="O44" i="84"/>
  <c r="L44" i="84"/>
  <c r="I44" i="84"/>
  <c r="X43" i="84"/>
  <c r="X41" i="84" s="1"/>
  <c r="U43" i="84"/>
  <c r="R43" i="84"/>
  <c r="O43" i="84"/>
  <c r="L43" i="84"/>
  <c r="L41" i="84" s="1"/>
  <c r="I43" i="84"/>
  <c r="X42" i="84"/>
  <c r="U42" i="84"/>
  <c r="R42" i="84"/>
  <c r="O42" i="84"/>
  <c r="O41" i="84" s="1"/>
  <c r="L42" i="84"/>
  <c r="I42" i="84"/>
  <c r="Z41" i="84"/>
  <c r="Y41" i="84"/>
  <c r="W41" i="84"/>
  <c r="V41" i="84"/>
  <c r="U41" i="84"/>
  <c r="T41" i="84"/>
  <c r="S41" i="84"/>
  <c r="R41" i="84"/>
  <c r="Q41" i="84"/>
  <c r="P41" i="84"/>
  <c r="N41" i="84"/>
  <c r="M41" i="84"/>
  <c r="K41" i="84"/>
  <c r="J41" i="84"/>
  <c r="I41" i="84"/>
  <c r="X40" i="84"/>
  <c r="U40" i="84"/>
  <c r="R40" i="84"/>
  <c r="O40" i="84"/>
  <c r="L40" i="84"/>
  <c r="I40" i="84"/>
  <c r="X39" i="84"/>
  <c r="U39" i="84"/>
  <c r="R39" i="84"/>
  <c r="O39" i="84"/>
  <c r="L39" i="84"/>
  <c r="I39" i="84"/>
  <c r="X38" i="84"/>
  <c r="U38" i="84"/>
  <c r="R38" i="84"/>
  <c r="O38" i="84"/>
  <c r="L38" i="84"/>
  <c r="I38" i="84"/>
  <c r="X37" i="84"/>
  <c r="X35" i="84" s="1"/>
  <c r="U37" i="84"/>
  <c r="R37" i="84"/>
  <c r="O37" i="84"/>
  <c r="L37" i="84"/>
  <c r="L35" i="84" s="1"/>
  <c r="I37" i="84"/>
  <c r="X36" i="84"/>
  <c r="U36" i="84"/>
  <c r="R36" i="84"/>
  <c r="O36" i="84"/>
  <c r="O35" i="84" s="1"/>
  <c r="L36" i="84"/>
  <c r="I36" i="84"/>
  <c r="Z35" i="84"/>
  <c r="Y35" i="84"/>
  <c r="W35" i="84"/>
  <c r="V35" i="84"/>
  <c r="U35" i="84"/>
  <c r="T35" i="84"/>
  <c r="S35" i="84"/>
  <c r="R35" i="84"/>
  <c r="Q35" i="84"/>
  <c r="P35" i="84"/>
  <c r="N35" i="84"/>
  <c r="M35" i="84"/>
  <c r="K35" i="84"/>
  <c r="J35" i="84"/>
  <c r="I35" i="84"/>
  <c r="X34" i="84"/>
  <c r="U34" i="84"/>
  <c r="R34" i="84"/>
  <c r="O34" i="84"/>
  <c r="L34" i="84"/>
  <c r="I34" i="84"/>
  <c r="X33" i="84"/>
  <c r="U33" i="84"/>
  <c r="R33" i="84"/>
  <c r="O33" i="84"/>
  <c r="L33" i="84"/>
  <c r="I33" i="84"/>
  <c r="X32" i="84"/>
  <c r="U32" i="84"/>
  <c r="R32" i="84"/>
  <c r="O32" i="84"/>
  <c r="L32" i="84"/>
  <c r="I32" i="84"/>
  <c r="X31" i="84"/>
  <c r="X29" i="84" s="1"/>
  <c r="U31" i="84"/>
  <c r="R31" i="84"/>
  <c r="O31" i="84"/>
  <c r="L31" i="84"/>
  <c r="L29" i="84" s="1"/>
  <c r="I31" i="84"/>
  <c r="X30" i="84"/>
  <c r="U30" i="84"/>
  <c r="R30" i="84"/>
  <c r="O30" i="84"/>
  <c r="O29" i="84" s="1"/>
  <c r="L30" i="84"/>
  <c r="I30" i="84"/>
  <c r="Z29" i="84"/>
  <c r="Y29" i="84"/>
  <c r="W29" i="84"/>
  <c r="V29" i="84"/>
  <c r="U29" i="84"/>
  <c r="T29" i="84"/>
  <c r="S29" i="84"/>
  <c r="R29" i="84"/>
  <c r="Q29" i="84"/>
  <c r="P29" i="84"/>
  <c r="N29" i="84"/>
  <c r="M29" i="84"/>
  <c r="K29" i="84"/>
  <c r="J29" i="84"/>
  <c r="I29" i="84"/>
  <c r="X28" i="84"/>
  <c r="U28" i="84"/>
  <c r="R28" i="84"/>
  <c r="O28" i="84"/>
  <c r="L28" i="84"/>
  <c r="I28" i="84"/>
  <c r="X27" i="84"/>
  <c r="U27" i="84"/>
  <c r="R27" i="84"/>
  <c r="O27" i="84"/>
  <c r="L27" i="84"/>
  <c r="I27" i="84"/>
  <c r="X26" i="84"/>
  <c r="U26" i="84"/>
  <c r="R26" i="84"/>
  <c r="O26" i="84"/>
  <c r="L26" i="84"/>
  <c r="I26" i="84"/>
  <c r="X25" i="84"/>
  <c r="X23" i="84" s="1"/>
  <c r="U25" i="84"/>
  <c r="R25" i="84"/>
  <c r="O25" i="84"/>
  <c r="L25" i="84"/>
  <c r="L23" i="84" s="1"/>
  <c r="I25" i="84"/>
  <c r="X24" i="84"/>
  <c r="U24" i="84"/>
  <c r="R24" i="84"/>
  <c r="O24" i="84"/>
  <c r="O23" i="84" s="1"/>
  <c r="L24" i="84"/>
  <c r="I24" i="84"/>
  <c r="Z23" i="84"/>
  <c r="Y23" i="84"/>
  <c r="W23" i="84"/>
  <c r="V23" i="84"/>
  <c r="U23" i="84"/>
  <c r="T23" i="84"/>
  <c r="S23" i="84"/>
  <c r="R23" i="84"/>
  <c r="Q23" i="84"/>
  <c r="P23" i="84"/>
  <c r="N23" i="84"/>
  <c r="M23" i="84"/>
  <c r="K23" i="84"/>
  <c r="J23" i="84"/>
  <c r="I23" i="84"/>
  <c r="X22" i="84"/>
  <c r="U22" i="84"/>
  <c r="R22" i="84"/>
  <c r="O22" i="84"/>
  <c r="L22" i="84"/>
  <c r="I22" i="84"/>
  <c r="X21" i="84"/>
  <c r="U21" i="84"/>
  <c r="R21" i="84"/>
  <c r="O21" i="84"/>
  <c r="L21" i="84"/>
  <c r="I21" i="84"/>
  <c r="X20" i="84"/>
  <c r="U20" i="84"/>
  <c r="R20" i="84"/>
  <c r="O20" i="84"/>
  <c r="L20" i="84"/>
  <c r="I20" i="84"/>
  <c r="X19" i="84"/>
  <c r="X17" i="84" s="1"/>
  <c r="U19" i="84"/>
  <c r="R19" i="84"/>
  <c r="O19" i="84"/>
  <c r="L19" i="84"/>
  <c r="L17" i="84" s="1"/>
  <c r="I19" i="84"/>
  <c r="X18" i="84"/>
  <c r="U18" i="84"/>
  <c r="R18" i="84"/>
  <c r="O18" i="84"/>
  <c r="O17" i="84" s="1"/>
  <c r="O15" i="84" s="1"/>
  <c r="L18" i="84"/>
  <c r="I18" i="84"/>
  <c r="Z17" i="84"/>
  <c r="Z15" i="84" s="1"/>
  <c r="Z175" i="84" s="1"/>
  <c r="Y17" i="84"/>
  <c r="Y15" i="84" s="1"/>
  <c r="Y175" i="84" s="1"/>
  <c r="W17" i="84"/>
  <c r="V17" i="84"/>
  <c r="V15" i="84" s="1"/>
  <c r="V175" i="84" s="1"/>
  <c r="U17" i="84"/>
  <c r="U15" i="84" s="1"/>
  <c r="T17" i="84"/>
  <c r="S17" i="84"/>
  <c r="R17" i="84"/>
  <c r="R15" i="84" s="1"/>
  <c r="R175" i="84" s="1"/>
  <c r="Q17" i="84"/>
  <c r="Q15" i="84" s="1"/>
  <c r="Q175" i="84" s="1"/>
  <c r="P17" i="84"/>
  <c r="N17" i="84"/>
  <c r="N15" i="84" s="1"/>
  <c r="N175" i="84" s="1"/>
  <c r="M17" i="84"/>
  <c r="M15" i="84" s="1"/>
  <c r="K17" i="84"/>
  <c r="J17" i="84"/>
  <c r="J15" i="84" s="1"/>
  <c r="J175" i="84" s="1"/>
  <c r="I17" i="84"/>
  <c r="I15" i="84" s="1"/>
  <c r="W15" i="84"/>
  <c r="T15" i="84"/>
  <c r="S15" i="84"/>
  <c r="P15" i="84"/>
  <c r="K15" i="84"/>
  <c r="X11" i="17"/>
  <c r="U11" i="17"/>
  <c r="R11" i="17"/>
  <c r="O11" i="17"/>
  <c r="L11" i="17"/>
  <c r="I11" i="17"/>
  <c r="H11" i="17"/>
  <c r="X11" i="86"/>
  <c r="U11" i="86"/>
  <c r="R11" i="86"/>
  <c r="O11" i="86"/>
  <c r="L11" i="86"/>
  <c r="I11" i="86"/>
  <c r="H11" i="86"/>
  <c r="X11" i="85"/>
  <c r="U11" i="85"/>
  <c r="R11" i="85"/>
  <c r="O11" i="85"/>
  <c r="L11" i="85"/>
  <c r="I11" i="85"/>
  <c r="H11" i="85"/>
  <c r="X11" i="84"/>
  <c r="U11" i="84"/>
  <c r="R11" i="84"/>
  <c r="O11" i="84"/>
  <c r="L11" i="84"/>
  <c r="I11" i="84"/>
  <c r="H11" i="84"/>
  <c r="AA498" i="20"/>
  <c r="AB498" i="20" s="1"/>
  <c r="AA497" i="20"/>
  <c r="AB497" i="20" s="1"/>
  <c r="AA496" i="20"/>
  <c r="AB496" i="20" s="1"/>
  <c r="AA495" i="20"/>
  <c r="AB495" i="20" s="1"/>
  <c r="AA494" i="20"/>
  <c r="AB494" i="20" s="1"/>
  <c r="AA493" i="20"/>
  <c r="AB493" i="20" s="1"/>
  <c r="AA492" i="20"/>
  <c r="AB492" i="20" s="1"/>
  <c r="AA491" i="20"/>
  <c r="AB491" i="20" s="1"/>
  <c r="AA490" i="20"/>
  <c r="AB490" i="20" s="1"/>
  <c r="AA489" i="20"/>
  <c r="AB489" i="20" s="1"/>
  <c r="AA488" i="20"/>
  <c r="AB488" i="20" s="1"/>
  <c r="AA487" i="20"/>
  <c r="AB487" i="20" s="1"/>
  <c r="AA486" i="20"/>
  <c r="AB486" i="20" s="1"/>
  <c r="AA485" i="20"/>
  <c r="AB485" i="20" s="1"/>
  <c r="AA484" i="20"/>
  <c r="AB484" i="20" s="1"/>
  <c r="AA483" i="20"/>
  <c r="AB483" i="20" s="1"/>
  <c r="AA482" i="20"/>
  <c r="AB482" i="20" s="1"/>
  <c r="AA481" i="20"/>
  <c r="AB481" i="20" s="1"/>
  <c r="AA480" i="20"/>
  <c r="AB480" i="20" s="1"/>
  <c r="AA479" i="20"/>
  <c r="AB479" i="20" s="1"/>
  <c r="AA478" i="20"/>
  <c r="AB478" i="20" s="1"/>
  <c r="AA477" i="20"/>
  <c r="AB477" i="20" s="1"/>
  <c r="AA476" i="20"/>
  <c r="AB476" i="20" s="1"/>
  <c r="AA475" i="20"/>
  <c r="AB475" i="20" s="1"/>
  <c r="AA474" i="20"/>
  <c r="AB474" i="20" s="1"/>
  <c r="AA473" i="20"/>
  <c r="AB473" i="20" s="1"/>
  <c r="AA472" i="20"/>
  <c r="AB472" i="20" s="1"/>
  <c r="AA471" i="20"/>
  <c r="AB471" i="20" s="1"/>
  <c r="AA470" i="20"/>
  <c r="AB470" i="20" s="1"/>
  <c r="AA469" i="20"/>
  <c r="AB469" i="20" s="1"/>
  <c r="AA467" i="20"/>
  <c r="AB467" i="20" s="1"/>
  <c r="AA466" i="20"/>
  <c r="AB466" i="20" s="1"/>
  <c r="AA465" i="20"/>
  <c r="AB465" i="20" s="1"/>
  <c r="AA464" i="20"/>
  <c r="AB464" i="20" s="1"/>
  <c r="AA463" i="20"/>
  <c r="AB463" i="20" s="1"/>
  <c r="AA462" i="20"/>
  <c r="AB462" i="20" s="1"/>
  <c r="AA461" i="20"/>
  <c r="AB461" i="20" s="1"/>
  <c r="AA460" i="20"/>
  <c r="AB460" i="20" s="1"/>
  <c r="AA458" i="20"/>
  <c r="AB458" i="20" s="1"/>
  <c r="AA457" i="20"/>
  <c r="AB457" i="20" s="1"/>
  <c r="AA456" i="20"/>
  <c r="AB456" i="20" s="1"/>
  <c r="AA454" i="20"/>
  <c r="AB454" i="20" s="1"/>
  <c r="AA453" i="20"/>
  <c r="AB453" i="20" s="1"/>
  <c r="AA452" i="20"/>
  <c r="AB452" i="20" s="1"/>
  <c r="AA451" i="20"/>
  <c r="AB451" i="20" s="1"/>
  <c r="AA450" i="20"/>
  <c r="AB450" i="20" s="1"/>
  <c r="AA449" i="20"/>
  <c r="AB449" i="20" s="1"/>
  <c r="AA448" i="20"/>
  <c r="AB448" i="20" s="1"/>
  <c r="AA447" i="20"/>
  <c r="AB447" i="20" s="1"/>
  <c r="AA446" i="20"/>
  <c r="AB446" i="20" s="1"/>
  <c r="AA445" i="20"/>
  <c r="AB445" i="20" s="1"/>
  <c r="AA444" i="20"/>
  <c r="AB444" i="20" s="1"/>
  <c r="AA443" i="20"/>
  <c r="AB443" i="20" s="1"/>
  <c r="AA442" i="20"/>
  <c r="AB442" i="20" s="1"/>
  <c r="AA441" i="20"/>
  <c r="AB441" i="20" s="1"/>
  <c r="AA440" i="20"/>
  <c r="AB440" i="20" s="1"/>
  <c r="AA439" i="20"/>
  <c r="AB439" i="20" s="1"/>
  <c r="AA438" i="20"/>
  <c r="AB438" i="20" s="1"/>
  <c r="AA437" i="20"/>
  <c r="AB437" i="20" s="1"/>
  <c r="AA434" i="20"/>
  <c r="AB434" i="20" s="1"/>
  <c r="AA433" i="20"/>
  <c r="AB433" i="20" s="1"/>
  <c r="AA432" i="20"/>
  <c r="AB432" i="20" s="1"/>
  <c r="AA431" i="20"/>
  <c r="AB431" i="20" s="1"/>
  <c r="AA430" i="20"/>
  <c r="AB430" i="20" s="1"/>
  <c r="AA429" i="20"/>
  <c r="AB429" i="20" s="1"/>
  <c r="AA428" i="20"/>
  <c r="AB428" i="20" s="1"/>
  <c r="AA427" i="20"/>
  <c r="AB427" i="20" s="1"/>
  <c r="AA426" i="20"/>
  <c r="AB426" i="20" s="1"/>
  <c r="AA425" i="20"/>
  <c r="AB425" i="20" s="1"/>
  <c r="AA424" i="20"/>
  <c r="AB424" i="20" s="1"/>
  <c r="AA423" i="20"/>
  <c r="AB423" i="20" s="1"/>
  <c r="AA422" i="20"/>
  <c r="AB422" i="20" s="1"/>
  <c r="AA421" i="20"/>
  <c r="AB421" i="20" s="1"/>
  <c r="AA420" i="20"/>
  <c r="AB420" i="20" s="1"/>
  <c r="AA419" i="20"/>
  <c r="AB419" i="20" s="1"/>
  <c r="AA418" i="20"/>
  <c r="AB418" i="20" s="1"/>
  <c r="AA417" i="20"/>
  <c r="AB417" i="20" s="1"/>
  <c r="AA416" i="20"/>
  <c r="AB416" i="20" s="1"/>
  <c r="AA415" i="20"/>
  <c r="AB415" i="20" s="1"/>
  <c r="AA414" i="20"/>
  <c r="AB414" i="20" s="1"/>
  <c r="AA413" i="20"/>
  <c r="AB413" i="20" s="1"/>
  <c r="AA412" i="20"/>
  <c r="AB412" i="20" s="1"/>
  <c r="AA411" i="20"/>
  <c r="AB411" i="20" s="1"/>
  <c r="AA410" i="20"/>
  <c r="AB410" i="20" s="1"/>
  <c r="AA409" i="20"/>
  <c r="AB409" i="20" s="1"/>
  <c r="AA408" i="20"/>
  <c r="AB408" i="20" s="1"/>
  <c r="AA407" i="20"/>
  <c r="AB407" i="20" s="1"/>
  <c r="AA406" i="20"/>
  <c r="AB406" i="20" s="1"/>
  <c r="AA405" i="20"/>
  <c r="AB405" i="20" s="1"/>
  <c r="AA403" i="20"/>
  <c r="AB403" i="20" s="1"/>
  <c r="AA402" i="20"/>
  <c r="AB402" i="20" s="1"/>
  <c r="AA401" i="20"/>
  <c r="AB401" i="20" s="1"/>
  <c r="AA400" i="20"/>
  <c r="AB400" i="20" s="1"/>
  <c r="AA399" i="20"/>
  <c r="AB399" i="20" s="1"/>
  <c r="AA398" i="20"/>
  <c r="AB398" i="20" s="1"/>
  <c r="AA397" i="20"/>
  <c r="AB397" i="20" s="1"/>
  <c r="AA396" i="20"/>
  <c r="AB396" i="20" s="1"/>
  <c r="AA395" i="20"/>
  <c r="AB395" i="20" s="1"/>
  <c r="AA394" i="20"/>
  <c r="AB394" i="20" s="1"/>
  <c r="AA393" i="20"/>
  <c r="AB393" i="20" s="1"/>
  <c r="AA392" i="20"/>
  <c r="AB392" i="20" s="1"/>
  <c r="AA391" i="20"/>
  <c r="AB391" i="20" s="1"/>
  <c r="AA390" i="20"/>
  <c r="AB390" i="20" s="1"/>
  <c r="AA389" i="20"/>
  <c r="AB389" i="20" s="1"/>
  <c r="AA388" i="20"/>
  <c r="AB388" i="20" s="1"/>
  <c r="AA387" i="20"/>
  <c r="AB387" i="20" s="1"/>
  <c r="AA386" i="20"/>
  <c r="AB386" i="20" s="1"/>
  <c r="AA385" i="20"/>
  <c r="AB385" i="20" s="1"/>
  <c r="AA384" i="20"/>
  <c r="AB384" i="20" s="1"/>
  <c r="AA383" i="20"/>
  <c r="AB383" i="20" s="1"/>
  <c r="AA382" i="20"/>
  <c r="AB382" i="20" s="1"/>
  <c r="AA381" i="20"/>
  <c r="AB381" i="20" s="1"/>
  <c r="AA380" i="20"/>
  <c r="AB380" i="20" s="1"/>
  <c r="AA379" i="20"/>
  <c r="AB379" i="20" s="1"/>
  <c r="AA378" i="20"/>
  <c r="AB378" i="20" s="1"/>
  <c r="AA377" i="20"/>
  <c r="AB377" i="20" s="1"/>
  <c r="AA376" i="20"/>
  <c r="AB376" i="20" s="1"/>
  <c r="AA375" i="20"/>
  <c r="AB375" i="20" s="1"/>
  <c r="AA374" i="20"/>
  <c r="AB374" i="20" s="1"/>
  <c r="AA373" i="20"/>
  <c r="AB373" i="20" s="1"/>
  <c r="AA371" i="20"/>
  <c r="AB371" i="20" s="1"/>
  <c r="AA337" i="20"/>
  <c r="AB337" i="20" s="1"/>
  <c r="AA370" i="20"/>
  <c r="AB370" i="20" s="1"/>
  <c r="AA369" i="20"/>
  <c r="AB369" i="20" s="1"/>
  <c r="AA368" i="20"/>
  <c r="AB368" i="20" s="1"/>
  <c r="AA367" i="20"/>
  <c r="AB367" i="20" s="1"/>
  <c r="AA366" i="20"/>
  <c r="AB366" i="20" s="1"/>
  <c r="AA365" i="20"/>
  <c r="AB365" i="20" s="1"/>
  <c r="AA364" i="20"/>
  <c r="AB364" i="20" s="1"/>
  <c r="AA363" i="20"/>
  <c r="AB363" i="20" s="1"/>
  <c r="AA362" i="20"/>
  <c r="AB362" i="20" s="1"/>
  <c r="AA361" i="20"/>
  <c r="AB361" i="20" s="1"/>
  <c r="AA360" i="20"/>
  <c r="AB360" i="20" s="1"/>
  <c r="AA359" i="20"/>
  <c r="AB359" i="20" s="1"/>
  <c r="AA358" i="20"/>
  <c r="AB358" i="20" s="1"/>
  <c r="AA357" i="20"/>
  <c r="AB357" i="20" s="1"/>
  <c r="AA356" i="20"/>
  <c r="AB356" i="20" s="1"/>
  <c r="AA355" i="20"/>
  <c r="AB355" i="20" s="1"/>
  <c r="AA354" i="20"/>
  <c r="AB354" i="20" s="1"/>
  <c r="AA353" i="20"/>
  <c r="AB353" i="20" s="1"/>
  <c r="AA352" i="20"/>
  <c r="AB352" i="20" s="1"/>
  <c r="AA351" i="20"/>
  <c r="AB351" i="20" s="1"/>
  <c r="AA350" i="20"/>
  <c r="AB350" i="20" s="1"/>
  <c r="AA349" i="20"/>
  <c r="AB349" i="20" s="1"/>
  <c r="AA348" i="20"/>
  <c r="AB348" i="20" s="1"/>
  <c r="AA347" i="20"/>
  <c r="AB347" i="20" s="1"/>
  <c r="AA346" i="20"/>
  <c r="AB346" i="20" s="1"/>
  <c r="AA345" i="20"/>
  <c r="AB345" i="20" s="1"/>
  <c r="AA344" i="20"/>
  <c r="AB344" i="20" s="1"/>
  <c r="AA343" i="20"/>
  <c r="AB343" i="20" s="1"/>
  <c r="AA342" i="20"/>
  <c r="AB342" i="20" s="1"/>
  <c r="AA341" i="20"/>
  <c r="AB341" i="20" s="1"/>
  <c r="AA339" i="20"/>
  <c r="AB339" i="20" s="1"/>
  <c r="AA336" i="20"/>
  <c r="AB336" i="20" s="1"/>
  <c r="AA335" i="20"/>
  <c r="AB335" i="20" s="1"/>
  <c r="AA334" i="20"/>
  <c r="AB334" i="20" s="1"/>
  <c r="AA333" i="20"/>
  <c r="AB333" i="20" s="1"/>
  <c r="AA332" i="20"/>
  <c r="AB332" i="20" s="1"/>
  <c r="AA331" i="20"/>
  <c r="AB331" i="20" s="1"/>
  <c r="AA330" i="20"/>
  <c r="AB330" i="20" s="1"/>
  <c r="AA329" i="20"/>
  <c r="AB329" i="20" s="1"/>
  <c r="AA328" i="20"/>
  <c r="AB328" i="20" s="1"/>
  <c r="AA327" i="20"/>
  <c r="AB327" i="20" s="1"/>
  <c r="AA326" i="20"/>
  <c r="AB326" i="20" s="1"/>
  <c r="AA325" i="20"/>
  <c r="AB325" i="20" s="1"/>
  <c r="AA324" i="20"/>
  <c r="AB324" i="20" s="1"/>
  <c r="AA323" i="20"/>
  <c r="AB323" i="20" s="1"/>
  <c r="AA322" i="20"/>
  <c r="AB322" i="20" s="1"/>
  <c r="AA321" i="20"/>
  <c r="AB321" i="20" s="1"/>
  <c r="AA320" i="20"/>
  <c r="AB320" i="20" s="1"/>
  <c r="AA319" i="20"/>
  <c r="AB319" i="20" s="1"/>
  <c r="AA318" i="20"/>
  <c r="AB318" i="20" s="1"/>
  <c r="AA317" i="20"/>
  <c r="AB317" i="20" s="1"/>
  <c r="AA316" i="20"/>
  <c r="AB316" i="20" s="1"/>
  <c r="AA315" i="20"/>
  <c r="AB315" i="20" s="1"/>
  <c r="AA314" i="20"/>
  <c r="AB314" i="20" s="1"/>
  <c r="AA313" i="20"/>
  <c r="AB313" i="20" s="1"/>
  <c r="AA312" i="20"/>
  <c r="AB312" i="20" s="1"/>
  <c r="AA311" i="20"/>
  <c r="AB311" i="20" s="1"/>
  <c r="AA310" i="20"/>
  <c r="AB310" i="20" s="1"/>
  <c r="AA309" i="20"/>
  <c r="AB309" i="20" s="1"/>
  <c r="AA308" i="20"/>
  <c r="AB308" i="20" s="1"/>
  <c r="AA307" i="20"/>
  <c r="AB307" i="20" s="1"/>
  <c r="AA305" i="20"/>
  <c r="AB305" i="20" s="1"/>
  <c r="AA304" i="20"/>
  <c r="AB304" i="20" s="1"/>
  <c r="AA303" i="20"/>
  <c r="AB303" i="20" s="1"/>
  <c r="AA302" i="20"/>
  <c r="AB302" i="20" s="1"/>
  <c r="AA301" i="20"/>
  <c r="AB301" i="20" s="1"/>
  <c r="AA300" i="20"/>
  <c r="AB300" i="20" s="1"/>
  <c r="AA299" i="20"/>
  <c r="AB299" i="20" s="1"/>
  <c r="AA298" i="20"/>
  <c r="AB298" i="20" s="1"/>
  <c r="AA297" i="20"/>
  <c r="AB297" i="20" s="1"/>
  <c r="AA296" i="20"/>
  <c r="AB296" i="20" s="1"/>
  <c r="AA295" i="20"/>
  <c r="AB295" i="20" s="1"/>
  <c r="AA294" i="20"/>
  <c r="AB294" i="20" s="1"/>
  <c r="AA293" i="20"/>
  <c r="AB293" i="20" s="1"/>
  <c r="AA292" i="20"/>
  <c r="AB292" i="20" s="1"/>
  <c r="AA291" i="20"/>
  <c r="AB291" i="20" s="1"/>
  <c r="AA290" i="20"/>
  <c r="AB290" i="20" s="1"/>
  <c r="AA289" i="20"/>
  <c r="AB289" i="20" s="1"/>
  <c r="AA288" i="20"/>
  <c r="AB288" i="20" s="1"/>
  <c r="AA287" i="20"/>
  <c r="AB287" i="20" s="1"/>
  <c r="AA286" i="20"/>
  <c r="AB286" i="20" s="1"/>
  <c r="AA285" i="20"/>
  <c r="AB285" i="20" s="1"/>
  <c r="AA284" i="20"/>
  <c r="AB284" i="20" s="1"/>
  <c r="AA283" i="20"/>
  <c r="AB283" i="20" s="1"/>
  <c r="AA282" i="20"/>
  <c r="AB282" i="20" s="1"/>
  <c r="AA281" i="20"/>
  <c r="AB281" i="20" s="1"/>
  <c r="AA280" i="20"/>
  <c r="AB280" i="20" s="1"/>
  <c r="AA279" i="20"/>
  <c r="AB279" i="20" s="1"/>
  <c r="AA278" i="20"/>
  <c r="AB278" i="20" s="1"/>
  <c r="AA277" i="20"/>
  <c r="AB277" i="20" s="1"/>
  <c r="AA276" i="20"/>
  <c r="AB276" i="20" s="1"/>
  <c r="AA275" i="20"/>
  <c r="AB275" i="20" s="1"/>
  <c r="AA273" i="20"/>
  <c r="AB273" i="20" s="1"/>
  <c r="AB272" i="20"/>
  <c r="AA272" i="20"/>
  <c r="AA271" i="20"/>
  <c r="AB271" i="20" s="1"/>
  <c r="AB270" i="20"/>
  <c r="AA270" i="20"/>
  <c r="AA269" i="20"/>
  <c r="AB269" i="20" s="1"/>
  <c r="AB268" i="20"/>
  <c r="AA268" i="20"/>
  <c r="AA267" i="20"/>
  <c r="AB267" i="20" s="1"/>
  <c r="AB266" i="20"/>
  <c r="AA266" i="20"/>
  <c r="AA265" i="20"/>
  <c r="AB265" i="20" s="1"/>
  <c r="AB264" i="20"/>
  <c r="AA264" i="20"/>
  <c r="AA263" i="20"/>
  <c r="AB263" i="20" s="1"/>
  <c r="AB262" i="20"/>
  <c r="AA262" i="20"/>
  <c r="AA261" i="20"/>
  <c r="AB261" i="20" s="1"/>
  <c r="AB260" i="20"/>
  <c r="AA260" i="20"/>
  <c r="AA259" i="20"/>
  <c r="AB259" i="20" s="1"/>
  <c r="AB258" i="20"/>
  <c r="AA258" i="20"/>
  <c r="AA257" i="20"/>
  <c r="AB257" i="20" s="1"/>
  <c r="AB256" i="20"/>
  <c r="AA256" i="20"/>
  <c r="AA255" i="20"/>
  <c r="AB255" i="20" s="1"/>
  <c r="AB254" i="20"/>
  <c r="AA254" i="20"/>
  <c r="AA253" i="20"/>
  <c r="AB253" i="20" s="1"/>
  <c r="AB252" i="20"/>
  <c r="AA252" i="20"/>
  <c r="AA251" i="20"/>
  <c r="AB251" i="20" s="1"/>
  <c r="AB250" i="20"/>
  <c r="AA250" i="20"/>
  <c r="AA249" i="20"/>
  <c r="AB249" i="20" s="1"/>
  <c r="AB248" i="20"/>
  <c r="AA248" i="20"/>
  <c r="AA247" i="20"/>
  <c r="AB247" i="20" s="1"/>
  <c r="AB246" i="20"/>
  <c r="AA246" i="20"/>
  <c r="AA245" i="20"/>
  <c r="AB245" i="20" s="1"/>
  <c r="AB244" i="20"/>
  <c r="AA244" i="20"/>
  <c r="AA243" i="20"/>
  <c r="AB243" i="20" s="1"/>
  <c r="AB241" i="20"/>
  <c r="AA241" i="20"/>
  <c r="AA240" i="20"/>
  <c r="AB240" i="20" s="1"/>
  <c r="AA239" i="20"/>
  <c r="AB239" i="20" s="1"/>
  <c r="AA238" i="20"/>
  <c r="AB238" i="20" s="1"/>
  <c r="AA237" i="20"/>
  <c r="AB237" i="20" s="1"/>
  <c r="AA236" i="20"/>
  <c r="AB236" i="20" s="1"/>
  <c r="AA235" i="20"/>
  <c r="AB235" i="20" s="1"/>
  <c r="AA234" i="20"/>
  <c r="AB234" i="20" s="1"/>
  <c r="AA233" i="20"/>
  <c r="AB233" i="20" s="1"/>
  <c r="AA232" i="20"/>
  <c r="AB232" i="20" s="1"/>
  <c r="AA231" i="20"/>
  <c r="AB231" i="20" s="1"/>
  <c r="AA230" i="20"/>
  <c r="AB230" i="20" s="1"/>
  <c r="AA229" i="20"/>
  <c r="AB229" i="20" s="1"/>
  <c r="AA228" i="20"/>
  <c r="AB228" i="20" s="1"/>
  <c r="AA227" i="20"/>
  <c r="AB227" i="20" s="1"/>
  <c r="AA226" i="20"/>
  <c r="AB226" i="20" s="1"/>
  <c r="AA225" i="20"/>
  <c r="AB225" i="20" s="1"/>
  <c r="AA224" i="20"/>
  <c r="AB224" i="20" s="1"/>
  <c r="AA223" i="20"/>
  <c r="AB223" i="20" s="1"/>
  <c r="AA222" i="20"/>
  <c r="AB222" i="20" s="1"/>
  <c r="AA221" i="20"/>
  <c r="AB221" i="20" s="1"/>
  <c r="AA220" i="20"/>
  <c r="AB220" i="20" s="1"/>
  <c r="AA219" i="20"/>
  <c r="AB219" i="20" s="1"/>
  <c r="AA218" i="20"/>
  <c r="AB218" i="20" s="1"/>
  <c r="AA217" i="20"/>
  <c r="AB217" i="20" s="1"/>
  <c r="AA216" i="20"/>
  <c r="AB216" i="20" s="1"/>
  <c r="AA215" i="20"/>
  <c r="AB215" i="20" s="1"/>
  <c r="AA214" i="20"/>
  <c r="AB214" i="20" s="1"/>
  <c r="AA213" i="20"/>
  <c r="AB213" i="20" s="1"/>
  <c r="AA212" i="20"/>
  <c r="AB212" i="20" s="1"/>
  <c r="AA211" i="20"/>
  <c r="AB211" i="20" s="1"/>
  <c r="AA209" i="20"/>
  <c r="AB209" i="20" s="1"/>
  <c r="AA176" i="20"/>
  <c r="AB176" i="20"/>
  <c r="AA208" i="20"/>
  <c r="AB208" i="20" s="1"/>
  <c r="AA207" i="20"/>
  <c r="AB207" i="20" s="1"/>
  <c r="AA206" i="20"/>
  <c r="AB206" i="20" s="1"/>
  <c r="AA205" i="20"/>
  <c r="AB205" i="20" s="1"/>
  <c r="AA204" i="20"/>
  <c r="AB204" i="20" s="1"/>
  <c r="AA203" i="20"/>
  <c r="AB203" i="20" s="1"/>
  <c r="AA202" i="20"/>
  <c r="AB202" i="20" s="1"/>
  <c r="AA201" i="20"/>
  <c r="AB201" i="20" s="1"/>
  <c r="AA200" i="20"/>
  <c r="AB200" i="20" s="1"/>
  <c r="AA199" i="20"/>
  <c r="AB199" i="20" s="1"/>
  <c r="AA198" i="20"/>
  <c r="AB198" i="20" s="1"/>
  <c r="AA197" i="20"/>
  <c r="AB197" i="20" s="1"/>
  <c r="AA196" i="20"/>
  <c r="AB196" i="20" s="1"/>
  <c r="AA195" i="20"/>
  <c r="AB195" i="20" s="1"/>
  <c r="AA194" i="20"/>
  <c r="AB194" i="20" s="1"/>
  <c r="AA193" i="20"/>
  <c r="AB193" i="20" s="1"/>
  <c r="AA192" i="20"/>
  <c r="AB192" i="20" s="1"/>
  <c r="AA191" i="20"/>
  <c r="AB191" i="20" s="1"/>
  <c r="AA190" i="20"/>
  <c r="AB190" i="20" s="1"/>
  <c r="AA189" i="20"/>
  <c r="AB189" i="20" s="1"/>
  <c r="AA188" i="20"/>
  <c r="AB188" i="20" s="1"/>
  <c r="AA187" i="20"/>
  <c r="AB187" i="20" s="1"/>
  <c r="AA186" i="20"/>
  <c r="AB186" i="20" s="1"/>
  <c r="AA185" i="20"/>
  <c r="AB185" i="20" s="1"/>
  <c r="AA184" i="20"/>
  <c r="AB184" i="20" s="1"/>
  <c r="AA183" i="20"/>
  <c r="AB183" i="20" s="1"/>
  <c r="AA182" i="20"/>
  <c r="AB182" i="20" s="1"/>
  <c r="AA181" i="20"/>
  <c r="AB181" i="20" s="1"/>
  <c r="AA180" i="20"/>
  <c r="AB180" i="20" s="1"/>
  <c r="AA179" i="20"/>
  <c r="AB179" i="20" s="1"/>
  <c r="AA177" i="20"/>
  <c r="AB177" i="20" s="1"/>
  <c r="AA174" i="20"/>
  <c r="AB174" i="20" s="1"/>
  <c r="AA173" i="20"/>
  <c r="AB173" i="20" s="1"/>
  <c r="AA172" i="20"/>
  <c r="AB172" i="20" s="1"/>
  <c r="AA171" i="20"/>
  <c r="AB171" i="20" s="1"/>
  <c r="AA170" i="20"/>
  <c r="AB170" i="20" s="1"/>
  <c r="AA169" i="20"/>
  <c r="AB169" i="20" s="1"/>
  <c r="AA168" i="20"/>
  <c r="AB168" i="20" s="1"/>
  <c r="AA167" i="20"/>
  <c r="AB167" i="20" s="1"/>
  <c r="AA166" i="20"/>
  <c r="AB166" i="20" s="1"/>
  <c r="AA165" i="20"/>
  <c r="AB165" i="20" s="1"/>
  <c r="AA164" i="20"/>
  <c r="AB164" i="20" s="1"/>
  <c r="AA163" i="20"/>
  <c r="AB163" i="20" s="1"/>
  <c r="AA162" i="20"/>
  <c r="AB162" i="20" s="1"/>
  <c r="AA161" i="20"/>
  <c r="AB161" i="20" s="1"/>
  <c r="AA160" i="20"/>
  <c r="AB160" i="20" s="1"/>
  <c r="AA159" i="20"/>
  <c r="AB159" i="20" s="1"/>
  <c r="AA158" i="20"/>
  <c r="AB158" i="20" s="1"/>
  <c r="AA157" i="20"/>
  <c r="AB157" i="20" s="1"/>
  <c r="AA156" i="20"/>
  <c r="AB156" i="20" s="1"/>
  <c r="AA155" i="20"/>
  <c r="AB155" i="20" s="1"/>
  <c r="AA154" i="20"/>
  <c r="AB154" i="20" s="1"/>
  <c r="AA153" i="20"/>
  <c r="AB153" i="20" s="1"/>
  <c r="AA152" i="20"/>
  <c r="AB152" i="20" s="1"/>
  <c r="AA151" i="20"/>
  <c r="AB151" i="20" s="1"/>
  <c r="AA150" i="20"/>
  <c r="AB150" i="20" s="1"/>
  <c r="AA149" i="20"/>
  <c r="AB149" i="20" s="1"/>
  <c r="AA148" i="20"/>
  <c r="AB148" i="20" s="1"/>
  <c r="AA147" i="20"/>
  <c r="AB147" i="20" s="1"/>
  <c r="AA146" i="20"/>
  <c r="AB146" i="20" s="1"/>
  <c r="AA145" i="20"/>
  <c r="AB145" i="20" s="1"/>
  <c r="AA143" i="20"/>
  <c r="AB143" i="20" s="1"/>
  <c r="AA142" i="20"/>
  <c r="AB142" i="20" s="1"/>
  <c r="AA141" i="20"/>
  <c r="AB141" i="20" s="1"/>
  <c r="AA140" i="20"/>
  <c r="AB140" i="20" s="1"/>
  <c r="AA139" i="20"/>
  <c r="AB139" i="20" s="1"/>
  <c r="AA138" i="20"/>
  <c r="AB138" i="20" s="1"/>
  <c r="AA137" i="20"/>
  <c r="AB137" i="20" s="1"/>
  <c r="AA136" i="20"/>
  <c r="AB136" i="20" s="1"/>
  <c r="AA135" i="20"/>
  <c r="AB135" i="20" s="1"/>
  <c r="AA134" i="20"/>
  <c r="AB134" i="20" s="1"/>
  <c r="AA133" i="20"/>
  <c r="AB133" i="20" s="1"/>
  <c r="AA132" i="20"/>
  <c r="AB132" i="20" s="1"/>
  <c r="AA131" i="20"/>
  <c r="AB131" i="20" s="1"/>
  <c r="AA130" i="20"/>
  <c r="AB130" i="20" s="1"/>
  <c r="AA129" i="20"/>
  <c r="AB129" i="20" s="1"/>
  <c r="AA128" i="20"/>
  <c r="AB128" i="20" s="1"/>
  <c r="AA127" i="20"/>
  <c r="AB127" i="20" s="1"/>
  <c r="AA126" i="20"/>
  <c r="AB126" i="20" s="1"/>
  <c r="AA125" i="20"/>
  <c r="AB125" i="20" s="1"/>
  <c r="AA124" i="20"/>
  <c r="AB124" i="20" s="1"/>
  <c r="AA123" i="20"/>
  <c r="AB123" i="20" s="1"/>
  <c r="AA122" i="20"/>
  <c r="AB122" i="20" s="1"/>
  <c r="AA121" i="20"/>
  <c r="AB121" i="20" s="1"/>
  <c r="AA120" i="20"/>
  <c r="AB120" i="20" s="1"/>
  <c r="AA119" i="20"/>
  <c r="AB119" i="20" s="1"/>
  <c r="AA118" i="20"/>
  <c r="AB118" i="20" s="1"/>
  <c r="AA117" i="20"/>
  <c r="AB117" i="20" s="1"/>
  <c r="AA116" i="20"/>
  <c r="AB116" i="20" s="1"/>
  <c r="AA115" i="20"/>
  <c r="AB115" i="20" s="1"/>
  <c r="AA114" i="20"/>
  <c r="AB114" i="20" s="1"/>
  <c r="AA113" i="20"/>
  <c r="AB113" i="20" s="1"/>
  <c r="AA111" i="20"/>
  <c r="AB111" i="20" s="1"/>
  <c r="AA110" i="20"/>
  <c r="AB110" i="20" s="1"/>
  <c r="AA109" i="20"/>
  <c r="AB109" i="20" s="1"/>
  <c r="AA108" i="20"/>
  <c r="AB108" i="20" s="1"/>
  <c r="AA107" i="20"/>
  <c r="AB107" i="20" s="1"/>
  <c r="AA106" i="20"/>
  <c r="AB106" i="20" s="1"/>
  <c r="AA105" i="20"/>
  <c r="AB105" i="20" s="1"/>
  <c r="AA104" i="20"/>
  <c r="AB104" i="20" s="1"/>
  <c r="AA103" i="20"/>
  <c r="AB103" i="20" s="1"/>
  <c r="AA102" i="20"/>
  <c r="AB102" i="20" s="1"/>
  <c r="AA101" i="20"/>
  <c r="AB101" i="20" s="1"/>
  <c r="AA100" i="20"/>
  <c r="AB100" i="20" s="1"/>
  <c r="AA99" i="20"/>
  <c r="AB99" i="20" s="1"/>
  <c r="AA98" i="20"/>
  <c r="AB98" i="20" s="1"/>
  <c r="AA97" i="20"/>
  <c r="AB97" i="20" s="1"/>
  <c r="AA96" i="20"/>
  <c r="AB96" i="20" s="1"/>
  <c r="AA95" i="20"/>
  <c r="AB95" i="20" s="1"/>
  <c r="AA94" i="20"/>
  <c r="AB94" i="20" s="1"/>
  <c r="AA93" i="20"/>
  <c r="AB93" i="20" s="1"/>
  <c r="AA92" i="20"/>
  <c r="AB92" i="20" s="1"/>
  <c r="AA91" i="20"/>
  <c r="AB91" i="20" s="1"/>
  <c r="AA90" i="20"/>
  <c r="AB90" i="20" s="1"/>
  <c r="AA89" i="20"/>
  <c r="AB89" i="20" s="1"/>
  <c r="AA88" i="20"/>
  <c r="AB88" i="20" s="1"/>
  <c r="AA87" i="20"/>
  <c r="AB87" i="20" s="1"/>
  <c r="AA86" i="20"/>
  <c r="AB86" i="20" s="1"/>
  <c r="AA85" i="20"/>
  <c r="AB85" i="20" s="1"/>
  <c r="AA84" i="20"/>
  <c r="AB84" i="20" s="1"/>
  <c r="AA83" i="20"/>
  <c r="AB83" i="20" s="1"/>
  <c r="AA82" i="20"/>
  <c r="AB82" i="20" s="1"/>
  <c r="AA81" i="20"/>
  <c r="AB81" i="20" s="1"/>
  <c r="AA79" i="20"/>
  <c r="AB79" i="20" s="1"/>
  <c r="AA47" i="20"/>
  <c r="AB47" i="20" s="1"/>
  <c r="AA49" i="20"/>
  <c r="AB49" i="20"/>
  <c r="AA50" i="20"/>
  <c r="AB50" i="20" s="1"/>
  <c r="AA51" i="20"/>
  <c r="AB51" i="20"/>
  <c r="AA52" i="20"/>
  <c r="AB52" i="20" s="1"/>
  <c r="AA53" i="20"/>
  <c r="AB53" i="20"/>
  <c r="AA54" i="20"/>
  <c r="AB54" i="20" s="1"/>
  <c r="AA55" i="20"/>
  <c r="AB55" i="20"/>
  <c r="AA56" i="20"/>
  <c r="AB56" i="20" s="1"/>
  <c r="AA57" i="20"/>
  <c r="AB57" i="20"/>
  <c r="AA58" i="20"/>
  <c r="AB58" i="20" s="1"/>
  <c r="AA59" i="20"/>
  <c r="AB59" i="20"/>
  <c r="AA60" i="20"/>
  <c r="AB60" i="20" s="1"/>
  <c r="AA61" i="20"/>
  <c r="AB61" i="20"/>
  <c r="AA62" i="20"/>
  <c r="AB62" i="20" s="1"/>
  <c r="AA63" i="20"/>
  <c r="AB63" i="20"/>
  <c r="AA64" i="20"/>
  <c r="AB64" i="20" s="1"/>
  <c r="AA65" i="20"/>
  <c r="AB65" i="20"/>
  <c r="AA66" i="20"/>
  <c r="AB66" i="20" s="1"/>
  <c r="AA67" i="20"/>
  <c r="AB67" i="20"/>
  <c r="AA68" i="20"/>
  <c r="AB68" i="20" s="1"/>
  <c r="AA69" i="20"/>
  <c r="AB69" i="20"/>
  <c r="AA70" i="20"/>
  <c r="AB70" i="20" s="1"/>
  <c r="AA71" i="20"/>
  <c r="AB71" i="20"/>
  <c r="AA72" i="20"/>
  <c r="AB72" i="20" s="1"/>
  <c r="AA73" i="20"/>
  <c r="AB73" i="20"/>
  <c r="AA74" i="20"/>
  <c r="AB74" i="20" s="1"/>
  <c r="AA75" i="20"/>
  <c r="AB75" i="20"/>
  <c r="AA76" i="20"/>
  <c r="AB76" i="20" s="1"/>
  <c r="AA77" i="20"/>
  <c r="AB77" i="20"/>
  <c r="AA78" i="20"/>
  <c r="AB78" i="20" s="1"/>
  <c r="AA46" i="20"/>
  <c r="AB46" i="20" s="1"/>
  <c r="AA45" i="20"/>
  <c r="AB45" i="20" s="1"/>
  <c r="AA44" i="20"/>
  <c r="AB44" i="20" s="1"/>
  <c r="AA43" i="20"/>
  <c r="AB43" i="20" s="1"/>
  <c r="AA42" i="20"/>
  <c r="AB42" i="20" s="1"/>
  <c r="AA41" i="20"/>
  <c r="AB41" i="20" s="1"/>
  <c r="AA40" i="20"/>
  <c r="AB40" i="20" s="1"/>
  <c r="AA39" i="20"/>
  <c r="AB39" i="20" s="1"/>
  <c r="AA38" i="20"/>
  <c r="AB38" i="20" s="1"/>
  <c r="AA37" i="20"/>
  <c r="AB37" i="20" s="1"/>
  <c r="AA36" i="20"/>
  <c r="AB36" i="20" s="1"/>
  <c r="AA35" i="20"/>
  <c r="AB35" i="20" s="1"/>
  <c r="AA34" i="20"/>
  <c r="AB34" i="20" s="1"/>
  <c r="AA33" i="20"/>
  <c r="AB33" i="20" s="1"/>
  <c r="AA32" i="20"/>
  <c r="AB32" i="20" s="1"/>
  <c r="AA31" i="20"/>
  <c r="AB31" i="20" s="1"/>
  <c r="AA30" i="20"/>
  <c r="AB30" i="20" s="1"/>
  <c r="AA29" i="20"/>
  <c r="AB29" i="20" s="1"/>
  <c r="AA28" i="20"/>
  <c r="AB28" i="20" s="1"/>
  <c r="AA27" i="20"/>
  <c r="AB27" i="20" s="1"/>
  <c r="AA26" i="20"/>
  <c r="AB26" i="20" s="1"/>
  <c r="AA25" i="20"/>
  <c r="AB25" i="20" s="1"/>
  <c r="AA24" i="20"/>
  <c r="AB24" i="20" s="1"/>
  <c r="AA23" i="20"/>
  <c r="AB23" i="20" s="1"/>
  <c r="AA22" i="20"/>
  <c r="AB22" i="20" s="1"/>
  <c r="AA21" i="20"/>
  <c r="AB21" i="20" s="1"/>
  <c r="AA20" i="20"/>
  <c r="AB20" i="20" s="1"/>
  <c r="AA19" i="20"/>
  <c r="AB19" i="20" s="1"/>
  <c r="X498" i="20"/>
  <c r="X497" i="20"/>
  <c r="X496" i="20"/>
  <c r="X495" i="20"/>
  <c r="X494" i="20"/>
  <c r="X493" i="20" s="1"/>
  <c r="Z493" i="20"/>
  <c r="Y493" i="20"/>
  <c r="X492" i="20"/>
  <c r="X491" i="20"/>
  <c r="X490" i="20"/>
  <c r="X489" i="20"/>
  <c r="X488" i="20"/>
  <c r="X487" i="20" s="1"/>
  <c r="Z487" i="20"/>
  <c r="Y487" i="20"/>
  <c r="X486" i="20"/>
  <c r="X485" i="20"/>
  <c r="X484" i="20"/>
  <c r="X483" i="20"/>
  <c r="X482" i="20"/>
  <c r="X481" i="20" s="1"/>
  <c r="Z481" i="20"/>
  <c r="Y481" i="20"/>
  <c r="X480" i="20"/>
  <c r="X479" i="20"/>
  <c r="X478" i="20"/>
  <c r="X477" i="20"/>
  <c r="X476" i="20"/>
  <c r="X475" i="20" s="1"/>
  <c r="Z475" i="20"/>
  <c r="Y475" i="20"/>
  <c r="X474" i="20"/>
  <c r="X473" i="20"/>
  <c r="X472" i="20"/>
  <c r="X471" i="20"/>
  <c r="X470" i="20"/>
  <c r="X469" i="20" s="1"/>
  <c r="Z469" i="20"/>
  <c r="Z467" i="20" s="1"/>
  <c r="Y469" i="20"/>
  <c r="Y467" i="20"/>
  <c r="X466" i="20"/>
  <c r="X465" i="20"/>
  <c r="X464" i="20"/>
  <c r="X461" i="20" s="1"/>
  <c r="X463" i="20"/>
  <c r="X462" i="20"/>
  <c r="Z461" i="20"/>
  <c r="Y461" i="20"/>
  <c r="X460" i="20"/>
  <c r="X459" i="20"/>
  <c r="X458" i="20"/>
  <c r="X455" i="20" s="1"/>
  <c r="X457" i="20"/>
  <c r="X456" i="20"/>
  <c r="Z455" i="20"/>
  <c r="Y455" i="20"/>
  <c r="X454" i="20"/>
  <c r="X453" i="20"/>
  <c r="X452" i="20"/>
  <c r="X449" i="20" s="1"/>
  <c r="X451" i="20"/>
  <c r="X450" i="20"/>
  <c r="Z449" i="20"/>
  <c r="Y449" i="20"/>
  <c r="X448" i="20"/>
  <c r="X447" i="20"/>
  <c r="X446" i="20"/>
  <c r="X443" i="20" s="1"/>
  <c r="X445" i="20"/>
  <c r="X444" i="20"/>
  <c r="Z443" i="20"/>
  <c r="Y443" i="20"/>
  <c r="X442" i="20"/>
  <c r="X441" i="20"/>
  <c r="X440" i="20"/>
  <c r="X437" i="20" s="1"/>
  <c r="X439" i="20"/>
  <c r="X438" i="20"/>
  <c r="Z437" i="20"/>
  <c r="Z435" i="20" s="1"/>
  <c r="Y437" i="20"/>
  <c r="Y435" i="20" s="1"/>
  <c r="X434" i="20"/>
  <c r="X433" i="20"/>
  <c r="X432" i="20"/>
  <c r="X431" i="20"/>
  <c r="X430" i="20"/>
  <c r="Z429" i="20"/>
  <c r="Y429" i="20"/>
  <c r="X429" i="20"/>
  <c r="X428" i="20"/>
  <c r="X427" i="20"/>
  <c r="X426" i="20"/>
  <c r="X425" i="20"/>
  <c r="X424" i="20"/>
  <c r="Z423" i="20"/>
  <c r="Y423" i="20"/>
  <c r="X423" i="20"/>
  <c r="X422" i="20"/>
  <c r="X421" i="20"/>
  <c r="X420" i="20"/>
  <c r="X419" i="20"/>
  <c r="X418" i="20"/>
  <c r="Z417" i="20"/>
  <c r="Y417" i="20"/>
  <c r="X417" i="20"/>
  <c r="X416" i="20"/>
  <c r="X415" i="20"/>
  <c r="X414" i="20"/>
  <c r="X413" i="20"/>
  <c r="X412" i="20"/>
  <c r="Z411" i="20"/>
  <c r="Y411" i="20"/>
  <c r="X411" i="20"/>
  <c r="X410" i="20"/>
  <c r="X409" i="20"/>
  <c r="X408" i="20"/>
  <c r="X407" i="20"/>
  <c r="X406" i="20"/>
  <c r="Z405" i="20"/>
  <c r="Y405" i="20"/>
  <c r="Y403" i="20" s="1"/>
  <c r="X405" i="20"/>
  <c r="X403" i="20" s="1"/>
  <c r="Z403" i="20"/>
  <c r="X402" i="20"/>
  <c r="X401" i="20"/>
  <c r="X400" i="20"/>
  <c r="X399" i="20"/>
  <c r="X398" i="20"/>
  <c r="X397" i="20" s="1"/>
  <c r="Z397" i="20"/>
  <c r="Y397" i="20"/>
  <c r="X396" i="20"/>
  <c r="X395" i="20"/>
  <c r="X394" i="20"/>
  <c r="X393" i="20"/>
  <c r="X392" i="20"/>
  <c r="X391" i="20" s="1"/>
  <c r="Z391" i="20"/>
  <c r="Y391" i="20"/>
  <c r="X390" i="20"/>
  <c r="X389" i="20"/>
  <c r="X388" i="20"/>
  <c r="X387" i="20"/>
  <c r="X386" i="20"/>
  <c r="X385" i="20" s="1"/>
  <c r="Z385" i="20"/>
  <c r="Y385" i="20"/>
  <c r="X384" i="20"/>
  <c r="X383" i="20"/>
  <c r="X382" i="20"/>
  <c r="X381" i="20"/>
  <c r="X380" i="20"/>
  <c r="X379" i="20" s="1"/>
  <c r="Z379" i="20"/>
  <c r="Y379" i="20"/>
  <c r="X378" i="20"/>
  <c r="X377" i="20"/>
  <c r="X376" i="20"/>
  <c r="X375" i="20"/>
  <c r="X374" i="20"/>
  <c r="X373" i="20" s="1"/>
  <c r="Z373" i="20"/>
  <c r="Y373" i="20"/>
  <c r="Z371" i="20"/>
  <c r="Y371" i="20"/>
  <c r="X370" i="20"/>
  <c r="X369" i="20"/>
  <c r="X368" i="20"/>
  <c r="X365" i="20" s="1"/>
  <c r="X367" i="20"/>
  <c r="X366" i="20"/>
  <c r="Z365" i="20"/>
  <c r="Y365" i="20"/>
  <c r="X364" i="20"/>
  <c r="X363" i="20"/>
  <c r="X362" i="20"/>
  <c r="X359" i="20" s="1"/>
  <c r="X361" i="20"/>
  <c r="X360" i="20"/>
  <c r="Z359" i="20"/>
  <c r="Y359" i="20"/>
  <c r="X358" i="20"/>
  <c r="X357" i="20"/>
  <c r="X356" i="20"/>
  <c r="X353" i="20" s="1"/>
  <c r="X355" i="20"/>
  <c r="X354" i="20"/>
  <c r="Z353" i="20"/>
  <c r="Y353" i="20"/>
  <c r="X352" i="20"/>
  <c r="X351" i="20"/>
  <c r="X350" i="20"/>
  <c r="X347" i="20" s="1"/>
  <c r="X349" i="20"/>
  <c r="X348" i="20"/>
  <c r="Z347" i="20"/>
  <c r="Y347" i="20"/>
  <c r="X346" i="20"/>
  <c r="X345" i="20"/>
  <c r="X344" i="20"/>
  <c r="X341" i="20" s="1"/>
  <c r="X339" i="20" s="1"/>
  <c r="X343" i="20"/>
  <c r="X342" i="20"/>
  <c r="Z341" i="20"/>
  <c r="Z339" i="20" s="1"/>
  <c r="Z499" i="20" s="1"/>
  <c r="Y341" i="20"/>
  <c r="Y339" i="20"/>
  <c r="X336" i="20"/>
  <c r="X335" i="20"/>
  <c r="X334" i="20"/>
  <c r="X333" i="20"/>
  <c r="X332" i="20"/>
  <c r="Z331" i="20"/>
  <c r="Y331" i="20"/>
  <c r="X331" i="20"/>
  <c r="X330" i="20"/>
  <c r="X329" i="20"/>
  <c r="X328" i="20"/>
  <c r="X327" i="20"/>
  <c r="X326" i="20"/>
  <c r="Z325" i="20"/>
  <c r="Y325" i="20"/>
  <c r="X325" i="20"/>
  <c r="X324" i="20"/>
  <c r="X323" i="20"/>
  <c r="X322" i="20"/>
  <c r="X321" i="20"/>
  <c r="X320" i="20"/>
  <c r="Z319" i="20"/>
  <c r="Y319" i="20"/>
  <c r="X319" i="20"/>
  <c r="X318" i="20"/>
  <c r="X317" i="20"/>
  <c r="X316" i="20"/>
  <c r="X315" i="20"/>
  <c r="X314" i="20"/>
  <c r="Z313" i="20"/>
  <c r="Y313" i="20"/>
  <c r="X313" i="20"/>
  <c r="X312" i="20"/>
  <c r="X311" i="20"/>
  <c r="X310" i="20"/>
  <c r="X309" i="20"/>
  <c r="X308" i="20"/>
  <c r="Z307" i="20"/>
  <c r="Y307" i="20"/>
  <c r="X307" i="20"/>
  <c r="X305" i="20" s="1"/>
  <c r="Z305" i="20"/>
  <c r="Y305" i="20"/>
  <c r="X304" i="20"/>
  <c r="X303" i="20"/>
  <c r="X302" i="20"/>
  <c r="X301" i="20"/>
  <c r="X300" i="20"/>
  <c r="X299" i="20" s="1"/>
  <c r="Z299" i="20"/>
  <c r="Y299" i="20"/>
  <c r="X298" i="20"/>
  <c r="X297" i="20"/>
  <c r="X296" i="20"/>
  <c r="X295" i="20"/>
  <c r="X294" i="20"/>
  <c r="X293" i="20" s="1"/>
  <c r="Z293" i="20"/>
  <c r="Y293" i="20"/>
  <c r="X292" i="20"/>
  <c r="X291" i="20"/>
  <c r="X290" i="20"/>
  <c r="X289" i="20"/>
  <c r="X288" i="20"/>
  <c r="X287" i="20" s="1"/>
  <c r="Z287" i="20"/>
  <c r="Y287" i="20"/>
  <c r="X286" i="20"/>
  <c r="X285" i="20"/>
  <c r="X284" i="20"/>
  <c r="X283" i="20"/>
  <c r="X282" i="20"/>
  <c r="X281" i="20" s="1"/>
  <c r="Z281" i="20"/>
  <c r="Y281" i="20"/>
  <c r="X280" i="20"/>
  <c r="X279" i="20"/>
  <c r="X278" i="20"/>
  <c r="X277" i="20"/>
  <c r="X276" i="20"/>
  <c r="X275" i="20" s="1"/>
  <c r="X273" i="20" s="1"/>
  <c r="Z275" i="20"/>
  <c r="Y275" i="20"/>
  <c r="Z273" i="20"/>
  <c r="Y273" i="20"/>
  <c r="X272" i="20"/>
  <c r="X271" i="20"/>
  <c r="X270" i="20"/>
  <c r="X267" i="20" s="1"/>
  <c r="X269" i="20"/>
  <c r="X268" i="20"/>
  <c r="Z267" i="20"/>
  <c r="Y267" i="20"/>
  <c r="X266" i="20"/>
  <c r="X265" i="20"/>
  <c r="X264" i="20"/>
  <c r="X261" i="20" s="1"/>
  <c r="X263" i="20"/>
  <c r="X262" i="20"/>
  <c r="Z261" i="20"/>
  <c r="Y261" i="20"/>
  <c r="X260" i="20"/>
  <c r="X259" i="20"/>
  <c r="X258" i="20"/>
  <c r="X255" i="20" s="1"/>
  <c r="X257" i="20"/>
  <c r="X256" i="20"/>
  <c r="Z255" i="20"/>
  <c r="Y255" i="20"/>
  <c r="X254" i="20"/>
  <c r="X253" i="20"/>
  <c r="X252" i="20"/>
  <c r="X249" i="20" s="1"/>
  <c r="X251" i="20"/>
  <c r="X250" i="20"/>
  <c r="Z249" i="20"/>
  <c r="Y249" i="20"/>
  <c r="X248" i="20"/>
  <c r="X247" i="20"/>
  <c r="X246" i="20"/>
  <c r="X243" i="20" s="1"/>
  <c r="X245" i="20"/>
  <c r="X244" i="20"/>
  <c r="Z243" i="20"/>
  <c r="Z241" i="20" s="1"/>
  <c r="Y243" i="20"/>
  <c r="Y241" i="20"/>
  <c r="X240" i="20"/>
  <c r="X239" i="20"/>
  <c r="X238" i="20"/>
  <c r="X235" i="20" s="1"/>
  <c r="X237" i="20"/>
  <c r="X236" i="20"/>
  <c r="Z235" i="20"/>
  <c r="Y235" i="20"/>
  <c r="X234" i="20"/>
  <c r="X233" i="20"/>
  <c r="X232" i="20"/>
  <c r="X229" i="20" s="1"/>
  <c r="X231" i="20"/>
  <c r="X230" i="20"/>
  <c r="Z229" i="20"/>
  <c r="Y229" i="20"/>
  <c r="X228" i="20"/>
  <c r="X227" i="20"/>
  <c r="X226" i="20"/>
  <c r="X223" i="20" s="1"/>
  <c r="X225" i="20"/>
  <c r="X224" i="20"/>
  <c r="Z223" i="20"/>
  <c r="Y223" i="20"/>
  <c r="X222" i="20"/>
  <c r="X221" i="20"/>
  <c r="X220" i="20"/>
  <c r="X217" i="20" s="1"/>
  <c r="X219" i="20"/>
  <c r="X218" i="20"/>
  <c r="Z217" i="20"/>
  <c r="Y217" i="20"/>
  <c r="X216" i="20"/>
  <c r="X215" i="20"/>
  <c r="X214" i="20"/>
  <c r="X211" i="20" s="1"/>
  <c r="X213" i="20"/>
  <c r="X212" i="20"/>
  <c r="Z211" i="20"/>
  <c r="Z209" i="20" s="1"/>
  <c r="Y211" i="20"/>
  <c r="Y209" i="20" s="1"/>
  <c r="X208" i="20"/>
  <c r="X207" i="20"/>
  <c r="X206" i="20"/>
  <c r="X205" i="20"/>
  <c r="X204" i="20"/>
  <c r="Z203" i="20"/>
  <c r="Y203" i="20"/>
  <c r="X203" i="20"/>
  <c r="X202" i="20"/>
  <c r="X201" i="20"/>
  <c r="X200" i="20"/>
  <c r="X199" i="20"/>
  <c r="X198" i="20"/>
  <c r="Z197" i="20"/>
  <c r="Y197" i="20"/>
  <c r="X197" i="20"/>
  <c r="X196" i="20"/>
  <c r="X195" i="20"/>
  <c r="X194" i="20"/>
  <c r="X193" i="20"/>
  <c r="X192" i="20"/>
  <c r="Z191" i="20"/>
  <c r="Y191" i="20"/>
  <c r="X191" i="20"/>
  <c r="X190" i="20"/>
  <c r="X189" i="20"/>
  <c r="X188" i="20"/>
  <c r="X187" i="20"/>
  <c r="X186" i="20"/>
  <c r="Z185" i="20"/>
  <c r="Y185" i="20"/>
  <c r="X185" i="20"/>
  <c r="X184" i="20"/>
  <c r="X183" i="20"/>
  <c r="X182" i="20"/>
  <c r="X181" i="20"/>
  <c r="X180" i="20"/>
  <c r="Z179" i="20"/>
  <c r="Y179" i="20"/>
  <c r="X179" i="20"/>
  <c r="X177" i="20" s="1"/>
  <c r="Z177" i="20"/>
  <c r="Z337" i="20" s="1"/>
  <c r="Y177" i="20"/>
  <c r="X174" i="20"/>
  <c r="X173" i="20"/>
  <c r="X169" i="20" s="1"/>
  <c r="X172" i="20"/>
  <c r="X171" i="20"/>
  <c r="X170" i="20"/>
  <c r="Z169" i="20"/>
  <c r="Y169" i="20"/>
  <c r="X168" i="20"/>
  <c r="X167" i="20"/>
  <c r="X163" i="20" s="1"/>
  <c r="X166" i="20"/>
  <c r="X165" i="20"/>
  <c r="X164" i="20"/>
  <c r="Z163" i="20"/>
  <c r="Y163" i="20"/>
  <c r="X162" i="20"/>
  <c r="X161" i="20"/>
  <c r="X157" i="20" s="1"/>
  <c r="X160" i="20"/>
  <c r="X159" i="20"/>
  <c r="X158" i="20"/>
  <c r="Z157" i="20"/>
  <c r="Y157" i="20"/>
  <c r="X156" i="20"/>
  <c r="X155" i="20"/>
  <c r="X151" i="20" s="1"/>
  <c r="X154" i="20"/>
  <c r="X153" i="20"/>
  <c r="X152" i="20"/>
  <c r="Z151" i="20"/>
  <c r="Y151" i="20"/>
  <c r="X150" i="20"/>
  <c r="X149" i="20"/>
  <c r="X145" i="20" s="1"/>
  <c r="X148" i="20"/>
  <c r="X147" i="20"/>
  <c r="X146" i="20"/>
  <c r="Z145" i="20"/>
  <c r="Z143" i="20" s="1"/>
  <c r="Y145" i="20"/>
  <c r="Y143" i="20"/>
  <c r="X142" i="20"/>
  <c r="X141" i="20"/>
  <c r="X140" i="20"/>
  <c r="X137" i="20" s="1"/>
  <c r="X139" i="20"/>
  <c r="X138" i="20"/>
  <c r="Z137" i="20"/>
  <c r="Y137" i="20"/>
  <c r="X136" i="20"/>
  <c r="X135" i="20"/>
  <c r="X134" i="20"/>
  <c r="X131" i="20" s="1"/>
  <c r="X133" i="20"/>
  <c r="X132" i="20"/>
  <c r="Z131" i="20"/>
  <c r="Y131" i="20"/>
  <c r="X130" i="20"/>
  <c r="X129" i="20"/>
  <c r="X128" i="20"/>
  <c r="X125" i="20" s="1"/>
  <c r="X127" i="20"/>
  <c r="X126" i="20"/>
  <c r="Z125" i="20"/>
  <c r="Y125" i="20"/>
  <c r="X124" i="20"/>
  <c r="X123" i="20"/>
  <c r="X122" i="20"/>
  <c r="X119" i="20" s="1"/>
  <c r="X121" i="20"/>
  <c r="X120" i="20"/>
  <c r="Z119" i="20"/>
  <c r="Y119" i="20"/>
  <c r="X118" i="20"/>
  <c r="X117" i="20"/>
  <c r="X116" i="20"/>
  <c r="X113" i="20" s="1"/>
  <c r="X111" i="20" s="1"/>
  <c r="X115" i="20"/>
  <c r="X114" i="20"/>
  <c r="Z113" i="20"/>
  <c r="Y113" i="20"/>
  <c r="Y111" i="20" s="1"/>
  <c r="Z111" i="20"/>
  <c r="X110" i="20"/>
  <c r="X109" i="20"/>
  <c r="X108" i="20"/>
  <c r="X107" i="20"/>
  <c r="X106" i="20"/>
  <c r="Z105" i="20"/>
  <c r="Y105" i="20"/>
  <c r="X105" i="20"/>
  <c r="X104" i="20"/>
  <c r="X103" i="20"/>
  <c r="X102" i="20"/>
  <c r="X101" i="20"/>
  <c r="X100" i="20"/>
  <c r="Z99" i="20"/>
  <c r="Y99" i="20"/>
  <c r="X99" i="20"/>
  <c r="X98" i="20"/>
  <c r="X97" i="20"/>
  <c r="X96" i="20"/>
  <c r="X95" i="20"/>
  <c r="X94" i="20"/>
  <c r="Z93" i="20"/>
  <c r="Y93" i="20"/>
  <c r="X93" i="20"/>
  <c r="X92" i="20"/>
  <c r="X91" i="20"/>
  <c r="X90" i="20"/>
  <c r="X89" i="20"/>
  <c r="X88" i="20"/>
  <c r="Z87" i="20"/>
  <c r="Y87" i="20"/>
  <c r="X87" i="20"/>
  <c r="X86" i="20"/>
  <c r="X85" i="20"/>
  <c r="X84" i="20"/>
  <c r="X83" i="20"/>
  <c r="X82" i="20"/>
  <c r="Z81" i="20"/>
  <c r="Y81" i="20"/>
  <c r="X81" i="20"/>
  <c r="X79" i="20" s="1"/>
  <c r="Z79" i="20"/>
  <c r="Y79" i="20"/>
  <c r="X78" i="20"/>
  <c r="X77" i="20"/>
  <c r="X76" i="20"/>
  <c r="X75" i="20"/>
  <c r="X74" i="20"/>
  <c r="X73" i="20" s="1"/>
  <c r="Z73" i="20"/>
  <c r="Y73" i="20"/>
  <c r="X72" i="20"/>
  <c r="X71" i="20"/>
  <c r="X70" i="20"/>
  <c r="X69" i="20"/>
  <c r="X68" i="20"/>
  <c r="X67" i="20" s="1"/>
  <c r="Z67" i="20"/>
  <c r="Y67" i="20"/>
  <c r="X66" i="20"/>
  <c r="X65" i="20"/>
  <c r="X64" i="20"/>
  <c r="X63" i="20"/>
  <c r="X62" i="20"/>
  <c r="X61" i="20" s="1"/>
  <c r="Z61" i="20"/>
  <c r="Y61" i="20"/>
  <c r="X60" i="20"/>
  <c r="X59" i="20"/>
  <c r="X58" i="20"/>
  <c r="X57" i="20"/>
  <c r="X56" i="20"/>
  <c r="X55" i="20" s="1"/>
  <c r="Z55" i="20"/>
  <c r="Y55" i="20"/>
  <c r="X54" i="20"/>
  <c r="X53" i="20"/>
  <c r="X52" i="20"/>
  <c r="X51" i="20"/>
  <c r="X50" i="20"/>
  <c r="X49" i="20" s="1"/>
  <c r="X47" i="20" s="1"/>
  <c r="Z49" i="20"/>
  <c r="Y49" i="20"/>
  <c r="Z47" i="20"/>
  <c r="Y47" i="20"/>
  <c r="X46" i="20"/>
  <c r="X45" i="20"/>
  <c r="X44" i="20"/>
  <c r="X43" i="20"/>
  <c r="X42" i="20"/>
  <c r="X41" i="20" s="1"/>
  <c r="Z41" i="20"/>
  <c r="Y41" i="20"/>
  <c r="X40" i="20"/>
  <c r="X39" i="20"/>
  <c r="X38" i="20"/>
  <c r="X37" i="20"/>
  <c r="X36" i="20"/>
  <c r="X35" i="20" s="1"/>
  <c r="Z35" i="20"/>
  <c r="Y35" i="20"/>
  <c r="X34" i="20"/>
  <c r="X33" i="20"/>
  <c r="X32" i="20"/>
  <c r="X31" i="20"/>
  <c r="X30" i="20"/>
  <c r="X29" i="20" s="1"/>
  <c r="Z29" i="20"/>
  <c r="Y29" i="20"/>
  <c r="X28" i="20"/>
  <c r="X27" i="20"/>
  <c r="X26" i="20"/>
  <c r="X25" i="20"/>
  <c r="X24" i="20"/>
  <c r="X23" i="20" s="1"/>
  <c r="Z23" i="20"/>
  <c r="Y23" i="20"/>
  <c r="X22" i="20"/>
  <c r="X21" i="20"/>
  <c r="X20" i="20"/>
  <c r="X19" i="20"/>
  <c r="X18" i="20"/>
  <c r="X17" i="20" s="1"/>
  <c r="Z17" i="20"/>
  <c r="Z15" i="20" s="1"/>
  <c r="Y17" i="20"/>
  <c r="Y15" i="20"/>
  <c r="Y175" i="20" s="1"/>
  <c r="U498" i="20"/>
  <c r="U497" i="20"/>
  <c r="U493" i="20" s="1"/>
  <c r="U496" i="20"/>
  <c r="U495" i="20"/>
  <c r="U494" i="20"/>
  <c r="W493" i="20"/>
  <c r="V493" i="20"/>
  <c r="U492" i="20"/>
  <c r="U491" i="20"/>
  <c r="U487" i="20" s="1"/>
  <c r="U490" i="20"/>
  <c r="U489" i="20"/>
  <c r="U488" i="20"/>
  <c r="W487" i="20"/>
  <c r="V487" i="20"/>
  <c r="U486" i="20"/>
  <c r="U485" i="20"/>
  <c r="U481" i="20" s="1"/>
  <c r="U484" i="20"/>
  <c r="U483" i="20"/>
  <c r="U482" i="20"/>
  <c r="W481" i="20"/>
  <c r="V481" i="20"/>
  <c r="U480" i="20"/>
  <c r="U479" i="20"/>
  <c r="U475" i="20" s="1"/>
  <c r="U478" i="20"/>
  <c r="U477" i="20"/>
  <c r="U476" i="20"/>
  <c r="W475" i="20"/>
  <c r="V475" i="20"/>
  <c r="U474" i="20"/>
  <c r="U473" i="20"/>
  <c r="U469" i="20" s="1"/>
  <c r="U472" i="20"/>
  <c r="U471" i="20"/>
  <c r="U470" i="20"/>
  <c r="W469" i="20"/>
  <c r="W467" i="20" s="1"/>
  <c r="V469" i="20"/>
  <c r="V467" i="20"/>
  <c r="U466" i="20"/>
  <c r="U465" i="20"/>
  <c r="U464" i="20"/>
  <c r="U461" i="20" s="1"/>
  <c r="U463" i="20"/>
  <c r="U462" i="20"/>
  <c r="W461" i="20"/>
  <c r="V461" i="20"/>
  <c r="U460" i="20"/>
  <c r="U459" i="20"/>
  <c r="U458" i="20"/>
  <c r="U455" i="20" s="1"/>
  <c r="U457" i="20"/>
  <c r="U456" i="20"/>
  <c r="W455" i="20"/>
  <c r="V455" i="20"/>
  <c r="U454" i="20"/>
  <c r="U453" i="20"/>
  <c r="U452" i="20"/>
  <c r="U449" i="20" s="1"/>
  <c r="U451" i="20"/>
  <c r="U450" i="20"/>
  <c r="W449" i="20"/>
  <c r="V449" i="20"/>
  <c r="U448" i="20"/>
  <c r="U447" i="20"/>
  <c r="U446" i="20"/>
  <c r="U443" i="20" s="1"/>
  <c r="U445" i="20"/>
  <c r="U444" i="20"/>
  <c r="W443" i="20"/>
  <c r="V443" i="20"/>
  <c r="U442" i="20"/>
  <c r="U441" i="20"/>
  <c r="U440" i="20"/>
  <c r="U437" i="20" s="1"/>
  <c r="U439" i="20"/>
  <c r="U438" i="20"/>
  <c r="W437" i="20"/>
  <c r="V437" i="20"/>
  <c r="V435" i="20" s="1"/>
  <c r="W435" i="20"/>
  <c r="U434" i="20"/>
  <c r="U433" i="20"/>
  <c r="U432" i="20"/>
  <c r="U431" i="20"/>
  <c r="U430" i="20"/>
  <c r="W429" i="20"/>
  <c r="V429" i="20"/>
  <c r="U429" i="20"/>
  <c r="U428" i="20"/>
  <c r="U427" i="20"/>
  <c r="U426" i="20"/>
  <c r="U425" i="20"/>
  <c r="U423" i="20" s="1"/>
  <c r="U424" i="20"/>
  <c r="W423" i="20"/>
  <c r="V423" i="20"/>
  <c r="U422" i="20"/>
  <c r="U421" i="20"/>
  <c r="U420" i="20"/>
  <c r="U419" i="20"/>
  <c r="U417" i="20" s="1"/>
  <c r="U418" i="20"/>
  <c r="W417" i="20"/>
  <c r="V417" i="20"/>
  <c r="U416" i="20"/>
  <c r="U415" i="20"/>
  <c r="U414" i="20"/>
  <c r="U413" i="20"/>
  <c r="U412" i="20"/>
  <c r="W411" i="20"/>
  <c r="V411" i="20"/>
  <c r="U411" i="20"/>
  <c r="U410" i="20"/>
  <c r="U409" i="20"/>
  <c r="U408" i="20"/>
  <c r="U407" i="20"/>
  <c r="U405" i="20" s="1"/>
  <c r="U406" i="20"/>
  <c r="W405" i="20"/>
  <c r="V405" i="20"/>
  <c r="W403" i="20"/>
  <c r="V403" i="20"/>
  <c r="U402" i="20"/>
  <c r="U401" i="20"/>
  <c r="U400" i="20"/>
  <c r="U399" i="20"/>
  <c r="U398" i="20"/>
  <c r="U397" i="20" s="1"/>
  <c r="W397" i="20"/>
  <c r="V397" i="20"/>
  <c r="U396" i="20"/>
  <c r="U395" i="20"/>
  <c r="U394" i="20"/>
  <c r="U393" i="20"/>
  <c r="U392" i="20"/>
  <c r="U391" i="20" s="1"/>
  <c r="W391" i="20"/>
  <c r="V391" i="20"/>
  <c r="U390" i="20"/>
  <c r="U389" i="20"/>
  <c r="U388" i="20"/>
  <c r="U387" i="20"/>
  <c r="U386" i="20"/>
  <c r="U385" i="20" s="1"/>
  <c r="W385" i="20"/>
  <c r="V385" i="20"/>
  <c r="U384" i="20"/>
  <c r="U383" i="20"/>
  <c r="U382" i="20"/>
  <c r="U381" i="20"/>
  <c r="U380" i="20"/>
  <c r="U379" i="20" s="1"/>
  <c r="W379" i="20"/>
  <c r="V379" i="20"/>
  <c r="U378" i="20"/>
  <c r="U377" i="20"/>
  <c r="U376" i="20"/>
  <c r="U375" i="20"/>
  <c r="U374" i="20"/>
  <c r="U373" i="20" s="1"/>
  <c r="U371" i="20" s="1"/>
  <c r="W373" i="20"/>
  <c r="V373" i="20"/>
  <c r="W371" i="20"/>
  <c r="V371" i="20"/>
  <c r="U370" i="20"/>
  <c r="U369" i="20"/>
  <c r="U368" i="20"/>
  <c r="U365" i="20" s="1"/>
  <c r="U367" i="20"/>
  <c r="U366" i="20"/>
  <c r="W365" i="20"/>
  <c r="V365" i="20"/>
  <c r="U364" i="20"/>
  <c r="U363" i="20"/>
  <c r="U362" i="20"/>
  <c r="U359" i="20" s="1"/>
  <c r="U361" i="20"/>
  <c r="U360" i="20"/>
  <c r="W359" i="20"/>
  <c r="V359" i="20"/>
  <c r="U358" i="20"/>
  <c r="U357" i="20"/>
  <c r="U356" i="20"/>
  <c r="U353" i="20" s="1"/>
  <c r="U355" i="20"/>
  <c r="U354" i="20"/>
  <c r="W353" i="20"/>
  <c r="V353" i="20"/>
  <c r="U352" i="20"/>
  <c r="U351" i="20"/>
  <c r="U350" i="20"/>
  <c r="U347" i="20" s="1"/>
  <c r="U349" i="20"/>
  <c r="U348" i="20"/>
  <c r="W347" i="20"/>
  <c r="V347" i="20"/>
  <c r="U346" i="20"/>
  <c r="U345" i="20"/>
  <c r="U344" i="20"/>
  <c r="U341" i="20" s="1"/>
  <c r="U343" i="20"/>
  <c r="U342" i="20"/>
  <c r="W341" i="20"/>
  <c r="W339" i="20" s="1"/>
  <c r="W499" i="20" s="1"/>
  <c r="V341" i="20"/>
  <c r="V339" i="20"/>
  <c r="V499" i="20" s="1"/>
  <c r="V500" i="20" s="1"/>
  <c r="U336" i="20"/>
  <c r="U335" i="20"/>
  <c r="U334" i="20"/>
  <c r="U333" i="20"/>
  <c r="U332" i="20"/>
  <c r="W331" i="20"/>
  <c r="V331" i="20"/>
  <c r="U331" i="20"/>
  <c r="U330" i="20"/>
  <c r="U329" i="20"/>
  <c r="U328" i="20"/>
  <c r="U327" i="20"/>
  <c r="U326" i="20"/>
  <c r="W325" i="20"/>
  <c r="V325" i="20"/>
  <c r="U325" i="20"/>
  <c r="U324" i="20"/>
  <c r="U323" i="20"/>
  <c r="U322" i="20"/>
  <c r="U321" i="20"/>
  <c r="U319" i="20" s="1"/>
  <c r="U320" i="20"/>
  <c r="W319" i="20"/>
  <c r="V319" i="20"/>
  <c r="U318" i="20"/>
  <c r="U317" i="20"/>
  <c r="U316" i="20"/>
  <c r="U315" i="20"/>
  <c r="U313" i="20" s="1"/>
  <c r="U314" i="20"/>
  <c r="W313" i="20"/>
  <c r="V313" i="20"/>
  <c r="U312" i="20"/>
  <c r="U311" i="20"/>
  <c r="U310" i="20"/>
  <c r="U309" i="20"/>
  <c r="U307" i="20" s="1"/>
  <c r="U308" i="20"/>
  <c r="W307" i="20"/>
  <c r="V307" i="20"/>
  <c r="W305" i="20"/>
  <c r="V305" i="20"/>
  <c r="U304" i="20"/>
  <c r="U303" i="20"/>
  <c r="U302" i="20"/>
  <c r="U301" i="20"/>
  <c r="U300" i="20"/>
  <c r="U299" i="20" s="1"/>
  <c r="W299" i="20"/>
  <c r="V299" i="20"/>
  <c r="U298" i="20"/>
  <c r="U297" i="20"/>
  <c r="U296" i="20"/>
  <c r="U295" i="20"/>
  <c r="U294" i="20"/>
  <c r="U293" i="20" s="1"/>
  <c r="W293" i="20"/>
  <c r="V293" i="20"/>
  <c r="U292" i="20"/>
  <c r="U291" i="20"/>
  <c r="U290" i="20"/>
  <c r="U289" i="20"/>
  <c r="U288" i="20"/>
  <c r="U287" i="20" s="1"/>
  <c r="W287" i="20"/>
  <c r="V287" i="20"/>
  <c r="U286" i="20"/>
  <c r="U285" i="20"/>
  <c r="U284" i="20"/>
  <c r="U283" i="20"/>
  <c r="U282" i="20"/>
  <c r="U281" i="20" s="1"/>
  <c r="W281" i="20"/>
  <c r="V281" i="20"/>
  <c r="U280" i="20"/>
  <c r="U279" i="20"/>
  <c r="U278" i="20"/>
  <c r="U277" i="20"/>
  <c r="U276" i="20"/>
  <c r="U275" i="20" s="1"/>
  <c r="U273" i="20" s="1"/>
  <c r="W275" i="20"/>
  <c r="V275" i="20"/>
  <c r="W273" i="20"/>
  <c r="V273" i="20"/>
  <c r="U272" i="20"/>
  <c r="U271" i="20"/>
  <c r="U270" i="20"/>
  <c r="U267" i="20" s="1"/>
  <c r="U269" i="20"/>
  <c r="U268" i="20"/>
  <c r="W267" i="20"/>
  <c r="V267" i="20"/>
  <c r="U266" i="20"/>
  <c r="U265" i="20"/>
  <c r="U264" i="20"/>
  <c r="U263" i="20"/>
  <c r="U262" i="20"/>
  <c r="U261" i="20" s="1"/>
  <c r="W261" i="20"/>
  <c r="V261" i="20"/>
  <c r="U260" i="20"/>
  <c r="U259" i="20"/>
  <c r="U258" i="20"/>
  <c r="U257" i="20"/>
  <c r="U256" i="20"/>
  <c r="U255" i="20" s="1"/>
  <c r="W255" i="20"/>
  <c r="V255" i="20"/>
  <c r="U254" i="20"/>
  <c r="U253" i="20"/>
  <c r="U252" i="20"/>
  <c r="U251" i="20"/>
  <c r="U250" i="20"/>
  <c r="U249" i="20" s="1"/>
  <c r="W249" i="20"/>
  <c r="V249" i="20"/>
  <c r="U248" i="20"/>
  <c r="U247" i="20"/>
  <c r="U246" i="20"/>
  <c r="U245" i="20"/>
  <c r="U244" i="20"/>
  <c r="U243" i="20" s="1"/>
  <c r="W243" i="20"/>
  <c r="W241" i="20" s="1"/>
  <c r="V243" i="20"/>
  <c r="V241" i="20"/>
  <c r="U240" i="20"/>
  <c r="U239" i="20"/>
  <c r="U238" i="20"/>
  <c r="U235" i="20" s="1"/>
  <c r="U237" i="20"/>
  <c r="U236" i="20"/>
  <c r="W235" i="20"/>
  <c r="V235" i="20"/>
  <c r="U234" i="20"/>
  <c r="U233" i="20"/>
  <c r="U232" i="20"/>
  <c r="U229" i="20" s="1"/>
  <c r="U231" i="20"/>
  <c r="U230" i="20"/>
  <c r="W229" i="20"/>
  <c r="V229" i="20"/>
  <c r="U228" i="20"/>
  <c r="U227" i="20"/>
  <c r="U226" i="20"/>
  <c r="U223" i="20" s="1"/>
  <c r="U225" i="20"/>
  <c r="U224" i="20"/>
  <c r="W223" i="20"/>
  <c r="V223" i="20"/>
  <c r="U222" i="20"/>
  <c r="U221" i="20"/>
  <c r="U220" i="20"/>
  <c r="U217" i="20" s="1"/>
  <c r="U219" i="20"/>
  <c r="U218" i="20"/>
  <c r="W217" i="20"/>
  <c r="V217" i="20"/>
  <c r="U216" i="20"/>
  <c r="U215" i="20"/>
  <c r="U214" i="20"/>
  <c r="U211" i="20" s="1"/>
  <c r="U213" i="20"/>
  <c r="U212" i="20"/>
  <c r="W211" i="20"/>
  <c r="V211" i="20"/>
  <c r="V209" i="20" s="1"/>
  <c r="W209" i="20"/>
  <c r="U208" i="20"/>
  <c r="U207" i="20"/>
  <c r="U206" i="20"/>
  <c r="U205" i="20"/>
  <c r="U203" i="20" s="1"/>
  <c r="U204" i="20"/>
  <c r="W203" i="20"/>
  <c r="V203" i="20"/>
  <c r="U202" i="20"/>
  <c r="U201" i="20"/>
  <c r="U200" i="20"/>
  <c r="U199" i="20"/>
  <c r="U198" i="20"/>
  <c r="W197" i="20"/>
  <c r="V197" i="20"/>
  <c r="U197" i="20"/>
  <c r="U196" i="20"/>
  <c r="U195" i="20"/>
  <c r="U194" i="20"/>
  <c r="U193" i="20"/>
  <c r="U192" i="20"/>
  <c r="W191" i="20"/>
  <c r="V191" i="20"/>
  <c r="U191" i="20"/>
  <c r="U190" i="20"/>
  <c r="U189" i="20"/>
  <c r="U188" i="20"/>
  <c r="U187" i="20"/>
  <c r="U185" i="20" s="1"/>
  <c r="U186" i="20"/>
  <c r="W185" i="20"/>
  <c r="V185" i="20"/>
  <c r="U184" i="20"/>
  <c r="U183" i="20"/>
  <c r="U182" i="20"/>
  <c r="U181" i="20"/>
  <c r="U179" i="20" s="1"/>
  <c r="U180" i="20"/>
  <c r="W179" i="20"/>
  <c r="V179" i="20"/>
  <c r="W177" i="20"/>
  <c r="W337" i="20" s="1"/>
  <c r="V177" i="20"/>
  <c r="V337" i="20" s="1"/>
  <c r="U174" i="20"/>
  <c r="U173" i="20"/>
  <c r="U169" i="20" s="1"/>
  <c r="U172" i="20"/>
  <c r="U171" i="20"/>
  <c r="U170" i="20"/>
  <c r="W169" i="20"/>
  <c r="V169" i="20"/>
  <c r="U168" i="20"/>
  <c r="U167" i="20"/>
  <c r="U163" i="20" s="1"/>
  <c r="U166" i="20"/>
  <c r="U165" i="20"/>
  <c r="U164" i="20"/>
  <c r="W163" i="20"/>
  <c r="V163" i="20"/>
  <c r="U162" i="20"/>
  <c r="U161" i="20"/>
  <c r="U157" i="20" s="1"/>
  <c r="U160" i="20"/>
  <c r="U159" i="20"/>
  <c r="U158" i="20"/>
  <c r="W157" i="20"/>
  <c r="V157" i="20"/>
  <c r="U156" i="20"/>
  <c r="U155" i="20"/>
  <c r="U151" i="20" s="1"/>
  <c r="U154" i="20"/>
  <c r="U153" i="20"/>
  <c r="U152" i="20"/>
  <c r="W151" i="20"/>
  <c r="V151" i="20"/>
  <c r="U150" i="20"/>
  <c r="U149" i="20"/>
  <c r="U145" i="20" s="1"/>
  <c r="U148" i="20"/>
  <c r="U147" i="20"/>
  <c r="U146" i="20"/>
  <c r="W145" i="20"/>
  <c r="W143" i="20" s="1"/>
  <c r="V145" i="20"/>
  <c r="V143" i="20"/>
  <c r="U142" i="20"/>
  <c r="U141" i="20"/>
  <c r="U140" i="20"/>
  <c r="U137" i="20" s="1"/>
  <c r="U139" i="20"/>
  <c r="U138" i="20"/>
  <c r="W137" i="20"/>
  <c r="V137" i="20"/>
  <c r="U136" i="20"/>
  <c r="U135" i="20"/>
  <c r="U134" i="20"/>
  <c r="U131" i="20" s="1"/>
  <c r="U133" i="20"/>
  <c r="U132" i="20"/>
  <c r="W131" i="20"/>
  <c r="V131" i="20"/>
  <c r="U130" i="20"/>
  <c r="U129" i="20"/>
  <c r="U128" i="20"/>
  <c r="U125" i="20" s="1"/>
  <c r="U127" i="20"/>
  <c r="U126" i="20"/>
  <c r="W125" i="20"/>
  <c r="V125" i="20"/>
  <c r="U124" i="20"/>
  <c r="U123" i="20"/>
  <c r="U122" i="20"/>
  <c r="U119" i="20" s="1"/>
  <c r="U121" i="20"/>
  <c r="U120" i="20"/>
  <c r="W119" i="20"/>
  <c r="V119" i="20"/>
  <c r="U118" i="20"/>
  <c r="U117" i="20"/>
  <c r="U116" i="20"/>
  <c r="U113" i="20" s="1"/>
  <c r="U115" i="20"/>
  <c r="U114" i="20"/>
  <c r="W113" i="20"/>
  <c r="V113" i="20"/>
  <c r="V111" i="20" s="1"/>
  <c r="W111" i="20"/>
  <c r="U110" i="20"/>
  <c r="U109" i="20"/>
  <c r="U108" i="20"/>
  <c r="U107" i="20"/>
  <c r="U105" i="20" s="1"/>
  <c r="U106" i="20"/>
  <c r="W105" i="20"/>
  <c r="V105" i="20"/>
  <c r="U104" i="20"/>
  <c r="U103" i="20"/>
  <c r="U102" i="20"/>
  <c r="U101" i="20"/>
  <c r="U100" i="20"/>
  <c r="W99" i="20"/>
  <c r="V99" i="20"/>
  <c r="U99" i="20"/>
  <c r="U98" i="20"/>
  <c r="U97" i="20"/>
  <c r="U96" i="20"/>
  <c r="U95" i="20"/>
  <c r="U93" i="20" s="1"/>
  <c r="U94" i="20"/>
  <c r="W93" i="20"/>
  <c r="V93" i="20"/>
  <c r="U92" i="20"/>
  <c r="U91" i="20"/>
  <c r="U90" i="20"/>
  <c r="U89" i="20"/>
  <c r="U87" i="20" s="1"/>
  <c r="U88" i="20"/>
  <c r="W87" i="20"/>
  <c r="V87" i="20"/>
  <c r="U86" i="20"/>
  <c r="U85" i="20"/>
  <c r="U84" i="20"/>
  <c r="U83" i="20"/>
  <c r="U82" i="20"/>
  <c r="W81" i="20"/>
  <c r="V81" i="20"/>
  <c r="U81" i="20"/>
  <c r="U79" i="20" s="1"/>
  <c r="W79" i="20"/>
  <c r="V79" i="20"/>
  <c r="U78" i="20"/>
  <c r="U77" i="20"/>
  <c r="U76" i="20"/>
  <c r="U75" i="20"/>
  <c r="U74" i="20"/>
  <c r="U73" i="20" s="1"/>
  <c r="W73" i="20"/>
  <c r="V73" i="20"/>
  <c r="U72" i="20"/>
  <c r="U71" i="20"/>
  <c r="U70" i="20"/>
  <c r="U69" i="20"/>
  <c r="U68" i="20"/>
  <c r="U67" i="20" s="1"/>
  <c r="W67" i="20"/>
  <c r="V67" i="20"/>
  <c r="U66" i="20"/>
  <c r="U65" i="20"/>
  <c r="U64" i="20"/>
  <c r="U63" i="20"/>
  <c r="U62" i="20"/>
  <c r="U61" i="20" s="1"/>
  <c r="W61" i="20"/>
  <c r="V61" i="20"/>
  <c r="U60" i="20"/>
  <c r="U59" i="20"/>
  <c r="U58" i="20"/>
  <c r="U57" i="20"/>
  <c r="U56" i="20"/>
  <c r="U55" i="20" s="1"/>
  <c r="W55" i="20"/>
  <c r="V55" i="20"/>
  <c r="U54" i="20"/>
  <c r="U53" i="20"/>
  <c r="U52" i="20"/>
  <c r="U51" i="20"/>
  <c r="U50" i="20"/>
  <c r="U49" i="20" s="1"/>
  <c r="W49" i="20"/>
  <c r="V49" i="20"/>
  <c r="W47" i="20"/>
  <c r="V47" i="20"/>
  <c r="U46" i="20"/>
  <c r="U45" i="20"/>
  <c r="U44" i="20"/>
  <c r="U41" i="20" s="1"/>
  <c r="U43" i="20"/>
  <c r="U42" i="20"/>
  <c r="W41" i="20"/>
  <c r="V41" i="20"/>
  <c r="U40" i="20"/>
  <c r="U39" i="20"/>
  <c r="U38" i="20"/>
  <c r="U35" i="20" s="1"/>
  <c r="U37" i="20"/>
  <c r="U36" i="20"/>
  <c r="W35" i="20"/>
  <c r="V35" i="20"/>
  <c r="U34" i="20"/>
  <c r="U33" i="20"/>
  <c r="U32" i="20"/>
  <c r="U29" i="20" s="1"/>
  <c r="U31" i="20"/>
  <c r="U30" i="20"/>
  <c r="W29" i="20"/>
  <c r="V29" i="20"/>
  <c r="U28" i="20"/>
  <c r="U27" i="20"/>
  <c r="U26" i="20"/>
  <c r="U25" i="20"/>
  <c r="U24" i="20"/>
  <c r="U23" i="20" s="1"/>
  <c r="W23" i="20"/>
  <c r="V23" i="20"/>
  <c r="U22" i="20"/>
  <c r="U21" i="20"/>
  <c r="U20" i="20"/>
  <c r="U19" i="20"/>
  <c r="U18" i="20"/>
  <c r="U17" i="20" s="1"/>
  <c r="U15" i="20" s="1"/>
  <c r="W17" i="20"/>
  <c r="W15" i="20" s="1"/>
  <c r="W175" i="20" s="1"/>
  <c r="V17" i="20"/>
  <c r="V15" i="20"/>
  <c r="V175" i="20" s="1"/>
  <c r="R498" i="20"/>
  <c r="R497" i="20"/>
  <c r="R496" i="20"/>
  <c r="R495" i="20"/>
  <c r="R494" i="20"/>
  <c r="R493" i="20" s="1"/>
  <c r="T493" i="20"/>
  <c r="S493" i="20"/>
  <c r="R492" i="20"/>
  <c r="R491" i="20"/>
  <c r="R490" i="20"/>
  <c r="R489" i="20"/>
  <c r="R488" i="20"/>
  <c r="R487" i="20" s="1"/>
  <c r="T487" i="20"/>
  <c r="S487" i="20"/>
  <c r="R486" i="20"/>
  <c r="R485" i="20"/>
  <c r="R484" i="20"/>
  <c r="R483" i="20"/>
  <c r="R482" i="20"/>
  <c r="R481" i="20" s="1"/>
  <c r="T481" i="20"/>
  <c r="S481" i="20"/>
  <c r="R480" i="20"/>
  <c r="R479" i="20"/>
  <c r="R478" i="20"/>
  <c r="R477" i="20"/>
  <c r="R476" i="20"/>
  <c r="R475" i="20" s="1"/>
  <c r="T475" i="20"/>
  <c r="S475" i="20"/>
  <c r="R474" i="20"/>
  <c r="R473" i="20"/>
  <c r="R472" i="20"/>
  <c r="R471" i="20"/>
  <c r="R470" i="20"/>
  <c r="R469" i="20" s="1"/>
  <c r="T469" i="20"/>
  <c r="T467" i="20" s="1"/>
  <c r="S469" i="20"/>
  <c r="S467" i="20"/>
  <c r="R466" i="20"/>
  <c r="R465" i="20"/>
  <c r="R464" i="20"/>
  <c r="R461" i="20" s="1"/>
  <c r="R463" i="20"/>
  <c r="R462" i="20"/>
  <c r="T461" i="20"/>
  <c r="S461" i="20"/>
  <c r="R460" i="20"/>
  <c r="R459" i="20"/>
  <c r="AA459" i="20" s="1"/>
  <c r="AB459" i="20" s="1"/>
  <c r="R458" i="20"/>
  <c r="R457" i="20"/>
  <c r="R456" i="20"/>
  <c r="T455" i="20"/>
  <c r="S455" i="20"/>
  <c r="R454" i="20"/>
  <c r="R453" i="20"/>
  <c r="R452" i="20"/>
  <c r="R449" i="20" s="1"/>
  <c r="R451" i="20"/>
  <c r="R450" i="20"/>
  <c r="T449" i="20"/>
  <c r="S449" i="20"/>
  <c r="R448" i="20"/>
  <c r="R447" i="20"/>
  <c r="R446" i="20"/>
  <c r="R443" i="20" s="1"/>
  <c r="R445" i="20"/>
  <c r="R444" i="20"/>
  <c r="T443" i="20"/>
  <c r="S443" i="20"/>
  <c r="R442" i="20"/>
  <c r="R441" i="20"/>
  <c r="R440" i="20"/>
  <c r="R437" i="20" s="1"/>
  <c r="R439" i="20"/>
  <c r="R438" i="20"/>
  <c r="T437" i="20"/>
  <c r="S437" i="20"/>
  <c r="R434" i="20"/>
  <c r="R433" i="20"/>
  <c r="R432" i="20"/>
  <c r="R431" i="20"/>
  <c r="R430" i="20"/>
  <c r="T429" i="20"/>
  <c r="S429" i="20"/>
  <c r="R429" i="20"/>
  <c r="R428" i="20"/>
  <c r="R427" i="20"/>
  <c r="R426" i="20"/>
  <c r="R425" i="20"/>
  <c r="R424" i="20"/>
  <c r="T423" i="20"/>
  <c r="S423" i="20"/>
  <c r="R423" i="20"/>
  <c r="R422" i="20"/>
  <c r="R421" i="20"/>
  <c r="R420" i="20"/>
  <c r="R419" i="20"/>
  <c r="R418" i="20"/>
  <c r="T417" i="20"/>
  <c r="S417" i="20"/>
  <c r="R417" i="20"/>
  <c r="R416" i="20"/>
  <c r="R415" i="20"/>
  <c r="R414" i="20"/>
  <c r="R413" i="20"/>
  <c r="R412" i="20"/>
  <c r="T411" i="20"/>
  <c r="S411" i="20"/>
  <c r="R411" i="20"/>
  <c r="R410" i="20"/>
  <c r="R409" i="20"/>
  <c r="R408" i="20"/>
  <c r="R407" i="20"/>
  <c r="R406" i="20"/>
  <c r="T405" i="20"/>
  <c r="T403" i="20" s="1"/>
  <c r="S405" i="20"/>
  <c r="S403" i="20" s="1"/>
  <c r="R405" i="20"/>
  <c r="R403" i="20" s="1"/>
  <c r="R402" i="20"/>
  <c r="R401" i="20"/>
  <c r="R400" i="20"/>
  <c r="R399" i="20"/>
  <c r="R398" i="20"/>
  <c r="R397" i="20" s="1"/>
  <c r="T397" i="20"/>
  <c r="S397" i="20"/>
  <c r="R396" i="20"/>
  <c r="R395" i="20"/>
  <c r="R394" i="20"/>
  <c r="R393" i="20"/>
  <c r="R392" i="20"/>
  <c r="R391" i="20" s="1"/>
  <c r="T391" i="20"/>
  <c r="S391" i="20"/>
  <c r="R390" i="20"/>
  <c r="R389" i="20"/>
  <c r="R388" i="20"/>
  <c r="R387" i="20"/>
  <c r="R386" i="20"/>
  <c r="R385" i="20" s="1"/>
  <c r="T385" i="20"/>
  <c r="S385" i="20"/>
  <c r="R384" i="20"/>
  <c r="R383" i="20"/>
  <c r="R382" i="20"/>
  <c r="R381" i="20"/>
  <c r="R380" i="20"/>
  <c r="R379" i="20" s="1"/>
  <c r="T379" i="20"/>
  <c r="S379" i="20"/>
  <c r="R378" i="20"/>
  <c r="R377" i="20"/>
  <c r="R376" i="20"/>
  <c r="R375" i="20"/>
  <c r="R374" i="20"/>
  <c r="R373" i="20" s="1"/>
  <c r="R371" i="20" s="1"/>
  <c r="T373" i="20"/>
  <c r="S373" i="20"/>
  <c r="T371" i="20"/>
  <c r="S371" i="20"/>
  <c r="R370" i="20"/>
  <c r="R369" i="20"/>
  <c r="R368" i="20"/>
  <c r="R367" i="20"/>
  <c r="R366" i="20"/>
  <c r="R365" i="20" s="1"/>
  <c r="T365" i="20"/>
  <c r="S365" i="20"/>
  <c r="R364" i="20"/>
  <c r="R363" i="20"/>
  <c r="R362" i="20"/>
  <c r="R361" i="20"/>
  <c r="R360" i="20"/>
  <c r="R359" i="20" s="1"/>
  <c r="T359" i="20"/>
  <c r="S359" i="20"/>
  <c r="R358" i="20"/>
  <c r="R357" i="20"/>
  <c r="R356" i="20"/>
  <c r="R355" i="20"/>
  <c r="R354" i="20"/>
  <c r="R353" i="20" s="1"/>
  <c r="T353" i="20"/>
  <c r="S353" i="20"/>
  <c r="R352" i="20"/>
  <c r="R351" i="20"/>
  <c r="R350" i="20"/>
  <c r="R349" i="20"/>
  <c r="R348" i="20"/>
  <c r="R347" i="20" s="1"/>
  <c r="T347" i="20"/>
  <c r="S347" i="20"/>
  <c r="R346" i="20"/>
  <c r="R345" i="20"/>
  <c r="R344" i="20"/>
  <c r="R343" i="20"/>
  <c r="R342" i="20"/>
  <c r="R341" i="20" s="1"/>
  <c r="T341" i="20"/>
  <c r="T339" i="20" s="1"/>
  <c r="S341" i="20"/>
  <c r="S339" i="20"/>
  <c r="R336" i="20"/>
  <c r="R335" i="20"/>
  <c r="R334" i="20"/>
  <c r="R333" i="20"/>
  <c r="R332" i="20"/>
  <c r="T331" i="20"/>
  <c r="S331" i="20"/>
  <c r="R331" i="20"/>
  <c r="R330" i="20"/>
  <c r="R329" i="20"/>
  <c r="R328" i="20"/>
  <c r="R327" i="20"/>
  <c r="R326" i="20"/>
  <c r="T325" i="20"/>
  <c r="S325" i="20"/>
  <c r="R325" i="20"/>
  <c r="R324" i="20"/>
  <c r="R323" i="20"/>
  <c r="R322" i="20"/>
  <c r="R321" i="20"/>
  <c r="R320" i="20"/>
  <c r="T319" i="20"/>
  <c r="S319" i="20"/>
  <c r="R319" i="20"/>
  <c r="R318" i="20"/>
  <c r="R317" i="20"/>
  <c r="R316" i="20"/>
  <c r="R315" i="20"/>
  <c r="R314" i="20"/>
  <c r="T313" i="20"/>
  <c r="S313" i="20"/>
  <c r="R313" i="20"/>
  <c r="R312" i="20"/>
  <c r="R311" i="20"/>
  <c r="R310" i="20"/>
  <c r="R309" i="20"/>
  <c r="R308" i="20"/>
  <c r="T307" i="20"/>
  <c r="T305" i="20" s="1"/>
  <c r="S307" i="20"/>
  <c r="S305" i="20" s="1"/>
  <c r="R307" i="20"/>
  <c r="R305" i="20" s="1"/>
  <c r="R304" i="20"/>
  <c r="R303" i="20"/>
  <c r="R302" i="20"/>
  <c r="R301" i="20"/>
  <c r="R300" i="20"/>
  <c r="R299" i="20" s="1"/>
  <c r="T299" i="20"/>
  <c r="S299" i="20"/>
  <c r="R298" i="20"/>
  <c r="R297" i="20"/>
  <c r="R296" i="20"/>
  <c r="R295" i="20"/>
  <c r="R294" i="20"/>
  <c r="R293" i="20" s="1"/>
  <c r="T293" i="20"/>
  <c r="S293" i="20"/>
  <c r="R292" i="20"/>
  <c r="R291" i="20"/>
  <c r="R290" i="20"/>
  <c r="R289" i="20"/>
  <c r="R288" i="20"/>
  <c r="R287" i="20" s="1"/>
  <c r="T287" i="20"/>
  <c r="S287" i="20"/>
  <c r="R286" i="20"/>
  <c r="R285" i="20"/>
  <c r="R284" i="20"/>
  <c r="R283" i="20"/>
  <c r="R282" i="20"/>
  <c r="R281" i="20" s="1"/>
  <c r="T281" i="20"/>
  <c r="S281" i="20"/>
  <c r="R280" i="20"/>
  <c r="R279" i="20"/>
  <c r="R278" i="20"/>
  <c r="R277" i="20"/>
  <c r="R276" i="20"/>
  <c r="R275" i="20" s="1"/>
  <c r="T275" i="20"/>
  <c r="S275" i="20"/>
  <c r="T273" i="20"/>
  <c r="S273" i="20"/>
  <c r="R272" i="20"/>
  <c r="R271" i="20"/>
  <c r="R270" i="20"/>
  <c r="R269" i="20"/>
  <c r="R268" i="20"/>
  <c r="R267" i="20" s="1"/>
  <c r="T267" i="20"/>
  <c r="S267" i="20"/>
  <c r="R266" i="20"/>
  <c r="R265" i="20"/>
  <c r="R264" i="20"/>
  <c r="R263" i="20"/>
  <c r="R262" i="20"/>
  <c r="R261" i="20" s="1"/>
  <c r="T261" i="20"/>
  <c r="S261" i="20"/>
  <c r="R260" i="20"/>
  <c r="R259" i="20"/>
  <c r="R258" i="20"/>
  <c r="R257" i="20"/>
  <c r="R256" i="20"/>
  <c r="R255" i="20" s="1"/>
  <c r="T255" i="20"/>
  <c r="S255" i="20"/>
  <c r="R254" i="20"/>
  <c r="R253" i="20"/>
  <c r="R252" i="20"/>
  <c r="R251" i="20"/>
  <c r="R250" i="20"/>
  <c r="R249" i="20" s="1"/>
  <c r="T249" i="20"/>
  <c r="S249" i="20"/>
  <c r="R248" i="20"/>
  <c r="R247" i="20"/>
  <c r="R246" i="20"/>
  <c r="R245" i="20"/>
  <c r="R244" i="20"/>
  <c r="R243" i="20" s="1"/>
  <c r="T243" i="20"/>
  <c r="T241" i="20" s="1"/>
  <c r="S243" i="20"/>
  <c r="S241" i="20"/>
  <c r="R240" i="20"/>
  <c r="R239" i="20"/>
  <c r="R238" i="20"/>
  <c r="R235" i="20" s="1"/>
  <c r="R237" i="20"/>
  <c r="R236" i="20"/>
  <c r="T235" i="20"/>
  <c r="S235" i="20"/>
  <c r="R234" i="20"/>
  <c r="R233" i="20"/>
  <c r="R232" i="20"/>
  <c r="R229" i="20" s="1"/>
  <c r="R231" i="20"/>
  <c r="R230" i="20"/>
  <c r="T229" i="20"/>
  <c r="S229" i="20"/>
  <c r="R228" i="20"/>
  <c r="R227" i="20"/>
  <c r="R226" i="20"/>
  <c r="R223" i="20" s="1"/>
  <c r="R225" i="20"/>
  <c r="R224" i="20"/>
  <c r="T223" i="20"/>
  <c r="S223" i="20"/>
  <c r="R222" i="20"/>
  <c r="R221" i="20"/>
  <c r="R220" i="20"/>
  <c r="R217" i="20" s="1"/>
  <c r="R219" i="20"/>
  <c r="R218" i="20"/>
  <c r="T217" i="20"/>
  <c r="S217" i="20"/>
  <c r="R216" i="20"/>
  <c r="R215" i="20"/>
  <c r="R214" i="20"/>
  <c r="R211" i="20" s="1"/>
  <c r="R209" i="20" s="1"/>
  <c r="R213" i="20"/>
  <c r="R212" i="20"/>
  <c r="T211" i="20"/>
  <c r="T209" i="20" s="1"/>
  <c r="S211" i="20"/>
  <c r="S209" i="20" s="1"/>
  <c r="R208" i="20"/>
  <c r="R207" i="20"/>
  <c r="R206" i="20"/>
  <c r="R205" i="20"/>
  <c r="R204" i="20"/>
  <c r="T203" i="20"/>
  <c r="S203" i="20"/>
  <c r="R203" i="20"/>
  <c r="R202" i="20"/>
  <c r="R201" i="20"/>
  <c r="R200" i="20"/>
  <c r="R199" i="20"/>
  <c r="R198" i="20"/>
  <c r="T197" i="20"/>
  <c r="S197" i="20"/>
  <c r="R197" i="20"/>
  <c r="R196" i="20"/>
  <c r="R195" i="20"/>
  <c r="R194" i="20"/>
  <c r="R193" i="20"/>
  <c r="R192" i="20"/>
  <c r="T191" i="20"/>
  <c r="S191" i="20"/>
  <c r="R191" i="20"/>
  <c r="R190" i="20"/>
  <c r="R189" i="20"/>
  <c r="R188" i="20"/>
  <c r="R187" i="20"/>
  <c r="R186" i="20"/>
  <c r="T185" i="20"/>
  <c r="S185" i="20"/>
  <c r="R185" i="20"/>
  <c r="R184" i="20"/>
  <c r="R183" i="20"/>
  <c r="R182" i="20"/>
  <c r="R181" i="20"/>
  <c r="R180" i="20"/>
  <c r="T179" i="20"/>
  <c r="T177" i="20" s="1"/>
  <c r="S179" i="20"/>
  <c r="S177" i="20" s="1"/>
  <c r="R179" i="20"/>
  <c r="R177" i="20" s="1"/>
  <c r="R174" i="20"/>
  <c r="R173" i="20"/>
  <c r="R172" i="20"/>
  <c r="R171" i="20"/>
  <c r="R170" i="20"/>
  <c r="R169" i="20" s="1"/>
  <c r="T169" i="20"/>
  <c r="S169" i="20"/>
  <c r="R168" i="20"/>
  <c r="R167" i="20"/>
  <c r="R166" i="20"/>
  <c r="R165" i="20"/>
  <c r="R164" i="20"/>
  <c r="R163" i="20" s="1"/>
  <c r="T163" i="20"/>
  <c r="S163" i="20"/>
  <c r="R162" i="20"/>
  <c r="R161" i="20"/>
  <c r="R160" i="20"/>
  <c r="R159" i="20"/>
  <c r="R158" i="20"/>
  <c r="R157" i="20" s="1"/>
  <c r="T157" i="20"/>
  <c r="S157" i="20"/>
  <c r="R156" i="20"/>
  <c r="R155" i="20"/>
  <c r="R154" i="20"/>
  <c r="R153" i="20"/>
  <c r="R152" i="20"/>
  <c r="R151" i="20" s="1"/>
  <c r="T151" i="20"/>
  <c r="S151" i="20"/>
  <c r="R150" i="20"/>
  <c r="R149" i="20"/>
  <c r="R148" i="20"/>
  <c r="R147" i="20"/>
  <c r="R146" i="20"/>
  <c r="R145" i="20" s="1"/>
  <c r="T145" i="20"/>
  <c r="T143" i="20" s="1"/>
  <c r="S145" i="20"/>
  <c r="S143" i="20"/>
  <c r="R142" i="20"/>
  <c r="R141" i="20"/>
  <c r="R140" i="20"/>
  <c r="R137" i="20" s="1"/>
  <c r="R139" i="20"/>
  <c r="R138" i="20"/>
  <c r="T137" i="20"/>
  <c r="S137" i="20"/>
  <c r="R136" i="20"/>
  <c r="R135" i="20"/>
  <c r="R134" i="20"/>
  <c r="R131" i="20" s="1"/>
  <c r="R133" i="20"/>
  <c r="R132" i="20"/>
  <c r="T131" i="20"/>
  <c r="S131" i="20"/>
  <c r="R130" i="20"/>
  <c r="R129" i="20"/>
  <c r="R128" i="20"/>
  <c r="R125" i="20" s="1"/>
  <c r="R127" i="20"/>
  <c r="R126" i="20"/>
  <c r="T125" i="20"/>
  <c r="S125" i="20"/>
  <c r="R124" i="20"/>
  <c r="R123" i="20"/>
  <c r="R122" i="20"/>
  <c r="R119" i="20" s="1"/>
  <c r="R121" i="20"/>
  <c r="R120" i="20"/>
  <c r="T119" i="20"/>
  <c r="S119" i="20"/>
  <c r="R118" i="20"/>
  <c r="R117" i="20"/>
  <c r="R116" i="20"/>
  <c r="R113" i="20" s="1"/>
  <c r="R115" i="20"/>
  <c r="R114" i="20"/>
  <c r="T113" i="20"/>
  <c r="T111" i="20" s="1"/>
  <c r="S113" i="20"/>
  <c r="S111" i="20" s="1"/>
  <c r="R110" i="20"/>
  <c r="R109" i="20"/>
  <c r="R108" i="20"/>
  <c r="R107" i="20"/>
  <c r="R106" i="20"/>
  <c r="T105" i="20"/>
  <c r="S105" i="20"/>
  <c r="R105" i="20"/>
  <c r="R104" i="20"/>
  <c r="R103" i="20"/>
  <c r="R102" i="20"/>
  <c r="R101" i="20"/>
  <c r="R100" i="20"/>
  <c r="T99" i="20"/>
  <c r="S99" i="20"/>
  <c r="R99" i="20"/>
  <c r="R98" i="20"/>
  <c r="R97" i="20"/>
  <c r="R96" i="20"/>
  <c r="R95" i="20"/>
  <c r="R94" i="20"/>
  <c r="T93" i="20"/>
  <c r="S93" i="20"/>
  <c r="R93" i="20"/>
  <c r="R92" i="20"/>
  <c r="R91" i="20"/>
  <c r="R90" i="20"/>
  <c r="R89" i="20"/>
  <c r="R88" i="20"/>
  <c r="T87" i="20"/>
  <c r="S87" i="20"/>
  <c r="R87" i="20"/>
  <c r="R86" i="20"/>
  <c r="R85" i="20"/>
  <c r="R84" i="20"/>
  <c r="R83" i="20"/>
  <c r="R82" i="20"/>
  <c r="T81" i="20"/>
  <c r="T79" i="20" s="1"/>
  <c r="S81" i="20"/>
  <c r="S79" i="20" s="1"/>
  <c r="R81" i="20"/>
  <c r="R79" i="20" s="1"/>
  <c r="R78" i="20"/>
  <c r="R77" i="20"/>
  <c r="R76" i="20"/>
  <c r="R75" i="20"/>
  <c r="R74" i="20"/>
  <c r="R73" i="20" s="1"/>
  <c r="T73" i="20"/>
  <c r="S73" i="20"/>
  <c r="R72" i="20"/>
  <c r="R71" i="20"/>
  <c r="R70" i="20"/>
  <c r="R69" i="20"/>
  <c r="R68" i="20"/>
  <c r="R67" i="20" s="1"/>
  <c r="T67" i="20"/>
  <c r="S67" i="20"/>
  <c r="R66" i="20"/>
  <c r="R65" i="20"/>
  <c r="R64" i="20"/>
  <c r="R63" i="20"/>
  <c r="R62" i="20"/>
  <c r="R61" i="20" s="1"/>
  <c r="T61" i="20"/>
  <c r="S61" i="20"/>
  <c r="R60" i="20"/>
  <c r="R59" i="20"/>
  <c r="R58" i="20"/>
  <c r="R57" i="20"/>
  <c r="R56" i="20"/>
  <c r="R55" i="20" s="1"/>
  <c r="T55" i="20"/>
  <c r="S55" i="20"/>
  <c r="R54" i="20"/>
  <c r="R53" i="20"/>
  <c r="R52" i="20"/>
  <c r="R51" i="20"/>
  <c r="R50" i="20"/>
  <c r="R49" i="20" s="1"/>
  <c r="R47" i="20" s="1"/>
  <c r="T49" i="20"/>
  <c r="S49" i="20"/>
  <c r="T47" i="20"/>
  <c r="S47" i="20"/>
  <c r="R46" i="20"/>
  <c r="R45" i="20"/>
  <c r="R44" i="20"/>
  <c r="R43" i="20"/>
  <c r="R42" i="20"/>
  <c r="R41" i="20" s="1"/>
  <c r="T41" i="20"/>
  <c r="S41" i="20"/>
  <c r="R40" i="20"/>
  <c r="R39" i="20"/>
  <c r="R38" i="20"/>
  <c r="R37" i="20"/>
  <c r="R36" i="20"/>
  <c r="R35" i="20" s="1"/>
  <c r="T35" i="20"/>
  <c r="S35" i="20"/>
  <c r="R34" i="20"/>
  <c r="R33" i="20"/>
  <c r="R32" i="20"/>
  <c r="R31" i="20"/>
  <c r="R30" i="20"/>
  <c r="R29" i="20" s="1"/>
  <c r="T29" i="20"/>
  <c r="S29" i="20"/>
  <c r="R28" i="20"/>
  <c r="R27" i="20"/>
  <c r="R26" i="20"/>
  <c r="R25" i="20"/>
  <c r="R24" i="20"/>
  <c r="R23" i="20" s="1"/>
  <c r="T23" i="20"/>
  <c r="S23" i="20"/>
  <c r="R22" i="20"/>
  <c r="R21" i="20"/>
  <c r="R20" i="20"/>
  <c r="R19" i="20"/>
  <c r="R18" i="20"/>
  <c r="R17" i="20" s="1"/>
  <c r="T17" i="20"/>
  <c r="T15" i="20" s="1"/>
  <c r="T175" i="20" s="1"/>
  <c r="S17" i="20"/>
  <c r="S15" i="20"/>
  <c r="S175" i="20" s="1"/>
  <c r="O498" i="20"/>
  <c r="O497" i="20"/>
  <c r="O493" i="20" s="1"/>
  <c r="O496" i="20"/>
  <c r="O495" i="20"/>
  <c r="O494" i="20"/>
  <c r="Q493" i="20"/>
  <c r="P493" i="20"/>
  <c r="O492" i="20"/>
  <c r="O491" i="20"/>
  <c r="O487" i="20" s="1"/>
  <c r="O490" i="20"/>
  <c r="O489" i="20"/>
  <c r="O488" i="20"/>
  <c r="Q487" i="20"/>
  <c r="P487" i="20"/>
  <c r="O486" i="20"/>
  <c r="O485" i="20"/>
  <c r="O481" i="20" s="1"/>
  <c r="O484" i="20"/>
  <c r="O483" i="20"/>
  <c r="O482" i="20"/>
  <c r="Q481" i="20"/>
  <c r="P481" i="20"/>
  <c r="O480" i="20"/>
  <c r="O479" i="20"/>
  <c r="O475" i="20" s="1"/>
  <c r="O478" i="20"/>
  <c r="O477" i="20"/>
  <c r="O476" i="20"/>
  <c r="Q475" i="20"/>
  <c r="P475" i="20"/>
  <c r="O474" i="20"/>
  <c r="O473" i="20"/>
  <c r="O469" i="20" s="1"/>
  <c r="O472" i="20"/>
  <c r="O471" i="20"/>
  <c r="O470" i="20"/>
  <c r="Q469" i="20"/>
  <c r="Q467" i="20" s="1"/>
  <c r="P469" i="20"/>
  <c r="P467" i="20"/>
  <c r="O466" i="20"/>
  <c r="O465" i="20"/>
  <c r="O464" i="20"/>
  <c r="O461" i="20" s="1"/>
  <c r="O463" i="20"/>
  <c r="O462" i="20"/>
  <c r="Q461" i="20"/>
  <c r="P461" i="20"/>
  <c r="O460" i="20"/>
  <c r="O459" i="20"/>
  <c r="O458" i="20"/>
  <c r="O455" i="20" s="1"/>
  <c r="O457" i="20"/>
  <c r="O456" i="20"/>
  <c r="Q455" i="20"/>
  <c r="P455" i="20"/>
  <c r="O454" i="20"/>
  <c r="O453" i="20"/>
  <c r="O452" i="20"/>
  <c r="O449" i="20" s="1"/>
  <c r="O451" i="20"/>
  <c r="O450" i="20"/>
  <c r="Q449" i="20"/>
  <c r="P449" i="20"/>
  <c r="O448" i="20"/>
  <c r="O447" i="20"/>
  <c r="O446" i="20"/>
  <c r="O443" i="20" s="1"/>
  <c r="O445" i="20"/>
  <c r="O444" i="20"/>
  <c r="Q443" i="20"/>
  <c r="P443" i="20"/>
  <c r="O442" i="20"/>
  <c r="O441" i="20"/>
  <c r="O440" i="20"/>
  <c r="O437" i="20" s="1"/>
  <c r="O439" i="20"/>
  <c r="O438" i="20"/>
  <c r="Q437" i="20"/>
  <c r="Q435" i="20" s="1"/>
  <c r="P437" i="20"/>
  <c r="P435" i="20" s="1"/>
  <c r="O434" i="20"/>
  <c r="O433" i="20"/>
  <c r="O432" i="20"/>
  <c r="O431" i="20"/>
  <c r="O430" i="20"/>
  <c r="Q429" i="20"/>
  <c r="P429" i="20"/>
  <c r="O429" i="20"/>
  <c r="O428" i="20"/>
  <c r="O427" i="20"/>
  <c r="O426" i="20"/>
  <c r="O425" i="20"/>
  <c r="O424" i="20"/>
  <c r="Q423" i="20"/>
  <c r="P423" i="20"/>
  <c r="O423" i="20"/>
  <c r="O422" i="20"/>
  <c r="O421" i="20"/>
  <c r="O420" i="20"/>
  <c r="O419" i="20"/>
  <c r="O418" i="20"/>
  <c r="Q417" i="20"/>
  <c r="P417" i="20"/>
  <c r="O417" i="20"/>
  <c r="O416" i="20"/>
  <c r="O415" i="20"/>
  <c r="O414" i="20"/>
  <c r="O413" i="20"/>
  <c r="O412" i="20"/>
  <c r="Q411" i="20"/>
  <c r="P411" i="20"/>
  <c r="O411" i="20"/>
  <c r="O410" i="20"/>
  <c r="O409" i="20"/>
  <c r="O408" i="20"/>
  <c r="O407" i="20"/>
  <c r="O406" i="20"/>
  <c r="Q405" i="20"/>
  <c r="P405" i="20"/>
  <c r="P403" i="20" s="1"/>
  <c r="O405" i="20"/>
  <c r="O403" i="20" s="1"/>
  <c r="Q403" i="20"/>
  <c r="O402" i="20"/>
  <c r="O401" i="20"/>
  <c r="O400" i="20"/>
  <c r="O399" i="20"/>
  <c r="O398" i="20"/>
  <c r="O397" i="20" s="1"/>
  <c r="Q397" i="20"/>
  <c r="P397" i="20"/>
  <c r="O396" i="20"/>
  <c r="O395" i="20"/>
  <c r="O394" i="20"/>
  <c r="O393" i="20"/>
  <c r="O392" i="20"/>
  <c r="O391" i="20" s="1"/>
  <c r="Q391" i="20"/>
  <c r="P391" i="20"/>
  <c r="O390" i="20"/>
  <c r="O389" i="20"/>
  <c r="O388" i="20"/>
  <c r="O387" i="20"/>
  <c r="O386" i="20"/>
  <c r="O385" i="20" s="1"/>
  <c r="Q385" i="20"/>
  <c r="P385" i="20"/>
  <c r="O384" i="20"/>
  <c r="O383" i="20"/>
  <c r="O382" i="20"/>
  <c r="O381" i="20"/>
  <c r="O380" i="20"/>
  <c r="O379" i="20" s="1"/>
  <c r="Q379" i="20"/>
  <c r="P379" i="20"/>
  <c r="O378" i="20"/>
  <c r="O377" i="20"/>
  <c r="O376" i="20"/>
  <c r="O375" i="20"/>
  <c r="O374" i="20"/>
  <c r="O373" i="20" s="1"/>
  <c r="Q373" i="20"/>
  <c r="P373" i="20"/>
  <c r="Q371" i="20"/>
  <c r="P371" i="20"/>
  <c r="O370" i="20"/>
  <c r="O369" i="20"/>
  <c r="O365" i="20" s="1"/>
  <c r="O368" i="20"/>
  <c r="O367" i="20"/>
  <c r="O366" i="20"/>
  <c r="Q365" i="20"/>
  <c r="P365" i="20"/>
  <c r="O364" i="20"/>
  <c r="O363" i="20"/>
  <c r="O359" i="20" s="1"/>
  <c r="O362" i="20"/>
  <c r="O361" i="20"/>
  <c r="O360" i="20"/>
  <c r="Q359" i="20"/>
  <c r="P359" i="20"/>
  <c r="O358" i="20"/>
  <c r="O357" i="20"/>
  <c r="O353" i="20" s="1"/>
  <c r="O356" i="20"/>
  <c r="O355" i="20"/>
  <c r="O354" i="20"/>
  <c r="Q353" i="20"/>
  <c r="P353" i="20"/>
  <c r="O352" i="20"/>
  <c r="O351" i="20"/>
  <c r="O347" i="20" s="1"/>
  <c r="O350" i="20"/>
  <c r="O349" i="20"/>
  <c r="O348" i="20"/>
  <c r="Q347" i="20"/>
  <c r="P347" i="20"/>
  <c r="O346" i="20"/>
  <c r="O345" i="20"/>
  <c r="O341" i="20" s="1"/>
  <c r="O344" i="20"/>
  <c r="O343" i="20"/>
  <c r="O342" i="20"/>
  <c r="Q341" i="20"/>
  <c r="Q339" i="20" s="1"/>
  <c r="Q499" i="20" s="1"/>
  <c r="P341" i="20"/>
  <c r="P339" i="20"/>
  <c r="O336" i="20"/>
  <c r="O335" i="20"/>
  <c r="O334" i="20"/>
  <c r="O333" i="20"/>
  <c r="O332" i="20"/>
  <c r="Q331" i="20"/>
  <c r="P331" i="20"/>
  <c r="O331" i="20"/>
  <c r="O330" i="20"/>
  <c r="O329" i="20"/>
  <c r="O328" i="20"/>
  <c r="O327" i="20"/>
  <c r="O325" i="20" s="1"/>
  <c r="O326" i="20"/>
  <c r="Q325" i="20"/>
  <c r="P325" i="20"/>
  <c r="O324" i="20"/>
  <c r="O323" i="20"/>
  <c r="O322" i="20"/>
  <c r="O321" i="20"/>
  <c r="O320" i="20"/>
  <c r="Q319" i="20"/>
  <c r="P319" i="20"/>
  <c r="O319" i="20"/>
  <c r="O318" i="20"/>
  <c r="O317" i="20"/>
  <c r="O316" i="20"/>
  <c r="O315" i="20"/>
  <c r="O314" i="20"/>
  <c r="Q313" i="20"/>
  <c r="P313" i="20"/>
  <c r="O313" i="20"/>
  <c r="O312" i="20"/>
  <c r="O311" i="20"/>
  <c r="O310" i="20"/>
  <c r="O309" i="20"/>
  <c r="O308" i="20"/>
  <c r="Q307" i="20"/>
  <c r="P307" i="20"/>
  <c r="O307" i="20"/>
  <c r="O305" i="20" s="1"/>
  <c r="Q305" i="20"/>
  <c r="P305" i="20"/>
  <c r="O304" i="20"/>
  <c r="O303" i="20"/>
  <c r="O302" i="20"/>
  <c r="O301" i="20"/>
  <c r="O300" i="20"/>
  <c r="O299" i="20" s="1"/>
  <c r="Q299" i="20"/>
  <c r="P299" i="20"/>
  <c r="O298" i="20"/>
  <c r="O297" i="20"/>
  <c r="O296" i="20"/>
  <c r="O295" i="20"/>
  <c r="O294" i="20"/>
  <c r="O293" i="20" s="1"/>
  <c r="Q293" i="20"/>
  <c r="P293" i="20"/>
  <c r="O292" i="20"/>
  <c r="O291" i="20"/>
  <c r="O290" i="20"/>
  <c r="O289" i="20"/>
  <c r="O288" i="20"/>
  <c r="O287" i="20" s="1"/>
  <c r="Q287" i="20"/>
  <c r="P287" i="20"/>
  <c r="O286" i="20"/>
  <c r="O285" i="20"/>
  <c r="O284" i="20"/>
  <c r="O283" i="20"/>
  <c r="O282" i="20"/>
  <c r="O281" i="20" s="1"/>
  <c r="Q281" i="20"/>
  <c r="P281" i="20"/>
  <c r="O280" i="20"/>
  <c r="O279" i="20"/>
  <c r="O278" i="20"/>
  <c r="O277" i="20"/>
  <c r="O276" i="20"/>
  <c r="O275" i="20" s="1"/>
  <c r="Q275" i="20"/>
  <c r="P275" i="20"/>
  <c r="Q273" i="20"/>
  <c r="P273" i="20"/>
  <c r="O272" i="20"/>
  <c r="O271" i="20"/>
  <c r="O267" i="20" s="1"/>
  <c r="O270" i="20"/>
  <c r="O269" i="20"/>
  <c r="O268" i="20"/>
  <c r="Q267" i="20"/>
  <c r="P267" i="20"/>
  <c r="O266" i="20"/>
  <c r="O265" i="20"/>
  <c r="O261" i="20" s="1"/>
  <c r="O264" i="20"/>
  <c r="O263" i="20"/>
  <c r="O262" i="20"/>
  <c r="Q261" i="20"/>
  <c r="P261" i="20"/>
  <c r="O260" i="20"/>
  <c r="O259" i="20"/>
  <c r="O258" i="20"/>
  <c r="O257" i="20"/>
  <c r="O256" i="20"/>
  <c r="O255" i="20" s="1"/>
  <c r="Q255" i="20"/>
  <c r="P255" i="20"/>
  <c r="O254" i="20"/>
  <c r="O253" i="20"/>
  <c r="O252" i="20"/>
  <c r="O251" i="20"/>
  <c r="O250" i="20"/>
  <c r="O249" i="20" s="1"/>
  <c r="Q249" i="20"/>
  <c r="P249" i="20"/>
  <c r="O248" i="20"/>
  <c r="O247" i="20"/>
  <c r="O246" i="20"/>
  <c r="O245" i="20"/>
  <c r="O244" i="20"/>
  <c r="O243" i="20" s="1"/>
  <c r="O241" i="20" s="1"/>
  <c r="Q243" i="20"/>
  <c r="Q241" i="20" s="1"/>
  <c r="P243" i="20"/>
  <c r="P241" i="20"/>
  <c r="O240" i="20"/>
  <c r="O239" i="20"/>
  <c r="O238" i="20"/>
  <c r="O235" i="20" s="1"/>
  <c r="O237" i="20"/>
  <c r="O236" i="20"/>
  <c r="Q235" i="20"/>
  <c r="P235" i="20"/>
  <c r="O234" i="20"/>
  <c r="O233" i="20"/>
  <c r="O232" i="20"/>
  <c r="O229" i="20" s="1"/>
  <c r="O231" i="20"/>
  <c r="O230" i="20"/>
  <c r="Q229" i="20"/>
  <c r="P229" i="20"/>
  <c r="O228" i="20"/>
  <c r="O227" i="20"/>
  <c r="O226" i="20"/>
  <c r="O225" i="20"/>
  <c r="O224" i="20"/>
  <c r="O223" i="20" s="1"/>
  <c r="Q223" i="20"/>
  <c r="P223" i="20"/>
  <c r="O222" i="20"/>
  <c r="O221" i="20"/>
  <c r="O220" i="20"/>
  <c r="O219" i="20"/>
  <c r="O218" i="20"/>
  <c r="O217" i="20" s="1"/>
  <c r="Q217" i="20"/>
  <c r="P217" i="20"/>
  <c r="O216" i="20"/>
  <c r="O215" i="20"/>
  <c r="O214" i="20"/>
  <c r="O213" i="20"/>
  <c r="O212" i="20"/>
  <c r="O211" i="20" s="1"/>
  <c r="O209" i="20" s="1"/>
  <c r="Q211" i="20"/>
  <c r="Q209" i="20" s="1"/>
  <c r="P211" i="20"/>
  <c r="P209" i="20" s="1"/>
  <c r="O208" i="20"/>
  <c r="O207" i="20"/>
  <c r="O206" i="20"/>
  <c r="O205" i="20"/>
  <c r="O204" i="20"/>
  <c r="Q203" i="20"/>
  <c r="P203" i="20"/>
  <c r="O203" i="20"/>
  <c r="O202" i="20"/>
  <c r="O201" i="20"/>
  <c r="O200" i="20"/>
  <c r="O199" i="20"/>
  <c r="O198" i="20"/>
  <c r="Q197" i="20"/>
  <c r="P197" i="20"/>
  <c r="O197" i="20"/>
  <c r="O196" i="20"/>
  <c r="O195" i="20"/>
  <c r="O194" i="20"/>
  <c r="O193" i="20"/>
  <c r="O191" i="20" s="1"/>
  <c r="O192" i="20"/>
  <c r="Q191" i="20"/>
  <c r="P191" i="20"/>
  <c r="O190" i="20"/>
  <c r="O189" i="20"/>
  <c r="O188" i="20"/>
  <c r="O187" i="20"/>
  <c r="O186" i="20"/>
  <c r="Q185" i="20"/>
  <c r="P185" i="20"/>
  <c r="O185" i="20"/>
  <c r="O184" i="20"/>
  <c r="O183" i="20"/>
  <c r="O182" i="20"/>
  <c r="O181" i="20"/>
  <c r="O180" i="20"/>
  <c r="Q179" i="20"/>
  <c r="Q177" i="20" s="1"/>
  <c r="Q337" i="20" s="1"/>
  <c r="P179" i="20"/>
  <c r="P177" i="20" s="1"/>
  <c r="P337" i="20" s="1"/>
  <c r="O179" i="20"/>
  <c r="O174" i="20"/>
  <c r="O173" i="20"/>
  <c r="O172" i="20"/>
  <c r="O171" i="20"/>
  <c r="O170" i="20"/>
  <c r="O169" i="20" s="1"/>
  <c r="Q169" i="20"/>
  <c r="P169" i="20"/>
  <c r="O168" i="20"/>
  <c r="O167" i="20"/>
  <c r="O166" i="20"/>
  <c r="O165" i="20"/>
  <c r="O164" i="20"/>
  <c r="O163" i="20" s="1"/>
  <c r="Q163" i="20"/>
  <c r="P163" i="20"/>
  <c r="O162" i="20"/>
  <c r="O161" i="20"/>
  <c r="O157" i="20" s="1"/>
  <c r="O160" i="20"/>
  <c r="O159" i="20"/>
  <c r="O158" i="20"/>
  <c r="Q157" i="20"/>
  <c r="P157" i="20"/>
  <c r="O156" i="20"/>
  <c r="O155" i="20"/>
  <c r="O151" i="20" s="1"/>
  <c r="O154" i="20"/>
  <c r="O153" i="20"/>
  <c r="O152" i="20"/>
  <c r="Q151" i="20"/>
  <c r="P151" i="20"/>
  <c r="O150" i="20"/>
  <c r="O149" i="20"/>
  <c r="O148" i="20"/>
  <c r="O147" i="20"/>
  <c r="O146" i="20"/>
  <c r="O145" i="20" s="1"/>
  <c r="Q145" i="20"/>
  <c r="Q143" i="20" s="1"/>
  <c r="P145" i="20"/>
  <c r="P143" i="20"/>
  <c r="O142" i="20"/>
  <c r="O141" i="20"/>
  <c r="O140" i="20"/>
  <c r="O139" i="20"/>
  <c r="O138" i="20"/>
  <c r="O137" i="20" s="1"/>
  <c r="Q137" i="20"/>
  <c r="P137" i="20"/>
  <c r="O136" i="20"/>
  <c r="O135" i="20"/>
  <c r="O134" i="20"/>
  <c r="O131" i="20" s="1"/>
  <c r="O133" i="20"/>
  <c r="O132" i="20"/>
  <c r="Q131" i="20"/>
  <c r="P131" i="20"/>
  <c r="O130" i="20"/>
  <c r="O129" i="20"/>
  <c r="O128" i="20"/>
  <c r="O125" i="20" s="1"/>
  <c r="O127" i="20"/>
  <c r="O126" i="20"/>
  <c r="Q125" i="20"/>
  <c r="P125" i="20"/>
  <c r="O124" i="20"/>
  <c r="O123" i="20"/>
  <c r="O122" i="20"/>
  <c r="O119" i="20" s="1"/>
  <c r="O121" i="20"/>
  <c r="O120" i="20"/>
  <c r="Q119" i="20"/>
  <c r="P119" i="20"/>
  <c r="O118" i="20"/>
  <c r="O117" i="20"/>
  <c r="O116" i="20"/>
  <c r="O113" i="20" s="1"/>
  <c r="O111" i="20" s="1"/>
  <c r="O115" i="20"/>
  <c r="O114" i="20"/>
  <c r="Q113" i="20"/>
  <c r="Q111" i="20" s="1"/>
  <c r="P113" i="20"/>
  <c r="P111" i="20" s="1"/>
  <c r="O110" i="20"/>
  <c r="O109" i="20"/>
  <c r="O108" i="20"/>
  <c r="O107" i="20"/>
  <c r="O106" i="20"/>
  <c r="Q105" i="20"/>
  <c r="P105" i="20"/>
  <c r="O105" i="20"/>
  <c r="O104" i="20"/>
  <c r="O103" i="20"/>
  <c r="O102" i="20"/>
  <c r="O101" i="20"/>
  <c r="O100" i="20"/>
  <c r="Q99" i="20"/>
  <c r="P99" i="20"/>
  <c r="O99" i="20"/>
  <c r="O98" i="20"/>
  <c r="O97" i="20"/>
  <c r="O96" i="20"/>
  <c r="O95" i="20"/>
  <c r="O93" i="20" s="1"/>
  <c r="O94" i="20"/>
  <c r="Q93" i="20"/>
  <c r="P93" i="20"/>
  <c r="O92" i="20"/>
  <c r="O91" i="20"/>
  <c r="O90" i="20"/>
  <c r="O89" i="20"/>
  <c r="O88" i="20"/>
  <c r="Q87" i="20"/>
  <c r="P87" i="20"/>
  <c r="O87" i="20"/>
  <c r="O86" i="20"/>
  <c r="O85" i="20"/>
  <c r="O84" i="20"/>
  <c r="O83" i="20"/>
  <c r="O82" i="20"/>
  <c r="Q81" i="20"/>
  <c r="Q79" i="20" s="1"/>
  <c r="P81" i="20"/>
  <c r="P79" i="20" s="1"/>
  <c r="O81" i="20"/>
  <c r="O78" i="20"/>
  <c r="O77" i="20"/>
  <c r="O76" i="20"/>
  <c r="O75" i="20"/>
  <c r="O74" i="20"/>
  <c r="O73" i="20" s="1"/>
  <c r="Q73" i="20"/>
  <c r="P73" i="20"/>
  <c r="O72" i="20"/>
  <c r="O71" i="20"/>
  <c r="O70" i="20"/>
  <c r="O69" i="20"/>
  <c r="O68" i="20"/>
  <c r="O67" i="20" s="1"/>
  <c r="Q67" i="20"/>
  <c r="P67" i="20"/>
  <c r="O66" i="20"/>
  <c r="O65" i="20"/>
  <c r="O64" i="20"/>
  <c r="O63" i="20"/>
  <c r="O62" i="20"/>
  <c r="O61" i="20" s="1"/>
  <c r="Q61" i="20"/>
  <c r="P61" i="20"/>
  <c r="O60" i="20"/>
  <c r="O59" i="20"/>
  <c r="O58" i="20"/>
  <c r="O57" i="20"/>
  <c r="O56" i="20"/>
  <c r="O55" i="20" s="1"/>
  <c r="Q55" i="20"/>
  <c r="P55" i="20"/>
  <c r="O54" i="20"/>
  <c r="O53" i="20"/>
  <c r="O52" i="20"/>
  <c r="O51" i="20"/>
  <c r="O50" i="20"/>
  <c r="O49" i="20" s="1"/>
  <c r="O47" i="20" s="1"/>
  <c r="Q49" i="20"/>
  <c r="P49" i="20"/>
  <c r="Q47" i="20"/>
  <c r="P47" i="20"/>
  <c r="O46" i="20"/>
  <c r="O45" i="20"/>
  <c r="O41" i="20" s="1"/>
  <c r="O44" i="20"/>
  <c r="O43" i="20"/>
  <c r="O42" i="20"/>
  <c r="Q41" i="20"/>
  <c r="P41" i="20"/>
  <c r="O40" i="20"/>
  <c r="O39" i="20"/>
  <c r="O35" i="20" s="1"/>
  <c r="O38" i="20"/>
  <c r="O37" i="20"/>
  <c r="O36" i="20"/>
  <c r="Q35" i="20"/>
  <c r="P35" i="20"/>
  <c r="O34" i="20"/>
  <c r="O33" i="20"/>
  <c r="O29" i="20" s="1"/>
  <c r="O32" i="20"/>
  <c r="O31" i="20"/>
  <c r="O30" i="20"/>
  <c r="Q29" i="20"/>
  <c r="P29" i="20"/>
  <c r="O28" i="20"/>
  <c r="O27" i="20"/>
  <c r="O23" i="20" s="1"/>
  <c r="O26" i="20"/>
  <c r="O25" i="20"/>
  <c r="O24" i="20"/>
  <c r="Q23" i="20"/>
  <c r="P23" i="20"/>
  <c r="O22" i="20"/>
  <c r="O21" i="20"/>
  <c r="O17" i="20" s="1"/>
  <c r="O20" i="20"/>
  <c r="O19" i="20"/>
  <c r="O18" i="20"/>
  <c r="Q17" i="20"/>
  <c r="Q15" i="20" s="1"/>
  <c r="Q175" i="20" s="1"/>
  <c r="P17" i="20"/>
  <c r="P15" i="20"/>
  <c r="P175" i="20" s="1"/>
  <c r="L498" i="20"/>
  <c r="L497" i="20"/>
  <c r="L493" i="20" s="1"/>
  <c r="L496" i="20"/>
  <c r="L495" i="20"/>
  <c r="L494" i="20"/>
  <c r="N493" i="20"/>
  <c r="M493" i="20"/>
  <c r="L492" i="20"/>
  <c r="L491" i="20"/>
  <c r="L487" i="20" s="1"/>
  <c r="L490" i="20"/>
  <c r="L489" i="20"/>
  <c r="L488" i="20"/>
  <c r="N487" i="20"/>
  <c r="M487" i="20"/>
  <c r="L486" i="20"/>
  <c r="L485" i="20"/>
  <c r="L481" i="20" s="1"/>
  <c r="L484" i="20"/>
  <c r="L483" i="20"/>
  <c r="L482" i="20"/>
  <c r="N481" i="20"/>
  <c r="M481" i="20"/>
  <c r="L480" i="20"/>
  <c r="L479" i="20"/>
  <c r="L475" i="20" s="1"/>
  <c r="L478" i="20"/>
  <c r="L477" i="20"/>
  <c r="L476" i="20"/>
  <c r="N475" i="20"/>
  <c r="M475" i="20"/>
  <c r="L474" i="20"/>
  <c r="L473" i="20"/>
  <c r="L469" i="20" s="1"/>
  <c r="L472" i="20"/>
  <c r="L471" i="20"/>
  <c r="L470" i="20"/>
  <c r="N469" i="20"/>
  <c r="N467" i="20" s="1"/>
  <c r="M469" i="20"/>
  <c r="M467" i="20"/>
  <c r="L466" i="20"/>
  <c r="L465" i="20"/>
  <c r="L464" i="20"/>
  <c r="L461" i="20" s="1"/>
  <c r="L463" i="20"/>
  <c r="L462" i="20"/>
  <c r="N461" i="20"/>
  <c r="M461" i="20"/>
  <c r="L460" i="20"/>
  <c r="L459" i="20"/>
  <c r="L458" i="20"/>
  <c r="L455" i="20" s="1"/>
  <c r="L457" i="20"/>
  <c r="L456" i="20"/>
  <c r="N455" i="20"/>
  <c r="M455" i="20"/>
  <c r="L454" i="20"/>
  <c r="L453" i="20"/>
  <c r="L452" i="20"/>
  <c r="L449" i="20" s="1"/>
  <c r="L451" i="20"/>
  <c r="L450" i="20"/>
  <c r="N449" i="20"/>
  <c r="M449" i="20"/>
  <c r="L448" i="20"/>
  <c r="L447" i="20"/>
  <c r="L446" i="20"/>
  <c r="L443" i="20" s="1"/>
  <c r="L445" i="20"/>
  <c r="L444" i="20"/>
  <c r="N443" i="20"/>
  <c r="M443" i="20"/>
  <c r="L442" i="20"/>
  <c r="L441" i="20"/>
  <c r="L440" i="20"/>
  <c r="L437" i="20" s="1"/>
  <c r="L439" i="20"/>
  <c r="L438" i="20"/>
  <c r="N437" i="20"/>
  <c r="M437" i="20"/>
  <c r="M435" i="20" s="1"/>
  <c r="N435" i="20"/>
  <c r="L434" i="20"/>
  <c r="L433" i="20"/>
  <c r="L432" i="20"/>
  <c r="L431" i="20"/>
  <c r="L430" i="20"/>
  <c r="N429" i="20"/>
  <c r="M429" i="20"/>
  <c r="L429" i="20"/>
  <c r="L428" i="20"/>
  <c r="L427" i="20"/>
  <c r="L426" i="20"/>
  <c r="L425" i="20"/>
  <c r="L424" i="20"/>
  <c r="N423" i="20"/>
  <c r="M423" i="20"/>
  <c r="L423" i="20"/>
  <c r="L422" i="20"/>
  <c r="L421" i="20"/>
  <c r="L420" i="20"/>
  <c r="L419" i="20"/>
  <c r="L418" i="20"/>
  <c r="N417" i="20"/>
  <c r="M417" i="20"/>
  <c r="L417" i="20"/>
  <c r="L416" i="20"/>
  <c r="L415" i="20"/>
  <c r="L414" i="20"/>
  <c r="L413" i="20"/>
  <c r="L411" i="20" s="1"/>
  <c r="L412" i="20"/>
  <c r="N411" i="20"/>
  <c r="M411" i="20"/>
  <c r="L410" i="20"/>
  <c r="L409" i="20"/>
  <c r="L408" i="20"/>
  <c r="L407" i="20"/>
  <c r="L406" i="20"/>
  <c r="N405" i="20"/>
  <c r="N403" i="20" s="1"/>
  <c r="M405" i="20"/>
  <c r="L405" i="20"/>
  <c r="M403" i="20"/>
  <c r="L402" i="20"/>
  <c r="L401" i="20"/>
  <c r="L400" i="20"/>
  <c r="L399" i="20"/>
  <c r="L398" i="20"/>
  <c r="L397" i="20" s="1"/>
  <c r="N397" i="20"/>
  <c r="M397" i="20"/>
  <c r="L396" i="20"/>
  <c r="L395" i="20"/>
  <c r="L394" i="20"/>
  <c r="L393" i="20"/>
  <c r="L392" i="20"/>
  <c r="L391" i="20" s="1"/>
  <c r="N391" i="20"/>
  <c r="M391" i="20"/>
  <c r="L390" i="20"/>
  <c r="L389" i="20"/>
  <c r="L388" i="20"/>
  <c r="L387" i="20"/>
  <c r="L386" i="20"/>
  <c r="L385" i="20" s="1"/>
  <c r="N385" i="20"/>
  <c r="M385" i="20"/>
  <c r="L384" i="20"/>
  <c r="L383" i="20"/>
  <c r="L382" i="20"/>
  <c r="L381" i="20"/>
  <c r="L380" i="20"/>
  <c r="L379" i="20" s="1"/>
  <c r="N379" i="20"/>
  <c r="M379" i="20"/>
  <c r="L378" i="20"/>
  <c r="L377" i="20"/>
  <c r="L376" i="20"/>
  <c r="L375" i="20"/>
  <c r="L374" i="20"/>
  <c r="L373" i="20" s="1"/>
  <c r="N373" i="20"/>
  <c r="M373" i="20"/>
  <c r="M371" i="20" s="1"/>
  <c r="N371" i="20"/>
  <c r="L370" i="20"/>
  <c r="L369" i="20"/>
  <c r="L365" i="20" s="1"/>
  <c r="L368" i="20"/>
  <c r="L367" i="20"/>
  <c r="L366" i="20"/>
  <c r="N365" i="20"/>
  <c r="M365" i="20"/>
  <c r="L364" i="20"/>
  <c r="L363" i="20"/>
  <c r="L359" i="20" s="1"/>
  <c r="L362" i="20"/>
  <c r="L361" i="20"/>
  <c r="L360" i="20"/>
  <c r="N359" i="20"/>
  <c r="M359" i="20"/>
  <c r="L358" i="20"/>
  <c r="L357" i="20"/>
  <c r="L353" i="20" s="1"/>
  <c r="L356" i="20"/>
  <c r="L355" i="20"/>
  <c r="L354" i="20"/>
  <c r="N353" i="20"/>
  <c r="M353" i="20"/>
  <c r="L352" i="20"/>
  <c r="L351" i="20"/>
  <c r="L347" i="20" s="1"/>
  <c r="L350" i="20"/>
  <c r="L349" i="20"/>
  <c r="L348" i="20"/>
  <c r="N347" i="20"/>
  <c r="M347" i="20"/>
  <c r="L346" i="20"/>
  <c r="L345" i="20"/>
  <c r="L341" i="20" s="1"/>
  <c r="L344" i="20"/>
  <c r="L343" i="20"/>
  <c r="L342" i="20"/>
  <c r="N341" i="20"/>
  <c r="N339" i="20" s="1"/>
  <c r="N499" i="20" s="1"/>
  <c r="M341" i="20"/>
  <c r="M339" i="20"/>
  <c r="M499" i="20" s="1"/>
  <c r="L336" i="20"/>
  <c r="L335" i="20"/>
  <c r="L334" i="20"/>
  <c r="L333" i="20"/>
  <c r="L332" i="20"/>
  <c r="N331" i="20"/>
  <c r="M331" i="20"/>
  <c r="L331" i="20"/>
  <c r="L330" i="20"/>
  <c r="L329" i="20"/>
  <c r="L328" i="20"/>
  <c r="L327" i="20"/>
  <c r="L326" i="20"/>
  <c r="N325" i="20"/>
  <c r="M325" i="20"/>
  <c r="L325" i="20"/>
  <c r="L324" i="20"/>
  <c r="L323" i="20"/>
  <c r="L322" i="20"/>
  <c r="L321" i="20"/>
  <c r="L320" i="20"/>
  <c r="N319" i="20"/>
  <c r="M319" i="20"/>
  <c r="L319" i="20"/>
  <c r="L318" i="20"/>
  <c r="L317" i="20"/>
  <c r="L316" i="20"/>
  <c r="L315" i="20"/>
  <c r="L314" i="20"/>
  <c r="N313" i="20"/>
  <c r="M313" i="20"/>
  <c r="L313" i="20"/>
  <c r="L312" i="20"/>
  <c r="L311" i="20"/>
  <c r="L310" i="20"/>
  <c r="L309" i="20"/>
  <c r="L307" i="20" s="1"/>
  <c r="L305" i="20" s="1"/>
  <c r="L308" i="20"/>
  <c r="N307" i="20"/>
  <c r="N305" i="20" s="1"/>
  <c r="M307" i="20"/>
  <c r="M305" i="20"/>
  <c r="L304" i="20"/>
  <c r="L303" i="20"/>
  <c r="L302" i="20"/>
  <c r="L301" i="20"/>
  <c r="L300" i="20"/>
  <c r="L299" i="20" s="1"/>
  <c r="N299" i="20"/>
  <c r="M299" i="20"/>
  <c r="L298" i="20"/>
  <c r="L297" i="20"/>
  <c r="L296" i="20"/>
  <c r="L295" i="20"/>
  <c r="L294" i="20"/>
  <c r="L293" i="20" s="1"/>
  <c r="N293" i="20"/>
  <c r="M293" i="20"/>
  <c r="L292" i="20"/>
  <c r="L291" i="20"/>
  <c r="L290" i="20"/>
  <c r="L289" i="20"/>
  <c r="L288" i="20"/>
  <c r="L287" i="20" s="1"/>
  <c r="N287" i="20"/>
  <c r="M287" i="20"/>
  <c r="L286" i="20"/>
  <c r="L285" i="20"/>
  <c r="L284" i="20"/>
  <c r="L283" i="20"/>
  <c r="L282" i="20"/>
  <c r="L281" i="20" s="1"/>
  <c r="N281" i="20"/>
  <c r="M281" i="20"/>
  <c r="L280" i="20"/>
  <c r="L279" i="20"/>
  <c r="L278" i="20"/>
  <c r="L277" i="20"/>
  <c r="L276" i="20"/>
  <c r="L275" i="20" s="1"/>
  <c r="N275" i="20"/>
  <c r="M275" i="20"/>
  <c r="N273" i="20"/>
  <c r="M273" i="20"/>
  <c r="L272" i="20"/>
  <c r="L271" i="20"/>
  <c r="L270" i="20"/>
  <c r="L267" i="20" s="1"/>
  <c r="L269" i="20"/>
  <c r="L268" i="20"/>
  <c r="N267" i="20"/>
  <c r="M267" i="20"/>
  <c r="L266" i="20"/>
  <c r="L265" i="20"/>
  <c r="L264" i="20"/>
  <c r="L261" i="20" s="1"/>
  <c r="L263" i="20"/>
  <c r="L262" i="20"/>
  <c r="N261" i="20"/>
  <c r="M261" i="20"/>
  <c r="L260" i="20"/>
  <c r="L259" i="20"/>
  <c r="L255" i="20" s="1"/>
  <c r="L258" i="20"/>
  <c r="L257" i="20"/>
  <c r="L256" i="20"/>
  <c r="N255" i="20"/>
  <c r="M255" i="20"/>
  <c r="L254" i="20"/>
  <c r="L253" i="20"/>
  <c r="L249" i="20" s="1"/>
  <c r="L252" i="20"/>
  <c r="L251" i="20"/>
  <c r="L250" i="20"/>
  <c r="N249" i="20"/>
  <c r="M249" i="20"/>
  <c r="L248" i="20"/>
  <c r="L247" i="20"/>
  <c r="L243" i="20" s="1"/>
  <c r="L246" i="20"/>
  <c r="L245" i="20"/>
  <c r="L244" i="20"/>
  <c r="N243" i="20"/>
  <c r="N241" i="20" s="1"/>
  <c r="M243" i="20"/>
  <c r="M241" i="20"/>
  <c r="L240" i="20"/>
  <c r="L239" i="20"/>
  <c r="L238" i="20"/>
  <c r="L235" i="20" s="1"/>
  <c r="L237" i="20"/>
  <c r="L236" i="20"/>
  <c r="N235" i="20"/>
  <c r="M235" i="20"/>
  <c r="L234" i="20"/>
  <c r="L233" i="20"/>
  <c r="L232" i="20"/>
  <c r="L229" i="20" s="1"/>
  <c r="L231" i="20"/>
  <c r="L230" i="20"/>
  <c r="N229" i="20"/>
  <c r="M229" i="20"/>
  <c r="L228" i="20"/>
  <c r="L227" i="20"/>
  <c r="L226" i="20"/>
  <c r="L225" i="20"/>
  <c r="L224" i="20"/>
  <c r="L223" i="20" s="1"/>
  <c r="N223" i="20"/>
  <c r="M223" i="20"/>
  <c r="L222" i="20"/>
  <c r="L221" i="20"/>
  <c r="L220" i="20"/>
  <c r="L219" i="20"/>
  <c r="L218" i="20"/>
  <c r="L217" i="20" s="1"/>
  <c r="N217" i="20"/>
  <c r="M217" i="20"/>
  <c r="L216" i="20"/>
  <c r="L215" i="20"/>
  <c r="L214" i="20"/>
  <c r="L211" i="20" s="1"/>
  <c r="L209" i="20" s="1"/>
  <c r="L213" i="20"/>
  <c r="L212" i="20"/>
  <c r="N211" i="20"/>
  <c r="M211" i="20"/>
  <c r="M209" i="20" s="1"/>
  <c r="N209" i="20"/>
  <c r="L208" i="20"/>
  <c r="L207" i="20"/>
  <c r="L206" i="20"/>
  <c r="L205" i="20"/>
  <c r="L203" i="20" s="1"/>
  <c r="L204" i="20"/>
  <c r="N203" i="20"/>
  <c r="M203" i="20"/>
  <c r="L202" i="20"/>
  <c r="L201" i="20"/>
  <c r="L200" i="20"/>
  <c r="L199" i="20"/>
  <c r="L198" i="20"/>
  <c r="N197" i="20"/>
  <c r="M197" i="20"/>
  <c r="L197" i="20"/>
  <c r="L196" i="20"/>
  <c r="L195" i="20"/>
  <c r="L194" i="20"/>
  <c r="L193" i="20"/>
  <c r="L192" i="20"/>
  <c r="N191" i="20"/>
  <c r="M191" i="20"/>
  <c r="L191" i="20"/>
  <c r="L190" i="20"/>
  <c r="L189" i="20"/>
  <c r="L188" i="20"/>
  <c r="L187" i="20"/>
  <c r="L185" i="20" s="1"/>
  <c r="L186" i="20"/>
  <c r="N185" i="20"/>
  <c r="M185" i="20"/>
  <c r="L184" i="20"/>
  <c r="L183" i="20"/>
  <c r="L182" i="20"/>
  <c r="L181" i="20"/>
  <c r="L179" i="20" s="1"/>
  <c r="L180" i="20"/>
  <c r="N179" i="20"/>
  <c r="M179" i="20"/>
  <c r="N177" i="20"/>
  <c r="N337" i="20" s="1"/>
  <c r="M177" i="20"/>
  <c r="M337" i="20" s="1"/>
  <c r="L174" i="20"/>
  <c r="L173" i="20"/>
  <c r="L169" i="20" s="1"/>
  <c r="L172" i="20"/>
  <c r="L171" i="20"/>
  <c r="L170" i="20"/>
  <c r="N169" i="20"/>
  <c r="M169" i="20"/>
  <c r="L168" i="20"/>
  <c r="L167" i="20"/>
  <c r="L163" i="20" s="1"/>
  <c r="L166" i="20"/>
  <c r="L165" i="20"/>
  <c r="L164" i="20"/>
  <c r="N163" i="20"/>
  <c r="M163" i="20"/>
  <c r="L162" i="20"/>
  <c r="L161" i="20"/>
  <c r="L157" i="20" s="1"/>
  <c r="L160" i="20"/>
  <c r="L159" i="20"/>
  <c r="L158" i="20"/>
  <c r="N157" i="20"/>
  <c r="M157" i="20"/>
  <c r="L156" i="20"/>
  <c r="L155" i="20"/>
  <c r="L151" i="20" s="1"/>
  <c r="L154" i="20"/>
  <c r="L153" i="20"/>
  <c r="L152" i="20"/>
  <c r="N151" i="20"/>
  <c r="M151" i="20"/>
  <c r="L150" i="20"/>
  <c r="L149" i="20"/>
  <c r="L145" i="20" s="1"/>
  <c r="L148" i="20"/>
  <c r="L147" i="20"/>
  <c r="L146" i="20"/>
  <c r="N145" i="20"/>
  <c r="N143" i="20" s="1"/>
  <c r="M145" i="20"/>
  <c r="M143" i="20"/>
  <c r="L142" i="20"/>
  <c r="L141" i="20"/>
  <c r="L140" i="20"/>
  <c r="L137" i="20" s="1"/>
  <c r="L139" i="20"/>
  <c r="L138" i="20"/>
  <c r="N137" i="20"/>
  <c r="M137" i="20"/>
  <c r="L136" i="20"/>
  <c r="L135" i="20"/>
  <c r="L134" i="20"/>
  <c r="L131" i="20" s="1"/>
  <c r="L133" i="20"/>
  <c r="L132" i="20"/>
  <c r="N131" i="20"/>
  <c r="M131" i="20"/>
  <c r="L130" i="20"/>
  <c r="L129" i="20"/>
  <c r="L128" i="20"/>
  <c r="L125" i="20" s="1"/>
  <c r="L127" i="20"/>
  <c r="L126" i="20"/>
  <c r="N125" i="20"/>
  <c r="M125" i="20"/>
  <c r="L124" i="20"/>
  <c r="L123" i="20"/>
  <c r="L122" i="20"/>
  <c r="L119" i="20" s="1"/>
  <c r="L121" i="20"/>
  <c r="L120" i="20"/>
  <c r="N119" i="20"/>
  <c r="M119" i="20"/>
  <c r="L118" i="20"/>
  <c r="L117" i="20"/>
  <c r="L116" i="20"/>
  <c r="L113" i="20" s="1"/>
  <c r="L115" i="20"/>
  <c r="L114" i="20"/>
  <c r="N113" i="20"/>
  <c r="M113" i="20"/>
  <c r="M111" i="20" s="1"/>
  <c r="N111" i="20"/>
  <c r="L110" i="20"/>
  <c r="L109" i="20"/>
  <c r="L108" i="20"/>
  <c r="L107" i="20"/>
  <c r="L105" i="20" s="1"/>
  <c r="L106" i="20"/>
  <c r="N105" i="20"/>
  <c r="M105" i="20"/>
  <c r="L104" i="20"/>
  <c r="L103" i="20"/>
  <c r="L102" i="20"/>
  <c r="L101" i="20"/>
  <c r="L100" i="20"/>
  <c r="N99" i="20"/>
  <c r="M99" i="20"/>
  <c r="L99" i="20"/>
  <c r="L98" i="20"/>
  <c r="L97" i="20"/>
  <c r="L96" i="20"/>
  <c r="L95" i="20"/>
  <c r="L94" i="20"/>
  <c r="N93" i="20"/>
  <c r="M93" i="20"/>
  <c r="L93" i="20"/>
  <c r="L92" i="20"/>
  <c r="L91" i="20"/>
  <c r="L90" i="20"/>
  <c r="L89" i="20"/>
  <c r="L87" i="20" s="1"/>
  <c r="L88" i="20"/>
  <c r="N87" i="20"/>
  <c r="M87" i="20"/>
  <c r="L86" i="20"/>
  <c r="L85" i="20"/>
  <c r="L84" i="20"/>
  <c r="L83" i="20"/>
  <c r="L82" i="20"/>
  <c r="N81" i="20"/>
  <c r="M81" i="20"/>
  <c r="M79" i="20" s="1"/>
  <c r="L81" i="20"/>
  <c r="N79" i="20"/>
  <c r="L78" i="20"/>
  <c r="L77" i="20"/>
  <c r="L76" i="20"/>
  <c r="L75" i="20"/>
  <c r="L74" i="20"/>
  <c r="L73" i="20" s="1"/>
  <c r="N73" i="20"/>
  <c r="M73" i="20"/>
  <c r="L72" i="20"/>
  <c r="L71" i="20"/>
  <c r="L70" i="20"/>
  <c r="L69" i="20"/>
  <c r="L68" i="20"/>
  <c r="L67" i="20" s="1"/>
  <c r="N67" i="20"/>
  <c r="M67" i="20"/>
  <c r="L66" i="20"/>
  <c r="L65" i="20"/>
  <c r="L64" i="20"/>
  <c r="L63" i="20"/>
  <c r="L62" i="20"/>
  <c r="L61" i="20" s="1"/>
  <c r="N61" i="20"/>
  <c r="M61" i="20"/>
  <c r="L60" i="20"/>
  <c r="L59" i="20"/>
  <c r="L58" i="20"/>
  <c r="L57" i="20"/>
  <c r="L56" i="20"/>
  <c r="L55" i="20" s="1"/>
  <c r="N55" i="20"/>
  <c r="M55" i="20"/>
  <c r="L54" i="20"/>
  <c r="L53" i="20"/>
  <c r="L52" i="20"/>
  <c r="L51" i="20"/>
  <c r="L50" i="20"/>
  <c r="L49" i="20" s="1"/>
  <c r="L47" i="20" s="1"/>
  <c r="N49" i="20"/>
  <c r="M49" i="20"/>
  <c r="N47" i="20"/>
  <c r="M47" i="20"/>
  <c r="L46" i="20"/>
  <c r="L45" i="20"/>
  <c r="L44" i="20"/>
  <c r="L41" i="20" s="1"/>
  <c r="L43" i="20"/>
  <c r="L42" i="20"/>
  <c r="N41" i="20"/>
  <c r="M41" i="20"/>
  <c r="L40" i="20"/>
  <c r="L39" i="20"/>
  <c r="L35" i="20" s="1"/>
  <c r="L38" i="20"/>
  <c r="L37" i="20"/>
  <c r="L36" i="20"/>
  <c r="N35" i="20"/>
  <c r="M35" i="20"/>
  <c r="L34" i="20"/>
  <c r="L33" i="20"/>
  <c r="L29" i="20" s="1"/>
  <c r="L32" i="20"/>
  <c r="L31" i="20"/>
  <c r="L30" i="20"/>
  <c r="N29" i="20"/>
  <c r="M29" i="20"/>
  <c r="L28" i="20"/>
  <c r="L27" i="20"/>
  <c r="L26" i="20"/>
  <c r="L25" i="20"/>
  <c r="L24" i="20"/>
  <c r="L23" i="20" s="1"/>
  <c r="N23" i="20"/>
  <c r="M23" i="20"/>
  <c r="L22" i="20"/>
  <c r="L21" i="20"/>
  <c r="L20" i="20"/>
  <c r="L19" i="20"/>
  <c r="L18" i="20"/>
  <c r="L17" i="20" s="1"/>
  <c r="N17" i="20"/>
  <c r="N15" i="20" s="1"/>
  <c r="N175" i="20" s="1"/>
  <c r="M17" i="20"/>
  <c r="M15" i="20" s="1"/>
  <c r="M175" i="20" s="1"/>
  <c r="K493" i="20"/>
  <c r="K487" i="20"/>
  <c r="K481" i="20"/>
  <c r="K475" i="20"/>
  <c r="K469" i="20"/>
  <c r="K467" i="20"/>
  <c r="K461" i="20"/>
  <c r="K455" i="20"/>
  <c r="K449" i="20"/>
  <c r="K443" i="20"/>
  <c r="K437" i="20"/>
  <c r="K435" i="20" s="1"/>
  <c r="K429" i="20"/>
  <c r="K423" i="20"/>
  <c r="K417" i="20"/>
  <c r="K411" i="20"/>
  <c r="K405" i="20"/>
  <c r="K403" i="20"/>
  <c r="K397" i="20"/>
  <c r="K391" i="20"/>
  <c r="K385" i="20"/>
  <c r="K379" i="20"/>
  <c r="K373" i="20"/>
  <c r="K371" i="20" s="1"/>
  <c r="K365" i="20"/>
  <c r="K359" i="20"/>
  <c r="K353" i="20"/>
  <c r="K347" i="20"/>
  <c r="K341" i="20"/>
  <c r="K339" i="20"/>
  <c r="K499" i="20" s="1"/>
  <c r="K331" i="20"/>
  <c r="K325" i="20"/>
  <c r="K319" i="20"/>
  <c r="K305" i="20" s="1"/>
  <c r="K313" i="20"/>
  <c r="K307" i="20"/>
  <c r="K299" i="20"/>
  <c r="K293" i="20"/>
  <c r="K287" i="20"/>
  <c r="K281" i="20"/>
  <c r="K275" i="20"/>
  <c r="K273" i="20" s="1"/>
  <c r="K267" i="20"/>
  <c r="K261" i="20"/>
  <c r="K255" i="20"/>
  <c r="K241" i="20" s="1"/>
  <c r="K249" i="20"/>
  <c r="K243" i="20"/>
  <c r="K235" i="20"/>
  <c r="K229" i="20"/>
  <c r="K223" i="20"/>
  <c r="K217" i="20"/>
  <c r="K211" i="20"/>
  <c r="K209" i="20" s="1"/>
  <c r="K203" i="20"/>
  <c r="K197" i="20"/>
  <c r="K191" i="20"/>
  <c r="K177" i="20" s="1"/>
  <c r="K185" i="20"/>
  <c r="K179" i="20"/>
  <c r="K169" i="20"/>
  <c r="K163" i="20"/>
  <c r="K157" i="20"/>
  <c r="K151" i="20"/>
  <c r="K143" i="20" s="1"/>
  <c r="K145" i="20"/>
  <c r="K137" i="20"/>
  <c r="K131" i="20"/>
  <c r="K125" i="20"/>
  <c r="K119" i="20"/>
  <c r="K113" i="20"/>
  <c r="K111" i="20"/>
  <c r="K105" i="20"/>
  <c r="K99" i="20"/>
  <c r="K93" i="20"/>
  <c r="K87" i="20"/>
  <c r="K81" i="20"/>
  <c r="K79" i="20" s="1"/>
  <c r="K73" i="20"/>
  <c r="K67" i="20"/>
  <c r="K61" i="20"/>
  <c r="K55" i="20"/>
  <c r="K49" i="20"/>
  <c r="K47" i="20"/>
  <c r="K41" i="20"/>
  <c r="K35" i="20"/>
  <c r="K29" i="20"/>
  <c r="K23" i="20"/>
  <c r="K17" i="20"/>
  <c r="K15" i="20" s="1"/>
  <c r="K175" i="20" s="1"/>
  <c r="J493" i="20"/>
  <c r="J487" i="20"/>
  <c r="J481" i="20"/>
  <c r="J475" i="20"/>
  <c r="J469" i="20"/>
  <c r="J467" i="20"/>
  <c r="J461" i="20"/>
  <c r="J455" i="20"/>
  <c r="J449" i="20"/>
  <c r="J443" i="20"/>
  <c r="J435" i="20" s="1"/>
  <c r="J437" i="20"/>
  <c r="J429" i="20"/>
  <c r="J423" i="20"/>
  <c r="J417" i="20"/>
  <c r="J411" i="20"/>
  <c r="J405" i="20"/>
  <c r="J403" i="20"/>
  <c r="J397" i="20"/>
  <c r="J391" i="20"/>
  <c r="J385" i="20"/>
  <c r="J379" i="20"/>
  <c r="J371" i="20" s="1"/>
  <c r="J373" i="20"/>
  <c r="J365" i="20"/>
  <c r="J359" i="20"/>
  <c r="J353" i="20"/>
  <c r="J347" i="20"/>
  <c r="J341" i="20"/>
  <c r="J339" i="20"/>
  <c r="J499" i="20" s="1"/>
  <c r="J331" i="20"/>
  <c r="J325" i="20"/>
  <c r="J319" i="20"/>
  <c r="J305" i="20" s="1"/>
  <c r="J313" i="20"/>
  <c r="J307" i="20"/>
  <c r="J299" i="20"/>
  <c r="J293" i="20"/>
  <c r="J287" i="20"/>
  <c r="J281" i="20"/>
  <c r="J275" i="20"/>
  <c r="J273" i="20" s="1"/>
  <c r="J267" i="20"/>
  <c r="J261" i="20"/>
  <c r="J255" i="20"/>
  <c r="J241" i="20" s="1"/>
  <c r="J249" i="20"/>
  <c r="J243" i="20"/>
  <c r="J235" i="20"/>
  <c r="J229" i="20"/>
  <c r="J223" i="20"/>
  <c r="J217" i="20"/>
  <c r="J211" i="20"/>
  <c r="J209" i="20" s="1"/>
  <c r="J203" i="20"/>
  <c r="J197" i="20"/>
  <c r="J191" i="20"/>
  <c r="J177" i="20" s="1"/>
  <c r="J185" i="20"/>
  <c r="J179" i="20"/>
  <c r="J169" i="20"/>
  <c r="J163" i="20"/>
  <c r="J157" i="20"/>
  <c r="J151" i="20"/>
  <c r="J143" i="20" s="1"/>
  <c r="J145" i="20"/>
  <c r="J137" i="20"/>
  <c r="J131" i="20"/>
  <c r="J125" i="20"/>
  <c r="J119" i="20"/>
  <c r="J113" i="20"/>
  <c r="J111" i="20"/>
  <c r="J105" i="20"/>
  <c r="J99" i="20"/>
  <c r="J93" i="20"/>
  <c r="J87" i="20"/>
  <c r="J79" i="20" s="1"/>
  <c r="J81" i="20"/>
  <c r="J73" i="20"/>
  <c r="J67" i="20"/>
  <c r="J61" i="20"/>
  <c r="J55" i="20"/>
  <c r="J49" i="20"/>
  <c r="J47" i="20"/>
  <c r="J41" i="20"/>
  <c r="J35" i="20"/>
  <c r="J29" i="20"/>
  <c r="J23" i="20"/>
  <c r="J15" i="20" s="1"/>
  <c r="J17" i="20"/>
  <c r="I498" i="20"/>
  <c r="I497" i="20"/>
  <c r="I496" i="20"/>
  <c r="I495" i="20"/>
  <c r="I494" i="20"/>
  <c r="I492" i="20"/>
  <c r="I491" i="20"/>
  <c r="I490" i="20"/>
  <c r="I489" i="20"/>
  <c r="I488" i="20"/>
  <c r="I487" i="20" s="1"/>
  <c r="I486" i="20"/>
  <c r="I485" i="20"/>
  <c r="I484" i="20"/>
  <c r="I483" i="20"/>
  <c r="I482" i="20"/>
  <c r="I480" i="20"/>
  <c r="I479" i="20"/>
  <c r="I478" i="20"/>
  <c r="I475" i="20" s="1"/>
  <c r="I477" i="20"/>
  <c r="I476" i="20"/>
  <c r="I474" i="20"/>
  <c r="I473" i="20"/>
  <c r="I472" i="20"/>
  <c r="I471" i="20"/>
  <c r="I470" i="20"/>
  <c r="I466" i="20"/>
  <c r="I465" i="20"/>
  <c r="I464" i="20"/>
  <c r="I463" i="20"/>
  <c r="I462" i="20"/>
  <c r="I460" i="20"/>
  <c r="I459" i="20"/>
  <c r="I458" i="20"/>
  <c r="I455" i="20" s="1"/>
  <c r="I457" i="20"/>
  <c r="I456" i="20"/>
  <c r="I454" i="20"/>
  <c r="I453" i="20"/>
  <c r="I452" i="20"/>
  <c r="I451" i="20"/>
  <c r="I450" i="20"/>
  <c r="I448" i="20"/>
  <c r="I447" i="20"/>
  <c r="I446" i="20"/>
  <c r="I445" i="20"/>
  <c r="I444" i="20"/>
  <c r="I442" i="20"/>
  <c r="I441" i="20"/>
  <c r="I440" i="20"/>
  <c r="I439" i="20"/>
  <c r="I438" i="20"/>
  <c r="I434" i="20"/>
  <c r="I433" i="20"/>
  <c r="I432" i="20"/>
  <c r="I431" i="20"/>
  <c r="I430" i="20"/>
  <c r="I428" i="20"/>
  <c r="I427" i="20"/>
  <c r="I426" i="20"/>
  <c r="I425" i="20"/>
  <c r="I424" i="20"/>
  <c r="I422" i="20"/>
  <c r="I421" i="20"/>
  <c r="I420" i="20"/>
  <c r="I419" i="20"/>
  <c r="I418" i="20"/>
  <c r="I416" i="20"/>
  <c r="I415" i="20"/>
  <c r="I414" i="20"/>
  <c r="I413" i="20"/>
  <c r="I412" i="20"/>
  <c r="I410" i="20"/>
  <c r="I409" i="20"/>
  <c r="I408" i="20"/>
  <c r="I407" i="20"/>
  <c r="I406" i="20"/>
  <c r="I402" i="20"/>
  <c r="I401" i="20"/>
  <c r="I400" i="20"/>
  <c r="I399" i="20"/>
  <c r="I398" i="20"/>
  <c r="I397" i="20" s="1"/>
  <c r="I396" i="20"/>
  <c r="I395" i="20"/>
  <c r="I394" i="20"/>
  <c r="I393" i="20"/>
  <c r="I392" i="20"/>
  <c r="I390" i="20"/>
  <c r="I389" i="20"/>
  <c r="I388" i="20"/>
  <c r="I385" i="20" s="1"/>
  <c r="I387" i="20"/>
  <c r="I386" i="20"/>
  <c r="I384" i="20"/>
  <c r="I383" i="20"/>
  <c r="I382" i="20"/>
  <c r="I381" i="20"/>
  <c r="I380" i="20"/>
  <c r="I378" i="20"/>
  <c r="I377" i="20"/>
  <c r="I376" i="20"/>
  <c r="I375" i="20"/>
  <c r="I373" i="20" s="1"/>
  <c r="I374" i="20"/>
  <c r="I370" i="20"/>
  <c r="I369" i="20"/>
  <c r="I368" i="20"/>
  <c r="I367" i="20"/>
  <c r="I366" i="20"/>
  <c r="I364" i="20"/>
  <c r="I363" i="20"/>
  <c r="I362" i="20"/>
  <c r="I361" i="20"/>
  <c r="I360" i="20"/>
  <c r="I358" i="20"/>
  <c r="I357" i="20"/>
  <c r="I356" i="20"/>
  <c r="I355" i="20"/>
  <c r="I354" i="20"/>
  <c r="I352" i="20"/>
  <c r="I351" i="20"/>
  <c r="I350" i="20"/>
  <c r="I349" i="20"/>
  <c r="I348" i="20"/>
  <c r="I346" i="20"/>
  <c r="I345" i="20"/>
  <c r="I344" i="20"/>
  <c r="I343" i="20"/>
  <c r="I342" i="20"/>
  <c r="I336" i="20"/>
  <c r="I335" i="20"/>
  <c r="I334" i="20"/>
  <c r="I333" i="20"/>
  <c r="I332" i="20"/>
  <c r="I331" i="20" s="1"/>
  <c r="I330" i="20"/>
  <c r="I329" i="20"/>
  <c r="I328" i="20"/>
  <c r="I327" i="20"/>
  <c r="I326" i="20"/>
  <c r="I324" i="20"/>
  <c r="I323" i="20"/>
  <c r="I322" i="20"/>
  <c r="I321" i="20"/>
  <c r="I320" i="20"/>
  <c r="I318" i="20"/>
  <c r="I317" i="20"/>
  <c r="I316" i="20"/>
  <c r="I315" i="20"/>
  <c r="I314" i="20"/>
  <c r="I312" i="20"/>
  <c r="I311" i="20"/>
  <c r="I310" i="20"/>
  <c r="I309" i="20"/>
  <c r="I307" i="20" s="1"/>
  <c r="I308" i="20"/>
  <c r="I304" i="20"/>
  <c r="I303" i="20"/>
  <c r="I302" i="20"/>
  <c r="I301" i="20"/>
  <c r="I300" i="20"/>
  <c r="I298" i="20"/>
  <c r="I297" i="20"/>
  <c r="I296" i="20"/>
  <c r="I295" i="20"/>
  <c r="I294" i="20"/>
  <c r="I292" i="20"/>
  <c r="I291" i="20"/>
  <c r="I290" i="20"/>
  <c r="I289" i="20"/>
  <c r="I288" i="20"/>
  <c r="I286" i="20"/>
  <c r="I285" i="20"/>
  <c r="I284" i="20"/>
  <c r="I283" i="20"/>
  <c r="I281" i="20" s="1"/>
  <c r="I282" i="20"/>
  <c r="I280" i="20"/>
  <c r="I279" i="20"/>
  <c r="I278" i="20"/>
  <c r="I277" i="20"/>
  <c r="I276" i="20"/>
  <c r="I272" i="20"/>
  <c r="I271" i="20"/>
  <c r="I270" i="20"/>
  <c r="I269" i="20"/>
  <c r="I268" i="20"/>
  <c r="I266" i="20"/>
  <c r="I265" i="20"/>
  <c r="I264" i="20"/>
  <c r="I263" i="20"/>
  <c r="I262" i="20"/>
  <c r="I260" i="20"/>
  <c r="I259" i="20"/>
  <c r="I258" i="20"/>
  <c r="I257" i="20"/>
  <c r="I256" i="20"/>
  <c r="I254" i="20"/>
  <c r="I253" i="20"/>
  <c r="I252" i="20"/>
  <c r="I251" i="20"/>
  <c r="I250" i="20"/>
  <c r="I248" i="20"/>
  <c r="I247" i="20"/>
  <c r="I246" i="20"/>
  <c r="I245" i="20"/>
  <c r="I244" i="20"/>
  <c r="I243" i="20" s="1"/>
  <c r="I240" i="20"/>
  <c r="I239" i="20"/>
  <c r="I238" i="20"/>
  <c r="I237" i="20"/>
  <c r="I236" i="20"/>
  <c r="I234" i="20"/>
  <c r="I233" i="20"/>
  <c r="I232" i="20"/>
  <c r="I231" i="20"/>
  <c r="I230" i="20"/>
  <c r="I228" i="20"/>
  <c r="I227" i="20"/>
  <c r="I226" i="20"/>
  <c r="I225" i="20"/>
  <c r="I224" i="20"/>
  <c r="I222" i="20"/>
  <c r="I221" i="20"/>
  <c r="I220" i="20"/>
  <c r="I219" i="20"/>
  <c r="I218" i="20"/>
  <c r="I216" i="20"/>
  <c r="I215" i="20"/>
  <c r="I214" i="20"/>
  <c r="I213" i="20"/>
  <c r="I212" i="20"/>
  <c r="I208" i="20"/>
  <c r="I207" i="20"/>
  <c r="I206" i="20"/>
  <c r="I205" i="20"/>
  <c r="I204" i="20"/>
  <c r="I202" i="20"/>
  <c r="I201" i="20"/>
  <c r="I200" i="20"/>
  <c r="I199" i="20"/>
  <c r="I198" i="20"/>
  <c r="I197" i="20"/>
  <c r="I196" i="20"/>
  <c r="I195" i="20"/>
  <c r="I194" i="20"/>
  <c r="I193" i="20"/>
  <c r="I191" i="20" s="1"/>
  <c r="I192" i="20"/>
  <c r="I190" i="20"/>
  <c r="I189" i="20"/>
  <c r="I188" i="20"/>
  <c r="I185" i="20" s="1"/>
  <c r="I187" i="20"/>
  <c r="I186" i="20"/>
  <c r="I184" i="20"/>
  <c r="I183" i="20"/>
  <c r="I182" i="20"/>
  <c r="I181" i="20"/>
  <c r="I180" i="20"/>
  <c r="I174" i="20"/>
  <c r="I173" i="20"/>
  <c r="I172" i="20"/>
  <c r="I171" i="20"/>
  <c r="I170" i="20"/>
  <c r="I168" i="20"/>
  <c r="I167" i="20"/>
  <c r="I166" i="20"/>
  <c r="I165" i="20"/>
  <c r="I164" i="20"/>
  <c r="I162" i="20"/>
  <c r="I161" i="20"/>
  <c r="I160" i="20"/>
  <c r="I159" i="20"/>
  <c r="I158" i="20"/>
  <c r="I156" i="20"/>
  <c r="I155" i="20"/>
  <c r="I154" i="20"/>
  <c r="I153" i="20"/>
  <c r="I152" i="20"/>
  <c r="I150" i="20"/>
  <c r="I149" i="20"/>
  <c r="I148" i="20"/>
  <c r="I147" i="20"/>
  <c r="I146" i="20"/>
  <c r="I142" i="20"/>
  <c r="I141" i="20"/>
  <c r="I140" i="20"/>
  <c r="I139" i="20"/>
  <c r="I138" i="20"/>
  <c r="I136" i="20"/>
  <c r="I135" i="20"/>
  <c r="I134" i="20"/>
  <c r="I133" i="20"/>
  <c r="I132" i="20"/>
  <c r="I130" i="20"/>
  <c r="I129" i="20"/>
  <c r="I128" i="20"/>
  <c r="I127" i="20"/>
  <c r="I126" i="20"/>
  <c r="I124" i="20"/>
  <c r="I123" i="20"/>
  <c r="I122" i="20"/>
  <c r="I121" i="20"/>
  <c r="I120" i="20"/>
  <c r="I119" i="20" s="1"/>
  <c r="I118" i="20"/>
  <c r="I117" i="20"/>
  <c r="I116" i="20"/>
  <c r="I115" i="20"/>
  <c r="I114" i="20"/>
  <c r="I110" i="20"/>
  <c r="I109" i="20"/>
  <c r="I108" i="20"/>
  <c r="I105" i="20" s="1"/>
  <c r="I107" i="20"/>
  <c r="I106" i="20"/>
  <c r="I104" i="20"/>
  <c r="I103" i="20"/>
  <c r="I102" i="20"/>
  <c r="I101" i="20"/>
  <c r="I100" i="20"/>
  <c r="I98" i="20"/>
  <c r="I97" i="20"/>
  <c r="I96" i="20"/>
  <c r="I95" i="20"/>
  <c r="I94" i="20"/>
  <c r="I92" i="20"/>
  <c r="I91" i="20"/>
  <c r="I90" i="20"/>
  <c r="I87" i="20" s="1"/>
  <c r="I89" i="20"/>
  <c r="I88" i="20"/>
  <c r="I86" i="20"/>
  <c r="I85" i="20"/>
  <c r="I84" i="20"/>
  <c r="I83" i="20"/>
  <c r="I82" i="20"/>
  <c r="I78" i="20"/>
  <c r="I77" i="20"/>
  <c r="I76" i="20"/>
  <c r="I75" i="20"/>
  <c r="I74" i="20"/>
  <c r="I72" i="20"/>
  <c r="I71" i="20"/>
  <c r="I70" i="20"/>
  <c r="I67" i="20" s="1"/>
  <c r="I69" i="20"/>
  <c r="I68" i="20"/>
  <c r="I66" i="20"/>
  <c r="I65" i="20"/>
  <c r="I64" i="20"/>
  <c r="I63" i="20"/>
  <c r="I62" i="20"/>
  <c r="I60" i="20"/>
  <c r="I59" i="20"/>
  <c r="I58" i="20"/>
  <c r="I57" i="20"/>
  <c r="I56" i="20"/>
  <c r="I54" i="20"/>
  <c r="I53" i="20"/>
  <c r="I52" i="20"/>
  <c r="I51" i="20"/>
  <c r="I50" i="20"/>
  <c r="I46" i="20"/>
  <c r="I45" i="20"/>
  <c r="I44" i="20"/>
  <c r="I43" i="20"/>
  <c r="I42" i="20"/>
  <c r="I40" i="20"/>
  <c r="I39" i="20"/>
  <c r="I38" i="20"/>
  <c r="I37" i="20"/>
  <c r="I36" i="20"/>
  <c r="I34" i="20"/>
  <c r="I33" i="20"/>
  <c r="I32" i="20"/>
  <c r="I31" i="20"/>
  <c r="I30" i="20"/>
  <c r="I28" i="20"/>
  <c r="I27" i="20"/>
  <c r="I26" i="20"/>
  <c r="I25" i="20"/>
  <c r="I24" i="20"/>
  <c r="I22" i="20"/>
  <c r="I21" i="20"/>
  <c r="I20" i="20"/>
  <c r="I19" i="20"/>
  <c r="I18" i="20"/>
  <c r="I11" i="20"/>
  <c r="D5" i="73"/>
  <c r="F76" i="61"/>
  <c r="F77" i="61"/>
  <c r="F78" i="61"/>
  <c r="F79" i="61"/>
  <c r="F80" i="61"/>
  <c r="F81" i="61"/>
  <c r="F82" i="61"/>
  <c r="F83" i="61"/>
  <c r="F84" i="61"/>
  <c r="F85" i="61"/>
  <c r="F86" i="61"/>
  <c r="F75" i="61"/>
  <c r="B81" i="61"/>
  <c r="B84" i="61"/>
  <c r="B78" i="61"/>
  <c r="B75" i="61"/>
  <c r="F69" i="61"/>
  <c r="F70" i="61"/>
  <c r="F71" i="61"/>
  <c r="F72" i="61"/>
  <c r="F73" i="61"/>
  <c r="F68" i="61"/>
  <c r="B68" i="61"/>
  <c r="F66" i="61"/>
  <c r="F64" i="61"/>
  <c r="F63" i="61"/>
  <c r="F62" i="61"/>
  <c r="F61" i="61"/>
  <c r="F59" i="61"/>
  <c r="F58" i="61"/>
  <c r="F55" i="61"/>
  <c r="F56" i="61"/>
  <c r="AA18" i="20" l="1"/>
  <c r="AB18" i="20" s="1"/>
  <c r="L72" i="17"/>
  <c r="X72" i="17"/>
  <c r="O72" i="17"/>
  <c r="O78" i="17" s="1"/>
  <c r="O73" i="17" s="1"/>
  <c r="O105" i="17" s="1"/>
  <c r="L78" i="17"/>
  <c r="X78" i="17"/>
  <c r="T78" i="17"/>
  <c r="P78" i="17"/>
  <c r="T72" i="17"/>
  <c r="P72" i="17"/>
  <c r="T73" i="17"/>
  <c r="T105" i="17" s="1"/>
  <c r="T104" i="17" s="1"/>
  <c r="P73" i="17"/>
  <c r="P105" i="17" s="1"/>
  <c r="P104" i="17" s="1"/>
  <c r="Z78" i="17"/>
  <c r="V78" i="17"/>
  <c r="V73" i="17" s="1"/>
  <c r="V105" i="17" s="1"/>
  <c r="V104" i="17" s="1"/>
  <c r="R78" i="17"/>
  <c r="R73" i="17" s="1"/>
  <c r="R105" i="17" s="1"/>
  <c r="N78" i="17"/>
  <c r="J78" i="17"/>
  <c r="Y78" i="17"/>
  <c r="Y73" i="17" s="1"/>
  <c r="Y105" i="17" s="1"/>
  <c r="Y104" i="17" s="1"/>
  <c r="U78" i="17"/>
  <c r="U73" i="17" s="1"/>
  <c r="U105" i="17" s="1"/>
  <c r="Q78" i="17"/>
  <c r="M78" i="17"/>
  <c r="W78" i="17"/>
  <c r="W73" i="17" s="1"/>
  <c r="W105" i="17" s="1"/>
  <c r="W104" i="17" s="1"/>
  <c r="Z73" i="17"/>
  <c r="Z105" i="17" s="1"/>
  <c r="Z104" i="17" s="1"/>
  <c r="S73" i="17"/>
  <c r="S105" i="17" s="1"/>
  <c r="S104" i="17" s="1"/>
  <c r="X73" i="17"/>
  <c r="X105" i="17" s="1"/>
  <c r="Q73" i="17"/>
  <c r="Q105" i="17" s="1"/>
  <c r="Q104" i="17" s="1"/>
  <c r="L499" i="86"/>
  <c r="O15" i="86"/>
  <c r="U337" i="86"/>
  <c r="O177" i="86"/>
  <c r="O337" i="86" s="1"/>
  <c r="O241" i="86"/>
  <c r="I175" i="86"/>
  <c r="M175" i="86"/>
  <c r="O79" i="86"/>
  <c r="I111" i="86"/>
  <c r="U111" i="86"/>
  <c r="U175" i="86" s="1"/>
  <c r="K175" i="86"/>
  <c r="O143" i="86"/>
  <c r="K337" i="86"/>
  <c r="I339" i="86"/>
  <c r="I403" i="86"/>
  <c r="L337" i="86"/>
  <c r="P337" i="86"/>
  <c r="P500" i="86" s="1"/>
  <c r="T337" i="86"/>
  <c r="X337" i="86"/>
  <c r="X500" i="86" s="1"/>
  <c r="L500" i="86"/>
  <c r="R500" i="86"/>
  <c r="W371" i="86"/>
  <c r="W499" i="86" s="1"/>
  <c r="W500" i="86" s="1"/>
  <c r="W435" i="86"/>
  <c r="W337" i="86"/>
  <c r="Q305" i="86"/>
  <c r="Q337" i="86" s="1"/>
  <c r="U305" i="86"/>
  <c r="Y305" i="86"/>
  <c r="Y337" i="86" s="1"/>
  <c r="S499" i="86"/>
  <c r="K371" i="86"/>
  <c r="K499" i="86" s="1"/>
  <c r="K500" i="86" s="1"/>
  <c r="S371" i="86"/>
  <c r="K435" i="86"/>
  <c r="S435" i="86"/>
  <c r="S337" i="86"/>
  <c r="I467" i="86"/>
  <c r="J337" i="86"/>
  <c r="J500" i="86" s="1"/>
  <c r="N337" i="86"/>
  <c r="N500" i="86" s="1"/>
  <c r="V337" i="86"/>
  <c r="V500" i="86" s="1"/>
  <c r="Z337" i="86"/>
  <c r="Z500" i="86" s="1"/>
  <c r="I305" i="86"/>
  <c r="I337" i="86" s="1"/>
  <c r="M305" i="86"/>
  <c r="M337" i="86" s="1"/>
  <c r="M500" i="86" s="1"/>
  <c r="T500" i="86"/>
  <c r="Q339" i="86"/>
  <c r="Q499" i="86" s="1"/>
  <c r="U339" i="86"/>
  <c r="Y339" i="86"/>
  <c r="Q403" i="86"/>
  <c r="U403" i="86"/>
  <c r="Y403" i="86"/>
  <c r="Q467" i="86"/>
  <c r="U467" i="86"/>
  <c r="Y467" i="86"/>
  <c r="U499" i="85"/>
  <c r="O371" i="85"/>
  <c r="W175" i="85"/>
  <c r="W500" i="85" s="1"/>
  <c r="I15" i="85"/>
  <c r="I175" i="85" s="1"/>
  <c r="U15" i="85"/>
  <c r="U175" i="85" s="1"/>
  <c r="I177" i="85"/>
  <c r="U177" i="85"/>
  <c r="Q175" i="85"/>
  <c r="K175" i="85"/>
  <c r="S175" i="85"/>
  <c r="O47" i="85"/>
  <c r="O175" i="85" s="1"/>
  <c r="Q337" i="85"/>
  <c r="K337" i="85"/>
  <c r="S337" i="85"/>
  <c r="O209" i="85"/>
  <c r="O337" i="85" s="1"/>
  <c r="I241" i="85"/>
  <c r="U241" i="85"/>
  <c r="O435" i="85"/>
  <c r="I339" i="85"/>
  <c r="I467" i="85"/>
  <c r="J337" i="85"/>
  <c r="N337" i="85"/>
  <c r="R337" i="85"/>
  <c r="J500" i="85"/>
  <c r="N500" i="85"/>
  <c r="I403" i="85"/>
  <c r="Q305" i="85"/>
  <c r="U305" i="85"/>
  <c r="Y305" i="85"/>
  <c r="Y337" i="85" s="1"/>
  <c r="T500" i="85"/>
  <c r="Q339" i="85"/>
  <c r="Z500" i="85"/>
  <c r="L339" i="85"/>
  <c r="L499" i="85" s="1"/>
  <c r="L500" i="85" s="1"/>
  <c r="X339" i="85"/>
  <c r="X499" i="85" s="1"/>
  <c r="K371" i="85"/>
  <c r="S371" i="85"/>
  <c r="S499" i="85" s="1"/>
  <c r="S500" i="85" s="1"/>
  <c r="K435" i="85"/>
  <c r="K499" i="85" s="1"/>
  <c r="K500" i="85" s="1"/>
  <c r="S435" i="85"/>
  <c r="P500" i="85"/>
  <c r="L337" i="85"/>
  <c r="X337" i="85"/>
  <c r="I305" i="85"/>
  <c r="O499" i="85"/>
  <c r="M339" i="85"/>
  <c r="M499" i="85" s="1"/>
  <c r="M500" i="85" s="1"/>
  <c r="R500" i="85"/>
  <c r="V500" i="85"/>
  <c r="Q403" i="85"/>
  <c r="U403" i="85"/>
  <c r="Y403" i="85"/>
  <c r="Y499" i="85" s="1"/>
  <c r="Y500" i="85" s="1"/>
  <c r="Q467" i="85"/>
  <c r="U467" i="85"/>
  <c r="Y467" i="85"/>
  <c r="L15" i="84"/>
  <c r="L175" i="84" s="1"/>
  <c r="X15" i="84"/>
  <c r="X175" i="84" s="1"/>
  <c r="I47" i="84"/>
  <c r="U47" i="84"/>
  <c r="U175" i="84" s="1"/>
  <c r="O79" i="84"/>
  <c r="O111" i="84"/>
  <c r="I175" i="84"/>
  <c r="O175" i="84"/>
  <c r="K111" i="84"/>
  <c r="S111" i="84"/>
  <c r="S175" i="84" s="1"/>
  <c r="S500" i="84" s="1"/>
  <c r="M177" i="84"/>
  <c r="K175" i="84"/>
  <c r="P175" i="84"/>
  <c r="T175" i="84"/>
  <c r="M143" i="84"/>
  <c r="M175" i="84" s="1"/>
  <c r="N337" i="84"/>
  <c r="W111" i="84"/>
  <c r="W175" i="84" s="1"/>
  <c r="W500" i="84" s="1"/>
  <c r="Q177" i="84"/>
  <c r="U177" i="84"/>
  <c r="Y177" i="84"/>
  <c r="Z337" i="84"/>
  <c r="L337" i="84"/>
  <c r="X337" i="84"/>
  <c r="J337" i="84"/>
  <c r="L339" i="84"/>
  <c r="R371" i="84"/>
  <c r="R499" i="84" s="1"/>
  <c r="R500" i="84" s="1"/>
  <c r="L403" i="84"/>
  <c r="I339" i="84"/>
  <c r="M499" i="84"/>
  <c r="N371" i="84"/>
  <c r="I403" i="84"/>
  <c r="U403" i="84"/>
  <c r="V435" i="84"/>
  <c r="Q241" i="84"/>
  <c r="U241" i="84"/>
  <c r="Y241" i="84"/>
  <c r="I273" i="84"/>
  <c r="U273" i="84"/>
  <c r="K499" i="84"/>
  <c r="K500" i="84" s="1"/>
  <c r="V499" i="84"/>
  <c r="V500" i="84" s="1"/>
  <c r="T339" i="84"/>
  <c r="X339" i="84"/>
  <c r="J371" i="84"/>
  <c r="J499" i="84" s="1"/>
  <c r="J500" i="84" s="1"/>
  <c r="O371" i="84"/>
  <c r="X403" i="84"/>
  <c r="N435" i="84"/>
  <c r="I467" i="84"/>
  <c r="U467" i="84"/>
  <c r="I241" i="84"/>
  <c r="I337" i="84" s="1"/>
  <c r="M241" i="84"/>
  <c r="N499" i="84"/>
  <c r="N500" i="84" s="1"/>
  <c r="P339" i="84"/>
  <c r="P499" i="84" s="1"/>
  <c r="P500" i="84" s="1"/>
  <c r="U339" i="84"/>
  <c r="Z371" i="84"/>
  <c r="Z499" i="84" s="1"/>
  <c r="Z500" i="84" s="1"/>
  <c r="T403" i="84"/>
  <c r="J435" i="84"/>
  <c r="O435" i="84"/>
  <c r="O499" i="84" s="1"/>
  <c r="O500" i="84" s="1"/>
  <c r="S435" i="20"/>
  <c r="T435" i="20"/>
  <c r="T499" i="20" s="1"/>
  <c r="R455" i="20"/>
  <c r="AA455" i="20" s="1"/>
  <c r="AB455" i="20" s="1"/>
  <c r="S499" i="20"/>
  <c r="X143" i="20"/>
  <c r="X241" i="20"/>
  <c r="Z175" i="20"/>
  <c r="Z500" i="20" s="1"/>
  <c r="X209" i="20"/>
  <c r="X337" i="20" s="1"/>
  <c r="X435" i="20"/>
  <c r="X15" i="20"/>
  <c r="X175" i="20" s="1"/>
  <c r="Y337" i="20"/>
  <c r="Y499" i="20"/>
  <c r="Y500" i="20" s="1"/>
  <c r="X371" i="20"/>
  <c r="X499" i="20" s="1"/>
  <c r="X467" i="20"/>
  <c r="U339" i="20"/>
  <c r="U435" i="20"/>
  <c r="U111" i="20"/>
  <c r="U177" i="20"/>
  <c r="U305" i="20"/>
  <c r="W500" i="20"/>
  <c r="U403" i="20"/>
  <c r="U467" i="20"/>
  <c r="U47" i="20"/>
  <c r="U175" i="20" s="1"/>
  <c r="U209" i="20"/>
  <c r="U143" i="20"/>
  <c r="U241" i="20"/>
  <c r="R111" i="20"/>
  <c r="T337" i="20"/>
  <c r="R241" i="20"/>
  <c r="R337" i="20" s="1"/>
  <c r="S337" i="20"/>
  <c r="R435" i="20"/>
  <c r="AA435" i="20" s="1"/>
  <c r="AB435" i="20" s="1"/>
  <c r="R15" i="20"/>
  <c r="R143" i="20"/>
  <c r="R273" i="20"/>
  <c r="R339" i="20"/>
  <c r="R467" i="20"/>
  <c r="O79" i="20"/>
  <c r="O273" i="20"/>
  <c r="Q500" i="20"/>
  <c r="O339" i="20"/>
  <c r="O499" i="20" s="1"/>
  <c r="O435" i="20"/>
  <c r="O15" i="20"/>
  <c r="O143" i="20"/>
  <c r="O467" i="20"/>
  <c r="O177" i="20"/>
  <c r="O337" i="20" s="1"/>
  <c r="P499" i="20"/>
  <c r="P500" i="20" s="1"/>
  <c r="O371" i="20"/>
  <c r="L111" i="20"/>
  <c r="L177" i="20"/>
  <c r="L241" i="20"/>
  <c r="L403" i="20"/>
  <c r="L435" i="20"/>
  <c r="M500" i="20"/>
  <c r="M74" i="17" s="1"/>
  <c r="M73" i="17" s="1"/>
  <c r="M105" i="17" s="1"/>
  <c r="M104" i="17" s="1"/>
  <c r="G13" i="61" s="1"/>
  <c r="L79" i="20"/>
  <c r="L143" i="20"/>
  <c r="N500" i="20"/>
  <c r="N74" i="17" s="1"/>
  <c r="N73" i="17" s="1"/>
  <c r="N105" i="17" s="1"/>
  <c r="N104" i="17" s="1"/>
  <c r="F13" i="61" s="1"/>
  <c r="L339" i="20"/>
  <c r="L467" i="20"/>
  <c r="L15" i="20"/>
  <c r="L273" i="20"/>
  <c r="L371" i="20"/>
  <c r="K337" i="20"/>
  <c r="K500" i="20" s="1"/>
  <c r="K74" i="17" s="1"/>
  <c r="K73" i="17" s="1"/>
  <c r="K105" i="17" s="1"/>
  <c r="K104" i="17" s="1"/>
  <c r="F12" i="61" s="1"/>
  <c r="I99" i="20"/>
  <c r="I163" i="20"/>
  <c r="I235" i="20"/>
  <c r="I293" i="20"/>
  <c r="I379" i="20"/>
  <c r="I443" i="20"/>
  <c r="I449" i="20"/>
  <c r="I469" i="20"/>
  <c r="I81" i="20"/>
  <c r="I151" i="20"/>
  <c r="I223" i="20"/>
  <c r="I267" i="20"/>
  <c r="I275" i="20"/>
  <c r="I359" i="20"/>
  <c r="I365" i="20"/>
  <c r="I423" i="20"/>
  <c r="I429" i="20"/>
  <c r="I61" i="20"/>
  <c r="I169" i="20"/>
  <c r="I131" i="20"/>
  <c r="I211" i="20"/>
  <c r="I255" i="20"/>
  <c r="I319" i="20"/>
  <c r="I325" i="20"/>
  <c r="I411" i="20"/>
  <c r="J175" i="20"/>
  <c r="J337" i="20"/>
  <c r="I137" i="20"/>
  <c r="I157" i="20"/>
  <c r="I179" i="20"/>
  <c r="I229" i="20"/>
  <c r="I261" i="20"/>
  <c r="I313" i="20"/>
  <c r="I353" i="20"/>
  <c r="I417" i="20"/>
  <c r="I437" i="20"/>
  <c r="I125" i="20"/>
  <c r="I145" i="20"/>
  <c r="I217" i="20"/>
  <c r="I249" i="20"/>
  <c r="I299" i="20"/>
  <c r="I347" i="20"/>
  <c r="I405" i="20"/>
  <c r="I493" i="20"/>
  <c r="I73" i="20"/>
  <c r="I93" i="20"/>
  <c r="I113" i="20"/>
  <c r="I203" i="20"/>
  <c r="I287" i="20"/>
  <c r="I341" i="20"/>
  <c r="I391" i="20"/>
  <c r="I461" i="20"/>
  <c r="I481" i="20"/>
  <c r="F18" i="61" l="1"/>
  <c r="J500" i="20"/>
  <c r="J74" i="17" s="1"/>
  <c r="J73" i="17" s="1"/>
  <c r="J105" i="17" s="1"/>
  <c r="J104" i="17" s="1"/>
  <c r="G12" i="61" s="1"/>
  <c r="G18" i="61" s="1"/>
  <c r="L175" i="20"/>
  <c r="Q500" i="86"/>
  <c r="Y499" i="86"/>
  <c r="Y500" i="86" s="1"/>
  <c r="S500" i="86"/>
  <c r="O175" i="86"/>
  <c r="O500" i="86" s="1"/>
  <c r="U499" i="86"/>
  <c r="U500" i="86" s="1"/>
  <c r="I499" i="86"/>
  <c r="I500" i="86" s="1"/>
  <c r="I499" i="85"/>
  <c r="I500" i="85" s="1"/>
  <c r="O500" i="85"/>
  <c r="Q499" i="85"/>
  <c r="Q500" i="85" s="1"/>
  <c r="U337" i="85"/>
  <c r="U500" i="85" s="1"/>
  <c r="X500" i="85"/>
  <c r="I337" i="85"/>
  <c r="U499" i="84"/>
  <c r="X499" i="84"/>
  <c r="X500" i="84" s="1"/>
  <c r="L499" i="84"/>
  <c r="L500" i="84" s="1"/>
  <c r="U337" i="84"/>
  <c r="T499" i="84"/>
  <c r="T500" i="84" s="1"/>
  <c r="Q337" i="84"/>
  <c r="Q500" i="84" s="1"/>
  <c r="I499" i="84"/>
  <c r="I500" i="84" s="1"/>
  <c r="M337" i="84"/>
  <c r="M500" i="84" s="1"/>
  <c r="Y337" i="84"/>
  <c r="Y500" i="84" s="1"/>
  <c r="S500" i="20"/>
  <c r="T500" i="20"/>
  <c r="R499" i="20"/>
  <c r="AA499" i="20" s="1"/>
  <c r="AB499" i="20" s="1"/>
  <c r="X500" i="20"/>
  <c r="U499" i="20"/>
  <c r="U337" i="20"/>
  <c r="R175" i="20"/>
  <c r="O175" i="20"/>
  <c r="O500" i="20" s="1"/>
  <c r="L499" i="20"/>
  <c r="L337" i="20"/>
  <c r="U500" i="84" l="1"/>
  <c r="R500" i="20"/>
  <c r="U500" i="20"/>
  <c r="L500" i="20"/>
  <c r="L74" i="17" s="1"/>
  <c r="L73" i="17" l="1"/>
  <c r="C22" i="63"/>
  <c r="C15" i="63"/>
  <c r="C16" i="63"/>
  <c r="C17" i="63"/>
  <c r="C18" i="63"/>
  <c r="C19" i="63"/>
  <c r="C20" i="63"/>
  <c r="C21" i="63"/>
  <c r="L105" i="17" l="1"/>
  <c r="I17" i="20"/>
  <c r="AA17" i="20" s="1"/>
  <c r="AB17" i="20" s="1"/>
  <c r="C165" i="52"/>
  <c r="C56" i="52"/>
  <c r="C40" i="81"/>
  <c r="C43" i="81"/>
  <c r="C50" i="81"/>
  <c r="C47" i="81"/>
  <c r="AP177" i="52"/>
  <c r="AQ177" i="52" s="1"/>
  <c r="AP178" i="52"/>
  <c r="AQ178" i="52" s="1"/>
  <c r="AP179" i="52"/>
  <c r="AQ179" i="52" s="1"/>
  <c r="AP180" i="52"/>
  <c r="AQ180" i="52"/>
  <c r="E18" i="52" l="1"/>
  <c r="AP152" i="52" l="1"/>
  <c r="AQ152" i="52" s="1"/>
  <c r="C30" i="81" l="1"/>
  <c r="C32" i="81"/>
  <c r="C29" i="81" l="1"/>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49" i="67" l="1"/>
  <c r="B46" i="67"/>
  <c r="B42" i="67"/>
  <c r="B39" i="67"/>
  <c r="B33" i="67"/>
  <c r="B29" i="67"/>
  <c r="B24" i="67"/>
  <c r="B49" i="81" s="1"/>
  <c r="B20" i="67"/>
  <c r="B46" i="81" s="1"/>
  <c r="B16" i="81" l="1"/>
  <c r="B13" i="81"/>
  <c r="M29" i="67"/>
  <c r="L29" i="67"/>
  <c r="K29" i="67"/>
  <c r="J29" i="67"/>
  <c r="I29" i="67"/>
  <c r="H29" i="67"/>
  <c r="G29" i="67"/>
  <c r="F29" i="67"/>
  <c r="E29" i="67"/>
  <c r="D29" i="67"/>
  <c r="C58" i="81" l="1"/>
  <c r="C57" i="81"/>
  <c r="B31" i="81"/>
  <c r="B28" i="81"/>
  <c r="M50" i="81" l="1"/>
  <c r="M49" i="81" s="1"/>
  <c r="L50" i="81"/>
  <c r="L49" i="81" s="1"/>
  <c r="K50" i="81"/>
  <c r="K49" i="81" s="1"/>
  <c r="J50" i="81"/>
  <c r="J49" i="81" s="1"/>
  <c r="I50" i="81"/>
  <c r="I49" i="81" s="1"/>
  <c r="H50" i="81"/>
  <c r="H49" i="81" s="1"/>
  <c r="G50" i="81"/>
  <c r="G49" i="81" s="1"/>
  <c r="F50" i="81"/>
  <c r="F49" i="81" s="1"/>
  <c r="E50" i="81"/>
  <c r="E49" i="81" s="1"/>
  <c r="D50" i="81"/>
  <c r="D49" i="81" s="1"/>
  <c r="M47" i="81"/>
  <c r="M46" i="81" s="1"/>
  <c r="L47" i="81"/>
  <c r="L46" i="81" s="1"/>
  <c r="K47" i="81"/>
  <c r="K46" i="81" s="1"/>
  <c r="J47" i="81"/>
  <c r="J46" i="81" s="1"/>
  <c r="I47" i="81"/>
  <c r="I46" i="81" s="1"/>
  <c r="H47" i="81"/>
  <c r="H46" i="81" s="1"/>
  <c r="G47" i="81"/>
  <c r="G46" i="81" s="1"/>
  <c r="F47" i="81"/>
  <c r="F46" i="81" s="1"/>
  <c r="E47" i="81"/>
  <c r="E46" i="81" s="1"/>
  <c r="D47" i="81"/>
  <c r="D46" i="81" s="1"/>
  <c r="D43" i="81"/>
  <c r="D42" i="81" s="1"/>
  <c r="M40" i="81"/>
  <c r="M39" i="81" s="1"/>
  <c r="L40" i="81"/>
  <c r="L39" i="81" s="1"/>
  <c r="K40" i="81"/>
  <c r="K39" i="81" s="1"/>
  <c r="J40" i="81"/>
  <c r="J39" i="81" s="1"/>
  <c r="I40" i="81"/>
  <c r="I39" i="81" s="1"/>
  <c r="H40" i="81"/>
  <c r="H39" i="81" s="1"/>
  <c r="G40" i="81"/>
  <c r="G39" i="81" s="1"/>
  <c r="F40" i="81"/>
  <c r="F39" i="81" s="1"/>
  <c r="E40" i="81"/>
  <c r="E39" i="81" s="1"/>
  <c r="D40" i="81"/>
  <c r="D39" i="81" s="1"/>
  <c r="B42" i="81"/>
  <c r="B39" i="81"/>
  <c r="C52" i="81"/>
  <c r="C45" i="81"/>
  <c r="C38" i="81"/>
  <c r="C33" i="81"/>
  <c r="C8" i="81"/>
  <c r="C7" i="81"/>
  <c r="C6" i="81"/>
  <c r="F45" i="81" l="1"/>
  <c r="J45" i="81"/>
  <c r="H45" i="81"/>
  <c r="D45" i="81"/>
  <c r="L45" i="81"/>
  <c r="E45" i="81"/>
  <c r="I45" i="81"/>
  <c r="M45" i="81"/>
  <c r="D38" i="81"/>
  <c r="G45" i="81"/>
  <c r="K45" i="81"/>
  <c r="D52" i="81" l="1"/>
  <c r="M49" i="67"/>
  <c r="L49" i="67"/>
  <c r="K49" i="67"/>
  <c r="J49" i="67"/>
  <c r="I49" i="67"/>
  <c r="H49" i="67"/>
  <c r="G49" i="67"/>
  <c r="F49" i="67"/>
  <c r="E49" i="67"/>
  <c r="D49" i="67"/>
  <c r="M46" i="67"/>
  <c r="M30" i="81" s="1"/>
  <c r="L46" i="67"/>
  <c r="L30" i="81" s="1"/>
  <c r="K46" i="67"/>
  <c r="J46" i="67"/>
  <c r="J30" i="81" s="1"/>
  <c r="I46" i="67"/>
  <c r="I30" i="81" s="1"/>
  <c r="H46" i="67"/>
  <c r="H30" i="81" s="1"/>
  <c r="G46" i="67"/>
  <c r="F46" i="67"/>
  <c r="F30" i="81" s="1"/>
  <c r="E46" i="67"/>
  <c r="E30" i="81" s="1"/>
  <c r="D46" i="67"/>
  <c r="D30" i="81" s="1"/>
  <c r="G45" i="67" l="1"/>
  <c r="G30" i="81"/>
  <c r="K45" i="67"/>
  <c r="K30" i="81"/>
  <c r="D45" i="67"/>
  <c r="H45" i="67"/>
  <c r="L45" i="67"/>
  <c r="E45" i="67"/>
  <c r="I45" i="67"/>
  <c r="M45" i="67"/>
  <c r="F45" i="67"/>
  <c r="J45" i="67"/>
  <c r="M42" i="67"/>
  <c r="L42" i="67"/>
  <c r="K42" i="67"/>
  <c r="J42" i="67"/>
  <c r="I42" i="67"/>
  <c r="H42" i="67"/>
  <c r="G42" i="67"/>
  <c r="F42" i="67"/>
  <c r="E42" i="67"/>
  <c r="D42" i="67"/>
  <c r="M39" i="67"/>
  <c r="L39" i="67"/>
  <c r="K39" i="67"/>
  <c r="J39" i="67"/>
  <c r="I39" i="67"/>
  <c r="H39" i="67"/>
  <c r="G39" i="67"/>
  <c r="F39" i="67"/>
  <c r="E39" i="67"/>
  <c r="D39" i="67"/>
  <c r="D38" i="67" l="1"/>
  <c r="H38" i="67"/>
  <c r="L38" i="67"/>
  <c r="G38" i="67"/>
  <c r="K38" i="67"/>
  <c r="E38" i="67"/>
  <c r="E52" i="67" s="1"/>
  <c r="I38" i="67"/>
  <c r="M38" i="67"/>
  <c r="F38" i="67"/>
  <c r="J38" i="67"/>
  <c r="M33" i="67"/>
  <c r="M33" i="81" s="1"/>
  <c r="L33" i="67"/>
  <c r="L33" i="81" s="1"/>
  <c r="K33" i="67"/>
  <c r="K33" i="81" s="1"/>
  <c r="J33" i="67"/>
  <c r="J33" i="81" s="1"/>
  <c r="I33" i="67"/>
  <c r="I33" i="81" s="1"/>
  <c r="H33" i="67"/>
  <c r="H33" i="81" s="1"/>
  <c r="G33" i="67"/>
  <c r="G33" i="81" s="1"/>
  <c r="F33" i="67"/>
  <c r="F33" i="81" s="1"/>
  <c r="E33" i="67"/>
  <c r="E33" i="81" s="1"/>
  <c r="D33" i="67"/>
  <c r="D33" i="81" s="1"/>
  <c r="M24" i="67"/>
  <c r="M32" i="81" s="1"/>
  <c r="L24" i="67"/>
  <c r="L32" i="81" s="1"/>
  <c r="K24" i="67"/>
  <c r="K32" i="81" s="1"/>
  <c r="J24" i="67"/>
  <c r="J32" i="81" s="1"/>
  <c r="I24" i="67"/>
  <c r="I32" i="81" s="1"/>
  <c r="H24" i="67"/>
  <c r="H32" i="81" s="1"/>
  <c r="G24" i="67"/>
  <c r="G32" i="81" s="1"/>
  <c r="F24" i="67"/>
  <c r="F32" i="81" s="1"/>
  <c r="E24" i="67"/>
  <c r="E32" i="81" s="1"/>
  <c r="D24" i="67"/>
  <c r="D32" i="81" s="1"/>
  <c r="M20" i="67"/>
  <c r="M29" i="81" s="1"/>
  <c r="L20" i="67"/>
  <c r="L29" i="81" s="1"/>
  <c r="K20" i="67"/>
  <c r="K29" i="81" s="1"/>
  <c r="J20" i="67"/>
  <c r="J29" i="81" s="1"/>
  <c r="I20" i="67"/>
  <c r="I29" i="81" s="1"/>
  <c r="H20" i="67"/>
  <c r="H29" i="81" s="1"/>
  <c r="G20" i="67"/>
  <c r="G29" i="81" s="1"/>
  <c r="F20" i="67"/>
  <c r="F29" i="81" s="1"/>
  <c r="E20" i="67"/>
  <c r="E29" i="81" s="1"/>
  <c r="D20" i="67"/>
  <c r="D29" i="81" s="1"/>
  <c r="D28" i="67" l="1"/>
  <c r="H28" i="67"/>
  <c r="L28" i="67"/>
  <c r="G28" i="67"/>
  <c r="K28" i="67"/>
  <c r="E28" i="67"/>
  <c r="I28" i="67"/>
  <c r="M28" i="67"/>
  <c r="F28" i="67"/>
  <c r="J28" i="67"/>
  <c r="F19" i="67"/>
  <c r="J19" i="67"/>
  <c r="G19" i="67"/>
  <c r="K19" i="67"/>
  <c r="D19" i="67"/>
  <c r="H19" i="67"/>
  <c r="L19" i="67"/>
  <c r="E19" i="67"/>
  <c r="I19" i="67"/>
  <c r="M19" i="67"/>
  <c r="B35" i="63"/>
  <c r="B34" i="63"/>
  <c r="B33" i="63"/>
  <c r="B32" i="63"/>
  <c r="B31" i="63"/>
  <c r="B30" i="63"/>
  <c r="B29" i="63"/>
  <c r="B28" i="63"/>
  <c r="B27" i="63"/>
  <c r="B26" i="63"/>
  <c r="B25" i="63"/>
  <c r="B24" i="63"/>
  <c r="B23" i="63"/>
  <c r="B22" i="63"/>
  <c r="B21" i="63"/>
  <c r="B20" i="63"/>
  <c r="B19" i="63"/>
  <c r="B18" i="63"/>
  <c r="B17" i="63"/>
  <c r="B16" i="63"/>
  <c r="B15" i="63"/>
  <c r="B14" i="63"/>
  <c r="B13" i="63"/>
  <c r="C180" i="52"/>
  <c r="C179" i="52"/>
  <c r="C178" i="52"/>
  <c r="C177" i="52"/>
  <c r="C173" i="52"/>
  <c r="C169" i="52"/>
  <c r="C161" i="52"/>
  <c r="C157" i="52"/>
  <c r="C153" i="52"/>
  <c r="C149" i="52"/>
  <c r="C137" i="52"/>
  <c r="C126" i="52"/>
  <c r="C14" i="63"/>
  <c r="E37" i="67" l="1"/>
  <c r="C13" i="63"/>
  <c r="C8" i="67" l="1"/>
  <c r="C7" i="67"/>
  <c r="C6" i="67"/>
  <c r="E21" i="80" l="1"/>
  <c r="E20" i="80"/>
  <c r="E19" i="80"/>
  <c r="C6" i="17"/>
  <c r="AP176" i="52" l="1"/>
  <c r="AQ176" i="52" s="1"/>
  <c r="AP175" i="52"/>
  <c r="AQ175" i="52" s="1"/>
  <c r="AP174" i="52"/>
  <c r="AQ174" i="52" s="1"/>
  <c r="AP172" i="52"/>
  <c r="AQ172" i="52" s="1"/>
  <c r="AP171" i="52"/>
  <c r="AQ171" i="52" s="1"/>
  <c r="AP170" i="52"/>
  <c r="AQ170" i="52" s="1"/>
  <c r="AP168" i="52"/>
  <c r="AQ168" i="52" s="1"/>
  <c r="AP167" i="52"/>
  <c r="AQ167" i="52" s="1"/>
  <c r="AP166" i="52"/>
  <c r="AQ166" i="52" s="1"/>
  <c r="AP164" i="52"/>
  <c r="AQ164" i="52" s="1"/>
  <c r="AP163" i="52"/>
  <c r="AQ163" i="52" s="1"/>
  <c r="AP162" i="52"/>
  <c r="AQ162" i="52" s="1"/>
  <c r="AP160" i="52"/>
  <c r="AQ160" i="52" s="1"/>
  <c r="AP159" i="52"/>
  <c r="AQ159" i="52" s="1"/>
  <c r="AP158" i="52"/>
  <c r="AQ158" i="52" s="1"/>
  <c r="AP156" i="52"/>
  <c r="AQ156" i="52" s="1"/>
  <c r="AP155" i="52"/>
  <c r="AQ155" i="52" s="1"/>
  <c r="AP154" i="52"/>
  <c r="AQ154" i="52" s="1"/>
  <c r="AP151" i="52"/>
  <c r="AP150" i="52"/>
  <c r="AP27" i="52"/>
  <c r="AQ150" i="52" l="1"/>
  <c r="AQ151" i="52"/>
  <c r="D124" i="52"/>
  <c r="D123" i="52"/>
  <c r="D122" i="52"/>
  <c r="D121" i="52"/>
  <c r="D120" i="52"/>
  <c r="D115" i="52"/>
  <c r="D114" i="52"/>
  <c r="D113" i="52"/>
  <c r="D112" i="52"/>
  <c r="D111" i="52"/>
  <c r="D106" i="52"/>
  <c r="D105" i="52"/>
  <c r="D104" i="52"/>
  <c r="D103" i="52"/>
  <c r="D102" i="52"/>
  <c r="D96" i="52"/>
  <c r="D95" i="52"/>
  <c r="D94" i="52"/>
  <c r="D93" i="52"/>
  <c r="D92" i="52"/>
  <c r="D87" i="52"/>
  <c r="D86" i="52"/>
  <c r="D85" i="52"/>
  <c r="D84" i="52"/>
  <c r="D83" i="52"/>
  <c r="D78" i="52"/>
  <c r="D77" i="52"/>
  <c r="D76" i="52"/>
  <c r="D75" i="52"/>
  <c r="D74" i="52"/>
  <c r="D68" i="52"/>
  <c r="D67" i="52"/>
  <c r="D66" i="52"/>
  <c r="D65" i="52"/>
  <c r="D64" i="52"/>
  <c r="D59" i="52"/>
  <c r="D58" i="52"/>
  <c r="D57" i="52"/>
  <c r="D56" i="52"/>
  <c r="D55" i="52"/>
  <c r="D50" i="52"/>
  <c r="D49" i="52"/>
  <c r="D48" i="52"/>
  <c r="D47" i="52"/>
  <c r="D46" i="52"/>
  <c r="D40" i="52"/>
  <c r="D39" i="52"/>
  <c r="D38" i="52"/>
  <c r="D37" i="52"/>
  <c r="D36" i="52"/>
  <c r="D31" i="52"/>
  <c r="D30" i="52"/>
  <c r="D29" i="52"/>
  <c r="D28" i="52"/>
  <c r="D27" i="52"/>
  <c r="D22" i="52"/>
  <c r="D21" i="52"/>
  <c r="D20" i="52"/>
  <c r="D19" i="52"/>
  <c r="D18" i="52"/>
  <c r="H24" i="61"/>
  <c r="F57" i="61" s="1"/>
  <c r="I21" i="80" l="1"/>
  <c r="J8" i="81"/>
  <c r="AO18" i="66"/>
  <c r="AN18" i="66"/>
  <c r="AM18" i="66"/>
  <c r="B8" i="80" l="1"/>
  <c r="B7" i="80"/>
  <c r="B15" i="80"/>
  <c r="B14" i="80"/>
  <c r="B13" i="80"/>
  <c r="B12" i="80"/>
  <c r="B11" i="80"/>
  <c r="B10" i="80"/>
  <c r="B9" i="80"/>
  <c r="T450" i="88"/>
  <c r="T443" i="88"/>
  <c r="AG450" i="88"/>
  <c r="AG443" i="88"/>
  <c r="T450" i="87"/>
  <c r="T443" i="87"/>
  <c r="AG450" i="87"/>
  <c r="AG443" i="87"/>
  <c r="D7" i="87"/>
  <c r="D6" i="87"/>
  <c r="D7" i="94"/>
  <c r="D6" i="94"/>
  <c r="D7" i="93"/>
  <c r="D6" i="93"/>
  <c r="D7" i="92"/>
  <c r="D6" i="92"/>
  <c r="K8" i="93"/>
  <c r="G439" i="94"/>
  <c r="G438" i="94"/>
  <c r="G437" i="94"/>
  <c r="G435" i="94"/>
  <c r="G434" i="94"/>
  <c r="G433" i="94"/>
  <c r="G431" i="94"/>
  <c r="G430" i="94"/>
  <c r="G429" i="94"/>
  <c r="G427" i="94"/>
  <c r="G426" i="94"/>
  <c r="G425" i="94"/>
  <c r="G423" i="94"/>
  <c r="G422" i="94"/>
  <c r="G421" i="94"/>
  <c r="G419" i="94"/>
  <c r="G418" i="94"/>
  <c r="G417" i="94"/>
  <c r="G415" i="94"/>
  <c r="G414" i="94"/>
  <c r="G413" i="94"/>
  <c r="G410" i="94"/>
  <c r="G409" i="94"/>
  <c r="G408" i="94"/>
  <c r="G407" i="94"/>
  <c r="G406" i="94"/>
  <c r="G405" i="94"/>
  <c r="G404" i="94"/>
  <c r="G403" i="94"/>
  <c r="G402" i="94"/>
  <c r="G401" i="94"/>
  <c r="G399" i="94"/>
  <c r="G398" i="94"/>
  <c r="G397" i="94"/>
  <c r="G396" i="94"/>
  <c r="G395" i="94"/>
  <c r="G394" i="94"/>
  <c r="G393" i="94"/>
  <c r="G392" i="94"/>
  <c r="G391" i="94"/>
  <c r="G390" i="94"/>
  <c r="K8" i="94"/>
  <c r="G10" i="94"/>
  <c r="T450" i="94"/>
  <c r="T443" i="94"/>
  <c r="AG450" i="94"/>
  <c r="AG443" i="94"/>
  <c r="G439" i="93"/>
  <c r="G438" i="93"/>
  <c r="G437" i="93"/>
  <c r="G435" i="93"/>
  <c r="G434" i="93"/>
  <c r="G433" i="93"/>
  <c r="G431" i="93"/>
  <c r="G430" i="93"/>
  <c r="G429" i="93"/>
  <c r="G427" i="93"/>
  <c r="G426" i="93"/>
  <c r="G425" i="93"/>
  <c r="G423" i="93"/>
  <c r="G422" i="93"/>
  <c r="G421" i="93"/>
  <c r="G419" i="93"/>
  <c r="G418" i="93"/>
  <c r="G417" i="93"/>
  <c r="G415" i="93"/>
  <c r="G414" i="93"/>
  <c r="G413" i="93"/>
  <c r="G410" i="93"/>
  <c r="G409" i="93"/>
  <c r="G408" i="93"/>
  <c r="G407" i="93"/>
  <c r="G406" i="93"/>
  <c r="G405" i="93"/>
  <c r="G404" i="93"/>
  <c r="G403" i="93"/>
  <c r="G402" i="93"/>
  <c r="G401" i="93"/>
  <c r="G399" i="93"/>
  <c r="G398" i="93"/>
  <c r="G397" i="93"/>
  <c r="G396" i="93"/>
  <c r="G395" i="93"/>
  <c r="G394" i="93"/>
  <c r="G393" i="93"/>
  <c r="G392" i="93"/>
  <c r="G391" i="93"/>
  <c r="G390" i="93"/>
  <c r="G10" i="93" l="1"/>
  <c r="T450" i="93"/>
  <c r="T443" i="93"/>
  <c r="AG450" i="93"/>
  <c r="AG443" i="93"/>
  <c r="G439" i="92" l="1"/>
  <c r="G438" i="92"/>
  <c r="G437" i="92"/>
  <c r="G435" i="92"/>
  <c r="G434" i="92"/>
  <c r="G433" i="92"/>
  <c r="G431" i="92"/>
  <c r="G430" i="92"/>
  <c r="G429" i="92"/>
  <c r="G427" i="92"/>
  <c r="G426" i="92"/>
  <c r="G425" i="92"/>
  <c r="G423" i="92"/>
  <c r="G422" i="92"/>
  <c r="G421" i="92"/>
  <c r="G419" i="92"/>
  <c r="G418" i="92"/>
  <c r="G417" i="92"/>
  <c r="G415" i="92"/>
  <c r="G414" i="92"/>
  <c r="G413" i="92"/>
  <c r="G410" i="92"/>
  <c r="G409" i="92"/>
  <c r="G408" i="92"/>
  <c r="G407" i="92"/>
  <c r="G406" i="92"/>
  <c r="G405" i="92"/>
  <c r="G404" i="92"/>
  <c r="G403" i="92"/>
  <c r="G402" i="92"/>
  <c r="G401" i="92"/>
  <c r="G399" i="92"/>
  <c r="G398" i="92"/>
  <c r="G397" i="92"/>
  <c r="G396" i="92"/>
  <c r="G395" i="92"/>
  <c r="G394" i="92"/>
  <c r="G393" i="92"/>
  <c r="G392" i="92"/>
  <c r="G391" i="92"/>
  <c r="G390" i="92"/>
  <c r="T450" i="92"/>
  <c r="T443" i="92"/>
  <c r="AG450" i="92"/>
  <c r="AG443" i="92"/>
  <c r="K8" i="92"/>
  <c r="G10" i="92"/>
  <c r="T450" i="91"/>
  <c r="T443" i="91"/>
  <c r="AG450" i="91"/>
  <c r="AG443" i="91"/>
  <c r="G439" i="91"/>
  <c r="G438" i="91"/>
  <c r="G437" i="91"/>
  <c r="G435" i="91"/>
  <c r="G434" i="91"/>
  <c r="G433" i="91"/>
  <c r="G431" i="91"/>
  <c r="G430" i="91"/>
  <c r="G429" i="91"/>
  <c r="G427" i="91"/>
  <c r="G426" i="91"/>
  <c r="G425" i="91"/>
  <c r="G423" i="91"/>
  <c r="G422" i="91"/>
  <c r="G421" i="91"/>
  <c r="G419" i="91"/>
  <c r="G418" i="91"/>
  <c r="G417" i="91"/>
  <c r="G415" i="91"/>
  <c r="G414" i="91"/>
  <c r="G413" i="91"/>
  <c r="G410" i="91"/>
  <c r="G409" i="91"/>
  <c r="G408" i="91"/>
  <c r="G407" i="91"/>
  <c r="G406" i="91"/>
  <c r="G405" i="91"/>
  <c r="G404" i="91"/>
  <c r="G403" i="91"/>
  <c r="G402" i="91"/>
  <c r="G401" i="91"/>
  <c r="G399" i="91"/>
  <c r="G398" i="91"/>
  <c r="G397" i="91"/>
  <c r="G396" i="91"/>
  <c r="G395" i="91"/>
  <c r="G394" i="91"/>
  <c r="G393" i="91"/>
  <c r="G392" i="91"/>
  <c r="G391" i="91"/>
  <c r="G390" i="91"/>
  <c r="C387" i="94"/>
  <c r="B387" i="94"/>
  <c r="C386" i="94"/>
  <c r="B386" i="94"/>
  <c r="C385" i="94"/>
  <c r="B385" i="94"/>
  <c r="C384" i="94"/>
  <c r="B384" i="94"/>
  <c r="C383" i="94"/>
  <c r="B383" i="94"/>
  <c r="C381" i="94"/>
  <c r="B381" i="94"/>
  <c r="C380" i="94"/>
  <c r="B380" i="94"/>
  <c r="C379" i="94"/>
  <c r="B379" i="94"/>
  <c r="C378" i="94"/>
  <c r="B378" i="94"/>
  <c r="C377" i="94"/>
  <c r="B377" i="94"/>
  <c r="C375" i="94"/>
  <c r="B375" i="94"/>
  <c r="C374" i="94"/>
  <c r="B374" i="94"/>
  <c r="C373" i="94"/>
  <c r="B373" i="94"/>
  <c r="C372" i="94"/>
  <c r="B372" i="94"/>
  <c r="C371" i="94"/>
  <c r="B371" i="94"/>
  <c r="C369" i="94"/>
  <c r="B369" i="94"/>
  <c r="C368" i="94"/>
  <c r="B368" i="94"/>
  <c r="C367" i="94"/>
  <c r="B367" i="94"/>
  <c r="C366" i="94"/>
  <c r="B366" i="94"/>
  <c r="C365" i="94"/>
  <c r="B365" i="94"/>
  <c r="C363" i="94"/>
  <c r="B363" i="94"/>
  <c r="C362" i="94"/>
  <c r="B362" i="94"/>
  <c r="C361" i="94"/>
  <c r="B361" i="94"/>
  <c r="C360" i="94"/>
  <c r="B360" i="94"/>
  <c r="C359" i="94"/>
  <c r="B359" i="94"/>
  <c r="C356" i="94"/>
  <c r="B356" i="94"/>
  <c r="C355" i="94"/>
  <c r="B355" i="94"/>
  <c r="C354" i="94"/>
  <c r="B354" i="94"/>
  <c r="C353" i="94"/>
  <c r="B353" i="94"/>
  <c r="C352" i="94"/>
  <c r="B352" i="94"/>
  <c r="C350" i="94"/>
  <c r="B350" i="94"/>
  <c r="C349" i="94"/>
  <c r="B349" i="94"/>
  <c r="C348" i="94"/>
  <c r="B348" i="94"/>
  <c r="C347" i="94"/>
  <c r="B347" i="94"/>
  <c r="C346" i="94"/>
  <c r="B346" i="94"/>
  <c r="C344" i="94"/>
  <c r="B344" i="94"/>
  <c r="C343" i="94"/>
  <c r="B343" i="94"/>
  <c r="C342" i="94"/>
  <c r="B342" i="94"/>
  <c r="C341" i="94"/>
  <c r="B341" i="94"/>
  <c r="C340" i="94"/>
  <c r="B340" i="94"/>
  <c r="C338" i="94"/>
  <c r="B338" i="94"/>
  <c r="C337" i="94"/>
  <c r="B337" i="94"/>
  <c r="C336" i="94"/>
  <c r="B336" i="94"/>
  <c r="C335" i="94"/>
  <c r="B335" i="94"/>
  <c r="C334" i="94"/>
  <c r="B334" i="94"/>
  <c r="C332" i="94"/>
  <c r="B332" i="94"/>
  <c r="C331" i="94"/>
  <c r="B331" i="94"/>
  <c r="C330" i="94"/>
  <c r="B330" i="94"/>
  <c r="C329" i="94"/>
  <c r="B329" i="94"/>
  <c r="C328" i="94"/>
  <c r="B328" i="94"/>
  <c r="C325" i="94"/>
  <c r="B325" i="94"/>
  <c r="C324" i="94"/>
  <c r="B324" i="94"/>
  <c r="C323" i="94"/>
  <c r="B323" i="94"/>
  <c r="C322" i="94"/>
  <c r="B322" i="94"/>
  <c r="C321" i="94"/>
  <c r="B321" i="94"/>
  <c r="C319" i="94"/>
  <c r="B319" i="94"/>
  <c r="C318" i="94"/>
  <c r="B318" i="94"/>
  <c r="C317" i="94"/>
  <c r="B317" i="94"/>
  <c r="C316" i="94"/>
  <c r="B316" i="94"/>
  <c r="C315" i="94"/>
  <c r="B315" i="94"/>
  <c r="C313" i="94"/>
  <c r="B313" i="94"/>
  <c r="C312" i="94"/>
  <c r="B312" i="94"/>
  <c r="C311" i="94"/>
  <c r="B311" i="94"/>
  <c r="C310" i="94"/>
  <c r="B310" i="94"/>
  <c r="C309" i="94"/>
  <c r="B309" i="94"/>
  <c r="C307" i="94"/>
  <c r="B307" i="94"/>
  <c r="C306" i="94"/>
  <c r="B306" i="94"/>
  <c r="C305" i="94"/>
  <c r="B305" i="94"/>
  <c r="C304" i="94"/>
  <c r="B304" i="94"/>
  <c r="C303" i="94"/>
  <c r="B303" i="94"/>
  <c r="C301" i="94"/>
  <c r="B301" i="94"/>
  <c r="C300" i="94"/>
  <c r="B300" i="94"/>
  <c r="C299" i="94"/>
  <c r="B299" i="94"/>
  <c r="C298" i="94"/>
  <c r="B298" i="94"/>
  <c r="C297" i="94"/>
  <c r="B297" i="94"/>
  <c r="C293" i="94"/>
  <c r="B293" i="94"/>
  <c r="C292" i="94"/>
  <c r="B292" i="94"/>
  <c r="C291" i="94"/>
  <c r="B291" i="94"/>
  <c r="C290" i="94"/>
  <c r="B290" i="94"/>
  <c r="C289" i="94"/>
  <c r="B289" i="94"/>
  <c r="C287" i="94"/>
  <c r="B287" i="94"/>
  <c r="C286" i="94"/>
  <c r="B286" i="94"/>
  <c r="C285" i="94"/>
  <c r="B285" i="94"/>
  <c r="C284" i="94"/>
  <c r="B284" i="94"/>
  <c r="C283" i="94"/>
  <c r="B283" i="94"/>
  <c r="C281" i="94"/>
  <c r="B281" i="94"/>
  <c r="C280" i="94"/>
  <c r="B280" i="94"/>
  <c r="C279" i="94"/>
  <c r="B279" i="94"/>
  <c r="C278" i="94"/>
  <c r="B278" i="94"/>
  <c r="C277" i="94"/>
  <c r="B277" i="94"/>
  <c r="C275" i="94"/>
  <c r="B275" i="94"/>
  <c r="C274" i="94"/>
  <c r="B274" i="94"/>
  <c r="C273" i="94"/>
  <c r="B273" i="94"/>
  <c r="C272" i="94"/>
  <c r="B272" i="94"/>
  <c r="C271" i="94"/>
  <c r="B271" i="94"/>
  <c r="C269" i="94"/>
  <c r="B269" i="94"/>
  <c r="C268" i="94"/>
  <c r="B268" i="94"/>
  <c r="C267" i="94"/>
  <c r="B267" i="94"/>
  <c r="C266" i="94"/>
  <c r="B266" i="94"/>
  <c r="C265" i="94"/>
  <c r="B265" i="94"/>
  <c r="C262" i="94"/>
  <c r="B262" i="94"/>
  <c r="C261" i="94"/>
  <c r="B261" i="94"/>
  <c r="C260" i="94"/>
  <c r="B260" i="94"/>
  <c r="C259" i="94"/>
  <c r="B259" i="94"/>
  <c r="C258" i="94"/>
  <c r="B258" i="94"/>
  <c r="C256" i="94"/>
  <c r="B256" i="94"/>
  <c r="C255" i="94"/>
  <c r="B255" i="94"/>
  <c r="C254" i="94"/>
  <c r="B254" i="94"/>
  <c r="C253" i="94"/>
  <c r="B253" i="94"/>
  <c r="C252" i="94"/>
  <c r="B252" i="94"/>
  <c r="C250" i="94"/>
  <c r="B250" i="94"/>
  <c r="C249" i="94"/>
  <c r="B249" i="94"/>
  <c r="C248" i="94"/>
  <c r="B248" i="94"/>
  <c r="C247" i="94"/>
  <c r="B247" i="94"/>
  <c r="C246" i="94"/>
  <c r="B246" i="94"/>
  <c r="C244" i="94"/>
  <c r="B244" i="94"/>
  <c r="C243" i="94"/>
  <c r="B243" i="94"/>
  <c r="C242" i="94"/>
  <c r="B242" i="94"/>
  <c r="C241" i="94"/>
  <c r="B241" i="94"/>
  <c r="C240" i="94"/>
  <c r="B240" i="94"/>
  <c r="C238" i="94"/>
  <c r="B238" i="94"/>
  <c r="C237" i="94"/>
  <c r="B237" i="94"/>
  <c r="C236" i="94"/>
  <c r="B236" i="94"/>
  <c r="C235" i="94"/>
  <c r="B235" i="94"/>
  <c r="C234" i="94"/>
  <c r="B234" i="94"/>
  <c r="C231" i="94"/>
  <c r="B231" i="94"/>
  <c r="C230" i="94"/>
  <c r="B230" i="94"/>
  <c r="C229" i="94"/>
  <c r="B229" i="94"/>
  <c r="C228" i="94"/>
  <c r="B228" i="94"/>
  <c r="C227" i="94"/>
  <c r="B227" i="94"/>
  <c r="C225" i="94"/>
  <c r="B225" i="94"/>
  <c r="C224" i="94"/>
  <c r="B224" i="94"/>
  <c r="C223" i="94"/>
  <c r="B223" i="94"/>
  <c r="C222" i="94"/>
  <c r="B222" i="94"/>
  <c r="C221" i="94"/>
  <c r="B221" i="94"/>
  <c r="C219" i="94"/>
  <c r="B219" i="94"/>
  <c r="C218" i="94"/>
  <c r="B218" i="94"/>
  <c r="C217" i="94"/>
  <c r="B217" i="94"/>
  <c r="C216" i="94"/>
  <c r="B216" i="94"/>
  <c r="C215" i="94"/>
  <c r="B215" i="94"/>
  <c r="C213" i="94"/>
  <c r="B213" i="94"/>
  <c r="C212" i="94"/>
  <c r="B212" i="94"/>
  <c r="C211" i="94"/>
  <c r="B211" i="94"/>
  <c r="C210" i="94"/>
  <c r="B210" i="94"/>
  <c r="C209" i="94"/>
  <c r="B209" i="94"/>
  <c r="C207" i="94"/>
  <c r="B207" i="94"/>
  <c r="C206" i="94"/>
  <c r="B206" i="94"/>
  <c r="C205" i="94"/>
  <c r="B205" i="94"/>
  <c r="C204" i="94"/>
  <c r="B204" i="94"/>
  <c r="C203" i="94"/>
  <c r="B203" i="94"/>
  <c r="C199" i="94"/>
  <c r="B199" i="94"/>
  <c r="C198" i="94"/>
  <c r="B198" i="94"/>
  <c r="C197" i="94"/>
  <c r="B197" i="94"/>
  <c r="C196" i="94"/>
  <c r="B196" i="94"/>
  <c r="C195" i="94"/>
  <c r="B195" i="94"/>
  <c r="C193" i="94"/>
  <c r="B193" i="94"/>
  <c r="C192" i="94"/>
  <c r="B192" i="94"/>
  <c r="C191" i="94"/>
  <c r="B191" i="94"/>
  <c r="C190" i="94"/>
  <c r="B190" i="94"/>
  <c r="C189" i="94"/>
  <c r="B189" i="94"/>
  <c r="C187" i="94"/>
  <c r="B187" i="94"/>
  <c r="C186" i="94"/>
  <c r="B186" i="94"/>
  <c r="C185" i="94"/>
  <c r="B185" i="94"/>
  <c r="C184" i="94"/>
  <c r="B184" i="94"/>
  <c r="C183" i="94"/>
  <c r="B183" i="94"/>
  <c r="C181" i="94"/>
  <c r="B181" i="94"/>
  <c r="C180" i="94"/>
  <c r="B180" i="94"/>
  <c r="C179" i="94"/>
  <c r="B179" i="94"/>
  <c r="C178" i="94"/>
  <c r="B178" i="94"/>
  <c r="C177" i="94"/>
  <c r="B177" i="94"/>
  <c r="C175" i="94"/>
  <c r="B175" i="94"/>
  <c r="C174" i="94"/>
  <c r="B174" i="94"/>
  <c r="C173" i="94"/>
  <c r="B173" i="94"/>
  <c r="C172" i="94"/>
  <c r="B172" i="94"/>
  <c r="C171" i="94"/>
  <c r="B171" i="94"/>
  <c r="C168" i="94"/>
  <c r="B168" i="94"/>
  <c r="C167" i="94"/>
  <c r="B167" i="94"/>
  <c r="C166" i="94"/>
  <c r="B166" i="94"/>
  <c r="C165" i="94"/>
  <c r="B165" i="94"/>
  <c r="C164" i="94"/>
  <c r="B164" i="94"/>
  <c r="C162" i="94"/>
  <c r="B162" i="94"/>
  <c r="C161" i="94"/>
  <c r="B161" i="94"/>
  <c r="C160" i="94"/>
  <c r="B160" i="94"/>
  <c r="C159" i="94"/>
  <c r="B159" i="94"/>
  <c r="C158" i="94"/>
  <c r="B158" i="94"/>
  <c r="C156" i="94"/>
  <c r="B156" i="94"/>
  <c r="C155" i="94"/>
  <c r="B155" i="94"/>
  <c r="C154" i="94"/>
  <c r="B154" i="94"/>
  <c r="C153" i="94"/>
  <c r="B153" i="94"/>
  <c r="C152" i="94"/>
  <c r="B152" i="94"/>
  <c r="C150" i="94"/>
  <c r="B150" i="94"/>
  <c r="C149" i="94"/>
  <c r="B149" i="94"/>
  <c r="C148" i="94"/>
  <c r="B148" i="94"/>
  <c r="C147" i="94"/>
  <c r="B147" i="94"/>
  <c r="C146" i="94"/>
  <c r="B146" i="94"/>
  <c r="C144" i="94"/>
  <c r="B144" i="94"/>
  <c r="C143" i="94"/>
  <c r="B143" i="94"/>
  <c r="C142" i="94"/>
  <c r="B142" i="94"/>
  <c r="C141" i="94"/>
  <c r="B141" i="94"/>
  <c r="C140" i="94"/>
  <c r="B140" i="94"/>
  <c r="C137" i="94"/>
  <c r="B137" i="94"/>
  <c r="C136" i="94"/>
  <c r="B136" i="94"/>
  <c r="C135" i="94"/>
  <c r="B135" i="94"/>
  <c r="C134" i="94"/>
  <c r="B134" i="94"/>
  <c r="C133" i="94"/>
  <c r="B133" i="94"/>
  <c r="C131" i="94"/>
  <c r="B131" i="94"/>
  <c r="C130" i="94"/>
  <c r="B130" i="94"/>
  <c r="C129" i="94"/>
  <c r="B129" i="94"/>
  <c r="C128" i="94"/>
  <c r="B128" i="94"/>
  <c r="C127" i="94"/>
  <c r="B127" i="94"/>
  <c r="C125" i="94"/>
  <c r="B125" i="94"/>
  <c r="C124" i="94"/>
  <c r="B124" i="94"/>
  <c r="C123" i="94"/>
  <c r="B123" i="94"/>
  <c r="C122" i="94"/>
  <c r="B122" i="94"/>
  <c r="C121" i="94"/>
  <c r="B121" i="94"/>
  <c r="C119" i="94"/>
  <c r="B119" i="94"/>
  <c r="C118" i="94"/>
  <c r="B118" i="94"/>
  <c r="C117" i="94"/>
  <c r="B117" i="94"/>
  <c r="C116" i="94"/>
  <c r="B116" i="94"/>
  <c r="C115" i="94"/>
  <c r="B115" i="94"/>
  <c r="C113" i="94"/>
  <c r="B113" i="94"/>
  <c r="C112" i="94"/>
  <c r="B112" i="94"/>
  <c r="C111" i="94"/>
  <c r="B111" i="94"/>
  <c r="C110" i="94"/>
  <c r="B110" i="94"/>
  <c r="C109" i="94"/>
  <c r="B109" i="94"/>
  <c r="C105" i="94"/>
  <c r="B105" i="94"/>
  <c r="C104" i="94"/>
  <c r="B104" i="94"/>
  <c r="C103" i="94"/>
  <c r="B103" i="94"/>
  <c r="C102" i="94"/>
  <c r="B102" i="94"/>
  <c r="C101" i="94"/>
  <c r="B101" i="94"/>
  <c r="C99" i="94"/>
  <c r="B99" i="94"/>
  <c r="C98" i="94"/>
  <c r="B98" i="94"/>
  <c r="C97" i="94"/>
  <c r="B97" i="94"/>
  <c r="C96" i="94"/>
  <c r="B96" i="94"/>
  <c r="C95" i="94"/>
  <c r="B95" i="94"/>
  <c r="C93" i="94"/>
  <c r="B93" i="94"/>
  <c r="C92" i="94"/>
  <c r="B92" i="94"/>
  <c r="C91" i="94"/>
  <c r="B91" i="94"/>
  <c r="C90" i="94"/>
  <c r="B90" i="94"/>
  <c r="C89" i="94"/>
  <c r="B89" i="94"/>
  <c r="C87" i="94"/>
  <c r="B87" i="94"/>
  <c r="C86" i="94"/>
  <c r="B86" i="94"/>
  <c r="C85" i="94"/>
  <c r="B85" i="94"/>
  <c r="C84" i="94"/>
  <c r="B84" i="94"/>
  <c r="C83" i="94"/>
  <c r="B83" i="94"/>
  <c r="C81" i="94"/>
  <c r="B81" i="94"/>
  <c r="C80" i="94"/>
  <c r="B80" i="94"/>
  <c r="C79" i="94"/>
  <c r="B79" i="94"/>
  <c r="C78" i="94"/>
  <c r="B78" i="94"/>
  <c r="C77" i="94"/>
  <c r="B77" i="94"/>
  <c r="C74" i="94"/>
  <c r="B74" i="94"/>
  <c r="C73" i="94"/>
  <c r="B73" i="94"/>
  <c r="C72" i="94"/>
  <c r="B72" i="94"/>
  <c r="C71" i="94"/>
  <c r="B71" i="94"/>
  <c r="C70" i="94"/>
  <c r="B70" i="94"/>
  <c r="C68" i="94"/>
  <c r="B68" i="94"/>
  <c r="C67" i="94"/>
  <c r="B67" i="94"/>
  <c r="C66" i="94"/>
  <c r="B66" i="94"/>
  <c r="C65" i="94"/>
  <c r="B65" i="94"/>
  <c r="C64" i="94"/>
  <c r="B64" i="94"/>
  <c r="C62" i="94"/>
  <c r="B62" i="94"/>
  <c r="C61" i="94"/>
  <c r="B61" i="94"/>
  <c r="C60" i="94"/>
  <c r="B60" i="94"/>
  <c r="C59" i="94"/>
  <c r="B59" i="94"/>
  <c r="C58" i="94"/>
  <c r="B58" i="94"/>
  <c r="C56" i="94"/>
  <c r="B56" i="94"/>
  <c r="C55" i="94"/>
  <c r="B55" i="94"/>
  <c r="C54" i="94"/>
  <c r="B54" i="94"/>
  <c r="C53" i="94"/>
  <c r="B53" i="94"/>
  <c r="C52" i="94"/>
  <c r="B52" i="94"/>
  <c r="C50" i="94"/>
  <c r="B50" i="94"/>
  <c r="C49" i="94"/>
  <c r="B49" i="94"/>
  <c r="C48" i="94"/>
  <c r="B48" i="94"/>
  <c r="C47" i="94"/>
  <c r="B47" i="94"/>
  <c r="C46" i="94"/>
  <c r="B46" i="94"/>
  <c r="C43" i="94"/>
  <c r="B43" i="94"/>
  <c r="C42" i="94"/>
  <c r="B42" i="94"/>
  <c r="C41" i="94"/>
  <c r="B41" i="94"/>
  <c r="C40" i="94"/>
  <c r="B40" i="94"/>
  <c r="C39" i="94"/>
  <c r="B39" i="94"/>
  <c r="C37" i="94"/>
  <c r="B37" i="94"/>
  <c r="C36" i="94"/>
  <c r="B36" i="94"/>
  <c r="C35" i="94"/>
  <c r="B35" i="94"/>
  <c r="C34" i="94"/>
  <c r="B34" i="94"/>
  <c r="C33" i="94"/>
  <c r="B33" i="94"/>
  <c r="C31" i="94"/>
  <c r="B31" i="94"/>
  <c r="C30" i="94"/>
  <c r="B30" i="94"/>
  <c r="C29" i="94"/>
  <c r="B29" i="94"/>
  <c r="C28" i="94"/>
  <c r="B28" i="94"/>
  <c r="C27" i="94"/>
  <c r="B27" i="94"/>
  <c r="C25" i="94"/>
  <c r="B25" i="94"/>
  <c r="C24" i="94"/>
  <c r="B24" i="94"/>
  <c r="C23" i="94"/>
  <c r="B23" i="94"/>
  <c r="C22" i="94"/>
  <c r="B22" i="94"/>
  <c r="C21" i="94"/>
  <c r="B21" i="94"/>
  <c r="C19" i="94"/>
  <c r="B19" i="94"/>
  <c r="C18" i="94"/>
  <c r="B18" i="94"/>
  <c r="C17" i="94"/>
  <c r="B17" i="94"/>
  <c r="C16" i="94"/>
  <c r="B16" i="94"/>
  <c r="C15" i="94"/>
  <c r="B15" i="94"/>
  <c r="C387" i="93"/>
  <c r="B387" i="93"/>
  <c r="C386" i="93"/>
  <c r="B386" i="93"/>
  <c r="C385" i="93"/>
  <c r="B385" i="93"/>
  <c r="C384" i="93"/>
  <c r="B384" i="93"/>
  <c r="C383" i="93"/>
  <c r="B383" i="93"/>
  <c r="C381" i="93"/>
  <c r="B381" i="93"/>
  <c r="C380" i="93"/>
  <c r="B380" i="93"/>
  <c r="C379" i="93"/>
  <c r="B379" i="93"/>
  <c r="C378" i="93"/>
  <c r="B378" i="93"/>
  <c r="C377" i="93"/>
  <c r="B377" i="93"/>
  <c r="C375" i="93"/>
  <c r="B375" i="93"/>
  <c r="C374" i="93"/>
  <c r="B374" i="93"/>
  <c r="C373" i="93"/>
  <c r="B373" i="93"/>
  <c r="C372" i="93"/>
  <c r="B372" i="93"/>
  <c r="C371" i="93"/>
  <c r="B371" i="93"/>
  <c r="C369" i="93"/>
  <c r="B369" i="93"/>
  <c r="C368" i="93"/>
  <c r="B368" i="93"/>
  <c r="C367" i="93"/>
  <c r="B367" i="93"/>
  <c r="C366" i="93"/>
  <c r="B366" i="93"/>
  <c r="C365" i="93"/>
  <c r="B365" i="93"/>
  <c r="C363" i="93"/>
  <c r="B363" i="93"/>
  <c r="C362" i="93"/>
  <c r="B362" i="93"/>
  <c r="C361" i="93"/>
  <c r="B361" i="93"/>
  <c r="C360" i="93"/>
  <c r="B360" i="93"/>
  <c r="C359" i="93"/>
  <c r="B359" i="93"/>
  <c r="C356" i="93"/>
  <c r="B356" i="93"/>
  <c r="C355" i="93"/>
  <c r="B355" i="93"/>
  <c r="C354" i="93"/>
  <c r="B354" i="93"/>
  <c r="C353" i="93"/>
  <c r="B353" i="93"/>
  <c r="C352" i="93"/>
  <c r="B352" i="93"/>
  <c r="C350" i="93"/>
  <c r="B350" i="93"/>
  <c r="C349" i="93"/>
  <c r="B349" i="93"/>
  <c r="C348" i="93"/>
  <c r="B348" i="93"/>
  <c r="C347" i="93"/>
  <c r="B347" i="93"/>
  <c r="C346" i="93"/>
  <c r="B346" i="93"/>
  <c r="C344" i="93"/>
  <c r="B344" i="93"/>
  <c r="C343" i="93"/>
  <c r="B343" i="93"/>
  <c r="C342" i="93"/>
  <c r="B342" i="93"/>
  <c r="C341" i="93"/>
  <c r="B341" i="93"/>
  <c r="C340" i="93"/>
  <c r="B340" i="93"/>
  <c r="C338" i="93"/>
  <c r="B338" i="93"/>
  <c r="C337" i="93"/>
  <c r="B337" i="93"/>
  <c r="C336" i="93"/>
  <c r="B336" i="93"/>
  <c r="C335" i="93"/>
  <c r="B335" i="93"/>
  <c r="C334" i="93"/>
  <c r="B334" i="93"/>
  <c r="C332" i="93"/>
  <c r="B332" i="93"/>
  <c r="C331" i="93"/>
  <c r="B331" i="93"/>
  <c r="C330" i="93"/>
  <c r="B330" i="93"/>
  <c r="C329" i="93"/>
  <c r="B329" i="93"/>
  <c r="C328" i="93"/>
  <c r="B328" i="93"/>
  <c r="C325" i="93"/>
  <c r="B325" i="93"/>
  <c r="C324" i="93"/>
  <c r="B324" i="93"/>
  <c r="C323" i="93"/>
  <c r="B323" i="93"/>
  <c r="C322" i="93"/>
  <c r="B322" i="93"/>
  <c r="C321" i="93"/>
  <c r="B321" i="93"/>
  <c r="C319" i="93"/>
  <c r="B319" i="93"/>
  <c r="C318" i="93"/>
  <c r="B318" i="93"/>
  <c r="C317" i="93"/>
  <c r="B317" i="93"/>
  <c r="C316" i="93"/>
  <c r="B316" i="93"/>
  <c r="C315" i="93"/>
  <c r="B315" i="93"/>
  <c r="C313" i="93"/>
  <c r="B313" i="93"/>
  <c r="C312" i="93"/>
  <c r="B312" i="93"/>
  <c r="C311" i="93"/>
  <c r="B311" i="93"/>
  <c r="C310" i="93"/>
  <c r="B310" i="93"/>
  <c r="C309" i="93"/>
  <c r="B309" i="93"/>
  <c r="C307" i="93"/>
  <c r="B307" i="93"/>
  <c r="C306" i="93"/>
  <c r="B306" i="93"/>
  <c r="C305" i="93"/>
  <c r="B305" i="93"/>
  <c r="C304" i="93"/>
  <c r="B304" i="93"/>
  <c r="C303" i="93"/>
  <c r="B303" i="93"/>
  <c r="C301" i="93"/>
  <c r="B301" i="93"/>
  <c r="C300" i="93"/>
  <c r="B300" i="93"/>
  <c r="C299" i="93"/>
  <c r="B299" i="93"/>
  <c r="C298" i="93"/>
  <c r="B298" i="93"/>
  <c r="C297" i="93"/>
  <c r="B297" i="93"/>
  <c r="C293" i="93"/>
  <c r="B293" i="93"/>
  <c r="C292" i="93"/>
  <c r="B292" i="93"/>
  <c r="C291" i="93"/>
  <c r="B291" i="93"/>
  <c r="C290" i="93"/>
  <c r="B290" i="93"/>
  <c r="C289" i="93"/>
  <c r="B289" i="93"/>
  <c r="C287" i="93"/>
  <c r="B287" i="93"/>
  <c r="C286" i="93"/>
  <c r="B286" i="93"/>
  <c r="C285" i="93"/>
  <c r="B285" i="93"/>
  <c r="C284" i="93"/>
  <c r="B284" i="93"/>
  <c r="C283" i="93"/>
  <c r="B283" i="93"/>
  <c r="C281" i="93"/>
  <c r="B281" i="93"/>
  <c r="C280" i="93"/>
  <c r="B280" i="93"/>
  <c r="C279" i="93"/>
  <c r="B279" i="93"/>
  <c r="C278" i="93"/>
  <c r="B278" i="93"/>
  <c r="C277" i="93"/>
  <c r="B277" i="93"/>
  <c r="C275" i="93"/>
  <c r="B275" i="93"/>
  <c r="C274" i="93"/>
  <c r="B274" i="93"/>
  <c r="C273" i="93"/>
  <c r="B273" i="93"/>
  <c r="C272" i="93"/>
  <c r="B272" i="93"/>
  <c r="C271" i="93"/>
  <c r="B271" i="93"/>
  <c r="C269" i="93"/>
  <c r="B269" i="93"/>
  <c r="C268" i="93"/>
  <c r="B268" i="93"/>
  <c r="C267" i="93"/>
  <c r="B267" i="93"/>
  <c r="C266" i="93"/>
  <c r="B266" i="93"/>
  <c r="C265" i="93"/>
  <c r="B265" i="93"/>
  <c r="C262" i="93"/>
  <c r="B262" i="93"/>
  <c r="C261" i="93"/>
  <c r="B261" i="93"/>
  <c r="C260" i="93"/>
  <c r="B260" i="93"/>
  <c r="C259" i="93"/>
  <c r="B259" i="93"/>
  <c r="C258" i="93"/>
  <c r="B258" i="93"/>
  <c r="C256" i="93"/>
  <c r="B256" i="93"/>
  <c r="C255" i="93"/>
  <c r="B255" i="93"/>
  <c r="C254" i="93"/>
  <c r="B254" i="93"/>
  <c r="C253" i="93"/>
  <c r="B253" i="93"/>
  <c r="C252" i="93"/>
  <c r="B252" i="93"/>
  <c r="C250" i="93"/>
  <c r="B250" i="93"/>
  <c r="C249" i="93"/>
  <c r="B249" i="93"/>
  <c r="C248" i="93"/>
  <c r="B248" i="93"/>
  <c r="C247" i="93"/>
  <c r="B247" i="93"/>
  <c r="C246" i="93"/>
  <c r="B246" i="93"/>
  <c r="C244" i="93"/>
  <c r="B244" i="93"/>
  <c r="C243" i="93"/>
  <c r="B243" i="93"/>
  <c r="C242" i="93"/>
  <c r="B242" i="93"/>
  <c r="C241" i="93"/>
  <c r="B241" i="93"/>
  <c r="C240" i="93"/>
  <c r="B240" i="93"/>
  <c r="C238" i="93"/>
  <c r="B238" i="93"/>
  <c r="C237" i="93"/>
  <c r="B237" i="93"/>
  <c r="C236" i="93"/>
  <c r="B236" i="93"/>
  <c r="C235" i="93"/>
  <c r="B235" i="93"/>
  <c r="C234" i="93"/>
  <c r="B234" i="93"/>
  <c r="C231" i="93"/>
  <c r="B231" i="93"/>
  <c r="C230" i="93"/>
  <c r="B230" i="93"/>
  <c r="C229" i="93"/>
  <c r="B229" i="93"/>
  <c r="C228" i="93"/>
  <c r="B228" i="93"/>
  <c r="C227" i="93"/>
  <c r="B227" i="93"/>
  <c r="C225" i="93"/>
  <c r="B225" i="93"/>
  <c r="C224" i="93"/>
  <c r="B224" i="93"/>
  <c r="C223" i="93"/>
  <c r="B223" i="93"/>
  <c r="C222" i="93"/>
  <c r="B222" i="93"/>
  <c r="C221" i="93"/>
  <c r="B221" i="93"/>
  <c r="C219" i="93"/>
  <c r="B219" i="93"/>
  <c r="C218" i="93"/>
  <c r="B218" i="93"/>
  <c r="C217" i="93"/>
  <c r="B217" i="93"/>
  <c r="C216" i="93"/>
  <c r="B216" i="93"/>
  <c r="C215" i="93"/>
  <c r="B215" i="93"/>
  <c r="C213" i="93"/>
  <c r="B213" i="93"/>
  <c r="C212" i="93"/>
  <c r="B212" i="93"/>
  <c r="C211" i="93"/>
  <c r="B211" i="93"/>
  <c r="C210" i="93"/>
  <c r="B210" i="93"/>
  <c r="C209" i="93"/>
  <c r="B209" i="93"/>
  <c r="C207" i="93"/>
  <c r="B207" i="93"/>
  <c r="C206" i="93"/>
  <c r="B206" i="93"/>
  <c r="C205" i="93"/>
  <c r="B205" i="93"/>
  <c r="C204" i="93"/>
  <c r="B204" i="93"/>
  <c r="C203" i="93"/>
  <c r="B203" i="93"/>
  <c r="C199" i="93"/>
  <c r="B199" i="93"/>
  <c r="C198" i="93"/>
  <c r="B198" i="93"/>
  <c r="C197" i="93"/>
  <c r="B197" i="93"/>
  <c r="C196" i="93"/>
  <c r="B196" i="93"/>
  <c r="C195" i="93"/>
  <c r="B195" i="93"/>
  <c r="C193" i="93"/>
  <c r="B193" i="93"/>
  <c r="C192" i="93"/>
  <c r="B192" i="93"/>
  <c r="C191" i="93"/>
  <c r="B191" i="93"/>
  <c r="C190" i="93"/>
  <c r="B190" i="93"/>
  <c r="C189" i="93"/>
  <c r="B189" i="93"/>
  <c r="C187" i="93"/>
  <c r="B187" i="93"/>
  <c r="C186" i="93"/>
  <c r="B186" i="93"/>
  <c r="C185" i="93"/>
  <c r="B185" i="93"/>
  <c r="C184" i="93"/>
  <c r="B184" i="93"/>
  <c r="C183" i="93"/>
  <c r="B183" i="93"/>
  <c r="C181" i="93"/>
  <c r="B181" i="93"/>
  <c r="C180" i="93"/>
  <c r="B180" i="93"/>
  <c r="C179" i="93"/>
  <c r="B179" i="93"/>
  <c r="C178" i="93"/>
  <c r="B178" i="93"/>
  <c r="C177" i="93"/>
  <c r="B177" i="93"/>
  <c r="C175" i="93"/>
  <c r="B175" i="93"/>
  <c r="C174" i="93"/>
  <c r="B174" i="93"/>
  <c r="C173" i="93"/>
  <c r="B173" i="93"/>
  <c r="C172" i="93"/>
  <c r="B172" i="93"/>
  <c r="C171" i="93"/>
  <c r="B171" i="93"/>
  <c r="C168" i="93"/>
  <c r="B168" i="93"/>
  <c r="C167" i="93"/>
  <c r="B167" i="93"/>
  <c r="C166" i="93"/>
  <c r="B166" i="93"/>
  <c r="C165" i="93"/>
  <c r="B165" i="93"/>
  <c r="C164" i="93"/>
  <c r="B164" i="93"/>
  <c r="C162" i="93"/>
  <c r="B162" i="93"/>
  <c r="C161" i="93"/>
  <c r="B161" i="93"/>
  <c r="C160" i="93"/>
  <c r="B160" i="93"/>
  <c r="C159" i="93"/>
  <c r="B159" i="93"/>
  <c r="C158" i="93"/>
  <c r="B158" i="93"/>
  <c r="C156" i="93"/>
  <c r="B156" i="93"/>
  <c r="C155" i="93"/>
  <c r="B155" i="93"/>
  <c r="C154" i="93"/>
  <c r="B154" i="93"/>
  <c r="C153" i="93"/>
  <c r="B153" i="93"/>
  <c r="C152" i="93"/>
  <c r="B152" i="93"/>
  <c r="C150" i="93"/>
  <c r="B150" i="93"/>
  <c r="C149" i="93"/>
  <c r="B149" i="93"/>
  <c r="C148" i="93"/>
  <c r="B148" i="93"/>
  <c r="C147" i="93"/>
  <c r="B147" i="93"/>
  <c r="C146" i="93"/>
  <c r="B146" i="93"/>
  <c r="C144" i="93"/>
  <c r="B144" i="93"/>
  <c r="C143" i="93"/>
  <c r="B143" i="93"/>
  <c r="C142" i="93"/>
  <c r="B142" i="93"/>
  <c r="C141" i="93"/>
  <c r="B141" i="93"/>
  <c r="C140" i="93"/>
  <c r="B140" i="93"/>
  <c r="C137" i="93"/>
  <c r="B137" i="93"/>
  <c r="C136" i="93"/>
  <c r="B136" i="93"/>
  <c r="C135" i="93"/>
  <c r="B135" i="93"/>
  <c r="C134" i="93"/>
  <c r="B134" i="93"/>
  <c r="C133" i="93"/>
  <c r="B133" i="93"/>
  <c r="C131" i="93"/>
  <c r="B131" i="93"/>
  <c r="C130" i="93"/>
  <c r="B130" i="93"/>
  <c r="C129" i="93"/>
  <c r="B129" i="93"/>
  <c r="C128" i="93"/>
  <c r="B128" i="93"/>
  <c r="C127" i="93"/>
  <c r="B127" i="93"/>
  <c r="C125" i="93"/>
  <c r="B125" i="93"/>
  <c r="C124" i="93"/>
  <c r="B124" i="93"/>
  <c r="C123" i="93"/>
  <c r="B123" i="93"/>
  <c r="C122" i="93"/>
  <c r="B122" i="93"/>
  <c r="C121" i="93"/>
  <c r="B121" i="93"/>
  <c r="C119" i="93"/>
  <c r="B119" i="93"/>
  <c r="C118" i="93"/>
  <c r="B118" i="93"/>
  <c r="C117" i="93"/>
  <c r="B117" i="93"/>
  <c r="C116" i="93"/>
  <c r="B116" i="93"/>
  <c r="C115" i="93"/>
  <c r="B115" i="93"/>
  <c r="C113" i="93"/>
  <c r="B113" i="93"/>
  <c r="C112" i="93"/>
  <c r="B112" i="93"/>
  <c r="C111" i="93"/>
  <c r="B111" i="93"/>
  <c r="C110" i="93"/>
  <c r="B110" i="93"/>
  <c r="C109" i="93"/>
  <c r="B109" i="93"/>
  <c r="C105" i="93"/>
  <c r="B105" i="93"/>
  <c r="C104" i="93"/>
  <c r="B104" i="93"/>
  <c r="C103" i="93"/>
  <c r="B103" i="93"/>
  <c r="C102" i="93"/>
  <c r="B102" i="93"/>
  <c r="C101" i="93"/>
  <c r="B101" i="93"/>
  <c r="C99" i="93"/>
  <c r="B99" i="93"/>
  <c r="C98" i="93"/>
  <c r="B98" i="93"/>
  <c r="C97" i="93"/>
  <c r="B97" i="93"/>
  <c r="C96" i="93"/>
  <c r="B96" i="93"/>
  <c r="C95" i="93"/>
  <c r="B95" i="93"/>
  <c r="C93" i="93"/>
  <c r="B93" i="93"/>
  <c r="C92" i="93"/>
  <c r="B92" i="93"/>
  <c r="C91" i="93"/>
  <c r="B91" i="93"/>
  <c r="C90" i="93"/>
  <c r="B90" i="93"/>
  <c r="C89" i="93"/>
  <c r="B89" i="93"/>
  <c r="C87" i="93"/>
  <c r="B87" i="93"/>
  <c r="C86" i="93"/>
  <c r="B86" i="93"/>
  <c r="C85" i="93"/>
  <c r="B85" i="93"/>
  <c r="C84" i="93"/>
  <c r="B84" i="93"/>
  <c r="C83" i="93"/>
  <c r="B83" i="93"/>
  <c r="C81" i="93"/>
  <c r="B81" i="93"/>
  <c r="C80" i="93"/>
  <c r="B80" i="93"/>
  <c r="C79" i="93"/>
  <c r="B79" i="93"/>
  <c r="C78" i="93"/>
  <c r="B78" i="93"/>
  <c r="C77" i="93"/>
  <c r="B77" i="93"/>
  <c r="C74" i="93"/>
  <c r="B74" i="93"/>
  <c r="C73" i="93"/>
  <c r="B73" i="93"/>
  <c r="C72" i="93"/>
  <c r="B72" i="93"/>
  <c r="C71" i="93"/>
  <c r="B71" i="93"/>
  <c r="C70" i="93"/>
  <c r="B70" i="93"/>
  <c r="C68" i="93"/>
  <c r="B68" i="93"/>
  <c r="C67" i="93"/>
  <c r="B67" i="93"/>
  <c r="C66" i="93"/>
  <c r="B66" i="93"/>
  <c r="C65" i="93"/>
  <c r="B65" i="93"/>
  <c r="C64" i="93"/>
  <c r="B64" i="93"/>
  <c r="C62" i="93"/>
  <c r="B62" i="93"/>
  <c r="C61" i="93"/>
  <c r="B61" i="93"/>
  <c r="C60" i="93"/>
  <c r="B60" i="93"/>
  <c r="C59" i="93"/>
  <c r="B59" i="93"/>
  <c r="C58" i="93"/>
  <c r="B58" i="93"/>
  <c r="C56" i="93"/>
  <c r="B56" i="93"/>
  <c r="C55" i="93"/>
  <c r="B55" i="93"/>
  <c r="C54" i="93"/>
  <c r="B54" i="93"/>
  <c r="C53" i="93"/>
  <c r="B53" i="93"/>
  <c r="C52" i="93"/>
  <c r="B52" i="93"/>
  <c r="C50" i="93"/>
  <c r="B50" i="93"/>
  <c r="C49" i="93"/>
  <c r="B49" i="93"/>
  <c r="C48" i="93"/>
  <c r="B48" i="93"/>
  <c r="C47" i="93"/>
  <c r="B47" i="93"/>
  <c r="C46" i="93"/>
  <c r="B46" i="93"/>
  <c r="C43" i="93"/>
  <c r="B43" i="93"/>
  <c r="C42" i="93"/>
  <c r="B42" i="93"/>
  <c r="C41" i="93"/>
  <c r="B41" i="93"/>
  <c r="C40" i="93"/>
  <c r="B40" i="93"/>
  <c r="C39" i="93"/>
  <c r="B39" i="93"/>
  <c r="C37" i="93"/>
  <c r="B37" i="93"/>
  <c r="C36" i="93"/>
  <c r="B36" i="93"/>
  <c r="C35" i="93"/>
  <c r="B35" i="93"/>
  <c r="C34" i="93"/>
  <c r="B34" i="93"/>
  <c r="C33" i="93"/>
  <c r="B33" i="93"/>
  <c r="C31" i="93"/>
  <c r="B31" i="93"/>
  <c r="C30" i="93"/>
  <c r="B30" i="93"/>
  <c r="C29" i="93"/>
  <c r="B29" i="93"/>
  <c r="C28" i="93"/>
  <c r="B28" i="93"/>
  <c r="C27" i="93"/>
  <c r="B27" i="93"/>
  <c r="C25" i="93"/>
  <c r="B25" i="93"/>
  <c r="C24" i="93"/>
  <c r="B24" i="93"/>
  <c r="C23" i="93"/>
  <c r="B23" i="93"/>
  <c r="C22" i="93"/>
  <c r="B22" i="93"/>
  <c r="C21" i="93"/>
  <c r="B21" i="93"/>
  <c r="C19" i="93"/>
  <c r="B19" i="93"/>
  <c r="C18" i="93"/>
  <c r="B18" i="93"/>
  <c r="C17" i="93"/>
  <c r="B17" i="93"/>
  <c r="C16" i="93"/>
  <c r="B16" i="93"/>
  <c r="C15" i="93"/>
  <c r="B15" i="93"/>
  <c r="C387" i="92"/>
  <c r="B387" i="92"/>
  <c r="C386" i="92"/>
  <c r="B386" i="92"/>
  <c r="C385" i="92"/>
  <c r="B385" i="92"/>
  <c r="C384" i="92"/>
  <c r="B384" i="92"/>
  <c r="C383" i="92"/>
  <c r="B383" i="92"/>
  <c r="C381" i="92"/>
  <c r="B381" i="92"/>
  <c r="C380" i="92"/>
  <c r="B380" i="92"/>
  <c r="C379" i="92"/>
  <c r="B379" i="92"/>
  <c r="C378" i="92"/>
  <c r="B378" i="92"/>
  <c r="C377" i="92"/>
  <c r="B377" i="92"/>
  <c r="C375" i="92"/>
  <c r="B375" i="92"/>
  <c r="C374" i="92"/>
  <c r="B374" i="92"/>
  <c r="C373" i="92"/>
  <c r="B373" i="92"/>
  <c r="C372" i="92"/>
  <c r="B372" i="92"/>
  <c r="C371" i="92"/>
  <c r="B371" i="92"/>
  <c r="C369" i="92"/>
  <c r="B369" i="92"/>
  <c r="C368" i="92"/>
  <c r="B368" i="92"/>
  <c r="C367" i="92"/>
  <c r="B367" i="92"/>
  <c r="C366" i="92"/>
  <c r="B366" i="92"/>
  <c r="C365" i="92"/>
  <c r="B365" i="92"/>
  <c r="C363" i="92"/>
  <c r="B363" i="92"/>
  <c r="C362" i="92"/>
  <c r="B362" i="92"/>
  <c r="C361" i="92"/>
  <c r="B361" i="92"/>
  <c r="C360" i="92"/>
  <c r="B360" i="92"/>
  <c r="C359" i="92"/>
  <c r="B359" i="92"/>
  <c r="C356" i="92"/>
  <c r="B356" i="92"/>
  <c r="C355" i="92"/>
  <c r="B355" i="92"/>
  <c r="C354" i="92"/>
  <c r="B354" i="92"/>
  <c r="C353" i="92"/>
  <c r="B353" i="92"/>
  <c r="C352" i="92"/>
  <c r="B352" i="92"/>
  <c r="C350" i="92"/>
  <c r="B350" i="92"/>
  <c r="C349" i="92"/>
  <c r="B349" i="92"/>
  <c r="C348" i="92"/>
  <c r="B348" i="92"/>
  <c r="C347" i="92"/>
  <c r="B347" i="92"/>
  <c r="C346" i="92"/>
  <c r="B346" i="92"/>
  <c r="C344" i="92"/>
  <c r="B344" i="92"/>
  <c r="C343" i="92"/>
  <c r="B343" i="92"/>
  <c r="C342" i="92"/>
  <c r="B342" i="92"/>
  <c r="C341" i="92"/>
  <c r="B341" i="92"/>
  <c r="C340" i="92"/>
  <c r="B340" i="92"/>
  <c r="C338" i="92"/>
  <c r="B338" i="92"/>
  <c r="C337" i="92"/>
  <c r="B337" i="92"/>
  <c r="C336" i="92"/>
  <c r="B336" i="92"/>
  <c r="C335" i="92"/>
  <c r="B335" i="92"/>
  <c r="C334" i="92"/>
  <c r="B334" i="92"/>
  <c r="C332" i="92"/>
  <c r="B332" i="92"/>
  <c r="C331" i="92"/>
  <c r="B331" i="92"/>
  <c r="C330" i="92"/>
  <c r="B330" i="92"/>
  <c r="C329" i="92"/>
  <c r="B329" i="92"/>
  <c r="C328" i="92"/>
  <c r="B328" i="92"/>
  <c r="C325" i="92"/>
  <c r="B325" i="92"/>
  <c r="C324" i="92"/>
  <c r="B324" i="92"/>
  <c r="C323" i="92"/>
  <c r="B323" i="92"/>
  <c r="C322" i="92"/>
  <c r="B322" i="92"/>
  <c r="C321" i="92"/>
  <c r="B321" i="92"/>
  <c r="C319" i="92"/>
  <c r="B319" i="92"/>
  <c r="C318" i="92"/>
  <c r="B318" i="92"/>
  <c r="C317" i="92"/>
  <c r="B317" i="92"/>
  <c r="C316" i="92"/>
  <c r="B316" i="92"/>
  <c r="C315" i="92"/>
  <c r="B315" i="92"/>
  <c r="C313" i="92"/>
  <c r="B313" i="92"/>
  <c r="C312" i="92"/>
  <c r="B312" i="92"/>
  <c r="C311" i="92"/>
  <c r="B311" i="92"/>
  <c r="C310" i="92"/>
  <c r="B310" i="92"/>
  <c r="C309" i="92"/>
  <c r="B309" i="92"/>
  <c r="C307" i="92"/>
  <c r="B307" i="92"/>
  <c r="C306" i="92"/>
  <c r="B306" i="92"/>
  <c r="C305" i="92"/>
  <c r="B305" i="92"/>
  <c r="C304" i="92"/>
  <c r="B304" i="92"/>
  <c r="C303" i="92"/>
  <c r="B303" i="92"/>
  <c r="C301" i="92"/>
  <c r="B301" i="92"/>
  <c r="C300" i="92"/>
  <c r="B300" i="92"/>
  <c r="C299" i="92"/>
  <c r="B299" i="92"/>
  <c r="C298" i="92"/>
  <c r="B298" i="92"/>
  <c r="C297" i="92"/>
  <c r="B297" i="92"/>
  <c r="C293" i="92"/>
  <c r="B293" i="92"/>
  <c r="C292" i="92"/>
  <c r="B292" i="92"/>
  <c r="C291" i="92"/>
  <c r="B291" i="92"/>
  <c r="C290" i="92"/>
  <c r="B290" i="92"/>
  <c r="C289" i="92"/>
  <c r="B289" i="92"/>
  <c r="C287" i="92"/>
  <c r="B287" i="92"/>
  <c r="C286" i="92"/>
  <c r="B286" i="92"/>
  <c r="C285" i="92"/>
  <c r="B285" i="92"/>
  <c r="C284" i="92"/>
  <c r="B284" i="92"/>
  <c r="C283" i="92"/>
  <c r="B283" i="92"/>
  <c r="C281" i="92"/>
  <c r="B281" i="92"/>
  <c r="C280" i="92"/>
  <c r="B280" i="92"/>
  <c r="C279" i="92"/>
  <c r="B279" i="92"/>
  <c r="C278" i="92"/>
  <c r="B278" i="92"/>
  <c r="C277" i="92"/>
  <c r="B277" i="92"/>
  <c r="C275" i="92"/>
  <c r="B275" i="92"/>
  <c r="C274" i="92"/>
  <c r="B274" i="92"/>
  <c r="C273" i="92"/>
  <c r="B273" i="92"/>
  <c r="C272" i="92"/>
  <c r="B272" i="92"/>
  <c r="C271" i="92"/>
  <c r="B271" i="92"/>
  <c r="C269" i="92"/>
  <c r="B269" i="92"/>
  <c r="C268" i="92"/>
  <c r="B268" i="92"/>
  <c r="C267" i="92"/>
  <c r="B267" i="92"/>
  <c r="C266" i="92"/>
  <c r="B266" i="92"/>
  <c r="C265" i="92"/>
  <c r="B265" i="92"/>
  <c r="C262" i="92"/>
  <c r="B262" i="92"/>
  <c r="C261" i="92"/>
  <c r="B261" i="92"/>
  <c r="C260" i="92"/>
  <c r="B260" i="92"/>
  <c r="C259" i="92"/>
  <c r="B259" i="92"/>
  <c r="C258" i="92"/>
  <c r="B258" i="92"/>
  <c r="C256" i="92"/>
  <c r="B256" i="92"/>
  <c r="C255" i="92"/>
  <c r="B255" i="92"/>
  <c r="C254" i="92"/>
  <c r="B254" i="92"/>
  <c r="C253" i="92"/>
  <c r="B253" i="92"/>
  <c r="C252" i="92"/>
  <c r="B252" i="92"/>
  <c r="C250" i="92"/>
  <c r="B250" i="92"/>
  <c r="C249" i="92"/>
  <c r="B249" i="92"/>
  <c r="C248" i="92"/>
  <c r="B248" i="92"/>
  <c r="C247" i="92"/>
  <c r="B247" i="92"/>
  <c r="C246" i="92"/>
  <c r="B246" i="92"/>
  <c r="C244" i="92"/>
  <c r="B244" i="92"/>
  <c r="C243" i="92"/>
  <c r="B243" i="92"/>
  <c r="C242" i="92"/>
  <c r="B242" i="92"/>
  <c r="C241" i="92"/>
  <c r="B241" i="92"/>
  <c r="C240" i="92"/>
  <c r="B240" i="92"/>
  <c r="C238" i="92"/>
  <c r="B238" i="92"/>
  <c r="C237" i="92"/>
  <c r="B237" i="92"/>
  <c r="C236" i="92"/>
  <c r="B236" i="92"/>
  <c r="C235" i="92"/>
  <c r="B235" i="92"/>
  <c r="C234" i="92"/>
  <c r="B234" i="92"/>
  <c r="C231" i="92"/>
  <c r="B231" i="92"/>
  <c r="C230" i="92"/>
  <c r="B230" i="92"/>
  <c r="C229" i="92"/>
  <c r="B229" i="92"/>
  <c r="C228" i="92"/>
  <c r="B228" i="92"/>
  <c r="C227" i="92"/>
  <c r="B227" i="92"/>
  <c r="C225" i="92"/>
  <c r="B225" i="92"/>
  <c r="C224" i="92"/>
  <c r="B224" i="92"/>
  <c r="C223" i="92"/>
  <c r="B223" i="92"/>
  <c r="C222" i="92"/>
  <c r="B222" i="92"/>
  <c r="C221" i="92"/>
  <c r="B221" i="92"/>
  <c r="C219" i="92"/>
  <c r="B219" i="92"/>
  <c r="C218" i="92"/>
  <c r="B218" i="92"/>
  <c r="C217" i="92"/>
  <c r="B217" i="92"/>
  <c r="C216" i="92"/>
  <c r="B216" i="92"/>
  <c r="C215" i="92"/>
  <c r="B215" i="92"/>
  <c r="C213" i="92"/>
  <c r="B213" i="92"/>
  <c r="C212" i="92"/>
  <c r="B212" i="92"/>
  <c r="C211" i="92"/>
  <c r="B211" i="92"/>
  <c r="C210" i="92"/>
  <c r="B210" i="92"/>
  <c r="C209" i="92"/>
  <c r="B209" i="92"/>
  <c r="C207" i="92"/>
  <c r="B207" i="92"/>
  <c r="C206" i="92"/>
  <c r="B206" i="92"/>
  <c r="C205" i="92"/>
  <c r="B205" i="92"/>
  <c r="C204" i="92"/>
  <c r="B204" i="92"/>
  <c r="C203" i="92"/>
  <c r="B203" i="92"/>
  <c r="C199" i="92"/>
  <c r="B199" i="92"/>
  <c r="C198" i="92"/>
  <c r="B198" i="92"/>
  <c r="C197" i="92"/>
  <c r="B197" i="92"/>
  <c r="C196" i="92"/>
  <c r="B196" i="92"/>
  <c r="C195" i="92"/>
  <c r="B195" i="92"/>
  <c r="C193" i="92"/>
  <c r="B193" i="92"/>
  <c r="C192" i="92"/>
  <c r="B192" i="92"/>
  <c r="C191" i="92"/>
  <c r="B191" i="92"/>
  <c r="C190" i="92"/>
  <c r="B190" i="92"/>
  <c r="C189" i="92"/>
  <c r="B189" i="92"/>
  <c r="C187" i="92"/>
  <c r="B187" i="92"/>
  <c r="C186" i="92"/>
  <c r="B186" i="92"/>
  <c r="C185" i="92"/>
  <c r="B185" i="92"/>
  <c r="C184" i="92"/>
  <c r="B184" i="92"/>
  <c r="C183" i="92"/>
  <c r="B183" i="92"/>
  <c r="C181" i="92"/>
  <c r="B181" i="92"/>
  <c r="C180" i="92"/>
  <c r="B180" i="92"/>
  <c r="C179" i="92"/>
  <c r="B179" i="92"/>
  <c r="C178" i="92"/>
  <c r="B178" i="92"/>
  <c r="C177" i="92"/>
  <c r="B177" i="92"/>
  <c r="C175" i="92"/>
  <c r="B175" i="92"/>
  <c r="C174" i="92"/>
  <c r="B174" i="92"/>
  <c r="C173" i="92"/>
  <c r="B173" i="92"/>
  <c r="C172" i="92"/>
  <c r="B172" i="92"/>
  <c r="C171" i="92"/>
  <c r="B171" i="92"/>
  <c r="C168" i="92"/>
  <c r="B168" i="92"/>
  <c r="C167" i="92"/>
  <c r="B167" i="92"/>
  <c r="C166" i="92"/>
  <c r="B166" i="92"/>
  <c r="C165" i="92"/>
  <c r="B165" i="92"/>
  <c r="C164" i="92"/>
  <c r="B164" i="92"/>
  <c r="C162" i="92"/>
  <c r="B162" i="92"/>
  <c r="C161" i="92"/>
  <c r="B161" i="92"/>
  <c r="C160" i="92"/>
  <c r="B160" i="92"/>
  <c r="C159" i="92"/>
  <c r="B159" i="92"/>
  <c r="C158" i="92"/>
  <c r="B158" i="92"/>
  <c r="C156" i="92"/>
  <c r="B156" i="92"/>
  <c r="C155" i="92"/>
  <c r="B155" i="92"/>
  <c r="C154" i="92"/>
  <c r="B154" i="92"/>
  <c r="C153" i="92"/>
  <c r="B153" i="92"/>
  <c r="C152" i="92"/>
  <c r="B152" i="92"/>
  <c r="C150" i="92"/>
  <c r="B150" i="92"/>
  <c r="C149" i="92"/>
  <c r="B149" i="92"/>
  <c r="C148" i="92"/>
  <c r="B148" i="92"/>
  <c r="C147" i="92"/>
  <c r="B147" i="92"/>
  <c r="C146" i="92"/>
  <c r="B146" i="92"/>
  <c r="C144" i="92"/>
  <c r="B144" i="92"/>
  <c r="C143" i="92"/>
  <c r="B143" i="92"/>
  <c r="C142" i="92"/>
  <c r="B142" i="92"/>
  <c r="C141" i="92"/>
  <c r="B141" i="92"/>
  <c r="C140" i="92"/>
  <c r="B140" i="92"/>
  <c r="C137" i="92"/>
  <c r="B137" i="92"/>
  <c r="C136" i="92"/>
  <c r="B136" i="92"/>
  <c r="C135" i="92"/>
  <c r="B135" i="92"/>
  <c r="C134" i="92"/>
  <c r="B134" i="92"/>
  <c r="C133" i="92"/>
  <c r="B133" i="92"/>
  <c r="C131" i="92"/>
  <c r="B131" i="92"/>
  <c r="C130" i="92"/>
  <c r="B130" i="92"/>
  <c r="C129" i="92"/>
  <c r="B129" i="92"/>
  <c r="C128" i="92"/>
  <c r="B128" i="92"/>
  <c r="C127" i="92"/>
  <c r="B127" i="92"/>
  <c r="C125" i="92"/>
  <c r="B125" i="92"/>
  <c r="C124" i="92"/>
  <c r="B124" i="92"/>
  <c r="C123" i="92"/>
  <c r="B123" i="92"/>
  <c r="C122" i="92"/>
  <c r="B122" i="92"/>
  <c r="C121" i="92"/>
  <c r="B121" i="92"/>
  <c r="C119" i="92"/>
  <c r="B119" i="92"/>
  <c r="C118" i="92"/>
  <c r="B118" i="92"/>
  <c r="C117" i="92"/>
  <c r="B117" i="92"/>
  <c r="C116" i="92"/>
  <c r="B116" i="92"/>
  <c r="C115" i="92"/>
  <c r="B115" i="92"/>
  <c r="C113" i="92"/>
  <c r="B113" i="92"/>
  <c r="C112" i="92"/>
  <c r="B112" i="92"/>
  <c r="C111" i="92"/>
  <c r="B111" i="92"/>
  <c r="C110" i="92"/>
  <c r="B110" i="92"/>
  <c r="C109" i="92"/>
  <c r="B109" i="92"/>
  <c r="C105" i="92"/>
  <c r="B105" i="92"/>
  <c r="C104" i="92"/>
  <c r="B104" i="92"/>
  <c r="C103" i="92"/>
  <c r="B103" i="92"/>
  <c r="C102" i="92"/>
  <c r="B102" i="92"/>
  <c r="C101" i="92"/>
  <c r="B101" i="92"/>
  <c r="C99" i="92"/>
  <c r="B99" i="92"/>
  <c r="C98" i="92"/>
  <c r="B98" i="92"/>
  <c r="C97" i="92"/>
  <c r="B97" i="92"/>
  <c r="C96" i="92"/>
  <c r="B96" i="92"/>
  <c r="C95" i="92"/>
  <c r="B95" i="92"/>
  <c r="C93" i="92"/>
  <c r="B93" i="92"/>
  <c r="C92" i="92"/>
  <c r="B92" i="92"/>
  <c r="C91" i="92"/>
  <c r="B91" i="92"/>
  <c r="C90" i="92"/>
  <c r="B90" i="92"/>
  <c r="C89" i="92"/>
  <c r="B89" i="92"/>
  <c r="C87" i="92"/>
  <c r="B87" i="92"/>
  <c r="C86" i="92"/>
  <c r="B86" i="92"/>
  <c r="C85" i="92"/>
  <c r="B85" i="92"/>
  <c r="C84" i="92"/>
  <c r="B84" i="92"/>
  <c r="C83" i="92"/>
  <c r="B83" i="92"/>
  <c r="C81" i="92"/>
  <c r="B81" i="92"/>
  <c r="C80" i="92"/>
  <c r="B80" i="92"/>
  <c r="C79" i="92"/>
  <c r="B79" i="92"/>
  <c r="C78" i="92"/>
  <c r="B78" i="92"/>
  <c r="C77" i="92"/>
  <c r="B77" i="92"/>
  <c r="C74" i="92"/>
  <c r="B74" i="92"/>
  <c r="C73" i="92"/>
  <c r="B73" i="92"/>
  <c r="C72" i="92"/>
  <c r="B72" i="92"/>
  <c r="C71" i="92"/>
  <c r="B71" i="92"/>
  <c r="C70" i="92"/>
  <c r="B70" i="92"/>
  <c r="C68" i="92"/>
  <c r="B68" i="92"/>
  <c r="C67" i="92"/>
  <c r="B67" i="92"/>
  <c r="C66" i="92"/>
  <c r="B66" i="92"/>
  <c r="C65" i="92"/>
  <c r="B65" i="92"/>
  <c r="C64" i="92"/>
  <c r="B64" i="92"/>
  <c r="C62" i="92"/>
  <c r="B62" i="92"/>
  <c r="C61" i="92"/>
  <c r="B61" i="92"/>
  <c r="C60" i="92"/>
  <c r="B60" i="92"/>
  <c r="C59" i="92"/>
  <c r="B59" i="92"/>
  <c r="C58" i="92"/>
  <c r="B58" i="92"/>
  <c r="C56" i="92"/>
  <c r="B56" i="92"/>
  <c r="C55" i="92"/>
  <c r="B55" i="92"/>
  <c r="C54" i="92"/>
  <c r="B54" i="92"/>
  <c r="C53" i="92"/>
  <c r="B53" i="92"/>
  <c r="C52" i="92"/>
  <c r="B52" i="92"/>
  <c r="C50" i="92"/>
  <c r="B50" i="92"/>
  <c r="C49" i="92"/>
  <c r="B49" i="92"/>
  <c r="C48" i="92"/>
  <c r="B48" i="92"/>
  <c r="C47" i="92"/>
  <c r="B47" i="92"/>
  <c r="C46" i="92"/>
  <c r="B46" i="92"/>
  <c r="C43" i="92"/>
  <c r="B43" i="92"/>
  <c r="C42" i="92"/>
  <c r="B42" i="92"/>
  <c r="C41" i="92"/>
  <c r="B41" i="92"/>
  <c r="C40" i="92"/>
  <c r="B40" i="92"/>
  <c r="C39" i="92"/>
  <c r="B39" i="92"/>
  <c r="C37" i="92"/>
  <c r="B37" i="92"/>
  <c r="C36" i="92"/>
  <c r="B36" i="92"/>
  <c r="C35" i="92"/>
  <c r="B35" i="92"/>
  <c r="C34" i="92"/>
  <c r="B34" i="92"/>
  <c r="C33" i="92"/>
  <c r="B33" i="92"/>
  <c r="C31" i="92"/>
  <c r="B31" i="92"/>
  <c r="C30" i="92"/>
  <c r="B30" i="92"/>
  <c r="C29" i="92"/>
  <c r="B29" i="92"/>
  <c r="C28" i="92"/>
  <c r="B28" i="92"/>
  <c r="C27" i="92"/>
  <c r="B27" i="92"/>
  <c r="C25" i="92"/>
  <c r="B25" i="92"/>
  <c r="C24" i="92"/>
  <c r="B24" i="92"/>
  <c r="C23" i="92"/>
  <c r="B23" i="92"/>
  <c r="C22" i="92"/>
  <c r="B22" i="92"/>
  <c r="C21" i="92"/>
  <c r="B21" i="92"/>
  <c r="C19" i="92"/>
  <c r="B19" i="92"/>
  <c r="C18" i="92"/>
  <c r="B18" i="92"/>
  <c r="C17" i="92"/>
  <c r="B17" i="92"/>
  <c r="C16" i="92"/>
  <c r="B16" i="92"/>
  <c r="C15" i="92"/>
  <c r="B15" i="92"/>
  <c r="C387" i="91"/>
  <c r="B387" i="91"/>
  <c r="C386" i="91"/>
  <c r="B386" i="91"/>
  <c r="C385" i="91"/>
  <c r="B385" i="91"/>
  <c r="C384" i="91"/>
  <c r="B384" i="91"/>
  <c r="C383" i="91"/>
  <c r="B383" i="91"/>
  <c r="C381" i="91"/>
  <c r="B381" i="91"/>
  <c r="C380" i="91"/>
  <c r="B380" i="91"/>
  <c r="C379" i="91"/>
  <c r="B379" i="91"/>
  <c r="C378" i="91"/>
  <c r="B378" i="91"/>
  <c r="C377" i="91"/>
  <c r="B377" i="91"/>
  <c r="C375" i="91"/>
  <c r="B375" i="91"/>
  <c r="C374" i="91"/>
  <c r="B374" i="91"/>
  <c r="C373" i="91"/>
  <c r="B373" i="91"/>
  <c r="C372" i="91"/>
  <c r="B372" i="91"/>
  <c r="C371" i="91"/>
  <c r="B371" i="91"/>
  <c r="C369" i="91"/>
  <c r="B369" i="91"/>
  <c r="C368" i="91"/>
  <c r="B368" i="91"/>
  <c r="C367" i="91"/>
  <c r="B367" i="91"/>
  <c r="C366" i="91"/>
  <c r="B366" i="91"/>
  <c r="C365" i="91"/>
  <c r="B365" i="91"/>
  <c r="C363" i="91"/>
  <c r="B363" i="91"/>
  <c r="C362" i="91"/>
  <c r="B362" i="91"/>
  <c r="C361" i="91"/>
  <c r="B361" i="91"/>
  <c r="C360" i="91"/>
  <c r="B360" i="91"/>
  <c r="C359" i="91"/>
  <c r="B359" i="91"/>
  <c r="C356" i="91"/>
  <c r="B356" i="91"/>
  <c r="C355" i="91"/>
  <c r="B355" i="91"/>
  <c r="C354" i="91"/>
  <c r="B354" i="91"/>
  <c r="C353" i="91"/>
  <c r="B353" i="91"/>
  <c r="C352" i="91"/>
  <c r="B352" i="91"/>
  <c r="C350" i="91"/>
  <c r="B350" i="91"/>
  <c r="C349" i="91"/>
  <c r="B349" i="91"/>
  <c r="C348" i="91"/>
  <c r="B348" i="91"/>
  <c r="C347" i="91"/>
  <c r="B347" i="91"/>
  <c r="C346" i="91"/>
  <c r="B346" i="91"/>
  <c r="C344" i="91"/>
  <c r="B344" i="91"/>
  <c r="C343" i="91"/>
  <c r="B343" i="91"/>
  <c r="C342" i="91"/>
  <c r="B342" i="91"/>
  <c r="C341" i="91"/>
  <c r="B341" i="91"/>
  <c r="C340" i="91"/>
  <c r="B340" i="91"/>
  <c r="C338" i="91"/>
  <c r="B338" i="91"/>
  <c r="C337" i="91"/>
  <c r="B337" i="91"/>
  <c r="C336" i="91"/>
  <c r="B336" i="91"/>
  <c r="C335" i="91"/>
  <c r="B335" i="91"/>
  <c r="C334" i="91"/>
  <c r="B334" i="91"/>
  <c r="C332" i="91"/>
  <c r="B332" i="91"/>
  <c r="C331" i="91"/>
  <c r="B331" i="91"/>
  <c r="C330" i="91"/>
  <c r="B330" i="91"/>
  <c r="C329" i="91"/>
  <c r="B329" i="91"/>
  <c r="C328" i="91"/>
  <c r="B328" i="91"/>
  <c r="C325" i="91"/>
  <c r="B325" i="91"/>
  <c r="C324" i="91"/>
  <c r="B324" i="91"/>
  <c r="C323" i="91"/>
  <c r="B323" i="91"/>
  <c r="C322" i="91"/>
  <c r="B322" i="91"/>
  <c r="C321" i="91"/>
  <c r="B321" i="91"/>
  <c r="C319" i="91"/>
  <c r="B319" i="91"/>
  <c r="C318" i="91"/>
  <c r="B318" i="91"/>
  <c r="C317" i="91"/>
  <c r="B317" i="91"/>
  <c r="C316" i="91"/>
  <c r="B316" i="91"/>
  <c r="C315" i="91"/>
  <c r="B315" i="91"/>
  <c r="C313" i="91"/>
  <c r="B313" i="91"/>
  <c r="C312" i="91"/>
  <c r="B312" i="91"/>
  <c r="C311" i="91"/>
  <c r="B311" i="91"/>
  <c r="C310" i="91"/>
  <c r="B310" i="91"/>
  <c r="C309" i="91"/>
  <c r="B309" i="91"/>
  <c r="C307" i="91"/>
  <c r="B307" i="91"/>
  <c r="C306" i="91"/>
  <c r="B306" i="91"/>
  <c r="C305" i="91"/>
  <c r="B305" i="91"/>
  <c r="C304" i="91"/>
  <c r="B304" i="91"/>
  <c r="C303" i="91"/>
  <c r="B303" i="91"/>
  <c r="C301" i="91"/>
  <c r="B301" i="91"/>
  <c r="C300" i="91"/>
  <c r="B300" i="91"/>
  <c r="C299" i="91"/>
  <c r="B299" i="91"/>
  <c r="C298" i="91"/>
  <c r="B298" i="91"/>
  <c r="C297" i="91"/>
  <c r="B297" i="91"/>
  <c r="C293" i="91"/>
  <c r="B293" i="91"/>
  <c r="C292" i="91"/>
  <c r="B292" i="91"/>
  <c r="C291" i="91"/>
  <c r="B291" i="91"/>
  <c r="C290" i="91"/>
  <c r="B290" i="91"/>
  <c r="C289" i="91"/>
  <c r="B289" i="91"/>
  <c r="C287" i="91"/>
  <c r="B287" i="91"/>
  <c r="C286" i="91"/>
  <c r="B286" i="91"/>
  <c r="C285" i="91"/>
  <c r="B285" i="91"/>
  <c r="C284" i="91"/>
  <c r="B284" i="91"/>
  <c r="C283" i="91"/>
  <c r="B283" i="91"/>
  <c r="C281" i="91"/>
  <c r="B281" i="91"/>
  <c r="C280" i="91"/>
  <c r="B280" i="91"/>
  <c r="C279" i="91"/>
  <c r="B279" i="91"/>
  <c r="C278" i="91"/>
  <c r="B278" i="91"/>
  <c r="C277" i="91"/>
  <c r="B277" i="91"/>
  <c r="C275" i="91"/>
  <c r="B275" i="91"/>
  <c r="C274" i="91"/>
  <c r="B274" i="91"/>
  <c r="C273" i="91"/>
  <c r="B273" i="91"/>
  <c r="C272" i="91"/>
  <c r="B272" i="91"/>
  <c r="C271" i="91"/>
  <c r="B271" i="91"/>
  <c r="C269" i="91"/>
  <c r="B269" i="91"/>
  <c r="C268" i="91"/>
  <c r="B268" i="91"/>
  <c r="C267" i="91"/>
  <c r="B267" i="91"/>
  <c r="C266" i="91"/>
  <c r="B266" i="91"/>
  <c r="C265" i="91"/>
  <c r="B265" i="91"/>
  <c r="C262" i="91"/>
  <c r="B262" i="91"/>
  <c r="C261" i="91"/>
  <c r="B261" i="91"/>
  <c r="C260" i="91"/>
  <c r="B260" i="91"/>
  <c r="C259" i="91"/>
  <c r="B259" i="91"/>
  <c r="C258" i="91"/>
  <c r="B258" i="91"/>
  <c r="C256" i="91"/>
  <c r="B256" i="91"/>
  <c r="C255" i="91"/>
  <c r="B255" i="91"/>
  <c r="C254" i="91"/>
  <c r="B254" i="91"/>
  <c r="C253" i="91"/>
  <c r="B253" i="91"/>
  <c r="C252" i="91"/>
  <c r="B252" i="91"/>
  <c r="C250" i="91"/>
  <c r="B250" i="91"/>
  <c r="C249" i="91"/>
  <c r="B249" i="91"/>
  <c r="C248" i="91"/>
  <c r="B248" i="91"/>
  <c r="C247" i="91"/>
  <c r="B247" i="91"/>
  <c r="C246" i="91"/>
  <c r="B246" i="91"/>
  <c r="C244" i="91"/>
  <c r="B244" i="91"/>
  <c r="C243" i="91"/>
  <c r="B243" i="91"/>
  <c r="C242" i="91"/>
  <c r="B242" i="91"/>
  <c r="C241" i="91"/>
  <c r="B241" i="91"/>
  <c r="C240" i="91"/>
  <c r="B240" i="91"/>
  <c r="C238" i="91"/>
  <c r="B238" i="91"/>
  <c r="C237" i="91"/>
  <c r="B237" i="91"/>
  <c r="C236" i="91"/>
  <c r="B236" i="91"/>
  <c r="C235" i="91"/>
  <c r="B235" i="91"/>
  <c r="C234" i="91"/>
  <c r="B234" i="91"/>
  <c r="C231" i="91"/>
  <c r="B231" i="91"/>
  <c r="C230" i="91"/>
  <c r="B230" i="91"/>
  <c r="C229" i="91"/>
  <c r="B229" i="91"/>
  <c r="C228" i="91"/>
  <c r="B228" i="91"/>
  <c r="C227" i="91"/>
  <c r="B227" i="91"/>
  <c r="C225" i="91"/>
  <c r="B225" i="91"/>
  <c r="C224" i="91"/>
  <c r="B224" i="91"/>
  <c r="C223" i="91"/>
  <c r="B223" i="91"/>
  <c r="C222" i="91"/>
  <c r="B222" i="91"/>
  <c r="C221" i="91"/>
  <c r="B221" i="91"/>
  <c r="C219" i="91"/>
  <c r="B219" i="91"/>
  <c r="C218" i="91"/>
  <c r="B218" i="91"/>
  <c r="C217" i="91"/>
  <c r="B217" i="91"/>
  <c r="C216" i="91"/>
  <c r="B216" i="91"/>
  <c r="C215" i="91"/>
  <c r="B215" i="91"/>
  <c r="C213" i="91"/>
  <c r="B213" i="91"/>
  <c r="C212" i="91"/>
  <c r="B212" i="91"/>
  <c r="C211" i="91"/>
  <c r="B211" i="91"/>
  <c r="C210" i="91"/>
  <c r="B210" i="91"/>
  <c r="C209" i="91"/>
  <c r="B209" i="91"/>
  <c r="C207" i="91"/>
  <c r="B207" i="91"/>
  <c r="C206" i="91"/>
  <c r="B206" i="91"/>
  <c r="C205" i="91"/>
  <c r="B205" i="91"/>
  <c r="C204" i="91"/>
  <c r="B204" i="91"/>
  <c r="C203" i="91"/>
  <c r="B203" i="91"/>
  <c r="C199" i="91"/>
  <c r="B199" i="91"/>
  <c r="C198" i="91"/>
  <c r="B198" i="91"/>
  <c r="C197" i="91"/>
  <c r="B197" i="91"/>
  <c r="C196" i="91"/>
  <c r="B196" i="91"/>
  <c r="C195" i="91"/>
  <c r="B195" i="91"/>
  <c r="C193" i="91"/>
  <c r="B193" i="91"/>
  <c r="C192" i="91"/>
  <c r="B192" i="91"/>
  <c r="C191" i="91"/>
  <c r="B191" i="91"/>
  <c r="C190" i="91"/>
  <c r="B190" i="91"/>
  <c r="C189" i="91"/>
  <c r="B189" i="91"/>
  <c r="C187" i="91"/>
  <c r="B187" i="91"/>
  <c r="C186" i="91"/>
  <c r="B186" i="91"/>
  <c r="C185" i="91"/>
  <c r="B185" i="91"/>
  <c r="C184" i="91"/>
  <c r="B184" i="91"/>
  <c r="C183" i="91"/>
  <c r="B183" i="91"/>
  <c r="C181" i="91"/>
  <c r="B181" i="91"/>
  <c r="C180" i="91"/>
  <c r="B180" i="91"/>
  <c r="C179" i="91"/>
  <c r="B179" i="91"/>
  <c r="C178" i="91"/>
  <c r="B178" i="91"/>
  <c r="C177" i="91"/>
  <c r="B177" i="91"/>
  <c r="C175" i="91"/>
  <c r="B175" i="91"/>
  <c r="C174" i="91"/>
  <c r="B174" i="91"/>
  <c r="C173" i="91"/>
  <c r="B173" i="91"/>
  <c r="C172" i="91"/>
  <c r="B172" i="91"/>
  <c r="C171" i="91"/>
  <c r="B171" i="91"/>
  <c r="C168" i="91"/>
  <c r="B168" i="91"/>
  <c r="C167" i="91"/>
  <c r="B167" i="91"/>
  <c r="C166" i="91"/>
  <c r="B166" i="91"/>
  <c r="C165" i="91"/>
  <c r="B165" i="91"/>
  <c r="C164" i="91"/>
  <c r="B164" i="91"/>
  <c r="C162" i="91"/>
  <c r="B162" i="91"/>
  <c r="C161" i="91"/>
  <c r="B161" i="91"/>
  <c r="C160" i="91"/>
  <c r="B160" i="91"/>
  <c r="C159" i="91"/>
  <c r="B159" i="91"/>
  <c r="C158" i="91"/>
  <c r="B158" i="91"/>
  <c r="C156" i="91"/>
  <c r="B156" i="91"/>
  <c r="C155" i="91"/>
  <c r="B155" i="91"/>
  <c r="C154" i="91"/>
  <c r="B154" i="91"/>
  <c r="C153" i="91"/>
  <c r="B153" i="91"/>
  <c r="C152" i="91"/>
  <c r="B152" i="91"/>
  <c r="C150" i="91"/>
  <c r="B150" i="91"/>
  <c r="C149" i="91"/>
  <c r="B149" i="91"/>
  <c r="C148" i="91"/>
  <c r="B148" i="91"/>
  <c r="C147" i="91"/>
  <c r="B147" i="91"/>
  <c r="C146" i="91"/>
  <c r="B146" i="91"/>
  <c r="C144" i="91"/>
  <c r="B144" i="91"/>
  <c r="C143" i="91"/>
  <c r="B143" i="91"/>
  <c r="C142" i="91"/>
  <c r="B142" i="91"/>
  <c r="C141" i="91"/>
  <c r="B141" i="91"/>
  <c r="C140" i="91"/>
  <c r="B140" i="91"/>
  <c r="C137" i="91"/>
  <c r="B137" i="91"/>
  <c r="C136" i="91"/>
  <c r="B136" i="91"/>
  <c r="C135" i="91"/>
  <c r="B135" i="91"/>
  <c r="C134" i="91"/>
  <c r="B134" i="91"/>
  <c r="C133" i="91"/>
  <c r="B133" i="91"/>
  <c r="C131" i="91"/>
  <c r="B131" i="91"/>
  <c r="C130" i="91"/>
  <c r="B130" i="91"/>
  <c r="C129" i="91"/>
  <c r="B129" i="91"/>
  <c r="C128" i="91"/>
  <c r="B128" i="91"/>
  <c r="C127" i="91"/>
  <c r="B127" i="91"/>
  <c r="C125" i="91"/>
  <c r="B125" i="91"/>
  <c r="C124" i="91"/>
  <c r="B124" i="91"/>
  <c r="C123" i="91"/>
  <c r="B123" i="91"/>
  <c r="C122" i="91"/>
  <c r="B122" i="91"/>
  <c r="C121" i="91"/>
  <c r="B121" i="91"/>
  <c r="C119" i="91"/>
  <c r="B119" i="91"/>
  <c r="C118" i="91"/>
  <c r="B118" i="91"/>
  <c r="C117" i="91"/>
  <c r="B117" i="91"/>
  <c r="C116" i="91"/>
  <c r="B116" i="91"/>
  <c r="C115" i="91"/>
  <c r="B115" i="91"/>
  <c r="C113" i="91"/>
  <c r="B113" i="91"/>
  <c r="C112" i="91"/>
  <c r="B112" i="91"/>
  <c r="C111" i="91"/>
  <c r="B111" i="91"/>
  <c r="C110" i="91"/>
  <c r="B110" i="91"/>
  <c r="C109" i="91"/>
  <c r="B109" i="91"/>
  <c r="C105" i="91"/>
  <c r="B105" i="91"/>
  <c r="C104" i="91"/>
  <c r="B104" i="91"/>
  <c r="C103" i="91"/>
  <c r="B103" i="91"/>
  <c r="C102" i="91"/>
  <c r="B102" i="91"/>
  <c r="C101" i="91"/>
  <c r="B101" i="91"/>
  <c r="C99" i="91"/>
  <c r="B99" i="91"/>
  <c r="C98" i="91"/>
  <c r="B98" i="91"/>
  <c r="C97" i="91"/>
  <c r="B97" i="91"/>
  <c r="C96" i="91"/>
  <c r="B96" i="91"/>
  <c r="C95" i="91"/>
  <c r="B95" i="91"/>
  <c r="C93" i="91"/>
  <c r="B93" i="91"/>
  <c r="C92" i="91"/>
  <c r="B92" i="91"/>
  <c r="C91" i="91"/>
  <c r="B91" i="91"/>
  <c r="C90" i="91"/>
  <c r="B90" i="91"/>
  <c r="C89" i="91"/>
  <c r="B89" i="91"/>
  <c r="C87" i="91"/>
  <c r="B87" i="91"/>
  <c r="C86" i="91"/>
  <c r="B86" i="91"/>
  <c r="C85" i="91"/>
  <c r="B85" i="91"/>
  <c r="C84" i="91"/>
  <c r="B84" i="91"/>
  <c r="C83" i="91"/>
  <c r="B83" i="91"/>
  <c r="C81" i="91"/>
  <c r="B81" i="91"/>
  <c r="C80" i="91"/>
  <c r="B80" i="91"/>
  <c r="C79" i="91"/>
  <c r="B79" i="91"/>
  <c r="C78" i="91"/>
  <c r="B78" i="91"/>
  <c r="C77" i="91"/>
  <c r="B77" i="91"/>
  <c r="C74" i="91"/>
  <c r="B74" i="91"/>
  <c r="C73" i="91"/>
  <c r="B73" i="91"/>
  <c r="C72" i="91"/>
  <c r="B72" i="91"/>
  <c r="C71" i="91"/>
  <c r="B71" i="91"/>
  <c r="C70" i="91"/>
  <c r="B70" i="91"/>
  <c r="C68" i="91"/>
  <c r="B68" i="91"/>
  <c r="C67" i="91"/>
  <c r="B67" i="91"/>
  <c r="C66" i="91"/>
  <c r="B66" i="91"/>
  <c r="C65" i="91"/>
  <c r="B65" i="91"/>
  <c r="C64" i="91"/>
  <c r="B64" i="91"/>
  <c r="C62" i="91"/>
  <c r="B62" i="91"/>
  <c r="C61" i="91"/>
  <c r="B61" i="91"/>
  <c r="C60" i="91"/>
  <c r="B60" i="91"/>
  <c r="C59" i="91"/>
  <c r="B59" i="91"/>
  <c r="C58" i="91"/>
  <c r="B58" i="91"/>
  <c r="C56" i="91"/>
  <c r="B56" i="91"/>
  <c r="C55" i="91"/>
  <c r="B55" i="91"/>
  <c r="C54" i="91"/>
  <c r="B54" i="91"/>
  <c r="C53" i="91"/>
  <c r="B53" i="91"/>
  <c r="C52" i="91"/>
  <c r="B52" i="91"/>
  <c r="C50" i="91"/>
  <c r="B50" i="91"/>
  <c r="C49" i="91"/>
  <c r="B49" i="91"/>
  <c r="C48" i="91"/>
  <c r="B48" i="91"/>
  <c r="C47" i="91"/>
  <c r="B47" i="91"/>
  <c r="C46" i="91"/>
  <c r="B46" i="91"/>
  <c r="C43" i="91"/>
  <c r="B43" i="91"/>
  <c r="C42" i="91"/>
  <c r="B42" i="91"/>
  <c r="C41" i="91"/>
  <c r="B41" i="91"/>
  <c r="C40" i="91"/>
  <c r="B40" i="91"/>
  <c r="C39" i="91"/>
  <c r="B39" i="91"/>
  <c r="C37" i="91"/>
  <c r="B37" i="91"/>
  <c r="C36" i="91"/>
  <c r="B36" i="91"/>
  <c r="C35" i="91"/>
  <c r="B35" i="91"/>
  <c r="C34" i="91"/>
  <c r="B34" i="91"/>
  <c r="C33" i="91"/>
  <c r="B33" i="91"/>
  <c r="C31" i="91"/>
  <c r="B31" i="91"/>
  <c r="C30" i="91"/>
  <c r="B30" i="91"/>
  <c r="C29" i="91"/>
  <c r="B29" i="91"/>
  <c r="C28" i="91"/>
  <c r="B28" i="91"/>
  <c r="C27" i="91"/>
  <c r="B27" i="91"/>
  <c r="C25" i="91"/>
  <c r="B25" i="91"/>
  <c r="C24" i="91"/>
  <c r="B24" i="91"/>
  <c r="C23" i="91"/>
  <c r="B23" i="91"/>
  <c r="C22" i="91"/>
  <c r="B22" i="91"/>
  <c r="C21" i="91"/>
  <c r="B21" i="91"/>
  <c r="C19" i="91"/>
  <c r="B19" i="91"/>
  <c r="C18" i="91"/>
  <c r="B18" i="91"/>
  <c r="C17" i="91"/>
  <c r="B17" i="91"/>
  <c r="C16" i="91"/>
  <c r="B16" i="91"/>
  <c r="C15" i="91"/>
  <c r="B15" i="91"/>
  <c r="D7" i="91"/>
  <c r="D6" i="91"/>
  <c r="K8" i="91"/>
  <c r="G10" i="91"/>
  <c r="G390" i="87"/>
  <c r="G439" i="87"/>
  <c r="G438" i="87"/>
  <c r="G437" i="87"/>
  <c r="G435" i="87"/>
  <c r="G434" i="87"/>
  <c r="G433" i="87"/>
  <c r="G431" i="87"/>
  <c r="G430" i="87"/>
  <c r="G429" i="87"/>
  <c r="G427" i="87"/>
  <c r="G426" i="87"/>
  <c r="G425" i="87"/>
  <c r="G423" i="87"/>
  <c r="G422" i="87"/>
  <c r="G421" i="87"/>
  <c r="G419" i="87"/>
  <c r="G418" i="87"/>
  <c r="G417" i="87"/>
  <c r="G415" i="87"/>
  <c r="G414" i="87"/>
  <c r="G413" i="87"/>
  <c r="G410" i="87"/>
  <c r="G409" i="87"/>
  <c r="G408" i="87"/>
  <c r="G407" i="87"/>
  <c r="G406" i="87"/>
  <c r="G405" i="87"/>
  <c r="G404" i="87"/>
  <c r="G403" i="87"/>
  <c r="G402" i="87"/>
  <c r="G401" i="87"/>
  <c r="G399" i="87"/>
  <c r="G398" i="87"/>
  <c r="G397" i="87"/>
  <c r="G396" i="87"/>
  <c r="G395" i="87"/>
  <c r="G394" i="87"/>
  <c r="G393" i="87"/>
  <c r="G392" i="87"/>
  <c r="G391" i="87"/>
  <c r="G277" i="87"/>
  <c r="K8" i="87"/>
  <c r="D7" i="88"/>
  <c r="D7" i="32"/>
  <c r="D6" i="88"/>
  <c r="K8" i="88"/>
  <c r="G439" i="88"/>
  <c r="G438" i="88"/>
  <c r="G437" i="88"/>
  <c r="G435" i="88"/>
  <c r="G434" i="88"/>
  <c r="G433" i="88"/>
  <c r="G431" i="88"/>
  <c r="G430" i="88"/>
  <c r="G429" i="88"/>
  <c r="G427" i="88"/>
  <c r="G426" i="88"/>
  <c r="G425" i="88"/>
  <c r="G423" i="88"/>
  <c r="G422" i="88"/>
  <c r="G421" i="88"/>
  <c r="G419" i="88"/>
  <c r="G418" i="88"/>
  <c r="G417" i="88"/>
  <c r="G415" i="88"/>
  <c r="G414" i="88"/>
  <c r="G413" i="88"/>
  <c r="C303" i="88"/>
  <c r="C304" i="88"/>
  <c r="C305" i="88"/>
  <c r="C306" i="88"/>
  <c r="C307" i="88"/>
  <c r="C309" i="88"/>
  <c r="C310" i="88"/>
  <c r="C311" i="88"/>
  <c r="C312" i="88"/>
  <c r="C313" i="88"/>
  <c r="C315" i="88"/>
  <c r="C316" i="88"/>
  <c r="C317" i="88"/>
  <c r="C318" i="88"/>
  <c r="C319" i="88"/>
  <c r="C321" i="88"/>
  <c r="C322" i="88"/>
  <c r="C323" i="88"/>
  <c r="C324" i="88"/>
  <c r="C325" i="88"/>
  <c r="C328" i="88"/>
  <c r="C329" i="88"/>
  <c r="C330" i="88"/>
  <c r="C331" i="88"/>
  <c r="C332" i="88"/>
  <c r="C334" i="88"/>
  <c r="C335" i="88"/>
  <c r="C336" i="88"/>
  <c r="C337" i="88"/>
  <c r="C338" i="88"/>
  <c r="C340" i="88"/>
  <c r="C341" i="88"/>
  <c r="C342" i="88"/>
  <c r="C343" i="88"/>
  <c r="C344" i="88"/>
  <c r="C346" i="88"/>
  <c r="C347" i="88"/>
  <c r="C348" i="88"/>
  <c r="C349" i="88"/>
  <c r="C350" i="88"/>
  <c r="C352" i="88"/>
  <c r="C353" i="88"/>
  <c r="C354" i="88"/>
  <c r="C355" i="88"/>
  <c r="C356" i="88"/>
  <c r="C359" i="88"/>
  <c r="C360" i="88"/>
  <c r="C361" i="88"/>
  <c r="C362" i="88"/>
  <c r="C363" i="88"/>
  <c r="C365" i="88"/>
  <c r="C366" i="88"/>
  <c r="C367" i="88"/>
  <c r="C368" i="88"/>
  <c r="C369" i="88"/>
  <c r="C371" i="88"/>
  <c r="C372" i="88"/>
  <c r="C373" i="88"/>
  <c r="C374" i="88"/>
  <c r="C375" i="88"/>
  <c r="C377" i="88"/>
  <c r="C378" i="88"/>
  <c r="C379" i="88"/>
  <c r="C380" i="88"/>
  <c r="C381" i="88"/>
  <c r="C383" i="88"/>
  <c r="C384" i="88"/>
  <c r="C385" i="88"/>
  <c r="C386" i="88"/>
  <c r="C387" i="88"/>
  <c r="G10" i="87"/>
  <c r="D6" i="32"/>
  <c r="K8" i="32"/>
  <c r="C26" i="17"/>
  <c r="C25" i="17"/>
  <c r="C24" i="17"/>
  <c r="C23" i="17"/>
  <c r="C22" i="17"/>
  <c r="C21" i="17"/>
  <c r="C20" i="17"/>
  <c r="C19" i="17"/>
  <c r="C18" i="17"/>
  <c r="C17" i="17"/>
  <c r="B26" i="17"/>
  <c r="C399" i="88" s="1"/>
  <c r="B25" i="17"/>
  <c r="C398" i="88" s="1"/>
  <c r="B24" i="17"/>
  <c r="C397" i="88" s="1"/>
  <c r="B23" i="17"/>
  <c r="C396" i="88" s="1"/>
  <c r="B22" i="17"/>
  <c r="C395" i="88" s="1"/>
  <c r="B21" i="17"/>
  <c r="C394" i="88" s="1"/>
  <c r="B20" i="17"/>
  <c r="C393" i="88" s="1"/>
  <c r="B19" i="17"/>
  <c r="C392" i="88" s="1"/>
  <c r="B18" i="17"/>
  <c r="C391" i="88" s="1"/>
  <c r="B17" i="17"/>
  <c r="C390" i="88" s="1"/>
  <c r="D467" i="86"/>
  <c r="D435" i="86"/>
  <c r="D403" i="86"/>
  <c r="D371" i="86"/>
  <c r="D339" i="86"/>
  <c r="D305" i="86"/>
  <c r="D273" i="86"/>
  <c r="D241" i="86"/>
  <c r="D209" i="86"/>
  <c r="D177" i="86"/>
  <c r="D143" i="86"/>
  <c r="D320" i="24" s="1"/>
  <c r="D111" i="86"/>
  <c r="D79" i="86"/>
  <c r="D47" i="86"/>
  <c r="D15" i="86"/>
  <c r="D296" i="24" s="1"/>
  <c r="D467" i="85"/>
  <c r="D435" i="85"/>
  <c r="D403" i="85"/>
  <c r="D371" i="85"/>
  <c r="D339" i="85"/>
  <c r="D305" i="85"/>
  <c r="D273" i="85"/>
  <c r="D241" i="85"/>
  <c r="D245" i="24" s="1"/>
  <c r="D209" i="85"/>
  <c r="D177" i="85"/>
  <c r="D233" i="24" s="1"/>
  <c r="D143" i="85"/>
  <c r="D111" i="85"/>
  <c r="D79" i="85"/>
  <c r="D47" i="85"/>
  <c r="D208" i="93" s="1"/>
  <c r="D15" i="85"/>
  <c r="D467" i="84"/>
  <c r="D435" i="84"/>
  <c r="D403" i="84"/>
  <c r="D182" i="93" s="1"/>
  <c r="D371" i="84"/>
  <c r="D339" i="84"/>
  <c r="D305" i="84"/>
  <c r="D273" i="84"/>
  <c r="D157" i="24" s="1"/>
  <c r="D241" i="84"/>
  <c r="D209" i="84"/>
  <c r="D177" i="84"/>
  <c r="D143" i="84"/>
  <c r="D111" i="84"/>
  <c r="D126" i="24" s="1"/>
  <c r="D79" i="84"/>
  <c r="D47" i="84"/>
  <c r="H49" i="84"/>
  <c r="G115" i="87"/>
  <c r="G115" i="91"/>
  <c r="G115" i="93"/>
  <c r="G115" i="94"/>
  <c r="X14" i="84"/>
  <c r="U14" i="84"/>
  <c r="R14" i="84"/>
  <c r="O14" i="84"/>
  <c r="L14" i="84"/>
  <c r="I14" i="84"/>
  <c r="H14" i="84"/>
  <c r="G14" i="84"/>
  <c r="F14" i="84"/>
  <c r="E14" i="84"/>
  <c r="D15" i="84"/>
  <c r="D467" i="20"/>
  <c r="C467" i="20"/>
  <c r="B100" i="94" s="1"/>
  <c r="D435" i="20"/>
  <c r="D403" i="20"/>
  <c r="D371" i="20"/>
  <c r="D339" i="20"/>
  <c r="D305" i="20"/>
  <c r="D273" i="20"/>
  <c r="D241" i="20"/>
  <c r="D209" i="20"/>
  <c r="D177" i="20"/>
  <c r="B100" i="32" l="1"/>
  <c r="D233" i="91"/>
  <c r="D82" i="93"/>
  <c r="D82" i="24"/>
  <c r="D88" i="88"/>
  <c r="D88" i="24"/>
  <c r="D76" i="87"/>
  <c r="D76" i="24"/>
  <c r="D51" i="94"/>
  <c r="D51" i="24"/>
  <c r="D63" i="94"/>
  <c r="D63" i="24"/>
  <c r="D100" i="88"/>
  <c r="D100" i="24"/>
  <c r="D45" i="94"/>
  <c r="D45" i="24"/>
  <c r="D57" i="94"/>
  <c r="D57" i="24"/>
  <c r="D69" i="94"/>
  <c r="D69" i="24"/>
  <c r="D94" i="32"/>
  <c r="D94" i="24"/>
  <c r="D345" i="32"/>
  <c r="D345" i="24"/>
  <c r="D302" i="32"/>
  <c r="D302" i="24"/>
  <c r="D327" i="32"/>
  <c r="D327" i="24"/>
  <c r="D351" i="32"/>
  <c r="D351" i="24"/>
  <c r="D376" i="32"/>
  <c r="D376" i="24"/>
  <c r="D314" i="32"/>
  <c r="D314" i="24"/>
  <c r="D339" i="32"/>
  <c r="D339" i="24"/>
  <c r="D364" i="32"/>
  <c r="D364" i="24"/>
  <c r="D370" i="32"/>
  <c r="D370" i="24"/>
  <c r="D308" i="32"/>
  <c r="D308" i="24"/>
  <c r="D333" i="32"/>
  <c r="D333" i="24"/>
  <c r="D358" i="91"/>
  <c r="D358" i="24"/>
  <c r="D382" i="32"/>
  <c r="D382" i="24"/>
  <c r="D364" i="88"/>
  <c r="D345" i="93"/>
  <c r="D202" i="32"/>
  <c r="D202" i="24"/>
  <c r="D251" i="32"/>
  <c r="D251" i="24"/>
  <c r="D276" i="32"/>
  <c r="D276" i="24"/>
  <c r="D257" i="32"/>
  <c r="D257" i="24"/>
  <c r="D220" i="32"/>
  <c r="D220" i="24"/>
  <c r="D270" i="32"/>
  <c r="D270" i="24"/>
  <c r="D226" i="32"/>
  <c r="D226" i="24"/>
  <c r="D208" i="87"/>
  <c r="D208" i="24"/>
  <c r="D282" i="32"/>
  <c r="D282" i="24"/>
  <c r="D214" i="32"/>
  <c r="D214" i="24"/>
  <c r="D239" i="32"/>
  <c r="D239" i="24"/>
  <c r="D264" i="32"/>
  <c r="D264" i="24"/>
  <c r="D288" i="32"/>
  <c r="D288" i="24"/>
  <c r="D120" i="91"/>
  <c r="D120" i="24"/>
  <c r="D163" i="94"/>
  <c r="D163" i="24"/>
  <c r="D145" i="94"/>
  <c r="D145" i="24"/>
  <c r="D188" i="91"/>
  <c r="D188" i="24"/>
  <c r="D114" i="91"/>
  <c r="D114" i="24"/>
  <c r="D176" i="91"/>
  <c r="D176" i="24"/>
  <c r="D139" i="94"/>
  <c r="D139" i="24"/>
  <c r="D182" i="91"/>
  <c r="D182" i="24"/>
  <c r="D108" i="91"/>
  <c r="D108" i="24"/>
  <c r="D132" i="91"/>
  <c r="D132" i="24"/>
  <c r="D151" i="94"/>
  <c r="D151" i="24"/>
  <c r="D170" i="91"/>
  <c r="D170" i="24"/>
  <c r="D194" i="91"/>
  <c r="D194" i="24"/>
  <c r="D302" i="87"/>
  <c r="D202" i="91"/>
  <c r="D45" i="32"/>
  <c r="D170" i="32"/>
  <c r="D132" i="88"/>
  <c r="D82" i="87"/>
  <c r="D358" i="92"/>
  <c r="D188" i="93"/>
  <c r="D202" i="88"/>
  <c r="D94" i="87"/>
  <c r="D251" i="87"/>
  <c r="D251" i="92"/>
  <c r="D151" i="87"/>
  <c r="D202" i="93"/>
  <c r="D139" i="32"/>
  <c r="D182" i="87"/>
  <c r="D364" i="87"/>
  <c r="D194" i="93"/>
  <c r="D82" i="94"/>
  <c r="D88" i="93"/>
  <c r="D88" i="87"/>
  <c r="D88" i="92"/>
  <c r="D126" i="91"/>
  <c r="D126" i="32"/>
  <c r="D245" i="32"/>
  <c r="D245" i="91"/>
  <c r="D296" i="32"/>
  <c r="D296" i="92"/>
  <c r="D296" i="87"/>
  <c r="D320" i="32"/>
  <c r="D320" i="92"/>
  <c r="D88" i="94"/>
  <c r="B100" i="92"/>
  <c r="B100" i="91"/>
  <c r="B100" i="93"/>
  <c r="B100" i="87"/>
  <c r="D157" i="94"/>
  <c r="D157" i="87"/>
  <c r="D208" i="32"/>
  <c r="D208" i="88"/>
  <c r="D233" i="32"/>
  <c r="D233" i="87"/>
  <c r="D358" i="32"/>
  <c r="D358" i="87"/>
  <c r="D358" i="88"/>
  <c r="D345" i="88"/>
  <c r="D208" i="91"/>
  <c r="D233" i="92"/>
  <c r="D358" i="94"/>
  <c r="D82" i="32"/>
  <c r="D163" i="32"/>
  <c r="D82" i="88"/>
  <c r="D202" i="87"/>
  <c r="D82" i="92"/>
  <c r="D302" i="92"/>
  <c r="D182" i="88"/>
  <c r="D251" i="91"/>
  <c r="D170" i="93"/>
  <c r="D320" i="87"/>
  <c r="D308" i="88"/>
  <c r="D308" i="92"/>
  <c r="D345" i="87"/>
  <c r="D339" i="93"/>
  <c r="D282" i="87"/>
  <c r="D282" i="88"/>
  <c r="D226" i="91"/>
  <c r="D226" i="93"/>
  <c r="D226" i="87"/>
  <c r="D226" i="88"/>
  <c r="D220" i="91"/>
  <c r="D220" i="93"/>
  <c r="D194" i="32"/>
  <c r="D100" i="32"/>
  <c r="D100" i="92"/>
  <c r="D100" i="94"/>
  <c r="D94" i="92"/>
  <c r="D94" i="94"/>
  <c r="D69" i="88"/>
  <c r="D382" i="87"/>
  <c r="D382" i="91"/>
  <c r="D382" i="92"/>
  <c r="D382" i="94"/>
  <c r="D382" i="88"/>
  <c r="D257" i="91"/>
  <c r="D257" i="92"/>
  <c r="D257" i="87"/>
  <c r="D364" i="91"/>
  <c r="D370" i="91"/>
  <c r="D376" i="91"/>
  <c r="D364" i="92"/>
  <c r="D370" i="92"/>
  <c r="D376" i="92"/>
  <c r="D364" i="94"/>
  <c r="D370" i="94"/>
  <c r="D376" i="94"/>
  <c r="D370" i="88"/>
  <c r="D370" i="87"/>
  <c r="D376" i="88"/>
  <c r="D376" i="87"/>
  <c r="D358" i="93"/>
  <c r="D364" i="93"/>
  <c r="D370" i="93"/>
  <c r="D376" i="93"/>
  <c r="D382" i="93"/>
  <c r="D333" i="93"/>
  <c r="D333" i="88"/>
  <c r="D333" i="87"/>
  <c r="D327" i="91"/>
  <c r="D333" i="91"/>
  <c r="D339" i="91"/>
  <c r="D345" i="91"/>
  <c r="D351" i="91"/>
  <c r="D327" i="88"/>
  <c r="D351" i="88"/>
  <c r="D327" i="87"/>
  <c r="D351" i="87"/>
  <c r="D327" i="93"/>
  <c r="D351" i="93"/>
  <c r="D339" i="88"/>
  <c r="D339" i="87"/>
  <c r="D327" i="92"/>
  <c r="D333" i="92"/>
  <c r="D339" i="92"/>
  <c r="D345" i="92"/>
  <c r="D351" i="92"/>
  <c r="D327" i="94"/>
  <c r="D333" i="94"/>
  <c r="D339" i="94"/>
  <c r="D345" i="94"/>
  <c r="D351" i="94"/>
  <c r="D314" i="88"/>
  <c r="D296" i="88"/>
  <c r="D320" i="88"/>
  <c r="D308" i="87"/>
  <c r="D296" i="91"/>
  <c r="D302" i="91"/>
  <c r="D308" i="91"/>
  <c r="D314" i="91"/>
  <c r="D320" i="91"/>
  <c r="D296" i="94"/>
  <c r="D302" i="94"/>
  <c r="D308" i="94"/>
  <c r="D314" i="94"/>
  <c r="D320" i="94"/>
  <c r="D314" i="92"/>
  <c r="D302" i="88"/>
  <c r="D314" i="87"/>
  <c r="D296" i="93"/>
  <c r="D302" i="93"/>
  <c r="D308" i="93"/>
  <c r="D314" i="93"/>
  <c r="D320" i="93"/>
  <c r="D270" i="88"/>
  <c r="D270" i="87"/>
  <c r="D264" i="92"/>
  <c r="D270" i="92"/>
  <c r="D276" i="92"/>
  <c r="D282" i="92"/>
  <c r="D288" i="92"/>
  <c r="D264" i="93"/>
  <c r="D270" i="93"/>
  <c r="D276" i="93"/>
  <c r="D282" i="93"/>
  <c r="D288" i="93"/>
  <c r="D264" i="94"/>
  <c r="D270" i="94"/>
  <c r="D276" i="94"/>
  <c r="D282" i="94"/>
  <c r="D288" i="94"/>
  <c r="D276" i="88"/>
  <c r="D288" i="88"/>
  <c r="D276" i="87"/>
  <c r="D264" i="91"/>
  <c r="D270" i="91"/>
  <c r="D276" i="91"/>
  <c r="D282" i="91"/>
  <c r="D288" i="91"/>
  <c r="D264" i="88"/>
  <c r="D264" i="87"/>
  <c r="D288" i="87"/>
  <c r="D239" i="88"/>
  <c r="D245" i="92"/>
  <c r="D251" i="88"/>
  <c r="D239" i="87"/>
  <c r="D233" i="93"/>
  <c r="D239" i="93"/>
  <c r="D245" i="93"/>
  <c r="D251" i="93"/>
  <c r="D257" i="93"/>
  <c r="D239" i="91"/>
  <c r="D245" i="88"/>
  <c r="D239" i="92"/>
  <c r="D233" i="88"/>
  <c r="D257" i="88"/>
  <c r="D245" i="87"/>
  <c r="D233" i="94"/>
  <c r="D239" i="94"/>
  <c r="D245" i="94"/>
  <c r="D251" i="94"/>
  <c r="D257" i="94"/>
  <c r="D214" i="91"/>
  <c r="D214" i="93"/>
  <c r="D214" i="88"/>
  <c r="D214" i="87"/>
  <c r="D202" i="92"/>
  <c r="D208" i="92"/>
  <c r="D214" i="92"/>
  <c r="D220" i="92"/>
  <c r="D226" i="92"/>
  <c r="D202" i="94"/>
  <c r="D208" i="94"/>
  <c r="D214" i="94"/>
  <c r="D220" i="94"/>
  <c r="D226" i="94"/>
  <c r="D220" i="88"/>
  <c r="D220" i="87"/>
  <c r="D188" i="32"/>
  <c r="D176" i="88"/>
  <c r="D176" i="87"/>
  <c r="D170" i="94"/>
  <c r="D176" i="94"/>
  <c r="D182" i="94"/>
  <c r="D188" i="94"/>
  <c r="D194" i="94"/>
  <c r="D176" i="32"/>
  <c r="D188" i="88"/>
  <c r="D188" i="87"/>
  <c r="D170" i="92"/>
  <c r="D176" i="92"/>
  <c r="D182" i="92"/>
  <c r="D188" i="92"/>
  <c r="D194" i="92"/>
  <c r="D176" i="93"/>
  <c r="D182" i="32"/>
  <c r="D170" i="88"/>
  <c r="D194" i="88"/>
  <c r="D170" i="87"/>
  <c r="D194" i="87"/>
  <c r="D145" i="32"/>
  <c r="D151" i="88"/>
  <c r="D151" i="32"/>
  <c r="D157" i="88"/>
  <c r="D139" i="87"/>
  <c r="D163" i="87"/>
  <c r="D145" i="88"/>
  <c r="D157" i="32"/>
  <c r="D139" i="88"/>
  <c r="D163" i="88"/>
  <c r="D145" i="87"/>
  <c r="D139" i="91"/>
  <c r="D145" i="91"/>
  <c r="D151" i="91"/>
  <c r="D157" i="91"/>
  <c r="D163" i="91"/>
  <c r="D139" i="92"/>
  <c r="D145" i="92"/>
  <c r="D151" i="92"/>
  <c r="D157" i="92"/>
  <c r="D163" i="92"/>
  <c r="D139" i="93"/>
  <c r="D145" i="93"/>
  <c r="D151" i="93"/>
  <c r="D157" i="93"/>
  <c r="D163" i="93"/>
  <c r="D108" i="87"/>
  <c r="D108" i="88"/>
  <c r="D108" i="93"/>
  <c r="D132" i="87"/>
  <c r="D120" i="93"/>
  <c r="D126" i="93"/>
  <c r="D132" i="93"/>
  <c r="D114" i="93"/>
  <c r="D120" i="32"/>
  <c r="D126" i="88"/>
  <c r="D126" i="87"/>
  <c r="D108" i="92"/>
  <c r="D114" i="92"/>
  <c r="D120" i="92"/>
  <c r="D126" i="92"/>
  <c r="D132" i="92"/>
  <c r="D108" i="32"/>
  <c r="D132" i="32"/>
  <c r="D114" i="88"/>
  <c r="D114" i="87"/>
  <c r="D108" i="94"/>
  <c r="D114" i="94"/>
  <c r="D120" i="94"/>
  <c r="D126" i="94"/>
  <c r="D132" i="94"/>
  <c r="D114" i="32"/>
  <c r="D120" i="88"/>
  <c r="D120" i="87"/>
  <c r="D88" i="32"/>
  <c r="D94" i="88"/>
  <c r="D76" i="91"/>
  <c r="D82" i="91"/>
  <c r="D88" i="91"/>
  <c r="D94" i="91"/>
  <c r="D100" i="91"/>
  <c r="D76" i="93"/>
  <c r="D94" i="93"/>
  <c r="D100" i="93"/>
  <c r="D76" i="92"/>
  <c r="D76" i="94"/>
  <c r="D100" i="87"/>
  <c r="D76" i="32"/>
  <c r="D76" i="88"/>
  <c r="D63" i="91"/>
  <c r="D51" i="88"/>
  <c r="D63" i="87"/>
  <c r="D51" i="32"/>
  <c r="D51" i="91"/>
  <c r="D69" i="32"/>
  <c r="D45" i="88"/>
  <c r="D57" i="87"/>
  <c r="D45" i="92"/>
  <c r="D51" i="92"/>
  <c r="D57" i="92"/>
  <c r="D63" i="92"/>
  <c r="D69" i="92"/>
  <c r="D45" i="91"/>
  <c r="D57" i="91"/>
  <c r="D69" i="91"/>
  <c r="D63" i="32"/>
  <c r="D63" i="88"/>
  <c r="D51" i="87"/>
  <c r="D45" i="93"/>
  <c r="D51" i="93"/>
  <c r="D57" i="93"/>
  <c r="D63" i="93"/>
  <c r="D69" i="93"/>
  <c r="D57" i="32"/>
  <c r="D57" i="88"/>
  <c r="D45" i="87"/>
  <c r="D69" i="87"/>
  <c r="D143" i="20" l="1"/>
  <c r="D38" i="24" s="1"/>
  <c r="D111" i="20"/>
  <c r="D32" i="24" s="1"/>
  <c r="D79" i="20"/>
  <c r="D26" i="24" s="1"/>
  <c r="D47" i="20"/>
  <c r="D20" i="24" s="1"/>
  <c r="I49" i="20"/>
  <c r="G21" i="87"/>
  <c r="G21" i="91"/>
  <c r="G21" i="92"/>
  <c r="G21" i="93"/>
  <c r="G21" i="94"/>
  <c r="C47" i="20"/>
  <c r="D15" i="20"/>
  <c r="D14" i="24" s="1"/>
  <c r="F115" i="77"/>
  <c r="G115" i="77"/>
  <c r="B20" i="94" l="1"/>
  <c r="B20" i="91"/>
  <c r="B20" i="93"/>
  <c r="B20" i="92"/>
  <c r="D32" i="93"/>
  <c r="D32" i="88"/>
  <c r="D32" i="32"/>
  <c r="D32" i="91"/>
  <c r="D32" i="94"/>
  <c r="D32" i="87"/>
  <c r="D32" i="92"/>
  <c r="D38" i="93"/>
  <c r="D38" i="94"/>
  <c r="D38" i="87"/>
  <c r="D38" i="91"/>
  <c r="D38" i="92"/>
  <c r="D38" i="88"/>
  <c r="D38" i="32"/>
  <c r="D26" i="93"/>
  <c r="D26" i="91"/>
  <c r="D26" i="94"/>
  <c r="D26" i="88"/>
  <c r="D26" i="32"/>
  <c r="D26" i="92"/>
  <c r="D26" i="87"/>
  <c r="D20" i="93"/>
  <c r="D20" i="87"/>
  <c r="D20" i="32"/>
  <c r="D20" i="94"/>
  <c r="D20" i="91"/>
  <c r="D20" i="88"/>
  <c r="D20" i="92"/>
  <c r="D14" i="32"/>
  <c r="D14" i="88"/>
  <c r="D14" i="94"/>
  <c r="D14" i="93"/>
  <c r="D14" i="92"/>
  <c r="D14" i="91"/>
  <c r="D14" i="87"/>
  <c r="X13" i="84"/>
  <c r="U13" i="84"/>
  <c r="R13" i="84"/>
  <c r="O13" i="84"/>
  <c r="L13" i="84"/>
  <c r="I13" i="84"/>
  <c r="H13" i="84"/>
  <c r="G13" i="84"/>
  <c r="F13" i="84"/>
  <c r="E13" i="84"/>
  <c r="C13" i="84"/>
  <c r="G410" i="88"/>
  <c r="G409" i="88"/>
  <c r="G408" i="88"/>
  <c r="G407" i="88"/>
  <c r="G406" i="88"/>
  <c r="G405" i="88"/>
  <c r="G404" i="88"/>
  <c r="G403" i="88"/>
  <c r="G402" i="88"/>
  <c r="G401" i="88"/>
  <c r="G399" i="88"/>
  <c r="G398" i="88"/>
  <c r="G397" i="88"/>
  <c r="G396" i="88"/>
  <c r="G395" i="88"/>
  <c r="G394" i="88"/>
  <c r="G393" i="88"/>
  <c r="G392" i="88"/>
  <c r="G391" i="88"/>
  <c r="G390" i="88"/>
  <c r="G10" i="88"/>
  <c r="B106" i="32" l="1"/>
  <c r="B106" i="24"/>
  <c r="B106" i="87"/>
  <c r="B106" i="88"/>
  <c r="B106" i="94"/>
  <c r="B106" i="91"/>
  <c r="B106" i="93"/>
  <c r="B106" i="92"/>
  <c r="AT450" i="94"/>
  <c r="AU451" i="94" s="1"/>
  <c r="B445" i="94"/>
  <c r="B444" i="94"/>
  <c r="AT443" i="94"/>
  <c r="B443" i="94"/>
  <c r="B442" i="94"/>
  <c r="B411" i="94"/>
  <c r="G11" i="94"/>
  <c r="D8" i="94"/>
  <c r="AT450" i="93"/>
  <c r="AU451" i="93" s="1"/>
  <c r="B445" i="93"/>
  <c r="B444" i="93"/>
  <c r="AT443" i="93"/>
  <c r="B443" i="93"/>
  <c r="B442" i="93"/>
  <c r="B411" i="93"/>
  <c r="G11" i="93"/>
  <c r="D8" i="93"/>
  <c r="AT450" i="92"/>
  <c r="AU451" i="92" s="1"/>
  <c r="B445" i="92"/>
  <c r="B444" i="92"/>
  <c r="AT443" i="92"/>
  <c r="B443" i="92"/>
  <c r="B442" i="92"/>
  <c r="B411" i="92"/>
  <c r="G11" i="92"/>
  <c r="D8" i="92"/>
  <c r="AT450" i="91"/>
  <c r="AU451" i="91" s="1"/>
  <c r="B445" i="91"/>
  <c r="B444" i="91"/>
  <c r="AT443" i="91"/>
  <c r="B443" i="91"/>
  <c r="B442" i="91"/>
  <c r="B411" i="91"/>
  <c r="G11" i="91"/>
  <c r="D8" i="91"/>
  <c r="AT450" i="88"/>
  <c r="AU451" i="88" s="1"/>
  <c r="B445" i="88"/>
  <c r="B444" i="88"/>
  <c r="AT443" i="88"/>
  <c r="B443" i="88"/>
  <c r="B442" i="88"/>
  <c r="B411" i="88"/>
  <c r="B387" i="88"/>
  <c r="B386" i="88"/>
  <c r="B385" i="88"/>
  <c r="B384" i="88"/>
  <c r="B383" i="88"/>
  <c r="B381" i="88"/>
  <c r="B380" i="88"/>
  <c r="B379" i="88"/>
  <c r="B378" i="88"/>
  <c r="B377" i="88"/>
  <c r="B375" i="88"/>
  <c r="B374" i="88"/>
  <c r="B373" i="88"/>
  <c r="B372" i="88"/>
  <c r="B371" i="88"/>
  <c r="B369" i="88"/>
  <c r="B368" i="88"/>
  <c r="B367" i="88"/>
  <c r="B366" i="88"/>
  <c r="B365" i="88"/>
  <c r="B363" i="88"/>
  <c r="B362" i="88"/>
  <c r="B361" i="88"/>
  <c r="B360" i="88"/>
  <c r="B359" i="88"/>
  <c r="B356" i="88"/>
  <c r="B355" i="88"/>
  <c r="B354" i="88"/>
  <c r="B353" i="88"/>
  <c r="B352" i="88"/>
  <c r="B350" i="88"/>
  <c r="B349" i="88"/>
  <c r="B348" i="88"/>
  <c r="B347" i="88"/>
  <c r="B346" i="88"/>
  <c r="B344" i="88"/>
  <c r="B343" i="88"/>
  <c r="B342" i="88"/>
  <c r="B341" i="88"/>
  <c r="B340" i="88"/>
  <c r="B338" i="88"/>
  <c r="B337" i="88"/>
  <c r="B336" i="88"/>
  <c r="B335" i="88"/>
  <c r="B334" i="88"/>
  <c r="B332" i="88"/>
  <c r="B331" i="88"/>
  <c r="B330" i="88"/>
  <c r="B329" i="88"/>
  <c r="B328" i="88"/>
  <c r="B325" i="88"/>
  <c r="B324" i="88"/>
  <c r="B323" i="88"/>
  <c r="B322" i="88"/>
  <c r="B321" i="88"/>
  <c r="B319" i="88"/>
  <c r="B318" i="88"/>
  <c r="B317" i="88"/>
  <c r="B316" i="88"/>
  <c r="B315" i="88"/>
  <c r="B313" i="88"/>
  <c r="B312" i="88"/>
  <c r="B311" i="88"/>
  <c r="B310" i="88"/>
  <c r="B309" i="88"/>
  <c r="B307" i="88"/>
  <c r="B306" i="88"/>
  <c r="B305" i="88"/>
  <c r="B304" i="88"/>
  <c r="B303" i="88"/>
  <c r="C301" i="88"/>
  <c r="B301" i="88"/>
  <c r="C300" i="88"/>
  <c r="B300" i="88"/>
  <c r="C299" i="88"/>
  <c r="B299" i="88"/>
  <c r="C298" i="88"/>
  <c r="B298" i="88"/>
  <c r="C297" i="88"/>
  <c r="B297" i="88"/>
  <c r="C293" i="88"/>
  <c r="B293" i="88"/>
  <c r="C292" i="88"/>
  <c r="B292" i="88"/>
  <c r="C291" i="88"/>
  <c r="B291" i="88"/>
  <c r="C290" i="88"/>
  <c r="B290" i="88"/>
  <c r="C289" i="88"/>
  <c r="B289" i="88"/>
  <c r="C287" i="88"/>
  <c r="B287" i="88"/>
  <c r="C286" i="88"/>
  <c r="B286" i="88"/>
  <c r="C285" i="88"/>
  <c r="B285" i="88"/>
  <c r="C284" i="88"/>
  <c r="B284" i="88"/>
  <c r="C283" i="88"/>
  <c r="B283" i="88"/>
  <c r="C281" i="88"/>
  <c r="B281" i="88"/>
  <c r="C280" i="88"/>
  <c r="B280" i="88"/>
  <c r="C279" i="88"/>
  <c r="B279" i="88"/>
  <c r="C278" i="88"/>
  <c r="B278" i="88"/>
  <c r="C277" i="88"/>
  <c r="B277" i="88"/>
  <c r="C275" i="88"/>
  <c r="B275" i="88"/>
  <c r="C274" i="88"/>
  <c r="B274" i="88"/>
  <c r="C273" i="88"/>
  <c r="B273" i="88"/>
  <c r="C272" i="88"/>
  <c r="B272" i="88"/>
  <c r="C271" i="88"/>
  <c r="B271" i="88"/>
  <c r="C269" i="88"/>
  <c r="B269" i="88"/>
  <c r="C268" i="88"/>
  <c r="B268" i="88"/>
  <c r="C267" i="88"/>
  <c r="B267" i="88"/>
  <c r="C266" i="88"/>
  <c r="B266" i="88"/>
  <c r="C265" i="88"/>
  <c r="B265" i="88"/>
  <c r="C262" i="88"/>
  <c r="B262" i="88"/>
  <c r="C261" i="88"/>
  <c r="B261" i="88"/>
  <c r="C260" i="88"/>
  <c r="B260" i="88"/>
  <c r="C259" i="88"/>
  <c r="B259" i="88"/>
  <c r="C258" i="88"/>
  <c r="B258" i="88"/>
  <c r="C256" i="88"/>
  <c r="B256" i="88"/>
  <c r="C255" i="88"/>
  <c r="B255" i="88"/>
  <c r="C254" i="88"/>
  <c r="B254" i="88"/>
  <c r="C253" i="88"/>
  <c r="B253" i="88"/>
  <c r="C252" i="88"/>
  <c r="B252" i="88"/>
  <c r="C250" i="88"/>
  <c r="B250" i="88"/>
  <c r="C249" i="88"/>
  <c r="B249" i="88"/>
  <c r="C248" i="88"/>
  <c r="B248" i="88"/>
  <c r="C247" i="88"/>
  <c r="B247" i="88"/>
  <c r="C246" i="88"/>
  <c r="B246" i="88"/>
  <c r="C244" i="88"/>
  <c r="B244" i="88"/>
  <c r="C243" i="88"/>
  <c r="B243" i="88"/>
  <c r="C242" i="88"/>
  <c r="B242" i="88"/>
  <c r="C241" i="88"/>
  <c r="B241" i="88"/>
  <c r="C240" i="88"/>
  <c r="B240" i="88"/>
  <c r="C238" i="88"/>
  <c r="B238" i="88"/>
  <c r="C237" i="88"/>
  <c r="B237" i="88"/>
  <c r="C236" i="88"/>
  <c r="B236" i="88"/>
  <c r="C235" i="88"/>
  <c r="B235" i="88"/>
  <c r="C234" i="88"/>
  <c r="B234" i="88"/>
  <c r="C231" i="88"/>
  <c r="B231" i="88"/>
  <c r="C230" i="88"/>
  <c r="B230" i="88"/>
  <c r="C229" i="88"/>
  <c r="B229" i="88"/>
  <c r="C228" i="88"/>
  <c r="B228" i="88"/>
  <c r="C227" i="88"/>
  <c r="B227" i="88"/>
  <c r="C225" i="88"/>
  <c r="B225" i="88"/>
  <c r="C224" i="88"/>
  <c r="B224" i="88"/>
  <c r="C223" i="88"/>
  <c r="B223" i="88"/>
  <c r="C222" i="88"/>
  <c r="B222" i="88"/>
  <c r="C221" i="88"/>
  <c r="B221" i="88"/>
  <c r="C219" i="88"/>
  <c r="B219" i="88"/>
  <c r="C218" i="88"/>
  <c r="B218" i="88"/>
  <c r="C217" i="88"/>
  <c r="B217" i="88"/>
  <c r="C216" i="88"/>
  <c r="B216" i="88"/>
  <c r="C215" i="88"/>
  <c r="B215" i="88"/>
  <c r="C213" i="88"/>
  <c r="B213" i="88"/>
  <c r="C212" i="88"/>
  <c r="B212" i="88"/>
  <c r="C211" i="88"/>
  <c r="B211" i="88"/>
  <c r="C210" i="88"/>
  <c r="B210" i="88"/>
  <c r="C209" i="88"/>
  <c r="B209" i="88"/>
  <c r="C207" i="88"/>
  <c r="B207" i="88"/>
  <c r="C206" i="88"/>
  <c r="B206" i="88"/>
  <c r="C205" i="88"/>
  <c r="B205" i="88"/>
  <c r="C204" i="88"/>
  <c r="B204" i="88"/>
  <c r="C203" i="88"/>
  <c r="B203" i="88"/>
  <c r="C199" i="88"/>
  <c r="B199" i="88"/>
  <c r="C198" i="88"/>
  <c r="B198" i="88"/>
  <c r="C197" i="88"/>
  <c r="B197" i="88"/>
  <c r="C196" i="88"/>
  <c r="B196" i="88"/>
  <c r="C195" i="88"/>
  <c r="B195" i="88"/>
  <c r="C193" i="88"/>
  <c r="B193" i="88"/>
  <c r="C192" i="88"/>
  <c r="B192" i="88"/>
  <c r="C191" i="88"/>
  <c r="B191" i="88"/>
  <c r="C190" i="88"/>
  <c r="B190" i="88"/>
  <c r="C189" i="88"/>
  <c r="B189" i="88"/>
  <c r="C187" i="88"/>
  <c r="B187" i="88"/>
  <c r="C186" i="88"/>
  <c r="B186" i="88"/>
  <c r="C185" i="88"/>
  <c r="B185" i="88"/>
  <c r="C184" i="88"/>
  <c r="B184" i="88"/>
  <c r="C183" i="88"/>
  <c r="B183" i="88"/>
  <c r="C181" i="88"/>
  <c r="B181" i="88"/>
  <c r="C180" i="88"/>
  <c r="B180" i="88"/>
  <c r="C179" i="88"/>
  <c r="B179" i="88"/>
  <c r="C178" i="88"/>
  <c r="B178" i="88"/>
  <c r="C177" i="88"/>
  <c r="B177" i="88"/>
  <c r="C175" i="88"/>
  <c r="B175" i="88"/>
  <c r="C174" i="88"/>
  <c r="B174" i="88"/>
  <c r="C173" i="88"/>
  <c r="B173" i="88"/>
  <c r="C172" i="88"/>
  <c r="B172" i="88"/>
  <c r="C171" i="88"/>
  <c r="B171" i="88"/>
  <c r="C168" i="88"/>
  <c r="B168" i="88"/>
  <c r="C167" i="88"/>
  <c r="B167" i="88"/>
  <c r="C166" i="88"/>
  <c r="B166" i="88"/>
  <c r="C165" i="88"/>
  <c r="B165" i="88"/>
  <c r="C164" i="88"/>
  <c r="B164" i="88"/>
  <c r="C162" i="88"/>
  <c r="B162" i="88"/>
  <c r="C161" i="88"/>
  <c r="B161" i="88"/>
  <c r="C160" i="88"/>
  <c r="B160" i="88"/>
  <c r="C159" i="88"/>
  <c r="B159" i="88"/>
  <c r="C158" i="88"/>
  <c r="B158" i="88"/>
  <c r="C156" i="88"/>
  <c r="B156" i="88"/>
  <c r="C155" i="88"/>
  <c r="B155" i="88"/>
  <c r="C154" i="88"/>
  <c r="B154" i="88"/>
  <c r="C153" i="88"/>
  <c r="B153" i="88"/>
  <c r="C152" i="88"/>
  <c r="B152" i="88"/>
  <c r="C150" i="88"/>
  <c r="B150" i="88"/>
  <c r="C149" i="88"/>
  <c r="B149" i="88"/>
  <c r="C148" i="88"/>
  <c r="B148" i="88"/>
  <c r="C147" i="88"/>
  <c r="B147" i="88"/>
  <c r="C146" i="88"/>
  <c r="B146" i="88"/>
  <c r="C144" i="88"/>
  <c r="B144" i="88"/>
  <c r="C143" i="88"/>
  <c r="B143" i="88"/>
  <c r="C142" i="88"/>
  <c r="B142" i="88"/>
  <c r="C141" i="88"/>
  <c r="B141" i="88"/>
  <c r="C140" i="88"/>
  <c r="B140" i="88"/>
  <c r="C137" i="88"/>
  <c r="B137" i="88"/>
  <c r="C136" i="88"/>
  <c r="B136" i="88"/>
  <c r="C135" i="88"/>
  <c r="B135" i="88"/>
  <c r="C134" i="88"/>
  <c r="B134" i="88"/>
  <c r="C133" i="88"/>
  <c r="B133" i="88"/>
  <c r="C131" i="88"/>
  <c r="B131" i="88"/>
  <c r="C130" i="88"/>
  <c r="B130" i="88"/>
  <c r="C129" i="88"/>
  <c r="B129" i="88"/>
  <c r="C128" i="88"/>
  <c r="B128" i="88"/>
  <c r="C127" i="88"/>
  <c r="B127" i="88"/>
  <c r="C125" i="88"/>
  <c r="B125" i="88"/>
  <c r="C124" i="88"/>
  <c r="B124" i="88"/>
  <c r="C123" i="88"/>
  <c r="B123" i="88"/>
  <c r="C122" i="88"/>
  <c r="B122" i="88"/>
  <c r="C121" i="88"/>
  <c r="B121" i="88"/>
  <c r="C119" i="88"/>
  <c r="B119" i="88"/>
  <c r="C118" i="88"/>
  <c r="B118" i="88"/>
  <c r="C117" i="88"/>
  <c r="B117" i="88"/>
  <c r="C116" i="88"/>
  <c r="B116" i="88"/>
  <c r="C115" i="88"/>
  <c r="B115" i="88"/>
  <c r="C113" i="88"/>
  <c r="B113" i="88"/>
  <c r="C112" i="88"/>
  <c r="B112" i="88"/>
  <c r="C111" i="88"/>
  <c r="B111" i="88"/>
  <c r="C110" i="88"/>
  <c r="B110" i="88"/>
  <c r="C109" i="88"/>
  <c r="B109" i="88"/>
  <c r="C105" i="88"/>
  <c r="B105" i="88"/>
  <c r="C104" i="88"/>
  <c r="B104" i="88"/>
  <c r="C103" i="88"/>
  <c r="B103" i="88"/>
  <c r="C102" i="88"/>
  <c r="B102" i="88"/>
  <c r="C101" i="88"/>
  <c r="B101" i="88"/>
  <c r="C99" i="88"/>
  <c r="B99" i="88"/>
  <c r="C98" i="88"/>
  <c r="B98" i="88"/>
  <c r="C97" i="88"/>
  <c r="B97" i="88"/>
  <c r="C96" i="88"/>
  <c r="B96" i="88"/>
  <c r="C95" i="88"/>
  <c r="B95" i="88"/>
  <c r="C93" i="88"/>
  <c r="B93" i="88"/>
  <c r="C92" i="88"/>
  <c r="B92" i="88"/>
  <c r="C91" i="88"/>
  <c r="B91" i="88"/>
  <c r="C90" i="88"/>
  <c r="B90" i="88"/>
  <c r="C89" i="88"/>
  <c r="B89" i="88"/>
  <c r="C87" i="88"/>
  <c r="B87" i="88"/>
  <c r="C86" i="88"/>
  <c r="B86" i="88"/>
  <c r="C85" i="88"/>
  <c r="B85" i="88"/>
  <c r="C84" i="88"/>
  <c r="B84" i="88"/>
  <c r="C83" i="88"/>
  <c r="B83" i="88"/>
  <c r="C81" i="88"/>
  <c r="B81" i="88"/>
  <c r="C80" i="88"/>
  <c r="B80" i="88"/>
  <c r="C79" i="88"/>
  <c r="B79" i="88"/>
  <c r="C78" i="88"/>
  <c r="B78" i="88"/>
  <c r="C77" i="88"/>
  <c r="B77" i="88"/>
  <c r="C74" i="88"/>
  <c r="B74" i="88"/>
  <c r="C73" i="88"/>
  <c r="B73" i="88"/>
  <c r="C72" i="88"/>
  <c r="B72" i="88"/>
  <c r="C71" i="88"/>
  <c r="B71" i="88"/>
  <c r="C70" i="88"/>
  <c r="B70" i="88"/>
  <c r="C68" i="88"/>
  <c r="B68" i="88"/>
  <c r="C67" i="88"/>
  <c r="B67" i="88"/>
  <c r="C66" i="88"/>
  <c r="B66" i="88"/>
  <c r="C65" i="88"/>
  <c r="B65" i="88"/>
  <c r="C64" i="88"/>
  <c r="B64" i="88"/>
  <c r="C62" i="88"/>
  <c r="B62" i="88"/>
  <c r="C61" i="88"/>
  <c r="B61" i="88"/>
  <c r="C60" i="88"/>
  <c r="B60" i="88"/>
  <c r="C59" i="88"/>
  <c r="B59" i="88"/>
  <c r="C58" i="88"/>
  <c r="B58" i="88"/>
  <c r="C56" i="88"/>
  <c r="B56" i="88"/>
  <c r="C55" i="88"/>
  <c r="B55" i="88"/>
  <c r="C54" i="88"/>
  <c r="B54" i="88"/>
  <c r="C53" i="88"/>
  <c r="B53" i="88"/>
  <c r="C52" i="88"/>
  <c r="B52" i="88"/>
  <c r="C50" i="88"/>
  <c r="B50" i="88"/>
  <c r="C49" i="88"/>
  <c r="B49" i="88"/>
  <c r="C48" i="88"/>
  <c r="B48" i="88"/>
  <c r="C47" i="88"/>
  <c r="B47" i="88"/>
  <c r="C46" i="88"/>
  <c r="B46" i="88"/>
  <c r="C43" i="88"/>
  <c r="B43" i="88"/>
  <c r="C42" i="88"/>
  <c r="B42" i="88"/>
  <c r="C41" i="88"/>
  <c r="B41" i="88"/>
  <c r="C40" i="88"/>
  <c r="B40" i="88"/>
  <c r="C39" i="88"/>
  <c r="B39" i="88"/>
  <c r="C37" i="88"/>
  <c r="B37" i="88"/>
  <c r="C36" i="88"/>
  <c r="B36" i="88"/>
  <c r="C35" i="88"/>
  <c r="B35" i="88"/>
  <c r="C34" i="88"/>
  <c r="B34" i="88"/>
  <c r="C33" i="88"/>
  <c r="B33" i="88"/>
  <c r="C31" i="88"/>
  <c r="B31" i="88"/>
  <c r="C30" i="88"/>
  <c r="B30" i="88"/>
  <c r="C29" i="88"/>
  <c r="B29" i="88"/>
  <c r="C28" i="88"/>
  <c r="B28" i="88"/>
  <c r="C27" i="88"/>
  <c r="B27" i="88"/>
  <c r="C25" i="88"/>
  <c r="B25" i="88"/>
  <c r="C24" i="88"/>
  <c r="B24" i="88"/>
  <c r="C23" i="88"/>
  <c r="B23" i="88"/>
  <c r="C22" i="88"/>
  <c r="B22" i="88"/>
  <c r="C21" i="88"/>
  <c r="B21" i="88"/>
  <c r="C19" i="88"/>
  <c r="B19" i="88"/>
  <c r="C18" i="88"/>
  <c r="B18" i="88"/>
  <c r="C17" i="88"/>
  <c r="B17" i="88"/>
  <c r="C16" i="88"/>
  <c r="B16" i="88"/>
  <c r="C15" i="88"/>
  <c r="B15" i="88"/>
  <c r="G11" i="88"/>
  <c r="D8" i="88"/>
  <c r="AU451" i="87"/>
  <c r="AT450" i="87"/>
  <c r="B445" i="87"/>
  <c r="B444" i="87"/>
  <c r="AT443" i="87"/>
  <c r="B443" i="87"/>
  <c r="B442" i="87"/>
  <c r="B411" i="87"/>
  <c r="C387" i="87"/>
  <c r="B387" i="87"/>
  <c r="C386" i="87"/>
  <c r="B386" i="87"/>
  <c r="C385" i="87"/>
  <c r="B385" i="87"/>
  <c r="C384" i="87"/>
  <c r="B384" i="87"/>
  <c r="C383" i="87"/>
  <c r="B383" i="87"/>
  <c r="C381" i="87"/>
  <c r="B381" i="87"/>
  <c r="C380" i="87"/>
  <c r="B380" i="87"/>
  <c r="C379" i="87"/>
  <c r="B379" i="87"/>
  <c r="C378" i="87"/>
  <c r="B378" i="87"/>
  <c r="C377" i="87"/>
  <c r="B377" i="87"/>
  <c r="C375" i="87"/>
  <c r="B375" i="87"/>
  <c r="C374" i="87"/>
  <c r="B374" i="87"/>
  <c r="C373" i="87"/>
  <c r="B373" i="87"/>
  <c r="C372" i="87"/>
  <c r="B372" i="87"/>
  <c r="C371" i="87"/>
  <c r="B371" i="87"/>
  <c r="C369" i="87"/>
  <c r="B369" i="87"/>
  <c r="C368" i="87"/>
  <c r="B368" i="87"/>
  <c r="C367" i="87"/>
  <c r="B367" i="87"/>
  <c r="C366" i="87"/>
  <c r="B366" i="87"/>
  <c r="C365" i="87"/>
  <c r="B365" i="87"/>
  <c r="C363" i="87"/>
  <c r="B363" i="87"/>
  <c r="C362" i="87"/>
  <c r="B362" i="87"/>
  <c r="C361" i="87"/>
  <c r="B361" i="87"/>
  <c r="C360" i="87"/>
  <c r="B360" i="87"/>
  <c r="C359" i="87"/>
  <c r="B359" i="87"/>
  <c r="C356" i="87"/>
  <c r="B356" i="87"/>
  <c r="C355" i="87"/>
  <c r="B355" i="87"/>
  <c r="C354" i="87"/>
  <c r="B354" i="87"/>
  <c r="C353" i="87"/>
  <c r="B353" i="87"/>
  <c r="C352" i="87"/>
  <c r="B352" i="87"/>
  <c r="C350" i="87"/>
  <c r="B350" i="87"/>
  <c r="C349" i="87"/>
  <c r="B349" i="87"/>
  <c r="C348" i="87"/>
  <c r="B348" i="87"/>
  <c r="C347" i="87"/>
  <c r="B347" i="87"/>
  <c r="C346" i="87"/>
  <c r="B346" i="87"/>
  <c r="C344" i="87"/>
  <c r="B344" i="87"/>
  <c r="C343" i="87"/>
  <c r="B343" i="87"/>
  <c r="C342" i="87"/>
  <c r="B342" i="87"/>
  <c r="C341" i="87"/>
  <c r="B341" i="87"/>
  <c r="C340" i="87"/>
  <c r="B340" i="87"/>
  <c r="C338" i="87"/>
  <c r="B338" i="87"/>
  <c r="C337" i="87"/>
  <c r="B337" i="87"/>
  <c r="C336" i="87"/>
  <c r="B336" i="87"/>
  <c r="C335" i="87"/>
  <c r="B335" i="87"/>
  <c r="C334" i="87"/>
  <c r="B334" i="87"/>
  <c r="C332" i="87"/>
  <c r="B332" i="87"/>
  <c r="C331" i="87"/>
  <c r="B331" i="87"/>
  <c r="C330" i="87"/>
  <c r="B330" i="87"/>
  <c r="C329" i="87"/>
  <c r="B329" i="87"/>
  <c r="C328" i="87"/>
  <c r="B328" i="87"/>
  <c r="C325" i="87"/>
  <c r="B325" i="87"/>
  <c r="C324" i="87"/>
  <c r="B324" i="87"/>
  <c r="C323" i="87"/>
  <c r="B323" i="87"/>
  <c r="C322" i="87"/>
  <c r="B322" i="87"/>
  <c r="C321" i="87"/>
  <c r="B321" i="87"/>
  <c r="C319" i="87"/>
  <c r="B319" i="87"/>
  <c r="C318" i="87"/>
  <c r="B318" i="87"/>
  <c r="C317" i="87"/>
  <c r="B317" i="87"/>
  <c r="C316" i="87"/>
  <c r="B316" i="87"/>
  <c r="C315" i="87"/>
  <c r="B315" i="87"/>
  <c r="C313" i="87"/>
  <c r="B313" i="87"/>
  <c r="C312" i="87"/>
  <c r="B312" i="87"/>
  <c r="C311" i="87"/>
  <c r="B311" i="87"/>
  <c r="C310" i="87"/>
  <c r="B310" i="87"/>
  <c r="C309" i="87"/>
  <c r="B309" i="87"/>
  <c r="C307" i="87"/>
  <c r="B307" i="87"/>
  <c r="C306" i="87"/>
  <c r="B306" i="87"/>
  <c r="C305" i="87"/>
  <c r="B305" i="87"/>
  <c r="C304" i="87"/>
  <c r="B304" i="87"/>
  <c r="C303" i="87"/>
  <c r="B303" i="87"/>
  <c r="C301" i="87"/>
  <c r="B301" i="87"/>
  <c r="C300" i="87"/>
  <c r="B300" i="87"/>
  <c r="C299" i="87"/>
  <c r="B299" i="87"/>
  <c r="C298" i="87"/>
  <c r="B298" i="87"/>
  <c r="C297" i="87"/>
  <c r="B297" i="87"/>
  <c r="C293" i="87"/>
  <c r="B293" i="87"/>
  <c r="C292" i="87"/>
  <c r="B292" i="87"/>
  <c r="C291" i="87"/>
  <c r="B291" i="87"/>
  <c r="C290" i="87"/>
  <c r="B290" i="87"/>
  <c r="C289" i="87"/>
  <c r="B289" i="87"/>
  <c r="C287" i="87"/>
  <c r="B287" i="87"/>
  <c r="C286" i="87"/>
  <c r="B286" i="87"/>
  <c r="C285" i="87"/>
  <c r="B285" i="87"/>
  <c r="C284" i="87"/>
  <c r="B284" i="87"/>
  <c r="C283" i="87"/>
  <c r="B283" i="87"/>
  <c r="C281" i="87"/>
  <c r="B281" i="87"/>
  <c r="C280" i="87"/>
  <c r="B280" i="87"/>
  <c r="C279" i="87"/>
  <c r="B279" i="87"/>
  <c r="C278" i="87"/>
  <c r="B278" i="87"/>
  <c r="C277" i="87"/>
  <c r="B277" i="87"/>
  <c r="C275" i="87"/>
  <c r="B275" i="87"/>
  <c r="C274" i="87"/>
  <c r="B274" i="87"/>
  <c r="C273" i="87"/>
  <c r="B273" i="87"/>
  <c r="C272" i="87"/>
  <c r="B272" i="87"/>
  <c r="C271" i="87"/>
  <c r="B271" i="87"/>
  <c r="C269" i="87"/>
  <c r="B269" i="87"/>
  <c r="C268" i="87"/>
  <c r="B268" i="87"/>
  <c r="C267" i="87"/>
  <c r="B267" i="87"/>
  <c r="C266" i="87"/>
  <c r="B266" i="87"/>
  <c r="C265" i="87"/>
  <c r="B265" i="87"/>
  <c r="C262" i="87"/>
  <c r="B262" i="87"/>
  <c r="C261" i="87"/>
  <c r="B261" i="87"/>
  <c r="C260" i="87"/>
  <c r="B260" i="87"/>
  <c r="C259" i="87"/>
  <c r="B259" i="87"/>
  <c r="C258" i="87"/>
  <c r="B258" i="87"/>
  <c r="C256" i="87"/>
  <c r="B256" i="87"/>
  <c r="C255" i="87"/>
  <c r="B255" i="87"/>
  <c r="C254" i="87"/>
  <c r="B254" i="87"/>
  <c r="C253" i="87"/>
  <c r="B253" i="87"/>
  <c r="C252" i="87"/>
  <c r="B252" i="87"/>
  <c r="C250" i="87"/>
  <c r="B250" i="87"/>
  <c r="C249" i="87"/>
  <c r="B249" i="87"/>
  <c r="C248" i="87"/>
  <c r="B248" i="87"/>
  <c r="C247" i="87"/>
  <c r="B247" i="87"/>
  <c r="C246" i="87"/>
  <c r="B246" i="87"/>
  <c r="C244" i="87"/>
  <c r="B244" i="87"/>
  <c r="C243" i="87"/>
  <c r="B243" i="87"/>
  <c r="C242" i="87"/>
  <c r="B242" i="87"/>
  <c r="C241" i="87"/>
  <c r="B241" i="87"/>
  <c r="C240" i="87"/>
  <c r="B240" i="87"/>
  <c r="C238" i="87"/>
  <c r="B238" i="87"/>
  <c r="C237" i="87"/>
  <c r="B237" i="87"/>
  <c r="C236" i="87"/>
  <c r="B236" i="87"/>
  <c r="C235" i="87"/>
  <c r="B235" i="87"/>
  <c r="C234" i="87"/>
  <c r="B234" i="87"/>
  <c r="C231" i="87"/>
  <c r="B231" i="87"/>
  <c r="C230" i="87"/>
  <c r="B230" i="87"/>
  <c r="C229" i="87"/>
  <c r="B229" i="87"/>
  <c r="C228" i="87"/>
  <c r="B228" i="87"/>
  <c r="C227" i="87"/>
  <c r="B227" i="87"/>
  <c r="C225" i="87"/>
  <c r="B225" i="87"/>
  <c r="C224" i="87"/>
  <c r="B224" i="87"/>
  <c r="C223" i="87"/>
  <c r="B223" i="87"/>
  <c r="C222" i="87"/>
  <c r="B222" i="87"/>
  <c r="C221" i="87"/>
  <c r="B221" i="87"/>
  <c r="C219" i="87"/>
  <c r="B219" i="87"/>
  <c r="C218" i="87"/>
  <c r="B218" i="87"/>
  <c r="C217" i="87"/>
  <c r="B217" i="87"/>
  <c r="C216" i="87"/>
  <c r="B216" i="87"/>
  <c r="C215" i="87"/>
  <c r="B215" i="87"/>
  <c r="C213" i="87"/>
  <c r="B213" i="87"/>
  <c r="C212" i="87"/>
  <c r="B212" i="87"/>
  <c r="C211" i="87"/>
  <c r="B211" i="87"/>
  <c r="C210" i="87"/>
  <c r="B210" i="87"/>
  <c r="C209" i="87"/>
  <c r="B209" i="87"/>
  <c r="C207" i="87"/>
  <c r="B207" i="87"/>
  <c r="C206" i="87"/>
  <c r="B206" i="87"/>
  <c r="C205" i="87"/>
  <c r="B205" i="87"/>
  <c r="C204" i="87"/>
  <c r="B204" i="87"/>
  <c r="C203" i="87"/>
  <c r="B203" i="87"/>
  <c r="C199" i="87"/>
  <c r="B199" i="87"/>
  <c r="C198" i="87"/>
  <c r="B198" i="87"/>
  <c r="C197" i="87"/>
  <c r="B197" i="87"/>
  <c r="C196" i="87"/>
  <c r="B196" i="87"/>
  <c r="C195" i="87"/>
  <c r="B195" i="87"/>
  <c r="C193" i="87"/>
  <c r="B193" i="87"/>
  <c r="C192" i="87"/>
  <c r="B192" i="87"/>
  <c r="C191" i="87"/>
  <c r="B191" i="87"/>
  <c r="C190" i="87"/>
  <c r="B190" i="87"/>
  <c r="C189" i="87"/>
  <c r="B189" i="87"/>
  <c r="C187" i="87"/>
  <c r="B187" i="87"/>
  <c r="C186" i="87"/>
  <c r="B186" i="87"/>
  <c r="C185" i="87"/>
  <c r="B185" i="87"/>
  <c r="C184" i="87"/>
  <c r="B184" i="87"/>
  <c r="C183" i="87"/>
  <c r="B183" i="87"/>
  <c r="C181" i="87"/>
  <c r="B181" i="87"/>
  <c r="C180" i="87"/>
  <c r="B180" i="87"/>
  <c r="C179" i="87"/>
  <c r="B179" i="87"/>
  <c r="C178" i="87"/>
  <c r="B178" i="87"/>
  <c r="C177" i="87"/>
  <c r="B177" i="87"/>
  <c r="C175" i="87"/>
  <c r="B175" i="87"/>
  <c r="C174" i="87"/>
  <c r="B174" i="87"/>
  <c r="C173" i="87"/>
  <c r="B173" i="87"/>
  <c r="C172" i="87"/>
  <c r="B172" i="87"/>
  <c r="C171" i="87"/>
  <c r="B171" i="87"/>
  <c r="C168" i="87"/>
  <c r="B168" i="87"/>
  <c r="C167" i="87"/>
  <c r="B167" i="87"/>
  <c r="C166" i="87"/>
  <c r="B166" i="87"/>
  <c r="C165" i="87"/>
  <c r="B165" i="87"/>
  <c r="C164" i="87"/>
  <c r="B164" i="87"/>
  <c r="C162" i="87"/>
  <c r="B162" i="87"/>
  <c r="C161" i="87"/>
  <c r="B161" i="87"/>
  <c r="C160" i="87"/>
  <c r="B160" i="87"/>
  <c r="C159" i="87"/>
  <c r="B159" i="87"/>
  <c r="C158" i="87"/>
  <c r="B158" i="87"/>
  <c r="C156" i="87"/>
  <c r="B156" i="87"/>
  <c r="C155" i="87"/>
  <c r="B155" i="87"/>
  <c r="C154" i="87"/>
  <c r="B154" i="87"/>
  <c r="C153" i="87"/>
  <c r="B153" i="87"/>
  <c r="C152" i="87"/>
  <c r="B152" i="87"/>
  <c r="C150" i="87"/>
  <c r="B150" i="87"/>
  <c r="C149" i="87"/>
  <c r="B149" i="87"/>
  <c r="C148" i="87"/>
  <c r="B148" i="87"/>
  <c r="C147" i="87"/>
  <c r="B147" i="87"/>
  <c r="C146" i="87"/>
  <c r="B146" i="87"/>
  <c r="C144" i="87"/>
  <c r="B144" i="87"/>
  <c r="C143" i="87"/>
  <c r="B143" i="87"/>
  <c r="C142" i="87"/>
  <c r="B142" i="87"/>
  <c r="C141" i="87"/>
  <c r="B141" i="87"/>
  <c r="C140" i="87"/>
  <c r="B140" i="87"/>
  <c r="C137" i="87"/>
  <c r="B137" i="87"/>
  <c r="C136" i="87"/>
  <c r="B136" i="87"/>
  <c r="C135" i="87"/>
  <c r="B135" i="87"/>
  <c r="C134" i="87"/>
  <c r="B134" i="87"/>
  <c r="C133" i="87"/>
  <c r="B133" i="87"/>
  <c r="C131" i="87"/>
  <c r="B131" i="87"/>
  <c r="C130" i="87"/>
  <c r="B130" i="87"/>
  <c r="C129" i="87"/>
  <c r="B129" i="87"/>
  <c r="C128" i="87"/>
  <c r="B128" i="87"/>
  <c r="C127" i="87"/>
  <c r="B127" i="87"/>
  <c r="C125" i="87"/>
  <c r="B125" i="87"/>
  <c r="C124" i="87"/>
  <c r="B124" i="87"/>
  <c r="C123" i="87"/>
  <c r="B123" i="87"/>
  <c r="C122" i="87"/>
  <c r="B122" i="87"/>
  <c r="C121" i="87"/>
  <c r="B121" i="87"/>
  <c r="C119" i="87"/>
  <c r="B119" i="87"/>
  <c r="C118" i="87"/>
  <c r="B118" i="87"/>
  <c r="C117" i="87"/>
  <c r="B117" i="87"/>
  <c r="C116" i="87"/>
  <c r="B116" i="87"/>
  <c r="C115" i="87"/>
  <c r="B115" i="87"/>
  <c r="C113" i="87"/>
  <c r="B113" i="87"/>
  <c r="C112" i="87"/>
  <c r="B112" i="87"/>
  <c r="C111" i="87"/>
  <c r="B111" i="87"/>
  <c r="C110" i="87"/>
  <c r="B110" i="87"/>
  <c r="C109" i="87"/>
  <c r="B109" i="87"/>
  <c r="C105" i="87"/>
  <c r="B105" i="87"/>
  <c r="C104" i="87"/>
  <c r="B104" i="87"/>
  <c r="C103" i="87"/>
  <c r="B103" i="87"/>
  <c r="C102" i="87"/>
  <c r="B102" i="87"/>
  <c r="C101" i="87"/>
  <c r="B101" i="87"/>
  <c r="C99" i="87"/>
  <c r="B99" i="87"/>
  <c r="C98" i="87"/>
  <c r="B98" i="87"/>
  <c r="C97" i="87"/>
  <c r="B97" i="87"/>
  <c r="C96" i="87"/>
  <c r="B96" i="87"/>
  <c r="C95" i="87"/>
  <c r="B95" i="87"/>
  <c r="C93" i="87"/>
  <c r="B93" i="87"/>
  <c r="C92" i="87"/>
  <c r="B92" i="87"/>
  <c r="C91" i="87"/>
  <c r="B91" i="87"/>
  <c r="C90" i="87"/>
  <c r="B90" i="87"/>
  <c r="C89" i="87"/>
  <c r="B89" i="87"/>
  <c r="C87" i="87"/>
  <c r="B87" i="87"/>
  <c r="C86" i="87"/>
  <c r="B86" i="87"/>
  <c r="C85" i="87"/>
  <c r="B85" i="87"/>
  <c r="C84" i="87"/>
  <c r="B84" i="87"/>
  <c r="C83" i="87"/>
  <c r="B83" i="87"/>
  <c r="C81" i="87"/>
  <c r="B81" i="87"/>
  <c r="C80" i="87"/>
  <c r="B80" i="87"/>
  <c r="C79" i="87"/>
  <c r="B79" i="87"/>
  <c r="C78" i="87"/>
  <c r="B78" i="87"/>
  <c r="C77" i="87"/>
  <c r="B77" i="87"/>
  <c r="C74" i="87"/>
  <c r="B74" i="87"/>
  <c r="C73" i="87"/>
  <c r="B73" i="87"/>
  <c r="C72" i="87"/>
  <c r="B72" i="87"/>
  <c r="C71" i="87"/>
  <c r="B71" i="87"/>
  <c r="C70" i="87"/>
  <c r="B70" i="87"/>
  <c r="C68" i="87"/>
  <c r="B68" i="87"/>
  <c r="C67" i="87"/>
  <c r="B67" i="87"/>
  <c r="C66" i="87"/>
  <c r="B66" i="87"/>
  <c r="C65" i="87"/>
  <c r="B65" i="87"/>
  <c r="C64" i="87"/>
  <c r="B64" i="87"/>
  <c r="C62" i="87"/>
  <c r="B62" i="87"/>
  <c r="C61" i="87"/>
  <c r="B61" i="87"/>
  <c r="C60" i="87"/>
  <c r="B60" i="87"/>
  <c r="C59" i="87"/>
  <c r="B59" i="87"/>
  <c r="C58" i="87"/>
  <c r="B58" i="87"/>
  <c r="C56" i="87"/>
  <c r="B56" i="87"/>
  <c r="C55" i="87"/>
  <c r="B55" i="87"/>
  <c r="C54" i="87"/>
  <c r="B54" i="87"/>
  <c r="C53" i="87"/>
  <c r="B53" i="87"/>
  <c r="C52" i="87"/>
  <c r="B52" i="87"/>
  <c r="C50" i="87"/>
  <c r="B50" i="87"/>
  <c r="C49" i="87"/>
  <c r="B49" i="87"/>
  <c r="C48" i="87"/>
  <c r="B48" i="87"/>
  <c r="C47" i="87"/>
  <c r="B47" i="87"/>
  <c r="C46" i="87"/>
  <c r="B46" i="87"/>
  <c r="C43" i="87"/>
  <c r="B43" i="87"/>
  <c r="C42" i="87"/>
  <c r="B42" i="87"/>
  <c r="C41" i="87"/>
  <c r="B41" i="87"/>
  <c r="C40" i="87"/>
  <c r="B40" i="87"/>
  <c r="C39" i="87"/>
  <c r="B39" i="87"/>
  <c r="C37" i="87"/>
  <c r="B37" i="87"/>
  <c r="C36" i="87"/>
  <c r="B36" i="87"/>
  <c r="C35" i="87"/>
  <c r="B35" i="87"/>
  <c r="C34" i="87"/>
  <c r="B34" i="87"/>
  <c r="C33" i="87"/>
  <c r="B33" i="87"/>
  <c r="C31" i="87"/>
  <c r="B31" i="87"/>
  <c r="C30" i="87"/>
  <c r="B30" i="87"/>
  <c r="C29" i="87"/>
  <c r="B29" i="87"/>
  <c r="C28" i="87"/>
  <c r="B28" i="87"/>
  <c r="C27" i="87"/>
  <c r="B27" i="87"/>
  <c r="C25" i="87"/>
  <c r="B25" i="87"/>
  <c r="C24" i="87"/>
  <c r="B24" i="87"/>
  <c r="C23" i="87"/>
  <c r="B23" i="87"/>
  <c r="C22" i="87"/>
  <c r="B22" i="87"/>
  <c r="C21" i="87"/>
  <c r="B21" i="87"/>
  <c r="C19" i="87"/>
  <c r="B19" i="87"/>
  <c r="C18" i="87"/>
  <c r="B18" i="87"/>
  <c r="C17" i="87"/>
  <c r="B17" i="87"/>
  <c r="C16" i="87"/>
  <c r="B16" i="87"/>
  <c r="C15" i="87"/>
  <c r="B15" i="87"/>
  <c r="G11" i="87"/>
  <c r="D8" i="87"/>
  <c r="AP127" i="52"/>
  <c r="G439" i="32"/>
  <c r="G435" i="32"/>
  <c r="G427" i="32"/>
  <c r="G426" i="32"/>
  <c r="G423" i="32"/>
  <c r="G419" i="32"/>
  <c r="G410" i="32"/>
  <c r="G409" i="32"/>
  <c r="G408" i="32"/>
  <c r="G407" i="32"/>
  <c r="G395" i="32"/>
  <c r="G396" i="32"/>
  <c r="G397" i="32"/>
  <c r="G398" i="32"/>
  <c r="G399" i="32"/>
  <c r="E121" i="52" l="1"/>
  <c r="E371" i="86" s="1"/>
  <c r="E364" i="24" s="1"/>
  <c r="E122" i="52"/>
  <c r="E403" i="86" s="1"/>
  <c r="E370" i="24" s="1"/>
  <c r="E123" i="52"/>
  <c r="E435" i="86" s="1"/>
  <c r="E376" i="24" s="1"/>
  <c r="E124" i="52"/>
  <c r="E467" i="86" s="1"/>
  <c r="E382" i="24" s="1"/>
  <c r="E120" i="52"/>
  <c r="E339" i="86" s="1"/>
  <c r="E358" i="24" s="1"/>
  <c r="E112" i="52"/>
  <c r="E209" i="86" s="1"/>
  <c r="E333" i="24" s="1"/>
  <c r="E113" i="52"/>
  <c r="E241" i="86" s="1"/>
  <c r="E339" i="24" s="1"/>
  <c r="E114" i="52"/>
  <c r="E273" i="86" s="1"/>
  <c r="E345" i="24" s="1"/>
  <c r="E115" i="52"/>
  <c r="E305" i="86" s="1"/>
  <c r="E351" i="24" s="1"/>
  <c r="E111" i="52"/>
  <c r="E177" i="86" s="1"/>
  <c r="E327" i="24" s="1"/>
  <c r="E103" i="52"/>
  <c r="E47" i="86" s="1"/>
  <c r="E302" i="24" s="1"/>
  <c r="E104" i="52"/>
  <c r="E79" i="86" s="1"/>
  <c r="E308" i="24" s="1"/>
  <c r="E105" i="52"/>
  <c r="E111" i="86" s="1"/>
  <c r="E314" i="24" s="1"/>
  <c r="E106" i="52"/>
  <c r="E143" i="86" s="1"/>
  <c r="E320" i="24" s="1"/>
  <c r="E102" i="52"/>
  <c r="E15" i="86" s="1"/>
  <c r="E296" i="24" s="1"/>
  <c r="E93" i="52"/>
  <c r="E371" i="85" s="1"/>
  <c r="E270" i="24" s="1"/>
  <c r="E94" i="52"/>
  <c r="E403" i="85" s="1"/>
  <c r="E276" i="24" s="1"/>
  <c r="E95" i="52"/>
  <c r="E435" i="85" s="1"/>
  <c r="E282" i="24" s="1"/>
  <c r="E96" i="52"/>
  <c r="E467" i="85" s="1"/>
  <c r="E288" i="24" s="1"/>
  <c r="E92" i="52"/>
  <c r="E339" i="85" s="1"/>
  <c r="E264" i="24" s="1"/>
  <c r="E84" i="52"/>
  <c r="E209" i="85" s="1"/>
  <c r="E239" i="24" s="1"/>
  <c r="E85" i="52"/>
  <c r="E241" i="85" s="1"/>
  <c r="E245" i="24" s="1"/>
  <c r="E86" i="52"/>
  <c r="E273" i="85" s="1"/>
  <c r="E251" i="24" s="1"/>
  <c r="E87" i="52"/>
  <c r="E305" i="85" s="1"/>
  <c r="E257" i="24" s="1"/>
  <c r="E83" i="52"/>
  <c r="E177" i="85" s="1"/>
  <c r="E233" i="24" s="1"/>
  <c r="E75" i="52"/>
  <c r="E47" i="85" s="1"/>
  <c r="E208" i="24" s="1"/>
  <c r="E76" i="52"/>
  <c r="E79" i="85" s="1"/>
  <c r="E214" i="24" s="1"/>
  <c r="E77" i="52"/>
  <c r="E111" i="85" s="1"/>
  <c r="E220" i="24" s="1"/>
  <c r="E78" i="52"/>
  <c r="E143" i="85" s="1"/>
  <c r="E226" i="24" s="1"/>
  <c r="E74" i="52"/>
  <c r="E15" i="85" s="1"/>
  <c r="E202" i="24" s="1"/>
  <c r="E65" i="52"/>
  <c r="E371" i="84" s="1"/>
  <c r="E176" i="24" s="1"/>
  <c r="E66" i="52"/>
  <c r="E403" i="84" s="1"/>
  <c r="E182" i="24" s="1"/>
  <c r="E67" i="52"/>
  <c r="E435" i="84" s="1"/>
  <c r="E188" i="24" s="1"/>
  <c r="E68" i="52"/>
  <c r="E467" i="84" s="1"/>
  <c r="E194" i="24" s="1"/>
  <c r="E64" i="52"/>
  <c r="E339" i="84" s="1"/>
  <c r="E170" i="24" s="1"/>
  <c r="E56" i="52"/>
  <c r="E209" i="84" s="1"/>
  <c r="E145" i="24" s="1"/>
  <c r="E57" i="52"/>
  <c r="E241" i="84" s="1"/>
  <c r="E151" i="24" s="1"/>
  <c r="E58" i="52"/>
  <c r="E273" i="84" s="1"/>
  <c r="E157" i="24" s="1"/>
  <c r="E59" i="52"/>
  <c r="E305" i="84" s="1"/>
  <c r="E163" i="24" s="1"/>
  <c r="E55" i="52"/>
  <c r="E177" i="84" s="1"/>
  <c r="E139" i="24" s="1"/>
  <c r="E47" i="52"/>
  <c r="E47" i="84" s="1"/>
  <c r="E114" i="24" s="1"/>
  <c r="E48" i="52"/>
  <c r="E79" i="84" s="1"/>
  <c r="E120" i="24" s="1"/>
  <c r="E49" i="52"/>
  <c r="E111" i="84" s="1"/>
  <c r="E126" i="24" s="1"/>
  <c r="E50" i="52"/>
  <c r="E143" i="84" s="1"/>
  <c r="E132" i="24" s="1"/>
  <c r="E46" i="52"/>
  <c r="E15" i="84" s="1"/>
  <c r="E108" i="24" s="1"/>
  <c r="E37" i="52"/>
  <c r="E371" i="20" s="1"/>
  <c r="E82" i="24" s="1"/>
  <c r="E38" i="52"/>
  <c r="E403" i="20" s="1"/>
  <c r="E88" i="24" s="1"/>
  <c r="E39" i="52"/>
  <c r="E435" i="20" s="1"/>
  <c r="E94" i="24" s="1"/>
  <c r="E40" i="52"/>
  <c r="E467" i="20" s="1"/>
  <c r="E100" i="24" s="1"/>
  <c r="E36" i="52"/>
  <c r="E339" i="20" s="1"/>
  <c r="E76" i="24" s="1"/>
  <c r="E28" i="52"/>
  <c r="E209" i="20" s="1"/>
  <c r="E51" i="24" s="1"/>
  <c r="E29" i="52"/>
  <c r="E241" i="20" s="1"/>
  <c r="E57" i="24" s="1"/>
  <c r="E30" i="52"/>
  <c r="E273" i="20" s="1"/>
  <c r="E63" i="24" s="1"/>
  <c r="E31" i="52"/>
  <c r="E305" i="20" s="1"/>
  <c r="E69" i="24" s="1"/>
  <c r="E27" i="52"/>
  <c r="E177" i="20" s="1"/>
  <c r="E45" i="24" s="1"/>
  <c r="E19" i="52"/>
  <c r="E47" i="20" s="1"/>
  <c r="E20" i="24" s="1"/>
  <c r="E20" i="52"/>
  <c r="E79" i="20" s="1"/>
  <c r="E26" i="24" s="1"/>
  <c r="E21" i="52"/>
  <c r="E111" i="20" s="1"/>
  <c r="E32" i="24" s="1"/>
  <c r="E22" i="52"/>
  <c r="E143" i="20" s="1"/>
  <c r="E38" i="24" s="1"/>
  <c r="E15" i="20"/>
  <c r="E14" i="24" s="1"/>
  <c r="G94" i="77"/>
  <c r="AQ183" i="77"/>
  <c r="AN7" i="80" s="1"/>
  <c r="AP183" i="77"/>
  <c r="AM7" i="80" s="1"/>
  <c r="AO183" i="77"/>
  <c r="AL7" i="80" s="1"/>
  <c r="AN183" i="77"/>
  <c r="AK7" i="80" s="1"/>
  <c r="AM183" i="77"/>
  <c r="AJ7" i="80" s="1"/>
  <c r="AL183" i="77"/>
  <c r="AI7" i="80" s="1"/>
  <c r="AK183" i="77"/>
  <c r="AH7" i="80" s="1"/>
  <c r="AJ183" i="77"/>
  <c r="AG7" i="80" s="1"/>
  <c r="AI183" i="77"/>
  <c r="AF7" i="80" s="1"/>
  <c r="AH183" i="77"/>
  <c r="AE7" i="80" s="1"/>
  <c r="AG183" i="77"/>
  <c r="AD7" i="80" s="1"/>
  <c r="AF183" i="77"/>
  <c r="AC7" i="80" s="1"/>
  <c r="AE183" i="77"/>
  <c r="AB7" i="80" s="1"/>
  <c r="AD183" i="77"/>
  <c r="AA7" i="80" s="1"/>
  <c r="AC183" i="77"/>
  <c r="Z7" i="80" s="1"/>
  <c r="AB183" i="77"/>
  <c r="Y7" i="80" s="1"/>
  <c r="AA183" i="77"/>
  <c r="X7" i="80" s="1"/>
  <c r="Z183" i="77"/>
  <c r="W7" i="80" s="1"/>
  <c r="Y183" i="77"/>
  <c r="V7" i="80" s="1"/>
  <c r="X183" i="77"/>
  <c r="U7" i="80" s="1"/>
  <c r="W183" i="77"/>
  <c r="T7" i="80" s="1"/>
  <c r="V183" i="77"/>
  <c r="S7" i="80" s="1"/>
  <c r="U183" i="77"/>
  <c r="R7" i="80" s="1"/>
  <c r="T183" i="77"/>
  <c r="Q7" i="80" s="1"/>
  <c r="S183" i="77"/>
  <c r="P7" i="80" s="1"/>
  <c r="R183" i="77"/>
  <c r="O7" i="80" s="1"/>
  <c r="Q183" i="77"/>
  <c r="N7" i="80" s="1"/>
  <c r="P183" i="77"/>
  <c r="M7" i="80" s="1"/>
  <c r="O183" i="77"/>
  <c r="L7" i="80" s="1"/>
  <c r="N183" i="77"/>
  <c r="K7" i="80" s="1"/>
  <c r="M183" i="77"/>
  <c r="J7" i="80" s="1"/>
  <c r="L183" i="77"/>
  <c r="I7" i="80" s="1"/>
  <c r="K183" i="77"/>
  <c r="H7" i="80" s="1"/>
  <c r="J183" i="77"/>
  <c r="G7" i="80" s="1"/>
  <c r="I183" i="77"/>
  <c r="F7" i="80" s="1"/>
  <c r="H183" i="77"/>
  <c r="E7" i="80" s="1"/>
  <c r="C32" i="77"/>
  <c r="K27" i="77"/>
  <c r="I8" i="78"/>
  <c r="E7" i="78"/>
  <c r="E26" i="77" s="1"/>
  <c r="E6" i="78"/>
  <c r="E25" i="77" s="1"/>
  <c r="E370" i="32" l="1"/>
  <c r="E370" i="93"/>
  <c r="E370" i="87"/>
  <c r="E370" i="92"/>
  <c r="E370" i="94"/>
  <c r="E370" i="88"/>
  <c r="E370" i="91"/>
  <c r="E364" i="32"/>
  <c r="E364" i="94"/>
  <c r="E364" i="92"/>
  <c r="E364" i="93"/>
  <c r="E364" i="91"/>
  <c r="E364" i="87"/>
  <c r="E364" i="88"/>
  <c r="E358" i="32"/>
  <c r="E358" i="93"/>
  <c r="E358" i="87"/>
  <c r="E358" i="91"/>
  <c r="E358" i="94"/>
  <c r="E358" i="88"/>
  <c r="E358" i="92"/>
  <c r="E327" i="32"/>
  <c r="E327" i="88"/>
  <c r="E327" i="87"/>
  <c r="E327" i="94"/>
  <c r="E327" i="92"/>
  <c r="E327" i="91"/>
  <c r="E327" i="93"/>
  <c r="E333" i="32"/>
  <c r="E333" i="93"/>
  <c r="E333" i="88"/>
  <c r="E333" i="92"/>
  <c r="E333" i="87"/>
  <c r="E333" i="94"/>
  <c r="E333" i="91"/>
  <c r="E302" i="32"/>
  <c r="E302" i="93"/>
  <c r="E302" i="91"/>
  <c r="E302" i="87"/>
  <c r="E302" i="88"/>
  <c r="E302" i="94"/>
  <c r="E302" i="92"/>
  <c r="E296" i="32"/>
  <c r="E296" i="91"/>
  <c r="E296" i="93"/>
  <c r="E296" i="87"/>
  <c r="E296" i="92"/>
  <c r="E296" i="94"/>
  <c r="E296" i="88"/>
  <c r="E245" i="32"/>
  <c r="E245" i="94"/>
  <c r="E245" i="93"/>
  <c r="E245" i="92"/>
  <c r="E245" i="91"/>
  <c r="E245" i="87"/>
  <c r="E245" i="88"/>
  <c r="E239" i="32"/>
  <c r="E239" i="94"/>
  <c r="E239" i="91"/>
  <c r="E239" i="93"/>
  <c r="E239" i="87"/>
  <c r="E239" i="92"/>
  <c r="E239" i="88"/>
  <c r="E233" i="32"/>
  <c r="E233" i="93"/>
  <c r="E233" i="91"/>
  <c r="E233" i="94"/>
  <c r="E233" i="92"/>
  <c r="E233" i="88"/>
  <c r="E233" i="87"/>
  <c r="E208" i="32"/>
  <c r="E208" i="91"/>
  <c r="E208" i="87"/>
  <c r="E208" i="93"/>
  <c r="E208" i="92"/>
  <c r="E208" i="94"/>
  <c r="E208" i="88"/>
  <c r="E202" i="32"/>
  <c r="E202" i="94"/>
  <c r="E202" i="93"/>
  <c r="E202" i="92"/>
  <c r="E202" i="91"/>
  <c r="E202" i="87"/>
  <c r="E202" i="88"/>
  <c r="E188" i="93"/>
  <c r="E188" i="91"/>
  <c r="E188" i="94"/>
  <c r="E188" i="92"/>
  <c r="E188" i="87"/>
  <c r="E188" i="88"/>
  <c r="E188" i="32"/>
  <c r="E182" i="94"/>
  <c r="E182" i="92"/>
  <c r="E182" i="91"/>
  <c r="E182" i="32"/>
  <c r="E182" i="88"/>
  <c r="E182" i="93"/>
  <c r="E182" i="87"/>
  <c r="E176" i="93"/>
  <c r="E176" i="88"/>
  <c r="E176" i="87"/>
  <c r="E176" i="91"/>
  <c r="E176" i="32"/>
  <c r="E176" i="92"/>
  <c r="E176" i="94"/>
  <c r="E170" i="93"/>
  <c r="E170" i="92"/>
  <c r="E170" i="32"/>
  <c r="E170" i="87"/>
  <c r="E170" i="88"/>
  <c r="E170" i="94"/>
  <c r="E170" i="91"/>
  <c r="E88" i="93"/>
  <c r="E88" i="92"/>
  <c r="E88" i="88"/>
  <c r="E88" i="91"/>
  <c r="E88" i="87"/>
  <c r="E88" i="32"/>
  <c r="E88" i="94"/>
  <c r="E82" i="94"/>
  <c r="E82" i="92"/>
  <c r="E82" i="87"/>
  <c r="E82" i="88"/>
  <c r="E82" i="91"/>
  <c r="E82" i="32"/>
  <c r="E82" i="93"/>
  <c r="E76" i="93"/>
  <c r="E76" i="91"/>
  <c r="E76" i="92"/>
  <c r="E76" i="32"/>
  <c r="E76" i="94"/>
  <c r="E76" i="87"/>
  <c r="E76" i="88"/>
  <c r="E63" i="87"/>
  <c r="E63" i="32"/>
  <c r="E63" i="94"/>
  <c r="E63" i="93"/>
  <c r="E63" i="92"/>
  <c r="E63" i="91"/>
  <c r="E63" i="88"/>
  <c r="E57" i="94"/>
  <c r="E57" i="32"/>
  <c r="E57" i="87"/>
  <c r="E57" i="91"/>
  <c r="E57" i="93"/>
  <c r="E57" i="92"/>
  <c r="E57" i="88"/>
  <c r="E38" i="93"/>
  <c r="E38" i="91"/>
  <c r="E38" i="94"/>
  <c r="E38" i="92"/>
  <c r="E38" i="87"/>
  <c r="E38" i="32"/>
  <c r="E38" i="88"/>
  <c r="E32" i="91"/>
  <c r="E32" i="87"/>
  <c r="E32" i="93"/>
  <c r="E32" i="88"/>
  <c r="E32" i="94"/>
  <c r="E32" i="92"/>
  <c r="E32" i="32"/>
  <c r="E26" i="94"/>
  <c r="E26" i="93"/>
  <c r="E26" i="92"/>
  <c r="E26" i="91"/>
  <c r="E26" i="87"/>
  <c r="E26" i="88"/>
  <c r="E26" i="32"/>
  <c r="E20" i="91"/>
  <c r="E20" i="87"/>
  <c r="E20" i="88"/>
  <c r="E20" i="92"/>
  <c r="E20" i="94"/>
  <c r="E20" i="93"/>
  <c r="E20" i="32"/>
  <c r="E14" i="32"/>
  <c r="E14" i="93"/>
  <c r="E14" i="91"/>
  <c r="E14" i="92"/>
  <c r="E14" i="87"/>
  <c r="E14" i="94"/>
  <c r="E14" i="88"/>
  <c r="E382" i="32"/>
  <c r="E382" i="91"/>
  <c r="E382" i="92"/>
  <c r="E382" i="94"/>
  <c r="E382" i="88"/>
  <c r="E382" i="93"/>
  <c r="E382" i="87"/>
  <c r="E376" i="32"/>
  <c r="E376" i="94"/>
  <c r="E376" i="93"/>
  <c r="E376" i="92"/>
  <c r="E376" i="91"/>
  <c r="E376" i="87"/>
  <c r="E376" i="88"/>
  <c r="E351" i="32"/>
  <c r="E351" i="91"/>
  <c r="E351" i="87"/>
  <c r="E351" i="94"/>
  <c r="E351" i="88"/>
  <c r="E351" i="92"/>
  <c r="E351" i="93"/>
  <c r="E345" i="32"/>
  <c r="E345" i="87"/>
  <c r="E345" i="88"/>
  <c r="E345" i="94"/>
  <c r="E345" i="93"/>
  <c r="E345" i="92"/>
  <c r="E345" i="91"/>
  <c r="E339" i="32"/>
  <c r="E339" i="91"/>
  <c r="E339" i="87"/>
  <c r="E339" i="93"/>
  <c r="E339" i="94"/>
  <c r="E339" i="88"/>
  <c r="E339" i="92"/>
  <c r="E320" i="32"/>
  <c r="E320" i="94"/>
  <c r="E320" i="88"/>
  <c r="E320" i="92"/>
  <c r="E320" i="87"/>
  <c r="E320" i="93"/>
  <c r="E320" i="91"/>
  <c r="E314" i="32"/>
  <c r="E314" i="87"/>
  <c r="E314" i="88"/>
  <c r="E314" i="94"/>
  <c r="E314" i="92"/>
  <c r="E314" i="93"/>
  <c r="E314" i="91"/>
  <c r="E308" i="32"/>
  <c r="E308" i="92"/>
  <c r="E308" i="94"/>
  <c r="E308" i="91"/>
  <c r="E308" i="93"/>
  <c r="E308" i="87"/>
  <c r="E308" i="88"/>
  <c r="E257" i="32"/>
  <c r="E257" i="91"/>
  <c r="E257" i="88"/>
  <c r="E257" i="92"/>
  <c r="E257" i="87"/>
  <c r="E257" i="94"/>
  <c r="E257" i="93"/>
  <c r="E288" i="32"/>
  <c r="E288" i="94"/>
  <c r="E288" i="92"/>
  <c r="E288" i="87"/>
  <c r="E288" i="93"/>
  <c r="E288" i="91"/>
  <c r="E288" i="88"/>
  <c r="E276" i="32"/>
  <c r="E276" i="92"/>
  <c r="E276" i="87"/>
  <c r="E276" i="88"/>
  <c r="E276" i="91"/>
  <c r="E276" i="94"/>
  <c r="E276" i="93"/>
  <c r="E282" i="32"/>
  <c r="E282" i="91"/>
  <c r="E282" i="88"/>
  <c r="E282" i="93"/>
  <c r="E282" i="87"/>
  <c r="E282" i="94"/>
  <c r="E282" i="92"/>
  <c r="E270" i="32"/>
  <c r="E270" i="93"/>
  <c r="E270" i="88"/>
  <c r="E270" i="91"/>
  <c r="E270" i="94"/>
  <c r="E270" i="92"/>
  <c r="E270" i="87"/>
  <c r="E264" i="32"/>
  <c r="E264" i="94"/>
  <c r="E264" i="92"/>
  <c r="E264" i="87"/>
  <c r="E264" i="93"/>
  <c r="E264" i="91"/>
  <c r="E264" i="88"/>
  <c r="E251" i="32"/>
  <c r="E251" i="91"/>
  <c r="E251" i="87"/>
  <c r="E251" i="88"/>
  <c r="E251" i="92"/>
  <c r="E251" i="94"/>
  <c r="E251" i="93"/>
  <c r="E226" i="32"/>
  <c r="E226" i="91"/>
  <c r="E226" i="87"/>
  <c r="E226" i="93"/>
  <c r="E226" i="92"/>
  <c r="E226" i="88"/>
  <c r="E226" i="94"/>
  <c r="E220" i="32"/>
  <c r="E220" i="94"/>
  <c r="E220" i="93"/>
  <c r="E220" i="92"/>
  <c r="E220" i="91"/>
  <c r="E220" i="88"/>
  <c r="E220" i="87"/>
  <c r="E214" i="32"/>
  <c r="E214" i="91"/>
  <c r="E214" i="87"/>
  <c r="E214" i="94"/>
  <c r="E214" i="92"/>
  <c r="E214" i="88"/>
  <c r="E214" i="93"/>
  <c r="E194" i="91"/>
  <c r="E194" i="87"/>
  <c r="E194" i="32"/>
  <c r="E194" i="94"/>
  <c r="E194" i="93"/>
  <c r="E194" i="88"/>
  <c r="E194" i="92"/>
  <c r="E163" i="87"/>
  <c r="E163" i="32"/>
  <c r="E163" i="93"/>
  <c r="E163" i="91"/>
  <c r="E163" i="88"/>
  <c r="E163" i="94"/>
  <c r="E163" i="92"/>
  <c r="E157" i="94"/>
  <c r="E157" i="88"/>
  <c r="E157" i="92"/>
  <c r="E157" i="32"/>
  <c r="E157" i="91"/>
  <c r="E157" i="87"/>
  <c r="E157" i="93"/>
  <c r="E151" i="87"/>
  <c r="E151" i="32"/>
  <c r="E151" i="94"/>
  <c r="E151" i="93"/>
  <c r="E151" i="92"/>
  <c r="E151" i="91"/>
  <c r="E151" i="88"/>
  <c r="E145" i="91"/>
  <c r="E145" i="94"/>
  <c r="E145" i="87"/>
  <c r="E145" i="88"/>
  <c r="E145" i="32"/>
  <c r="E145" i="93"/>
  <c r="E145" i="92"/>
  <c r="E139" i="87"/>
  <c r="E139" i="88"/>
  <c r="E139" i="32"/>
  <c r="E139" i="92"/>
  <c r="E139" i="93"/>
  <c r="E139" i="91"/>
  <c r="E139" i="94"/>
  <c r="E132" i="93"/>
  <c r="E132" i="88"/>
  <c r="E132" i="91"/>
  <c r="E132" i="94"/>
  <c r="E132" i="87"/>
  <c r="E132" i="32"/>
  <c r="E132" i="92"/>
  <c r="E126" i="87"/>
  <c r="E126" i="93"/>
  <c r="E126" i="92"/>
  <c r="E126" i="32"/>
  <c r="E126" i="94"/>
  <c r="E126" i="91"/>
  <c r="E126" i="88"/>
  <c r="E120" i="93"/>
  <c r="E120" i="87"/>
  <c r="E120" i="94"/>
  <c r="E120" i="92"/>
  <c r="E120" i="91"/>
  <c r="E120" i="88"/>
  <c r="E120" i="32"/>
  <c r="E114" i="94"/>
  <c r="E114" i="92"/>
  <c r="E114" i="87"/>
  <c r="E114" i="93"/>
  <c r="E114" i="88"/>
  <c r="E114" i="91"/>
  <c r="E114" i="32"/>
  <c r="E108" i="93"/>
  <c r="E108" i="88"/>
  <c r="E108" i="94"/>
  <c r="E108" i="91"/>
  <c r="E108" i="87"/>
  <c r="E108" i="32"/>
  <c r="E108" i="92"/>
  <c r="E100" i="91"/>
  <c r="E100" i="87"/>
  <c r="E100" i="88"/>
  <c r="E100" i="92"/>
  <c r="E100" i="32"/>
  <c r="E100" i="93"/>
  <c r="E100" i="94"/>
  <c r="E94" i="94"/>
  <c r="E94" i="93"/>
  <c r="E94" i="92"/>
  <c r="E94" i="91"/>
  <c r="E94" i="32"/>
  <c r="E94" i="87"/>
  <c r="E94" i="88"/>
  <c r="E69" i="91"/>
  <c r="E69" i="88"/>
  <c r="E69" i="32"/>
  <c r="E69" i="93"/>
  <c r="E69" i="87"/>
  <c r="E69" i="94"/>
  <c r="E69" i="92"/>
  <c r="E51" i="94"/>
  <c r="E51" i="92"/>
  <c r="E51" i="32"/>
  <c r="E51" i="87"/>
  <c r="E51" i="93"/>
  <c r="E51" i="88"/>
  <c r="E51" i="91"/>
  <c r="E45" i="92"/>
  <c r="E45" i="87"/>
  <c r="E45" i="91"/>
  <c r="E45" i="88"/>
  <c r="E45" i="93"/>
  <c r="E45" i="32"/>
  <c r="E45" i="94"/>
  <c r="C143" i="61"/>
  <c r="C138" i="61"/>
  <c r="C133" i="61"/>
  <c r="E144" i="61"/>
  <c r="E145" i="61"/>
  <c r="E146" i="61"/>
  <c r="E147" i="61"/>
  <c r="E143" i="61"/>
  <c r="E139" i="61"/>
  <c r="E140" i="61"/>
  <c r="E141" i="61"/>
  <c r="E142" i="61"/>
  <c r="E138" i="61"/>
  <c r="E134" i="61"/>
  <c r="E135" i="61"/>
  <c r="E136" i="61"/>
  <c r="E137" i="61"/>
  <c r="E133" i="61"/>
  <c r="E129" i="61"/>
  <c r="E130" i="61"/>
  <c r="E131" i="61"/>
  <c r="E132" i="61"/>
  <c r="E128" i="61"/>
  <c r="E124" i="61"/>
  <c r="E125" i="61"/>
  <c r="E126" i="61"/>
  <c r="E127" i="61"/>
  <c r="E123" i="61"/>
  <c r="E119" i="61"/>
  <c r="E120" i="61"/>
  <c r="E121" i="61"/>
  <c r="E122" i="61"/>
  <c r="E118" i="61"/>
  <c r="C128" i="61"/>
  <c r="C123" i="61"/>
  <c r="C118" i="61"/>
  <c r="E114" i="61" l="1"/>
  <c r="E115" i="61"/>
  <c r="E116" i="61"/>
  <c r="E117" i="61"/>
  <c r="E113" i="61"/>
  <c r="E109" i="61"/>
  <c r="E110" i="61"/>
  <c r="E111" i="61"/>
  <c r="E112" i="61"/>
  <c r="E108" i="61"/>
  <c r="E104" i="61"/>
  <c r="E105" i="61"/>
  <c r="E106" i="61"/>
  <c r="E107" i="61"/>
  <c r="E103" i="61"/>
  <c r="C113" i="61"/>
  <c r="C108" i="61"/>
  <c r="C103" i="61"/>
  <c r="E99" i="61"/>
  <c r="E100" i="61"/>
  <c r="E101" i="61"/>
  <c r="E102" i="61"/>
  <c r="E94" i="61"/>
  <c r="E95" i="61"/>
  <c r="E96" i="61"/>
  <c r="E97" i="61"/>
  <c r="E98" i="61"/>
  <c r="E93" i="61"/>
  <c r="C98" i="61"/>
  <c r="C93" i="61"/>
  <c r="E89" i="61"/>
  <c r="E90" i="61"/>
  <c r="E91" i="61"/>
  <c r="E92" i="61"/>
  <c r="C88" i="61"/>
  <c r="E88" i="61"/>
  <c r="G5" i="73" l="1"/>
  <c r="F5" i="73"/>
  <c r="E5" i="73"/>
  <c r="I5" i="73"/>
  <c r="H5" i="73"/>
  <c r="C5" i="73"/>
  <c r="C113" i="32"/>
  <c r="C112" i="32"/>
  <c r="C111" i="32"/>
  <c r="C110" i="32"/>
  <c r="C113" i="24"/>
  <c r="C112" i="24"/>
  <c r="C111" i="24"/>
  <c r="C110" i="24"/>
  <c r="E8" i="78"/>
  <c r="E27" i="77"/>
  <c r="D8" i="32"/>
  <c r="B442" i="32" l="1"/>
  <c r="B411" i="32"/>
  <c r="C387" i="32"/>
  <c r="B387" i="32"/>
  <c r="C386" i="32"/>
  <c r="B386" i="32"/>
  <c r="C385" i="32"/>
  <c r="B385" i="32"/>
  <c r="C384" i="32"/>
  <c r="B384" i="32"/>
  <c r="C383" i="32"/>
  <c r="B383" i="32"/>
  <c r="C381" i="32"/>
  <c r="B381" i="32"/>
  <c r="C380" i="32"/>
  <c r="B380" i="32"/>
  <c r="C379" i="32"/>
  <c r="B379" i="32"/>
  <c r="C378" i="32"/>
  <c r="B378" i="32"/>
  <c r="C377" i="32"/>
  <c r="B377" i="32"/>
  <c r="C375" i="32"/>
  <c r="B375" i="32"/>
  <c r="C374" i="32"/>
  <c r="B374" i="32"/>
  <c r="C373" i="32"/>
  <c r="B373" i="32"/>
  <c r="C372" i="32"/>
  <c r="B372" i="32"/>
  <c r="C371" i="32"/>
  <c r="B371" i="32"/>
  <c r="C369" i="32"/>
  <c r="B369" i="32"/>
  <c r="C368" i="32"/>
  <c r="B368" i="32"/>
  <c r="C367" i="32"/>
  <c r="B367" i="32"/>
  <c r="C366" i="32"/>
  <c r="B366" i="32"/>
  <c r="C365" i="32"/>
  <c r="B365" i="32"/>
  <c r="C363" i="32"/>
  <c r="B363" i="32"/>
  <c r="C362" i="32"/>
  <c r="B362" i="32"/>
  <c r="C361" i="32"/>
  <c r="B361" i="32"/>
  <c r="C360" i="32"/>
  <c r="B360" i="32"/>
  <c r="C359" i="32"/>
  <c r="B359" i="32"/>
  <c r="C356" i="32"/>
  <c r="B356" i="32"/>
  <c r="C355" i="32"/>
  <c r="B355" i="32"/>
  <c r="C354" i="32"/>
  <c r="B354" i="32"/>
  <c r="C353" i="32"/>
  <c r="B353" i="32"/>
  <c r="C352" i="32"/>
  <c r="B352" i="32"/>
  <c r="C350" i="32"/>
  <c r="B350" i="32"/>
  <c r="C349" i="32"/>
  <c r="B349" i="32"/>
  <c r="C348" i="32"/>
  <c r="B348" i="32"/>
  <c r="C347" i="32"/>
  <c r="B347" i="32"/>
  <c r="C346" i="32"/>
  <c r="B346" i="32"/>
  <c r="C344" i="32"/>
  <c r="B344" i="32"/>
  <c r="C343" i="32"/>
  <c r="B343" i="32"/>
  <c r="C342" i="32"/>
  <c r="B342" i="32"/>
  <c r="C341" i="32"/>
  <c r="B341" i="32"/>
  <c r="C340" i="32"/>
  <c r="B340" i="32"/>
  <c r="C338" i="32"/>
  <c r="B338" i="32"/>
  <c r="C337" i="32"/>
  <c r="B337" i="32"/>
  <c r="C336" i="32"/>
  <c r="B336" i="32"/>
  <c r="C335" i="32"/>
  <c r="B335" i="32"/>
  <c r="C334" i="32"/>
  <c r="B334" i="32"/>
  <c r="C332" i="32"/>
  <c r="B332" i="32"/>
  <c r="C331" i="32"/>
  <c r="B331" i="32"/>
  <c r="C330" i="32"/>
  <c r="B330" i="32"/>
  <c r="C329" i="32"/>
  <c r="B329" i="32"/>
  <c r="C328" i="32"/>
  <c r="B328" i="32"/>
  <c r="C325" i="32"/>
  <c r="B325" i="32"/>
  <c r="C324" i="32"/>
  <c r="B324" i="32"/>
  <c r="C323" i="32"/>
  <c r="B323" i="32"/>
  <c r="C322" i="32"/>
  <c r="B322" i="32"/>
  <c r="C321" i="32"/>
  <c r="B321" i="32"/>
  <c r="C319" i="32"/>
  <c r="B319" i="32"/>
  <c r="C318" i="32"/>
  <c r="B318" i="32"/>
  <c r="C317" i="32"/>
  <c r="B317" i="32"/>
  <c r="C316" i="32"/>
  <c r="B316" i="32"/>
  <c r="C315" i="32"/>
  <c r="B315" i="32"/>
  <c r="C313" i="32"/>
  <c r="B313" i="32"/>
  <c r="C312" i="32"/>
  <c r="B312" i="32"/>
  <c r="C311" i="32"/>
  <c r="B311" i="32"/>
  <c r="C310" i="32"/>
  <c r="B310" i="32"/>
  <c r="C309" i="32"/>
  <c r="B309" i="32"/>
  <c r="C307" i="32"/>
  <c r="B307" i="32"/>
  <c r="C306" i="32"/>
  <c r="B306" i="32"/>
  <c r="C305" i="32"/>
  <c r="B305" i="32"/>
  <c r="C304" i="32"/>
  <c r="B304" i="32"/>
  <c r="C303" i="32"/>
  <c r="B303" i="32"/>
  <c r="C301" i="32"/>
  <c r="B301" i="32"/>
  <c r="C300" i="32"/>
  <c r="B300" i="32"/>
  <c r="C299" i="32"/>
  <c r="B299" i="32"/>
  <c r="C298" i="32"/>
  <c r="B298" i="32"/>
  <c r="C297" i="32"/>
  <c r="B297" i="32"/>
  <c r="C293" i="32"/>
  <c r="B293" i="32"/>
  <c r="C292" i="32"/>
  <c r="B292" i="32"/>
  <c r="C291" i="32"/>
  <c r="B291" i="32"/>
  <c r="C290" i="32"/>
  <c r="B290" i="32"/>
  <c r="C289" i="32"/>
  <c r="B289" i="32"/>
  <c r="C287" i="32"/>
  <c r="B287" i="32"/>
  <c r="C286" i="32"/>
  <c r="B286" i="32"/>
  <c r="C285" i="32"/>
  <c r="B285" i="32"/>
  <c r="C284" i="32"/>
  <c r="B284" i="32"/>
  <c r="C283" i="32"/>
  <c r="B283" i="32"/>
  <c r="C281" i="32"/>
  <c r="B281" i="32"/>
  <c r="C280" i="32"/>
  <c r="B280" i="32"/>
  <c r="C279" i="32"/>
  <c r="B279" i="32"/>
  <c r="C278" i="32"/>
  <c r="B278" i="32"/>
  <c r="C277" i="32"/>
  <c r="B277" i="32"/>
  <c r="C275" i="32"/>
  <c r="B275" i="32"/>
  <c r="C274" i="32"/>
  <c r="B274" i="32"/>
  <c r="C273" i="32"/>
  <c r="B273" i="32"/>
  <c r="C272" i="32"/>
  <c r="B272" i="32"/>
  <c r="C271" i="32"/>
  <c r="B271" i="32"/>
  <c r="C269" i="32"/>
  <c r="B269" i="32"/>
  <c r="C268" i="32"/>
  <c r="B268" i="32"/>
  <c r="C267" i="32"/>
  <c r="B267" i="32"/>
  <c r="C266" i="32"/>
  <c r="B266" i="32"/>
  <c r="C265" i="32"/>
  <c r="B265" i="32"/>
  <c r="C262" i="32"/>
  <c r="B262" i="32"/>
  <c r="C261" i="32"/>
  <c r="B261" i="32"/>
  <c r="C260" i="32"/>
  <c r="B260" i="32"/>
  <c r="C259" i="32"/>
  <c r="B259" i="32"/>
  <c r="C258" i="32"/>
  <c r="B258" i="32"/>
  <c r="C256" i="32"/>
  <c r="B256" i="32"/>
  <c r="C255" i="32"/>
  <c r="B255" i="32"/>
  <c r="C254" i="32"/>
  <c r="B254" i="32"/>
  <c r="C253" i="32"/>
  <c r="B253" i="32"/>
  <c r="C252" i="32"/>
  <c r="B252" i="32"/>
  <c r="C250" i="32"/>
  <c r="B250" i="32"/>
  <c r="C249" i="32"/>
  <c r="B249" i="32"/>
  <c r="C248" i="32"/>
  <c r="B248" i="32"/>
  <c r="C247" i="32"/>
  <c r="B247" i="32"/>
  <c r="C246" i="32"/>
  <c r="B246" i="32"/>
  <c r="C244" i="32"/>
  <c r="B244" i="32"/>
  <c r="C243" i="32"/>
  <c r="B243" i="32"/>
  <c r="C242" i="32"/>
  <c r="B242" i="32"/>
  <c r="C241" i="32"/>
  <c r="B241" i="32"/>
  <c r="C240" i="32"/>
  <c r="B240" i="32"/>
  <c r="C238" i="32"/>
  <c r="B238" i="32"/>
  <c r="C237" i="32"/>
  <c r="B237" i="32"/>
  <c r="C236" i="32"/>
  <c r="B236" i="32"/>
  <c r="C235" i="32"/>
  <c r="B235" i="32"/>
  <c r="C234" i="32"/>
  <c r="B234" i="32"/>
  <c r="C231" i="32"/>
  <c r="B231" i="32"/>
  <c r="C230" i="32"/>
  <c r="B230" i="32"/>
  <c r="C229" i="32"/>
  <c r="B229" i="32"/>
  <c r="C228" i="32"/>
  <c r="B228" i="32"/>
  <c r="C227" i="32"/>
  <c r="B227" i="32"/>
  <c r="C225" i="32"/>
  <c r="B225" i="32"/>
  <c r="C224" i="32"/>
  <c r="B224" i="32"/>
  <c r="C223" i="32"/>
  <c r="B223" i="32"/>
  <c r="C222" i="32"/>
  <c r="B222" i="32"/>
  <c r="C221" i="32"/>
  <c r="B221" i="32"/>
  <c r="C219" i="32"/>
  <c r="B219" i="32"/>
  <c r="C218" i="32"/>
  <c r="B218" i="32"/>
  <c r="C217" i="32"/>
  <c r="B217" i="32"/>
  <c r="C216" i="32"/>
  <c r="B216" i="32"/>
  <c r="C215" i="32"/>
  <c r="B215" i="32"/>
  <c r="C213" i="32"/>
  <c r="B213" i="32"/>
  <c r="C212" i="32"/>
  <c r="B212" i="32"/>
  <c r="C211" i="32"/>
  <c r="B211" i="32"/>
  <c r="C210" i="32"/>
  <c r="B210" i="32"/>
  <c r="C209" i="32"/>
  <c r="B209" i="32"/>
  <c r="C207" i="32"/>
  <c r="B207" i="32"/>
  <c r="C206" i="32"/>
  <c r="B206" i="32"/>
  <c r="C205" i="32"/>
  <c r="B205" i="32"/>
  <c r="C204" i="32"/>
  <c r="B204" i="32"/>
  <c r="C203" i="32"/>
  <c r="B203" i="32"/>
  <c r="C199" i="32"/>
  <c r="B199" i="32"/>
  <c r="C198" i="32"/>
  <c r="B198" i="32"/>
  <c r="C197" i="32"/>
  <c r="B197" i="32"/>
  <c r="C196" i="32"/>
  <c r="B196" i="32"/>
  <c r="C195" i="32"/>
  <c r="B195" i="32"/>
  <c r="C193" i="32"/>
  <c r="B193" i="32"/>
  <c r="C192" i="32"/>
  <c r="B192" i="32"/>
  <c r="C191" i="32"/>
  <c r="B191" i="32"/>
  <c r="C190" i="32"/>
  <c r="B190" i="32"/>
  <c r="C189" i="32"/>
  <c r="B189" i="32"/>
  <c r="C187" i="32"/>
  <c r="B187" i="32"/>
  <c r="C186" i="32"/>
  <c r="B186" i="32"/>
  <c r="C185" i="32"/>
  <c r="B185" i="32"/>
  <c r="C184" i="32"/>
  <c r="B184" i="32"/>
  <c r="C183" i="32"/>
  <c r="B183" i="32"/>
  <c r="C181" i="32"/>
  <c r="B181" i="32"/>
  <c r="C180" i="32"/>
  <c r="B180" i="32"/>
  <c r="C179" i="32"/>
  <c r="B179" i="32"/>
  <c r="C178" i="32"/>
  <c r="B178" i="32"/>
  <c r="C177" i="32"/>
  <c r="B177" i="32"/>
  <c r="C175" i="32"/>
  <c r="B175" i="32"/>
  <c r="C174" i="32"/>
  <c r="B174" i="32"/>
  <c r="C173" i="32"/>
  <c r="B173" i="32"/>
  <c r="C172" i="32"/>
  <c r="B172" i="32"/>
  <c r="C171" i="32"/>
  <c r="B171" i="32"/>
  <c r="C168" i="32"/>
  <c r="B168" i="32"/>
  <c r="C167" i="32"/>
  <c r="B167" i="32"/>
  <c r="C166" i="32"/>
  <c r="B166" i="32"/>
  <c r="C165" i="32"/>
  <c r="B165" i="32"/>
  <c r="C164" i="32"/>
  <c r="B164" i="32"/>
  <c r="C162" i="32"/>
  <c r="B162" i="32"/>
  <c r="C161" i="32"/>
  <c r="B161" i="32"/>
  <c r="C160" i="32"/>
  <c r="B160" i="32"/>
  <c r="C159" i="32"/>
  <c r="B159" i="32"/>
  <c r="C158" i="32"/>
  <c r="B158" i="32"/>
  <c r="C156" i="32"/>
  <c r="B156" i="32"/>
  <c r="C155" i="32"/>
  <c r="B155" i="32"/>
  <c r="C154" i="32"/>
  <c r="B154" i="32"/>
  <c r="C153" i="32"/>
  <c r="B153" i="32"/>
  <c r="C152" i="32"/>
  <c r="B152" i="32"/>
  <c r="C150" i="32"/>
  <c r="B150" i="32"/>
  <c r="C149" i="32"/>
  <c r="B149" i="32"/>
  <c r="C148" i="32"/>
  <c r="B148" i="32"/>
  <c r="C147" i="32"/>
  <c r="B147" i="32"/>
  <c r="C146" i="32"/>
  <c r="B146" i="32"/>
  <c r="C144" i="32"/>
  <c r="B144" i="32"/>
  <c r="C143" i="32"/>
  <c r="B143" i="32"/>
  <c r="C142" i="32"/>
  <c r="B142" i="32"/>
  <c r="C141" i="32"/>
  <c r="B141" i="32"/>
  <c r="C140" i="32"/>
  <c r="B140" i="32"/>
  <c r="C137" i="32"/>
  <c r="B137" i="32"/>
  <c r="C136" i="32"/>
  <c r="B136" i="32"/>
  <c r="C135" i="32"/>
  <c r="B135" i="32"/>
  <c r="C134" i="32"/>
  <c r="B134" i="32"/>
  <c r="C133" i="32"/>
  <c r="B133" i="32"/>
  <c r="C131" i="32"/>
  <c r="B131" i="32"/>
  <c r="C130" i="32"/>
  <c r="B130" i="32"/>
  <c r="C129" i="32"/>
  <c r="B129" i="32"/>
  <c r="C128" i="32"/>
  <c r="B128" i="32"/>
  <c r="C127" i="32"/>
  <c r="B127" i="32"/>
  <c r="C125" i="32"/>
  <c r="B125" i="32"/>
  <c r="C124" i="32"/>
  <c r="B124" i="32"/>
  <c r="C123" i="32"/>
  <c r="B123" i="32"/>
  <c r="C122" i="32"/>
  <c r="B122" i="32"/>
  <c r="C121" i="32"/>
  <c r="B121" i="32"/>
  <c r="C119" i="32"/>
  <c r="B119" i="32"/>
  <c r="C118" i="32"/>
  <c r="B118" i="32"/>
  <c r="C117" i="32"/>
  <c r="B117" i="32"/>
  <c r="C116" i="32"/>
  <c r="B116" i="32"/>
  <c r="C115" i="32"/>
  <c r="B115" i="32"/>
  <c r="B113" i="32"/>
  <c r="B112" i="32"/>
  <c r="B111" i="32"/>
  <c r="B110" i="32"/>
  <c r="C109" i="32"/>
  <c r="B109" i="32"/>
  <c r="G10" i="32"/>
  <c r="G11" i="32"/>
  <c r="B15" i="32"/>
  <c r="C15" i="32"/>
  <c r="B16" i="32"/>
  <c r="C16" i="32"/>
  <c r="B17" i="32"/>
  <c r="C17" i="32"/>
  <c r="B18" i="32"/>
  <c r="C18" i="32"/>
  <c r="B19" i="32"/>
  <c r="C19" i="32"/>
  <c r="G11" i="24" l="1"/>
  <c r="E27" i="66" s="1"/>
  <c r="D8" i="66"/>
  <c r="D7" i="66"/>
  <c r="D6" i="66"/>
  <c r="P10" i="63"/>
  <c r="N10" i="63"/>
  <c r="L10" i="63"/>
  <c r="J10" i="63"/>
  <c r="H10" i="63"/>
  <c r="D10" i="63"/>
  <c r="D8" i="63"/>
  <c r="D7" i="63"/>
  <c r="D6" i="63"/>
  <c r="B401" i="24"/>
  <c r="C387" i="24"/>
  <c r="C386" i="24"/>
  <c r="C385" i="24"/>
  <c r="C384" i="24"/>
  <c r="C383" i="24"/>
  <c r="B387" i="24"/>
  <c r="B386" i="24"/>
  <c r="B385" i="24"/>
  <c r="B384" i="24"/>
  <c r="B383" i="24"/>
  <c r="C381" i="24"/>
  <c r="C380" i="24"/>
  <c r="C379" i="24"/>
  <c r="C378" i="24"/>
  <c r="C377" i="24"/>
  <c r="B381" i="24"/>
  <c r="B380" i="24"/>
  <c r="B379" i="24"/>
  <c r="B378" i="24"/>
  <c r="B377" i="24"/>
  <c r="C375" i="24"/>
  <c r="C374" i="24"/>
  <c r="C373" i="24"/>
  <c r="C372" i="24"/>
  <c r="C371" i="24"/>
  <c r="B375" i="24"/>
  <c r="B374" i="24"/>
  <c r="B373" i="24"/>
  <c r="B372" i="24"/>
  <c r="B371" i="24"/>
  <c r="C369" i="24"/>
  <c r="C368" i="24"/>
  <c r="C367" i="24"/>
  <c r="C366" i="24"/>
  <c r="C365" i="24"/>
  <c r="B369" i="24"/>
  <c r="B368" i="24"/>
  <c r="B367" i="24"/>
  <c r="B366" i="24"/>
  <c r="B365" i="24"/>
  <c r="C363" i="24"/>
  <c r="C362" i="24"/>
  <c r="C361" i="24"/>
  <c r="C360" i="24"/>
  <c r="C359" i="24"/>
  <c r="B363" i="24"/>
  <c r="B362" i="24"/>
  <c r="B361" i="24"/>
  <c r="B360" i="24"/>
  <c r="B359" i="24"/>
  <c r="C356" i="24"/>
  <c r="C355" i="24"/>
  <c r="C354" i="24"/>
  <c r="C353" i="24"/>
  <c r="C352" i="24"/>
  <c r="B356" i="24"/>
  <c r="B355" i="24"/>
  <c r="B354" i="24"/>
  <c r="B353" i="24"/>
  <c r="B352" i="24"/>
  <c r="C350" i="24"/>
  <c r="C349" i="24"/>
  <c r="C348" i="24"/>
  <c r="C347" i="24"/>
  <c r="C346" i="24"/>
  <c r="B350" i="24"/>
  <c r="B349" i="24"/>
  <c r="B348" i="24"/>
  <c r="B347" i="24"/>
  <c r="B346" i="24"/>
  <c r="C344" i="24"/>
  <c r="C343" i="24"/>
  <c r="C342" i="24"/>
  <c r="C341" i="24"/>
  <c r="C340" i="24"/>
  <c r="B344" i="24"/>
  <c r="B343" i="24"/>
  <c r="B342" i="24"/>
  <c r="B341" i="24"/>
  <c r="B340" i="24"/>
  <c r="C338" i="24"/>
  <c r="C337" i="24"/>
  <c r="C336" i="24"/>
  <c r="C335" i="24"/>
  <c r="C334" i="24"/>
  <c r="B338" i="24"/>
  <c r="B337" i="24"/>
  <c r="B336" i="24"/>
  <c r="B335" i="24"/>
  <c r="B334" i="24"/>
  <c r="C332" i="24"/>
  <c r="C331" i="24"/>
  <c r="C330" i="24"/>
  <c r="C329" i="24"/>
  <c r="C328" i="24"/>
  <c r="B332" i="24"/>
  <c r="B331" i="24"/>
  <c r="B330" i="24"/>
  <c r="B329" i="24"/>
  <c r="B328" i="24"/>
  <c r="D10" i="66" l="1"/>
  <c r="C325" i="24"/>
  <c r="C324" i="24"/>
  <c r="C323" i="24"/>
  <c r="C322" i="24"/>
  <c r="C321" i="24"/>
  <c r="B325" i="24"/>
  <c r="B324" i="24"/>
  <c r="B323" i="24"/>
  <c r="B322" i="24"/>
  <c r="B321" i="24"/>
  <c r="C319" i="24"/>
  <c r="C318" i="24"/>
  <c r="C317" i="24"/>
  <c r="C316" i="24"/>
  <c r="C315" i="24"/>
  <c r="B319" i="24"/>
  <c r="B318" i="24"/>
  <c r="B317" i="24"/>
  <c r="B316" i="24"/>
  <c r="B315" i="24"/>
  <c r="C313" i="24"/>
  <c r="C312" i="24"/>
  <c r="C311" i="24"/>
  <c r="C310" i="24"/>
  <c r="C309" i="24"/>
  <c r="B313" i="24"/>
  <c r="B312" i="24"/>
  <c r="B311" i="24"/>
  <c r="B310" i="24"/>
  <c r="B309" i="24"/>
  <c r="C307" i="24"/>
  <c r="C306" i="24"/>
  <c r="C305" i="24"/>
  <c r="C304" i="24"/>
  <c r="C303" i="24"/>
  <c r="B307" i="24"/>
  <c r="B306" i="24"/>
  <c r="B305" i="24"/>
  <c r="B304" i="24"/>
  <c r="B303" i="24"/>
  <c r="C301" i="24"/>
  <c r="C300" i="24"/>
  <c r="C299" i="24"/>
  <c r="C298" i="24"/>
  <c r="C297" i="24"/>
  <c r="B301" i="24"/>
  <c r="B300" i="24"/>
  <c r="B299" i="24"/>
  <c r="B298" i="24"/>
  <c r="B297" i="24"/>
  <c r="C293" i="24"/>
  <c r="C292" i="24"/>
  <c r="C291" i="24"/>
  <c r="C290" i="24"/>
  <c r="C289" i="24"/>
  <c r="B293" i="24"/>
  <c r="B292" i="24"/>
  <c r="B291" i="24"/>
  <c r="B290" i="24"/>
  <c r="B289" i="24"/>
  <c r="C287" i="24"/>
  <c r="C286" i="24"/>
  <c r="C285" i="24"/>
  <c r="C284" i="24"/>
  <c r="C283" i="24"/>
  <c r="B287" i="24"/>
  <c r="B286" i="24"/>
  <c r="B285" i="24"/>
  <c r="B284" i="24"/>
  <c r="B283" i="24"/>
  <c r="C281" i="24"/>
  <c r="C280" i="24"/>
  <c r="C279" i="24"/>
  <c r="C278" i="24"/>
  <c r="C277" i="24"/>
  <c r="B281" i="24"/>
  <c r="B280" i="24"/>
  <c r="B279" i="24"/>
  <c r="B278" i="24"/>
  <c r="B277" i="24"/>
  <c r="C275" i="24"/>
  <c r="C274" i="24"/>
  <c r="C273" i="24"/>
  <c r="C272" i="24"/>
  <c r="C271" i="24"/>
  <c r="B275" i="24"/>
  <c r="B274" i="24"/>
  <c r="B273" i="24"/>
  <c r="B272" i="24"/>
  <c r="B271" i="24"/>
  <c r="C269" i="24"/>
  <c r="C268" i="24"/>
  <c r="C267" i="24"/>
  <c r="C266" i="24"/>
  <c r="C265" i="24"/>
  <c r="B269" i="24"/>
  <c r="B268" i="24"/>
  <c r="B267" i="24"/>
  <c r="B266" i="24"/>
  <c r="B265" i="24"/>
  <c r="C262" i="24"/>
  <c r="C261" i="24"/>
  <c r="C260" i="24"/>
  <c r="C259" i="24"/>
  <c r="C258" i="24"/>
  <c r="B262" i="24"/>
  <c r="B261" i="24"/>
  <c r="B260" i="24"/>
  <c r="B259" i="24"/>
  <c r="B258" i="24"/>
  <c r="C256" i="24"/>
  <c r="C255" i="24"/>
  <c r="C254" i="24"/>
  <c r="C253" i="24"/>
  <c r="C252" i="24"/>
  <c r="B256" i="24"/>
  <c r="B255" i="24"/>
  <c r="B254" i="24"/>
  <c r="B253" i="24"/>
  <c r="B252" i="24"/>
  <c r="C250" i="24"/>
  <c r="C249" i="24"/>
  <c r="C248" i="24"/>
  <c r="C247" i="24"/>
  <c r="C246" i="24"/>
  <c r="B250" i="24"/>
  <c r="B249" i="24"/>
  <c r="B248" i="24"/>
  <c r="B247" i="24"/>
  <c r="B246" i="24"/>
  <c r="C244" i="24"/>
  <c r="C243" i="24"/>
  <c r="C242" i="24"/>
  <c r="C241" i="24"/>
  <c r="C240" i="24"/>
  <c r="B244" i="24"/>
  <c r="B243" i="24"/>
  <c r="B242" i="24"/>
  <c r="B241" i="24"/>
  <c r="B240" i="24"/>
  <c r="C238" i="24"/>
  <c r="C237" i="24"/>
  <c r="C236" i="24"/>
  <c r="C235" i="24"/>
  <c r="B238" i="24"/>
  <c r="B237" i="24"/>
  <c r="B236" i="24"/>
  <c r="B235" i="24"/>
  <c r="C234" i="24"/>
  <c r="B234" i="24"/>
  <c r="C231" i="24"/>
  <c r="C230" i="24"/>
  <c r="C229" i="24"/>
  <c r="C228" i="24"/>
  <c r="C227" i="24"/>
  <c r="B231" i="24"/>
  <c r="B230" i="24"/>
  <c r="B229" i="24"/>
  <c r="B228" i="24"/>
  <c r="B227" i="24"/>
  <c r="C225" i="24"/>
  <c r="C224" i="24"/>
  <c r="C223" i="24"/>
  <c r="C222" i="24"/>
  <c r="C221" i="24"/>
  <c r="B225" i="24"/>
  <c r="B224" i="24"/>
  <c r="B223" i="24"/>
  <c r="B222" i="24"/>
  <c r="B221" i="24"/>
  <c r="C219" i="24"/>
  <c r="C218" i="24"/>
  <c r="C217" i="24"/>
  <c r="C216" i="24"/>
  <c r="B219" i="24"/>
  <c r="B218" i="24"/>
  <c r="B217" i="24"/>
  <c r="B216" i="24"/>
  <c r="C215" i="24"/>
  <c r="B215" i="24"/>
  <c r="C213" i="24"/>
  <c r="C212" i="24"/>
  <c r="C211" i="24"/>
  <c r="C210" i="24"/>
  <c r="B213" i="24"/>
  <c r="B212" i="24"/>
  <c r="B211" i="24"/>
  <c r="B210" i="24"/>
  <c r="C209" i="24"/>
  <c r="B209" i="24"/>
  <c r="C207" i="24"/>
  <c r="C206" i="24"/>
  <c r="C205" i="24"/>
  <c r="C204" i="24"/>
  <c r="C203" i="24"/>
  <c r="B207" i="24"/>
  <c r="B206" i="24"/>
  <c r="B205" i="24"/>
  <c r="B204" i="24"/>
  <c r="B203" i="24"/>
  <c r="C199" i="24"/>
  <c r="C198" i="24"/>
  <c r="C197" i="24"/>
  <c r="C196" i="24"/>
  <c r="B199" i="24"/>
  <c r="B198" i="24"/>
  <c r="B197" i="24"/>
  <c r="B196" i="24"/>
  <c r="C195" i="24"/>
  <c r="B195" i="24"/>
  <c r="C193" i="24"/>
  <c r="C192" i="24"/>
  <c r="C191" i="24"/>
  <c r="C190" i="24"/>
  <c r="B193" i="24"/>
  <c r="B192" i="24"/>
  <c r="B191" i="24"/>
  <c r="B190" i="24"/>
  <c r="C189" i="24"/>
  <c r="B189" i="24"/>
  <c r="C187" i="24"/>
  <c r="C186" i="24"/>
  <c r="C185" i="24"/>
  <c r="C184" i="24"/>
  <c r="B187" i="24"/>
  <c r="B186" i="24"/>
  <c r="B185" i="24"/>
  <c r="B184" i="24"/>
  <c r="C183" i="24"/>
  <c r="B183" i="24"/>
  <c r="C181" i="24"/>
  <c r="C180" i="24"/>
  <c r="C179" i="24"/>
  <c r="C178" i="24"/>
  <c r="B181" i="24"/>
  <c r="B180" i="24"/>
  <c r="B179" i="24"/>
  <c r="B178" i="24"/>
  <c r="C177" i="24"/>
  <c r="B177" i="24"/>
  <c r="C175" i="24"/>
  <c r="C174" i="24"/>
  <c r="C173" i="24"/>
  <c r="C172" i="24"/>
  <c r="B175" i="24"/>
  <c r="B174" i="24"/>
  <c r="B173" i="24"/>
  <c r="B172" i="24"/>
  <c r="C171" i="24"/>
  <c r="B171" i="24"/>
  <c r="C168" i="24"/>
  <c r="C167" i="24"/>
  <c r="C166" i="24"/>
  <c r="C165" i="24"/>
  <c r="B168" i="24"/>
  <c r="B167" i="24"/>
  <c r="B166" i="24"/>
  <c r="B165" i="24"/>
  <c r="C164" i="24"/>
  <c r="B164" i="24"/>
  <c r="C162" i="24"/>
  <c r="C161" i="24"/>
  <c r="C160" i="24"/>
  <c r="C159" i="24"/>
  <c r="B162" i="24"/>
  <c r="B161" i="24"/>
  <c r="B160" i="24"/>
  <c r="B159" i="24"/>
  <c r="C158" i="24"/>
  <c r="B158" i="24"/>
  <c r="C156" i="24"/>
  <c r="C155" i="24"/>
  <c r="C154" i="24"/>
  <c r="C153" i="24"/>
  <c r="B156" i="24"/>
  <c r="B155" i="24"/>
  <c r="B154" i="24"/>
  <c r="B153" i="24"/>
  <c r="C152" i="24"/>
  <c r="B152" i="24"/>
  <c r="C150" i="24"/>
  <c r="C149" i="24"/>
  <c r="C148" i="24"/>
  <c r="C147" i="24"/>
  <c r="B150" i="24"/>
  <c r="B149" i="24"/>
  <c r="B148" i="24"/>
  <c r="B147" i="24"/>
  <c r="C146" i="24"/>
  <c r="B146" i="24"/>
  <c r="C144" i="24"/>
  <c r="C143" i="24"/>
  <c r="C142" i="24"/>
  <c r="C141" i="24"/>
  <c r="C140" i="24"/>
  <c r="B144" i="24"/>
  <c r="B143" i="24"/>
  <c r="B142" i="24"/>
  <c r="B141" i="24"/>
  <c r="B140" i="24"/>
  <c r="C137" i="24"/>
  <c r="C136" i="24"/>
  <c r="C135" i="24"/>
  <c r="C134" i="24"/>
  <c r="C133" i="24"/>
  <c r="B137" i="24"/>
  <c r="B136" i="24"/>
  <c r="B135" i="24"/>
  <c r="B134" i="24"/>
  <c r="B133" i="24"/>
  <c r="C131" i="24"/>
  <c r="C130" i="24"/>
  <c r="C129" i="24"/>
  <c r="C128" i="24"/>
  <c r="C127" i="24"/>
  <c r="B131" i="24"/>
  <c r="B130" i="24"/>
  <c r="B129" i="24"/>
  <c r="B128" i="24"/>
  <c r="B127" i="24"/>
  <c r="C13" i="24"/>
  <c r="B13" i="24"/>
  <c r="D8" i="52"/>
  <c r="C71" i="17"/>
  <c r="C70" i="17"/>
  <c r="C69" i="17"/>
  <c r="C67" i="17"/>
  <c r="C66" i="17"/>
  <c r="C65" i="17"/>
  <c r="C63" i="17"/>
  <c r="C62" i="17"/>
  <c r="C61" i="17"/>
  <c r="C59" i="17"/>
  <c r="C58" i="17"/>
  <c r="C57" i="17"/>
  <c r="C55" i="17"/>
  <c r="C54" i="17"/>
  <c r="C53" i="17"/>
  <c r="C51" i="17"/>
  <c r="C50" i="17"/>
  <c r="C49" i="17"/>
  <c r="C47" i="17"/>
  <c r="C46" i="17"/>
  <c r="C45" i="17"/>
  <c r="C68" i="17"/>
  <c r="C64" i="17"/>
  <c r="C60" i="17"/>
  <c r="C56" i="17"/>
  <c r="C48" i="17"/>
  <c r="C52" i="17"/>
  <c r="C44" i="17"/>
  <c r="C32" i="17"/>
  <c r="C33" i="17"/>
  <c r="C34" i="17"/>
  <c r="C35" i="17"/>
  <c r="C36" i="17"/>
  <c r="C37" i="17"/>
  <c r="C38" i="17"/>
  <c r="C39" i="17"/>
  <c r="C40" i="17"/>
  <c r="C31" i="17"/>
  <c r="I16" i="17"/>
  <c r="G389" i="88" s="1"/>
  <c r="G389" i="87"/>
  <c r="G389" i="91"/>
  <c r="G389" i="92"/>
  <c r="G389" i="93"/>
  <c r="G389" i="94"/>
  <c r="I30" i="17"/>
  <c r="G400" i="88" s="1"/>
  <c r="G400" i="87"/>
  <c r="G400" i="91"/>
  <c r="G400" i="92"/>
  <c r="G400" i="93"/>
  <c r="G400" i="94"/>
  <c r="D42" i="17"/>
  <c r="C411" i="88" s="1"/>
  <c r="C28" i="17"/>
  <c r="C30" i="17" s="1"/>
  <c r="C14" i="17"/>
  <c r="C16" i="17" s="1"/>
  <c r="B30" i="17"/>
  <c r="B48" i="17"/>
  <c r="D14" i="17"/>
  <c r="B16" i="17" s="1"/>
  <c r="D13" i="17"/>
  <c r="C388" i="88" s="1"/>
  <c r="C13" i="17"/>
  <c r="C467" i="86"/>
  <c r="C435" i="86"/>
  <c r="C403" i="86"/>
  <c r="C371" i="86"/>
  <c r="C339" i="86"/>
  <c r="C305" i="86"/>
  <c r="C273" i="86"/>
  <c r="C241" i="86"/>
  <c r="C209" i="86"/>
  <c r="C177" i="86"/>
  <c r="C143" i="86"/>
  <c r="C111" i="86"/>
  <c r="C79" i="86"/>
  <c r="C47" i="86"/>
  <c r="C15" i="86"/>
  <c r="C13" i="86"/>
  <c r="C467" i="85"/>
  <c r="C435" i="85"/>
  <c r="C403" i="85"/>
  <c r="C371" i="85"/>
  <c r="C339" i="85"/>
  <c r="C305" i="85"/>
  <c r="C273" i="85"/>
  <c r="C241" i="85"/>
  <c r="C209" i="85"/>
  <c r="C177" i="85"/>
  <c r="C143" i="85"/>
  <c r="C111" i="85"/>
  <c r="C79" i="85"/>
  <c r="C47" i="85"/>
  <c r="C15" i="85"/>
  <c r="C13" i="85"/>
  <c r="C467" i="84"/>
  <c r="C435" i="84"/>
  <c r="C403" i="84"/>
  <c r="C371" i="84"/>
  <c r="C339" i="84"/>
  <c r="C338" i="84"/>
  <c r="C273" i="84"/>
  <c r="C241" i="84"/>
  <c r="C209" i="84"/>
  <c r="C177" i="84"/>
  <c r="C143" i="84"/>
  <c r="C111" i="84"/>
  <c r="C79" i="84"/>
  <c r="C47" i="84"/>
  <c r="C15" i="84"/>
  <c r="C435" i="20"/>
  <c r="B94" i="24" s="1"/>
  <c r="C403" i="20"/>
  <c r="B88" i="24" s="1"/>
  <c r="C371" i="20"/>
  <c r="B82" i="24" s="1"/>
  <c r="C339" i="20"/>
  <c r="B76" i="24" s="1"/>
  <c r="C305" i="20"/>
  <c r="C273" i="20"/>
  <c r="C241" i="20"/>
  <c r="C209" i="20"/>
  <c r="C177" i="20"/>
  <c r="C143" i="20"/>
  <c r="C111" i="20"/>
  <c r="C79" i="20"/>
  <c r="C15" i="20"/>
  <c r="C13" i="20"/>
  <c r="C125" i="24"/>
  <c r="C124" i="24"/>
  <c r="C123" i="24"/>
  <c r="C122" i="24"/>
  <c r="B125" i="24"/>
  <c r="B124" i="24"/>
  <c r="B123" i="24"/>
  <c r="B122" i="24"/>
  <c r="C121" i="24"/>
  <c r="B121" i="24"/>
  <c r="C119" i="24"/>
  <c r="C118" i="24"/>
  <c r="C117" i="24"/>
  <c r="C116" i="24"/>
  <c r="B119" i="24"/>
  <c r="B118" i="24"/>
  <c r="B117" i="24"/>
  <c r="B116" i="24"/>
  <c r="C115" i="24"/>
  <c r="B115" i="24"/>
  <c r="B113" i="24"/>
  <c r="B112" i="24"/>
  <c r="B111" i="24"/>
  <c r="B110" i="24"/>
  <c r="B109" i="24"/>
  <c r="C416" i="88" l="1"/>
  <c r="C26" i="63"/>
  <c r="C400" i="88"/>
  <c r="C24" i="63"/>
  <c r="C389" i="88"/>
  <c r="C23" i="63"/>
  <c r="B26" i="93"/>
  <c r="B26" i="92"/>
  <c r="B26" i="91"/>
  <c r="B26" i="94"/>
  <c r="B51" i="94"/>
  <c r="B51" i="93"/>
  <c r="B51" i="92"/>
  <c r="B51" i="91"/>
  <c r="B76" i="91"/>
  <c r="B76" i="87"/>
  <c r="B76" i="88"/>
  <c r="B76" i="93"/>
  <c r="B76" i="92"/>
  <c r="B76" i="94"/>
  <c r="B76" i="32"/>
  <c r="B108" i="24"/>
  <c r="B108" i="94"/>
  <c r="B108" i="87"/>
  <c r="B108" i="88"/>
  <c r="B108" i="93"/>
  <c r="B108" i="32"/>
  <c r="B108" i="92"/>
  <c r="B108" i="91"/>
  <c r="B132" i="94"/>
  <c r="B132" i="91"/>
  <c r="B132" i="93"/>
  <c r="B132" i="92"/>
  <c r="B157" i="93"/>
  <c r="B157" i="92"/>
  <c r="B157" i="91"/>
  <c r="B157" i="94"/>
  <c r="B182" i="94"/>
  <c r="B182" i="93"/>
  <c r="B182" i="91"/>
  <c r="B182" i="92"/>
  <c r="B202" i="93"/>
  <c r="B202" i="92"/>
  <c r="B202" i="91"/>
  <c r="B202" i="94"/>
  <c r="B226" i="91"/>
  <c r="B226" i="93"/>
  <c r="B226" i="92"/>
  <c r="B226" i="94"/>
  <c r="B251" i="92"/>
  <c r="B251" i="94"/>
  <c r="B251" i="93"/>
  <c r="B251" i="91"/>
  <c r="B276" i="93"/>
  <c r="B276" i="92"/>
  <c r="B276" i="91"/>
  <c r="B276" i="94"/>
  <c r="B296" i="91"/>
  <c r="B296" i="94"/>
  <c r="B296" i="92"/>
  <c r="B296" i="93"/>
  <c r="B320" i="91"/>
  <c r="B320" i="94"/>
  <c r="B320" i="93"/>
  <c r="B320" i="92"/>
  <c r="B345" i="93"/>
  <c r="B345" i="91"/>
  <c r="B345" i="94"/>
  <c r="B345" i="92"/>
  <c r="B370" i="93"/>
  <c r="B370" i="92"/>
  <c r="B370" i="91"/>
  <c r="B370" i="94"/>
  <c r="B32" i="94"/>
  <c r="B32" i="93"/>
  <c r="B32" i="92"/>
  <c r="B32" i="91"/>
  <c r="B57" i="93"/>
  <c r="B57" i="92"/>
  <c r="B57" i="91"/>
  <c r="B57" i="94"/>
  <c r="B82" i="94"/>
  <c r="B82" i="32"/>
  <c r="B82" i="92"/>
  <c r="B82" i="91"/>
  <c r="B82" i="87"/>
  <c r="B82" i="88"/>
  <c r="B82" i="93"/>
  <c r="B114" i="92"/>
  <c r="B114" i="91"/>
  <c r="B114" i="93"/>
  <c r="B114" i="94"/>
  <c r="B139" i="94"/>
  <c r="B139" i="92"/>
  <c r="B139" i="91"/>
  <c r="B139" i="93"/>
  <c r="B169" i="92"/>
  <c r="B169" i="91"/>
  <c r="B169" i="93"/>
  <c r="B169" i="94"/>
  <c r="B188" i="93"/>
  <c r="B188" i="92"/>
  <c r="B188" i="91"/>
  <c r="B188" i="94"/>
  <c r="B208" i="94"/>
  <c r="B208" i="93"/>
  <c r="B208" i="91"/>
  <c r="B208" i="92"/>
  <c r="B233" i="91"/>
  <c r="B233" i="93"/>
  <c r="B233" i="92"/>
  <c r="B233" i="94"/>
  <c r="B257" i="92"/>
  <c r="B257" i="93"/>
  <c r="B257" i="91"/>
  <c r="B257" i="94"/>
  <c r="B282" i="91"/>
  <c r="B282" i="94"/>
  <c r="B282" i="93"/>
  <c r="B282" i="92"/>
  <c r="B302" i="93"/>
  <c r="B302" i="94"/>
  <c r="B302" i="92"/>
  <c r="B302" i="91"/>
  <c r="B327" i="92"/>
  <c r="B327" i="91"/>
  <c r="B327" i="94"/>
  <c r="B327" i="93"/>
  <c r="B351" i="93"/>
  <c r="B351" i="92"/>
  <c r="B351" i="91"/>
  <c r="B351" i="94"/>
  <c r="B376" i="94"/>
  <c r="B376" i="92"/>
  <c r="B376" i="91"/>
  <c r="B376" i="93"/>
  <c r="B12" i="93"/>
  <c r="B12" i="92"/>
  <c r="B12" i="91"/>
  <c r="B12" i="94"/>
  <c r="B38" i="91"/>
  <c r="B38" i="93"/>
  <c r="B38" i="92"/>
  <c r="B38" i="94"/>
  <c r="B63" i="94"/>
  <c r="B63" i="92"/>
  <c r="B63" i="91"/>
  <c r="B63" i="93"/>
  <c r="B88" i="94"/>
  <c r="B88" i="93"/>
  <c r="B88" i="91"/>
  <c r="B88" i="87"/>
  <c r="B88" i="88"/>
  <c r="B88" i="32"/>
  <c r="B88" i="92"/>
  <c r="B120" i="94"/>
  <c r="B120" i="92"/>
  <c r="B120" i="91"/>
  <c r="B120" i="93"/>
  <c r="B145" i="92"/>
  <c r="B145" i="91"/>
  <c r="B145" i="93"/>
  <c r="B145" i="94"/>
  <c r="B170" i="94"/>
  <c r="B170" i="91"/>
  <c r="B170" i="93"/>
  <c r="B170" i="92"/>
  <c r="B194" i="94"/>
  <c r="B194" i="93"/>
  <c r="B194" i="92"/>
  <c r="B194" i="91"/>
  <c r="B214" i="93"/>
  <c r="B214" i="92"/>
  <c r="B214" i="91"/>
  <c r="B214" i="94"/>
  <c r="B239" i="94"/>
  <c r="B239" i="91"/>
  <c r="B239" i="92"/>
  <c r="B239" i="93"/>
  <c r="B264" i="92"/>
  <c r="B264" i="93"/>
  <c r="B264" i="94"/>
  <c r="B264" i="91"/>
  <c r="B288" i="92"/>
  <c r="B288" i="93"/>
  <c r="B288" i="91"/>
  <c r="B288" i="94"/>
  <c r="B308" i="94"/>
  <c r="B308" i="91"/>
  <c r="B308" i="93"/>
  <c r="B308" i="92"/>
  <c r="B333" i="93"/>
  <c r="B333" i="92"/>
  <c r="B333" i="91"/>
  <c r="B333" i="94"/>
  <c r="B358" i="93"/>
  <c r="B358" i="92"/>
  <c r="B358" i="91"/>
  <c r="B358" i="94"/>
  <c r="B382" i="93"/>
  <c r="B382" i="91"/>
  <c r="B382" i="94"/>
  <c r="B382" i="92"/>
  <c r="B14" i="91"/>
  <c r="B14" i="93"/>
  <c r="B14" i="92"/>
  <c r="B14" i="94"/>
  <c r="B45" i="91"/>
  <c r="B45" i="93"/>
  <c r="B45" i="92"/>
  <c r="B45" i="94"/>
  <c r="B69" i="91"/>
  <c r="B69" i="93"/>
  <c r="B69" i="92"/>
  <c r="B69" i="94"/>
  <c r="B94" i="94"/>
  <c r="B94" i="32"/>
  <c r="B94" i="87"/>
  <c r="B94" i="91"/>
  <c r="B94" i="93"/>
  <c r="B94" i="92"/>
  <c r="B94" i="88"/>
  <c r="B126" i="93"/>
  <c r="B126" i="92"/>
  <c r="B126" i="91"/>
  <c r="B126" i="94"/>
  <c r="B151" i="94"/>
  <c r="B151" i="91"/>
  <c r="B151" i="93"/>
  <c r="B151" i="92"/>
  <c r="B176" i="92"/>
  <c r="B176" i="91"/>
  <c r="B176" i="94"/>
  <c r="B176" i="93"/>
  <c r="B200" i="92"/>
  <c r="B200" i="91"/>
  <c r="B200" i="93"/>
  <c r="B200" i="94"/>
  <c r="B220" i="94"/>
  <c r="B220" i="93"/>
  <c r="B220" i="92"/>
  <c r="B220" i="91"/>
  <c r="B245" i="93"/>
  <c r="B245" i="94"/>
  <c r="B245" i="91"/>
  <c r="B245" i="92"/>
  <c r="B270" i="94"/>
  <c r="B270" i="91"/>
  <c r="B270" i="92"/>
  <c r="B270" i="93"/>
  <c r="B294" i="94"/>
  <c r="B294" i="91"/>
  <c r="B294" i="92"/>
  <c r="B294" i="93"/>
  <c r="B314" i="93"/>
  <c r="B314" i="92"/>
  <c r="B314" i="91"/>
  <c r="B314" i="94"/>
  <c r="B339" i="94"/>
  <c r="B339" i="92"/>
  <c r="B339" i="91"/>
  <c r="B339" i="93"/>
  <c r="B364" i="92"/>
  <c r="B364" i="91"/>
  <c r="B364" i="94"/>
  <c r="B364" i="93"/>
  <c r="B351" i="88"/>
  <c r="B351" i="87"/>
  <c r="B314" i="87"/>
  <c r="B314" i="88"/>
  <c r="B333" i="88"/>
  <c r="B333" i="87"/>
  <c r="B296" i="24"/>
  <c r="B296" i="88"/>
  <c r="B296" i="87"/>
  <c r="B320" i="24"/>
  <c r="B320" i="88"/>
  <c r="B320" i="87"/>
  <c r="B339" i="87"/>
  <c r="B339" i="88"/>
  <c r="B358" i="87"/>
  <c r="B358" i="88"/>
  <c r="B382" i="88"/>
  <c r="B382" i="87"/>
  <c r="B294" i="88"/>
  <c r="B294" i="87"/>
  <c r="B308" i="24"/>
  <c r="B308" i="88"/>
  <c r="B308" i="87"/>
  <c r="B327" i="88"/>
  <c r="B327" i="87"/>
  <c r="B370" i="87"/>
  <c r="B370" i="88"/>
  <c r="B376" i="88"/>
  <c r="B376" i="87"/>
  <c r="B302" i="24"/>
  <c r="B302" i="88"/>
  <c r="B302" i="87"/>
  <c r="B345" i="88"/>
  <c r="B345" i="87"/>
  <c r="B364" i="87"/>
  <c r="B364" i="88"/>
  <c r="B251" i="24"/>
  <c r="B251" i="88"/>
  <c r="B251" i="87"/>
  <c r="B270" i="87"/>
  <c r="B270" i="88"/>
  <c r="B220" i="24"/>
  <c r="B220" i="87"/>
  <c r="B220" i="88"/>
  <c r="B239" i="88"/>
  <c r="B239" i="87"/>
  <c r="B282" i="24"/>
  <c r="B282" i="87"/>
  <c r="B282" i="88"/>
  <c r="B202" i="24"/>
  <c r="B202" i="88"/>
  <c r="B202" i="87"/>
  <c r="B226" i="24"/>
  <c r="B226" i="88"/>
  <c r="B226" i="87"/>
  <c r="B245" i="24"/>
  <c r="B245" i="88"/>
  <c r="B245" i="87"/>
  <c r="B264" i="24"/>
  <c r="B264" i="88"/>
  <c r="B264" i="87"/>
  <c r="B288" i="24"/>
  <c r="B288" i="88"/>
  <c r="B288" i="87"/>
  <c r="B208" i="88"/>
  <c r="B208" i="87"/>
  <c r="B200" i="24"/>
  <c r="B200" i="87"/>
  <c r="B200" i="88"/>
  <c r="B214" i="88"/>
  <c r="B214" i="87"/>
  <c r="B233" i="24"/>
  <c r="B233" i="88"/>
  <c r="B233" i="87"/>
  <c r="B257" i="24"/>
  <c r="B257" i="88"/>
  <c r="B257" i="87"/>
  <c r="B276" i="88"/>
  <c r="B276" i="87"/>
  <c r="B114" i="88"/>
  <c r="B114" i="87"/>
  <c r="B139" i="24"/>
  <c r="B139" i="87"/>
  <c r="B139" i="88"/>
  <c r="B169" i="24"/>
  <c r="B169" i="88"/>
  <c r="B169" i="87"/>
  <c r="B182" i="24"/>
  <c r="B182" i="88"/>
  <c r="B182" i="87"/>
  <c r="B120" i="88"/>
  <c r="B120" i="87"/>
  <c r="B145" i="87"/>
  <c r="B145" i="88"/>
  <c r="B188" i="88"/>
  <c r="B188" i="87"/>
  <c r="B126" i="88"/>
  <c r="B126" i="87"/>
  <c r="B151" i="24"/>
  <c r="B151" i="88"/>
  <c r="B151" i="87"/>
  <c r="B170" i="88"/>
  <c r="B170" i="87"/>
  <c r="B194" i="24"/>
  <c r="B194" i="88"/>
  <c r="B194" i="87"/>
  <c r="B132" i="24"/>
  <c r="B132" i="88"/>
  <c r="B132" i="87"/>
  <c r="B157" i="88"/>
  <c r="B157" i="87"/>
  <c r="B176" i="24"/>
  <c r="B176" i="88"/>
  <c r="B176" i="87"/>
  <c r="B26" i="88"/>
  <c r="B26" i="87"/>
  <c r="B14" i="24"/>
  <c r="B14" i="88"/>
  <c r="B14" i="87"/>
  <c r="B38" i="88"/>
  <c r="B38" i="87"/>
  <c r="B57" i="88"/>
  <c r="B57" i="87"/>
  <c r="B20" i="88"/>
  <c r="B20" i="87"/>
  <c r="B63" i="87"/>
  <c r="B63" i="88"/>
  <c r="B12" i="24"/>
  <c r="B12" i="88"/>
  <c r="B12" i="87"/>
  <c r="B45" i="88"/>
  <c r="B45" i="87"/>
  <c r="B69" i="88"/>
  <c r="B69" i="87"/>
  <c r="B32" i="87"/>
  <c r="B32" i="88"/>
  <c r="B51" i="88"/>
  <c r="B51" i="87"/>
  <c r="B393" i="94"/>
  <c r="B393" i="93"/>
  <c r="B393" i="92"/>
  <c r="B393" i="91"/>
  <c r="B393" i="87"/>
  <c r="B393" i="88"/>
  <c r="B393" i="32"/>
  <c r="C388" i="94"/>
  <c r="C388" i="93"/>
  <c r="C388" i="92"/>
  <c r="C388" i="91"/>
  <c r="C388" i="87"/>
  <c r="C411" i="94"/>
  <c r="C411" i="93"/>
  <c r="C411" i="92"/>
  <c r="C411" i="91"/>
  <c r="C411" i="87"/>
  <c r="J390" i="24"/>
  <c r="M389" i="24"/>
  <c r="I389" i="24"/>
  <c r="B410" i="94"/>
  <c r="B410" i="93"/>
  <c r="B410" i="92"/>
  <c r="B410" i="88"/>
  <c r="B410" i="87"/>
  <c r="B410" i="32"/>
  <c r="B410" i="91"/>
  <c r="B406" i="94"/>
  <c r="B406" i="92"/>
  <c r="B406" i="91"/>
  <c r="B406" i="93"/>
  <c r="B406" i="87"/>
  <c r="B406" i="32"/>
  <c r="B406" i="88"/>
  <c r="B402" i="94"/>
  <c r="B402" i="93"/>
  <c r="B402" i="91"/>
  <c r="B402" i="92"/>
  <c r="B402" i="88"/>
  <c r="B402" i="32"/>
  <c r="B402" i="87"/>
  <c r="B424" i="92"/>
  <c r="B424" i="91"/>
  <c r="B424" i="93"/>
  <c r="B424" i="87"/>
  <c r="B424" i="94"/>
  <c r="B424" i="88"/>
  <c r="B413" i="94"/>
  <c r="B413" i="93"/>
  <c r="B413" i="92"/>
  <c r="B413" i="91"/>
  <c r="B413" i="88"/>
  <c r="B413" i="87"/>
  <c r="B413" i="32"/>
  <c r="B418" i="93"/>
  <c r="B418" i="92"/>
  <c r="B418" i="91"/>
  <c r="B418" i="94"/>
  <c r="B418" i="87"/>
  <c r="B418" i="88"/>
  <c r="B418" i="32"/>
  <c r="B423" i="88"/>
  <c r="B423" i="93"/>
  <c r="B423" i="92"/>
  <c r="B423" i="91"/>
  <c r="B423" i="94"/>
  <c r="B423" i="87"/>
  <c r="B423" i="32"/>
  <c r="B429" i="94"/>
  <c r="B429" i="93"/>
  <c r="B429" i="92"/>
  <c r="B429" i="91"/>
  <c r="B429" i="88"/>
  <c r="B429" i="87"/>
  <c r="B429" i="32"/>
  <c r="B434" i="94"/>
  <c r="B434" i="93"/>
  <c r="B434" i="91"/>
  <c r="B434" i="88"/>
  <c r="B434" i="92"/>
  <c r="B434" i="87"/>
  <c r="B434" i="32"/>
  <c r="B439" i="94"/>
  <c r="B439" i="93"/>
  <c r="B439" i="92"/>
  <c r="B439" i="88"/>
  <c r="B439" i="91"/>
  <c r="B439" i="87"/>
  <c r="B439" i="32"/>
  <c r="B390" i="93"/>
  <c r="B390" i="92"/>
  <c r="B390" i="91"/>
  <c r="B390" i="88"/>
  <c r="B390" i="87"/>
  <c r="B390" i="94"/>
  <c r="B390" i="32"/>
  <c r="B394" i="94"/>
  <c r="B394" i="92"/>
  <c r="B394" i="93"/>
  <c r="B394" i="91"/>
  <c r="B394" i="87"/>
  <c r="B394" i="88"/>
  <c r="B394" i="32"/>
  <c r="B398" i="94"/>
  <c r="B398" i="92"/>
  <c r="B398" i="93"/>
  <c r="B398" i="91"/>
  <c r="B398" i="88"/>
  <c r="B398" i="87"/>
  <c r="B398" i="32"/>
  <c r="C389" i="94"/>
  <c r="C389" i="92"/>
  <c r="C389" i="93"/>
  <c r="C389" i="91"/>
  <c r="C389" i="87"/>
  <c r="C400" i="94"/>
  <c r="C400" i="92"/>
  <c r="C400" i="93"/>
  <c r="C400" i="91"/>
  <c r="C400" i="87"/>
  <c r="M390" i="24"/>
  <c r="I390" i="24"/>
  <c r="L389" i="24"/>
  <c r="H389" i="24"/>
  <c r="B409" i="94"/>
  <c r="B409" i="92"/>
  <c r="B409" i="93"/>
  <c r="B409" i="91"/>
  <c r="B409" i="88"/>
  <c r="B409" i="32"/>
  <c r="B409" i="87"/>
  <c r="B405" i="94"/>
  <c r="B405" i="91"/>
  <c r="B405" i="93"/>
  <c r="B405" i="92"/>
  <c r="B405" i="88"/>
  <c r="B405" i="87"/>
  <c r="B405" i="32"/>
  <c r="B412" i="93"/>
  <c r="B412" i="94"/>
  <c r="B412" i="92"/>
  <c r="B412" i="91"/>
  <c r="B412" i="88"/>
  <c r="B412" i="87"/>
  <c r="B428" i="94"/>
  <c r="B428" i="93"/>
  <c r="B428" i="92"/>
  <c r="B428" i="88"/>
  <c r="B428" i="91"/>
  <c r="B428" i="87"/>
  <c r="B414" i="94"/>
  <c r="B414" i="93"/>
  <c r="B414" i="92"/>
  <c r="B414" i="91"/>
  <c r="B414" i="87"/>
  <c r="B414" i="88"/>
  <c r="B414" i="32"/>
  <c r="B419" i="94"/>
  <c r="B419" i="92"/>
  <c r="B419" i="91"/>
  <c r="B419" i="93"/>
  <c r="B419" i="88"/>
  <c r="B419" i="87"/>
  <c r="B419" i="32"/>
  <c r="B425" i="94"/>
  <c r="B425" i="92"/>
  <c r="B425" i="93"/>
  <c r="B425" i="91"/>
  <c r="B425" i="88"/>
  <c r="B425" i="87"/>
  <c r="B425" i="32"/>
  <c r="B430" i="94"/>
  <c r="B430" i="93"/>
  <c r="B430" i="91"/>
  <c r="B430" i="87"/>
  <c r="B430" i="92"/>
  <c r="B430" i="88"/>
  <c r="B430" i="32"/>
  <c r="B435" i="93"/>
  <c r="B435" i="92"/>
  <c r="B435" i="91"/>
  <c r="B435" i="88"/>
  <c r="B435" i="94"/>
  <c r="B435" i="87"/>
  <c r="B435" i="32"/>
  <c r="B397" i="94"/>
  <c r="B397" i="93"/>
  <c r="B397" i="91"/>
  <c r="B397" i="92"/>
  <c r="B397" i="88"/>
  <c r="B397" i="87"/>
  <c r="B397" i="32"/>
  <c r="B391" i="94"/>
  <c r="B391" i="91"/>
  <c r="B391" i="92"/>
  <c r="B391" i="32"/>
  <c r="B391" i="88"/>
  <c r="B391" i="87"/>
  <c r="B391" i="93"/>
  <c r="B395" i="94"/>
  <c r="B395" i="93"/>
  <c r="B395" i="92"/>
  <c r="B395" i="91"/>
  <c r="B395" i="87"/>
  <c r="B395" i="32"/>
  <c r="B395" i="88"/>
  <c r="B399" i="94"/>
  <c r="B399" i="92"/>
  <c r="B399" i="93"/>
  <c r="B399" i="91"/>
  <c r="B399" i="88"/>
  <c r="B399" i="87"/>
  <c r="B399" i="32"/>
  <c r="B389" i="94"/>
  <c r="B389" i="93"/>
  <c r="B389" i="92"/>
  <c r="B389" i="91"/>
  <c r="B389" i="88"/>
  <c r="B389" i="87"/>
  <c r="L390" i="24"/>
  <c r="H390" i="24"/>
  <c r="K389" i="24"/>
  <c r="B408" i="94"/>
  <c r="B408" i="92"/>
  <c r="B408" i="91"/>
  <c r="B408" i="93"/>
  <c r="B408" i="32"/>
  <c r="B408" i="88"/>
  <c r="B408" i="87"/>
  <c r="B404" i="94"/>
  <c r="B404" i="93"/>
  <c r="B404" i="91"/>
  <c r="B404" i="88"/>
  <c r="B404" i="87"/>
  <c r="B404" i="32"/>
  <c r="B404" i="92"/>
  <c r="B420" i="94"/>
  <c r="B420" i="93"/>
  <c r="B420" i="92"/>
  <c r="B420" i="91"/>
  <c r="B420" i="88"/>
  <c r="B420" i="87"/>
  <c r="B432" i="94"/>
  <c r="B432" i="93"/>
  <c r="B432" i="91"/>
  <c r="B432" i="92"/>
  <c r="B432" i="88"/>
  <c r="B432" i="87"/>
  <c r="B415" i="94"/>
  <c r="B415" i="93"/>
  <c r="B415" i="92"/>
  <c r="B415" i="91"/>
  <c r="B415" i="87"/>
  <c r="B415" i="88"/>
  <c r="B415" i="32"/>
  <c r="B421" i="94"/>
  <c r="B421" i="93"/>
  <c r="B421" i="92"/>
  <c r="B421" i="91"/>
  <c r="B421" i="88"/>
  <c r="B421" i="87"/>
  <c r="B421" i="32"/>
  <c r="B426" i="94"/>
  <c r="B426" i="93"/>
  <c r="B426" i="92"/>
  <c r="B426" i="91"/>
  <c r="B426" i="88"/>
  <c r="B426" i="87"/>
  <c r="B426" i="32"/>
  <c r="B431" i="93"/>
  <c r="B431" i="94"/>
  <c r="B431" i="92"/>
  <c r="B431" i="91"/>
  <c r="B431" i="87"/>
  <c r="B431" i="88"/>
  <c r="B431" i="32"/>
  <c r="B437" i="94"/>
  <c r="B437" i="92"/>
  <c r="B437" i="91"/>
  <c r="B437" i="88"/>
  <c r="B437" i="93"/>
  <c r="B437" i="87"/>
  <c r="B437" i="32"/>
  <c r="B392" i="94"/>
  <c r="B392" i="93"/>
  <c r="B392" i="91"/>
  <c r="B392" i="92"/>
  <c r="B392" i="87"/>
  <c r="B392" i="88"/>
  <c r="B392" i="32"/>
  <c r="B396" i="94"/>
  <c r="B396" i="92"/>
  <c r="B396" i="93"/>
  <c r="B396" i="91"/>
  <c r="B396" i="87"/>
  <c r="B396" i="88"/>
  <c r="B396" i="32"/>
  <c r="B388" i="94"/>
  <c r="B388" i="91"/>
  <c r="B388" i="92"/>
  <c r="B388" i="93"/>
  <c r="B388" i="88"/>
  <c r="B388" i="87"/>
  <c r="C416" i="94"/>
  <c r="C416" i="92"/>
  <c r="C416" i="93"/>
  <c r="C416" i="91"/>
  <c r="C416" i="87"/>
  <c r="B400" i="93"/>
  <c r="B400" i="92"/>
  <c r="B400" i="91"/>
  <c r="B400" i="94"/>
  <c r="B400" i="88"/>
  <c r="B400" i="87"/>
  <c r="K390" i="24"/>
  <c r="J389" i="24"/>
  <c r="B401" i="94"/>
  <c r="B401" i="93"/>
  <c r="B401" i="92"/>
  <c r="B401" i="91"/>
  <c r="B401" i="88"/>
  <c r="B401" i="87"/>
  <c r="B401" i="32"/>
  <c r="B407" i="94"/>
  <c r="B407" i="92"/>
  <c r="B407" i="93"/>
  <c r="B407" i="91"/>
  <c r="B407" i="87"/>
  <c r="B407" i="88"/>
  <c r="B407" i="32"/>
  <c r="B403" i="94"/>
  <c r="B403" i="91"/>
  <c r="B403" i="93"/>
  <c r="B403" i="92"/>
  <c r="B403" i="88"/>
  <c r="B403" i="87"/>
  <c r="B403" i="32"/>
  <c r="B416" i="94"/>
  <c r="B416" i="93"/>
  <c r="B416" i="91"/>
  <c r="B416" i="87"/>
  <c r="B416" i="92"/>
  <c r="B416" i="88"/>
  <c r="B436" i="94"/>
  <c r="B436" i="92"/>
  <c r="B436" i="93"/>
  <c r="B436" i="91"/>
  <c r="B436" i="88"/>
  <c r="B436" i="87"/>
  <c r="B417" i="94"/>
  <c r="B417" i="93"/>
  <c r="B417" i="91"/>
  <c r="B417" i="92"/>
  <c r="B417" i="87"/>
  <c r="B417" i="88"/>
  <c r="B417" i="32"/>
  <c r="B422" i="94"/>
  <c r="B422" i="93"/>
  <c r="B422" i="92"/>
  <c r="B422" i="88"/>
  <c r="B422" i="91"/>
  <c r="B422" i="87"/>
  <c r="B422" i="32"/>
  <c r="B427" i="94"/>
  <c r="B427" i="92"/>
  <c r="B427" i="91"/>
  <c r="B427" i="93"/>
  <c r="B427" i="88"/>
  <c r="B427" i="87"/>
  <c r="B427" i="32"/>
  <c r="B433" i="94"/>
  <c r="B433" i="93"/>
  <c r="B433" i="91"/>
  <c r="B433" i="92"/>
  <c r="B433" i="88"/>
  <c r="B433" i="87"/>
  <c r="B433" i="32"/>
  <c r="B438" i="93"/>
  <c r="B438" i="94"/>
  <c r="B438" i="92"/>
  <c r="B438" i="88"/>
  <c r="B438" i="91"/>
  <c r="B438" i="87"/>
  <c r="B438" i="32"/>
  <c r="B389" i="24"/>
  <c r="B389" i="32"/>
  <c r="B390" i="24"/>
  <c r="B400" i="32"/>
  <c r="B424" i="32"/>
  <c r="B145" i="32"/>
  <c r="B188" i="32"/>
  <c r="B226" i="32"/>
  <c r="B264" i="32"/>
  <c r="B345" i="32"/>
  <c r="B345" i="24"/>
  <c r="B126" i="32"/>
  <c r="B270" i="32"/>
  <c r="B308" i="32"/>
  <c r="B327" i="32"/>
  <c r="B327" i="24"/>
  <c r="B351" i="32"/>
  <c r="B351" i="24"/>
  <c r="B370" i="32"/>
  <c r="B370" i="24"/>
  <c r="B412" i="32"/>
  <c r="B428" i="32"/>
  <c r="B145" i="24"/>
  <c r="B364" i="32"/>
  <c r="B364" i="24"/>
  <c r="B170" i="32"/>
  <c r="B208" i="32"/>
  <c r="B294" i="32"/>
  <c r="B132" i="32"/>
  <c r="B157" i="32"/>
  <c r="B176" i="32"/>
  <c r="B200" i="32"/>
  <c r="B214" i="32"/>
  <c r="B233" i="32"/>
  <c r="B257" i="32"/>
  <c r="B276" i="32"/>
  <c r="B314" i="32"/>
  <c r="B333" i="32"/>
  <c r="B333" i="24"/>
  <c r="B376" i="32"/>
  <c r="B376" i="24"/>
  <c r="B420" i="32"/>
  <c r="B432" i="32"/>
  <c r="B170" i="24"/>
  <c r="B214" i="24"/>
  <c r="B276" i="24"/>
  <c r="B120" i="32"/>
  <c r="B202" i="32"/>
  <c r="B245" i="32"/>
  <c r="B288" i="32"/>
  <c r="B302" i="32"/>
  <c r="B151" i="32"/>
  <c r="B194" i="32"/>
  <c r="B251" i="32"/>
  <c r="B14" i="32"/>
  <c r="B114" i="32"/>
  <c r="B139" i="32"/>
  <c r="B169" i="32"/>
  <c r="B182" i="32"/>
  <c r="B220" i="32"/>
  <c r="B239" i="32"/>
  <c r="B282" i="32"/>
  <c r="B296" i="32"/>
  <c r="B320" i="32"/>
  <c r="B339" i="32"/>
  <c r="B339" i="24"/>
  <c r="B358" i="32"/>
  <c r="B358" i="24"/>
  <c r="B382" i="32"/>
  <c r="B382" i="24"/>
  <c r="C411" i="32"/>
  <c r="B416" i="32"/>
  <c r="B436" i="32"/>
  <c r="B126" i="24"/>
  <c r="B157" i="24"/>
  <c r="B188" i="24"/>
  <c r="B208" i="24"/>
  <c r="B239" i="24"/>
  <c r="B270" i="24"/>
  <c r="B294" i="24"/>
  <c r="B314" i="24"/>
  <c r="C389" i="32"/>
  <c r="C389" i="24"/>
  <c r="C416" i="32"/>
  <c r="C400" i="32"/>
  <c r="C390" i="24"/>
  <c r="D28" i="17"/>
  <c r="D8" i="24" l="1"/>
  <c r="D7" i="24"/>
  <c r="C8" i="17"/>
  <c r="D6" i="24"/>
  <c r="C7" i="17"/>
  <c r="C8" i="86"/>
  <c r="C7" i="86"/>
  <c r="C6" i="86"/>
  <c r="C8" i="84"/>
  <c r="C8" i="20"/>
  <c r="C8" i="85"/>
  <c r="C7" i="85"/>
  <c r="C6" i="85"/>
  <c r="C7" i="84"/>
  <c r="C6" i="84"/>
  <c r="D7" i="52"/>
  <c r="D6" i="52"/>
  <c r="C7" i="20"/>
  <c r="C6" i="20"/>
  <c r="C109" i="24" l="1"/>
  <c r="E97" i="17"/>
  <c r="D97" i="17"/>
  <c r="E93" i="17"/>
  <c r="D93" i="17"/>
  <c r="E89" i="17"/>
  <c r="D89" i="17"/>
  <c r="E85" i="17"/>
  <c r="D85" i="17"/>
  <c r="E70" i="17"/>
  <c r="E71" i="17"/>
  <c r="E69" i="17"/>
  <c r="E66" i="17"/>
  <c r="E67" i="17"/>
  <c r="E65" i="17"/>
  <c r="E62" i="17"/>
  <c r="E63" i="17"/>
  <c r="E61" i="17"/>
  <c r="E58" i="17"/>
  <c r="E59" i="17"/>
  <c r="E57" i="17"/>
  <c r="E54" i="17"/>
  <c r="E55" i="17"/>
  <c r="E53" i="17"/>
  <c r="E50" i="17"/>
  <c r="E51" i="17"/>
  <c r="E49" i="17"/>
  <c r="E46" i="17"/>
  <c r="E47" i="17"/>
  <c r="E45" i="17"/>
  <c r="E39" i="17"/>
  <c r="E40" i="17"/>
  <c r="D32" i="17"/>
  <c r="E32" i="17"/>
  <c r="D33" i="17"/>
  <c r="E33" i="17"/>
  <c r="D34" i="17"/>
  <c r="E34" i="17"/>
  <c r="D35" i="17"/>
  <c r="E35" i="17"/>
  <c r="D36" i="17"/>
  <c r="E36" i="17"/>
  <c r="D37" i="17"/>
  <c r="E37" i="17"/>
  <c r="D38" i="17"/>
  <c r="E38" i="17"/>
  <c r="E31" i="17"/>
  <c r="E18" i="17"/>
  <c r="E19" i="17"/>
  <c r="E20" i="17"/>
  <c r="E21" i="17"/>
  <c r="E22" i="17"/>
  <c r="E23" i="17"/>
  <c r="E24" i="17"/>
  <c r="E25" i="17"/>
  <c r="E26" i="17"/>
  <c r="E17" i="17"/>
  <c r="B71" i="17"/>
  <c r="C439" i="88" s="1"/>
  <c r="B70" i="17"/>
  <c r="C438" i="88" s="1"/>
  <c r="B69" i="17"/>
  <c r="C437" i="88" s="1"/>
  <c r="B67" i="17"/>
  <c r="C435" i="88" s="1"/>
  <c r="B66" i="17"/>
  <c r="C434" i="88" s="1"/>
  <c r="B65" i="17"/>
  <c r="C433" i="88" s="1"/>
  <c r="B63" i="17"/>
  <c r="C431" i="88" s="1"/>
  <c r="B62" i="17"/>
  <c r="C430" i="88" s="1"/>
  <c r="B61" i="17"/>
  <c r="C429" i="88" s="1"/>
  <c r="B59" i="17"/>
  <c r="C427" i="88" s="1"/>
  <c r="B58" i="17"/>
  <c r="C426" i="88" s="1"/>
  <c r="B57" i="17"/>
  <c r="C425" i="88" s="1"/>
  <c r="B55" i="17"/>
  <c r="C423" i="88" s="1"/>
  <c r="B54" i="17"/>
  <c r="C422" i="88" s="1"/>
  <c r="B53" i="17"/>
  <c r="C421" i="88" s="1"/>
  <c r="B51" i="17"/>
  <c r="C419" i="88" s="1"/>
  <c r="B50" i="17"/>
  <c r="C418" i="88" s="1"/>
  <c r="B49" i="17"/>
  <c r="C417" i="88" s="1"/>
  <c r="B47" i="17"/>
  <c r="C415" i="88" s="1"/>
  <c r="B46" i="17"/>
  <c r="C414" i="88" s="1"/>
  <c r="B45" i="17"/>
  <c r="C413" i="88" s="1"/>
  <c r="D70" i="17"/>
  <c r="D71" i="17"/>
  <c r="D69" i="17"/>
  <c r="D66" i="17"/>
  <c r="D67" i="17"/>
  <c r="D65" i="17"/>
  <c r="D62" i="17"/>
  <c r="D63" i="17"/>
  <c r="D61" i="17"/>
  <c r="D58" i="17"/>
  <c r="D59" i="17"/>
  <c r="D57" i="17"/>
  <c r="D54" i="17"/>
  <c r="D55" i="17"/>
  <c r="D53" i="17"/>
  <c r="D50" i="17"/>
  <c r="D51" i="17"/>
  <c r="D49" i="17"/>
  <c r="D46" i="17"/>
  <c r="D47" i="17"/>
  <c r="D45" i="17"/>
  <c r="D39" i="17"/>
  <c r="D40" i="17"/>
  <c r="D31" i="17"/>
  <c r="D18" i="17"/>
  <c r="D19" i="17"/>
  <c r="D20" i="17"/>
  <c r="D21" i="17"/>
  <c r="D22" i="17"/>
  <c r="D23" i="17"/>
  <c r="D24" i="17"/>
  <c r="D25" i="17"/>
  <c r="D26" i="17"/>
  <c r="D17" i="17"/>
  <c r="D394" i="94" l="1"/>
  <c r="D394" i="92"/>
  <c r="D394" i="91"/>
  <c r="D394" i="87"/>
  <c r="D394" i="93"/>
  <c r="D394" i="88"/>
  <c r="D394" i="32"/>
  <c r="D415" i="93"/>
  <c r="D415" i="91"/>
  <c r="D415" i="92"/>
  <c r="D415" i="94"/>
  <c r="D415" i="87"/>
  <c r="D415" i="88"/>
  <c r="D415" i="32"/>
  <c r="D418" i="94"/>
  <c r="D418" i="91"/>
  <c r="D418" i="93"/>
  <c r="D418" i="92"/>
  <c r="D418" i="87"/>
  <c r="D418" i="88"/>
  <c r="D418" i="32"/>
  <c r="D431" i="94"/>
  <c r="D431" i="93"/>
  <c r="D431" i="91"/>
  <c r="D431" i="88"/>
  <c r="D431" i="92"/>
  <c r="D431" i="87"/>
  <c r="D431" i="32"/>
  <c r="C413" i="94"/>
  <c r="C413" i="91"/>
  <c r="C413" i="93"/>
  <c r="C413" i="92"/>
  <c r="C413" i="32"/>
  <c r="C413" i="87"/>
  <c r="C423" i="94"/>
  <c r="C423" i="93"/>
  <c r="C423" i="92"/>
  <c r="C423" i="91"/>
  <c r="C423" i="32"/>
  <c r="C423" i="87"/>
  <c r="C434" i="94"/>
  <c r="C434" i="92"/>
  <c r="C434" i="91"/>
  <c r="C434" i="93"/>
  <c r="C434" i="87"/>
  <c r="C434" i="32"/>
  <c r="E398" i="94"/>
  <c r="E398" i="93"/>
  <c r="E398" i="92"/>
  <c r="E398" i="91"/>
  <c r="E398" i="88"/>
  <c r="E398" i="32"/>
  <c r="E398" i="87"/>
  <c r="E401" i="94"/>
  <c r="E401" i="93"/>
  <c r="E401" i="92"/>
  <c r="E401" i="91"/>
  <c r="E401" i="87"/>
  <c r="E401" i="32"/>
  <c r="E401" i="88"/>
  <c r="D390" i="94"/>
  <c r="D390" i="91"/>
  <c r="D390" i="93"/>
  <c r="D390" i="92"/>
  <c r="D390" i="88"/>
  <c r="D390" i="87"/>
  <c r="D390" i="32"/>
  <c r="D396" i="94"/>
  <c r="D396" i="93"/>
  <c r="D396" i="92"/>
  <c r="D396" i="91"/>
  <c r="D396" i="87"/>
  <c r="D396" i="88"/>
  <c r="D396" i="32"/>
  <c r="D392" i="94"/>
  <c r="D392" i="93"/>
  <c r="D392" i="92"/>
  <c r="D392" i="91"/>
  <c r="D392" i="88"/>
  <c r="D392" i="87"/>
  <c r="D392" i="32"/>
  <c r="D409" i="94"/>
  <c r="D409" i="92"/>
  <c r="D409" i="93"/>
  <c r="D409" i="91"/>
  <c r="D409" i="88"/>
  <c r="D409" i="87"/>
  <c r="D409" i="32"/>
  <c r="D417" i="94"/>
  <c r="D417" i="93"/>
  <c r="D417" i="92"/>
  <c r="D417" i="91"/>
  <c r="D417" i="87"/>
  <c r="D417" i="88"/>
  <c r="D417" i="32"/>
  <c r="D423" i="93"/>
  <c r="D423" i="94"/>
  <c r="D423" i="91"/>
  <c r="D423" i="88"/>
  <c r="D423" i="92"/>
  <c r="D423" i="87"/>
  <c r="D423" i="32"/>
  <c r="D426" i="94"/>
  <c r="D426" i="91"/>
  <c r="D426" i="93"/>
  <c r="D426" i="88"/>
  <c r="D426" i="87"/>
  <c r="D426" i="92"/>
  <c r="D426" i="32"/>
  <c r="D433" i="94"/>
  <c r="D433" i="93"/>
  <c r="D433" i="91"/>
  <c r="D433" i="92"/>
  <c r="D433" i="88"/>
  <c r="D433" i="87"/>
  <c r="D433" i="32"/>
  <c r="D439" i="94"/>
  <c r="D439" i="93"/>
  <c r="D439" i="92"/>
  <c r="D439" i="91"/>
  <c r="D439" i="88"/>
  <c r="D439" i="87"/>
  <c r="D439" i="32"/>
  <c r="C415" i="94"/>
  <c r="C415" i="92"/>
  <c r="C415" i="93"/>
  <c r="C415" i="91"/>
  <c r="C415" i="32"/>
  <c r="C415" i="87"/>
  <c r="C421" i="94"/>
  <c r="C421" i="93"/>
  <c r="C421" i="92"/>
  <c r="C421" i="91"/>
  <c r="C421" i="32"/>
  <c r="C421" i="87"/>
  <c r="C426" i="93"/>
  <c r="C426" i="92"/>
  <c r="C426" i="94"/>
  <c r="C426" i="91"/>
  <c r="C426" i="87"/>
  <c r="C426" i="32"/>
  <c r="C431" i="94"/>
  <c r="C431" i="92"/>
  <c r="C431" i="91"/>
  <c r="C431" i="93"/>
  <c r="C431" i="87"/>
  <c r="C431" i="32"/>
  <c r="C437" i="93"/>
  <c r="C437" i="91"/>
  <c r="C437" i="94"/>
  <c r="C437" i="92"/>
  <c r="C437" i="87"/>
  <c r="C437" i="32"/>
  <c r="E390" i="32"/>
  <c r="E390" i="94"/>
  <c r="E390" i="93"/>
  <c r="E390" i="92"/>
  <c r="E390" i="91"/>
  <c r="E390" i="88"/>
  <c r="E390" i="87"/>
  <c r="E396" i="94"/>
  <c r="E396" i="93"/>
  <c r="E396" i="88"/>
  <c r="E396" i="92"/>
  <c r="E396" i="91"/>
  <c r="E396" i="32"/>
  <c r="E396" i="87"/>
  <c r="E392" i="94"/>
  <c r="E392" i="92"/>
  <c r="E392" i="93"/>
  <c r="E392" i="88"/>
  <c r="E392" i="91"/>
  <c r="E392" i="32"/>
  <c r="E392" i="87"/>
  <c r="D408" i="94"/>
  <c r="D408" i="92"/>
  <c r="D408" i="93"/>
  <c r="D408" i="91"/>
  <c r="D408" i="88"/>
  <c r="D408" i="32"/>
  <c r="D408" i="87"/>
  <c r="D406" i="94"/>
  <c r="D406" i="93"/>
  <c r="D406" i="92"/>
  <c r="D406" i="91"/>
  <c r="D406" i="87"/>
  <c r="D406" i="32"/>
  <c r="D406" i="88"/>
  <c r="D404" i="94"/>
  <c r="D404" i="91"/>
  <c r="D404" i="92"/>
  <c r="D404" i="88"/>
  <c r="D404" i="87"/>
  <c r="D404" i="32"/>
  <c r="D404" i="93"/>
  <c r="D402" i="94"/>
  <c r="D402" i="91"/>
  <c r="D402" i="92"/>
  <c r="D402" i="32"/>
  <c r="D402" i="93"/>
  <c r="D402" i="88"/>
  <c r="D402" i="87"/>
  <c r="E415" i="94"/>
  <c r="E415" i="93"/>
  <c r="E415" i="92"/>
  <c r="E415" i="91"/>
  <c r="E415" i="32"/>
  <c r="E415" i="88"/>
  <c r="E415" i="87"/>
  <c r="E418" i="94"/>
  <c r="E418" i="93"/>
  <c r="E418" i="92"/>
  <c r="E418" i="91"/>
  <c r="E418" i="32"/>
  <c r="E418" i="88"/>
  <c r="E418" i="87"/>
  <c r="E425" i="94"/>
  <c r="E425" i="93"/>
  <c r="E425" i="92"/>
  <c r="E425" i="88"/>
  <c r="E425" i="91"/>
  <c r="E425" i="87"/>
  <c r="E425" i="32"/>
  <c r="E431" i="94"/>
  <c r="E431" i="93"/>
  <c r="E431" i="92"/>
  <c r="E431" i="91"/>
  <c r="E431" i="88"/>
  <c r="E431" i="32"/>
  <c r="E431" i="87"/>
  <c r="E434" i="94"/>
  <c r="E434" i="93"/>
  <c r="E434" i="92"/>
  <c r="E434" i="91"/>
  <c r="E434" i="87"/>
  <c r="E434" i="32"/>
  <c r="E434" i="88"/>
  <c r="D442" i="94"/>
  <c r="D442" i="92"/>
  <c r="D442" i="91"/>
  <c r="D442" i="88"/>
  <c r="D442" i="93"/>
  <c r="D442" i="87"/>
  <c r="D444" i="94"/>
  <c r="D444" i="93"/>
  <c r="D444" i="92"/>
  <c r="D444" i="91"/>
  <c r="D444" i="88"/>
  <c r="D444" i="87"/>
  <c r="D399" i="92"/>
  <c r="D399" i="94"/>
  <c r="D399" i="91"/>
  <c r="D399" i="93"/>
  <c r="D399" i="88"/>
  <c r="D399" i="87"/>
  <c r="D399" i="32"/>
  <c r="D395" i="94"/>
  <c r="D395" i="93"/>
  <c r="D395" i="92"/>
  <c r="D395" i="91"/>
  <c r="D395" i="88"/>
  <c r="D395" i="87"/>
  <c r="D395" i="32"/>
  <c r="D391" i="94"/>
  <c r="D391" i="93"/>
  <c r="D391" i="92"/>
  <c r="D391" i="91"/>
  <c r="D391" i="88"/>
  <c r="D391" i="87"/>
  <c r="D391" i="32"/>
  <c r="D413" i="92"/>
  <c r="D413" i="93"/>
  <c r="D413" i="91"/>
  <c r="D413" i="94"/>
  <c r="D413" i="87"/>
  <c r="D413" i="88"/>
  <c r="D413" i="32"/>
  <c r="D419" i="94"/>
  <c r="D419" i="93"/>
  <c r="D419" i="92"/>
  <c r="D419" i="91"/>
  <c r="D419" i="88"/>
  <c r="D419" i="32"/>
  <c r="D419" i="87"/>
  <c r="D422" i="94"/>
  <c r="D422" i="93"/>
  <c r="D422" i="88"/>
  <c r="D422" i="91"/>
  <c r="D422" i="92"/>
  <c r="D422" i="32"/>
  <c r="D422" i="87"/>
  <c r="D429" i="94"/>
  <c r="D429" i="93"/>
  <c r="D429" i="91"/>
  <c r="D429" i="92"/>
  <c r="D429" i="87"/>
  <c r="D429" i="88"/>
  <c r="D429" i="32"/>
  <c r="D435" i="94"/>
  <c r="D435" i="92"/>
  <c r="D435" i="91"/>
  <c r="D435" i="93"/>
  <c r="D435" i="88"/>
  <c r="D435" i="87"/>
  <c r="D435" i="32"/>
  <c r="D438" i="94"/>
  <c r="D438" i="92"/>
  <c r="D438" i="93"/>
  <c r="D438" i="88"/>
  <c r="D438" i="91"/>
  <c r="D438" i="87"/>
  <c r="D438" i="32"/>
  <c r="C417" i="94"/>
  <c r="C417" i="92"/>
  <c r="C417" i="93"/>
  <c r="C417" i="91"/>
  <c r="C417" i="32"/>
  <c r="C417" i="87"/>
  <c r="C422" i="94"/>
  <c r="C422" i="93"/>
  <c r="C422" i="92"/>
  <c r="C422" i="91"/>
  <c r="C422" i="32"/>
  <c r="C422" i="87"/>
  <c r="C427" i="94"/>
  <c r="C427" i="93"/>
  <c r="C427" i="91"/>
  <c r="C427" i="92"/>
  <c r="C427" i="87"/>
  <c r="C427" i="32"/>
  <c r="C433" i="94"/>
  <c r="C433" i="92"/>
  <c r="C433" i="93"/>
  <c r="C433" i="91"/>
  <c r="C433" i="32"/>
  <c r="C433" i="87"/>
  <c r="C438" i="94"/>
  <c r="C438" i="91"/>
  <c r="C438" i="93"/>
  <c r="C438" i="32"/>
  <c r="C438" i="92"/>
  <c r="C438" i="87"/>
  <c r="E399" i="94"/>
  <c r="E399" i="93"/>
  <c r="E399" i="91"/>
  <c r="E399" i="32"/>
  <c r="E399" i="88"/>
  <c r="E399" i="92"/>
  <c r="E399" i="87"/>
  <c r="E395" i="94"/>
  <c r="E395" i="93"/>
  <c r="E395" i="92"/>
  <c r="E395" i="91"/>
  <c r="E395" i="32"/>
  <c r="E395" i="88"/>
  <c r="E395" i="87"/>
  <c r="E391" i="94"/>
  <c r="E391" i="92"/>
  <c r="E391" i="93"/>
  <c r="E391" i="32"/>
  <c r="E391" i="91"/>
  <c r="E391" i="88"/>
  <c r="E391" i="87"/>
  <c r="E407" i="94"/>
  <c r="E407" i="93"/>
  <c r="E407" i="92"/>
  <c r="E407" i="91"/>
  <c r="E407" i="32"/>
  <c r="E407" i="88"/>
  <c r="E407" i="87"/>
  <c r="E405" i="94"/>
  <c r="E405" i="93"/>
  <c r="E405" i="92"/>
  <c r="E405" i="91"/>
  <c r="E405" i="88"/>
  <c r="E405" i="32"/>
  <c r="E405" i="87"/>
  <c r="E403" i="94"/>
  <c r="E403" i="93"/>
  <c r="E403" i="92"/>
  <c r="E403" i="91"/>
  <c r="E403" i="32"/>
  <c r="E403" i="88"/>
  <c r="E403" i="87"/>
  <c r="E410" i="94"/>
  <c r="E410" i="92"/>
  <c r="E410" i="91"/>
  <c r="E410" i="93"/>
  <c r="E410" i="88"/>
  <c r="E410" i="87"/>
  <c r="E410" i="32"/>
  <c r="E414" i="94"/>
  <c r="E414" i="92"/>
  <c r="E414" i="93"/>
  <c r="E414" i="91"/>
  <c r="E414" i="88"/>
  <c r="E414" i="32"/>
  <c r="E414" i="87"/>
  <c r="E421" i="94"/>
  <c r="E421" i="93"/>
  <c r="E421" i="92"/>
  <c r="E421" i="91"/>
  <c r="E421" i="32"/>
  <c r="E421" i="88"/>
  <c r="E421" i="87"/>
  <c r="E427" i="94"/>
  <c r="E427" i="93"/>
  <c r="E427" i="92"/>
  <c r="E427" i="91"/>
  <c r="E427" i="88"/>
  <c r="E427" i="87"/>
  <c r="E427" i="32"/>
  <c r="E430" i="93"/>
  <c r="E430" i="92"/>
  <c r="E430" i="91"/>
  <c r="E430" i="88"/>
  <c r="E430" i="94"/>
  <c r="E430" i="87"/>
  <c r="E430" i="32"/>
  <c r="E437" i="94"/>
  <c r="E437" i="91"/>
  <c r="E437" i="93"/>
  <c r="E437" i="88"/>
  <c r="E437" i="92"/>
  <c r="E437" i="87"/>
  <c r="E437" i="32"/>
  <c r="E442" i="94"/>
  <c r="E442" i="93"/>
  <c r="E442" i="92"/>
  <c r="E442" i="91"/>
  <c r="E442" i="88"/>
  <c r="E442" i="87"/>
  <c r="E444" i="94"/>
  <c r="E444" i="93"/>
  <c r="E444" i="91"/>
  <c r="E444" i="92"/>
  <c r="E444" i="88"/>
  <c r="E444" i="87"/>
  <c r="D398" i="92"/>
  <c r="D398" i="94"/>
  <c r="D398" i="91"/>
  <c r="D398" i="87"/>
  <c r="D398" i="88"/>
  <c r="D398" i="93"/>
  <c r="D398" i="32"/>
  <c r="D401" i="94"/>
  <c r="D401" i="92"/>
  <c r="D401" i="93"/>
  <c r="D401" i="91"/>
  <c r="D401" i="88"/>
  <c r="D401" i="32"/>
  <c r="D401" i="87"/>
  <c r="D425" i="93"/>
  <c r="D425" i="94"/>
  <c r="D425" i="91"/>
  <c r="D425" i="92"/>
  <c r="D425" i="88"/>
  <c r="D425" i="87"/>
  <c r="D425" i="32"/>
  <c r="D434" i="93"/>
  <c r="D434" i="91"/>
  <c r="D434" i="88"/>
  <c r="D434" i="94"/>
  <c r="D434" i="92"/>
  <c r="D434" i="87"/>
  <c r="D434" i="32"/>
  <c r="C418" i="94"/>
  <c r="C418" i="93"/>
  <c r="C418" i="92"/>
  <c r="C418" i="91"/>
  <c r="C418" i="32"/>
  <c r="C418" i="87"/>
  <c r="C429" i="92"/>
  <c r="C429" i="94"/>
  <c r="C429" i="91"/>
  <c r="C429" i="93"/>
  <c r="C429" i="87"/>
  <c r="C429" i="32"/>
  <c r="C439" i="94"/>
  <c r="C439" i="93"/>
  <c r="C439" i="91"/>
  <c r="C439" i="92"/>
  <c r="C439" i="87"/>
  <c r="C439" i="32"/>
  <c r="E394" i="93"/>
  <c r="E394" i="94"/>
  <c r="E394" i="92"/>
  <c r="E394" i="91"/>
  <c r="E394" i="88"/>
  <c r="E394" i="32"/>
  <c r="E394" i="87"/>
  <c r="D407" i="94"/>
  <c r="D407" i="93"/>
  <c r="D407" i="92"/>
  <c r="D407" i="91"/>
  <c r="D407" i="87"/>
  <c r="D407" i="88"/>
  <c r="D407" i="32"/>
  <c r="D405" i="94"/>
  <c r="D405" i="93"/>
  <c r="D405" i="92"/>
  <c r="D405" i="91"/>
  <c r="D405" i="87"/>
  <c r="D405" i="88"/>
  <c r="D405" i="32"/>
  <c r="D403" i="94"/>
  <c r="D403" i="92"/>
  <c r="D403" i="91"/>
  <c r="D403" i="93"/>
  <c r="D403" i="88"/>
  <c r="D403" i="87"/>
  <c r="D403" i="32"/>
  <c r="E409" i="94"/>
  <c r="E409" i="93"/>
  <c r="E409" i="91"/>
  <c r="E409" i="92"/>
  <c r="E409" i="87"/>
  <c r="E409" i="88"/>
  <c r="E409" i="32"/>
  <c r="E417" i="94"/>
  <c r="E417" i="93"/>
  <c r="E417" i="92"/>
  <c r="E417" i="88"/>
  <c r="E417" i="32"/>
  <c r="E417" i="91"/>
  <c r="E417" i="87"/>
  <c r="E423" i="94"/>
  <c r="E423" i="93"/>
  <c r="E423" i="92"/>
  <c r="E423" i="91"/>
  <c r="E423" i="32"/>
  <c r="E423" i="88"/>
  <c r="E423" i="87"/>
  <c r="E426" i="93"/>
  <c r="E426" i="94"/>
  <c r="E426" i="92"/>
  <c r="E426" i="88"/>
  <c r="E426" i="87"/>
  <c r="E426" i="32"/>
  <c r="E426" i="91"/>
  <c r="E433" i="93"/>
  <c r="E433" i="94"/>
  <c r="E433" i="92"/>
  <c r="E433" i="88"/>
  <c r="E433" i="91"/>
  <c r="E433" i="87"/>
  <c r="E433" i="32"/>
  <c r="E439" i="94"/>
  <c r="E439" i="91"/>
  <c r="E439" i="93"/>
  <c r="E439" i="92"/>
  <c r="E439" i="88"/>
  <c r="E439" i="32"/>
  <c r="E439" i="87"/>
  <c r="D443" i="94"/>
  <c r="D443" i="93"/>
  <c r="D443" i="91"/>
  <c r="D443" i="92"/>
  <c r="D443" i="88"/>
  <c r="D443" i="87"/>
  <c r="D445" i="94"/>
  <c r="D445" i="93"/>
  <c r="D445" i="91"/>
  <c r="D445" i="88"/>
  <c r="D445" i="87"/>
  <c r="D445" i="92"/>
  <c r="D397" i="94"/>
  <c r="D397" i="92"/>
  <c r="D397" i="91"/>
  <c r="D397" i="93"/>
  <c r="D397" i="87"/>
  <c r="D397" i="88"/>
  <c r="D397" i="32"/>
  <c r="D393" i="94"/>
  <c r="D393" i="93"/>
  <c r="D393" i="91"/>
  <c r="D393" i="92"/>
  <c r="D393" i="87"/>
  <c r="D393" i="88"/>
  <c r="D393" i="32"/>
  <c r="D410" i="94"/>
  <c r="D410" i="93"/>
  <c r="D410" i="92"/>
  <c r="D410" i="91"/>
  <c r="D410" i="32"/>
  <c r="D410" i="88"/>
  <c r="D410" i="87"/>
  <c r="D414" i="94"/>
  <c r="D414" i="93"/>
  <c r="D414" i="91"/>
  <c r="D414" i="88"/>
  <c r="D414" i="92"/>
  <c r="D414" i="87"/>
  <c r="D414" i="32"/>
  <c r="D421" i="94"/>
  <c r="D421" i="93"/>
  <c r="D421" i="92"/>
  <c r="D421" i="91"/>
  <c r="D421" i="88"/>
  <c r="D421" i="87"/>
  <c r="D421" i="32"/>
  <c r="D427" i="94"/>
  <c r="D427" i="93"/>
  <c r="D427" i="92"/>
  <c r="D427" i="91"/>
  <c r="D427" i="88"/>
  <c r="D427" i="87"/>
  <c r="D427" i="32"/>
  <c r="D430" i="94"/>
  <c r="D430" i="91"/>
  <c r="D430" i="92"/>
  <c r="D430" i="93"/>
  <c r="D430" i="88"/>
  <c r="D430" i="87"/>
  <c r="D430" i="32"/>
  <c r="D437" i="94"/>
  <c r="D437" i="93"/>
  <c r="D437" i="92"/>
  <c r="D437" i="88"/>
  <c r="D437" i="91"/>
  <c r="D437" i="87"/>
  <c r="D437" i="32"/>
  <c r="C414" i="94"/>
  <c r="C414" i="92"/>
  <c r="C414" i="91"/>
  <c r="C414" i="32"/>
  <c r="C414" i="93"/>
  <c r="C414" i="87"/>
  <c r="C419" i="94"/>
  <c r="C419" i="93"/>
  <c r="C419" i="91"/>
  <c r="C419" i="87"/>
  <c r="C419" i="32"/>
  <c r="C419" i="92"/>
  <c r="C425" i="94"/>
  <c r="C425" i="93"/>
  <c r="C425" i="92"/>
  <c r="C425" i="87"/>
  <c r="C425" i="32"/>
  <c r="C425" i="91"/>
  <c r="C430" i="94"/>
  <c r="C430" i="93"/>
  <c r="C430" i="92"/>
  <c r="C430" i="32"/>
  <c r="C430" i="91"/>
  <c r="C430" i="87"/>
  <c r="C435" i="94"/>
  <c r="C435" i="93"/>
  <c r="C435" i="92"/>
  <c r="C435" i="91"/>
  <c r="C435" i="87"/>
  <c r="C435" i="32"/>
  <c r="E397" i="93"/>
  <c r="E397" i="92"/>
  <c r="E397" i="94"/>
  <c r="E397" i="32"/>
  <c r="E397" i="88"/>
  <c r="E397" i="91"/>
  <c r="E397" i="87"/>
  <c r="E393" i="94"/>
  <c r="E393" i="92"/>
  <c r="E393" i="93"/>
  <c r="E393" i="32"/>
  <c r="E393" i="88"/>
  <c r="E393" i="91"/>
  <c r="E393" i="87"/>
  <c r="E408" i="94"/>
  <c r="E408" i="93"/>
  <c r="E408" i="92"/>
  <c r="E408" i="91"/>
  <c r="E408" i="88"/>
  <c r="E408" i="87"/>
  <c r="E408" i="32"/>
  <c r="E406" i="93"/>
  <c r="E406" i="92"/>
  <c r="E406" i="94"/>
  <c r="E406" i="91"/>
  <c r="E406" i="88"/>
  <c r="E406" i="87"/>
  <c r="E406" i="32"/>
  <c r="E404" i="94"/>
  <c r="E404" i="92"/>
  <c r="E404" i="93"/>
  <c r="E404" i="88"/>
  <c r="E404" i="91"/>
  <c r="E404" i="87"/>
  <c r="E404" i="32"/>
  <c r="E402" i="92"/>
  <c r="E402" i="94"/>
  <c r="E402" i="93"/>
  <c r="E402" i="91"/>
  <c r="E402" i="88"/>
  <c r="E402" i="87"/>
  <c r="E402" i="32"/>
  <c r="E413" i="94"/>
  <c r="E413" i="93"/>
  <c r="E413" i="92"/>
  <c r="E413" i="32"/>
  <c r="E413" i="91"/>
  <c r="E413" i="88"/>
  <c r="E413" i="87"/>
  <c r="E419" i="94"/>
  <c r="E419" i="93"/>
  <c r="E419" i="92"/>
  <c r="E419" i="91"/>
  <c r="E419" i="88"/>
  <c r="E419" i="87"/>
  <c r="E419" i="32"/>
  <c r="E422" i="94"/>
  <c r="E422" i="93"/>
  <c r="E422" i="92"/>
  <c r="E422" i="91"/>
  <c r="E422" i="88"/>
  <c r="E422" i="87"/>
  <c r="E422" i="32"/>
  <c r="E429" i="93"/>
  <c r="E429" i="91"/>
  <c r="E429" i="92"/>
  <c r="E429" i="88"/>
  <c r="E429" i="87"/>
  <c r="E429" i="32"/>
  <c r="E429" i="94"/>
  <c r="E435" i="94"/>
  <c r="E435" i="93"/>
  <c r="E435" i="92"/>
  <c r="E435" i="91"/>
  <c r="E435" i="88"/>
  <c r="E435" i="87"/>
  <c r="E435" i="32"/>
  <c r="E438" i="94"/>
  <c r="E438" i="93"/>
  <c r="E438" i="91"/>
  <c r="E438" i="92"/>
  <c r="E438" i="88"/>
  <c r="E438" i="87"/>
  <c r="E438" i="32"/>
  <c r="E443" i="94"/>
  <c r="E443" i="93"/>
  <c r="E443" i="92"/>
  <c r="E443" i="91"/>
  <c r="E443" i="88"/>
  <c r="E443" i="87"/>
  <c r="E445" i="94"/>
  <c r="E445" i="93"/>
  <c r="E445" i="92"/>
  <c r="E445" i="91"/>
  <c r="E445" i="88"/>
  <c r="E445" i="87"/>
  <c r="E444" i="32"/>
  <c r="E403" i="24"/>
  <c r="D445" i="32"/>
  <c r="D404" i="24"/>
  <c r="E445" i="32"/>
  <c r="E404" i="24"/>
  <c r="D442" i="32"/>
  <c r="D401" i="24"/>
  <c r="D444" i="32"/>
  <c r="D403" i="24"/>
  <c r="D443" i="32"/>
  <c r="D402" i="24"/>
  <c r="E442" i="32"/>
  <c r="E401" i="24"/>
  <c r="E443" i="32"/>
  <c r="E402" i="24"/>
  <c r="H2" i="80"/>
  <c r="B2" i="80"/>
  <c r="F94" i="77"/>
  <c r="F33" i="77"/>
  <c r="B40" i="17"/>
  <c r="C410" i="88" s="1"/>
  <c r="C410" i="92" l="1"/>
  <c r="C410" i="94"/>
  <c r="C410" i="93"/>
  <c r="C410" i="91"/>
  <c r="C410" i="87"/>
  <c r="C410" i="32"/>
  <c r="C399" i="94"/>
  <c r="C399" i="93"/>
  <c r="C399" i="92"/>
  <c r="C399" i="91"/>
  <c r="C399" i="32"/>
  <c r="C399" i="87"/>
  <c r="X86" i="17"/>
  <c r="U86" i="17"/>
  <c r="R86" i="17"/>
  <c r="O86" i="17"/>
  <c r="L86" i="17"/>
  <c r="G442" i="88"/>
  <c r="I90" i="17"/>
  <c r="L90" i="17"/>
  <c r="O90" i="17"/>
  <c r="R90" i="17"/>
  <c r="G443" i="92" s="1"/>
  <c r="U90" i="17"/>
  <c r="X90" i="17"/>
  <c r="G443" i="94" s="1"/>
  <c r="I94" i="17"/>
  <c r="L94" i="17"/>
  <c r="O94" i="17"/>
  <c r="R94" i="17"/>
  <c r="G444" i="92" s="1"/>
  <c r="U94" i="17"/>
  <c r="X94" i="17"/>
  <c r="G444" i="94" s="1"/>
  <c r="I98" i="17"/>
  <c r="L98" i="17"/>
  <c r="O98" i="17"/>
  <c r="R98" i="17"/>
  <c r="G445" i="92" s="1"/>
  <c r="U98" i="17"/>
  <c r="X98" i="17"/>
  <c r="G445" i="94" s="1"/>
  <c r="G442" i="92" l="1"/>
  <c r="R99" i="17"/>
  <c r="R106" i="17" s="1"/>
  <c r="R104" i="17" s="1"/>
  <c r="G442" i="93"/>
  <c r="U99" i="17"/>
  <c r="U106" i="17" s="1"/>
  <c r="U104" i="17" s="1"/>
  <c r="G442" i="91"/>
  <c r="O99" i="17"/>
  <c r="O106" i="17" s="1"/>
  <c r="O104" i="17" s="1"/>
  <c r="G442" i="87"/>
  <c r="L99" i="17"/>
  <c r="L106" i="17" s="1"/>
  <c r="L104" i="17" s="1"/>
  <c r="G442" i="94"/>
  <c r="X99" i="17"/>
  <c r="X106" i="17" s="1"/>
  <c r="X104" i="17" s="1"/>
  <c r="I403" i="24"/>
  <c r="G444" i="87"/>
  <c r="I404" i="24"/>
  <c r="G445" i="87"/>
  <c r="I402" i="24"/>
  <c r="G443" i="87"/>
  <c r="L404" i="24"/>
  <c r="G445" i="93"/>
  <c r="H404" i="24"/>
  <c r="G445" i="88"/>
  <c r="J403" i="24"/>
  <c r="G444" i="91"/>
  <c r="L402" i="24"/>
  <c r="G443" i="93"/>
  <c r="H402" i="24"/>
  <c r="G443" i="88"/>
  <c r="J404" i="24"/>
  <c r="G445" i="91"/>
  <c r="L403" i="24"/>
  <c r="G444" i="93"/>
  <c r="H403" i="24"/>
  <c r="G444" i="88"/>
  <c r="J402" i="24"/>
  <c r="G443" i="91"/>
  <c r="M401" i="24"/>
  <c r="K401" i="24"/>
  <c r="K404" i="24"/>
  <c r="M403" i="24"/>
  <c r="K402" i="24"/>
  <c r="H401" i="24"/>
  <c r="L401" i="24"/>
  <c r="I401" i="24"/>
  <c r="M404" i="24"/>
  <c r="K403" i="24"/>
  <c r="M402" i="24"/>
  <c r="J401" i="24"/>
  <c r="G498" i="86"/>
  <c r="G497" i="86"/>
  <c r="G496" i="86"/>
  <c r="G495" i="86"/>
  <c r="G494" i="86"/>
  <c r="G492" i="86"/>
  <c r="G491" i="86"/>
  <c r="G490" i="86"/>
  <c r="G489" i="86"/>
  <c r="G488" i="86"/>
  <c r="H487" i="86"/>
  <c r="G486" i="86"/>
  <c r="G485" i="86"/>
  <c r="G484" i="86"/>
  <c r="G483" i="86"/>
  <c r="G482" i="86"/>
  <c r="G385" i="94"/>
  <c r="G385" i="91"/>
  <c r="G385" i="87"/>
  <c r="G480" i="86"/>
  <c r="G479" i="86"/>
  <c r="G478" i="86"/>
  <c r="G477" i="86"/>
  <c r="G476" i="86"/>
  <c r="H475" i="86"/>
  <c r="G474" i="86"/>
  <c r="G473" i="86"/>
  <c r="G472" i="86"/>
  <c r="G471" i="86"/>
  <c r="G470" i="86"/>
  <c r="G383" i="92"/>
  <c r="G466" i="86"/>
  <c r="G465" i="86"/>
  <c r="G464" i="86"/>
  <c r="G463" i="86"/>
  <c r="G462" i="86"/>
  <c r="H461" i="86"/>
  <c r="G460" i="86"/>
  <c r="G459" i="86"/>
  <c r="G458" i="86"/>
  <c r="G457" i="86"/>
  <c r="G456" i="86"/>
  <c r="G380" i="91"/>
  <c r="G454" i="86"/>
  <c r="G453" i="86"/>
  <c r="G452" i="86"/>
  <c r="G451" i="86"/>
  <c r="G450" i="86"/>
  <c r="H449" i="86"/>
  <c r="G448" i="86"/>
  <c r="G447" i="86"/>
  <c r="G446" i="86"/>
  <c r="G445" i="86"/>
  <c r="G444" i="86"/>
  <c r="G442" i="86"/>
  <c r="G441" i="86"/>
  <c r="G440" i="86"/>
  <c r="G439" i="86"/>
  <c r="G438" i="86"/>
  <c r="G377" i="94"/>
  <c r="G377" i="87"/>
  <c r="H437" i="86"/>
  <c r="G434" i="86"/>
  <c r="G433" i="86"/>
  <c r="G432" i="86"/>
  <c r="G431" i="86"/>
  <c r="G430" i="86"/>
  <c r="G375" i="91"/>
  <c r="G428" i="86"/>
  <c r="G427" i="86"/>
  <c r="G426" i="86"/>
  <c r="G425" i="86"/>
  <c r="G424" i="86"/>
  <c r="G374" i="91"/>
  <c r="H423" i="86"/>
  <c r="G422" i="86"/>
  <c r="G421" i="86"/>
  <c r="G420" i="86"/>
  <c r="G419" i="86"/>
  <c r="G418" i="86"/>
  <c r="G416" i="86"/>
  <c r="G415" i="86"/>
  <c r="G414" i="86"/>
  <c r="G413" i="86"/>
  <c r="G412" i="86"/>
  <c r="G372" i="93"/>
  <c r="H411" i="86"/>
  <c r="G410" i="86"/>
  <c r="G409" i="86"/>
  <c r="G408" i="86"/>
  <c r="G407" i="86"/>
  <c r="G406" i="86"/>
  <c r="G371" i="91"/>
  <c r="G402" i="86"/>
  <c r="G401" i="86"/>
  <c r="G400" i="86"/>
  <c r="G399" i="86"/>
  <c r="G398" i="86"/>
  <c r="H397" i="86"/>
  <c r="G396" i="86"/>
  <c r="G395" i="86"/>
  <c r="G394" i="86"/>
  <c r="G393" i="86"/>
  <c r="G392" i="86"/>
  <c r="H391" i="86"/>
  <c r="G390" i="86"/>
  <c r="G389" i="86"/>
  <c r="G388" i="86"/>
  <c r="G387" i="86"/>
  <c r="G386" i="86"/>
  <c r="G367" i="93"/>
  <c r="H385" i="86"/>
  <c r="G384" i="86"/>
  <c r="G383" i="86"/>
  <c r="G382" i="86"/>
  <c r="G381" i="86"/>
  <c r="G380" i="86"/>
  <c r="H379" i="86"/>
  <c r="G378" i="86"/>
  <c r="G377" i="86"/>
  <c r="G376" i="86"/>
  <c r="G375" i="86"/>
  <c r="G374" i="86"/>
  <c r="G365" i="92"/>
  <c r="H373" i="86"/>
  <c r="G370" i="86"/>
  <c r="G369" i="86"/>
  <c r="G368" i="86"/>
  <c r="G367" i="86"/>
  <c r="G366" i="86"/>
  <c r="H365" i="86"/>
  <c r="G364" i="86"/>
  <c r="G363" i="86"/>
  <c r="G362" i="86"/>
  <c r="G361" i="86"/>
  <c r="G360" i="86"/>
  <c r="H359" i="86"/>
  <c r="G358" i="86"/>
  <c r="G357" i="86"/>
  <c r="G356" i="86"/>
  <c r="G355" i="86"/>
  <c r="G354" i="86"/>
  <c r="G361" i="87"/>
  <c r="H353" i="86"/>
  <c r="G352" i="86"/>
  <c r="G351" i="86"/>
  <c r="G350" i="86"/>
  <c r="G349" i="86"/>
  <c r="G348" i="86"/>
  <c r="H347" i="86"/>
  <c r="G346" i="86"/>
  <c r="G345" i="86"/>
  <c r="G344" i="86"/>
  <c r="G343" i="86"/>
  <c r="G342" i="86"/>
  <c r="G359" i="92"/>
  <c r="H341" i="86"/>
  <c r="G336" i="86"/>
  <c r="G335" i="86"/>
  <c r="G334" i="86"/>
  <c r="G333" i="86"/>
  <c r="G332" i="86"/>
  <c r="G356" i="91"/>
  <c r="H331" i="86"/>
  <c r="G330" i="86"/>
  <c r="G329" i="86"/>
  <c r="G328" i="86"/>
  <c r="G327" i="86"/>
  <c r="G326" i="86"/>
  <c r="G355" i="91"/>
  <c r="H325" i="86"/>
  <c r="G324" i="86"/>
  <c r="G323" i="86"/>
  <c r="G322" i="86"/>
  <c r="G321" i="86"/>
  <c r="G320" i="86"/>
  <c r="G354" i="91"/>
  <c r="H319" i="86"/>
  <c r="G318" i="86"/>
  <c r="G317" i="86"/>
  <c r="G316" i="86"/>
  <c r="G315" i="86"/>
  <c r="G314" i="86"/>
  <c r="H313" i="86"/>
  <c r="G312" i="86"/>
  <c r="G311" i="86"/>
  <c r="G310" i="86"/>
  <c r="G309" i="86"/>
  <c r="G308" i="86"/>
  <c r="G352" i="94"/>
  <c r="G352" i="93"/>
  <c r="G352" i="87"/>
  <c r="H307" i="86"/>
  <c r="G304" i="86"/>
  <c r="G303" i="86"/>
  <c r="G302" i="86"/>
  <c r="G301" i="86"/>
  <c r="G300" i="86"/>
  <c r="G350" i="87" s="1"/>
  <c r="H299" i="86"/>
  <c r="G298" i="86"/>
  <c r="G297" i="86"/>
  <c r="G296" i="86"/>
  <c r="G295" i="86"/>
  <c r="G294" i="86"/>
  <c r="H293" i="86"/>
  <c r="G292" i="86"/>
  <c r="G291" i="86"/>
  <c r="G290" i="86"/>
  <c r="G289" i="86"/>
  <c r="G288" i="86"/>
  <c r="H287" i="86"/>
  <c r="G286" i="86"/>
  <c r="G285" i="86"/>
  <c r="G284" i="86"/>
  <c r="G283" i="86"/>
  <c r="G282" i="86"/>
  <c r="H281" i="86"/>
  <c r="G280" i="86"/>
  <c r="G279" i="86"/>
  <c r="G278" i="86"/>
  <c r="G277" i="86"/>
  <c r="G276" i="86"/>
  <c r="G346" i="91"/>
  <c r="H275" i="86"/>
  <c r="G272" i="86"/>
  <c r="G271" i="86"/>
  <c r="G270" i="86"/>
  <c r="G269" i="86"/>
  <c r="G268" i="86"/>
  <c r="G344" i="91"/>
  <c r="H267" i="86"/>
  <c r="G266" i="86"/>
  <c r="G265" i="86"/>
  <c r="G264" i="86"/>
  <c r="G263" i="86"/>
  <c r="G262" i="86"/>
  <c r="H261" i="86"/>
  <c r="G260" i="86"/>
  <c r="G259" i="86"/>
  <c r="G258" i="86"/>
  <c r="G257" i="86"/>
  <c r="G256" i="86"/>
  <c r="G342" i="94"/>
  <c r="H255" i="86"/>
  <c r="G254" i="86"/>
  <c r="G253" i="86"/>
  <c r="G252" i="86"/>
  <c r="G251" i="86"/>
  <c r="G250" i="86"/>
  <c r="G341" i="91"/>
  <c r="H249" i="86"/>
  <c r="G248" i="86"/>
  <c r="G247" i="86"/>
  <c r="G246" i="86"/>
  <c r="G245" i="86"/>
  <c r="G244" i="86"/>
  <c r="G340" i="92"/>
  <c r="G340" i="91"/>
  <c r="H243" i="86"/>
  <c r="G240" i="86"/>
  <c r="G239" i="86"/>
  <c r="G238" i="86"/>
  <c r="G237" i="86"/>
  <c r="G236" i="86"/>
  <c r="H235" i="86"/>
  <c r="G234" i="86"/>
  <c r="G233" i="86"/>
  <c r="G232" i="86"/>
  <c r="G231" i="86"/>
  <c r="G230" i="86"/>
  <c r="H229" i="86"/>
  <c r="G228" i="86"/>
  <c r="G227" i="86"/>
  <c r="G226" i="86"/>
  <c r="G225" i="86"/>
  <c r="G224" i="86"/>
  <c r="G336" i="87"/>
  <c r="H223" i="86"/>
  <c r="G222" i="86"/>
  <c r="G221" i="86"/>
  <c r="G220" i="86"/>
  <c r="G219" i="86"/>
  <c r="G218" i="86"/>
  <c r="G335" i="94"/>
  <c r="G335" i="87"/>
  <c r="H217" i="86"/>
  <c r="G216" i="86"/>
  <c r="G215" i="86"/>
  <c r="G214" i="86"/>
  <c r="G213" i="86"/>
  <c r="G212" i="86"/>
  <c r="G334" i="93" s="1"/>
  <c r="G334" i="91"/>
  <c r="H211" i="86"/>
  <c r="G208" i="86"/>
  <c r="G207" i="86"/>
  <c r="G206" i="86"/>
  <c r="G205" i="86"/>
  <c r="G204" i="86"/>
  <c r="G202" i="86"/>
  <c r="G201" i="86"/>
  <c r="G331" i="91" s="1"/>
  <c r="G200" i="86"/>
  <c r="G199" i="86"/>
  <c r="G198" i="86"/>
  <c r="H197" i="86"/>
  <c r="G196" i="86"/>
  <c r="G195" i="86"/>
  <c r="G194" i="86"/>
  <c r="G193" i="86"/>
  <c r="G192" i="86"/>
  <c r="G190" i="86"/>
  <c r="G189" i="86"/>
  <c r="G188" i="86"/>
  <c r="G187" i="86"/>
  <c r="G186" i="86"/>
  <c r="G329" i="91"/>
  <c r="G184" i="86"/>
  <c r="G183" i="86"/>
  <c r="G182" i="86"/>
  <c r="G181" i="86"/>
  <c r="G180" i="86"/>
  <c r="G328" i="93"/>
  <c r="G174" i="86"/>
  <c r="G173" i="86"/>
  <c r="G172" i="86"/>
  <c r="G171" i="86"/>
  <c r="G170" i="86"/>
  <c r="G168" i="86"/>
  <c r="G167" i="86"/>
  <c r="G166" i="86"/>
  <c r="G165" i="86"/>
  <c r="G164" i="86"/>
  <c r="G162" i="86"/>
  <c r="G161" i="86"/>
  <c r="G160" i="86"/>
  <c r="G159" i="86"/>
  <c r="G158" i="86"/>
  <c r="G156" i="86"/>
  <c r="G155" i="86"/>
  <c r="G154" i="86"/>
  <c r="G153" i="86"/>
  <c r="G152" i="86"/>
  <c r="G150" i="86"/>
  <c r="G149" i="86"/>
  <c r="G148" i="86"/>
  <c r="G147" i="86"/>
  <c r="G146" i="86"/>
  <c r="G321" i="94"/>
  <c r="G321" i="93"/>
  <c r="G142" i="86"/>
  <c r="G141" i="86"/>
  <c r="G140" i="86"/>
  <c r="G139" i="86"/>
  <c r="G138" i="86"/>
  <c r="H137" i="86"/>
  <c r="G136" i="86"/>
  <c r="G135" i="86"/>
  <c r="G134" i="86"/>
  <c r="G133" i="86"/>
  <c r="G132" i="86"/>
  <c r="G130" i="86"/>
  <c r="G129" i="86"/>
  <c r="G128" i="86"/>
  <c r="G127" i="86"/>
  <c r="G126" i="86"/>
  <c r="G124" i="86"/>
  <c r="G123" i="86"/>
  <c r="G122" i="86"/>
  <c r="G121" i="86"/>
  <c r="G120" i="86"/>
  <c r="G316" i="93"/>
  <c r="G118" i="86"/>
  <c r="G117" i="86"/>
  <c r="G116" i="86"/>
  <c r="G115" i="86"/>
  <c r="G114" i="86"/>
  <c r="G315" i="94"/>
  <c r="G315" i="91"/>
  <c r="G110" i="86"/>
  <c r="G109" i="86"/>
  <c r="G108" i="86"/>
  <c r="G107" i="86"/>
  <c r="G106" i="86"/>
  <c r="G104" i="86"/>
  <c r="G103" i="86"/>
  <c r="G102" i="86"/>
  <c r="G101" i="86"/>
  <c r="G100" i="86"/>
  <c r="H99" i="86"/>
  <c r="G98" i="86"/>
  <c r="G97" i="86"/>
  <c r="G96" i="86"/>
  <c r="G95" i="86"/>
  <c r="G94" i="86"/>
  <c r="G92" i="86"/>
  <c r="G91" i="86"/>
  <c r="G90" i="86"/>
  <c r="G89" i="86"/>
  <c r="G88" i="86"/>
  <c r="G310" i="94"/>
  <c r="G310" i="87"/>
  <c r="G86" i="86"/>
  <c r="G85" i="86"/>
  <c r="G84" i="86"/>
  <c r="G83" i="86"/>
  <c r="G82" i="86"/>
  <c r="G78" i="86"/>
  <c r="G77" i="86"/>
  <c r="G76" i="86"/>
  <c r="G75" i="86"/>
  <c r="G74" i="86"/>
  <c r="G72" i="86"/>
  <c r="G71" i="86"/>
  <c r="G70" i="86"/>
  <c r="G69" i="86"/>
  <c r="G68" i="86"/>
  <c r="G66" i="86"/>
  <c r="G65" i="86"/>
  <c r="G64" i="86"/>
  <c r="G63" i="86"/>
  <c r="G62" i="86"/>
  <c r="G305" i="94"/>
  <c r="G305" i="87"/>
  <c r="G60" i="86"/>
  <c r="G59" i="86"/>
  <c r="G58" i="86"/>
  <c r="G57" i="86"/>
  <c r="G56" i="86"/>
  <c r="G54" i="86"/>
  <c r="G53" i="86"/>
  <c r="G52" i="86"/>
  <c r="G51" i="86"/>
  <c r="G50" i="86"/>
  <c r="G303" i="93"/>
  <c r="G46" i="86"/>
  <c r="G45" i="86"/>
  <c r="G44" i="86"/>
  <c r="G43" i="86"/>
  <c r="G42" i="86"/>
  <c r="G40" i="86"/>
  <c r="G39" i="86"/>
  <c r="G38" i="86"/>
  <c r="G37" i="86"/>
  <c r="G36" i="86"/>
  <c r="G300" i="87"/>
  <c r="H35" i="86"/>
  <c r="G34" i="86"/>
  <c r="G33" i="86"/>
  <c r="G32" i="86"/>
  <c r="G31" i="86"/>
  <c r="G30" i="86"/>
  <c r="G28" i="86"/>
  <c r="G27" i="86"/>
  <c r="G26" i="86"/>
  <c r="G25" i="86"/>
  <c r="G24" i="86"/>
  <c r="G22" i="86"/>
  <c r="G21" i="86"/>
  <c r="G20" i="86"/>
  <c r="G19" i="86"/>
  <c r="G18" i="86"/>
  <c r="G297" i="93"/>
  <c r="G498" i="85"/>
  <c r="G497" i="85"/>
  <c r="G496" i="85"/>
  <c r="G495" i="85"/>
  <c r="G494" i="85"/>
  <c r="G293" i="91"/>
  <c r="H493" i="85"/>
  <c r="G492" i="85"/>
  <c r="G491" i="85"/>
  <c r="G490" i="85"/>
  <c r="G489" i="85"/>
  <c r="G488" i="85"/>
  <c r="H487" i="85"/>
  <c r="G486" i="85"/>
  <c r="G485" i="85"/>
  <c r="G484" i="85"/>
  <c r="G483" i="85"/>
  <c r="G482" i="85"/>
  <c r="G291" i="93"/>
  <c r="H481" i="85"/>
  <c r="G480" i="85"/>
  <c r="G479" i="85"/>
  <c r="G478" i="85"/>
  <c r="G477" i="85"/>
  <c r="G476" i="85"/>
  <c r="H475" i="85"/>
  <c r="G474" i="85"/>
  <c r="G473" i="85"/>
  <c r="G472" i="85"/>
  <c r="G471" i="85"/>
  <c r="G470" i="85"/>
  <c r="H469" i="85"/>
  <c r="G466" i="85"/>
  <c r="G465" i="85"/>
  <c r="G464" i="85"/>
  <c r="G463" i="85"/>
  <c r="G462" i="85"/>
  <c r="H461" i="85"/>
  <c r="G460" i="85"/>
  <c r="G459" i="85"/>
  <c r="G458" i="85"/>
  <c r="G457" i="85"/>
  <c r="G456" i="85"/>
  <c r="H455" i="85"/>
  <c r="G454" i="85"/>
  <c r="G453" i="85"/>
  <c r="G452" i="85"/>
  <c r="G451" i="85"/>
  <c r="G450" i="85"/>
  <c r="G285" i="94"/>
  <c r="H449" i="85"/>
  <c r="G448" i="85"/>
  <c r="G447" i="85"/>
  <c r="G446" i="85"/>
  <c r="G445" i="85"/>
  <c r="G444" i="85"/>
  <c r="G284" i="91"/>
  <c r="H443" i="85"/>
  <c r="G442" i="85"/>
  <c r="G441" i="85"/>
  <c r="G440" i="85"/>
  <c r="G439" i="85"/>
  <c r="G438" i="85"/>
  <c r="G283" i="93"/>
  <c r="H437" i="85"/>
  <c r="G434" i="85"/>
  <c r="G433" i="85"/>
  <c r="G432" i="85"/>
  <c r="G431" i="85"/>
  <c r="G430" i="85"/>
  <c r="H429" i="85"/>
  <c r="G428" i="85"/>
  <c r="G427" i="85"/>
  <c r="G426" i="85"/>
  <c r="G425" i="85"/>
  <c r="G424" i="85"/>
  <c r="G280" i="87"/>
  <c r="H423" i="85"/>
  <c r="G422" i="85"/>
  <c r="G421" i="85"/>
  <c r="G420" i="85"/>
  <c r="G419" i="85"/>
  <c r="G418" i="85"/>
  <c r="H417" i="85"/>
  <c r="G416" i="85"/>
  <c r="G415" i="85"/>
  <c r="G414" i="85"/>
  <c r="G413" i="85"/>
  <c r="G412" i="85"/>
  <c r="G278" i="92"/>
  <c r="H411" i="85"/>
  <c r="G410" i="85"/>
  <c r="G409" i="85"/>
  <c r="G408" i="85"/>
  <c r="G407" i="85"/>
  <c r="G406" i="85"/>
  <c r="G277" i="93"/>
  <c r="I277" i="24"/>
  <c r="H405" i="85"/>
  <c r="G402" i="85"/>
  <c r="G401" i="85"/>
  <c r="G400" i="85"/>
  <c r="G399" i="85"/>
  <c r="G398" i="85"/>
  <c r="G275" i="87"/>
  <c r="H397" i="85"/>
  <c r="G396" i="85"/>
  <c r="G395" i="85"/>
  <c r="G394" i="85"/>
  <c r="G393" i="85"/>
  <c r="G392" i="85"/>
  <c r="H391" i="85"/>
  <c r="G390" i="85"/>
  <c r="G389" i="85"/>
  <c r="G388" i="85"/>
  <c r="G387" i="85"/>
  <c r="G386" i="85"/>
  <c r="H385" i="85"/>
  <c r="G384" i="85"/>
  <c r="G383" i="85"/>
  <c r="G382" i="85"/>
  <c r="G381" i="85"/>
  <c r="G380" i="85"/>
  <c r="H379" i="85"/>
  <c r="G378" i="85"/>
  <c r="G377" i="85"/>
  <c r="G376" i="85"/>
  <c r="G375" i="85"/>
  <c r="G374" i="85"/>
  <c r="G271" i="94"/>
  <c r="G271" i="91"/>
  <c r="H373" i="85"/>
  <c r="G370" i="85"/>
  <c r="G369" i="85"/>
  <c r="G368" i="85"/>
  <c r="G367" i="85"/>
  <c r="G366" i="85"/>
  <c r="H365" i="85"/>
  <c r="G364" i="85"/>
  <c r="G363" i="85"/>
  <c r="G362" i="85"/>
  <c r="G361" i="85"/>
  <c r="G360" i="85"/>
  <c r="H359" i="85"/>
  <c r="G358" i="85"/>
  <c r="G357" i="85"/>
  <c r="G356" i="85"/>
  <c r="G355" i="85"/>
  <c r="G354" i="85"/>
  <c r="H353" i="85"/>
  <c r="G352" i="85"/>
  <c r="G351" i="85"/>
  <c r="G350" i="85"/>
  <c r="G349" i="85"/>
  <c r="G348" i="85"/>
  <c r="H347" i="85"/>
  <c r="G346" i="85"/>
  <c r="G345" i="85"/>
  <c r="G344" i="85"/>
  <c r="G343" i="85"/>
  <c r="G342" i="85"/>
  <c r="G265" i="91"/>
  <c r="H341" i="85"/>
  <c r="G336" i="85"/>
  <c r="G335" i="85"/>
  <c r="G334" i="85"/>
  <c r="G333" i="85"/>
  <c r="H331" i="85" s="1"/>
  <c r="G332" i="85"/>
  <c r="G262" i="92"/>
  <c r="G330" i="85"/>
  <c r="G329" i="85"/>
  <c r="G328" i="85"/>
  <c r="G327" i="85"/>
  <c r="G326" i="85"/>
  <c r="G261" i="94"/>
  <c r="G261" i="87"/>
  <c r="G324" i="85"/>
  <c r="G323" i="85"/>
  <c r="G322" i="85"/>
  <c r="G321" i="85"/>
  <c r="H319" i="85" s="1"/>
  <c r="G320" i="85"/>
  <c r="G260" i="91"/>
  <c r="G318" i="85"/>
  <c r="G317" i="85"/>
  <c r="G316" i="85"/>
  <c r="G315" i="85"/>
  <c r="G314" i="85"/>
  <c r="G259" i="91"/>
  <c r="G312" i="85"/>
  <c r="G311" i="85"/>
  <c r="G310" i="85"/>
  <c r="G309" i="85"/>
  <c r="G308" i="85"/>
  <c r="G304" i="85"/>
  <c r="G303" i="85"/>
  <c r="G302" i="85"/>
  <c r="G301" i="85"/>
  <c r="G300" i="85"/>
  <c r="G256" i="91"/>
  <c r="G298" i="85"/>
  <c r="G297" i="85"/>
  <c r="G296" i="85"/>
  <c r="G295" i="85"/>
  <c r="G294" i="85"/>
  <c r="G255" i="93"/>
  <c r="G292" i="85"/>
  <c r="G291" i="85"/>
  <c r="G290" i="85"/>
  <c r="G289" i="85"/>
  <c r="G288" i="85"/>
  <c r="G254" i="87"/>
  <c r="G286" i="85"/>
  <c r="G285" i="85"/>
  <c r="G284" i="85"/>
  <c r="G283" i="85"/>
  <c r="G282" i="85"/>
  <c r="G253" i="87"/>
  <c r="G280" i="85"/>
  <c r="G279" i="85"/>
  <c r="G278" i="85"/>
  <c r="G277" i="85"/>
  <c r="G276" i="85"/>
  <c r="G252" i="91"/>
  <c r="G272" i="85"/>
  <c r="G271" i="85"/>
  <c r="G270" i="85"/>
  <c r="G269" i="85"/>
  <c r="G268" i="85"/>
  <c r="G250" i="94"/>
  <c r="G250" i="87"/>
  <c r="H267" i="85"/>
  <c r="G266" i="85"/>
  <c r="G265" i="85"/>
  <c r="G264" i="85"/>
  <c r="G263" i="85"/>
  <c r="G262" i="85"/>
  <c r="G249" i="91"/>
  <c r="H261" i="85"/>
  <c r="G260" i="85"/>
  <c r="G259" i="85"/>
  <c r="G258" i="85"/>
  <c r="G257" i="85"/>
  <c r="G256" i="85"/>
  <c r="H255" i="85"/>
  <c r="G254" i="85"/>
  <c r="G253" i="85"/>
  <c r="G252" i="85"/>
  <c r="G251" i="85"/>
  <c r="G250" i="85"/>
  <c r="G247" i="92"/>
  <c r="H249" i="85"/>
  <c r="G248" i="85"/>
  <c r="G247" i="85"/>
  <c r="G246" i="85"/>
  <c r="G245" i="85"/>
  <c r="G244" i="85"/>
  <c r="G246" i="93"/>
  <c r="H243" i="85"/>
  <c r="G240" i="85"/>
  <c r="G239" i="85"/>
  <c r="G238" i="85"/>
  <c r="G237" i="85"/>
  <c r="G236" i="85"/>
  <c r="H235" i="85"/>
  <c r="G234" i="85"/>
  <c r="G233" i="85"/>
  <c r="G232" i="85"/>
  <c r="G231" i="85"/>
  <c r="G230" i="85"/>
  <c r="H229" i="85"/>
  <c r="G228" i="85"/>
  <c r="G227" i="85"/>
  <c r="G226" i="85"/>
  <c r="G225" i="85"/>
  <c r="G224" i="85"/>
  <c r="H223" i="85"/>
  <c r="G222" i="85"/>
  <c r="G221" i="85"/>
  <c r="G220" i="85"/>
  <c r="G219" i="85"/>
  <c r="G218" i="85"/>
  <c r="H217" i="85"/>
  <c r="G216" i="85"/>
  <c r="G215" i="85"/>
  <c r="G214" i="85"/>
  <c r="G213" i="85"/>
  <c r="G212" i="85"/>
  <c r="G240" i="93"/>
  <c r="G240" i="92"/>
  <c r="H211" i="85"/>
  <c r="G208" i="85"/>
  <c r="G207" i="85"/>
  <c r="G206" i="85"/>
  <c r="G205" i="85"/>
  <c r="G204" i="85"/>
  <c r="H203" i="85"/>
  <c r="G202" i="85"/>
  <c r="G201" i="85"/>
  <c r="G200" i="85"/>
  <c r="G199" i="85"/>
  <c r="G198" i="85"/>
  <c r="G237" i="87"/>
  <c r="H197" i="85"/>
  <c r="G196" i="85"/>
  <c r="G195" i="85"/>
  <c r="G194" i="85"/>
  <c r="G193" i="85"/>
  <c r="G192" i="85"/>
  <c r="G236" i="91"/>
  <c r="H191" i="85"/>
  <c r="G190" i="85"/>
  <c r="G189" i="85"/>
  <c r="G188" i="85"/>
  <c r="G187" i="85"/>
  <c r="G186" i="85"/>
  <c r="H185" i="85"/>
  <c r="G184" i="85"/>
  <c r="G183" i="85"/>
  <c r="G182" i="85"/>
  <c r="G181" i="85"/>
  <c r="G180" i="85"/>
  <c r="G234" i="93"/>
  <c r="H179" i="85"/>
  <c r="G174" i="85"/>
  <c r="G173" i="85"/>
  <c r="G172" i="85"/>
  <c r="G171" i="85"/>
  <c r="G170" i="85"/>
  <c r="G231" i="87"/>
  <c r="H169" i="85"/>
  <c r="G168" i="85"/>
  <c r="G167" i="85"/>
  <c r="G166" i="85"/>
  <c r="G165" i="85"/>
  <c r="G164" i="85"/>
  <c r="G230" i="92"/>
  <c r="H163" i="85"/>
  <c r="G162" i="85"/>
  <c r="G161" i="85"/>
  <c r="G160" i="85"/>
  <c r="G159" i="85"/>
  <c r="G158" i="85"/>
  <c r="H157" i="85"/>
  <c r="G156" i="85"/>
  <c r="G155" i="85"/>
  <c r="G154" i="85"/>
  <c r="G153" i="85"/>
  <c r="G152" i="85"/>
  <c r="H151" i="85"/>
  <c r="G150" i="85"/>
  <c r="G149" i="85"/>
  <c r="G148" i="85"/>
  <c r="G147" i="85"/>
  <c r="G146" i="85"/>
  <c r="G227" i="94"/>
  <c r="G227" i="91"/>
  <c r="G227" i="87"/>
  <c r="H145" i="85"/>
  <c r="G142" i="85"/>
  <c r="G141" i="85"/>
  <c r="G140" i="85"/>
  <c r="G139" i="85"/>
  <c r="G138" i="85"/>
  <c r="G225" i="91"/>
  <c r="H137" i="85"/>
  <c r="G136" i="85"/>
  <c r="G135" i="85"/>
  <c r="G134" i="85"/>
  <c r="G133" i="85"/>
  <c r="G132" i="85"/>
  <c r="H131" i="85"/>
  <c r="G130" i="85"/>
  <c r="G129" i="85"/>
  <c r="G128" i="85"/>
  <c r="G127" i="85"/>
  <c r="G126" i="85"/>
  <c r="H125" i="85"/>
  <c r="G124" i="85"/>
  <c r="G123" i="85"/>
  <c r="G122" i="85"/>
  <c r="G121" i="85"/>
  <c r="G120" i="85"/>
  <c r="G222" i="87"/>
  <c r="H119" i="85"/>
  <c r="G118" i="85"/>
  <c r="G117" i="85"/>
  <c r="G116" i="85"/>
  <c r="G115" i="85"/>
  <c r="G114" i="85"/>
  <c r="G221" i="91"/>
  <c r="H113" i="85"/>
  <c r="G110" i="85"/>
  <c r="G109" i="85"/>
  <c r="G108" i="85"/>
  <c r="G107" i="85"/>
  <c r="G106" i="85"/>
  <c r="H105" i="85"/>
  <c r="G104" i="85"/>
  <c r="G103" i="85"/>
  <c r="G102" i="85"/>
  <c r="G101" i="85"/>
  <c r="G100" i="85"/>
  <c r="G98" i="85"/>
  <c r="G97" i="85"/>
  <c r="G96" i="85"/>
  <c r="G95" i="85"/>
  <c r="G94" i="85"/>
  <c r="G92" i="85"/>
  <c r="G91" i="85"/>
  <c r="G90" i="85"/>
  <c r="G89" i="85"/>
  <c r="G88" i="85"/>
  <c r="G86" i="85"/>
  <c r="G85" i="85"/>
  <c r="G84" i="85"/>
  <c r="G83" i="85"/>
  <c r="G82" i="85"/>
  <c r="G215" i="94"/>
  <c r="H81" i="85"/>
  <c r="G78" i="85"/>
  <c r="G77" i="85"/>
  <c r="G76" i="85"/>
  <c r="G75" i="85"/>
  <c r="G74" i="85"/>
  <c r="H73" i="85"/>
  <c r="G72" i="85"/>
  <c r="G71" i="85"/>
  <c r="G70" i="85"/>
  <c r="G69" i="85"/>
  <c r="G68" i="85"/>
  <c r="G212" i="87"/>
  <c r="H67" i="85"/>
  <c r="G66" i="85"/>
  <c r="G65" i="85"/>
  <c r="G64" i="85"/>
  <c r="G63" i="85"/>
  <c r="G62" i="85"/>
  <c r="H61" i="85"/>
  <c r="G60" i="85"/>
  <c r="G59" i="85"/>
  <c r="G58" i="85"/>
  <c r="G57" i="85"/>
  <c r="G56" i="85"/>
  <c r="G210" i="92"/>
  <c r="H55" i="85"/>
  <c r="G54" i="85"/>
  <c r="G53" i="85"/>
  <c r="G52" i="85"/>
  <c r="G51" i="85"/>
  <c r="G50" i="85"/>
  <c r="G209" i="94"/>
  <c r="G209" i="87"/>
  <c r="H49" i="85"/>
  <c r="G46" i="85"/>
  <c r="G45" i="85"/>
  <c r="G44" i="85"/>
  <c r="G43" i="85"/>
  <c r="G42" i="85"/>
  <c r="G40" i="85"/>
  <c r="G39" i="85"/>
  <c r="G38" i="85"/>
  <c r="G37" i="85"/>
  <c r="G36" i="85"/>
  <c r="H35" i="85"/>
  <c r="G34" i="85"/>
  <c r="G33" i="85"/>
  <c r="G32" i="85"/>
  <c r="G31" i="85"/>
  <c r="G30" i="85"/>
  <c r="G205" i="94"/>
  <c r="G205" i="93"/>
  <c r="G28" i="85"/>
  <c r="G27" i="85"/>
  <c r="G26" i="85"/>
  <c r="G25" i="85"/>
  <c r="G24" i="85"/>
  <c r="G204" i="91"/>
  <c r="G22" i="85"/>
  <c r="G21" i="85"/>
  <c r="G20" i="85"/>
  <c r="G19" i="85"/>
  <c r="G18" i="85"/>
  <c r="I2" i="85"/>
  <c r="B2" i="85"/>
  <c r="G498" i="84"/>
  <c r="G497" i="84"/>
  <c r="G496" i="84"/>
  <c r="G495" i="84"/>
  <c r="G494" i="84"/>
  <c r="H493" i="84"/>
  <c r="G492" i="84"/>
  <c r="G491" i="84"/>
  <c r="G490" i="84"/>
  <c r="G489" i="84"/>
  <c r="G488" i="84"/>
  <c r="H487" i="84"/>
  <c r="G486" i="84"/>
  <c r="G485" i="84"/>
  <c r="G484" i="84"/>
  <c r="G483" i="84"/>
  <c r="G482" i="84"/>
  <c r="H481" i="84"/>
  <c r="G480" i="84"/>
  <c r="G479" i="84"/>
  <c r="G478" i="84"/>
  <c r="G477" i="84"/>
  <c r="G476" i="84"/>
  <c r="H475" i="84"/>
  <c r="G474" i="84"/>
  <c r="G473" i="84"/>
  <c r="G472" i="84"/>
  <c r="G471" i="84"/>
  <c r="G470" i="84"/>
  <c r="H469" i="84"/>
  <c r="G466" i="84"/>
  <c r="G465" i="84"/>
  <c r="G464" i="84"/>
  <c r="G463" i="84"/>
  <c r="G462" i="84"/>
  <c r="H461" i="84"/>
  <c r="G460" i="84"/>
  <c r="G459" i="84"/>
  <c r="G458" i="84"/>
  <c r="G457" i="84"/>
  <c r="G456" i="84"/>
  <c r="H455" i="84"/>
  <c r="G454" i="84"/>
  <c r="G453" i="84"/>
  <c r="G452" i="84"/>
  <c r="G451" i="84"/>
  <c r="G450" i="84"/>
  <c r="H449" i="84"/>
  <c r="G448" i="84"/>
  <c r="G447" i="84"/>
  <c r="G446" i="84"/>
  <c r="G445" i="84"/>
  <c r="G444" i="84"/>
  <c r="H443" i="84"/>
  <c r="G442" i="84"/>
  <c r="G441" i="84"/>
  <c r="G440" i="84"/>
  <c r="G439" i="84"/>
  <c r="G438" i="84"/>
  <c r="H437" i="84"/>
  <c r="G434" i="84"/>
  <c r="G433" i="84"/>
  <c r="G432" i="84"/>
  <c r="G431" i="84"/>
  <c r="G430" i="84"/>
  <c r="H429" i="84"/>
  <c r="G428" i="84"/>
  <c r="G427" i="84"/>
  <c r="G426" i="84"/>
  <c r="G425" i="84"/>
  <c r="G424" i="84"/>
  <c r="H423" i="84"/>
  <c r="G422" i="84"/>
  <c r="G421" i="84"/>
  <c r="G420" i="84"/>
  <c r="G419" i="84"/>
  <c r="G418" i="84"/>
  <c r="G185" i="91"/>
  <c r="H417" i="84"/>
  <c r="G416" i="84"/>
  <c r="G415" i="84"/>
  <c r="G414" i="84"/>
  <c r="G413" i="84"/>
  <c r="G412" i="84"/>
  <c r="H411" i="84"/>
  <c r="G410" i="84"/>
  <c r="G409" i="84"/>
  <c r="G408" i="84"/>
  <c r="G407" i="84"/>
  <c r="G406" i="84"/>
  <c r="H405" i="84"/>
  <c r="G402" i="84"/>
  <c r="G401" i="84"/>
  <c r="G400" i="84"/>
  <c r="G399" i="84"/>
  <c r="G398" i="84"/>
  <c r="H397" i="84"/>
  <c r="G396" i="84"/>
  <c r="G395" i="84"/>
  <c r="G394" i="84"/>
  <c r="G393" i="84"/>
  <c r="G392" i="84"/>
  <c r="H391" i="84"/>
  <c r="G390" i="84"/>
  <c r="G389" i="84"/>
  <c r="G388" i="84"/>
  <c r="G387" i="84"/>
  <c r="G386" i="84"/>
  <c r="H385" i="84"/>
  <c r="G384" i="84"/>
  <c r="G383" i="84"/>
  <c r="G382" i="84"/>
  <c r="G381" i="84"/>
  <c r="G380" i="84"/>
  <c r="H379" i="84"/>
  <c r="G378" i="84"/>
  <c r="G377" i="84"/>
  <c r="G376" i="84"/>
  <c r="G375" i="84"/>
  <c r="G374" i="84"/>
  <c r="G177" i="92"/>
  <c r="H373" i="84"/>
  <c r="G370" i="84"/>
  <c r="G369" i="84"/>
  <c r="G368" i="84"/>
  <c r="G367" i="84"/>
  <c r="G366" i="84"/>
  <c r="H365" i="84"/>
  <c r="G364" i="84"/>
  <c r="G363" i="84"/>
  <c r="G362" i="84"/>
  <c r="G361" i="84"/>
  <c r="G360" i="84"/>
  <c r="H359" i="84"/>
  <c r="G358" i="84"/>
  <c r="G357" i="84"/>
  <c r="G356" i="84"/>
  <c r="G355" i="84"/>
  <c r="G354" i="84"/>
  <c r="H353" i="84"/>
  <c r="G352" i="84"/>
  <c r="G351" i="84"/>
  <c r="G350" i="84"/>
  <c r="G349" i="84"/>
  <c r="G348" i="84"/>
  <c r="G346" i="84"/>
  <c r="G345" i="84"/>
  <c r="G344" i="84"/>
  <c r="G343" i="84"/>
  <c r="G342" i="84"/>
  <c r="H341" i="84"/>
  <c r="G336" i="84"/>
  <c r="G335" i="84"/>
  <c r="G334" i="84"/>
  <c r="G333" i="84"/>
  <c r="G332" i="84"/>
  <c r="H331" i="84"/>
  <c r="G330" i="84"/>
  <c r="G329" i="84"/>
  <c r="G328" i="84"/>
  <c r="G327" i="84"/>
  <c r="G326" i="84"/>
  <c r="H325" i="84"/>
  <c r="G324" i="84"/>
  <c r="G323" i="84"/>
  <c r="G322" i="84"/>
  <c r="G321" i="84"/>
  <c r="G320" i="84"/>
  <c r="H319" i="84"/>
  <c r="G318" i="84"/>
  <c r="G317" i="84"/>
  <c r="G316" i="84"/>
  <c r="G315" i="84"/>
  <c r="G314" i="84"/>
  <c r="G312" i="84"/>
  <c r="G311" i="84"/>
  <c r="G310" i="84"/>
  <c r="G309" i="84"/>
  <c r="G308" i="84"/>
  <c r="G164" i="93" s="1"/>
  <c r="H307" i="84"/>
  <c r="G304" i="84"/>
  <c r="G303" i="84"/>
  <c r="G302" i="84"/>
  <c r="G301" i="84"/>
  <c r="G300" i="84"/>
  <c r="H299" i="84"/>
  <c r="G298" i="84"/>
  <c r="G297" i="84"/>
  <c r="G296" i="84"/>
  <c r="G295" i="84"/>
  <c r="G294" i="84"/>
  <c r="H293" i="84"/>
  <c r="G292" i="84"/>
  <c r="G291" i="84"/>
  <c r="G290" i="84"/>
  <c r="G289" i="84"/>
  <c r="G288" i="84"/>
  <c r="H287" i="84"/>
  <c r="G286" i="84"/>
  <c r="G285" i="84"/>
  <c r="G284" i="84"/>
  <c r="G283" i="84"/>
  <c r="G282" i="84"/>
  <c r="G280" i="84"/>
  <c r="G279" i="84"/>
  <c r="G278" i="84"/>
  <c r="G277" i="84"/>
  <c r="G276" i="84"/>
  <c r="H275" i="84"/>
  <c r="G272" i="84"/>
  <c r="G271" i="84"/>
  <c r="G270" i="84"/>
  <c r="G269" i="84"/>
  <c r="G268" i="84"/>
  <c r="H267" i="84"/>
  <c r="G266" i="84"/>
  <c r="G265" i="84"/>
  <c r="G264" i="84"/>
  <c r="G263" i="84"/>
  <c r="G262" i="84"/>
  <c r="H261" i="84"/>
  <c r="G260" i="84"/>
  <c r="G259" i="84"/>
  <c r="G258" i="84"/>
  <c r="G257" i="84"/>
  <c r="G256" i="84"/>
  <c r="H255" i="84"/>
  <c r="G254" i="84"/>
  <c r="G253" i="84"/>
  <c r="G252" i="84"/>
  <c r="G251" i="84"/>
  <c r="G250" i="84"/>
  <c r="H249" i="84"/>
  <c r="G248" i="84"/>
  <c r="G247" i="84"/>
  <c r="G246" i="84"/>
  <c r="G245" i="84"/>
  <c r="G244" i="84"/>
  <c r="G152" i="91"/>
  <c r="G240" i="84"/>
  <c r="G239" i="84"/>
  <c r="G238" i="84"/>
  <c r="G237" i="84"/>
  <c r="G236" i="84"/>
  <c r="H235" i="84"/>
  <c r="G234" i="84"/>
  <c r="G233" i="84"/>
  <c r="G232" i="84"/>
  <c r="G231" i="84"/>
  <c r="G230" i="84"/>
  <c r="H229" i="84"/>
  <c r="G228" i="84"/>
  <c r="G227" i="84"/>
  <c r="G226" i="84"/>
  <c r="G225" i="84"/>
  <c r="G224" i="84"/>
  <c r="H223" i="84"/>
  <c r="G222" i="84"/>
  <c r="G221" i="84"/>
  <c r="G220" i="84"/>
  <c r="G219" i="84"/>
  <c r="G218" i="84"/>
  <c r="H217" i="84"/>
  <c r="G216" i="84"/>
  <c r="G215" i="84"/>
  <c r="G214" i="84"/>
  <c r="G213" i="84"/>
  <c r="G212" i="84"/>
  <c r="G146" i="94"/>
  <c r="G146" i="87"/>
  <c r="G208" i="84"/>
  <c r="G207" i="84"/>
  <c r="G206" i="84"/>
  <c r="G205" i="84"/>
  <c r="G204" i="84"/>
  <c r="G202" i="84"/>
  <c r="G201" i="84"/>
  <c r="G200" i="84"/>
  <c r="G199" i="84"/>
  <c r="G198" i="84"/>
  <c r="H197" i="84"/>
  <c r="G196" i="84"/>
  <c r="G195" i="84"/>
  <c r="G194" i="84"/>
  <c r="G193" i="84"/>
  <c r="G192" i="84"/>
  <c r="H191" i="84"/>
  <c r="G190" i="84"/>
  <c r="G189" i="84"/>
  <c r="G188" i="84"/>
  <c r="G187" i="84"/>
  <c r="G186" i="84"/>
  <c r="H185" i="84"/>
  <c r="G184" i="84"/>
  <c r="G183" i="84"/>
  <c r="G182" i="84"/>
  <c r="G181" i="84"/>
  <c r="G180" i="84"/>
  <c r="G174" i="84"/>
  <c r="G173" i="84"/>
  <c r="G172" i="84"/>
  <c r="G171" i="84"/>
  <c r="H169" i="84" s="1"/>
  <c r="G170" i="84"/>
  <c r="G168" i="84"/>
  <c r="G167" i="84"/>
  <c r="G166" i="84"/>
  <c r="G165" i="84"/>
  <c r="G164" i="84"/>
  <c r="G162" i="84"/>
  <c r="G161" i="84"/>
  <c r="G160" i="84"/>
  <c r="G159" i="84"/>
  <c r="H157" i="84" s="1"/>
  <c r="G158" i="84"/>
  <c r="G156" i="84"/>
  <c r="G155" i="84"/>
  <c r="G154" i="84"/>
  <c r="G153" i="84"/>
  <c r="G152" i="84"/>
  <c r="G134" i="93"/>
  <c r="H151" i="84"/>
  <c r="G150" i="84"/>
  <c r="G149" i="84"/>
  <c r="G148" i="84"/>
  <c r="G147" i="84"/>
  <c r="G146" i="84"/>
  <c r="G133" i="92"/>
  <c r="H145" i="84"/>
  <c r="G142" i="84"/>
  <c r="G141" i="84"/>
  <c r="G140" i="84"/>
  <c r="G139" i="84"/>
  <c r="G138" i="84"/>
  <c r="G136" i="84"/>
  <c r="G135" i="84"/>
  <c r="G134" i="84"/>
  <c r="G133" i="84"/>
  <c r="G132" i="84"/>
  <c r="H131" i="84"/>
  <c r="G130" i="84"/>
  <c r="G129" i="84"/>
  <c r="G128" i="84"/>
  <c r="G127" i="84"/>
  <c r="G126" i="84"/>
  <c r="H125" i="84"/>
  <c r="G124" i="84"/>
  <c r="G123" i="84"/>
  <c r="G122" i="84"/>
  <c r="G121" i="84"/>
  <c r="G120" i="84"/>
  <c r="H119" i="84"/>
  <c r="G118" i="84"/>
  <c r="G117" i="84"/>
  <c r="G116" i="84"/>
  <c r="G115" i="84"/>
  <c r="G114" i="84"/>
  <c r="G110" i="84"/>
  <c r="G109" i="84"/>
  <c r="G108" i="84"/>
  <c r="G107" i="84"/>
  <c r="G106" i="84"/>
  <c r="H105" i="84"/>
  <c r="G104" i="84"/>
  <c r="G103" i="84"/>
  <c r="G102" i="84"/>
  <c r="G101" i="84"/>
  <c r="G100" i="84"/>
  <c r="H99" i="84"/>
  <c r="G98" i="84"/>
  <c r="G97" i="84"/>
  <c r="G96" i="84"/>
  <c r="G95" i="84"/>
  <c r="G94" i="84"/>
  <c r="G92" i="84"/>
  <c r="G91" i="84"/>
  <c r="G90" i="84"/>
  <c r="G89" i="84"/>
  <c r="G88" i="84"/>
  <c r="G86" i="84"/>
  <c r="G85" i="84"/>
  <c r="G84" i="84"/>
  <c r="G83" i="84"/>
  <c r="G82" i="84"/>
  <c r="H81" i="84"/>
  <c r="B120" i="24"/>
  <c r="G78" i="84"/>
  <c r="G77" i="84"/>
  <c r="G76" i="84"/>
  <c r="G75" i="84"/>
  <c r="G74" i="84"/>
  <c r="G72" i="84"/>
  <c r="G71" i="84"/>
  <c r="G70" i="84"/>
  <c r="G69" i="84"/>
  <c r="G68" i="84"/>
  <c r="H67" i="84"/>
  <c r="G66" i="84"/>
  <c r="G65" i="84"/>
  <c r="G64" i="84"/>
  <c r="G63" i="84"/>
  <c r="G62" i="84"/>
  <c r="G60" i="84"/>
  <c r="G59" i="84"/>
  <c r="G58" i="84"/>
  <c r="G57" i="84"/>
  <c r="G56" i="84"/>
  <c r="H55" i="84"/>
  <c r="G54" i="84"/>
  <c r="G53" i="84"/>
  <c r="G52" i="84"/>
  <c r="G51" i="84"/>
  <c r="G50" i="84"/>
  <c r="M115" i="24"/>
  <c r="L115" i="24"/>
  <c r="J115" i="24"/>
  <c r="I115" i="24"/>
  <c r="B114" i="24"/>
  <c r="G46" i="84"/>
  <c r="G45" i="84"/>
  <c r="G44" i="84"/>
  <c r="G43" i="84"/>
  <c r="G42" i="84"/>
  <c r="G40" i="84"/>
  <c r="G39" i="84"/>
  <c r="G38" i="84"/>
  <c r="G37" i="84"/>
  <c r="H35" i="84" s="1"/>
  <c r="G36" i="84"/>
  <c r="G34" i="84"/>
  <c r="G33" i="84"/>
  <c r="G32" i="84"/>
  <c r="G31" i="84"/>
  <c r="G30" i="84"/>
  <c r="G28" i="84"/>
  <c r="G27" i="84"/>
  <c r="G26" i="84"/>
  <c r="G25" i="84"/>
  <c r="G24" i="84"/>
  <c r="G22" i="84"/>
  <c r="G21" i="84"/>
  <c r="G20" i="84"/>
  <c r="G19" i="84"/>
  <c r="G18" i="84"/>
  <c r="H17" i="84"/>
  <c r="G355" i="88" l="1"/>
  <c r="H185" i="86"/>
  <c r="G329" i="92"/>
  <c r="H163" i="86"/>
  <c r="K324" i="24"/>
  <c r="J321" i="24"/>
  <c r="H151" i="86"/>
  <c r="G322" i="92"/>
  <c r="H113" i="86"/>
  <c r="G315" i="87"/>
  <c r="J316" i="24"/>
  <c r="H125" i="86"/>
  <c r="G317" i="32" s="1"/>
  <c r="G319" i="91"/>
  <c r="H87" i="86"/>
  <c r="K310" i="24"/>
  <c r="H73" i="86"/>
  <c r="G307" i="24" s="1"/>
  <c r="G307" i="92"/>
  <c r="H49" i="86"/>
  <c r="H61" i="86"/>
  <c r="G305" i="24" s="1"/>
  <c r="K305" i="24"/>
  <c r="H23" i="86"/>
  <c r="G298" i="92"/>
  <c r="H272" i="24"/>
  <c r="G269" i="91"/>
  <c r="H307" i="85"/>
  <c r="G258" i="24" s="1"/>
  <c r="H281" i="85"/>
  <c r="H293" i="85"/>
  <c r="G255" i="24" s="1"/>
  <c r="H216" i="24"/>
  <c r="G219" i="91"/>
  <c r="H93" i="85"/>
  <c r="G217" i="32" s="1"/>
  <c r="G209" i="93"/>
  <c r="L210" i="24"/>
  <c r="H210" i="24"/>
  <c r="H23" i="85"/>
  <c r="K204" i="24"/>
  <c r="I197" i="24"/>
  <c r="G195" i="93"/>
  <c r="I199" i="24"/>
  <c r="G183" i="87"/>
  <c r="G186" i="91"/>
  <c r="G171" i="93"/>
  <c r="H281" i="84"/>
  <c r="J147" i="24"/>
  <c r="K130" i="24"/>
  <c r="H61" i="84"/>
  <c r="H73" i="84"/>
  <c r="G119" i="32" s="1"/>
  <c r="H23" i="84"/>
  <c r="G110" i="32" s="1"/>
  <c r="L141" i="24"/>
  <c r="G141" i="91"/>
  <c r="M110" i="24"/>
  <c r="G110" i="94"/>
  <c r="L111" i="24"/>
  <c r="G111" i="93"/>
  <c r="K112" i="24"/>
  <c r="G112" i="92"/>
  <c r="J116" i="24"/>
  <c r="G116" i="91"/>
  <c r="M121" i="24"/>
  <c r="G121" i="94"/>
  <c r="L122" i="24"/>
  <c r="G122" i="93"/>
  <c r="L123" i="24"/>
  <c r="G123" i="93"/>
  <c r="L124" i="24"/>
  <c r="G124" i="93"/>
  <c r="K125" i="24"/>
  <c r="G125" i="92"/>
  <c r="J127" i="24"/>
  <c r="G127" i="91"/>
  <c r="I128" i="24"/>
  <c r="G128" i="87"/>
  <c r="M128" i="24"/>
  <c r="G128" i="94"/>
  <c r="L129" i="24"/>
  <c r="G129" i="93"/>
  <c r="J131" i="24"/>
  <c r="G131" i="91"/>
  <c r="I133" i="24"/>
  <c r="G133" i="87"/>
  <c r="M133" i="24"/>
  <c r="G133" i="94"/>
  <c r="K135" i="24"/>
  <c r="G135" i="92"/>
  <c r="J136" i="24"/>
  <c r="G136" i="91"/>
  <c r="I137" i="24"/>
  <c r="G137" i="87"/>
  <c r="M137" i="24"/>
  <c r="G137" i="94"/>
  <c r="M140" i="24"/>
  <c r="G140" i="94"/>
  <c r="I141" i="24"/>
  <c r="G141" i="87"/>
  <c r="M141" i="24"/>
  <c r="G141" i="94"/>
  <c r="L142" i="24"/>
  <c r="G142" i="93"/>
  <c r="K143" i="24"/>
  <c r="G143" i="92"/>
  <c r="J144" i="24"/>
  <c r="G144" i="91"/>
  <c r="J146" i="24"/>
  <c r="G146" i="91"/>
  <c r="K147" i="24"/>
  <c r="G147" i="92"/>
  <c r="J148" i="24"/>
  <c r="G148" i="91"/>
  <c r="J150" i="24"/>
  <c r="G150" i="91"/>
  <c r="M153" i="24"/>
  <c r="J155" i="24"/>
  <c r="G155" i="91"/>
  <c r="G155" i="87"/>
  <c r="K156" i="24"/>
  <c r="G156" i="92"/>
  <c r="L162" i="24"/>
  <c r="G162" i="93"/>
  <c r="M164" i="24"/>
  <c r="G164" i="94"/>
  <c r="I166" i="24"/>
  <c r="G166" i="87"/>
  <c r="M166" i="24"/>
  <c r="G166" i="94"/>
  <c r="M168" i="24"/>
  <c r="G168" i="94"/>
  <c r="K171" i="24"/>
  <c r="G171" i="92"/>
  <c r="L172" i="24"/>
  <c r="G172" i="93"/>
  <c r="L174" i="24"/>
  <c r="G174" i="93"/>
  <c r="L177" i="24"/>
  <c r="G177" i="93"/>
  <c r="L179" i="24"/>
  <c r="G179" i="93"/>
  <c r="K183" i="24"/>
  <c r="G183" i="92"/>
  <c r="K185" i="24"/>
  <c r="G185" i="92"/>
  <c r="J189" i="24"/>
  <c r="G189" i="91"/>
  <c r="G189" i="87"/>
  <c r="G191" i="92"/>
  <c r="G193" i="92"/>
  <c r="J196" i="24"/>
  <c r="G196" i="91"/>
  <c r="J198" i="24"/>
  <c r="G198" i="91"/>
  <c r="G198" i="87"/>
  <c r="H17" i="85"/>
  <c r="G203" i="92"/>
  <c r="G205" i="87"/>
  <c r="H41" i="85"/>
  <c r="G207" i="24" s="1"/>
  <c r="G207" i="92"/>
  <c r="G211" i="87"/>
  <c r="H87" i="85"/>
  <c r="G216" i="24" s="1"/>
  <c r="G216" i="92"/>
  <c r="G218" i="87"/>
  <c r="M253" i="24"/>
  <c r="G253" i="94"/>
  <c r="I255" i="24"/>
  <c r="G255" i="87"/>
  <c r="M255" i="24"/>
  <c r="G255" i="94"/>
  <c r="I258" i="24"/>
  <c r="G258" i="87"/>
  <c r="M258" i="24"/>
  <c r="G258" i="94"/>
  <c r="I260" i="24"/>
  <c r="G260" i="87"/>
  <c r="M260" i="24"/>
  <c r="G260" i="94"/>
  <c r="I262" i="24"/>
  <c r="G262" i="87"/>
  <c r="M262" i="24"/>
  <c r="G262" i="94"/>
  <c r="K265" i="24"/>
  <c r="G265" i="92"/>
  <c r="I269" i="24"/>
  <c r="G269" i="87"/>
  <c r="M269" i="24"/>
  <c r="G269" i="94"/>
  <c r="L271" i="24"/>
  <c r="G271" i="93"/>
  <c r="K277" i="24"/>
  <c r="G277" i="92"/>
  <c r="J278" i="24"/>
  <c r="G278" i="91"/>
  <c r="I281" i="24"/>
  <c r="G281" i="87"/>
  <c r="M281" i="24"/>
  <c r="G281" i="94"/>
  <c r="M284" i="24"/>
  <c r="G284" i="94"/>
  <c r="M286" i="24"/>
  <c r="G286" i="94"/>
  <c r="M289" i="24"/>
  <c r="G289" i="94"/>
  <c r="M291" i="24"/>
  <c r="G291" i="94"/>
  <c r="M293" i="24"/>
  <c r="G293" i="94"/>
  <c r="I334" i="24"/>
  <c r="G334" i="87"/>
  <c r="I338" i="24"/>
  <c r="G338" i="87"/>
  <c r="M338" i="24"/>
  <c r="G338" i="94"/>
  <c r="M341" i="24"/>
  <c r="G341" i="94"/>
  <c r="M343" i="24"/>
  <c r="G343" i="94"/>
  <c r="M346" i="24"/>
  <c r="G346" i="94"/>
  <c r="M348" i="24"/>
  <c r="G348" i="94"/>
  <c r="M350" i="24"/>
  <c r="G350" i="94"/>
  <c r="J359" i="24"/>
  <c r="G359" i="91"/>
  <c r="K360" i="24"/>
  <c r="G360" i="92"/>
  <c r="J361" i="24"/>
  <c r="G361" i="91"/>
  <c r="I365" i="24"/>
  <c r="G365" i="87"/>
  <c r="M365" i="24"/>
  <c r="G365" i="94"/>
  <c r="L366" i="24"/>
  <c r="G366" i="93"/>
  <c r="K369" i="24"/>
  <c r="G369" i="92"/>
  <c r="K372" i="24"/>
  <c r="G372" i="92"/>
  <c r="K374" i="24"/>
  <c r="G374" i="92"/>
  <c r="K377" i="24"/>
  <c r="G377" i="92"/>
  <c r="K379" i="24"/>
  <c r="G379" i="92"/>
  <c r="K381" i="24"/>
  <c r="G381" i="92"/>
  <c r="K384" i="24"/>
  <c r="G384" i="92"/>
  <c r="K386" i="24"/>
  <c r="G386" i="92"/>
  <c r="G109" i="92"/>
  <c r="J110" i="24"/>
  <c r="G110" i="91"/>
  <c r="I111" i="24"/>
  <c r="G111" i="87"/>
  <c r="M111" i="24"/>
  <c r="G111" i="94"/>
  <c r="G112" i="88"/>
  <c r="H112" i="24"/>
  <c r="L112" i="24"/>
  <c r="G112" i="93"/>
  <c r="H41" i="84"/>
  <c r="K113" i="24"/>
  <c r="G113" i="92"/>
  <c r="K116" i="24"/>
  <c r="G116" i="92"/>
  <c r="J117" i="24"/>
  <c r="G117" i="91"/>
  <c r="I118" i="24"/>
  <c r="G118" i="87"/>
  <c r="M118" i="24"/>
  <c r="G118" i="94"/>
  <c r="L119" i="24"/>
  <c r="G119" i="93"/>
  <c r="I122" i="24"/>
  <c r="G122" i="87"/>
  <c r="M122" i="24"/>
  <c r="G122" i="94"/>
  <c r="I123" i="24"/>
  <c r="G123" i="87"/>
  <c r="M123" i="24"/>
  <c r="G123" i="94"/>
  <c r="M124" i="24"/>
  <c r="G124" i="94"/>
  <c r="L125" i="24"/>
  <c r="G125" i="93"/>
  <c r="H113" i="84"/>
  <c r="K127" i="24"/>
  <c r="G127" i="92"/>
  <c r="M129" i="24"/>
  <c r="G129" i="94"/>
  <c r="L130" i="24"/>
  <c r="G130" i="93"/>
  <c r="H137" i="84"/>
  <c r="G131" i="24" s="1"/>
  <c r="K131" i="24"/>
  <c r="G131" i="92"/>
  <c r="J133" i="24"/>
  <c r="G133" i="91"/>
  <c r="M134" i="24"/>
  <c r="G134" i="94"/>
  <c r="L135" i="24"/>
  <c r="G135" i="93"/>
  <c r="H163" i="84"/>
  <c r="G136" i="32" s="1"/>
  <c r="K136" i="24"/>
  <c r="G136" i="92"/>
  <c r="J137" i="24"/>
  <c r="G137" i="91"/>
  <c r="I140" i="24"/>
  <c r="G140" i="87"/>
  <c r="I142" i="24"/>
  <c r="G142" i="87"/>
  <c r="L143" i="24"/>
  <c r="G143" i="93"/>
  <c r="H203" i="84"/>
  <c r="G144" i="32" s="1"/>
  <c r="K144" i="24"/>
  <c r="G144" i="92"/>
  <c r="K146" i="24"/>
  <c r="G146" i="92"/>
  <c r="L147" i="24"/>
  <c r="G147" i="93"/>
  <c r="K148" i="24"/>
  <c r="G148" i="92"/>
  <c r="J153" i="24"/>
  <c r="G153" i="91"/>
  <c r="K154" i="24"/>
  <c r="G154" i="92"/>
  <c r="K159" i="24"/>
  <c r="G159" i="92"/>
  <c r="K160" i="24"/>
  <c r="G160" i="92"/>
  <c r="L161" i="24"/>
  <c r="G161" i="93"/>
  <c r="I164" i="24"/>
  <c r="G164" i="87"/>
  <c r="J165" i="24"/>
  <c r="G165" i="91"/>
  <c r="H313" i="84"/>
  <c r="G165" i="32" s="1"/>
  <c r="J167" i="24"/>
  <c r="G167" i="91"/>
  <c r="M171" i="24"/>
  <c r="G171" i="94"/>
  <c r="I173" i="24"/>
  <c r="G173" i="87"/>
  <c r="M173" i="24"/>
  <c r="G173" i="94"/>
  <c r="I175" i="24"/>
  <c r="G175" i="87"/>
  <c r="M175" i="24"/>
  <c r="G175" i="94"/>
  <c r="I178" i="24"/>
  <c r="G178" i="87"/>
  <c r="M178" i="24"/>
  <c r="G178" i="94"/>
  <c r="I180" i="24"/>
  <c r="G180" i="87"/>
  <c r="M180" i="24"/>
  <c r="G180" i="94"/>
  <c r="L184" i="24"/>
  <c r="G184" i="93"/>
  <c r="K187" i="24"/>
  <c r="G187" i="92"/>
  <c r="K190" i="24"/>
  <c r="G190" i="92"/>
  <c r="J191" i="24"/>
  <c r="G191" i="91"/>
  <c r="J193" i="24"/>
  <c r="G193" i="91"/>
  <c r="K195" i="24"/>
  <c r="G195" i="92"/>
  <c r="K197" i="24"/>
  <c r="G197" i="92"/>
  <c r="K199" i="24"/>
  <c r="G199" i="92"/>
  <c r="G203" i="91"/>
  <c r="G207" i="91"/>
  <c r="G210" i="91"/>
  <c r="L211" i="24"/>
  <c r="G213" i="92"/>
  <c r="G216" i="91"/>
  <c r="L221" i="24"/>
  <c r="G223" i="93"/>
  <c r="J240" i="24"/>
  <c r="G240" i="91"/>
  <c r="K241" i="24"/>
  <c r="G241" i="92"/>
  <c r="J242" i="24"/>
  <c r="G242" i="91"/>
  <c r="K243" i="24"/>
  <c r="G243" i="92"/>
  <c r="J244" i="24"/>
  <c r="G244" i="91"/>
  <c r="K246" i="24"/>
  <c r="G246" i="92"/>
  <c r="J247" i="24"/>
  <c r="G247" i="91"/>
  <c r="K248" i="24"/>
  <c r="G248" i="92"/>
  <c r="H275" i="85"/>
  <c r="J254" i="24"/>
  <c r="G254" i="91"/>
  <c r="H287" i="85"/>
  <c r="H299" i="85"/>
  <c r="H313" i="85"/>
  <c r="G259" i="32" s="1"/>
  <c r="J261" i="24"/>
  <c r="G261" i="91"/>
  <c r="H325" i="85"/>
  <c r="K267" i="24"/>
  <c r="G267" i="92"/>
  <c r="G268" i="91"/>
  <c r="I272" i="24"/>
  <c r="G272" i="87"/>
  <c r="M272" i="24"/>
  <c r="G272" i="94"/>
  <c r="H273" i="24"/>
  <c r="L273" i="24"/>
  <c r="G273" i="93"/>
  <c r="I274" i="24"/>
  <c r="G274" i="87"/>
  <c r="M274" i="24"/>
  <c r="G274" i="94"/>
  <c r="L275" i="24"/>
  <c r="G275" i="93"/>
  <c r="K279" i="24"/>
  <c r="G279" i="92"/>
  <c r="J280" i="24"/>
  <c r="G280" i="91"/>
  <c r="J283" i="24"/>
  <c r="G283" i="91"/>
  <c r="G283" i="87"/>
  <c r="J285" i="24"/>
  <c r="G285" i="91"/>
  <c r="G285" i="87"/>
  <c r="J287" i="24"/>
  <c r="G287" i="91"/>
  <c r="I287" i="24"/>
  <c r="J290" i="24"/>
  <c r="G290" i="91"/>
  <c r="G290" i="87"/>
  <c r="J292" i="24"/>
  <c r="G292" i="91"/>
  <c r="G292" i="87"/>
  <c r="G297" i="87"/>
  <c r="H29" i="86"/>
  <c r="G299" i="32" s="1"/>
  <c r="G299" i="92"/>
  <c r="G301" i="87"/>
  <c r="H55" i="86"/>
  <c r="G304" i="32" s="1"/>
  <c r="G304" i="92"/>
  <c r="H81" i="86"/>
  <c r="G309" i="24" s="1"/>
  <c r="G309" i="92"/>
  <c r="G311" i="87"/>
  <c r="H105" i="86"/>
  <c r="G313" i="32" s="1"/>
  <c r="G313" i="92"/>
  <c r="G316" i="87"/>
  <c r="H131" i="86"/>
  <c r="G318" i="32" s="1"/>
  <c r="G318" i="92"/>
  <c r="G321" i="87"/>
  <c r="H157" i="86"/>
  <c r="G323" i="32" s="1"/>
  <c r="G323" i="92"/>
  <c r="G325" i="87"/>
  <c r="H179" i="86"/>
  <c r="G328" i="24" s="1"/>
  <c r="G328" i="92"/>
  <c r="G330" i="87"/>
  <c r="H203" i="86"/>
  <c r="G332" i="24" s="1"/>
  <c r="G332" i="92"/>
  <c r="J335" i="24"/>
  <c r="G335" i="91"/>
  <c r="J337" i="24"/>
  <c r="G337" i="91"/>
  <c r="I340" i="24"/>
  <c r="J342" i="24"/>
  <c r="G342" i="91"/>
  <c r="G342" i="87"/>
  <c r="G344" i="87"/>
  <c r="J347" i="24"/>
  <c r="G347" i="91"/>
  <c r="I347" i="24"/>
  <c r="J349" i="24"/>
  <c r="G349" i="91"/>
  <c r="G349" i="87"/>
  <c r="I353" i="24"/>
  <c r="G353" i="87"/>
  <c r="M353" i="24"/>
  <c r="G353" i="94"/>
  <c r="L354" i="24"/>
  <c r="G354" i="93"/>
  <c r="I355" i="24"/>
  <c r="G355" i="87"/>
  <c r="M355" i="24"/>
  <c r="G355" i="94"/>
  <c r="G356" i="88"/>
  <c r="L356" i="24"/>
  <c r="G356" i="93"/>
  <c r="K362" i="24"/>
  <c r="G362" i="92"/>
  <c r="J363" i="24"/>
  <c r="G363" i="91"/>
  <c r="I367" i="24"/>
  <c r="G367" i="87"/>
  <c r="M367" i="24"/>
  <c r="G367" i="94"/>
  <c r="G368" i="88"/>
  <c r="L368" i="24"/>
  <c r="G368" i="93"/>
  <c r="L371" i="24"/>
  <c r="G371" i="93"/>
  <c r="L373" i="24"/>
  <c r="G373" i="93"/>
  <c r="L375" i="24"/>
  <c r="G375" i="93"/>
  <c r="L378" i="24"/>
  <c r="G378" i="93"/>
  <c r="L380" i="24"/>
  <c r="G380" i="93"/>
  <c r="L383" i="24"/>
  <c r="G383" i="93"/>
  <c r="L385" i="24"/>
  <c r="G385" i="93"/>
  <c r="L387" i="24"/>
  <c r="G387" i="93"/>
  <c r="G109" i="91"/>
  <c r="I110" i="24"/>
  <c r="G110" i="87"/>
  <c r="G111" i="88"/>
  <c r="H111" i="24"/>
  <c r="J113" i="24"/>
  <c r="G113" i="91"/>
  <c r="I117" i="24"/>
  <c r="G117" i="87"/>
  <c r="M117" i="24"/>
  <c r="G117" i="94"/>
  <c r="L118" i="24"/>
  <c r="G118" i="93"/>
  <c r="K119" i="24"/>
  <c r="G119" i="92"/>
  <c r="I121" i="24"/>
  <c r="G121" i="87"/>
  <c r="G109" i="93"/>
  <c r="K110" i="24"/>
  <c r="G110" i="92"/>
  <c r="J111" i="24"/>
  <c r="G111" i="91"/>
  <c r="I112" i="24"/>
  <c r="G112" i="87"/>
  <c r="M112" i="24"/>
  <c r="G112" i="94"/>
  <c r="G113" i="88"/>
  <c r="H113" i="24"/>
  <c r="L113" i="24"/>
  <c r="G113" i="93"/>
  <c r="L116" i="24"/>
  <c r="G116" i="93"/>
  <c r="K117" i="24"/>
  <c r="G117" i="92"/>
  <c r="J118" i="24"/>
  <c r="G118" i="91"/>
  <c r="I119" i="24"/>
  <c r="G119" i="87"/>
  <c r="M119" i="24"/>
  <c r="G119" i="94"/>
  <c r="K121" i="24"/>
  <c r="G121" i="92"/>
  <c r="J122" i="24"/>
  <c r="G122" i="91"/>
  <c r="J123" i="24"/>
  <c r="G123" i="91"/>
  <c r="J124" i="24"/>
  <c r="G124" i="91"/>
  <c r="I125" i="24"/>
  <c r="G125" i="87"/>
  <c r="M125" i="24"/>
  <c r="G125" i="94"/>
  <c r="L127" i="24"/>
  <c r="G127" i="93"/>
  <c r="K128" i="24"/>
  <c r="G128" i="92"/>
  <c r="J129" i="24"/>
  <c r="G129" i="91"/>
  <c r="I130" i="24"/>
  <c r="G130" i="87"/>
  <c r="M130" i="24"/>
  <c r="G130" i="94"/>
  <c r="L131" i="24"/>
  <c r="G131" i="93"/>
  <c r="J134" i="24"/>
  <c r="G134" i="91"/>
  <c r="I135" i="24"/>
  <c r="G135" i="87"/>
  <c r="M135" i="24"/>
  <c r="G135" i="94"/>
  <c r="L136" i="24"/>
  <c r="G136" i="93"/>
  <c r="K137" i="24"/>
  <c r="G137" i="92"/>
  <c r="J140" i="24"/>
  <c r="G140" i="91"/>
  <c r="K141" i="24"/>
  <c r="G141" i="92"/>
  <c r="J142" i="24"/>
  <c r="G142" i="91"/>
  <c r="M143" i="24"/>
  <c r="G143" i="94"/>
  <c r="L144" i="24"/>
  <c r="G144" i="93"/>
  <c r="I147" i="24"/>
  <c r="G147" i="87"/>
  <c r="M147" i="24"/>
  <c r="G147" i="94"/>
  <c r="L148" i="24"/>
  <c r="G148" i="93"/>
  <c r="I149" i="24"/>
  <c r="G149" i="87"/>
  <c r="M149" i="24"/>
  <c r="G149" i="94"/>
  <c r="H150" i="24"/>
  <c r="L150" i="24"/>
  <c r="G150" i="93"/>
  <c r="L155" i="24"/>
  <c r="G155" i="93"/>
  <c r="M156" i="24"/>
  <c r="G156" i="94"/>
  <c r="L158" i="24"/>
  <c r="G158" i="93"/>
  <c r="J162" i="24"/>
  <c r="G162" i="91"/>
  <c r="G162" i="87"/>
  <c r="K166" i="24"/>
  <c r="G166" i="92"/>
  <c r="K168" i="24"/>
  <c r="G168" i="92"/>
  <c r="I171" i="24"/>
  <c r="G171" i="87"/>
  <c r="J172" i="24"/>
  <c r="G172" i="91"/>
  <c r="H347" i="84"/>
  <c r="J174" i="24"/>
  <c r="G174" i="91"/>
  <c r="J177" i="24"/>
  <c r="G177" i="91"/>
  <c r="G177" i="87"/>
  <c r="J179" i="24"/>
  <c r="G179" i="91"/>
  <c r="M183" i="24"/>
  <c r="G183" i="94"/>
  <c r="M185" i="24"/>
  <c r="G185" i="94"/>
  <c r="L186" i="24"/>
  <c r="G186" i="93"/>
  <c r="L189" i="24"/>
  <c r="G189" i="93"/>
  <c r="L191" i="24"/>
  <c r="G191" i="93"/>
  <c r="L193" i="24"/>
  <c r="G193" i="93"/>
  <c r="M195" i="24"/>
  <c r="G195" i="94"/>
  <c r="L196" i="24"/>
  <c r="L198" i="24"/>
  <c r="G198" i="93"/>
  <c r="G203" i="87"/>
  <c r="H29" i="85"/>
  <c r="G205" i="24" s="1"/>
  <c r="G205" i="92"/>
  <c r="G207" i="87"/>
  <c r="G211" i="92"/>
  <c r="H99" i="85"/>
  <c r="G218" i="24" s="1"/>
  <c r="G218" i="92"/>
  <c r="G225" i="93"/>
  <c r="G237" i="88"/>
  <c r="K250" i="24"/>
  <c r="G250" i="92"/>
  <c r="K253" i="24"/>
  <c r="G253" i="92"/>
  <c r="K255" i="24"/>
  <c r="G255" i="92"/>
  <c r="K258" i="24"/>
  <c r="G258" i="92"/>
  <c r="K260" i="24"/>
  <c r="G260" i="92"/>
  <c r="I265" i="24"/>
  <c r="G265" i="87"/>
  <c r="M265" i="24"/>
  <c r="G265" i="94"/>
  <c r="L266" i="24"/>
  <c r="G266" i="93"/>
  <c r="K269" i="24"/>
  <c r="G269" i="92"/>
  <c r="M277" i="24"/>
  <c r="G277" i="94"/>
  <c r="G278" i="88"/>
  <c r="L278" i="24"/>
  <c r="G278" i="93"/>
  <c r="K281" i="24"/>
  <c r="G281" i="92"/>
  <c r="K284" i="24"/>
  <c r="G284" i="92"/>
  <c r="K286" i="24"/>
  <c r="G286" i="92"/>
  <c r="K289" i="24"/>
  <c r="G289" i="92"/>
  <c r="K291" i="24"/>
  <c r="G291" i="92"/>
  <c r="K293" i="24"/>
  <c r="G293" i="92"/>
  <c r="G299" i="91"/>
  <c r="G304" i="91"/>
  <c r="G309" i="91"/>
  <c r="G313" i="91"/>
  <c r="G318" i="91"/>
  <c r="G328" i="91"/>
  <c r="J332" i="24"/>
  <c r="K334" i="24"/>
  <c r="G334" i="92"/>
  <c r="K336" i="24"/>
  <c r="G336" i="92"/>
  <c r="K338" i="24"/>
  <c r="G338" i="92"/>
  <c r="K341" i="24"/>
  <c r="G341" i="92"/>
  <c r="K343" i="24"/>
  <c r="G343" i="92"/>
  <c r="K346" i="24"/>
  <c r="G346" i="92"/>
  <c r="K348" i="24"/>
  <c r="G348" i="92"/>
  <c r="K350" i="24"/>
  <c r="G350" i="92"/>
  <c r="J352" i="24"/>
  <c r="G352" i="91"/>
  <c r="L359" i="24"/>
  <c r="G359" i="93"/>
  <c r="I360" i="24"/>
  <c r="G360" i="87"/>
  <c r="M360" i="24"/>
  <c r="G360" i="94"/>
  <c r="G361" i="88"/>
  <c r="L361" i="24"/>
  <c r="G361" i="93"/>
  <c r="J366" i="24"/>
  <c r="G366" i="91"/>
  <c r="I369" i="24"/>
  <c r="G369" i="87"/>
  <c r="M369" i="24"/>
  <c r="G369" i="94"/>
  <c r="I372" i="24"/>
  <c r="G372" i="87"/>
  <c r="M372" i="24"/>
  <c r="G372" i="94"/>
  <c r="I374" i="24"/>
  <c r="G374" i="87"/>
  <c r="M374" i="24"/>
  <c r="G374" i="94"/>
  <c r="I379" i="24"/>
  <c r="G379" i="87"/>
  <c r="M379" i="24"/>
  <c r="G379" i="94"/>
  <c r="I381" i="24"/>
  <c r="G381" i="87"/>
  <c r="M381" i="24"/>
  <c r="G381" i="94"/>
  <c r="I384" i="24"/>
  <c r="G384" i="87"/>
  <c r="M384" i="24"/>
  <c r="G384" i="94"/>
  <c r="I386" i="24"/>
  <c r="G386" i="87"/>
  <c r="M386" i="24"/>
  <c r="G386" i="94"/>
  <c r="G109" i="87"/>
  <c r="G110" i="88"/>
  <c r="H110" i="24"/>
  <c r="L110" i="24"/>
  <c r="G110" i="93"/>
  <c r="H29" i="84"/>
  <c r="G111" i="32" s="1"/>
  <c r="K111" i="24"/>
  <c r="G111" i="92"/>
  <c r="J112" i="24"/>
  <c r="G112" i="91"/>
  <c r="I113" i="24"/>
  <c r="G113" i="87"/>
  <c r="M113" i="24"/>
  <c r="G113" i="94"/>
  <c r="G115" i="92"/>
  <c r="I116" i="24"/>
  <c r="G116" i="87"/>
  <c r="M116" i="24"/>
  <c r="G116" i="94"/>
  <c r="L117" i="24"/>
  <c r="G117" i="93"/>
  <c r="K118" i="24"/>
  <c r="G118" i="92"/>
  <c r="J119" i="24"/>
  <c r="G119" i="91"/>
  <c r="L121" i="24"/>
  <c r="G121" i="93"/>
  <c r="H87" i="84"/>
  <c r="G122" i="24" s="1"/>
  <c r="K122" i="24"/>
  <c r="G122" i="92"/>
  <c r="K123" i="24"/>
  <c r="G123" i="92"/>
  <c r="K124" i="24"/>
  <c r="G124" i="92"/>
  <c r="J125" i="24"/>
  <c r="G125" i="91"/>
  <c r="I127" i="24"/>
  <c r="G127" i="87"/>
  <c r="M127" i="24"/>
  <c r="G127" i="94"/>
  <c r="L128" i="24"/>
  <c r="G128" i="93"/>
  <c r="K129" i="24"/>
  <c r="G129" i="92"/>
  <c r="J130" i="24"/>
  <c r="G130" i="91"/>
  <c r="I131" i="24"/>
  <c r="G131" i="87"/>
  <c r="M131" i="24"/>
  <c r="G131" i="94"/>
  <c r="K134" i="24"/>
  <c r="G134" i="92"/>
  <c r="J135" i="24"/>
  <c r="G135" i="91"/>
  <c r="I136" i="24"/>
  <c r="G136" i="87"/>
  <c r="M136" i="24"/>
  <c r="G136" i="94"/>
  <c r="L137" i="24"/>
  <c r="G137" i="93"/>
  <c r="K140" i="24"/>
  <c r="G140" i="92"/>
  <c r="K142" i="24"/>
  <c r="G142" i="92"/>
  <c r="J143" i="24"/>
  <c r="G143" i="91"/>
  <c r="I144" i="24"/>
  <c r="G144" i="87"/>
  <c r="M144" i="24"/>
  <c r="G144" i="94"/>
  <c r="M148" i="24"/>
  <c r="K152" i="24"/>
  <c r="G152" i="92"/>
  <c r="L153" i="24"/>
  <c r="G153" i="93"/>
  <c r="I154" i="24"/>
  <c r="G154" i="87"/>
  <c r="M154" i="24"/>
  <c r="G154" i="94"/>
  <c r="I156" i="24"/>
  <c r="G156" i="87"/>
  <c r="I159" i="24"/>
  <c r="G159" i="87"/>
  <c r="M159" i="24"/>
  <c r="G159" i="94"/>
  <c r="I160" i="24"/>
  <c r="G160" i="87"/>
  <c r="M160" i="24"/>
  <c r="G160" i="94"/>
  <c r="J161" i="24"/>
  <c r="G161" i="91"/>
  <c r="K164" i="24"/>
  <c r="G164" i="92"/>
  <c r="L165" i="24"/>
  <c r="G165" i="93"/>
  <c r="L167" i="24"/>
  <c r="G167" i="93"/>
  <c r="K173" i="24"/>
  <c r="G173" i="92"/>
  <c r="K175" i="24"/>
  <c r="G175" i="92"/>
  <c r="K178" i="24"/>
  <c r="G178" i="92"/>
  <c r="J181" i="24"/>
  <c r="G181" i="91"/>
  <c r="J184" i="24"/>
  <c r="G184" i="91"/>
  <c r="G184" i="87"/>
  <c r="I187" i="24"/>
  <c r="G187" i="87"/>
  <c r="M187" i="24"/>
  <c r="G187" i="94"/>
  <c r="M190" i="24"/>
  <c r="G190" i="94"/>
  <c r="I192" i="24"/>
  <c r="G192" i="87"/>
  <c r="M192" i="24"/>
  <c r="G192" i="94"/>
  <c r="I195" i="24"/>
  <c r="G195" i="87"/>
  <c r="M197" i="24"/>
  <c r="G197" i="94"/>
  <c r="M199" i="24"/>
  <c r="G199" i="94"/>
  <c r="G213" i="91"/>
  <c r="G213" i="87"/>
  <c r="I241" i="24"/>
  <c r="G241" i="87"/>
  <c r="L242" i="24"/>
  <c r="G242" i="93"/>
  <c r="I243" i="24"/>
  <c r="G243" i="87"/>
  <c r="L244" i="24"/>
  <c r="G244" i="93"/>
  <c r="I246" i="24"/>
  <c r="G246" i="87"/>
  <c r="M246" i="24"/>
  <c r="G246" i="94"/>
  <c r="H247" i="24"/>
  <c r="L247" i="24"/>
  <c r="G247" i="93"/>
  <c r="I248" i="24"/>
  <c r="G248" i="87"/>
  <c r="M248" i="24"/>
  <c r="G248" i="94"/>
  <c r="G249" i="88"/>
  <c r="L249" i="24"/>
  <c r="G249" i="93"/>
  <c r="L252" i="24"/>
  <c r="G252" i="93"/>
  <c r="L254" i="24"/>
  <c r="G254" i="93"/>
  <c r="L256" i="24"/>
  <c r="G256" i="93"/>
  <c r="L259" i="24"/>
  <c r="G259" i="93"/>
  <c r="L261" i="24"/>
  <c r="G261" i="93"/>
  <c r="I267" i="24"/>
  <c r="G267" i="87"/>
  <c r="M267" i="24"/>
  <c r="G267" i="94"/>
  <c r="L268" i="24"/>
  <c r="G268" i="93"/>
  <c r="K272" i="24"/>
  <c r="G272" i="92"/>
  <c r="J273" i="24"/>
  <c r="G273" i="91"/>
  <c r="K274" i="24"/>
  <c r="G274" i="92"/>
  <c r="J275" i="24"/>
  <c r="G275" i="91"/>
  <c r="I279" i="24"/>
  <c r="G279" i="87"/>
  <c r="M279" i="24"/>
  <c r="G279" i="94"/>
  <c r="L280" i="24"/>
  <c r="G280" i="93"/>
  <c r="L285" i="24"/>
  <c r="G285" i="93"/>
  <c r="L287" i="24"/>
  <c r="G287" i="93"/>
  <c r="L290" i="24"/>
  <c r="G290" i="93"/>
  <c r="L292" i="24"/>
  <c r="G292" i="93"/>
  <c r="H17" i="86"/>
  <c r="G297" i="24" s="1"/>
  <c r="I299" i="24"/>
  <c r="H41" i="86"/>
  <c r="G301" i="92"/>
  <c r="I304" i="24"/>
  <c r="H67" i="86"/>
  <c r="G306" i="32" s="1"/>
  <c r="G306" i="92"/>
  <c r="I309" i="24"/>
  <c r="H93" i="86"/>
  <c r="G311" i="92"/>
  <c r="G313" i="87"/>
  <c r="H119" i="86"/>
  <c r="G316" i="32" s="1"/>
  <c r="G316" i="92"/>
  <c r="G318" i="87"/>
  <c r="H145" i="86"/>
  <c r="G321" i="32" s="1"/>
  <c r="G321" i="92"/>
  <c r="I323" i="24"/>
  <c r="H169" i="86"/>
  <c r="G325" i="24" s="1"/>
  <c r="G325" i="92"/>
  <c r="G328" i="87"/>
  <c r="H191" i="86"/>
  <c r="G330" i="32" s="1"/>
  <c r="G330" i="92"/>
  <c r="G332" i="87"/>
  <c r="M334" i="24"/>
  <c r="G334" i="94"/>
  <c r="L335" i="24"/>
  <c r="M336" i="24"/>
  <c r="G336" i="94"/>
  <c r="L340" i="24"/>
  <c r="G340" i="93"/>
  <c r="L342" i="24"/>
  <c r="G342" i="93"/>
  <c r="L344" i="24"/>
  <c r="G344" i="93"/>
  <c r="L347" i="24"/>
  <c r="G347" i="93"/>
  <c r="L349" i="24"/>
  <c r="G349" i="93"/>
  <c r="K353" i="24"/>
  <c r="G353" i="92"/>
  <c r="K355" i="24"/>
  <c r="G355" i="92"/>
  <c r="I362" i="24"/>
  <c r="G362" i="87"/>
  <c r="M362" i="24"/>
  <c r="G362" i="94"/>
  <c r="G363" i="88"/>
  <c r="L363" i="24"/>
  <c r="G363" i="93"/>
  <c r="K367" i="24"/>
  <c r="G367" i="92"/>
  <c r="J368" i="24"/>
  <c r="G368" i="91"/>
  <c r="H405" i="86"/>
  <c r="G371" i="32" s="1"/>
  <c r="J373" i="24"/>
  <c r="G373" i="91"/>
  <c r="H417" i="86"/>
  <c r="G373" i="32" s="1"/>
  <c r="H429" i="86"/>
  <c r="G375" i="24" s="1"/>
  <c r="J378" i="24"/>
  <c r="G378" i="91"/>
  <c r="H443" i="86"/>
  <c r="H455" i="86"/>
  <c r="G380" i="32" s="1"/>
  <c r="J383" i="24"/>
  <c r="G383" i="91"/>
  <c r="H469" i="86"/>
  <c r="H481" i="86"/>
  <c r="G385" i="32" s="1"/>
  <c r="J387" i="24"/>
  <c r="G387" i="91"/>
  <c r="H493" i="86"/>
  <c r="J149" i="24"/>
  <c r="G149" i="91"/>
  <c r="I150" i="24"/>
  <c r="G150" i="87"/>
  <c r="M150" i="24"/>
  <c r="G150" i="94"/>
  <c r="K153" i="24"/>
  <c r="G153" i="92"/>
  <c r="J154" i="24"/>
  <c r="G154" i="91"/>
  <c r="M155" i="24"/>
  <c r="G155" i="94"/>
  <c r="L156" i="24"/>
  <c r="G156" i="93"/>
  <c r="K158" i="24"/>
  <c r="G158" i="92"/>
  <c r="J159" i="24"/>
  <c r="G159" i="91"/>
  <c r="J160" i="24"/>
  <c r="G160" i="91"/>
  <c r="H160" i="24"/>
  <c r="K161" i="24"/>
  <c r="G161" i="92"/>
  <c r="K162" i="24"/>
  <c r="G162" i="92"/>
  <c r="J164" i="24"/>
  <c r="G164" i="91"/>
  <c r="I165" i="24"/>
  <c r="G165" i="87"/>
  <c r="M165" i="24"/>
  <c r="G165" i="94"/>
  <c r="L166" i="24"/>
  <c r="G166" i="93"/>
  <c r="K167" i="24"/>
  <c r="G167" i="92"/>
  <c r="J168" i="24"/>
  <c r="G168" i="91"/>
  <c r="K172" i="24"/>
  <c r="G172" i="92"/>
  <c r="J173" i="24"/>
  <c r="G173" i="91"/>
  <c r="M174" i="24"/>
  <c r="G174" i="94"/>
  <c r="L175" i="24"/>
  <c r="G175" i="93"/>
  <c r="J178" i="24"/>
  <c r="G178" i="91"/>
  <c r="M179" i="24"/>
  <c r="G179" i="94"/>
  <c r="L180" i="24"/>
  <c r="G180" i="93"/>
  <c r="K181" i="24"/>
  <c r="G181" i="92"/>
  <c r="J183" i="24"/>
  <c r="G183" i="91"/>
  <c r="M184" i="24"/>
  <c r="G184" i="94"/>
  <c r="L185" i="24"/>
  <c r="G185" i="93"/>
  <c r="K186" i="24"/>
  <c r="G186" i="92"/>
  <c r="M189" i="24"/>
  <c r="G189" i="94"/>
  <c r="L190" i="24"/>
  <c r="G190" i="93"/>
  <c r="J192" i="24"/>
  <c r="G192" i="91"/>
  <c r="I193" i="24"/>
  <c r="G193" i="87"/>
  <c r="M193" i="24"/>
  <c r="G193" i="94"/>
  <c r="K196" i="24"/>
  <c r="G196" i="92"/>
  <c r="J197" i="24"/>
  <c r="G197" i="91"/>
  <c r="M198" i="24"/>
  <c r="G198" i="94"/>
  <c r="L199" i="24"/>
  <c r="G199" i="93"/>
  <c r="J241" i="24"/>
  <c r="G241" i="91"/>
  <c r="I242" i="24"/>
  <c r="G242" i="87"/>
  <c r="L243" i="24"/>
  <c r="G243" i="93"/>
  <c r="K244" i="24"/>
  <c r="G244" i="92"/>
  <c r="J246" i="24"/>
  <c r="G246" i="91"/>
  <c r="I247" i="24"/>
  <c r="G247" i="87"/>
  <c r="M247" i="24"/>
  <c r="G247" i="94"/>
  <c r="L248" i="24"/>
  <c r="G248" i="93"/>
  <c r="K249" i="24"/>
  <c r="G249" i="92"/>
  <c r="J250" i="24"/>
  <c r="G250" i="91"/>
  <c r="I252" i="24"/>
  <c r="G252" i="87"/>
  <c r="M252" i="24"/>
  <c r="G252" i="94"/>
  <c r="L253" i="24"/>
  <c r="G253" i="93"/>
  <c r="K254" i="24"/>
  <c r="G254" i="92"/>
  <c r="J255" i="24"/>
  <c r="G255" i="91"/>
  <c r="I256" i="24"/>
  <c r="G256" i="87"/>
  <c r="M256" i="24"/>
  <c r="G256" i="94"/>
  <c r="L258" i="24"/>
  <c r="G258" i="93"/>
  <c r="K259" i="24"/>
  <c r="G259" i="92"/>
  <c r="L262" i="24"/>
  <c r="G262" i="93"/>
  <c r="I266" i="24"/>
  <c r="G266" i="87"/>
  <c r="M266" i="24"/>
  <c r="G266" i="94"/>
  <c r="L267" i="24"/>
  <c r="G267" i="93"/>
  <c r="K268" i="24"/>
  <c r="G268" i="92"/>
  <c r="I271" i="24"/>
  <c r="G271" i="87"/>
  <c r="L272" i="24"/>
  <c r="G272" i="93"/>
  <c r="K273" i="24"/>
  <c r="G273" i="92"/>
  <c r="J274" i="24"/>
  <c r="G274" i="91"/>
  <c r="M275" i="24"/>
  <c r="G275" i="94"/>
  <c r="J279" i="24"/>
  <c r="G279" i="91"/>
  <c r="M280" i="24"/>
  <c r="G280" i="94"/>
  <c r="L281" i="24"/>
  <c r="G281" i="93"/>
  <c r="K283" i="24"/>
  <c r="G283" i="92"/>
  <c r="L286" i="24"/>
  <c r="G286" i="93"/>
  <c r="K287" i="24"/>
  <c r="G287" i="92"/>
  <c r="J289" i="24"/>
  <c r="G289" i="91"/>
  <c r="M290" i="24"/>
  <c r="G290" i="94"/>
  <c r="K292" i="24"/>
  <c r="G292" i="92"/>
  <c r="K337" i="24"/>
  <c r="G337" i="92"/>
  <c r="J338" i="24"/>
  <c r="G338" i="91"/>
  <c r="M340" i="24"/>
  <c r="G340" i="94"/>
  <c r="L341" i="24"/>
  <c r="G341" i="93"/>
  <c r="K342" i="24"/>
  <c r="G342" i="92"/>
  <c r="J343" i="24"/>
  <c r="G343" i="91"/>
  <c r="M344" i="24"/>
  <c r="G344" i="94"/>
  <c r="L346" i="24"/>
  <c r="G346" i="93"/>
  <c r="K347" i="24"/>
  <c r="G347" i="92"/>
  <c r="J348" i="24"/>
  <c r="G348" i="91"/>
  <c r="M349" i="24"/>
  <c r="G349" i="94"/>
  <c r="L350" i="24"/>
  <c r="G350" i="93"/>
  <c r="K352" i="24"/>
  <c r="G352" i="92"/>
  <c r="J353" i="24"/>
  <c r="G353" i="91"/>
  <c r="I354" i="24"/>
  <c r="G354" i="87"/>
  <c r="M354" i="24"/>
  <c r="G354" i="94"/>
  <c r="L355" i="24"/>
  <c r="G355" i="93"/>
  <c r="K356" i="24"/>
  <c r="G356" i="92"/>
  <c r="I359" i="24"/>
  <c r="G359" i="87"/>
  <c r="M359" i="24"/>
  <c r="G359" i="94"/>
  <c r="L360" i="24"/>
  <c r="G360" i="93"/>
  <c r="K361" i="24"/>
  <c r="G361" i="92"/>
  <c r="J362" i="24"/>
  <c r="G362" i="91"/>
  <c r="I363" i="24"/>
  <c r="G363" i="87"/>
  <c r="M363" i="24"/>
  <c r="G363" i="94"/>
  <c r="L365" i="24"/>
  <c r="G365" i="93"/>
  <c r="K366" i="24"/>
  <c r="G366" i="92"/>
  <c r="J367" i="24"/>
  <c r="G367" i="91"/>
  <c r="I368" i="24"/>
  <c r="G368" i="87"/>
  <c r="M368" i="24"/>
  <c r="G368" i="94"/>
  <c r="L369" i="24"/>
  <c r="G369" i="93"/>
  <c r="K371" i="24"/>
  <c r="G371" i="92"/>
  <c r="J372" i="24"/>
  <c r="G372" i="91"/>
  <c r="I373" i="24"/>
  <c r="G373" i="87"/>
  <c r="M373" i="24"/>
  <c r="G373" i="94"/>
  <c r="L374" i="24"/>
  <c r="G374" i="93"/>
  <c r="K375" i="24"/>
  <c r="G375" i="92"/>
  <c r="J377" i="24"/>
  <c r="G377" i="91"/>
  <c r="I378" i="24"/>
  <c r="G378" i="87"/>
  <c r="M378" i="24"/>
  <c r="G378" i="94"/>
  <c r="L379" i="24"/>
  <c r="G379" i="93"/>
  <c r="K380" i="24"/>
  <c r="G380" i="92"/>
  <c r="J381" i="24"/>
  <c r="G381" i="91"/>
  <c r="I383" i="24"/>
  <c r="G383" i="87"/>
  <c r="M383" i="24"/>
  <c r="G383" i="94"/>
  <c r="L384" i="24"/>
  <c r="G384" i="93"/>
  <c r="K385" i="24"/>
  <c r="G385" i="92"/>
  <c r="J386" i="24"/>
  <c r="G386" i="91"/>
  <c r="I387" i="24"/>
  <c r="G387" i="87"/>
  <c r="M387" i="24"/>
  <c r="G387" i="94"/>
  <c r="I148" i="24"/>
  <c r="G148" i="87"/>
  <c r="L149" i="24"/>
  <c r="G149" i="93"/>
  <c r="K150" i="24"/>
  <c r="G150" i="92"/>
  <c r="M152" i="24"/>
  <c r="G152" i="94"/>
  <c r="I153" i="24"/>
  <c r="G153" i="87"/>
  <c r="L154" i="24"/>
  <c r="G154" i="93"/>
  <c r="K155" i="24"/>
  <c r="G155" i="92"/>
  <c r="I158" i="24"/>
  <c r="G158" i="87"/>
  <c r="M158" i="24"/>
  <c r="G158" i="94"/>
  <c r="L159" i="24"/>
  <c r="G159" i="93"/>
  <c r="L160" i="24"/>
  <c r="G160" i="93"/>
  <c r="M161" i="24"/>
  <c r="G161" i="94"/>
  <c r="M162" i="24"/>
  <c r="G162" i="94"/>
  <c r="K165" i="24"/>
  <c r="G165" i="92"/>
  <c r="J166" i="24"/>
  <c r="G166" i="91"/>
  <c r="M167" i="24"/>
  <c r="G167" i="94"/>
  <c r="L168" i="24"/>
  <c r="G168" i="93"/>
  <c r="J171" i="24"/>
  <c r="G171" i="91"/>
  <c r="I172" i="24"/>
  <c r="G172" i="87"/>
  <c r="M172" i="24"/>
  <c r="G172" i="94"/>
  <c r="L173" i="24"/>
  <c r="G173" i="93"/>
  <c r="K174" i="24"/>
  <c r="G174" i="92"/>
  <c r="M177" i="24"/>
  <c r="G177" i="94"/>
  <c r="L178" i="24"/>
  <c r="G178" i="93"/>
  <c r="K179" i="24"/>
  <c r="G179" i="92"/>
  <c r="J180" i="24"/>
  <c r="G180" i="91"/>
  <c r="I181" i="24"/>
  <c r="G181" i="87"/>
  <c r="M181" i="24"/>
  <c r="G181" i="94"/>
  <c r="L183" i="24"/>
  <c r="G183" i="93"/>
  <c r="K184" i="24"/>
  <c r="G184" i="92"/>
  <c r="I186" i="24"/>
  <c r="G186" i="87"/>
  <c r="M186" i="24"/>
  <c r="G186" i="94"/>
  <c r="L187" i="24"/>
  <c r="G187" i="93"/>
  <c r="K189" i="24"/>
  <c r="G189" i="92"/>
  <c r="J190" i="24"/>
  <c r="G190" i="91"/>
  <c r="I191" i="24"/>
  <c r="G191" i="87"/>
  <c r="M191" i="24"/>
  <c r="G191" i="94"/>
  <c r="L192" i="24"/>
  <c r="G192" i="93"/>
  <c r="J195" i="24"/>
  <c r="G195" i="91"/>
  <c r="I196" i="24"/>
  <c r="G196" i="87"/>
  <c r="M196" i="24"/>
  <c r="G196" i="94"/>
  <c r="L197" i="24"/>
  <c r="G197" i="93"/>
  <c r="K198" i="24"/>
  <c r="G198" i="92"/>
  <c r="J199" i="24"/>
  <c r="G199" i="91"/>
  <c r="I240" i="24"/>
  <c r="G240" i="87"/>
  <c r="L241" i="24"/>
  <c r="G241" i="93"/>
  <c r="K242" i="24"/>
  <c r="G242" i="92"/>
  <c r="J243" i="24"/>
  <c r="G243" i="91"/>
  <c r="I244" i="24"/>
  <c r="G244" i="87"/>
  <c r="J248" i="24"/>
  <c r="G248" i="91"/>
  <c r="I249" i="24"/>
  <c r="G249" i="87"/>
  <c r="M249" i="24"/>
  <c r="G249" i="94"/>
  <c r="L250" i="24"/>
  <c r="G250" i="93"/>
  <c r="K252" i="24"/>
  <c r="G252" i="92"/>
  <c r="J253" i="24"/>
  <c r="G253" i="91"/>
  <c r="M254" i="24"/>
  <c r="G254" i="94"/>
  <c r="K256" i="24"/>
  <c r="G256" i="92"/>
  <c r="J258" i="24"/>
  <c r="G258" i="91"/>
  <c r="I259" i="24"/>
  <c r="G259" i="87"/>
  <c r="M259" i="24"/>
  <c r="G259" i="94"/>
  <c r="L260" i="24"/>
  <c r="G260" i="93"/>
  <c r="K261" i="24"/>
  <c r="G261" i="92"/>
  <c r="J262" i="24"/>
  <c r="G262" i="91"/>
  <c r="L265" i="24"/>
  <c r="G265" i="93"/>
  <c r="K266" i="24"/>
  <c r="G266" i="92"/>
  <c r="I268" i="24"/>
  <c r="G268" i="87"/>
  <c r="M268" i="24"/>
  <c r="G268" i="94"/>
  <c r="L269" i="24"/>
  <c r="G269" i="93"/>
  <c r="K271" i="24"/>
  <c r="G271" i="92"/>
  <c r="J272" i="24"/>
  <c r="G272" i="91"/>
  <c r="I273" i="24"/>
  <c r="G273" i="87"/>
  <c r="M273" i="24"/>
  <c r="G273" i="94"/>
  <c r="L274" i="24"/>
  <c r="G274" i="93"/>
  <c r="K275" i="24"/>
  <c r="G275" i="92"/>
  <c r="J277" i="24"/>
  <c r="G277" i="91"/>
  <c r="I278" i="24"/>
  <c r="G278" i="87"/>
  <c r="M278" i="24"/>
  <c r="G278" i="94"/>
  <c r="L279" i="24"/>
  <c r="G279" i="93"/>
  <c r="K280" i="24"/>
  <c r="G280" i="92"/>
  <c r="J281" i="24"/>
  <c r="G281" i="91"/>
  <c r="M283" i="24"/>
  <c r="G283" i="94"/>
  <c r="L284" i="24"/>
  <c r="G284" i="93"/>
  <c r="K285" i="24"/>
  <c r="G285" i="92"/>
  <c r="J286" i="24"/>
  <c r="G286" i="91"/>
  <c r="M287" i="24"/>
  <c r="G287" i="94"/>
  <c r="L289" i="24"/>
  <c r="G289" i="93"/>
  <c r="K290" i="24"/>
  <c r="G290" i="92"/>
  <c r="J291" i="24"/>
  <c r="G291" i="91"/>
  <c r="M292" i="24"/>
  <c r="G292" i="94"/>
  <c r="L293" i="24"/>
  <c r="G293" i="93"/>
  <c r="K335" i="24"/>
  <c r="G335" i="92"/>
  <c r="J336" i="24"/>
  <c r="G336" i="91"/>
  <c r="I337" i="24"/>
  <c r="G337" i="87"/>
  <c r="M337" i="24"/>
  <c r="G337" i="94"/>
  <c r="L343" i="24"/>
  <c r="G343" i="93"/>
  <c r="K344" i="24"/>
  <c r="G344" i="92"/>
  <c r="M347" i="24"/>
  <c r="G347" i="94"/>
  <c r="L348" i="24"/>
  <c r="G348" i="93"/>
  <c r="K349" i="24"/>
  <c r="G349" i="92"/>
  <c r="J350" i="24"/>
  <c r="G350" i="91"/>
  <c r="L353" i="24"/>
  <c r="G353" i="93"/>
  <c r="K354" i="24"/>
  <c r="G354" i="92"/>
  <c r="I356" i="24"/>
  <c r="G356" i="87"/>
  <c r="M356" i="24"/>
  <c r="G356" i="94"/>
  <c r="J360" i="24"/>
  <c r="G360" i="91"/>
  <c r="M361" i="24"/>
  <c r="G361" i="94"/>
  <c r="L362" i="24"/>
  <c r="G362" i="93"/>
  <c r="K363" i="24"/>
  <c r="G363" i="92"/>
  <c r="J365" i="24"/>
  <c r="G365" i="91"/>
  <c r="I366" i="24"/>
  <c r="G366" i="87"/>
  <c r="M366" i="24"/>
  <c r="G366" i="94"/>
  <c r="K368" i="24"/>
  <c r="G368" i="92"/>
  <c r="J369" i="24"/>
  <c r="G369" i="91"/>
  <c r="I371" i="24"/>
  <c r="G371" i="87"/>
  <c r="M371" i="24"/>
  <c r="G371" i="94"/>
  <c r="K373" i="24"/>
  <c r="G373" i="92"/>
  <c r="I375" i="24"/>
  <c r="G375" i="87"/>
  <c r="M375" i="24"/>
  <c r="G375" i="94"/>
  <c r="L377" i="24"/>
  <c r="G377" i="93"/>
  <c r="K378" i="24"/>
  <c r="G378" i="92"/>
  <c r="J379" i="24"/>
  <c r="G379" i="91"/>
  <c r="I380" i="24"/>
  <c r="G380" i="87"/>
  <c r="M380" i="24"/>
  <c r="G380" i="94"/>
  <c r="L381" i="24"/>
  <c r="G381" i="93"/>
  <c r="J384" i="24"/>
  <c r="G384" i="91"/>
  <c r="L386" i="24"/>
  <c r="G386" i="93"/>
  <c r="K387" i="24"/>
  <c r="G387" i="92"/>
  <c r="H93" i="84"/>
  <c r="G123" i="24" s="1"/>
  <c r="I348" i="24"/>
  <c r="G348" i="87"/>
  <c r="I346" i="24"/>
  <c r="G346" i="87"/>
  <c r="I343" i="24"/>
  <c r="G343" i="87"/>
  <c r="I341" i="24"/>
  <c r="G341" i="87"/>
  <c r="L338" i="24"/>
  <c r="G338" i="93"/>
  <c r="L336" i="24"/>
  <c r="G336" i="93"/>
  <c r="L332" i="24"/>
  <c r="G332" i="93"/>
  <c r="G332" i="91"/>
  <c r="M332" i="24"/>
  <c r="G332" i="94"/>
  <c r="L331" i="24"/>
  <c r="G331" i="93"/>
  <c r="M331" i="24"/>
  <c r="G331" i="94"/>
  <c r="K331" i="24"/>
  <c r="G331" i="92"/>
  <c r="I331" i="24"/>
  <c r="G331" i="87"/>
  <c r="M330" i="24"/>
  <c r="G330" i="94"/>
  <c r="J330" i="24"/>
  <c r="G330" i="91"/>
  <c r="L330" i="24"/>
  <c r="G330" i="93"/>
  <c r="M329" i="24"/>
  <c r="G329" i="94"/>
  <c r="I329" i="24"/>
  <c r="G329" i="87"/>
  <c r="L329" i="24"/>
  <c r="G329" i="93"/>
  <c r="M328" i="24"/>
  <c r="G328" i="94"/>
  <c r="L325" i="24"/>
  <c r="G325" i="93"/>
  <c r="M325" i="24"/>
  <c r="G325" i="94"/>
  <c r="J325" i="24"/>
  <c r="G325" i="91"/>
  <c r="K325" i="24"/>
  <c r="J324" i="24"/>
  <c r="G324" i="91"/>
  <c r="I324" i="24"/>
  <c r="G324" i="87"/>
  <c r="M324" i="24"/>
  <c r="G324" i="94"/>
  <c r="L324" i="24"/>
  <c r="G324" i="93"/>
  <c r="J323" i="24"/>
  <c r="G323" i="91"/>
  <c r="L323" i="24"/>
  <c r="G323" i="93"/>
  <c r="M323" i="24"/>
  <c r="G323" i="94"/>
  <c r="L322" i="24"/>
  <c r="G322" i="93"/>
  <c r="I322" i="24"/>
  <c r="G322" i="87"/>
  <c r="M322" i="24"/>
  <c r="G322" i="94"/>
  <c r="J322" i="24"/>
  <c r="G322" i="91"/>
  <c r="L319" i="24"/>
  <c r="G319" i="93"/>
  <c r="I319" i="24"/>
  <c r="G319" i="87"/>
  <c r="M319" i="24"/>
  <c r="G319" i="94"/>
  <c r="K319" i="24"/>
  <c r="G319" i="92"/>
  <c r="L318" i="24"/>
  <c r="G318" i="93"/>
  <c r="M318" i="24"/>
  <c r="G318" i="94"/>
  <c r="M317" i="24"/>
  <c r="G317" i="94"/>
  <c r="J317" i="24"/>
  <c r="G317" i="91"/>
  <c r="K317" i="24"/>
  <c r="G317" i="92"/>
  <c r="I317" i="24"/>
  <c r="G317" i="87"/>
  <c r="L317" i="24"/>
  <c r="G317" i="93"/>
  <c r="G316" i="91"/>
  <c r="M316" i="24"/>
  <c r="G316" i="94"/>
  <c r="K315" i="24"/>
  <c r="G315" i="92"/>
  <c r="L315" i="24"/>
  <c r="G315" i="93"/>
  <c r="L313" i="24"/>
  <c r="G313" i="93"/>
  <c r="M313" i="24"/>
  <c r="G313" i="94"/>
  <c r="K312" i="24"/>
  <c r="G312" i="92"/>
  <c r="L312" i="24"/>
  <c r="G312" i="93"/>
  <c r="I312" i="24"/>
  <c r="G312" i="87"/>
  <c r="M312" i="24"/>
  <c r="G312" i="94"/>
  <c r="J312" i="24"/>
  <c r="G312" i="91"/>
  <c r="L311" i="24"/>
  <c r="G311" i="93"/>
  <c r="J311" i="24"/>
  <c r="G311" i="91"/>
  <c r="M311" i="24"/>
  <c r="G311" i="94"/>
  <c r="J310" i="24"/>
  <c r="G310" i="91"/>
  <c r="L310" i="24"/>
  <c r="G310" i="93"/>
  <c r="L309" i="24"/>
  <c r="G309" i="93"/>
  <c r="M309" i="24"/>
  <c r="G309" i="94"/>
  <c r="K307" i="24"/>
  <c r="L307" i="24"/>
  <c r="G307" i="93"/>
  <c r="I307" i="24"/>
  <c r="G307" i="87"/>
  <c r="M307" i="24"/>
  <c r="G307" i="94"/>
  <c r="J307" i="24"/>
  <c r="G307" i="91"/>
  <c r="J306" i="24"/>
  <c r="G306" i="91"/>
  <c r="L306" i="24"/>
  <c r="G306" i="93"/>
  <c r="M306" i="24"/>
  <c r="G306" i="94"/>
  <c r="J305" i="24"/>
  <c r="G305" i="91"/>
  <c r="L305" i="24"/>
  <c r="G305" i="93"/>
  <c r="L304" i="24"/>
  <c r="G304" i="93"/>
  <c r="M304" i="24"/>
  <c r="G304" i="94"/>
  <c r="K303" i="24"/>
  <c r="G303" i="92"/>
  <c r="I303" i="24"/>
  <c r="G303" i="87"/>
  <c r="M303" i="24"/>
  <c r="G303" i="94"/>
  <c r="J303" i="24"/>
  <c r="G303" i="91"/>
  <c r="J301" i="24"/>
  <c r="G301" i="91"/>
  <c r="L301" i="24"/>
  <c r="G301" i="93"/>
  <c r="M301" i="24"/>
  <c r="G301" i="94"/>
  <c r="M300" i="24"/>
  <c r="G300" i="94"/>
  <c r="K300" i="24"/>
  <c r="G300" i="92"/>
  <c r="L300" i="24"/>
  <c r="G300" i="93"/>
  <c r="L299" i="24"/>
  <c r="G299" i="93"/>
  <c r="M299" i="24"/>
  <c r="G299" i="94"/>
  <c r="M298" i="24"/>
  <c r="G298" i="94"/>
  <c r="L298" i="24"/>
  <c r="G298" i="93"/>
  <c r="I298" i="24"/>
  <c r="G298" i="87"/>
  <c r="J298" i="24"/>
  <c r="G298" i="91"/>
  <c r="I297" i="24"/>
  <c r="J297" i="24"/>
  <c r="G297" i="91"/>
  <c r="M297" i="24"/>
  <c r="G297" i="94"/>
  <c r="K297" i="24"/>
  <c r="I293" i="24"/>
  <c r="G293" i="87"/>
  <c r="I292" i="24"/>
  <c r="I291" i="24"/>
  <c r="G291" i="87"/>
  <c r="I289" i="24"/>
  <c r="G289" i="87"/>
  <c r="I286" i="24"/>
  <c r="G286" i="87"/>
  <c r="I284" i="24"/>
  <c r="G284" i="87"/>
  <c r="I283" i="24"/>
  <c r="J269" i="24"/>
  <c r="J268" i="24"/>
  <c r="J267" i="24"/>
  <c r="G267" i="91"/>
  <c r="J266" i="24"/>
  <c r="G266" i="91"/>
  <c r="M243" i="24"/>
  <c r="G243" i="94"/>
  <c r="M242" i="24"/>
  <c r="M241" i="24"/>
  <c r="G241" i="94"/>
  <c r="K238" i="24"/>
  <c r="G238" i="92"/>
  <c r="L238" i="24"/>
  <c r="G238" i="93"/>
  <c r="I238" i="24"/>
  <c r="G238" i="87"/>
  <c r="M238" i="24"/>
  <c r="G238" i="94"/>
  <c r="J238" i="24"/>
  <c r="G238" i="91"/>
  <c r="L237" i="24"/>
  <c r="G237" i="93"/>
  <c r="J237" i="24"/>
  <c r="G237" i="91"/>
  <c r="M237" i="24"/>
  <c r="G237" i="94"/>
  <c r="K237" i="24"/>
  <c r="G237" i="92"/>
  <c r="I236" i="24"/>
  <c r="G236" i="87"/>
  <c r="M236" i="24"/>
  <c r="G236" i="94"/>
  <c r="K236" i="24"/>
  <c r="G236" i="92"/>
  <c r="L236" i="24"/>
  <c r="G236" i="93"/>
  <c r="J235" i="24"/>
  <c r="G235" i="91"/>
  <c r="K235" i="24"/>
  <c r="G235" i="92"/>
  <c r="L235" i="24"/>
  <c r="G235" i="93"/>
  <c r="I235" i="24"/>
  <c r="G235" i="87"/>
  <c r="M235" i="24"/>
  <c r="G235" i="94"/>
  <c r="I234" i="24"/>
  <c r="G234" i="87"/>
  <c r="M234" i="24"/>
  <c r="G234" i="94"/>
  <c r="K234" i="24"/>
  <c r="G234" i="92"/>
  <c r="J234" i="24"/>
  <c r="G234" i="91"/>
  <c r="M231" i="24"/>
  <c r="G231" i="94"/>
  <c r="J231" i="24"/>
  <c r="G231" i="91"/>
  <c r="K231" i="24"/>
  <c r="G231" i="92"/>
  <c r="L231" i="24"/>
  <c r="G231" i="93"/>
  <c r="J230" i="24"/>
  <c r="G230" i="91"/>
  <c r="L230" i="24"/>
  <c r="G230" i="93"/>
  <c r="M230" i="24"/>
  <c r="G230" i="94"/>
  <c r="I229" i="24"/>
  <c r="G229" i="87"/>
  <c r="M229" i="24"/>
  <c r="G229" i="94"/>
  <c r="K229" i="24"/>
  <c r="G229" i="92"/>
  <c r="L229" i="24"/>
  <c r="G229" i="93"/>
  <c r="J229" i="24"/>
  <c r="G229" i="91"/>
  <c r="J228" i="24"/>
  <c r="G228" i="91"/>
  <c r="L228" i="24"/>
  <c r="G228" i="93"/>
  <c r="M228" i="24"/>
  <c r="G228" i="94"/>
  <c r="K228" i="24"/>
  <c r="G228" i="92"/>
  <c r="K227" i="24"/>
  <c r="G227" i="92"/>
  <c r="L227" i="24"/>
  <c r="G227" i="93"/>
  <c r="K225" i="24"/>
  <c r="G225" i="92"/>
  <c r="I225" i="24"/>
  <c r="G225" i="87"/>
  <c r="M225" i="24"/>
  <c r="G225" i="94"/>
  <c r="K224" i="24"/>
  <c r="G224" i="92"/>
  <c r="L224" i="24"/>
  <c r="G224" i="93"/>
  <c r="I224" i="24"/>
  <c r="G224" i="87"/>
  <c r="M224" i="24"/>
  <c r="G224" i="94"/>
  <c r="J224" i="24"/>
  <c r="G224" i="91"/>
  <c r="J223" i="24"/>
  <c r="G223" i="91"/>
  <c r="I223" i="24"/>
  <c r="G223" i="87"/>
  <c r="M223" i="24"/>
  <c r="G223" i="94"/>
  <c r="K223" i="24"/>
  <c r="G223" i="92"/>
  <c r="M222" i="24"/>
  <c r="G222" i="94"/>
  <c r="K222" i="24"/>
  <c r="G222" i="92"/>
  <c r="J222" i="24"/>
  <c r="G222" i="91"/>
  <c r="L222" i="24"/>
  <c r="G222" i="93"/>
  <c r="K221" i="24"/>
  <c r="G221" i="92"/>
  <c r="I221" i="24"/>
  <c r="G221" i="87"/>
  <c r="M221" i="24"/>
  <c r="G221" i="94"/>
  <c r="L219" i="24"/>
  <c r="G219" i="93"/>
  <c r="I219" i="24"/>
  <c r="G219" i="87"/>
  <c r="M219" i="24"/>
  <c r="G219" i="94"/>
  <c r="K219" i="24"/>
  <c r="G219" i="92"/>
  <c r="J219" i="24"/>
  <c r="J218" i="24"/>
  <c r="G218" i="91"/>
  <c r="L218" i="24"/>
  <c r="G218" i="93"/>
  <c r="M218" i="24"/>
  <c r="G218" i="94"/>
  <c r="I217" i="24"/>
  <c r="G217" i="87"/>
  <c r="M217" i="24"/>
  <c r="G217" i="94"/>
  <c r="J217" i="24"/>
  <c r="G217" i="91"/>
  <c r="K217" i="24"/>
  <c r="L217" i="24"/>
  <c r="G217" i="93"/>
  <c r="L216" i="24"/>
  <c r="G216" i="93"/>
  <c r="I216" i="24"/>
  <c r="G216" i="87"/>
  <c r="M216" i="24"/>
  <c r="G216" i="94"/>
  <c r="K215" i="24"/>
  <c r="G215" i="92"/>
  <c r="L215" i="24"/>
  <c r="G215" i="93"/>
  <c r="I215" i="24"/>
  <c r="G215" i="87"/>
  <c r="J215" i="24"/>
  <c r="G215" i="91"/>
  <c r="L213" i="24"/>
  <c r="G213" i="93"/>
  <c r="J213" i="24"/>
  <c r="M213" i="24"/>
  <c r="G213" i="94"/>
  <c r="M212" i="24"/>
  <c r="G212" i="94"/>
  <c r="J212" i="24"/>
  <c r="G212" i="91"/>
  <c r="K212" i="24"/>
  <c r="G212" i="92"/>
  <c r="L212" i="24"/>
  <c r="G212" i="93"/>
  <c r="G211" i="93"/>
  <c r="J211" i="24"/>
  <c r="G211" i="91"/>
  <c r="M211" i="24"/>
  <c r="G211" i="94"/>
  <c r="J210" i="24"/>
  <c r="I210" i="24"/>
  <c r="G210" i="87"/>
  <c r="M210" i="24"/>
  <c r="G210" i="94"/>
  <c r="J209" i="24"/>
  <c r="G209" i="91"/>
  <c r="K209" i="24"/>
  <c r="G209" i="92"/>
  <c r="M207" i="24"/>
  <c r="G207" i="94"/>
  <c r="I207" i="24"/>
  <c r="L207" i="24"/>
  <c r="G207" i="93"/>
  <c r="I206" i="24"/>
  <c r="G206" i="87"/>
  <c r="M206" i="24"/>
  <c r="G206" i="94"/>
  <c r="J206" i="24"/>
  <c r="G206" i="91"/>
  <c r="K206" i="24"/>
  <c r="G206" i="92"/>
  <c r="L206" i="24"/>
  <c r="G206" i="93"/>
  <c r="J205" i="24"/>
  <c r="G205" i="91"/>
  <c r="L204" i="24"/>
  <c r="G204" i="93"/>
  <c r="I204" i="24"/>
  <c r="G204" i="87"/>
  <c r="M204" i="24"/>
  <c r="G204" i="94"/>
  <c r="M203" i="24"/>
  <c r="G203" i="94"/>
  <c r="K203" i="24"/>
  <c r="L203" i="24"/>
  <c r="G203" i="93"/>
  <c r="I198" i="24"/>
  <c r="L195" i="24"/>
  <c r="K192" i="24"/>
  <c r="G192" i="92"/>
  <c r="K191" i="24"/>
  <c r="I190" i="24"/>
  <c r="G190" i="87"/>
  <c r="J187" i="24"/>
  <c r="G187" i="91"/>
  <c r="J186" i="24"/>
  <c r="I185" i="24"/>
  <c r="G185" i="87"/>
  <c r="I184" i="24"/>
  <c r="L181" i="24"/>
  <c r="G181" i="93"/>
  <c r="K180" i="24"/>
  <c r="G180" i="92"/>
  <c r="I179" i="24"/>
  <c r="G179" i="87"/>
  <c r="J175" i="24"/>
  <c r="I174" i="24"/>
  <c r="G174" i="87"/>
  <c r="I168" i="24"/>
  <c r="G168" i="87"/>
  <c r="I167" i="24"/>
  <c r="G167" i="87"/>
  <c r="I161" i="24"/>
  <c r="J158" i="24"/>
  <c r="G158" i="91"/>
  <c r="J156" i="24"/>
  <c r="G156" i="91"/>
  <c r="G152" i="93"/>
  <c r="G152" i="87"/>
  <c r="K149" i="24"/>
  <c r="G149" i="92"/>
  <c r="I143" i="24"/>
  <c r="G143" i="87"/>
  <c r="M142" i="24"/>
  <c r="G142" i="94"/>
  <c r="I134" i="24"/>
  <c r="G134" i="87"/>
  <c r="L133" i="24"/>
  <c r="G133" i="93"/>
  <c r="I129" i="24"/>
  <c r="G129" i="87"/>
  <c r="J128" i="24"/>
  <c r="G128" i="91"/>
  <c r="I124" i="24"/>
  <c r="G124" i="87"/>
  <c r="J121" i="24"/>
  <c r="G121" i="91"/>
  <c r="G109" i="94"/>
  <c r="G487" i="85"/>
  <c r="F292" i="94" s="1"/>
  <c r="G481" i="86"/>
  <c r="F385" i="93" s="1"/>
  <c r="G137" i="86"/>
  <c r="F319" i="94" s="1"/>
  <c r="G437" i="86"/>
  <c r="F377" i="87" s="1"/>
  <c r="U377" i="87" s="1"/>
  <c r="G449" i="86"/>
  <c r="F379" i="93" s="1"/>
  <c r="G461" i="86"/>
  <c r="F381" i="88" s="1"/>
  <c r="G443" i="86"/>
  <c r="F378" i="91" s="1"/>
  <c r="G185" i="86"/>
  <c r="F329" i="92" s="1"/>
  <c r="G81" i="86"/>
  <c r="F309" i="91" s="1"/>
  <c r="G131" i="86"/>
  <c r="F318" i="93" s="1"/>
  <c r="G197" i="86"/>
  <c r="F331" i="93" s="1"/>
  <c r="G249" i="86"/>
  <c r="F341" i="94" s="1"/>
  <c r="G275" i="86"/>
  <c r="F346" i="93" s="1"/>
  <c r="G405" i="86"/>
  <c r="F371" i="94" s="1"/>
  <c r="G429" i="86"/>
  <c r="F375" i="92" s="1"/>
  <c r="G99" i="86"/>
  <c r="F312" i="92" s="1"/>
  <c r="G191" i="86"/>
  <c r="F330" i="94" s="1"/>
  <c r="G29" i="86"/>
  <c r="F299" i="92" s="1"/>
  <c r="G55" i="86"/>
  <c r="F304" i="88" s="1"/>
  <c r="G67" i="86"/>
  <c r="F306" i="93" s="1"/>
  <c r="G235" i="86"/>
  <c r="F338" i="94" s="1"/>
  <c r="G217" i="86"/>
  <c r="F335" i="93" s="1"/>
  <c r="G243" i="86"/>
  <c r="F340" i="94" s="1"/>
  <c r="G267" i="86"/>
  <c r="F344" i="94" s="1"/>
  <c r="G307" i="86"/>
  <c r="F352" i="93" s="1"/>
  <c r="G319" i="86"/>
  <c r="F354" i="92" s="1"/>
  <c r="G325" i="86"/>
  <c r="F355" i="94" s="1"/>
  <c r="G35" i="86"/>
  <c r="F300" i="94" s="1"/>
  <c r="G61" i="86"/>
  <c r="F305" i="94" s="1"/>
  <c r="G73" i="86"/>
  <c r="F307" i="91" s="1"/>
  <c r="G163" i="86"/>
  <c r="F324" i="92" s="1"/>
  <c r="G293" i="86"/>
  <c r="F349" i="91" s="1"/>
  <c r="G87" i="86"/>
  <c r="F310" i="91" s="1"/>
  <c r="G423" i="86"/>
  <c r="F374" i="91" s="1"/>
  <c r="G105" i="86"/>
  <c r="F313" i="92" s="1"/>
  <c r="G157" i="86"/>
  <c r="F323" i="88" s="1"/>
  <c r="G347" i="86"/>
  <c r="F360" i="94" s="1"/>
  <c r="L297" i="24"/>
  <c r="G300" i="88"/>
  <c r="H300" i="24"/>
  <c r="G311" i="32"/>
  <c r="I315" i="24"/>
  <c r="L316" i="24"/>
  <c r="G324" i="88"/>
  <c r="H324" i="24"/>
  <c r="L334" i="24"/>
  <c r="I336" i="24"/>
  <c r="G341" i="32"/>
  <c r="G341" i="24"/>
  <c r="G344" i="32"/>
  <c r="G344" i="24"/>
  <c r="I350" i="24"/>
  <c r="G354" i="32"/>
  <c r="G354" i="24"/>
  <c r="J374" i="24"/>
  <c r="J385" i="24"/>
  <c r="G301" i="88"/>
  <c r="H301" i="24"/>
  <c r="G303" i="32"/>
  <c r="G303" i="24"/>
  <c r="I310" i="24"/>
  <c r="G317" i="88"/>
  <c r="H317" i="24"/>
  <c r="G319" i="32"/>
  <c r="G319" i="24"/>
  <c r="L321" i="24"/>
  <c r="L328" i="24"/>
  <c r="G332" i="88"/>
  <c r="H332" i="24"/>
  <c r="G335" i="32"/>
  <c r="G335" i="24"/>
  <c r="G223" i="86"/>
  <c r="J340" i="24"/>
  <c r="G341" i="88"/>
  <c r="H341" i="24"/>
  <c r="G342" i="32"/>
  <c r="G342" i="24"/>
  <c r="G349" i="88"/>
  <c r="H349" i="24"/>
  <c r="G354" i="88"/>
  <c r="H354" i="24"/>
  <c r="G331" i="86"/>
  <c r="L367" i="24"/>
  <c r="J371" i="24"/>
  <c r="F378" i="87"/>
  <c r="G380" i="88"/>
  <c r="H380" i="24"/>
  <c r="G455" i="86"/>
  <c r="G381" i="32"/>
  <c r="G381" i="24"/>
  <c r="G303" i="88"/>
  <c r="H303" i="24"/>
  <c r="L303" i="24"/>
  <c r="J304" i="24"/>
  <c r="I305" i="24"/>
  <c r="M305" i="24"/>
  <c r="G306" i="88"/>
  <c r="H306" i="24"/>
  <c r="G307" i="32"/>
  <c r="G312" i="88"/>
  <c r="H312" i="24"/>
  <c r="G119" i="86"/>
  <c r="G319" i="88"/>
  <c r="H319" i="24"/>
  <c r="M321" i="24"/>
  <c r="G322" i="88"/>
  <c r="H322" i="24"/>
  <c r="G329" i="32"/>
  <c r="G329" i="24"/>
  <c r="J331" i="24"/>
  <c r="J334" i="24"/>
  <c r="G211" i="86"/>
  <c r="G335" i="88"/>
  <c r="H335" i="24"/>
  <c r="G336" i="32"/>
  <c r="G336" i="24"/>
  <c r="G229" i="86"/>
  <c r="G338" i="88"/>
  <c r="H338" i="24"/>
  <c r="H241" i="86"/>
  <c r="G340" i="32"/>
  <c r="G340" i="24"/>
  <c r="K340" i="24"/>
  <c r="G342" i="88"/>
  <c r="H342" i="24"/>
  <c r="G343" i="32"/>
  <c r="G343" i="24"/>
  <c r="G347" i="88"/>
  <c r="H347" i="24"/>
  <c r="G348" i="32"/>
  <c r="G348" i="24"/>
  <c r="G350" i="32"/>
  <c r="G350" i="24"/>
  <c r="G352" i="88"/>
  <c r="H352" i="24"/>
  <c r="L352" i="24"/>
  <c r="G353" i="32"/>
  <c r="G353" i="24"/>
  <c r="G356" i="32"/>
  <c r="G356" i="24"/>
  <c r="G360" i="88"/>
  <c r="H360" i="24"/>
  <c r="G361" i="32"/>
  <c r="G361" i="24"/>
  <c r="G359" i="86"/>
  <c r="H371" i="86"/>
  <c r="G365" i="32"/>
  <c r="G365" i="24"/>
  <c r="K365" i="24"/>
  <c r="G379" i="86"/>
  <c r="G369" i="32"/>
  <c r="G369" i="24"/>
  <c r="G411" i="86"/>
  <c r="G374" i="88"/>
  <c r="H374" i="24"/>
  <c r="J375" i="24"/>
  <c r="G377" i="88"/>
  <c r="H377" i="24"/>
  <c r="G381" i="88"/>
  <c r="H381" i="24"/>
  <c r="K383" i="24"/>
  <c r="G475" i="86"/>
  <c r="G385" i="88"/>
  <c r="H385" i="24"/>
  <c r="G386" i="32"/>
  <c r="G386" i="24"/>
  <c r="G297" i="88"/>
  <c r="H297" i="24"/>
  <c r="G298" i="32"/>
  <c r="G298" i="24"/>
  <c r="G301" i="32"/>
  <c r="G304" i="88"/>
  <c r="H304" i="24"/>
  <c r="G305" i="32"/>
  <c r="G310" i="88"/>
  <c r="H310" i="24"/>
  <c r="G313" i="88"/>
  <c r="H313" i="24"/>
  <c r="M315" i="24"/>
  <c r="G316" i="88"/>
  <c r="H316" i="24"/>
  <c r="G321" i="24"/>
  <c r="G330" i="24"/>
  <c r="G331" i="88"/>
  <c r="H331" i="24"/>
  <c r="G334" i="88"/>
  <c r="H334" i="24"/>
  <c r="G337" i="88"/>
  <c r="H337" i="24"/>
  <c r="G346" i="32"/>
  <c r="G346" i="24"/>
  <c r="H273" i="86"/>
  <c r="G349" i="32"/>
  <c r="G349" i="24"/>
  <c r="J355" i="24"/>
  <c r="G359" i="32"/>
  <c r="G359" i="24"/>
  <c r="K359" i="24"/>
  <c r="I361" i="24"/>
  <c r="G362" i="88"/>
  <c r="H362" i="24"/>
  <c r="G363" i="32"/>
  <c r="G363" i="24"/>
  <c r="G366" i="88"/>
  <c r="H366" i="24"/>
  <c r="G367" i="32"/>
  <c r="G367" i="24"/>
  <c r="G372" i="88"/>
  <c r="H372" i="24"/>
  <c r="L372" i="24"/>
  <c r="G375" i="88"/>
  <c r="H375" i="24"/>
  <c r="G379" i="88"/>
  <c r="H379" i="24"/>
  <c r="G384" i="88"/>
  <c r="H384" i="24"/>
  <c r="G387" i="88"/>
  <c r="H387" i="24"/>
  <c r="G298" i="88"/>
  <c r="H298" i="24"/>
  <c r="I300" i="24"/>
  <c r="G305" i="88"/>
  <c r="H305" i="24"/>
  <c r="M310" i="24"/>
  <c r="G311" i="88"/>
  <c r="H311" i="24"/>
  <c r="G312" i="32"/>
  <c r="G312" i="24"/>
  <c r="J315" i="24"/>
  <c r="G321" i="88"/>
  <c r="H321" i="24"/>
  <c r="G322" i="32"/>
  <c r="G322" i="24"/>
  <c r="K322" i="24"/>
  <c r="G325" i="88"/>
  <c r="H325" i="24"/>
  <c r="G328" i="88"/>
  <c r="H328" i="24"/>
  <c r="J329" i="24"/>
  <c r="G330" i="88"/>
  <c r="H330" i="24"/>
  <c r="G338" i="32"/>
  <c r="G338" i="24"/>
  <c r="G344" i="88"/>
  <c r="H344" i="24"/>
  <c r="G346" i="88"/>
  <c r="H346" i="24"/>
  <c r="G347" i="32"/>
  <c r="G347" i="24"/>
  <c r="G299" i="86"/>
  <c r="G352" i="32"/>
  <c r="G352" i="24"/>
  <c r="G355" i="32"/>
  <c r="G355" i="24"/>
  <c r="J356" i="24"/>
  <c r="G360" i="32"/>
  <c r="G360" i="24"/>
  <c r="G367" i="88"/>
  <c r="H367" i="24"/>
  <c r="G368" i="32"/>
  <c r="G368" i="24"/>
  <c r="G373" i="88"/>
  <c r="H373" i="24"/>
  <c r="G374" i="32"/>
  <c r="G374" i="24"/>
  <c r="G377" i="32"/>
  <c r="G377" i="24"/>
  <c r="G299" i="88"/>
  <c r="H299" i="24"/>
  <c r="G300" i="32"/>
  <c r="G300" i="24"/>
  <c r="G41" i="86"/>
  <c r="G307" i="88"/>
  <c r="H307" i="24"/>
  <c r="G309" i="88"/>
  <c r="H309" i="24"/>
  <c r="G93" i="86"/>
  <c r="G315" i="88"/>
  <c r="H315" i="24"/>
  <c r="G113" i="86"/>
  <c r="G318" i="88"/>
  <c r="H318" i="24"/>
  <c r="G145" i="86"/>
  <c r="G323" i="88"/>
  <c r="H323" i="24"/>
  <c r="G324" i="32"/>
  <c r="G324" i="24"/>
  <c r="G169" i="86"/>
  <c r="G329" i="88"/>
  <c r="H329" i="24"/>
  <c r="G331" i="32"/>
  <c r="G331" i="24"/>
  <c r="G334" i="32"/>
  <c r="G334" i="24"/>
  <c r="I335" i="24"/>
  <c r="M335" i="24"/>
  <c r="G336" i="88"/>
  <c r="H336" i="24"/>
  <c r="G337" i="32"/>
  <c r="G337" i="24"/>
  <c r="G340" i="88"/>
  <c r="H340" i="24"/>
  <c r="J341" i="24"/>
  <c r="M342" i="24"/>
  <c r="G343" i="88"/>
  <c r="H343" i="24"/>
  <c r="J344" i="24"/>
  <c r="J346" i="24"/>
  <c r="G348" i="88"/>
  <c r="H348" i="24"/>
  <c r="G350" i="88"/>
  <c r="H350" i="24"/>
  <c r="H305" i="86"/>
  <c r="I352" i="24"/>
  <c r="M352" i="24"/>
  <c r="G353" i="88"/>
  <c r="H353" i="24"/>
  <c r="J354" i="24"/>
  <c r="G341" i="86"/>
  <c r="G362" i="32"/>
  <c r="G362" i="24"/>
  <c r="G365" i="86"/>
  <c r="G365" i="88"/>
  <c r="H365" i="24"/>
  <c r="G373" i="86"/>
  <c r="G366" i="32"/>
  <c r="G366" i="24"/>
  <c r="G369" i="88"/>
  <c r="H369" i="24"/>
  <c r="G371" i="88"/>
  <c r="H371" i="24"/>
  <c r="G372" i="32"/>
  <c r="G372" i="24"/>
  <c r="G417" i="86"/>
  <c r="I377" i="24"/>
  <c r="M377" i="24"/>
  <c r="G378" i="88"/>
  <c r="H378" i="24"/>
  <c r="G379" i="32"/>
  <c r="G379" i="24"/>
  <c r="J380" i="24"/>
  <c r="G383" i="88"/>
  <c r="H383" i="24"/>
  <c r="G384" i="32"/>
  <c r="G384" i="24"/>
  <c r="I385" i="24"/>
  <c r="M385" i="24"/>
  <c r="G386" i="88"/>
  <c r="H386" i="24"/>
  <c r="G493" i="85"/>
  <c r="F293" i="92" s="1"/>
  <c r="H177" i="85"/>
  <c r="G275" i="85"/>
  <c r="F252" i="94" s="1"/>
  <c r="G443" i="85"/>
  <c r="F284" i="94" s="1"/>
  <c r="G307" i="85"/>
  <c r="F258" i="92" s="1"/>
  <c r="G99" i="85"/>
  <c r="F218" i="88" s="1"/>
  <c r="G35" i="85"/>
  <c r="F206" i="92" s="1"/>
  <c r="G41" i="85"/>
  <c r="F207" i="94" s="1"/>
  <c r="G17" i="85"/>
  <c r="F203" i="88" s="1"/>
  <c r="G23" i="85"/>
  <c r="F204" i="91" s="1"/>
  <c r="G137" i="85"/>
  <c r="F225" i="93" s="1"/>
  <c r="G319" i="85"/>
  <c r="F260" i="93" s="1"/>
  <c r="G341" i="85"/>
  <c r="F265" i="94" s="1"/>
  <c r="G353" i="85"/>
  <c r="F267" i="91" s="1"/>
  <c r="G365" i="85"/>
  <c r="F269" i="92" s="1"/>
  <c r="G61" i="85"/>
  <c r="F211" i="94" s="1"/>
  <c r="G49" i="84"/>
  <c r="G113" i="85"/>
  <c r="F221" i="92" s="1"/>
  <c r="G125" i="85"/>
  <c r="F223" i="92" s="1"/>
  <c r="G211" i="85"/>
  <c r="F240" i="88" s="1"/>
  <c r="G235" i="85"/>
  <c r="F244" i="94" s="1"/>
  <c r="G249" i="85"/>
  <c r="F247" i="88" s="1"/>
  <c r="G313" i="85"/>
  <c r="F259" i="92" s="1"/>
  <c r="G331" i="85"/>
  <c r="F262" i="87" s="1"/>
  <c r="U262" i="87" s="1"/>
  <c r="G203" i="88"/>
  <c r="H203" i="24"/>
  <c r="J204" i="24"/>
  <c r="I205" i="24"/>
  <c r="M205" i="24"/>
  <c r="G206" i="32"/>
  <c r="G206" i="24"/>
  <c r="G207" i="88"/>
  <c r="H207" i="24"/>
  <c r="I209" i="24"/>
  <c r="M209" i="24"/>
  <c r="G211" i="32"/>
  <c r="G211" i="24"/>
  <c r="G217" i="88"/>
  <c r="H217" i="24"/>
  <c r="G93" i="85"/>
  <c r="G222" i="88"/>
  <c r="H222" i="24"/>
  <c r="G223" i="32"/>
  <c r="G223" i="24"/>
  <c r="G131" i="85"/>
  <c r="G225" i="88"/>
  <c r="H225" i="24"/>
  <c r="J227" i="24"/>
  <c r="G145" i="85"/>
  <c r="G229" i="88"/>
  <c r="H229" i="24"/>
  <c r="G230" i="32"/>
  <c r="G230" i="24"/>
  <c r="K230" i="24"/>
  <c r="G169" i="85"/>
  <c r="G234" i="32"/>
  <c r="G234" i="24"/>
  <c r="G238" i="32"/>
  <c r="G238" i="24"/>
  <c r="G240" i="32"/>
  <c r="G240" i="24"/>
  <c r="K240" i="24"/>
  <c r="G243" i="88"/>
  <c r="H243" i="24"/>
  <c r="G244" i="32"/>
  <c r="G244" i="24"/>
  <c r="G255" i="85"/>
  <c r="G249" i="32"/>
  <c r="G249" i="24"/>
  <c r="G252" i="88"/>
  <c r="H252" i="24"/>
  <c r="G281" i="85"/>
  <c r="I254" i="24"/>
  <c r="G255" i="88"/>
  <c r="H255" i="24"/>
  <c r="L255" i="24"/>
  <c r="G258" i="88"/>
  <c r="H258" i="24"/>
  <c r="J259" i="24"/>
  <c r="G260" i="88"/>
  <c r="H260" i="24"/>
  <c r="G261" i="32"/>
  <c r="G261" i="24"/>
  <c r="G266" i="88"/>
  <c r="H266" i="24"/>
  <c r="G267" i="32"/>
  <c r="G267" i="24"/>
  <c r="J271" i="24"/>
  <c r="G274" i="32"/>
  <c r="G274" i="24"/>
  <c r="G397" i="85"/>
  <c r="G277" i="88"/>
  <c r="H277" i="24"/>
  <c r="L277" i="24"/>
  <c r="G278" i="32"/>
  <c r="G278" i="24"/>
  <c r="K278" i="24"/>
  <c r="I280" i="24"/>
  <c r="G281" i="88"/>
  <c r="H281" i="24"/>
  <c r="G284" i="32"/>
  <c r="G284" i="24"/>
  <c r="G287" i="88"/>
  <c r="H287" i="24"/>
  <c r="G290" i="88"/>
  <c r="H290" i="24"/>
  <c r="G291" i="32"/>
  <c r="G291" i="24"/>
  <c r="G293" i="88"/>
  <c r="H293" i="24"/>
  <c r="G204" i="32"/>
  <c r="G204" i="24"/>
  <c r="G206" i="88"/>
  <c r="H206" i="24"/>
  <c r="G49" i="85"/>
  <c r="G212" i="32"/>
  <c r="G212" i="24"/>
  <c r="G73" i="85"/>
  <c r="G215" i="32"/>
  <c r="G215" i="24"/>
  <c r="G87" i="85"/>
  <c r="G218" i="88"/>
  <c r="H218" i="24"/>
  <c r="G219" i="32"/>
  <c r="G219" i="24"/>
  <c r="J221" i="24"/>
  <c r="I222" i="24"/>
  <c r="G223" i="88"/>
  <c r="H223" i="24"/>
  <c r="G224" i="32"/>
  <c r="G224" i="24"/>
  <c r="G227" i="32"/>
  <c r="G227" i="24"/>
  <c r="G230" i="88"/>
  <c r="H230" i="24"/>
  <c r="G163" i="85"/>
  <c r="G231" i="32"/>
  <c r="G231" i="24"/>
  <c r="G234" i="88"/>
  <c r="H234" i="24"/>
  <c r="L234" i="24"/>
  <c r="G235" i="32"/>
  <c r="G235" i="24"/>
  <c r="J236" i="24"/>
  <c r="G191" i="85"/>
  <c r="I237" i="24"/>
  <c r="G238" i="88"/>
  <c r="H238" i="24"/>
  <c r="G240" i="88"/>
  <c r="H240" i="24"/>
  <c r="L240" i="24"/>
  <c r="G241" i="32"/>
  <c r="G241" i="24"/>
  <c r="G223" i="85"/>
  <c r="G244" i="88"/>
  <c r="H244" i="24"/>
  <c r="G246" i="32"/>
  <c r="G246" i="24"/>
  <c r="G250" i="32"/>
  <c r="G250" i="24"/>
  <c r="G253" i="32"/>
  <c r="G253" i="24"/>
  <c r="G287" i="85"/>
  <c r="G256" i="88"/>
  <c r="H256" i="24"/>
  <c r="G261" i="88"/>
  <c r="H261" i="24"/>
  <c r="G262" i="32"/>
  <c r="G262" i="24"/>
  <c r="K262" i="24"/>
  <c r="J265" i="24"/>
  <c r="G267" i="88"/>
  <c r="H267" i="24"/>
  <c r="G268" i="32"/>
  <c r="G268" i="24"/>
  <c r="G271" i="32"/>
  <c r="G271" i="24"/>
  <c r="G379" i="85"/>
  <c r="G274" i="88"/>
  <c r="H274" i="24"/>
  <c r="G391" i="85"/>
  <c r="G275" i="32"/>
  <c r="G275" i="24"/>
  <c r="G279" i="32"/>
  <c r="G279" i="24"/>
  <c r="G423" i="85"/>
  <c r="G437" i="85"/>
  <c r="G284" i="88"/>
  <c r="H284" i="24"/>
  <c r="G285" i="32"/>
  <c r="G285" i="24"/>
  <c r="G455" i="85"/>
  <c r="G469" i="85"/>
  <c r="G291" i="88"/>
  <c r="H291" i="24"/>
  <c r="L291" i="24"/>
  <c r="G292" i="32"/>
  <c r="G292" i="24"/>
  <c r="G204" i="88"/>
  <c r="H204" i="24"/>
  <c r="J207" i="24"/>
  <c r="G209" i="32"/>
  <c r="G209" i="24"/>
  <c r="G212" i="88"/>
  <c r="H212" i="24"/>
  <c r="G67" i="85"/>
  <c r="G213" i="32"/>
  <c r="G213" i="24"/>
  <c r="G215" i="88"/>
  <c r="H215" i="24"/>
  <c r="G219" i="88"/>
  <c r="H219" i="24"/>
  <c r="G221" i="32"/>
  <c r="G221" i="24"/>
  <c r="G119" i="85"/>
  <c r="G224" i="88"/>
  <c r="H224" i="24"/>
  <c r="J225" i="24"/>
  <c r="G227" i="88"/>
  <c r="H227" i="24"/>
  <c r="G228" i="32"/>
  <c r="G228" i="24"/>
  <c r="G231" i="88"/>
  <c r="H231" i="24"/>
  <c r="H235" i="24"/>
  <c r="G236" i="32"/>
  <c r="G236" i="24"/>
  <c r="G197" i="85"/>
  <c r="G241" i="88"/>
  <c r="H241" i="24"/>
  <c r="G242" i="32"/>
  <c r="G242" i="24"/>
  <c r="G246" i="88"/>
  <c r="H246" i="24"/>
  <c r="L246" i="24"/>
  <c r="H241" i="85"/>
  <c r="G247" i="32"/>
  <c r="G247" i="24"/>
  <c r="K247" i="24"/>
  <c r="G250" i="88"/>
  <c r="H250" i="24"/>
  <c r="J252" i="24"/>
  <c r="G253" i="88"/>
  <c r="H253" i="24"/>
  <c r="G254" i="32"/>
  <c r="G259" i="88"/>
  <c r="H259" i="24"/>
  <c r="J260" i="24"/>
  <c r="I261" i="24"/>
  <c r="M261" i="24"/>
  <c r="G262" i="88"/>
  <c r="H262" i="24"/>
  <c r="G265" i="32"/>
  <c r="G265" i="24"/>
  <c r="G268" i="88"/>
  <c r="H268" i="24"/>
  <c r="G269" i="32"/>
  <c r="G269" i="24"/>
  <c r="G271" i="88"/>
  <c r="H271" i="24"/>
  <c r="G272" i="32"/>
  <c r="G272" i="24"/>
  <c r="H275" i="24"/>
  <c r="G405" i="85"/>
  <c r="G279" i="88"/>
  <c r="H279" i="24"/>
  <c r="G417" i="85"/>
  <c r="G280" i="32"/>
  <c r="G280" i="24"/>
  <c r="G283" i="32"/>
  <c r="G283" i="24"/>
  <c r="G285" i="88"/>
  <c r="H285" i="24"/>
  <c r="G286" i="32"/>
  <c r="G286" i="24"/>
  <c r="G289" i="32"/>
  <c r="G289" i="24"/>
  <c r="G475" i="85"/>
  <c r="G292" i="88"/>
  <c r="H292" i="24"/>
  <c r="J293" i="24"/>
  <c r="G205" i="88"/>
  <c r="H205" i="24"/>
  <c r="L205" i="24"/>
  <c r="G207" i="32"/>
  <c r="G209" i="88"/>
  <c r="H209" i="24"/>
  <c r="G210" i="32"/>
  <c r="G210" i="24"/>
  <c r="K210" i="24"/>
  <c r="I212" i="24"/>
  <c r="G213" i="88"/>
  <c r="H213" i="24"/>
  <c r="M215" i="24"/>
  <c r="G221" i="88"/>
  <c r="H221" i="24"/>
  <c r="G222" i="32"/>
  <c r="G222" i="24"/>
  <c r="G225" i="32"/>
  <c r="G225" i="24"/>
  <c r="I227" i="24"/>
  <c r="M227" i="24"/>
  <c r="G228" i="88"/>
  <c r="H228" i="24"/>
  <c r="G229" i="32"/>
  <c r="G229" i="24"/>
  <c r="I231" i="24"/>
  <c r="G236" i="88"/>
  <c r="H236" i="24"/>
  <c r="G237" i="32"/>
  <c r="G237" i="24"/>
  <c r="G242" i="88"/>
  <c r="H242" i="24"/>
  <c r="G243" i="32"/>
  <c r="G243" i="24"/>
  <c r="G247" i="88"/>
  <c r="G248" i="32"/>
  <c r="G248" i="24"/>
  <c r="J249" i="24"/>
  <c r="G261" i="85"/>
  <c r="I250" i="24"/>
  <c r="M250" i="24"/>
  <c r="G252" i="32"/>
  <c r="I253" i="24"/>
  <c r="G254" i="88"/>
  <c r="H254" i="24"/>
  <c r="G255" i="32"/>
  <c r="J256" i="24"/>
  <c r="G299" i="85"/>
  <c r="G258" i="32"/>
  <c r="G260" i="32"/>
  <c r="G260" i="24"/>
  <c r="G265" i="88"/>
  <c r="H265" i="24"/>
  <c r="G266" i="32"/>
  <c r="G266" i="24"/>
  <c r="G269" i="88"/>
  <c r="H269" i="24"/>
  <c r="M271" i="24"/>
  <c r="G272" i="88"/>
  <c r="G273" i="32"/>
  <c r="G273" i="24"/>
  <c r="I275" i="24"/>
  <c r="G277" i="32"/>
  <c r="G277" i="24"/>
  <c r="G280" i="88"/>
  <c r="G281" i="32"/>
  <c r="G281" i="24"/>
  <c r="G283" i="88"/>
  <c r="H283" i="24"/>
  <c r="L283" i="24"/>
  <c r="J284" i="24"/>
  <c r="M285" i="24"/>
  <c r="G286" i="88"/>
  <c r="H286" i="24"/>
  <c r="G287" i="32"/>
  <c r="G287" i="24"/>
  <c r="G289" i="88"/>
  <c r="H289" i="24"/>
  <c r="G290" i="32"/>
  <c r="G290" i="24"/>
  <c r="G293" i="32"/>
  <c r="G293" i="24"/>
  <c r="G249" i="84"/>
  <c r="F153" i="93" s="1"/>
  <c r="K109" i="24"/>
  <c r="J109" i="24"/>
  <c r="L109" i="24"/>
  <c r="I109" i="24"/>
  <c r="M109" i="24"/>
  <c r="G243" i="84"/>
  <c r="F152" i="94" s="1"/>
  <c r="G391" i="84"/>
  <c r="F180" i="94" s="1"/>
  <c r="G417" i="84"/>
  <c r="F185" i="93" s="1"/>
  <c r="G429" i="84"/>
  <c r="F187" i="93" s="1"/>
  <c r="G267" i="84"/>
  <c r="F156" i="88" s="1"/>
  <c r="G359" i="84"/>
  <c r="F174" i="92" s="1"/>
  <c r="G115" i="32"/>
  <c r="G115" i="24"/>
  <c r="K115" i="24"/>
  <c r="G122" i="88"/>
  <c r="H122" i="24"/>
  <c r="G127" i="88"/>
  <c r="H127" i="24"/>
  <c r="G128" i="32"/>
  <c r="G128" i="24"/>
  <c r="G131" i="88"/>
  <c r="H131" i="24"/>
  <c r="G133" i="32"/>
  <c r="G133" i="24"/>
  <c r="K133" i="24"/>
  <c r="G136" i="88"/>
  <c r="H136" i="24"/>
  <c r="G137" i="32"/>
  <c r="G137" i="24"/>
  <c r="G142" i="88"/>
  <c r="H142" i="24"/>
  <c r="G143" i="32"/>
  <c r="G143" i="24"/>
  <c r="I146" i="24"/>
  <c r="M146" i="24"/>
  <c r="G147" i="88"/>
  <c r="H147" i="24"/>
  <c r="G148" i="32"/>
  <c r="G148" i="24"/>
  <c r="G154" i="88"/>
  <c r="H154" i="24"/>
  <c r="G155" i="32"/>
  <c r="G155" i="24"/>
  <c r="G158" i="88"/>
  <c r="H158" i="24"/>
  <c r="G159" i="32"/>
  <c r="G159" i="24"/>
  <c r="G162" i="88"/>
  <c r="H162" i="24"/>
  <c r="G307" i="84"/>
  <c r="G166" i="88"/>
  <c r="H166" i="24"/>
  <c r="G167" i="32"/>
  <c r="G167" i="24"/>
  <c r="G171" i="88"/>
  <c r="H171" i="24"/>
  <c r="G172" i="32"/>
  <c r="G175" i="88"/>
  <c r="H175" i="24"/>
  <c r="G177" i="32"/>
  <c r="G177" i="24"/>
  <c r="K177" i="24"/>
  <c r="G180" i="32"/>
  <c r="G180" i="24"/>
  <c r="G184" i="88"/>
  <c r="H184" i="24"/>
  <c r="J185" i="24"/>
  <c r="G187" i="88"/>
  <c r="H187" i="24"/>
  <c r="G191" i="88"/>
  <c r="H191" i="24"/>
  <c r="G192" i="32"/>
  <c r="G192" i="24"/>
  <c r="G196" i="88"/>
  <c r="H196" i="24"/>
  <c r="G197" i="32"/>
  <c r="G197" i="24"/>
  <c r="G112" i="32"/>
  <c r="G112" i="24"/>
  <c r="G115" i="88"/>
  <c r="H115" i="24"/>
  <c r="G116" i="32"/>
  <c r="G116" i="24"/>
  <c r="G119" i="88"/>
  <c r="H119" i="24"/>
  <c r="G123" i="88"/>
  <c r="H123" i="24"/>
  <c r="G124" i="32"/>
  <c r="G124" i="24"/>
  <c r="G128" i="88"/>
  <c r="H128" i="24"/>
  <c r="G129" i="32"/>
  <c r="G129" i="24"/>
  <c r="G133" i="88"/>
  <c r="H133" i="24"/>
  <c r="G134" i="32"/>
  <c r="G134" i="24"/>
  <c r="G137" i="88"/>
  <c r="H137" i="24"/>
  <c r="G143" i="88"/>
  <c r="H143" i="24"/>
  <c r="G148" i="88"/>
  <c r="H148" i="24"/>
  <c r="G149" i="32"/>
  <c r="G149" i="24"/>
  <c r="G152" i="88"/>
  <c r="H152" i="24"/>
  <c r="G155" i="88"/>
  <c r="H155" i="24"/>
  <c r="G159" i="88"/>
  <c r="H159" i="24"/>
  <c r="G160" i="32"/>
  <c r="G160" i="24"/>
  <c r="G164" i="32"/>
  <c r="G164" i="24"/>
  <c r="G167" i="88"/>
  <c r="H167" i="24"/>
  <c r="G168" i="32"/>
  <c r="G168" i="24"/>
  <c r="G172" i="88"/>
  <c r="H172" i="24"/>
  <c r="G173" i="32"/>
  <c r="G173" i="24"/>
  <c r="G177" i="88"/>
  <c r="H177" i="24"/>
  <c r="G178" i="32"/>
  <c r="G178" i="24"/>
  <c r="G180" i="88"/>
  <c r="H180" i="24"/>
  <c r="G181" i="32"/>
  <c r="G181" i="24"/>
  <c r="G185" i="32"/>
  <c r="G185" i="24"/>
  <c r="G189" i="32"/>
  <c r="G189" i="24"/>
  <c r="G192" i="88"/>
  <c r="H192" i="24"/>
  <c r="G193" i="32"/>
  <c r="G193" i="24"/>
  <c r="G197" i="88"/>
  <c r="H197" i="24"/>
  <c r="G198" i="32"/>
  <c r="G198" i="24"/>
  <c r="G109" i="32"/>
  <c r="G109" i="24"/>
  <c r="G113" i="32"/>
  <c r="G113" i="24"/>
  <c r="G116" i="88"/>
  <c r="H116" i="24"/>
  <c r="G117" i="32"/>
  <c r="G117" i="24"/>
  <c r="G121" i="32"/>
  <c r="G121" i="24"/>
  <c r="G124" i="88"/>
  <c r="H124" i="24"/>
  <c r="G125" i="32"/>
  <c r="G125" i="24"/>
  <c r="G129" i="88"/>
  <c r="H129" i="24"/>
  <c r="G130" i="32"/>
  <c r="G130" i="24"/>
  <c r="G137" i="84"/>
  <c r="G134" i="88"/>
  <c r="H134" i="24"/>
  <c r="L134" i="24"/>
  <c r="G135" i="32"/>
  <c r="G135" i="24"/>
  <c r="G140" i="88"/>
  <c r="H140" i="24"/>
  <c r="G141" i="32"/>
  <c r="G141" i="24"/>
  <c r="G144" i="88"/>
  <c r="H144" i="24"/>
  <c r="G149" i="88"/>
  <c r="H149" i="24"/>
  <c r="G150" i="32"/>
  <c r="G150" i="24"/>
  <c r="G153" i="32"/>
  <c r="G153" i="24"/>
  <c r="G156" i="32"/>
  <c r="G156" i="24"/>
  <c r="G160" i="88"/>
  <c r="G161" i="32"/>
  <c r="G161" i="24"/>
  <c r="G164" i="88"/>
  <c r="H164" i="24"/>
  <c r="L164" i="24"/>
  <c r="G168" i="88"/>
  <c r="H168" i="24"/>
  <c r="G173" i="88"/>
  <c r="H173" i="24"/>
  <c r="G174" i="32"/>
  <c r="G174" i="24"/>
  <c r="G178" i="88"/>
  <c r="H178" i="24"/>
  <c r="G179" i="32"/>
  <c r="G179" i="24"/>
  <c r="G181" i="88"/>
  <c r="H181" i="24"/>
  <c r="G183" i="32"/>
  <c r="G183" i="24"/>
  <c r="G185" i="88"/>
  <c r="H185" i="24"/>
  <c r="G186" i="32"/>
  <c r="G186" i="24"/>
  <c r="G189" i="88"/>
  <c r="H189" i="24"/>
  <c r="G190" i="32"/>
  <c r="G190" i="24"/>
  <c r="G193" i="88"/>
  <c r="H193" i="24"/>
  <c r="G195" i="32"/>
  <c r="G195" i="24"/>
  <c r="G198" i="88"/>
  <c r="H198" i="24"/>
  <c r="G199" i="32"/>
  <c r="G199" i="24"/>
  <c r="G109" i="88"/>
  <c r="H109" i="24"/>
  <c r="G117" i="88"/>
  <c r="H117" i="24"/>
  <c r="G118" i="32"/>
  <c r="G118" i="24"/>
  <c r="G121" i="88"/>
  <c r="H121" i="24"/>
  <c r="G122" i="32"/>
  <c r="G125" i="88"/>
  <c r="H125" i="24"/>
  <c r="G130" i="88"/>
  <c r="H130" i="24"/>
  <c r="G135" i="88"/>
  <c r="H135" i="24"/>
  <c r="G141" i="88"/>
  <c r="H141" i="24"/>
  <c r="G142" i="32"/>
  <c r="G142" i="24"/>
  <c r="G146" i="88"/>
  <c r="H146" i="24"/>
  <c r="G147" i="32"/>
  <c r="G147" i="24"/>
  <c r="G150" i="88"/>
  <c r="J152" i="24"/>
  <c r="G153" i="88"/>
  <c r="H153" i="24"/>
  <c r="G154" i="32"/>
  <c r="G154" i="24"/>
  <c r="G156" i="88"/>
  <c r="H156" i="24"/>
  <c r="G158" i="32"/>
  <c r="G158" i="24"/>
  <c r="G161" i="88"/>
  <c r="H161" i="24"/>
  <c r="G162" i="32"/>
  <c r="G162" i="24"/>
  <c r="G165" i="88"/>
  <c r="H165" i="24"/>
  <c r="G166" i="32"/>
  <c r="G166" i="24"/>
  <c r="G171" i="32"/>
  <c r="G171" i="24"/>
  <c r="G174" i="88"/>
  <c r="H174" i="24"/>
  <c r="G175" i="32"/>
  <c r="G175" i="24"/>
  <c r="G179" i="88"/>
  <c r="H179" i="24"/>
  <c r="G183" i="88"/>
  <c r="H183" i="24"/>
  <c r="G184" i="32"/>
  <c r="G184" i="24"/>
  <c r="G186" i="88"/>
  <c r="H186" i="24"/>
  <c r="G187" i="32"/>
  <c r="G187" i="24"/>
  <c r="G190" i="88"/>
  <c r="H190" i="24"/>
  <c r="G191" i="32"/>
  <c r="G191" i="24"/>
  <c r="G195" i="88"/>
  <c r="H195" i="24"/>
  <c r="G196" i="32"/>
  <c r="G196" i="24"/>
  <c r="G199" i="88"/>
  <c r="H199" i="24"/>
  <c r="G35" i="84"/>
  <c r="G113" i="84"/>
  <c r="H273" i="84"/>
  <c r="G493" i="84"/>
  <c r="G163" i="84"/>
  <c r="G411" i="84"/>
  <c r="G443" i="84"/>
  <c r="G55" i="84"/>
  <c r="G81" i="84"/>
  <c r="G119" i="84"/>
  <c r="G197" i="84"/>
  <c r="G261" i="84"/>
  <c r="G293" i="84"/>
  <c r="G331" i="84"/>
  <c r="G461" i="84"/>
  <c r="G17" i="84"/>
  <c r="G29" i="84"/>
  <c r="G41" i="84"/>
  <c r="G61" i="84"/>
  <c r="G67" i="84"/>
  <c r="G235" i="84"/>
  <c r="G423" i="84"/>
  <c r="H467" i="84"/>
  <c r="G469" i="84"/>
  <c r="G487" i="84"/>
  <c r="G145" i="84"/>
  <c r="G169" i="84"/>
  <c r="G191" i="84"/>
  <c r="G23" i="84"/>
  <c r="G87" i="84"/>
  <c r="G313" i="84"/>
  <c r="G131" i="84"/>
  <c r="G217" i="84"/>
  <c r="G255" i="84"/>
  <c r="G287" i="84"/>
  <c r="G93" i="84"/>
  <c r="G105" i="84"/>
  <c r="G157" i="84"/>
  <c r="G223" i="84"/>
  <c r="G275" i="84"/>
  <c r="G299" i="84"/>
  <c r="G319" i="84"/>
  <c r="G341" i="84"/>
  <c r="G365" i="84"/>
  <c r="G405" i="84"/>
  <c r="G437" i="84"/>
  <c r="G17" i="86"/>
  <c r="G23" i="86"/>
  <c r="G49" i="86"/>
  <c r="H339" i="86"/>
  <c r="G151" i="86"/>
  <c r="H209" i="86"/>
  <c r="G281" i="86"/>
  <c r="G353" i="86"/>
  <c r="G255" i="86"/>
  <c r="G125" i="86"/>
  <c r="G179" i="86"/>
  <c r="G203" i="86"/>
  <c r="G397" i="86"/>
  <c r="G261" i="86"/>
  <c r="G287" i="86"/>
  <c r="G385" i="86"/>
  <c r="G391" i="86"/>
  <c r="G469" i="86"/>
  <c r="G487" i="86"/>
  <c r="G493" i="86"/>
  <c r="G313" i="86"/>
  <c r="G55" i="85"/>
  <c r="H111" i="85"/>
  <c r="H143" i="85"/>
  <c r="G461" i="85"/>
  <c r="G29" i="85"/>
  <c r="H47" i="85"/>
  <c r="G151" i="85"/>
  <c r="G157" i="85"/>
  <c r="G229" i="85"/>
  <c r="H403" i="85"/>
  <c r="G411" i="85"/>
  <c r="H209" i="85"/>
  <c r="G449" i="85"/>
  <c r="G81" i="85"/>
  <c r="G105" i="85"/>
  <c r="G179" i="85"/>
  <c r="G185" i="85"/>
  <c r="G203" i="85"/>
  <c r="G293" i="85"/>
  <c r="G347" i="85"/>
  <c r="G359" i="85"/>
  <c r="H371" i="85"/>
  <c r="G243" i="85"/>
  <c r="G267" i="85"/>
  <c r="G429" i="85"/>
  <c r="H435" i="85"/>
  <c r="G217" i="85"/>
  <c r="G373" i="85"/>
  <c r="G385" i="85"/>
  <c r="G325" i="85"/>
  <c r="H339" i="85"/>
  <c r="G481" i="85"/>
  <c r="H467" i="85"/>
  <c r="G179" i="84"/>
  <c r="G211" i="84"/>
  <c r="H403" i="84"/>
  <c r="G99" i="84"/>
  <c r="G125" i="84"/>
  <c r="G151" i="84"/>
  <c r="G185" i="84"/>
  <c r="G203" i="84"/>
  <c r="G73" i="84"/>
  <c r="G281" i="84"/>
  <c r="G325" i="84"/>
  <c r="G353" i="84"/>
  <c r="G385" i="84"/>
  <c r="H435" i="84"/>
  <c r="G475" i="84"/>
  <c r="G481" i="84"/>
  <c r="G229" i="84"/>
  <c r="G347" i="84"/>
  <c r="H371" i="84"/>
  <c r="G373" i="84"/>
  <c r="G379" i="84"/>
  <c r="G397" i="84"/>
  <c r="G449" i="84"/>
  <c r="G455" i="84"/>
  <c r="G70" i="17"/>
  <c r="G438" i="32" s="1"/>
  <c r="G71" i="17"/>
  <c r="G69" i="17"/>
  <c r="G437" i="32" s="1"/>
  <c r="G436" i="88"/>
  <c r="G436" i="87"/>
  <c r="G436" i="91"/>
  <c r="G436" i="92"/>
  <c r="G436" i="93"/>
  <c r="G436" i="94"/>
  <c r="G66" i="17"/>
  <c r="G67" i="17"/>
  <c r="G65" i="17"/>
  <c r="G433" i="32" s="1"/>
  <c r="G432" i="88"/>
  <c r="G432" i="87"/>
  <c r="G432" i="91"/>
  <c r="G432" i="92"/>
  <c r="G432" i="93"/>
  <c r="G432" i="94"/>
  <c r="G62" i="17"/>
  <c r="G430" i="32" s="1"/>
  <c r="G63" i="17"/>
  <c r="G431" i="32" s="1"/>
  <c r="G61" i="17"/>
  <c r="G429" i="32" s="1"/>
  <c r="G428" i="88"/>
  <c r="G428" i="87"/>
  <c r="G428" i="91"/>
  <c r="G428" i="92"/>
  <c r="G428" i="93"/>
  <c r="G428" i="94"/>
  <c r="G58" i="17"/>
  <c r="G59" i="17"/>
  <c r="G57" i="17"/>
  <c r="G425" i="32" s="1"/>
  <c r="G424" i="88"/>
  <c r="G424" i="87"/>
  <c r="G424" i="91"/>
  <c r="G424" i="92"/>
  <c r="G424" i="93"/>
  <c r="G424" i="94"/>
  <c r="G420" i="88"/>
  <c r="G420" i="87"/>
  <c r="G420" i="91"/>
  <c r="G420" i="92"/>
  <c r="G420" i="93"/>
  <c r="G420" i="94"/>
  <c r="G54" i="17"/>
  <c r="G422" i="32" s="1"/>
  <c r="G55" i="17"/>
  <c r="G53" i="17"/>
  <c r="G421" i="32" s="1"/>
  <c r="G50" i="17"/>
  <c r="G418" i="32" s="1"/>
  <c r="G51" i="17"/>
  <c r="G49" i="17"/>
  <c r="G417" i="32" s="1"/>
  <c r="I48" i="17"/>
  <c r="G416" i="88" s="1"/>
  <c r="G416" i="87"/>
  <c r="G416" i="91"/>
  <c r="G416" i="92"/>
  <c r="G416" i="93"/>
  <c r="G416" i="94"/>
  <c r="I44" i="17"/>
  <c r="G412" i="88" s="1"/>
  <c r="G412" i="87"/>
  <c r="G412" i="91"/>
  <c r="G412" i="92"/>
  <c r="G412" i="93"/>
  <c r="G412" i="94"/>
  <c r="G46" i="17"/>
  <c r="G47" i="17"/>
  <c r="G45" i="17"/>
  <c r="G32" i="17"/>
  <c r="G402" i="32" s="1"/>
  <c r="G33" i="17"/>
  <c r="G403" i="32" s="1"/>
  <c r="G34" i="17"/>
  <c r="G404" i="32" s="1"/>
  <c r="G35" i="17"/>
  <c r="G405" i="32" s="1"/>
  <c r="G36" i="17"/>
  <c r="G406" i="32" s="1"/>
  <c r="G37" i="17"/>
  <c r="G38" i="17"/>
  <c r="G39" i="17"/>
  <c r="G40" i="17"/>
  <c r="G31" i="17"/>
  <c r="I27" i="17"/>
  <c r="I41" i="17"/>
  <c r="G18" i="17"/>
  <c r="G19" i="17"/>
  <c r="G20" i="17"/>
  <c r="G21" i="17"/>
  <c r="G22" i="17"/>
  <c r="G23" i="17"/>
  <c r="G24" i="17"/>
  <c r="G25" i="17"/>
  <c r="G26" i="17"/>
  <c r="G17" i="17"/>
  <c r="G165" i="24" l="1"/>
  <c r="G130" i="92"/>
  <c r="H47" i="84"/>
  <c r="I183" i="24"/>
  <c r="L171" i="24"/>
  <c r="I177" i="24"/>
  <c r="F258" i="88"/>
  <c r="G259" i="24"/>
  <c r="G221" i="93"/>
  <c r="G220" i="93" s="1"/>
  <c r="G287" i="87"/>
  <c r="G252" i="24"/>
  <c r="G254" i="24"/>
  <c r="L225" i="24"/>
  <c r="F258" i="93"/>
  <c r="G244" i="94"/>
  <c r="J313" i="24"/>
  <c r="G347" i="87"/>
  <c r="G345" i="87" s="1"/>
  <c r="G325" i="32"/>
  <c r="F309" i="87"/>
  <c r="F378" i="92"/>
  <c r="F309" i="93"/>
  <c r="F309" i="94"/>
  <c r="M309" i="94" s="1"/>
  <c r="G375" i="32"/>
  <c r="G318" i="24"/>
  <c r="F309" i="32"/>
  <c r="Z309" i="32" s="1"/>
  <c r="F331" i="92"/>
  <c r="W331" i="92" s="1"/>
  <c r="H363" i="24"/>
  <c r="G304" i="87"/>
  <c r="G302" i="87" s="1"/>
  <c r="J319" i="24"/>
  <c r="H356" i="24"/>
  <c r="G304" i="24"/>
  <c r="G371" i="24"/>
  <c r="G373" i="24"/>
  <c r="K299" i="24"/>
  <c r="J328" i="24"/>
  <c r="G313" i="24"/>
  <c r="G359" i="88"/>
  <c r="G358" i="88" s="1"/>
  <c r="G380" i="24"/>
  <c r="G299" i="87"/>
  <c r="G296" i="87" s="1"/>
  <c r="K328" i="24"/>
  <c r="F319" i="88"/>
  <c r="J319" i="88" s="1"/>
  <c r="G309" i="87"/>
  <c r="G308" i="87" s="1"/>
  <c r="K318" i="24"/>
  <c r="I325" i="24"/>
  <c r="G411" i="94"/>
  <c r="G411" i="87"/>
  <c r="F292" i="24"/>
  <c r="G141" i="93"/>
  <c r="G172" i="24"/>
  <c r="G148" i="94"/>
  <c r="G145" i="94" s="1"/>
  <c r="G335" i="93"/>
  <c r="G387" i="24"/>
  <c r="K304" i="24"/>
  <c r="H248" i="24"/>
  <c r="M244" i="24"/>
  <c r="H237" i="24"/>
  <c r="H249" i="24"/>
  <c r="F292" i="88"/>
  <c r="AR292" i="88" s="1"/>
  <c r="G248" i="88"/>
  <c r="G245" i="88" s="1"/>
  <c r="I203" i="24"/>
  <c r="K211" i="24"/>
  <c r="L223" i="24"/>
  <c r="F292" i="87"/>
  <c r="U292" i="87" s="1"/>
  <c r="F292" i="93"/>
  <c r="AI292" i="93" s="1"/>
  <c r="K205" i="24"/>
  <c r="K213" i="24"/>
  <c r="I213" i="24"/>
  <c r="G136" i="24"/>
  <c r="H305" i="84"/>
  <c r="G119" i="24"/>
  <c r="G147" i="91"/>
  <c r="G145" i="91" s="1"/>
  <c r="G197" i="87"/>
  <c r="G411" i="93"/>
  <c r="G411" i="92"/>
  <c r="G123" i="32"/>
  <c r="G120" i="32" s="1"/>
  <c r="F265" i="32"/>
  <c r="AC265" i="32" s="1"/>
  <c r="G383" i="32"/>
  <c r="H435" i="86"/>
  <c r="G108" i="87"/>
  <c r="G411" i="88"/>
  <c r="G411" i="91"/>
  <c r="I318" i="24"/>
  <c r="I328" i="24"/>
  <c r="H15" i="85"/>
  <c r="G393" i="32"/>
  <c r="G391" i="32"/>
  <c r="G392" i="32"/>
  <c r="G394" i="32"/>
  <c r="G387" i="32"/>
  <c r="G385" i="24"/>
  <c r="H467" i="86"/>
  <c r="G383" i="24"/>
  <c r="G378" i="24"/>
  <c r="G378" i="32"/>
  <c r="G376" i="32" s="1"/>
  <c r="F379" i="32"/>
  <c r="J379" i="32" s="1"/>
  <c r="H403" i="86"/>
  <c r="F375" i="91"/>
  <c r="AE375" i="91" s="1"/>
  <c r="F375" i="88"/>
  <c r="AR375" i="88" s="1"/>
  <c r="H368" i="24"/>
  <c r="H361" i="24"/>
  <c r="H355" i="24"/>
  <c r="I349" i="24"/>
  <c r="I342" i="24"/>
  <c r="I344" i="24"/>
  <c r="L337" i="24"/>
  <c r="K330" i="24"/>
  <c r="I332" i="24"/>
  <c r="K332" i="24"/>
  <c r="I330" i="24"/>
  <c r="K329" i="24"/>
  <c r="G328" i="32"/>
  <c r="G321" i="91"/>
  <c r="K323" i="24"/>
  <c r="G323" i="87"/>
  <c r="G320" i="87" s="1"/>
  <c r="G324" i="92"/>
  <c r="G320" i="92" s="1"/>
  <c r="H143" i="86"/>
  <c r="I321" i="24"/>
  <c r="K321" i="24"/>
  <c r="J318" i="24"/>
  <c r="K316" i="24"/>
  <c r="G317" i="24"/>
  <c r="G315" i="24"/>
  <c r="F319" i="91"/>
  <c r="AJ319" i="91" s="1"/>
  <c r="H111" i="86"/>
  <c r="G316" i="24"/>
  <c r="G315" i="32"/>
  <c r="G314" i="32" s="1"/>
  <c r="F319" i="92"/>
  <c r="Y319" i="92" s="1"/>
  <c r="F319" i="93"/>
  <c r="AA319" i="93" s="1"/>
  <c r="I316" i="24"/>
  <c r="G309" i="32"/>
  <c r="G310" i="32"/>
  <c r="G310" i="24"/>
  <c r="G310" i="92"/>
  <c r="G308" i="92" s="1"/>
  <c r="I311" i="24"/>
  <c r="I313" i="24"/>
  <c r="K311" i="24"/>
  <c r="K313" i="24"/>
  <c r="G306" i="24"/>
  <c r="G305" i="92"/>
  <c r="I306" i="24"/>
  <c r="K306" i="24"/>
  <c r="G297" i="32"/>
  <c r="G296" i="32" s="1"/>
  <c r="H15" i="86"/>
  <c r="J300" i="24"/>
  <c r="I301" i="24"/>
  <c r="G300" i="91"/>
  <c r="G296" i="91" s="1"/>
  <c r="G299" i="24"/>
  <c r="K298" i="24"/>
  <c r="K301" i="24"/>
  <c r="F293" i="88"/>
  <c r="Z293" i="88" s="1"/>
  <c r="F293" i="32"/>
  <c r="H278" i="24"/>
  <c r="G273" i="88"/>
  <c r="H305" i="85"/>
  <c r="F258" i="87"/>
  <c r="U258" i="87" s="1"/>
  <c r="F258" i="94"/>
  <c r="AE258" i="94" s="1"/>
  <c r="G256" i="24"/>
  <c r="G256" i="32"/>
  <c r="G251" i="32" s="1"/>
  <c r="H273" i="85"/>
  <c r="G240" i="94"/>
  <c r="M240" i="24"/>
  <c r="G235" i="88"/>
  <c r="G233" i="88" s="1"/>
  <c r="G230" i="87"/>
  <c r="I230" i="24"/>
  <c r="I228" i="24"/>
  <c r="G216" i="88"/>
  <c r="G214" i="88" s="1"/>
  <c r="G218" i="32"/>
  <c r="G217" i="92"/>
  <c r="G214" i="92" s="1"/>
  <c r="K218" i="24"/>
  <c r="G217" i="24"/>
  <c r="G216" i="32"/>
  <c r="J216" i="24"/>
  <c r="I218" i="24"/>
  <c r="L209" i="24"/>
  <c r="H211" i="24"/>
  <c r="G211" i="88"/>
  <c r="G210" i="88"/>
  <c r="G210" i="93"/>
  <c r="G208" i="93" s="1"/>
  <c r="I211" i="24"/>
  <c r="G204" i="92"/>
  <c r="G202" i="92" s="1"/>
  <c r="K207" i="24"/>
  <c r="G203" i="24"/>
  <c r="G205" i="32"/>
  <c r="G199" i="87"/>
  <c r="I189" i="24"/>
  <c r="K193" i="24"/>
  <c r="H339" i="84"/>
  <c r="H499" i="84" s="1"/>
  <c r="G175" i="91"/>
  <c r="G170" i="91" s="1"/>
  <c r="I162" i="24"/>
  <c r="G161" i="87"/>
  <c r="G157" i="87" s="1"/>
  <c r="G153" i="94"/>
  <c r="I155" i="24"/>
  <c r="G144" i="24"/>
  <c r="J141" i="24"/>
  <c r="H143" i="84"/>
  <c r="H111" i="84"/>
  <c r="G131" i="32"/>
  <c r="G127" i="24"/>
  <c r="H79" i="84"/>
  <c r="H118" i="24"/>
  <c r="G118" i="88"/>
  <c r="G114" i="88" s="1"/>
  <c r="G111" i="24"/>
  <c r="G110" i="24"/>
  <c r="G413" i="32"/>
  <c r="G401" i="32"/>
  <c r="H30" i="17"/>
  <c r="G415" i="32"/>
  <c r="H48" i="17"/>
  <c r="G416" i="32" s="1"/>
  <c r="H56" i="17"/>
  <c r="G395" i="24" s="1"/>
  <c r="H64" i="17"/>
  <c r="G432" i="32" s="1"/>
  <c r="H47" i="86"/>
  <c r="G127" i="32"/>
  <c r="G126" i="32" s="1"/>
  <c r="H280" i="24"/>
  <c r="G203" i="32"/>
  <c r="G275" i="88"/>
  <c r="G270" i="88" s="1"/>
  <c r="K216" i="24"/>
  <c r="J203" i="24"/>
  <c r="I290" i="24"/>
  <c r="F292" i="32"/>
  <c r="J292" i="32" s="1"/>
  <c r="F292" i="92"/>
  <c r="Y292" i="92" s="1"/>
  <c r="J299" i="24"/>
  <c r="G332" i="32"/>
  <c r="G301" i="24"/>
  <c r="G323" i="24"/>
  <c r="K309" i="24"/>
  <c r="H79" i="86"/>
  <c r="H359" i="24"/>
  <c r="G311" i="24"/>
  <c r="G196" i="93"/>
  <c r="G228" i="87"/>
  <c r="G242" i="94"/>
  <c r="G297" i="92"/>
  <c r="G296" i="92" s="1"/>
  <c r="G306" i="87"/>
  <c r="G337" i="93"/>
  <c r="G340" i="87"/>
  <c r="G339" i="87" s="1"/>
  <c r="H79" i="85"/>
  <c r="H175" i="85" s="1"/>
  <c r="H15" i="84"/>
  <c r="G414" i="32"/>
  <c r="G434" i="32"/>
  <c r="H44" i="17"/>
  <c r="G392" i="24" s="1"/>
  <c r="H52" i="17"/>
  <c r="G394" i="24" s="1"/>
  <c r="H60" i="17"/>
  <c r="G428" i="32" s="1"/>
  <c r="I285" i="24"/>
  <c r="F292" i="91"/>
  <c r="W292" i="91" s="1"/>
  <c r="U378" i="87"/>
  <c r="H177" i="86"/>
  <c r="H337" i="86" s="1"/>
  <c r="J309" i="24"/>
  <c r="H179" i="84"/>
  <c r="G140" i="24" s="1"/>
  <c r="L152" i="24"/>
  <c r="U309" i="87"/>
  <c r="F381" i="92"/>
  <c r="AQ381" i="92" s="1"/>
  <c r="F379" i="91"/>
  <c r="F346" i="24"/>
  <c r="F293" i="24"/>
  <c r="F293" i="93"/>
  <c r="AP293" i="93" s="1"/>
  <c r="F293" i="91"/>
  <c r="AS293" i="91" s="1"/>
  <c r="F293" i="94"/>
  <c r="AO293" i="94" s="1"/>
  <c r="F293" i="87"/>
  <c r="U293" i="87" s="1"/>
  <c r="F252" i="24"/>
  <c r="I152" i="24"/>
  <c r="H243" i="84"/>
  <c r="H211" i="84"/>
  <c r="G15" i="84"/>
  <c r="F385" i="32"/>
  <c r="I385" i="32" s="1"/>
  <c r="F378" i="24"/>
  <c r="F378" i="93"/>
  <c r="AF378" i="93" s="1"/>
  <c r="F329" i="88"/>
  <c r="AP329" i="88" s="1"/>
  <c r="F309" i="88"/>
  <c r="M309" i="88" s="1"/>
  <c r="F319" i="24"/>
  <c r="F319" i="87"/>
  <c r="U319" i="87" s="1"/>
  <c r="F341" i="91"/>
  <c r="AS341" i="91" s="1"/>
  <c r="F375" i="93"/>
  <c r="I375" i="93" s="1"/>
  <c r="F377" i="88"/>
  <c r="P377" i="88" s="1"/>
  <c r="F385" i="92"/>
  <c r="S385" i="92" s="1"/>
  <c r="F378" i="88"/>
  <c r="AS378" i="88" s="1"/>
  <c r="F378" i="94"/>
  <c r="O378" i="94" s="1"/>
  <c r="F309" i="92"/>
  <c r="AO309" i="92" s="1"/>
  <c r="F319" i="32"/>
  <c r="U319" i="32" s="1"/>
  <c r="F375" i="24"/>
  <c r="F385" i="87"/>
  <c r="U385" i="87" s="1"/>
  <c r="F341" i="32"/>
  <c r="Z341" i="32" s="1"/>
  <c r="F385" i="94"/>
  <c r="Q385" i="94" s="1"/>
  <c r="F381" i="32"/>
  <c r="J381" i="32" s="1"/>
  <c r="F312" i="91"/>
  <c r="AR312" i="91" s="1"/>
  <c r="F318" i="91"/>
  <c r="AN318" i="91" s="1"/>
  <c r="F284" i="87"/>
  <c r="U284" i="87" s="1"/>
  <c r="F260" i="87"/>
  <c r="O260" i="87" s="1"/>
  <c r="F252" i="88"/>
  <c r="U252" i="88" s="1"/>
  <c r="F252" i="32"/>
  <c r="AQ252" i="32" s="1"/>
  <c r="F252" i="92"/>
  <c r="L252" i="92" s="1"/>
  <c r="F385" i="24"/>
  <c r="F385" i="91"/>
  <c r="AA385" i="91" s="1"/>
  <c r="F371" i="88"/>
  <c r="V371" i="88" s="1"/>
  <c r="F329" i="87"/>
  <c r="U329" i="87" s="1"/>
  <c r="F381" i="87"/>
  <c r="F377" i="32"/>
  <c r="K377" i="32" s="1"/>
  <c r="F385" i="88"/>
  <c r="AH385" i="88" s="1"/>
  <c r="F374" i="92"/>
  <c r="AC374" i="92" s="1"/>
  <c r="F329" i="94"/>
  <c r="Y329" i="94" s="1"/>
  <c r="F381" i="94"/>
  <c r="Y381" i="94" s="1"/>
  <c r="F377" i="93"/>
  <c r="AS377" i="93" s="1"/>
  <c r="F341" i="92"/>
  <c r="R341" i="92" s="1"/>
  <c r="F371" i="93"/>
  <c r="AR371" i="93" s="1"/>
  <c r="F329" i="24"/>
  <c r="F329" i="93"/>
  <c r="O329" i="93" s="1"/>
  <c r="F381" i="91"/>
  <c r="S381" i="91" s="1"/>
  <c r="F381" i="93"/>
  <c r="AK381" i="93" s="1"/>
  <c r="F377" i="92"/>
  <c r="H377" i="92" s="1"/>
  <c r="F377" i="94"/>
  <c r="F341" i="24"/>
  <c r="F341" i="88"/>
  <c r="O341" i="88" s="1"/>
  <c r="F338" i="24"/>
  <c r="F335" i="88"/>
  <c r="AF335" i="88" s="1"/>
  <c r="F329" i="91"/>
  <c r="F381" i="24"/>
  <c r="F377" i="91"/>
  <c r="AN377" i="91" s="1"/>
  <c r="F318" i="94"/>
  <c r="AR318" i="94" s="1"/>
  <c r="F341" i="93"/>
  <c r="F379" i="88"/>
  <c r="AQ379" i="88" s="1"/>
  <c r="F379" i="94"/>
  <c r="M379" i="94" s="1"/>
  <c r="F331" i="24"/>
  <c r="F346" i="92"/>
  <c r="N346" i="92" s="1"/>
  <c r="F378" i="32"/>
  <c r="AN378" i="32" s="1"/>
  <c r="F329" i="32"/>
  <c r="F309" i="24"/>
  <c r="F379" i="24"/>
  <c r="F379" i="92"/>
  <c r="AK379" i="92" s="1"/>
  <c r="F377" i="24"/>
  <c r="F331" i="87"/>
  <c r="U331" i="87" s="1"/>
  <c r="F346" i="94"/>
  <c r="AR346" i="94" s="1"/>
  <c r="F341" i="87"/>
  <c r="AN341" i="87" s="1"/>
  <c r="F375" i="87"/>
  <c r="F375" i="94"/>
  <c r="I375" i="94" s="1"/>
  <c r="F379" i="87"/>
  <c r="F331" i="94"/>
  <c r="M331" i="94" s="1"/>
  <c r="F346" i="87"/>
  <c r="F375" i="32"/>
  <c r="AM375" i="32" s="1"/>
  <c r="F338" i="32"/>
  <c r="AA338" i="32" s="1"/>
  <c r="F335" i="91"/>
  <c r="AN335" i="91" s="1"/>
  <c r="F371" i="91"/>
  <c r="V371" i="91" s="1"/>
  <c r="F318" i="88"/>
  <c r="Q318" i="88" s="1"/>
  <c r="F374" i="32"/>
  <c r="R374" i="32" s="1"/>
  <c r="F338" i="91"/>
  <c r="F335" i="92"/>
  <c r="W335" i="92" s="1"/>
  <c r="F371" i="32"/>
  <c r="J371" i="32" s="1"/>
  <c r="F371" i="92"/>
  <c r="R371" i="92" s="1"/>
  <c r="F355" i="91"/>
  <c r="AR355" i="91" s="1"/>
  <c r="F312" i="24"/>
  <c r="F312" i="94"/>
  <c r="Q312" i="94" s="1"/>
  <c r="F331" i="32"/>
  <c r="AM331" i="32" s="1"/>
  <c r="F331" i="91"/>
  <c r="F318" i="32"/>
  <c r="AC318" i="32" s="1"/>
  <c r="F318" i="92"/>
  <c r="AR318" i="92" s="1"/>
  <c r="F346" i="32"/>
  <c r="AQ346" i="32" s="1"/>
  <c r="F346" i="91"/>
  <c r="P346" i="91" s="1"/>
  <c r="F374" i="93"/>
  <c r="AF374" i="93" s="1"/>
  <c r="F371" i="24"/>
  <c r="F312" i="88"/>
  <c r="N312" i="88" s="1"/>
  <c r="F318" i="24"/>
  <c r="F307" i="94"/>
  <c r="F374" i="87"/>
  <c r="F338" i="92"/>
  <c r="AB338" i="92" s="1"/>
  <c r="F335" i="32"/>
  <c r="AA335" i="32" s="1"/>
  <c r="F371" i="87"/>
  <c r="U371" i="87" s="1"/>
  <c r="F312" i="93"/>
  <c r="AI312" i="93" s="1"/>
  <c r="F331" i="88"/>
  <c r="AN331" i="88" s="1"/>
  <c r="F318" i="87"/>
  <c r="U318" i="87" s="1"/>
  <c r="F346" i="88"/>
  <c r="AQ346" i="88" s="1"/>
  <c r="F312" i="87"/>
  <c r="Y312" i="87" s="1"/>
  <c r="F355" i="32"/>
  <c r="F355" i="88"/>
  <c r="AC355" i="88" s="1"/>
  <c r="F355" i="93"/>
  <c r="U355" i="93" s="1"/>
  <c r="F330" i="24"/>
  <c r="F355" i="24"/>
  <c r="F355" i="92"/>
  <c r="AS355" i="92" s="1"/>
  <c r="F312" i="32"/>
  <c r="I312" i="32" s="1"/>
  <c r="F352" i="94"/>
  <c r="M352" i="94" s="1"/>
  <c r="F355" i="87"/>
  <c r="F330" i="88"/>
  <c r="H330" i="88" s="1"/>
  <c r="F330" i="93"/>
  <c r="F344" i="24"/>
  <c r="F306" i="88"/>
  <c r="H306" i="88" s="1"/>
  <c r="F300" i="93"/>
  <c r="F330" i="87"/>
  <c r="U330" i="87" s="1"/>
  <c r="F344" i="91"/>
  <c r="F330" i="32"/>
  <c r="AI330" i="32" s="1"/>
  <c r="F330" i="91"/>
  <c r="F344" i="32"/>
  <c r="L344" i="32" s="1"/>
  <c r="F344" i="92"/>
  <c r="M344" i="92" s="1"/>
  <c r="F305" i="91"/>
  <c r="F344" i="88"/>
  <c r="AA344" i="88" s="1"/>
  <c r="F344" i="93"/>
  <c r="F313" i="24"/>
  <c r="F330" i="92"/>
  <c r="Q330" i="92" s="1"/>
  <c r="F344" i="87"/>
  <c r="AI344" i="87" s="1"/>
  <c r="F313" i="91"/>
  <c r="F305" i="24"/>
  <c r="F306" i="94"/>
  <c r="AM306" i="94" s="1"/>
  <c r="F300" i="24"/>
  <c r="F313" i="88"/>
  <c r="AF313" i="88" s="1"/>
  <c r="F305" i="93"/>
  <c r="P305" i="93" s="1"/>
  <c r="F306" i="92"/>
  <c r="F300" i="92"/>
  <c r="V300" i="92" s="1"/>
  <c r="F305" i="87"/>
  <c r="F306" i="32"/>
  <c r="M306" i="32" s="1"/>
  <c r="F300" i="87"/>
  <c r="F313" i="93"/>
  <c r="F305" i="32"/>
  <c r="F305" i="92"/>
  <c r="M305" i="92" s="1"/>
  <c r="F306" i="24"/>
  <c r="F306" i="91"/>
  <c r="F300" i="32"/>
  <c r="AB300" i="32" s="1"/>
  <c r="F300" i="91"/>
  <c r="I300" i="91" s="1"/>
  <c r="F313" i="87"/>
  <c r="F313" i="94"/>
  <c r="F305" i="88"/>
  <c r="AC305" i="88" s="1"/>
  <c r="F306" i="87"/>
  <c r="F300" i="88"/>
  <c r="I300" i="88" s="1"/>
  <c r="F313" i="32"/>
  <c r="F310" i="32"/>
  <c r="F307" i="24"/>
  <c r="F307" i="88"/>
  <c r="F307" i="92"/>
  <c r="F299" i="87"/>
  <c r="F307" i="32"/>
  <c r="F307" i="93"/>
  <c r="F374" i="88"/>
  <c r="AN374" i="88" s="1"/>
  <c r="F374" i="94"/>
  <c r="F338" i="87"/>
  <c r="U338" i="87" s="1"/>
  <c r="F338" i="93"/>
  <c r="F335" i="87"/>
  <c r="U335" i="87" s="1"/>
  <c r="F335" i="94"/>
  <c r="F299" i="94"/>
  <c r="AP299" i="94" s="1"/>
  <c r="F307" i="87"/>
  <c r="F374" i="24"/>
  <c r="F360" i="93"/>
  <c r="AH360" i="93" s="1"/>
  <c r="F352" i="24"/>
  <c r="F338" i="88"/>
  <c r="F335" i="24"/>
  <c r="F310" i="92"/>
  <c r="F340" i="24"/>
  <c r="F354" i="88"/>
  <c r="AF354" i="88" s="1"/>
  <c r="F360" i="91"/>
  <c r="H360" i="91" s="1"/>
  <c r="F340" i="92"/>
  <c r="F304" i="32"/>
  <c r="F352" i="88"/>
  <c r="Q352" i="88" s="1"/>
  <c r="F340" i="32"/>
  <c r="N340" i="32" s="1"/>
  <c r="F299" i="88"/>
  <c r="F324" i="91"/>
  <c r="AP324" i="91" s="1"/>
  <c r="F304" i="91"/>
  <c r="F352" i="91"/>
  <c r="F340" i="91"/>
  <c r="M340" i="91" s="1"/>
  <c r="F299" i="93"/>
  <c r="J299" i="93" s="1"/>
  <c r="F354" i="32"/>
  <c r="F323" i="32"/>
  <c r="AS323" i="32" s="1"/>
  <c r="F349" i="32"/>
  <c r="F354" i="87"/>
  <c r="F304" i="92"/>
  <c r="W304" i="92" s="1"/>
  <c r="F360" i="24"/>
  <c r="F352" i="32"/>
  <c r="K352" i="32" s="1"/>
  <c r="F352" i="92"/>
  <c r="AD352" i="92" s="1"/>
  <c r="G320" i="32"/>
  <c r="F310" i="87"/>
  <c r="F340" i="87"/>
  <c r="F340" i="93"/>
  <c r="AH340" i="93" s="1"/>
  <c r="F323" i="92"/>
  <c r="P323" i="92" s="1"/>
  <c r="F299" i="24"/>
  <c r="F299" i="91"/>
  <c r="K299" i="91" s="1"/>
  <c r="F349" i="92"/>
  <c r="K349" i="92" s="1"/>
  <c r="F354" i="91"/>
  <c r="K354" i="91" s="1"/>
  <c r="F354" i="94"/>
  <c r="AJ354" i="94" s="1"/>
  <c r="F304" i="87"/>
  <c r="F304" i="94"/>
  <c r="N304" i="94" s="1"/>
  <c r="F354" i="93"/>
  <c r="F304" i="93"/>
  <c r="F360" i="32"/>
  <c r="N360" i="32" s="1"/>
  <c r="F352" i="87"/>
  <c r="F310" i="94"/>
  <c r="AB310" i="94" s="1"/>
  <c r="G314" i="91"/>
  <c r="F340" i="88"/>
  <c r="Q340" i="88" s="1"/>
  <c r="F299" i="32"/>
  <c r="F324" i="32"/>
  <c r="M324" i="32" s="1"/>
  <c r="F354" i="24"/>
  <c r="F304" i="24"/>
  <c r="F323" i="91"/>
  <c r="F324" i="87"/>
  <c r="F349" i="93"/>
  <c r="L349" i="93" s="1"/>
  <c r="F360" i="87"/>
  <c r="F360" i="92"/>
  <c r="AO360" i="92" s="1"/>
  <c r="F310" i="88"/>
  <c r="AS310" i="88" s="1"/>
  <c r="F310" i="93"/>
  <c r="F323" i="93"/>
  <c r="K323" i="93" s="1"/>
  <c r="F323" i="94"/>
  <c r="AQ323" i="94" s="1"/>
  <c r="F324" i="88"/>
  <c r="AQ324" i="88" s="1"/>
  <c r="F324" i="94"/>
  <c r="V324" i="94" s="1"/>
  <c r="F349" i="88"/>
  <c r="U349" i="88" s="1"/>
  <c r="F349" i="94"/>
  <c r="K349" i="94" s="1"/>
  <c r="F323" i="87"/>
  <c r="F324" i="93"/>
  <c r="AR324" i="93" s="1"/>
  <c r="F349" i="87"/>
  <c r="F360" i="88"/>
  <c r="AR360" i="88" s="1"/>
  <c r="F310" i="24"/>
  <c r="F323" i="24"/>
  <c r="F324" i="24"/>
  <c r="F349" i="24"/>
  <c r="F383" i="94"/>
  <c r="F383" i="93"/>
  <c r="F383" i="92"/>
  <c r="F383" i="88"/>
  <c r="F383" i="87"/>
  <c r="U383" i="87" s="1"/>
  <c r="F383" i="91"/>
  <c r="F383" i="32"/>
  <c r="F383" i="24"/>
  <c r="F328" i="94"/>
  <c r="F328" i="93"/>
  <c r="F328" i="92"/>
  <c r="F328" i="91"/>
  <c r="F328" i="88"/>
  <c r="F328" i="87"/>
  <c r="U328" i="87" s="1"/>
  <c r="F328" i="32"/>
  <c r="F328" i="24"/>
  <c r="G241" i="86"/>
  <c r="F342" i="93"/>
  <c r="F342" i="94"/>
  <c r="F342" i="92"/>
  <c r="F342" i="91"/>
  <c r="F342" i="87"/>
  <c r="U342" i="87" s="1"/>
  <c r="F342" i="88"/>
  <c r="F342" i="32"/>
  <c r="F342" i="24"/>
  <c r="F363" i="94"/>
  <c r="F363" i="93"/>
  <c r="F363" i="91"/>
  <c r="F363" i="92"/>
  <c r="F363" i="88"/>
  <c r="F363" i="87"/>
  <c r="U363" i="87" s="1"/>
  <c r="F363" i="32"/>
  <c r="F363" i="24"/>
  <c r="G314" i="88"/>
  <c r="F311" i="94"/>
  <c r="F311" i="93"/>
  <c r="F311" i="92"/>
  <c r="F311" i="88"/>
  <c r="F311" i="91"/>
  <c r="F311" i="87"/>
  <c r="U311" i="87" s="1"/>
  <c r="F311" i="32"/>
  <c r="F311" i="24"/>
  <c r="F301" i="94"/>
  <c r="F301" i="92"/>
  <c r="F301" i="91"/>
  <c r="F301" i="88"/>
  <c r="F301" i="93"/>
  <c r="F301" i="87"/>
  <c r="U301" i="87" s="1"/>
  <c r="F301" i="32"/>
  <c r="F301" i="24"/>
  <c r="G351" i="87"/>
  <c r="AK307" i="91"/>
  <c r="AR307" i="91"/>
  <c r="S307" i="91"/>
  <c r="AO307" i="91"/>
  <c r="R307" i="91"/>
  <c r="AF307" i="91"/>
  <c r="AB307" i="91"/>
  <c r="J307" i="91"/>
  <c r="K307" i="91"/>
  <c r="X307" i="91"/>
  <c r="O307" i="91"/>
  <c r="AJ307" i="91"/>
  <c r="AA307" i="91"/>
  <c r="AS307" i="91"/>
  <c r="AM307" i="91"/>
  <c r="V307" i="91"/>
  <c r="AP307" i="91"/>
  <c r="Y307" i="91"/>
  <c r="H307" i="91"/>
  <c r="AN307" i="91"/>
  <c r="AI307" i="91"/>
  <c r="Q307" i="91"/>
  <c r="AL307" i="91"/>
  <c r="U307" i="91"/>
  <c r="N307" i="91"/>
  <c r="AD307" i="91"/>
  <c r="AH307" i="91"/>
  <c r="W307" i="91"/>
  <c r="M307" i="91"/>
  <c r="Z307" i="91"/>
  <c r="AC307" i="91"/>
  <c r="AE307" i="91"/>
  <c r="P307" i="91"/>
  <c r="AQ307" i="91"/>
  <c r="I307" i="91"/>
  <c r="L307" i="91"/>
  <c r="AR385" i="93"/>
  <c r="AQ385" i="93"/>
  <c r="AK385" i="93"/>
  <c r="AC385" i="93"/>
  <c r="U385" i="93"/>
  <c r="M385" i="93"/>
  <c r="AP385" i="93"/>
  <c r="AI385" i="93"/>
  <c r="Z385" i="93"/>
  <c r="S385" i="93"/>
  <c r="L385" i="93"/>
  <c r="AO385" i="93"/>
  <c r="AF385" i="93"/>
  <c r="Y385" i="93"/>
  <c r="Q385" i="93"/>
  <c r="I385" i="93"/>
  <c r="AL385" i="93"/>
  <c r="H385" i="93"/>
  <c r="AD385" i="93"/>
  <c r="X385" i="93"/>
  <c r="O385" i="93"/>
  <c r="K385" i="93"/>
  <c r="AH385" i="93"/>
  <c r="P385" i="93"/>
  <c r="AM385" i="93"/>
  <c r="V385" i="93"/>
  <c r="J385" i="93"/>
  <c r="AA385" i="93"/>
  <c r="AB385" i="93"/>
  <c r="N385" i="93"/>
  <c r="AE385" i="93"/>
  <c r="AS385" i="93"/>
  <c r="AJ385" i="93"/>
  <c r="R385" i="93"/>
  <c r="AN385" i="93"/>
  <c r="W385" i="93"/>
  <c r="G358" i="87"/>
  <c r="G345" i="32"/>
  <c r="G320" i="93"/>
  <c r="AR306" i="88"/>
  <c r="G382" i="87"/>
  <c r="F372" i="94"/>
  <c r="F372" i="93"/>
  <c r="F372" i="88"/>
  <c r="F372" i="92"/>
  <c r="F372" i="91"/>
  <c r="F372" i="87"/>
  <c r="U372" i="87" s="1"/>
  <c r="F372" i="32"/>
  <c r="F372" i="24"/>
  <c r="G370" i="91"/>
  <c r="G364" i="92"/>
  <c r="G351" i="94"/>
  <c r="G339" i="93"/>
  <c r="G314" i="87"/>
  <c r="F380" i="94"/>
  <c r="F380" i="93"/>
  <c r="F380" i="88"/>
  <c r="F380" i="91"/>
  <c r="F380" i="92"/>
  <c r="F380" i="87"/>
  <c r="U380" i="87" s="1"/>
  <c r="F380" i="32"/>
  <c r="F380" i="24"/>
  <c r="AR378" i="87"/>
  <c r="AK378" i="87"/>
  <c r="Y378" i="87"/>
  <c r="M378" i="87"/>
  <c r="AI378" i="87"/>
  <c r="X378" i="87"/>
  <c r="L378" i="87"/>
  <c r="AD378" i="87"/>
  <c r="H378" i="87"/>
  <c r="S378" i="87"/>
  <c r="AC378" i="87"/>
  <c r="AP378" i="87"/>
  <c r="AO378" i="87"/>
  <c r="Q378" i="87"/>
  <c r="I378" i="87"/>
  <c r="AF378" i="87"/>
  <c r="AB378" i="87"/>
  <c r="O378" i="87"/>
  <c r="AL378" i="87"/>
  <c r="K378" i="87"/>
  <c r="AH378" i="87"/>
  <c r="AQ378" i="87"/>
  <c r="P378" i="87"/>
  <c r="V378" i="87"/>
  <c r="Z378" i="87"/>
  <c r="J378" i="87"/>
  <c r="AA378" i="87"/>
  <c r="R378" i="87"/>
  <c r="N378" i="87"/>
  <c r="AE378" i="87"/>
  <c r="AM378" i="87"/>
  <c r="AJ378" i="87"/>
  <c r="W378" i="87"/>
  <c r="AN378" i="87"/>
  <c r="AS378" i="87"/>
  <c r="Y329" i="92"/>
  <c r="N329" i="92"/>
  <c r="J329" i="92"/>
  <c r="AH329" i="92"/>
  <c r="AJ329" i="92"/>
  <c r="R329" i="92"/>
  <c r="P329" i="92"/>
  <c r="H329" i="92"/>
  <c r="W329" i="92"/>
  <c r="AN329" i="92"/>
  <c r="AA329" i="92"/>
  <c r="AR329" i="92"/>
  <c r="AK329" i="92"/>
  <c r="S329" i="92"/>
  <c r="AM329" i="92"/>
  <c r="V329" i="92"/>
  <c r="L329" i="92"/>
  <c r="AF329" i="92"/>
  <c r="O329" i="92"/>
  <c r="AI329" i="92"/>
  <c r="Q329" i="92"/>
  <c r="U329" i="92"/>
  <c r="AB329" i="92"/>
  <c r="AD329" i="92"/>
  <c r="AC329" i="92"/>
  <c r="K329" i="92"/>
  <c r="X329" i="92"/>
  <c r="Z329" i="92"/>
  <c r="AL329" i="92"/>
  <c r="AP329" i="92"/>
  <c r="AS329" i="92"/>
  <c r="M329" i="92"/>
  <c r="I329" i="92"/>
  <c r="AQ329" i="92"/>
  <c r="AE329" i="92"/>
  <c r="AO329" i="92"/>
  <c r="G79" i="86"/>
  <c r="G376" i="92"/>
  <c r="G327" i="92"/>
  <c r="AM324" i="92"/>
  <c r="AC324" i="92"/>
  <c r="P324" i="92"/>
  <c r="AR324" i="92"/>
  <c r="Z324" i="92"/>
  <c r="AP324" i="92"/>
  <c r="S324" i="92"/>
  <c r="X324" i="92"/>
  <c r="V324" i="92"/>
  <c r="Q324" i="92"/>
  <c r="AQ324" i="92"/>
  <c r="U324" i="92"/>
  <c r="AK324" i="92"/>
  <c r="M324" i="92"/>
  <c r="L324" i="92"/>
  <c r="K324" i="92"/>
  <c r="AO324" i="92"/>
  <c r="AB324" i="92"/>
  <c r="AL324" i="92"/>
  <c r="AD324" i="92"/>
  <c r="AS324" i="92"/>
  <c r="AF324" i="92"/>
  <c r="Y324" i="92"/>
  <c r="AH324" i="92"/>
  <c r="O324" i="92"/>
  <c r="N324" i="92"/>
  <c r="AE324" i="92"/>
  <c r="I324" i="92"/>
  <c r="R324" i="92"/>
  <c r="AJ324" i="92"/>
  <c r="H324" i="92"/>
  <c r="W324" i="92"/>
  <c r="AN324" i="92"/>
  <c r="AI324" i="92"/>
  <c r="AA324" i="92"/>
  <c r="J324" i="92"/>
  <c r="AS319" i="91"/>
  <c r="AO319" i="91"/>
  <c r="S319" i="91"/>
  <c r="AC319" i="91"/>
  <c r="AM319" i="91"/>
  <c r="H319" i="91"/>
  <c r="N319" i="91"/>
  <c r="W319" i="91"/>
  <c r="M319" i="91"/>
  <c r="G273" i="86"/>
  <c r="F348" i="94"/>
  <c r="F348" i="93"/>
  <c r="F348" i="92"/>
  <c r="F348" i="88"/>
  <c r="F348" i="87"/>
  <c r="U348" i="87" s="1"/>
  <c r="F348" i="91"/>
  <c r="F348" i="32"/>
  <c r="F348" i="24"/>
  <c r="G143" i="86"/>
  <c r="F322" i="94"/>
  <c r="F322" i="91"/>
  <c r="F322" i="92"/>
  <c r="F322" i="93"/>
  <c r="F322" i="88"/>
  <c r="F322" i="87"/>
  <c r="U322" i="87" s="1"/>
  <c r="F322" i="32"/>
  <c r="F322" i="24"/>
  <c r="F365" i="94"/>
  <c r="F365" i="93"/>
  <c r="F365" i="92"/>
  <c r="F365" i="88"/>
  <c r="F365" i="87"/>
  <c r="U365" i="87" s="1"/>
  <c r="F365" i="91"/>
  <c r="F365" i="32"/>
  <c r="F365" i="24"/>
  <c r="G308" i="88"/>
  <c r="F350" i="94"/>
  <c r="F350" i="92"/>
  <c r="F350" i="91"/>
  <c r="F350" i="88"/>
  <c r="F350" i="93"/>
  <c r="F350" i="87"/>
  <c r="U350" i="87" s="1"/>
  <c r="F350" i="32"/>
  <c r="F350" i="24"/>
  <c r="AP374" i="92"/>
  <c r="AF374" i="92"/>
  <c r="V374" i="92"/>
  <c r="AJ374" i="92"/>
  <c r="M335" i="93"/>
  <c r="AI335" i="93"/>
  <c r="R335" i="93"/>
  <c r="AQ335" i="93"/>
  <c r="Y335" i="93"/>
  <c r="AD335" i="93"/>
  <c r="AP335" i="93"/>
  <c r="U335" i="93"/>
  <c r="Q335" i="93"/>
  <c r="W335" i="93"/>
  <c r="Z335" i="93"/>
  <c r="AC335" i="93"/>
  <c r="I335" i="93"/>
  <c r="L335" i="93"/>
  <c r="AF335" i="93"/>
  <c r="O335" i="93"/>
  <c r="V335" i="93"/>
  <c r="AR335" i="93"/>
  <c r="AL335" i="93"/>
  <c r="AJ335" i="93"/>
  <c r="AS335" i="93"/>
  <c r="AB335" i="93"/>
  <c r="K335" i="93"/>
  <c r="AA335" i="93"/>
  <c r="AN335" i="93"/>
  <c r="X335" i="93"/>
  <c r="AH335" i="93"/>
  <c r="AE335" i="93"/>
  <c r="S335" i="93"/>
  <c r="AM335" i="93"/>
  <c r="AO335" i="93"/>
  <c r="AK335" i="93"/>
  <c r="N335" i="93"/>
  <c r="J335" i="93"/>
  <c r="P335" i="93"/>
  <c r="H335" i="93"/>
  <c r="G320" i="91"/>
  <c r="G376" i="93"/>
  <c r="G370" i="32"/>
  <c r="G364" i="32"/>
  <c r="G308" i="93"/>
  <c r="AD378" i="92"/>
  <c r="V378" i="92"/>
  <c r="K378" i="92"/>
  <c r="AN378" i="92"/>
  <c r="AB378" i="92"/>
  <c r="M378" i="92"/>
  <c r="Z378" i="92"/>
  <c r="AF378" i="92"/>
  <c r="AK378" i="92"/>
  <c r="AR378" i="92"/>
  <c r="Q378" i="92"/>
  <c r="X378" i="92"/>
  <c r="I378" i="92"/>
  <c r="H378" i="92"/>
  <c r="Y378" i="92"/>
  <c r="N378" i="92"/>
  <c r="AE378" i="92"/>
  <c r="AQ378" i="92"/>
  <c r="L378" i="92"/>
  <c r="AC378" i="92"/>
  <c r="AP378" i="92"/>
  <c r="R378" i="92"/>
  <c r="AJ378" i="92"/>
  <c r="AS378" i="92"/>
  <c r="AH378" i="92"/>
  <c r="AL378" i="92"/>
  <c r="AO378" i="92"/>
  <c r="P378" i="92"/>
  <c r="AI378" i="92"/>
  <c r="AM378" i="92"/>
  <c r="J378" i="92"/>
  <c r="O378" i="92"/>
  <c r="W378" i="92"/>
  <c r="S378" i="92"/>
  <c r="U378" i="92"/>
  <c r="AA378" i="92"/>
  <c r="Y340" i="94"/>
  <c r="H340" i="94"/>
  <c r="AP340" i="94"/>
  <c r="AC340" i="94"/>
  <c r="L340" i="94"/>
  <c r="AO340" i="94"/>
  <c r="X340" i="94"/>
  <c r="AD340" i="94"/>
  <c r="M340" i="94"/>
  <c r="AA340" i="94"/>
  <c r="AE340" i="94"/>
  <c r="AH340" i="94"/>
  <c r="AK340" i="94"/>
  <c r="S340" i="94"/>
  <c r="AQ340" i="94"/>
  <c r="Z340" i="94"/>
  <c r="I340" i="94"/>
  <c r="R340" i="94"/>
  <c r="W340" i="94"/>
  <c r="U340" i="94"/>
  <c r="O340" i="94"/>
  <c r="V340" i="94"/>
  <c r="J340" i="94"/>
  <c r="AL340" i="94"/>
  <c r="AS340" i="94"/>
  <c r="K340" i="94"/>
  <c r="Q340" i="94"/>
  <c r="AN340" i="94"/>
  <c r="AF340" i="94"/>
  <c r="AR340" i="94"/>
  <c r="AM340" i="94"/>
  <c r="AB340" i="94"/>
  <c r="AJ340" i="94"/>
  <c r="N340" i="94"/>
  <c r="P340" i="94"/>
  <c r="AI340" i="94"/>
  <c r="Q329" i="87"/>
  <c r="AM329" i="87"/>
  <c r="K329" i="87"/>
  <c r="I309" i="32"/>
  <c r="O309" i="32"/>
  <c r="R309" i="32"/>
  <c r="L309" i="32"/>
  <c r="AJ309" i="32"/>
  <c r="AK309" i="32"/>
  <c r="AC309" i="32"/>
  <c r="AA309" i="32"/>
  <c r="Y309" i="32"/>
  <c r="G327" i="93"/>
  <c r="F343" i="94"/>
  <c r="F343" i="93"/>
  <c r="F343" i="91"/>
  <c r="F343" i="87"/>
  <c r="U343" i="87" s="1"/>
  <c r="F343" i="92"/>
  <c r="F343" i="88"/>
  <c r="F343" i="32"/>
  <c r="F343" i="24"/>
  <c r="F332" i="91"/>
  <c r="F332" i="92"/>
  <c r="F332" i="94"/>
  <c r="F332" i="93"/>
  <c r="F332" i="88"/>
  <c r="F332" i="87"/>
  <c r="U332" i="87" s="1"/>
  <c r="F332" i="32"/>
  <c r="F332" i="24"/>
  <c r="F347" i="94"/>
  <c r="F347" i="93"/>
  <c r="F347" i="92"/>
  <c r="F347" i="88"/>
  <c r="F347" i="87"/>
  <c r="U347" i="87" s="1"/>
  <c r="F347" i="91"/>
  <c r="F347" i="32"/>
  <c r="F347" i="24"/>
  <c r="G435" i="86"/>
  <c r="G382" i="91"/>
  <c r="G370" i="88"/>
  <c r="F359" i="94"/>
  <c r="F359" i="93"/>
  <c r="F359" i="92"/>
  <c r="F359" i="88"/>
  <c r="F359" i="91"/>
  <c r="F359" i="87"/>
  <c r="U359" i="87" s="1"/>
  <c r="F359" i="32"/>
  <c r="F359" i="24"/>
  <c r="G333" i="32"/>
  <c r="G333" i="92"/>
  <c r="F321" i="94"/>
  <c r="F321" i="91"/>
  <c r="F321" i="92"/>
  <c r="F321" i="88"/>
  <c r="F321" i="93"/>
  <c r="F321" i="87"/>
  <c r="U321" i="87" s="1"/>
  <c r="F321" i="32"/>
  <c r="F321" i="24"/>
  <c r="F315" i="94"/>
  <c r="F315" i="93"/>
  <c r="F315" i="92"/>
  <c r="F315" i="91"/>
  <c r="F315" i="88"/>
  <c r="F315" i="87"/>
  <c r="U315" i="87" s="1"/>
  <c r="F315" i="32"/>
  <c r="F315" i="24"/>
  <c r="G296" i="93"/>
  <c r="G358" i="91"/>
  <c r="G351" i="91"/>
  <c r="G320" i="88"/>
  <c r="G358" i="93"/>
  <c r="G345" i="91"/>
  <c r="G333" i="88"/>
  <c r="G296" i="88"/>
  <c r="G382" i="92"/>
  <c r="G376" i="87"/>
  <c r="G370" i="87"/>
  <c r="G370" i="94"/>
  <c r="F366" i="94"/>
  <c r="F366" i="93"/>
  <c r="F366" i="92"/>
  <c r="F366" i="88"/>
  <c r="F366" i="91"/>
  <c r="F366" i="87"/>
  <c r="U366" i="87" s="1"/>
  <c r="F366" i="32"/>
  <c r="F366" i="24"/>
  <c r="G364" i="94"/>
  <c r="F362" i="94"/>
  <c r="F362" i="93"/>
  <c r="F362" i="91"/>
  <c r="F362" i="92"/>
  <c r="F362" i="87"/>
  <c r="U362" i="87" s="1"/>
  <c r="F362" i="88"/>
  <c r="F362" i="32"/>
  <c r="F362" i="24"/>
  <c r="G339" i="32"/>
  <c r="G339" i="91"/>
  <c r="F337" i="94"/>
  <c r="F337" i="91"/>
  <c r="F337" i="88"/>
  <c r="F337" i="93"/>
  <c r="F337" i="92"/>
  <c r="F337" i="87"/>
  <c r="U337" i="87" s="1"/>
  <c r="F337" i="32"/>
  <c r="F337" i="24"/>
  <c r="F316" i="94"/>
  <c r="F316" i="93"/>
  <c r="F316" i="91"/>
  <c r="F316" i="92"/>
  <c r="F316" i="88"/>
  <c r="F316" i="87"/>
  <c r="U316" i="87" s="1"/>
  <c r="F316" i="32"/>
  <c r="F316" i="24"/>
  <c r="G314" i="92"/>
  <c r="G308" i="94"/>
  <c r="AL378" i="32"/>
  <c r="AD378" i="91"/>
  <c r="R378" i="91"/>
  <c r="AM378" i="91"/>
  <c r="P378" i="91"/>
  <c r="AP378" i="91"/>
  <c r="V378" i="91"/>
  <c r="AH378" i="91"/>
  <c r="H378" i="91"/>
  <c r="AR378" i="91"/>
  <c r="AA378" i="91"/>
  <c r="J378" i="91"/>
  <c r="AK378" i="91"/>
  <c r="S378" i="91"/>
  <c r="AL378" i="91"/>
  <c r="N378" i="91"/>
  <c r="AC378" i="91"/>
  <c r="M378" i="91"/>
  <c r="AS378" i="91"/>
  <c r="X378" i="91"/>
  <c r="AE378" i="91"/>
  <c r="AN378" i="91"/>
  <c r="L378" i="91"/>
  <c r="K378" i="91"/>
  <c r="W378" i="91"/>
  <c r="AO378" i="91"/>
  <c r="O378" i="91"/>
  <c r="Z378" i="91"/>
  <c r="AI378" i="91"/>
  <c r="Y378" i="91"/>
  <c r="AF378" i="91"/>
  <c r="U378" i="91"/>
  <c r="AJ378" i="91"/>
  <c r="AB378" i="91"/>
  <c r="I378" i="91"/>
  <c r="Q378" i="91"/>
  <c r="AQ378" i="91"/>
  <c r="AR371" i="94"/>
  <c r="AP371" i="94"/>
  <c r="AD371" i="94"/>
  <c r="S371" i="94"/>
  <c r="H371" i="94"/>
  <c r="AO371" i="94"/>
  <c r="AC371" i="94"/>
  <c r="Q371" i="94"/>
  <c r="X371" i="94"/>
  <c r="AK371" i="94"/>
  <c r="M371" i="94"/>
  <c r="Y371" i="94"/>
  <c r="L371" i="94"/>
  <c r="AI371" i="94"/>
  <c r="O371" i="94"/>
  <c r="AL371" i="94"/>
  <c r="AB371" i="94"/>
  <c r="R371" i="94"/>
  <c r="AJ371" i="94"/>
  <c r="U371" i="94"/>
  <c r="AQ371" i="94"/>
  <c r="K371" i="94"/>
  <c r="AH371" i="94"/>
  <c r="W371" i="94"/>
  <c r="AN371" i="94"/>
  <c r="Z371" i="94"/>
  <c r="AM371" i="94"/>
  <c r="AA371" i="94"/>
  <c r="AF371" i="94"/>
  <c r="AS371" i="94"/>
  <c r="AE371" i="94"/>
  <c r="J371" i="94"/>
  <c r="I371" i="94"/>
  <c r="P371" i="94"/>
  <c r="V371" i="94"/>
  <c r="N371" i="94"/>
  <c r="AR309" i="87"/>
  <c r="AS309" i="87"/>
  <c r="AI309" i="87"/>
  <c r="X309" i="87"/>
  <c r="K309" i="87"/>
  <c r="AO309" i="87"/>
  <c r="AB309" i="87"/>
  <c r="AQ309" i="87"/>
  <c r="AF309" i="87"/>
  <c r="S309" i="87"/>
  <c r="I309" i="87"/>
  <c r="Q309" i="87"/>
  <c r="AK309" i="87"/>
  <c r="Z309" i="87"/>
  <c r="O309" i="87"/>
  <c r="V309" i="87"/>
  <c r="AD309" i="87"/>
  <c r="AM309" i="87"/>
  <c r="L309" i="87"/>
  <c r="AC309" i="87"/>
  <c r="N309" i="87"/>
  <c r="AE309" i="87"/>
  <c r="AN309" i="87"/>
  <c r="P309" i="87"/>
  <c r="AH309" i="87"/>
  <c r="R309" i="87"/>
  <c r="AJ309" i="87"/>
  <c r="AL309" i="87"/>
  <c r="W309" i="87"/>
  <c r="AP309" i="87"/>
  <c r="J309" i="87"/>
  <c r="H309" i="87"/>
  <c r="Y309" i="87"/>
  <c r="AA309" i="87"/>
  <c r="M309" i="87"/>
  <c r="H309" i="93"/>
  <c r="AQ309" i="93"/>
  <c r="Z309" i="93"/>
  <c r="I309" i="93"/>
  <c r="AF309" i="93"/>
  <c r="O309" i="93"/>
  <c r="AJ309" i="93"/>
  <c r="AH309" i="93"/>
  <c r="AC309" i="93"/>
  <c r="Y309" i="93"/>
  <c r="U309" i="93"/>
  <c r="AM309" i="93"/>
  <c r="V309" i="93"/>
  <c r="AS309" i="93"/>
  <c r="AB309" i="93"/>
  <c r="K309" i="93"/>
  <c r="AA309" i="93"/>
  <c r="W309" i="93"/>
  <c r="P309" i="93"/>
  <c r="AE309" i="93"/>
  <c r="AI309" i="93"/>
  <c r="AO309" i="93"/>
  <c r="L309" i="93"/>
  <c r="AD309" i="93"/>
  <c r="AK309" i="93"/>
  <c r="AR309" i="93"/>
  <c r="AN309" i="93"/>
  <c r="AP309" i="93"/>
  <c r="Q309" i="93"/>
  <c r="R309" i="93"/>
  <c r="AL309" i="93"/>
  <c r="M309" i="93"/>
  <c r="J309" i="93"/>
  <c r="X309" i="93"/>
  <c r="N309" i="93"/>
  <c r="S309" i="93"/>
  <c r="G302" i="32"/>
  <c r="G302" i="91"/>
  <c r="AL381" i="88"/>
  <c r="AS381" i="88"/>
  <c r="K381" i="88"/>
  <c r="AF381" i="88"/>
  <c r="AP381" i="88"/>
  <c r="AH381" i="88"/>
  <c r="AC381" i="88"/>
  <c r="AK381" i="88"/>
  <c r="X381" i="88"/>
  <c r="U381" i="88"/>
  <c r="AO381" i="88"/>
  <c r="H381" i="88"/>
  <c r="L381" i="88"/>
  <c r="Y381" i="88"/>
  <c r="P381" i="88"/>
  <c r="AB381" i="88"/>
  <c r="S381" i="88"/>
  <c r="M381" i="88"/>
  <c r="AD381" i="88"/>
  <c r="N381" i="88"/>
  <c r="AE381" i="88"/>
  <c r="V381" i="88"/>
  <c r="W381" i="88"/>
  <c r="AR381" i="88"/>
  <c r="O381" i="88"/>
  <c r="Q381" i="88"/>
  <c r="AI381" i="88"/>
  <c r="R381" i="88"/>
  <c r="AJ381" i="88"/>
  <c r="AM381" i="88"/>
  <c r="AN381" i="88"/>
  <c r="AQ381" i="88"/>
  <c r="AA381" i="88"/>
  <c r="Z381" i="88"/>
  <c r="I381" i="88"/>
  <c r="J381" i="88"/>
  <c r="AB379" i="32"/>
  <c r="AI379" i="32"/>
  <c r="Y379" i="32"/>
  <c r="V379" i="32"/>
  <c r="N379" i="32"/>
  <c r="S379" i="32"/>
  <c r="Z379" i="32"/>
  <c r="AL379" i="32"/>
  <c r="L379" i="32"/>
  <c r="W379" i="91"/>
  <c r="N379" i="91"/>
  <c r="AC379" i="91"/>
  <c r="L379" i="91"/>
  <c r="AD379" i="91"/>
  <c r="AR379" i="91"/>
  <c r="V379" i="91"/>
  <c r="AE379" i="91"/>
  <c r="AB379" i="91"/>
  <c r="Z379" i="91"/>
  <c r="AH379" i="91"/>
  <c r="H379" i="91"/>
  <c r="R379" i="91"/>
  <c r="AA379" i="91"/>
  <c r="S379" i="91"/>
  <c r="AI379" i="91"/>
  <c r="U379" i="91"/>
  <c r="AM379" i="91"/>
  <c r="AN379" i="91"/>
  <c r="Y379" i="91"/>
  <c r="AO379" i="91"/>
  <c r="M379" i="91"/>
  <c r="O379" i="91"/>
  <c r="I379" i="91"/>
  <c r="K379" i="91"/>
  <c r="AP379" i="91"/>
  <c r="AJ379" i="91"/>
  <c r="J379" i="91"/>
  <c r="AK379" i="91"/>
  <c r="AL379" i="91"/>
  <c r="AQ379" i="91"/>
  <c r="AS379" i="91"/>
  <c r="X379" i="91"/>
  <c r="P379" i="91"/>
  <c r="Q379" i="91"/>
  <c r="AF379" i="91"/>
  <c r="AE377" i="91"/>
  <c r="G327" i="91"/>
  <c r="AI319" i="87"/>
  <c r="AF319" i="87"/>
  <c r="X319" i="87"/>
  <c r="S319" i="87"/>
  <c r="M319" i="87"/>
  <c r="AE319" i="87"/>
  <c r="V319" i="87"/>
  <c r="Y319" i="87"/>
  <c r="J319" i="87"/>
  <c r="H331" i="88"/>
  <c r="AN331" i="93"/>
  <c r="AE331" i="93"/>
  <c r="H331" i="93"/>
  <c r="AH331" i="93"/>
  <c r="W331" i="93"/>
  <c r="J331" i="93"/>
  <c r="AR331" i="93"/>
  <c r="AP331" i="93"/>
  <c r="R331" i="93"/>
  <c r="Y331" i="93"/>
  <c r="AA331" i="93"/>
  <c r="AI331" i="93"/>
  <c r="Q331" i="93"/>
  <c r="AO331" i="93"/>
  <c r="X331" i="93"/>
  <c r="L331" i="93"/>
  <c r="AJ331" i="93"/>
  <c r="AD331" i="93"/>
  <c r="M331" i="93"/>
  <c r="AK331" i="93"/>
  <c r="S331" i="93"/>
  <c r="U331" i="93"/>
  <c r="AQ331" i="93"/>
  <c r="I331" i="93"/>
  <c r="O331" i="93"/>
  <c r="N331" i="93"/>
  <c r="P331" i="93"/>
  <c r="AM331" i="93"/>
  <c r="AS331" i="93"/>
  <c r="K331" i="93"/>
  <c r="AF331" i="93"/>
  <c r="AC331" i="93"/>
  <c r="AB331" i="93"/>
  <c r="Z331" i="93"/>
  <c r="V331" i="93"/>
  <c r="AL331" i="93"/>
  <c r="Z318" i="93"/>
  <c r="AR318" i="93"/>
  <c r="Y318" i="93"/>
  <c r="AO318" i="93"/>
  <c r="Q318" i="93"/>
  <c r="U318" i="93"/>
  <c r="P318" i="93"/>
  <c r="K318" i="93"/>
  <c r="V318" i="93"/>
  <c r="AP318" i="93"/>
  <c r="S318" i="93"/>
  <c r="AI318" i="93"/>
  <c r="L318" i="93"/>
  <c r="I318" i="93"/>
  <c r="AL318" i="93"/>
  <c r="AS318" i="93"/>
  <c r="M318" i="93"/>
  <c r="AQ318" i="93"/>
  <c r="O318" i="93"/>
  <c r="W318" i="93"/>
  <c r="AN318" i="93"/>
  <c r="H318" i="93"/>
  <c r="AF318" i="93"/>
  <c r="AH318" i="93"/>
  <c r="J318" i="93"/>
  <c r="AA318" i="93"/>
  <c r="AC318" i="93"/>
  <c r="N318" i="93"/>
  <c r="X318" i="93"/>
  <c r="R318" i="93"/>
  <c r="AM318" i="93"/>
  <c r="AB318" i="93"/>
  <c r="AK318" i="93"/>
  <c r="AE318" i="93"/>
  <c r="AD318" i="93"/>
  <c r="AJ318" i="93"/>
  <c r="AI346" i="93"/>
  <c r="AS346" i="93"/>
  <c r="V346" i="93"/>
  <c r="AO346" i="93"/>
  <c r="Q346" i="93"/>
  <c r="K346" i="93"/>
  <c r="AH346" i="93"/>
  <c r="AC346" i="93"/>
  <c r="AF346" i="93"/>
  <c r="I346" i="93"/>
  <c r="Y346" i="93"/>
  <c r="P346" i="93"/>
  <c r="AR346" i="93"/>
  <c r="Z346" i="93"/>
  <c r="AP346" i="93"/>
  <c r="S346" i="93"/>
  <c r="AB346" i="93"/>
  <c r="U346" i="93"/>
  <c r="M346" i="93"/>
  <c r="N346" i="93"/>
  <c r="AE346" i="93"/>
  <c r="O346" i="93"/>
  <c r="H346" i="93"/>
  <c r="R346" i="93"/>
  <c r="AJ346" i="93"/>
  <c r="AK346" i="93"/>
  <c r="W346" i="93"/>
  <c r="AD346" i="93"/>
  <c r="AA346" i="93"/>
  <c r="L346" i="93"/>
  <c r="AQ346" i="93"/>
  <c r="AM346" i="93"/>
  <c r="AN346" i="93"/>
  <c r="AL346" i="93"/>
  <c r="X346" i="93"/>
  <c r="J346" i="93"/>
  <c r="K341" i="91"/>
  <c r="AF341" i="91"/>
  <c r="J341" i="91"/>
  <c r="AJ341" i="91"/>
  <c r="AF375" i="91"/>
  <c r="G296" i="94"/>
  <c r="G327" i="88"/>
  <c r="AR374" i="91"/>
  <c r="AI374" i="91"/>
  <c r="Q374" i="91"/>
  <c r="AF374" i="91"/>
  <c r="O374" i="91"/>
  <c r="Z374" i="91"/>
  <c r="X374" i="91"/>
  <c r="I374" i="91"/>
  <c r="AQ374" i="91"/>
  <c r="AO374" i="91"/>
  <c r="AK374" i="91"/>
  <c r="K374" i="91"/>
  <c r="AS374" i="91"/>
  <c r="S374" i="91"/>
  <c r="AM374" i="91"/>
  <c r="AB374" i="91"/>
  <c r="M374" i="91"/>
  <c r="V374" i="91"/>
  <c r="AD374" i="91"/>
  <c r="H374" i="91"/>
  <c r="Y374" i="91"/>
  <c r="AP374" i="91"/>
  <c r="W374" i="91"/>
  <c r="AN374" i="91"/>
  <c r="L374" i="91"/>
  <c r="AH374" i="91"/>
  <c r="AA374" i="91"/>
  <c r="U374" i="91"/>
  <c r="N374" i="91"/>
  <c r="P374" i="91"/>
  <c r="AL374" i="91"/>
  <c r="J374" i="91"/>
  <c r="AE374" i="91"/>
  <c r="AJ374" i="91"/>
  <c r="AC374" i="91"/>
  <c r="R374" i="91"/>
  <c r="G358" i="94"/>
  <c r="G345" i="93"/>
  <c r="F384" i="94"/>
  <c r="F384" i="93"/>
  <c r="F384" i="92"/>
  <c r="F384" i="87"/>
  <c r="U384" i="87" s="1"/>
  <c r="F384" i="91"/>
  <c r="F384" i="88"/>
  <c r="F384" i="32"/>
  <c r="F384" i="24"/>
  <c r="G382" i="94"/>
  <c r="G351" i="88"/>
  <c r="G314" i="93"/>
  <c r="G308" i="91"/>
  <c r="G302" i="88"/>
  <c r="H378" i="94"/>
  <c r="AK309" i="91"/>
  <c r="AJ309" i="91"/>
  <c r="S309" i="91"/>
  <c r="AS309" i="91"/>
  <c r="AF309" i="91"/>
  <c r="R309" i="91"/>
  <c r="X309" i="91"/>
  <c r="AR309" i="91"/>
  <c r="K309" i="91"/>
  <c r="AB309" i="91"/>
  <c r="J309" i="91"/>
  <c r="AO309" i="91"/>
  <c r="O309" i="91"/>
  <c r="AA309" i="91"/>
  <c r="AD309" i="91"/>
  <c r="M309" i="91"/>
  <c r="AH309" i="91"/>
  <c r="P309" i="91"/>
  <c r="W309" i="91"/>
  <c r="AQ309" i="91"/>
  <c r="Z309" i="91"/>
  <c r="I309" i="91"/>
  <c r="AC309" i="91"/>
  <c r="L309" i="91"/>
  <c r="AE309" i="91"/>
  <c r="V309" i="91"/>
  <c r="Y309" i="91"/>
  <c r="AN309" i="91"/>
  <c r="AM309" i="91"/>
  <c r="Q309" i="91"/>
  <c r="U309" i="91"/>
  <c r="AP309" i="91"/>
  <c r="H309" i="91"/>
  <c r="AL309" i="91"/>
  <c r="N309" i="91"/>
  <c r="AI309" i="91"/>
  <c r="G302" i="93"/>
  <c r="AS299" i="92"/>
  <c r="AF299" i="92"/>
  <c r="P299" i="92"/>
  <c r="AQ299" i="92"/>
  <c r="AB299" i="92"/>
  <c r="K299" i="92"/>
  <c r="AH299" i="92"/>
  <c r="V299" i="92"/>
  <c r="I299" i="92"/>
  <c r="U299" i="92"/>
  <c r="AM299" i="92"/>
  <c r="AK299" i="92"/>
  <c r="M299" i="92"/>
  <c r="AC299" i="92"/>
  <c r="O299" i="92"/>
  <c r="AD299" i="92"/>
  <c r="H299" i="92"/>
  <c r="X299" i="92"/>
  <c r="Z299" i="92"/>
  <c r="AR299" i="92"/>
  <c r="AO299" i="92"/>
  <c r="AL299" i="92"/>
  <c r="AP299" i="92"/>
  <c r="AI299" i="92"/>
  <c r="Q299" i="92"/>
  <c r="J299" i="92"/>
  <c r="AA299" i="92"/>
  <c r="L299" i="92"/>
  <c r="N299" i="92"/>
  <c r="AE299" i="92"/>
  <c r="AJ299" i="92"/>
  <c r="R299" i="92"/>
  <c r="AN299" i="92"/>
  <c r="Y299" i="92"/>
  <c r="S299" i="92"/>
  <c r="W299" i="92"/>
  <c r="J381" i="91"/>
  <c r="AH381" i="93"/>
  <c r="AS379" i="94"/>
  <c r="AR355" i="94"/>
  <c r="AQ355" i="94"/>
  <c r="AF355" i="94"/>
  <c r="S355" i="94"/>
  <c r="I355" i="94"/>
  <c r="AO355" i="94"/>
  <c r="AB355" i="94"/>
  <c r="Q355" i="94"/>
  <c r="AK355" i="94"/>
  <c r="O355" i="94"/>
  <c r="AI355" i="94"/>
  <c r="K355" i="94"/>
  <c r="AS355" i="94"/>
  <c r="Z355" i="94"/>
  <c r="X355" i="94"/>
  <c r="V355" i="94"/>
  <c r="L355" i="94"/>
  <c r="AC355" i="94"/>
  <c r="J355" i="94"/>
  <c r="AA355" i="94"/>
  <c r="AD355" i="94"/>
  <c r="P355" i="94"/>
  <c r="AH355" i="94"/>
  <c r="N355" i="94"/>
  <c r="AE355" i="94"/>
  <c r="AM355" i="94"/>
  <c r="U355" i="94"/>
  <c r="AJ355" i="94"/>
  <c r="Y355" i="94"/>
  <c r="AN355" i="94"/>
  <c r="AL355" i="94"/>
  <c r="R355" i="94"/>
  <c r="AP355" i="94"/>
  <c r="W355" i="94"/>
  <c r="M355" i="94"/>
  <c r="H355" i="94"/>
  <c r="G327" i="87"/>
  <c r="V319" i="93"/>
  <c r="P319" i="93"/>
  <c r="AI319" i="93"/>
  <c r="AP319" i="93"/>
  <c r="J319" i="93"/>
  <c r="R319" i="93"/>
  <c r="AE319" i="93"/>
  <c r="AD319" i="93"/>
  <c r="Y319" i="93"/>
  <c r="AN331" i="92"/>
  <c r="R331" i="92"/>
  <c r="AA331" i="92"/>
  <c r="Y331" i="92"/>
  <c r="AF331" i="92"/>
  <c r="V331" i="92"/>
  <c r="AL331" i="92"/>
  <c r="L331" i="92"/>
  <c r="AD331" i="92"/>
  <c r="U349" i="91"/>
  <c r="AF349" i="91"/>
  <c r="O349" i="91"/>
  <c r="AJ349" i="91"/>
  <c r="M349" i="91"/>
  <c r="Z349" i="91"/>
  <c r="AE349" i="91"/>
  <c r="AR349" i="91"/>
  <c r="V349" i="91"/>
  <c r="AS349" i="91"/>
  <c r="AB349" i="91"/>
  <c r="K349" i="91"/>
  <c r="AD349" i="91"/>
  <c r="H349" i="91"/>
  <c r="Q349" i="91"/>
  <c r="W349" i="91"/>
  <c r="AA349" i="91"/>
  <c r="N349" i="91"/>
  <c r="X349" i="91"/>
  <c r="Y349" i="91"/>
  <c r="J349" i="91"/>
  <c r="L349" i="91"/>
  <c r="AQ349" i="91"/>
  <c r="P349" i="91"/>
  <c r="S349" i="91"/>
  <c r="R349" i="91"/>
  <c r="AM349" i="91"/>
  <c r="AL349" i="91"/>
  <c r="AO349" i="91"/>
  <c r="AN349" i="91"/>
  <c r="AI349" i="91"/>
  <c r="AP349" i="91"/>
  <c r="AC349" i="91"/>
  <c r="AH349" i="91"/>
  <c r="I349" i="91"/>
  <c r="AK349" i="91"/>
  <c r="AS354" i="92"/>
  <c r="K354" i="92"/>
  <c r="AK354" i="92"/>
  <c r="S354" i="92"/>
  <c r="I354" i="92"/>
  <c r="AJ354" i="92"/>
  <c r="R354" i="92"/>
  <c r="AH354" i="92"/>
  <c r="P354" i="92"/>
  <c r="AI354" i="92"/>
  <c r="AM354" i="92"/>
  <c r="O354" i="92"/>
  <c r="AO354" i="92"/>
  <c r="AB354" i="92"/>
  <c r="X354" i="92"/>
  <c r="AE354" i="92"/>
  <c r="N354" i="92"/>
  <c r="AC354" i="92"/>
  <c r="L354" i="92"/>
  <c r="Z354" i="92"/>
  <c r="AD354" i="92"/>
  <c r="AF354" i="92"/>
  <c r="AA354" i="92"/>
  <c r="Y354" i="92"/>
  <c r="Q354" i="92"/>
  <c r="AR354" i="92"/>
  <c r="H354" i="92"/>
  <c r="W354" i="92"/>
  <c r="U354" i="92"/>
  <c r="J354" i="92"/>
  <c r="AP354" i="92"/>
  <c r="V354" i="92"/>
  <c r="AL354" i="92"/>
  <c r="AN354" i="92"/>
  <c r="AQ354" i="92"/>
  <c r="M354" i="92"/>
  <c r="H346" i="92"/>
  <c r="J341" i="92"/>
  <c r="W341" i="92"/>
  <c r="K341" i="92"/>
  <c r="AE341" i="92"/>
  <c r="AN341" i="92"/>
  <c r="AI341" i="92"/>
  <c r="AD341" i="92"/>
  <c r="Q341" i="92"/>
  <c r="M341" i="92"/>
  <c r="AS304" i="88"/>
  <c r="N304" i="88"/>
  <c r="W304" i="88"/>
  <c r="AE304" i="88"/>
  <c r="AN304" i="88"/>
  <c r="AD304" i="88"/>
  <c r="M304" i="88"/>
  <c r="AH304" i="88"/>
  <c r="P304" i="88"/>
  <c r="AJ304" i="88"/>
  <c r="AO304" i="88"/>
  <c r="S304" i="88"/>
  <c r="AM304" i="88"/>
  <c r="V304" i="88"/>
  <c r="Y304" i="88"/>
  <c r="R304" i="88"/>
  <c r="AQ304" i="88"/>
  <c r="Z304" i="88"/>
  <c r="I304" i="88"/>
  <c r="AC304" i="88"/>
  <c r="L304" i="88"/>
  <c r="AA304" i="88"/>
  <c r="AF304" i="88"/>
  <c r="AK304" i="88"/>
  <c r="K304" i="88"/>
  <c r="AP304" i="88"/>
  <c r="H304" i="88"/>
  <c r="X304" i="88"/>
  <c r="Q304" i="88"/>
  <c r="J304" i="88"/>
  <c r="U304" i="88"/>
  <c r="AR304" i="88"/>
  <c r="AL304" i="88"/>
  <c r="O304" i="88"/>
  <c r="AB304" i="88"/>
  <c r="AI304" i="88"/>
  <c r="AD375" i="88"/>
  <c r="S375" i="88"/>
  <c r="Z375" i="88"/>
  <c r="O375" i="88"/>
  <c r="U375" i="88"/>
  <c r="AF375" i="88"/>
  <c r="AK375" i="88"/>
  <c r="P375" i="88"/>
  <c r="V375" i="88"/>
  <c r="AS375" i="88"/>
  <c r="L375" i="88"/>
  <c r="AH375" i="88"/>
  <c r="AA375" i="88"/>
  <c r="AJ375" i="88"/>
  <c r="AE375" i="88"/>
  <c r="AI375" i="88"/>
  <c r="W375" i="88"/>
  <c r="AN375" i="88"/>
  <c r="F387" i="94"/>
  <c r="F387" i="93"/>
  <c r="F387" i="92"/>
  <c r="F387" i="88"/>
  <c r="F387" i="91"/>
  <c r="F387" i="87"/>
  <c r="U387" i="87" s="1"/>
  <c r="F387" i="32"/>
  <c r="F387" i="24"/>
  <c r="G371" i="86"/>
  <c r="F367" i="94"/>
  <c r="F367" i="93"/>
  <c r="F367" i="92"/>
  <c r="F367" i="91"/>
  <c r="F367" i="88"/>
  <c r="F367" i="87"/>
  <c r="U367" i="87" s="1"/>
  <c r="F367" i="32"/>
  <c r="F367" i="24"/>
  <c r="G382" i="88"/>
  <c r="F373" i="94"/>
  <c r="F373" i="93"/>
  <c r="F373" i="92"/>
  <c r="F373" i="88"/>
  <c r="F373" i="91"/>
  <c r="F373" i="87"/>
  <c r="U373" i="87" s="1"/>
  <c r="F373" i="32"/>
  <c r="F373" i="24"/>
  <c r="G339" i="88"/>
  <c r="G351" i="92"/>
  <c r="G345" i="88"/>
  <c r="L385" i="94"/>
  <c r="AS385" i="94"/>
  <c r="J385" i="94"/>
  <c r="AR352" i="93"/>
  <c r="AQ352" i="93"/>
  <c r="AK352" i="93"/>
  <c r="AC352" i="93"/>
  <c r="U352" i="93"/>
  <c r="M352" i="93"/>
  <c r="AP352" i="93"/>
  <c r="AI352" i="93"/>
  <c r="Z352" i="93"/>
  <c r="S352" i="93"/>
  <c r="L352" i="93"/>
  <c r="AD352" i="93"/>
  <c r="O352" i="93"/>
  <c r="AO352" i="93"/>
  <c r="Y352" i="93"/>
  <c r="I352" i="93"/>
  <c r="Q352" i="93"/>
  <c r="AL352" i="93"/>
  <c r="H352" i="93"/>
  <c r="AF352" i="93"/>
  <c r="X352" i="93"/>
  <c r="AB352" i="93"/>
  <c r="K352" i="93"/>
  <c r="AH352" i="93"/>
  <c r="AM352" i="93"/>
  <c r="N352" i="93"/>
  <c r="AE352" i="93"/>
  <c r="AS352" i="93"/>
  <c r="R352" i="93"/>
  <c r="AJ352" i="93"/>
  <c r="W352" i="93"/>
  <c r="AA352" i="93"/>
  <c r="P352" i="93"/>
  <c r="AN352" i="93"/>
  <c r="J352" i="93"/>
  <c r="V352" i="93"/>
  <c r="G345" i="94"/>
  <c r="Y338" i="94"/>
  <c r="L338" i="94"/>
  <c r="AP338" i="94"/>
  <c r="AK338" i="94"/>
  <c r="S338" i="94"/>
  <c r="AM338" i="94"/>
  <c r="V338" i="94"/>
  <c r="AR338" i="94"/>
  <c r="J338" i="94"/>
  <c r="N338" i="94"/>
  <c r="AL338" i="94"/>
  <c r="H338" i="94"/>
  <c r="AF338" i="94"/>
  <c r="O338" i="94"/>
  <c r="AI338" i="94"/>
  <c r="Q338" i="94"/>
  <c r="AJ338" i="94"/>
  <c r="AN338" i="94"/>
  <c r="P338" i="94"/>
  <c r="AC338" i="94"/>
  <c r="AB338" i="94"/>
  <c r="AD338" i="94"/>
  <c r="AA338" i="94"/>
  <c r="AH338" i="94"/>
  <c r="X338" i="94"/>
  <c r="Z338" i="94"/>
  <c r="R338" i="94"/>
  <c r="AS338" i="94"/>
  <c r="M338" i="94"/>
  <c r="AO338" i="94"/>
  <c r="I338" i="94"/>
  <c r="K338" i="94"/>
  <c r="AE338" i="94"/>
  <c r="AQ338" i="94"/>
  <c r="U338" i="94"/>
  <c r="W338" i="94"/>
  <c r="G376" i="88"/>
  <c r="G370" i="93"/>
  <c r="G364" i="93"/>
  <c r="G333" i="91"/>
  <c r="AE371" i="32"/>
  <c r="AS377" i="87"/>
  <c r="AB377" i="87"/>
  <c r="AH377" i="87"/>
  <c r="AO377" i="87"/>
  <c r="AK377" i="87"/>
  <c r="AC377" i="87"/>
  <c r="Y377" i="87"/>
  <c r="AF377" i="87"/>
  <c r="P377" i="87"/>
  <c r="S377" i="87"/>
  <c r="H377" i="87"/>
  <c r="X377" i="87"/>
  <c r="O377" i="87"/>
  <c r="M377" i="87"/>
  <c r="AD377" i="87"/>
  <c r="W377" i="87"/>
  <c r="AN377" i="87"/>
  <c r="V377" i="87"/>
  <c r="N377" i="87"/>
  <c r="AL377" i="87"/>
  <c r="Q377" i="87"/>
  <c r="AI377" i="87"/>
  <c r="J377" i="87"/>
  <c r="AA377" i="87"/>
  <c r="AR377" i="87"/>
  <c r="AM377" i="87"/>
  <c r="AE377" i="87"/>
  <c r="AP377" i="87"/>
  <c r="Z377" i="87"/>
  <c r="L377" i="87"/>
  <c r="AJ377" i="87"/>
  <c r="K377" i="87"/>
  <c r="I377" i="87"/>
  <c r="R377" i="87"/>
  <c r="AQ377" i="87"/>
  <c r="AS355" i="88"/>
  <c r="Y355" i="88"/>
  <c r="N355" i="88"/>
  <c r="AA355" i="88"/>
  <c r="AR319" i="88"/>
  <c r="AQ319" i="88"/>
  <c r="AH319" i="88"/>
  <c r="M319" i="88"/>
  <c r="O319" i="88"/>
  <c r="S319" i="88"/>
  <c r="H319" i="88"/>
  <c r="K319" i="88"/>
  <c r="AM319" i="88"/>
  <c r="AP319" i="92"/>
  <c r="AC319" i="92"/>
  <c r="AO319" i="92"/>
  <c r="N319" i="92"/>
  <c r="S319" i="92"/>
  <c r="Z319" i="92"/>
  <c r="I319" i="92"/>
  <c r="R319" i="92"/>
  <c r="AS319" i="92"/>
  <c r="AC300" i="94"/>
  <c r="AQ300" i="94"/>
  <c r="U300" i="94"/>
  <c r="AK300" i="94"/>
  <c r="M300" i="94"/>
  <c r="L300" i="94"/>
  <c r="K300" i="94"/>
  <c r="P300" i="94"/>
  <c r="AL300" i="94"/>
  <c r="O300" i="94"/>
  <c r="AD300" i="94"/>
  <c r="H300" i="94"/>
  <c r="AS300" i="94"/>
  <c r="AO300" i="94"/>
  <c r="AB300" i="94"/>
  <c r="AF300" i="94"/>
  <c r="Y300" i="94"/>
  <c r="AH300" i="94"/>
  <c r="W300" i="94"/>
  <c r="AN300" i="94"/>
  <c r="Z300" i="94"/>
  <c r="S300" i="94"/>
  <c r="V300" i="94"/>
  <c r="J300" i="94"/>
  <c r="AA300" i="94"/>
  <c r="I300" i="94"/>
  <c r="Q300" i="94"/>
  <c r="AE300" i="94"/>
  <c r="AP300" i="94"/>
  <c r="AM300" i="94"/>
  <c r="AJ300" i="94"/>
  <c r="N300" i="94"/>
  <c r="AR300" i="94"/>
  <c r="AI300" i="94"/>
  <c r="R300" i="94"/>
  <c r="X300" i="94"/>
  <c r="AJ313" i="92"/>
  <c r="J313" i="92"/>
  <c r="AH313" i="92"/>
  <c r="N313" i="92"/>
  <c r="Y313" i="92"/>
  <c r="H313" i="92"/>
  <c r="W313" i="92"/>
  <c r="AP313" i="92"/>
  <c r="AN313" i="92"/>
  <c r="AR313" i="92"/>
  <c r="AA313" i="92"/>
  <c r="P313" i="92"/>
  <c r="AD313" i="92"/>
  <c r="M313" i="92"/>
  <c r="AK313" i="92"/>
  <c r="S313" i="92"/>
  <c r="U313" i="92"/>
  <c r="AQ313" i="92"/>
  <c r="Z313" i="92"/>
  <c r="I313" i="92"/>
  <c r="AF313" i="92"/>
  <c r="O313" i="92"/>
  <c r="AC313" i="92"/>
  <c r="AM313" i="92"/>
  <c r="AS313" i="92"/>
  <c r="K313" i="92"/>
  <c r="AB313" i="92"/>
  <c r="AI313" i="92"/>
  <c r="AO313" i="92"/>
  <c r="L313" i="92"/>
  <c r="AE313" i="92"/>
  <c r="V313" i="92"/>
  <c r="AL313" i="92"/>
  <c r="R313" i="92"/>
  <c r="Q313" i="92"/>
  <c r="X313" i="92"/>
  <c r="AA331" i="91"/>
  <c r="K318" i="92"/>
  <c r="H375" i="32"/>
  <c r="AP375" i="92"/>
  <c r="Y375" i="92"/>
  <c r="L375" i="92"/>
  <c r="H375" i="92"/>
  <c r="AL375" i="92"/>
  <c r="AC375" i="92"/>
  <c r="AQ375" i="92"/>
  <c r="Z375" i="92"/>
  <c r="I375" i="92"/>
  <c r="AF375" i="92"/>
  <c r="O375" i="92"/>
  <c r="AA375" i="92"/>
  <c r="AE375" i="92"/>
  <c r="AH375" i="92"/>
  <c r="AM375" i="92"/>
  <c r="V375" i="92"/>
  <c r="AS375" i="92"/>
  <c r="AB375" i="92"/>
  <c r="K375" i="92"/>
  <c r="R375" i="92"/>
  <c r="W375" i="92"/>
  <c r="AI375" i="92"/>
  <c r="AO375" i="92"/>
  <c r="AR375" i="92"/>
  <c r="N375" i="92"/>
  <c r="Q375" i="92"/>
  <c r="J375" i="92"/>
  <c r="AD375" i="92"/>
  <c r="AK375" i="92"/>
  <c r="AJ375" i="92"/>
  <c r="P375" i="92"/>
  <c r="X375" i="92"/>
  <c r="S375" i="92"/>
  <c r="M375" i="92"/>
  <c r="AN375" i="92"/>
  <c r="U375" i="92"/>
  <c r="G305" i="86"/>
  <c r="F353" i="94"/>
  <c r="F353" i="93"/>
  <c r="F353" i="91"/>
  <c r="F353" i="92"/>
  <c r="F353" i="88"/>
  <c r="F353" i="87"/>
  <c r="U353" i="87" s="1"/>
  <c r="F353" i="32"/>
  <c r="F353" i="24"/>
  <c r="F386" i="94"/>
  <c r="F386" i="93"/>
  <c r="F386" i="88"/>
  <c r="F386" i="91"/>
  <c r="F386" i="92"/>
  <c r="F386" i="87"/>
  <c r="U386" i="87" s="1"/>
  <c r="F386" i="32"/>
  <c r="F386" i="24"/>
  <c r="F368" i="94"/>
  <c r="F368" i="93"/>
  <c r="F368" i="92"/>
  <c r="F368" i="88"/>
  <c r="F368" i="91"/>
  <c r="F368" i="87"/>
  <c r="U368" i="87" s="1"/>
  <c r="F368" i="32"/>
  <c r="F368" i="24"/>
  <c r="F369" i="94"/>
  <c r="F369" i="93"/>
  <c r="F369" i="87"/>
  <c r="U369" i="87" s="1"/>
  <c r="F369" i="88"/>
  <c r="F369" i="92"/>
  <c r="F369" i="91"/>
  <c r="F369" i="32"/>
  <c r="F369" i="24"/>
  <c r="G111" i="86"/>
  <c r="F317" i="94"/>
  <c r="F317" i="93"/>
  <c r="F317" i="91"/>
  <c r="F317" i="92"/>
  <c r="F317" i="88"/>
  <c r="F317" i="87"/>
  <c r="U317" i="87" s="1"/>
  <c r="F317" i="32"/>
  <c r="F317" i="24"/>
  <c r="G339" i="86"/>
  <c r="F361" i="94"/>
  <c r="F361" i="93"/>
  <c r="F361" i="92"/>
  <c r="F361" i="91"/>
  <c r="F361" i="88"/>
  <c r="F361" i="87"/>
  <c r="U361" i="87" s="1"/>
  <c r="F361" i="32"/>
  <c r="F361" i="24"/>
  <c r="G403" i="86"/>
  <c r="G47" i="86"/>
  <c r="F303" i="94"/>
  <c r="F303" i="93"/>
  <c r="F303" i="92"/>
  <c r="F303" i="91"/>
  <c r="F303" i="88"/>
  <c r="F303" i="87"/>
  <c r="U303" i="87" s="1"/>
  <c r="F303" i="32"/>
  <c r="F303" i="24"/>
  <c r="F298" i="94"/>
  <c r="F298" i="93"/>
  <c r="F298" i="92"/>
  <c r="F298" i="88"/>
  <c r="F298" i="91"/>
  <c r="F298" i="87"/>
  <c r="U298" i="87" s="1"/>
  <c r="F297" i="94"/>
  <c r="F297" i="93"/>
  <c r="F297" i="92"/>
  <c r="F297" i="91"/>
  <c r="F297" i="87"/>
  <c r="U297" i="87" s="1"/>
  <c r="F297" i="88"/>
  <c r="G364" i="88"/>
  <c r="G333" i="87"/>
  <c r="G333" i="94"/>
  <c r="F325" i="94"/>
  <c r="F325" i="91"/>
  <c r="F325" i="88"/>
  <c r="F325" i="93"/>
  <c r="F325" i="92"/>
  <c r="F325" i="87"/>
  <c r="U325" i="87" s="1"/>
  <c r="F325" i="32"/>
  <c r="F325" i="24"/>
  <c r="G376" i="91"/>
  <c r="G351" i="32"/>
  <c r="G351" i="93"/>
  <c r="AR305" i="94"/>
  <c r="AK305" i="94"/>
  <c r="S305" i="94"/>
  <c r="AB305" i="94"/>
  <c r="I305" i="94"/>
  <c r="AS305" i="94"/>
  <c r="Z305" i="94"/>
  <c r="AQ305" i="94"/>
  <c r="Q305" i="94"/>
  <c r="AI305" i="94"/>
  <c r="K305" i="94"/>
  <c r="V305" i="94"/>
  <c r="AF305" i="94"/>
  <c r="U305" i="94"/>
  <c r="AL305" i="94"/>
  <c r="W305" i="94"/>
  <c r="AN305" i="94"/>
  <c r="AD305" i="94"/>
  <c r="AO305" i="94"/>
  <c r="H305" i="94"/>
  <c r="Y305" i="94"/>
  <c r="AP305" i="94"/>
  <c r="J305" i="94"/>
  <c r="AA305" i="94"/>
  <c r="AM305" i="94"/>
  <c r="O305" i="94"/>
  <c r="AC305" i="94"/>
  <c r="AE305" i="94"/>
  <c r="X305" i="94"/>
  <c r="AH305" i="94"/>
  <c r="AJ305" i="94"/>
  <c r="L305" i="94"/>
  <c r="N305" i="94"/>
  <c r="M305" i="94"/>
  <c r="P305" i="94"/>
  <c r="R305" i="94"/>
  <c r="AE385" i="92"/>
  <c r="G364" i="87"/>
  <c r="AQ360" i="94"/>
  <c r="Z360" i="94"/>
  <c r="I360" i="94"/>
  <c r="AF360" i="94"/>
  <c r="O360" i="94"/>
  <c r="AA360" i="94"/>
  <c r="AE360" i="94"/>
  <c r="AC360" i="94"/>
  <c r="H360" i="94"/>
  <c r="AH360" i="94"/>
  <c r="AM360" i="94"/>
  <c r="V360" i="94"/>
  <c r="AS360" i="94"/>
  <c r="AB360" i="94"/>
  <c r="K360" i="94"/>
  <c r="R360" i="94"/>
  <c r="W360" i="94"/>
  <c r="L360" i="94"/>
  <c r="U360" i="94"/>
  <c r="AI360" i="94"/>
  <c r="AO360" i="94"/>
  <c r="AR360" i="94"/>
  <c r="N360" i="94"/>
  <c r="P360" i="94"/>
  <c r="AD360" i="94"/>
  <c r="AK360" i="94"/>
  <c r="AJ360" i="94"/>
  <c r="AL360" i="94"/>
  <c r="X360" i="94"/>
  <c r="AP360" i="94"/>
  <c r="S360" i="94"/>
  <c r="Y360" i="94"/>
  <c r="Q360" i="94"/>
  <c r="J360" i="94"/>
  <c r="M360" i="94"/>
  <c r="AN360" i="94"/>
  <c r="G358" i="32"/>
  <c r="G358" i="92"/>
  <c r="G345" i="92"/>
  <c r="V338" i="32"/>
  <c r="AJ338" i="32"/>
  <c r="AO338" i="92"/>
  <c r="J338" i="92"/>
  <c r="G320" i="94"/>
  <c r="AC310" i="91"/>
  <c r="AO310" i="91"/>
  <c r="AK310" i="91"/>
  <c r="P310" i="91"/>
  <c r="O310" i="91"/>
  <c r="AB310" i="91"/>
  <c r="AP310" i="91"/>
  <c r="H310" i="91"/>
  <c r="X310" i="91"/>
  <c r="AF310" i="91"/>
  <c r="U310" i="91"/>
  <c r="L310" i="91"/>
  <c r="S310" i="91"/>
  <c r="AL310" i="91"/>
  <c r="K310" i="91"/>
  <c r="AR310" i="91"/>
  <c r="Q310" i="91"/>
  <c r="AI310" i="91"/>
  <c r="N310" i="91"/>
  <c r="AE310" i="91"/>
  <c r="AS310" i="91"/>
  <c r="V310" i="91"/>
  <c r="AM310" i="91"/>
  <c r="R310" i="91"/>
  <c r="AJ310" i="91"/>
  <c r="AH310" i="91"/>
  <c r="I310" i="91"/>
  <c r="AQ310" i="91"/>
  <c r="AN310" i="91"/>
  <c r="W310" i="91"/>
  <c r="Y310" i="91"/>
  <c r="M310" i="91"/>
  <c r="J310" i="91"/>
  <c r="Z310" i="91"/>
  <c r="AA310" i="91"/>
  <c r="AD310" i="91"/>
  <c r="AR306" i="93"/>
  <c r="AK306" i="93"/>
  <c r="Y306" i="93"/>
  <c r="M306" i="93"/>
  <c r="AI306" i="93"/>
  <c r="X306" i="93"/>
  <c r="L306" i="93"/>
  <c r="AP306" i="93"/>
  <c r="S306" i="93"/>
  <c r="AO306" i="93"/>
  <c r="Q306" i="93"/>
  <c r="AD306" i="93"/>
  <c r="H306" i="93"/>
  <c r="AC306" i="93"/>
  <c r="U306" i="93"/>
  <c r="AQ306" i="93"/>
  <c r="P306" i="93"/>
  <c r="AM306" i="93"/>
  <c r="N306" i="93"/>
  <c r="AE306" i="93"/>
  <c r="Z306" i="93"/>
  <c r="V306" i="93"/>
  <c r="AS306" i="93"/>
  <c r="R306" i="93"/>
  <c r="AJ306" i="93"/>
  <c r="I306" i="93"/>
  <c r="W306" i="93"/>
  <c r="O306" i="93"/>
  <c r="K306" i="93"/>
  <c r="AA306" i="93"/>
  <c r="J306" i="93"/>
  <c r="AF306" i="93"/>
  <c r="AB306" i="93"/>
  <c r="AN306" i="93"/>
  <c r="AH306" i="93"/>
  <c r="AL306" i="93"/>
  <c r="G382" i="93"/>
  <c r="G370" i="92"/>
  <c r="G364" i="91"/>
  <c r="G339" i="92"/>
  <c r="G339" i="94"/>
  <c r="G209" i="86"/>
  <c r="F334" i="93"/>
  <c r="F334" i="94"/>
  <c r="F334" i="91"/>
  <c r="F334" i="92"/>
  <c r="F334" i="88"/>
  <c r="F334" i="87"/>
  <c r="U334" i="87" s="1"/>
  <c r="F334" i="32"/>
  <c r="F334" i="24"/>
  <c r="G314" i="94"/>
  <c r="G376" i="94"/>
  <c r="P378" i="88"/>
  <c r="I378" i="88"/>
  <c r="H378" i="88"/>
  <c r="X378" i="88"/>
  <c r="I378" i="93"/>
  <c r="AO378" i="93"/>
  <c r="V378" i="93"/>
  <c r="U378" i="93"/>
  <c r="AP371" i="93"/>
  <c r="F356" i="94"/>
  <c r="F356" i="93"/>
  <c r="F356" i="92"/>
  <c r="F356" i="91"/>
  <c r="F356" i="88"/>
  <c r="F356" i="87"/>
  <c r="U356" i="87" s="1"/>
  <c r="F356" i="32"/>
  <c r="F356" i="24"/>
  <c r="F336" i="93"/>
  <c r="F336" i="94"/>
  <c r="F336" i="92"/>
  <c r="F336" i="88"/>
  <c r="F336" i="87"/>
  <c r="U336" i="87" s="1"/>
  <c r="F336" i="91"/>
  <c r="F336" i="32"/>
  <c r="F336" i="24"/>
  <c r="M329" i="88"/>
  <c r="AR323" i="88"/>
  <c r="AS323" i="88"/>
  <c r="AH323" i="88"/>
  <c r="U323" i="88"/>
  <c r="K323" i="88"/>
  <c r="AP323" i="88"/>
  <c r="AC323" i="88"/>
  <c r="S323" i="88"/>
  <c r="H323" i="88"/>
  <c r="AL323" i="88"/>
  <c r="P323" i="88"/>
  <c r="AK323" i="88"/>
  <c r="L323" i="88"/>
  <c r="AB323" i="88"/>
  <c r="Y323" i="88"/>
  <c r="X323" i="88"/>
  <c r="AF323" i="88"/>
  <c r="AO323" i="88"/>
  <c r="O323" i="88"/>
  <c r="V323" i="88"/>
  <c r="AM323" i="88"/>
  <c r="J323" i="88"/>
  <c r="AA323" i="88"/>
  <c r="AD323" i="88"/>
  <c r="R323" i="88"/>
  <c r="I323" i="88"/>
  <c r="Z323" i="88"/>
  <c r="AQ323" i="88"/>
  <c r="N323" i="88"/>
  <c r="AE323" i="88"/>
  <c r="M323" i="88"/>
  <c r="AJ323" i="88"/>
  <c r="Q323" i="88"/>
  <c r="W323" i="88"/>
  <c r="AI323" i="88"/>
  <c r="AN323" i="88"/>
  <c r="Y309" i="94"/>
  <c r="U309" i="94"/>
  <c r="Z309" i="94"/>
  <c r="O309" i="94"/>
  <c r="X309" i="94"/>
  <c r="AC309" i="94"/>
  <c r="AA309" i="94"/>
  <c r="AH309" i="94"/>
  <c r="AO309" i="94"/>
  <c r="G302" i="92"/>
  <c r="G302" i="94"/>
  <c r="W381" i="32"/>
  <c r="N381" i="32"/>
  <c r="S381" i="32"/>
  <c r="V381" i="32"/>
  <c r="N381" i="92"/>
  <c r="AP381" i="92"/>
  <c r="O381" i="92"/>
  <c r="Z381" i="92"/>
  <c r="AF379" i="87"/>
  <c r="AR379" i="93"/>
  <c r="AI379" i="93"/>
  <c r="X379" i="93"/>
  <c r="L379" i="93"/>
  <c r="AP379" i="93"/>
  <c r="AD379" i="93"/>
  <c r="S379" i="93"/>
  <c r="H379" i="93"/>
  <c r="AO379" i="93"/>
  <c r="AC379" i="93"/>
  <c r="Q379" i="93"/>
  <c r="Y379" i="93"/>
  <c r="M379" i="93"/>
  <c r="AK379" i="93"/>
  <c r="Z379" i="93"/>
  <c r="V379" i="93"/>
  <c r="AS379" i="93"/>
  <c r="I379" i="93"/>
  <c r="AF379" i="93"/>
  <c r="AB379" i="93"/>
  <c r="AL379" i="93"/>
  <c r="AH379" i="93"/>
  <c r="J379" i="93"/>
  <c r="AA379" i="93"/>
  <c r="AQ379" i="93"/>
  <c r="AM379" i="93"/>
  <c r="N379" i="93"/>
  <c r="AE379" i="93"/>
  <c r="K379" i="93"/>
  <c r="AJ379" i="93"/>
  <c r="R379" i="93"/>
  <c r="P379" i="93"/>
  <c r="AN379" i="93"/>
  <c r="O379" i="93"/>
  <c r="W379" i="93"/>
  <c r="U379" i="93"/>
  <c r="G327" i="94"/>
  <c r="K319" i="32"/>
  <c r="AS319" i="32"/>
  <c r="AL319" i="32"/>
  <c r="V319" i="32"/>
  <c r="J319" i="32"/>
  <c r="AC319" i="32"/>
  <c r="AN319" i="32"/>
  <c r="AO319" i="32"/>
  <c r="AH319" i="32"/>
  <c r="M319" i="32"/>
  <c r="AA319" i="32"/>
  <c r="O319" i="32"/>
  <c r="H319" i="32"/>
  <c r="AP319" i="32"/>
  <c r="AD319" i="32"/>
  <c r="AR319" i="32"/>
  <c r="L319" i="32"/>
  <c r="AM319" i="32"/>
  <c r="V319" i="94"/>
  <c r="S319" i="94"/>
  <c r="AK319" i="94"/>
  <c r="AF319" i="94"/>
  <c r="AM319" i="94"/>
  <c r="I319" i="94"/>
  <c r="AQ319" i="94"/>
  <c r="AJ319" i="94"/>
  <c r="AP319" i="94"/>
  <c r="Y319" i="94"/>
  <c r="H319" i="94"/>
  <c r="AB319" i="94"/>
  <c r="Z319" i="94"/>
  <c r="AE319" i="94"/>
  <c r="AR319" i="94"/>
  <c r="AA319" i="94"/>
  <c r="AL319" i="94"/>
  <c r="U319" i="94"/>
  <c r="K319" i="94"/>
  <c r="AI319" i="94"/>
  <c r="R319" i="94"/>
  <c r="AD319" i="94"/>
  <c r="AH319" i="94"/>
  <c r="Q319" i="94"/>
  <c r="J319" i="94"/>
  <c r="N319" i="94"/>
  <c r="AC319" i="94"/>
  <c r="W319" i="94"/>
  <c r="M319" i="94"/>
  <c r="P319" i="94"/>
  <c r="AO319" i="94"/>
  <c r="L319" i="94"/>
  <c r="X319" i="94"/>
  <c r="AN319" i="94"/>
  <c r="AS319" i="94"/>
  <c r="O319" i="94"/>
  <c r="AR312" i="92"/>
  <c r="AL312" i="92"/>
  <c r="AD312" i="92"/>
  <c r="X312" i="92"/>
  <c r="O312" i="92"/>
  <c r="H312" i="92"/>
  <c r="AQ312" i="92"/>
  <c r="AK312" i="92"/>
  <c r="AC312" i="92"/>
  <c r="U312" i="92"/>
  <c r="M312" i="92"/>
  <c r="AO312" i="92"/>
  <c r="Y312" i="92"/>
  <c r="I312" i="92"/>
  <c r="AI312" i="92"/>
  <c r="S312" i="92"/>
  <c r="AF312" i="92"/>
  <c r="AP312" i="92"/>
  <c r="L312" i="92"/>
  <c r="Z312" i="92"/>
  <c r="Q312" i="92"/>
  <c r="P312" i="92"/>
  <c r="AM312" i="92"/>
  <c r="V312" i="92"/>
  <c r="AS312" i="92"/>
  <c r="K312" i="92"/>
  <c r="W312" i="92"/>
  <c r="AN312" i="92"/>
  <c r="J312" i="92"/>
  <c r="AA312" i="92"/>
  <c r="AB312" i="92"/>
  <c r="AE312" i="92"/>
  <c r="AH312" i="92"/>
  <c r="AJ312" i="92"/>
  <c r="N312" i="92"/>
  <c r="R312" i="92"/>
  <c r="AM331" i="87"/>
  <c r="AE331" i="87"/>
  <c r="R346" i="94"/>
  <c r="S341" i="87"/>
  <c r="P341" i="94"/>
  <c r="AO341" i="94"/>
  <c r="AM341" i="94"/>
  <c r="Q341" i="94"/>
  <c r="AF341" i="94"/>
  <c r="I341" i="94"/>
  <c r="Y341" i="94"/>
  <c r="AI341" i="94"/>
  <c r="AH341" i="94"/>
  <c r="W341" i="94"/>
  <c r="AN341" i="94"/>
  <c r="AR341" i="94"/>
  <c r="Z341" i="94"/>
  <c r="AP341" i="94"/>
  <c r="S341" i="94"/>
  <c r="X341" i="94"/>
  <c r="V341" i="94"/>
  <c r="AC341" i="94"/>
  <c r="J341" i="94"/>
  <c r="AA341" i="94"/>
  <c r="U341" i="94"/>
  <c r="M341" i="94"/>
  <c r="K341" i="94"/>
  <c r="AE341" i="94"/>
  <c r="O341" i="94"/>
  <c r="H341" i="94"/>
  <c r="AB341" i="94"/>
  <c r="AJ341" i="94"/>
  <c r="AK341" i="94"/>
  <c r="N341" i="94"/>
  <c r="AD341" i="94"/>
  <c r="R341" i="94"/>
  <c r="AQ341" i="94"/>
  <c r="L341" i="94"/>
  <c r="AS341" i="94"/>
  <c r="AL341" i="94"/>
  <c r="R330" i="94"/>
  <c r="Q330" i="94"/>
  <c r="AI330" i="94"/>
  <c r="AL330" i="94"/>
  <c r="H330" i="94"/>
  <c r="U330" i="94"/>
  <c r="L330" i="94"/>
  <c r="AE330" i="94"/>
  <c r="AK330" i="94"/>
  <c r="S330" i="94"/>
  <c r="P330" i="94"/>
  <c r="AM330" i="94"/>
  <c r="AD330" i="94"/>
  <c r="AQ330" i="94"/>
  <c r="M330" i="94"/>
  <c r="AN330" i="94"/>
  <c r="AF330" i="94"/>
  <c r="O330" i="94"/>
  <c r="V330" i="94"/>
  <c r="AR330" i="94"/>
  <c r="AJ330" i="94"/>
  <c r="Y330" i="94"/>
  <c r="AB330" i="94"/>
  <c r="AA330" i="94"/>
  <c r="AC330" i="94"/>
  <c r="I330" i="94"/>
  <c r="X330" i="94"/>
  <c r="AH330" i="94"/>
  <c r="AP330" i="94"/>
  <c r="AS330" i="94"/>
  <c r="Z330" i="94"/>
  <c r="AO330" i="94"/>
  <c r="W330" i="94"/>
  <c r="K330" i="94"/>
  <c r="J330" i="94"/>
  <c r="N330" i="94"/>
  <c r="AJ344" i="94"/>
  <c r="J344" i="94"/>
  <c r="AE344" i="94"/>
  <c r="AA344" i="94"/>
  <c r="N344" i="94"/>
  <c r="AP344" i="94"/>
  <c r="AR344" i="94"/>
  <c r="Y344" i="94"/>
  <c r="AK344" i="94"/>
  <c r="S344" i="94"/>
  <c r="AM344" i="94"/>
  <c r="V344" i="94"/>
  <c r="L344" i="94"/>
  <c r="AN344" i="94"/>
  <c r="AH344" i="94"/>
  <c r="AF344" i="94"/>
  <c r="O344" i="94"/>
  <c r="AI344" i="94"/>
  <c r="Q344" i="94"/>
  <c r="U344" i="94"/>
  <c r="H344" i="94"/>
  <c r="AB344" i="94"/>
  <c r="AD344" i="94"/>
  <c r="AC344" i="94"/>
  <c r="P344" i="94"/>
  <c r="X344" i="94"/>
  <c r="Z344" i="94"/>
  <c r="AL344" i="94"/>
  <c r="W344" i="94"/>
  <c r="K344" i="94"/>
  <c r="M344" i="94"/>
  <c r="R344" i="94"/>
  <c r="AQ344" i="94"/>
  <c r="AS344" i="94"/>
  <c r="AO344" i="94"/>
  <c r="I344" i="94"/>
  <c r="F284" i="93"/>
  <c r="N284" i="93" s="1"/>
  <c r="F284" i="88"/>
  <c r="AS284" i="88" s="1"/>
  <c r="F284" i="24"/>
  <c r="F269" i="24"/>
  <c r="F284" i="32"/>
  <c r="K284" i="32" s="1"/>
  <c r="F284" i="92"/>
  <c r="AE284" i="92" s="1"/>
  <c r="F218" i="92"/>
  <c r="AR218" i="92" s="1"/>
  <c r="F284" i="91"/>
  <c r="P284" i="91" s="1"/>
  <c r="F252" i="91"/>
  <c r="AI252" i="91" s="1"/>
  <c r="F252" i="93"/>
  <c r="H252" i="93" s="1"/>
  <c r="F225" i="32"/>
  <c r="AQ225" i="32" s="1"/>
  <c r="F211" i="92"/>
  <c r="AH211" i="92" s="1"/>
  <c r="F252" i="87"/>
  <c r="F269" i="88"/>
  <c r="U269" i="88" s="1"/>
  <c r="F218" i="94"/>
  <c r="AN218" i="94" s="1"/>
  <c r="F269" i="91"/>
  <c r="AO269" i="91" s="1"/>
  <c r="F240" i="87"/>
  <c r="F218" i="32"/>
  <c r="P218" i="32" s="1"/>
  <c r="F262" i="92"/>
  <c r="AD262" i="92" s="1"/>
  <c r="F258" i="24"/>
  <c r="F258" i="91"/>
  <c r="AB258" i="91" s="1"/>
  <c r="F262" i="32"/>
  <c r="I262" i="32" s="1"/>
  <c r="F269" i="93"/>
  <c r="AO269" i="93" s="1"/>
  <c r="F240" i="94"/>
  <c r="Y240" i="94" s="1"/>
  <c r="F218" i="87"/>
  <c r="U218" i="87" s="1"/>
  <c r="F258" i="32"/>
  <c r="Q258" i="32" s="1"/>
  <c r="F269" i="87"/>
  <c r="AL269" i="87" s="1"/>
  <c r="F269" i="94"/>
  <c r="AS269" i="94" s="1"/>
  <c r="F247" i="92"/>
  <c r="AJ247" i="92" s="1"/>
  <c r="F240" i="32"/>
  <c r="AA240" i="32" s="1"/>
  <c r="F218" i="91"/>
  <c r="AB218" i="91" s="1"/>
  <c r="F218" i="93"/>
  <c r="AD218" i="93" s="1"/>
  <c r="F262" i="93"/>
  <c r="F207" i="91"/>
  <c r="K207" i="91" s="1"/>
  <c r="F265" i="24"/>
  <c r="F269" i="32"/>
  <c r="P269" i="32" s="1"/>
  <c r="F240" i="92"/>
  <c r="M240" i="92" s="1"/>
  <c r="F218" i="24"/>
  <c r="F262" i="88"/>
  <c r="S262" i="88" s="1"/>
  <c r="F260" i="88"/>
  <c r="AD260" i="88" s="1"/>
  <c r="F267" i="92"/>
  <c r="N267" i="92" s="1"/>
  <c r="F247" i="87"/>
  <c r="F260" i="92"/>
  <c r="AE260" i="92" s="1"/>
  <c r="F265" i="91"/>
  <c r="J265" i="91" s="1"/>
  <c r="F260" i="32"/>
  <c r="F265" i="92"/>
  <c r="AR265" i="92" s="1"/>
  <c r="F267" i="32"/>
  <c r="AA267" i="32" s="1"/>
  <c r="F259" i="87"/>
  <c r="F206" i="87"/>
  <c r="F244" i="24"/>
  <c r="F259" i="93"/>
  <c r="S259" i="93" s="1"/>
  <c r="F244" i="91"/>
  <c r="K244" i="91" s="1"/>
  <c r="F206" i="94"/>
  <c r="Z206" i="94" s="1"/>
  <c r="F225" i="92"/>
  <c r="AC225" i="92" s="1"/>
  <c r="F247" i="93"/>
  <c r="F247" i="94"/>
  <c r="Y247" i="94" s="1"/>
  <c r="F207" i="24"/>
  <c r="F211" i="32"/>
  <c r="F225" i="88"/>
  <c r="AP225" i="88" s="1"/>
  <c r="F203" i="94"/>
  <c r="H203" i="94" s="1"/>
  <c r="F204" i="94"/>
  <c r="AR204" i="94" s="1"/>
  <c r="F225" i="94"/>
  <c r="AJ225" i="94" s="1"/>
  <c r="F206" i="91"/>
  <c r="AO206" i="91" s="1"/>
  <c r="F211" i="87"/>
  <c r="F225" i="24"/>
  <c r="F225" i="91"/>
  <c r="AD225" i="91" s="1"/>
  <c r="F206" i="88"/>
  <c r="F203" i="32"/>
  <c r="F211" i="93"/>
  <c r="AL211" i="93" s="1"/>
  <c r="F225" i="87"/>
  <c r="F206" i="32"/>
  <c r="Y206" i="32" s="1"/>
  <c r="F206" i="93"/>
  <c r="AE206" i="93" s="1"/>
  <c r="F223" i="93"/>
  <c r="AD223" i="93" s="1"/>
  <c r="F207" i="87"/>
  <c r="U207" i="87" s="1"/>
  <c r="F207" i="92"/>
  <c r="H207" i="92" s="1"/>
  <c r="F221" i="87"/>
  <c r="F223" i="91"/>
  <c r="F207" i="32"/>
  <c r="AP207" i="32" s="1"/>
  <c r="F207" i="93"/>
  <c r="O207" i="93" s="1"/>
  <c r="F207" i="88"/>
  <c r="F203" i="91"/>
  <c r="U203" i="91" s="1"/>
  <c r="F221" i="91"/>
  <c r="S221" i="91" s="1"/>
  <c r="F206" i="24"/>
  <c r="F204" i="88"/>
  <c r="R204" i="88" s="1"/>
  <c r="F204" i="32"/>
  <c r="AO204" i="32" s="1"/>
  <c r="F203" i="87"/>
  <c r="F204" i="93"/>
  <c r="Z204" i="93" s="1"/>
  <c r="F203" i="24"/>
  <c r="F211" i="24"/>
  <c r="F211" i="91"/>
  <c r="AA211" i="91" s="1"/>
  <c r="F203" i="92"/>
  <c r="Y203" i="92" s="1"/>
  <c r="F203" i="93"/>
  <c r="K203" i="93" s="1"/>
  <c r="F211" i="88"/>
  <c r="S211" i="88" s="1"/>
  <c r="F204" i="24"/>
  <c r="F204" i="87"/>
  <c r="U204" i="87" s="1"/>
  <c r="F204" i="92"/>
  <c r="AS204" i="92" s="1"/>
  <c r="F267" i="87"/>
  <c r="F223" i="87"/>
  <c r="F259" i="94"/>
  <c r="AB259" i="94" s="1"/>
  <c r="F267" i="88"/>
  <c r="I267" i="88" s="1"/>
  <c r="F267" i="94"/>
  <c r="F247" i="24"/>
  <c r="F247" i="91"/>
  <c r="F223" i="24"/>
  <c r="F223" i="88"/>
  <c r="AH223" i="88" s="1"/>
  <c r="F260" i="91"/>
  <c r="F260" i="94"/>
  <c r="F265" i="87"/>
  <c r="F265" i="93"/>
  <c r="F259" i="24"/>
  <c r="F259" i="88"/>
  <c r="AQ259" i="88" s="1"/>
  <c r="F221" i="32"/>
  <c r="Z221" i="32" s="1"/>
  <c r="F221" i="93"/>
  <c r="AB221" i="93" s="1"/>
  <c r="F267" i="93"/>
  <c r="AL267" i="93" s="1"/>
  <c r="F223" i="94"/>
  <c r="J223" i="94" s="1"/>
  <c r="F259" i="91"/>
  <c r="AB259" i="91" s="1"/>
  <c r="F267" i="24"/>
  <c r="F247" i="32"/>
  <c r="AP247" i="32" s="1"/>
  <c r="F223" i="32"/>
  <c r="AL223" i="32" s="1"/>
  <c r="F260" i="24"/>
  <c r="F265" i="88"/>
  <c r="AL265" i="88" s="1"/>
  <c r="F259" i="32"/>
  <c r="H259" i="32" s="1"/>
  <c r="F221" i="88"/>
  <c r="AQ221" i="88" s="1"/>
  <c r="F221" i="94"/>
  <c r="AJ221" i="94" s="1"/>
  <c r="F153" i="94"/>
  <c r="AK153" i="94" s="1"/>
  <c r="F153" i="88"/>
  <c r="S153" i="88" s="1"/>
  <c r="F153" i="32"/>
  <c r="M153" i="32" s="1"/>
  <c r="F153" i="91"/>
  <c r="Z153" i="91" s="1"/>
  <c r="F174" i="93"/>
  <c r="K174" i="93" s="1"/>
  <c r="F152" i="92"/>
  <c r="AO152" i="92" s="1"/>
  <c r="F153" i="24"/>
  <c r="F153" i="87"/>
  <c r="F153" i="92"/>
  <c r="I153" i="92" s="1"/>
  <c r="F244" i="92"/>
  <c r="G239" i="32"/>
  <c r="F244" i="87"/>
  <c r="F244" i="93"/>
  <c r="Q244" i="93" s="1"/>
  <c r="F240" i="91"/>
  <c r="AB240" i="91" s="1"/>
  <c r="F240" i="93"/>
  <c r="X240" i="93" s="1"/>
  <c r="F262" i="91"/>
  <c r="F262" i="94"/>
  <c r="F221" i="24"/>
  <c r="F244" i="32"/>
  <c r="AI244" i="32" s="1"/>
  <c r="G282" i="32"/>
  <c r="G467" i="85"/>
  <c r="F244" i="88"/>
  <c r="F240" i="24"/>
  <c r="F262" i="24"/>
  <c r="F246" i="94"/>
  <c r="F246" i="93"/>
  <c r="F246" i="92"/>
  <c r="F246" i="91"/>
  <c r="F246" i="88"/>
  <c r="F246" i="87"/>
  <c r="U246" i="87" s="1"/>
  <c r="F246" i="32"/>
  <c r="F246" i="24"/>
  <c r="F278" i="94"/>
  <c r="F278" i="93"/>
  <c r="F278" i="92"/>
  <c r="F278" i="88"/>
  <c r="F278" i="87"/>
  <c r="U278" i="87" s="1"/>
  <c r="F278" i="91"/>
  <c r="F278" i="32"/>
  <c r="F278" i="24"/>
  <c r="G143" i="85"/>
  <c r="F229" i="94"/>
  <c r="F229" i="93"/>
  <c r="F229" i="92"/>
  <c r="F229" i="91"/>
  <c r="F229" i="87"/>
  <c r="U229" i="87" s="1"/>
  <c r="F229" i="88"/>
  <c r="F229" i="32"/>
  <c r="F229" i="24"/>
  <c r="G15" i="85"/>
  <c r="F205" i="93"/>
  <c r="F205" i="94"/>
  <c r="F205" i="92"/>
  <c r="F205" i="91"/>
  <c r="F205" i="88"/>
  <c r="F205" i="87"/>
  <c r="U205" i="87" s="1"/>
  <c r="F205" i="32"/>
  <c r="F205" i="24"/>
  <c r="G276" i="87"/>
  <c r="F291" i="94"/>
  <c r="F291" i="93"/>
  <c r="F291" i="91"/>
  <c r="F291" i="88"/>
  <c r="F291" i="87"/>
  <c r="U291" i="87" s="1"/>
  <c r="F291" i="92"/>
  <c r="F291" i="32"/>
  <c r="F291" i="24"/>
  <c r="F250" i="94"/>
  <c r="F250" i="93"/>
  <c r="F250" i="92"/>
  <c r="F250" i="91"/>
  <c r="F250" i="88"/>
  <c r="F250" i="87"/>
  <c r="U250" i="87" s="1"/>
  <c r="F250" i="32"/>
  <c r="F250" i="24"/>
  <c r="G273" i="85"/>
  <c r="F255" i="94"/>
  <c r="F255" i="93"/>
  <c r="F255" i="91"/>
  <c r="F255" i="92"/>
  <c r="F255" i="88"/>
  <c r="F255" i="87"/>
  <c r="U255" i="87" s="1"/>
  <c r="F255" i="32"/>
  <c r="F255" i="24"/>
  <c r="F235" i="94"/>
  <c r="F235" i="93"/>
  <c r="F235" i="91"/>
  <c r="F235" i="87"/>
  <c r="U235" i="87" s="1"/>
  <c r="F235" i="92"/>
  <c r="F235" i="88"/>
  <c r="F235" i="32"/>
  <c r="F235" i="24"/>
  <c r="F219" i="94"/>
  <c r="F219" i="93"/>
  <c r="F219" i="92"/>
  <c r="F219" i="91"/>
  <c r="F219" i="88"/>
  <c r="F219" i="87"/>
  <c r="U219" i="87" s="1"/>
  <c r="F219" i="32"/>
  <c r="F219" i="24"/>
  <c r="F243" i="94"/>
  <c r="F243" i="92"/>
  <c r="F243" i="93"/>
  <c r="F243" i="91"/>
  <c r="F243" i="88"/>
  <c r="F243" i="87"/>
  <c r="U243" i="87" s="1"/>
  <c r="F243" i="32"/>
  <c r="F243" i="24"/>
  <c r="F228" i="94"/>
  <c r="F228" i="93"/>
  <c r="F228" i="92"/>
  <c r="F228" i="91"/>
  <c r="F228" i="88"/>
  <c r="F228" i="87"/>
  <c r="F228" i="32"/>
  <c r="F228" i="24"/>
  <c r="G288" i="88"/>
  <c r="AJ284" i="87"/>
  <c r="AQ284" i="87"/>
  <c r="AM284" i="87"/>
  <c r="N284" i="87"/>
  <c r="AL284" i="87"/>
  <c r="AD284" i="87"/>
  <c r="O284" i="87"/>
  <c r="G276" i="92"/>
  <c r="G257" i="92"/>
  <c r="G251" i="87"/>
  <c r="G251" i="94"/>
  <c r="AR244" i="94"/>
  <c r="AO244" i="94"/>
  <c r="AI244" i="94"/>
  <c r="AC244" i="94"/>
  <c r="X244" i="94"/>
  <c r="Q244" i="94"/>
  <c r="L244" i="94"/>
  <c r="AS244" i="94"/>
  <c r="AM244" i="94"/>
  <c r="AH244" i="94"/>
  <c r="AB244" i="94"/>
  <c r="V244" i="94"/>
  <c r="P244" i="94"/>
  <c r="K244" i="94"/>
  <c r="AQ244" i="94"/>
  <c r="AF244" i="94"/>
  <c r="U244" i="94"/>
  <c r="I244" i="94"/>
  <c r="AP244" i="94"/>
  <c r="AD244" i="94"/>
  <c r="S244" i="94"/>
  <c r="H244" i="94"/>
  <c r="Z244" i="94"/>
  <c r="Y244" i="94"/>
  <c r="AK244" i="94"/>
  <c r="M244" i="94"/>
  <c r="AL244" i="94"/>
  <c r="O244" i="94"/>
  <c r="J244" i="94"/>
  <c r="AA244" i="94"/>
  <c r="N244" i="94"/>
  <c r="AE244" i="94"/>
  <c r="R244" i="94"/>
  <c r="W244" i="94"/>
  <c r="AJ244" i="94"/>
  <c r="AN244" i="94"/>
  <c r="Y240" i="88"/>
  <c r="M240" i="88"/>
  <c r="AO240" i="88"/>
  <c r="X240" i="88"/>
  <c r="W240" i="88"/>
  <c r="AL240" i="88"/>
  <c r="N240" i="88"/>
  <c r="V240" i="88"/>
  <c r="AP240" i="88"/>
  <c r="AA240" i="88"/>
  <c r="AK240" i="88"/>
  <c r="S240" i="88"/>
  <c r="AN240" i="88"/>
  <c r="Q240" i="88"/>
  <c r="AE240" i="88"/>
  <c r="I240" i="88"/>
  <c r="J240" i="88"/>
  <c r="AD240" i="88"/>
  <c r="AJ240" i="88"/>
  <c r="AS240" i="88"/>
  <c r="K240" i="88"/>
  <c r="AQ240" i="88"/>
  <c r="AH240" i="88"/>
  <c r="H240" i="88"/>
  <c r="AF240" i="88"/>
  <c r="AI240" i="88"/>
  <c r="Z240" i="88"/>
  <c r="AM240" i="88"/>
  <c r="O240" i="88"/>
  <c r="AR240" i="88"/>
  <c r="R240" i="88"/>
  <c r="U240" i="88"/>
  <c r="AC240" i="88"/>
  <c r="P240" i="88"/>
  <c r="L240" i="88"/>
  <c r="AB240" i="88"/>
  <c r="AP223" i="92"/>
  <c r="AN223" i="92"/>
  <c r="W223" i="92"/>
  <c r="AE223" i="92"/>
  <c r="N223" i="92"/>
  <c r="AA223" i="92"/>
  <c r="AR223" i="92"/>
  <c r="J223" i="92"/>
  <c r="AJ223" i="92"/>
  <c r="R223" i="92"/>
  <c r="P223" i="92"/>
  <c r="AI223" i="92"/>
  <c r="Q223" i="92"/>
  <c r="AO223" i="92"/>
  <c r="X223" i="92"/>
  <c r="L223" i="92"/>
  <c r="Y223" i="92"/>
  <c r="AD223" i="92"/>
  <c r="M223" i="92"/>
  <c r="AK223" i="92"/>
  <c r="S223" i="92"/>
  <c r="U223" i="92"/>
  <c r="V223" i="92"/>
  <c r="AB223" i="92"/>
  <c r="AL223" i="92"/>
  <c r="AQ223" i="92"/>
  <c r="I223" i="92"/>
  <c r="O223" i="92"/>
  <c r="H223" i="92"/>
  <c r="AS223" i="92"/>
  <c r="K223" i="92"/>
  <c r="AC223" i="92"/>
  <c r="AH223" i="92"/>
  <c r="AF223" i="92"/>
  <c r="AM223" i="92"/>
  <c r="Z223" i="92"/>
  <c r="G202" i="91"/>
  <c r="G288" i="92"/>
  <c r="G282" i="91"/>
  <c r="G264" i="87"/>
  <c r="AN262" i="87"/>
  <c r="W262" i="87"/>
  <c r="AM262" i="87"/>
  <c r="V262" i="87"/>
  <c r="AP262" i="87"/>
  <c r="Y262" i="87"/>
  <c r="H262" i="87"/>
  <c r="S262" i="87"/>
  <c r="AA262" i="87"/>
  <c r="O262" i="87"/>
  <c r="AI262" i="87"/>
  <c r="Q262" i="87"/>
  <c r="AL262" i="87"/>
  <c r="AS262" i="87"/>
  <c r="K262" i="87"/>
  <c r="R262" i="87"/>
  <c r="AO262" i="87"/>
  <c r="M262" i="87"/>
  <c r="P262" i="87"/>
  <c r="AR262" i="87"/>
  <c r="X262" i="87"/>
  <c r="N262" i="87"/>
  <c r="AD262" i="87"/>
  <c r="AK262" i="87"/>
  <c r="Z262" i="87"/>
  <c r="AB262" i="87"/>
  <c r="AQ262" i="87"/>
  <c r="I262" i="87"/>
  <c r="L262" i="87"/>
  <c r="AJ262" i="87"/>
  <c r="AH262" i="87"/>
  <c r="J262" i="87"/>
  <c r="AE262" i="87"/>
  <c r="AC262" i="87"/>
  <c r="AF262" i="87"/>
  <c r="AC260" i="93"/>
  <c r="H260" i="93"/>
  <c r="Y260" i="93"/>
  <c r="AL260" i="93"/>
  <c r="AP260" i="93"/>
  <c r="L260" i="93"/>
  <c r="U260" i="93"/>
  <c r="AK260" i="93"/>
  <c r="S260" i="93"/>
  <c r="AM260" i="93"/>
  <c r="V260" i="93"/>
  <c r="AN260" i="93"/>
  <c r="AR260" i="93"/>
  <c r="J260" i="93"/>
  <c r="AF260" i="93"/>
  <c r="O260" i="93"/>
  <c r="AI260" i="93"/>
  <c r="Q260" i="93"/>
  <c r="AE260" i="93"/>
  <c r="AJ260" i="93"/>
  <c r="P260" i="93"/>
  <c r="AO260" i="93"/>
  <c r="AQ260" i="93"/>
  <c r="I260" i="93"/>
  <c r="R260" i="93"/>
  <c r="AB260" i="93"/>
  <c r="AD260" i="93"/>
  <c r="W260" i="93"/>
  <c r="AH260" i="93"/>
  <c r="Z260" i="93"/>
  <c r="AS260" i="93"/>
  <c r="M260" i="93"/>
  <c r="AA260" i="93"/>
  <c r="X260" i="93"/>
  <c r="K260" i="93"/>
  <c r="N260" i="93"/>
  <c r="AB258" i="87"/>
  <c r="AC258" i="87"/>
  <c r="AE258" i="87"/>
  <c r="AP258" i="87"/>
  <c r="X258" i="87"/>
  <c r="P258" i="87"/>
  <c r="K258" i="87"/>
  <c r="AL258" i="87"/>
  <c r="AD258" i="87"/>
  <c r="AP258" i="93"/>
  <c r="AN258" i="93"/>
  <c r="W258" i="93"/>
  <c r="AJ258" i="93"/>
  <c r="R258" i="93"/>
  <c r="AA258" i="93"/>
  <c r="AR258" i="93"/>
  <c r="N258" i="93"/>
  <c r="AE258" i="93"/>
  <c r="J258" i="93"/>
  <c r="Y258" i="93"/>
  <c r="AH258" i="93"/>
  <c r="H258" i="93"/>
  <c r="AD258" i="93"/>
  <c r="M258" i="93"/>
  <c r="AK258" i="93"/>
  <c r="S258" i="93"/>
  <c r="L258" i="93"/>
  <c r="P258" i="93"/>
  <c r="AQ258" i="93"/>
  <c r="Z258" i="93"/>
  <c r="I258" i="93"/>
  <c r="AF258" i="93"/>
  <c r="O258" i="93"/>
  <c r="U258" i="93"/>
  <c r="V258" i="93"/>
  <c r="AB258" i="93"/>
  <c r="AC258" i="93"/>
  <c r="Q258" i="93"/>
  <c r="X258" i="93"/>
  <c r="AL258" i="93"/>
  <c r="AI258" i="93"/>
  <c r="AO258" i="93"/>
  <c r="AM258" i="93"/>
  <c r="AS258" i="93"/>
  <c r="K258" i="93"/>
  <c r="G220" i="92"/>
  <c r="F212" i="94"/>
  <c r="F212" i="93"/>
  <c r="F212" i="91"/>
  <c r="F212" i="92"/>
  <c r="F212" i="88"/>
  <c r="F212" i="87"/>
  <c r="U212" i="87" s="1"/>
  <c r="F212" i="32"/>
  <c r="F212" i="24"/>
  <c r="G208" i="32"/>
  <c r="G202" i="93"/>
  <c r="F274" i="94"/>
  <c r="F274" i="93"/>
  <c r="F274" i="92"/>
  <c r="F274" i="88"/>
  <c r="F274" i="87"/>
  <c r="U274" i="87" s="1"/>
  <c r="F274" i="91"/>
  <c r="F274" i="32"/>
  <c r="F274" i="24"/>
  <c r="G270" i="87"/>
  <c r="G245" i="32"/>
  <c r="G245" i="93"/>
  <c r="G226" i="32"/>
  <c r="G226" i="93"/>
  <c r="G208" i="94"/>
  <c r="AQ292" i="87"/>
  <c r="Z292" i="87"/>
  <c r="I292" i="87"/>
  <c r="AF292" i="87"/>
  <c r="O292" i="87"/>
  <c r="Y292" i="87"/>
  <c r="AE292" i="87"/>
  <c r="AA292" i="87"/>
  <c r="R292" i="87"/>
  <c r="AM292" i="87"/>
  <c r="V292" i="87"/>
  <c r="AS292" i="87"/>
  <c r="AB292" i="87"/>
  <c r="K292" i="87"/>
  <c r="P292" i="87"/>
  <c r="W292" i="87"/>
  <c r="J292" i="87"/>
  <c r="AJ292" i="87"/>
  <c r="AD292" i="87"/>
  <c r="AK292" i="87"/>
  <c r="AH292" i="87"/>
  <c r="AR292" i="87"/>
  <c r="L292" i="87"/>
  <c r="S292" i="87"/>
  <c r="AO292" i="87"/>
  <c r="N292" i="87"/>
  <c r="Q292" i="87"/>
  <c r="X292" i="87"/>
  <c r="H292" i="87"/>
  <c r="AL292" i="87"/>
  <c r="M292" i="87"/>
  <c r="AN292" i="87"/>
  <c r="AI292" i="87"/>
  <c r="AP292" i="87"/>
  <c r="AC292" i="87"/>
  <c r="AO292" i="93"/>
  <c r="AK292" i="93"/>
  <c r="AE292" i="93"/>
  <c r="G276" i="88"/>
  <c r="G239" i="91"/>
  <c r="G233" i="91"/>
  <c r="F231" i="93"/>
  <c r="F231" i="94"/>
  <c r="F231" i="92"/>
  <c r="F231" i="91"/>
  <c r="F231" i="88"/>
  <c r="F231" i="87"/>
  <c r="U231" i="87" s="1"/>
  <c r="F231" i="32"/>
  <c r="F231" i="24"/>
  <c r="F217" i="94"/>
  <c r="F217" i="93"/>
  <c r="F217" i="92"/>
  <c r="F217" i="91"/>
  <c r="F217" i="88"/>
  <c r="F217" i="87"/>
  <c r="U217" i="87" s="1"/>
  <c r="F217" i="32"/>
  <c r="F217" i="24"/>
  <c r="G202" i="88"/>
  <c r="U265" i="94"/>
  <c r="O265" i="94"/>
  <c r="AQ265" i="94"/>
  <c r="Z265" i="94"/>
  <c r="I265" i="94"/>
  <c r="Y265" i="94"/>
  <c r="AO265" i="94"/>
  <c r="R265" i="94"/>
  <c r="P265" i="94"/>
  <c r="K265" i="94"/>
  <c r="AA265" i="94"/>
  <c r="AM265" i="94"/>
  <c r="V265" i="94"/>
  <c r="AP265" i="94"/>
  <c r="S265" i="94"/>
  <c r="AJ265" i="94"/>
  <c r="L265" i="94"/>
  <c r="AS265" i="94"/>
  <c r="AF265" i="94"/>
  <c r="AL265" i="94"/>
  <c r="AR265" i="94"/>
  <c r="AI265" i="94"/>
  <c r="AK265" i="94"/>
  <c r="AC265" i="94"/>
  <c r="AH265" i="94"/>
  <c r="AD265" i="94"/>
  <c r="AE265" i="94"/>
  <c r="X265" i="94"/>
  <c r="W265" i="94"/>
  <c r="M265" i="94"/>
  <c r="AB265" i="94"/>
  <c r="N265" i="94"/>
  <c r="J265" i="94"/>
  <c r="Q265" i="94"/>
  <c r="AN265" i="94"/>
  <c r="H265" i="94"/>
  <c r="AR259" i="92"/>
  <c r="AQ259" i="92"/>
  <c r="AL259" i="92"/>
  <c r="AF259" i="92"/>
  <c r="Z259" i="92"/>
  <c r="U259" i="92"/>
  <c r="O259" i="92"/>
  <c r="I259" i="92"/>
  <c r="AO259" i="92"/>
  <c r="AI259" i="92"/>
  <c r="AC259" i="92"/>
  <c r="X259" i="92"/>
  <c r="Q259" i="92"/>
  <c r="L259" i="92"/>
  <c r="AM259" i="92"/>
  <c r="AB259" i="92"/>
  <c r="P259" i="92"/>
  <c r="AS259" i="92"/>
  <c r="AH259" i="92"/>
  <c r="V259" i="92"/>
  <c r="K259" i="92"/>
  <c r="Y259" i="92"/>
  <c r="AK259" i="92"/>
  <c r="M259" i="92"/>
  <c r="S259" i="92"/>
  <c r="AP259" i="92"/>
  <c r="AD259" i="92"/>
  <c r="H259" i="92"/>
  <c r="N259" i="92"/>
  <c r="AE259" i="92"/>
  <c r="R259" i="92"/>
  <c r="AJ259" i="92"/>
  <c r="AA259" i="92"/>
  <c r="AN259" i="92"/>
  <c r="W259" i="92"/>
  <c r="J259" i="92"/>
  <c r="G305" i="85"/>
  <c r="F261" i="94"/>
  <c r="F261" i="93"/>
  <c r="F261" i="92"/>
  <c r="F261" i="87"/>
  <c r="U261" i="87" s="1"/>
  <c r="F261" i="88"/>
  <c r="F261" i="91"/>
  <c r="F261" i="32"/>
  <c r="F261" i="24"/>
  <c r="F273" i="94"/>
  <c r="F273" i="93"/>
  <c r="F273" i="92"/>
  <c r="F273" i="91"/>
  <c r="F273" i="88"/>
  <c r="F273" i="87"/>
  <c r="U273" i="87" s="1"/>
  <c r="F273" i="32"/>
  <c r="F273" i="24"/>
  <c r="G403" i="85"/>
  <c r="F281" i="94"/>
  <c r="F281" i="93"/>
  <c r="F281" i="92"/>
  <c r="F281" i="91"/>
  <c r="F281" i="87"/>
  <c r="U281" i="87" s="1"/>
  <c r="F281" i="88"/>
  <c r="F281" i="32"/>
  <c r="F281" i="24"/>
  <c r="G339" i="85"/>
  <c r="F268" i="94"/>
  <c r="F268" i="93"/>
  <c r="F268" i="88"/>
  <c r="F268" i="91"/>
  <c r="F268" i="87"/>
  <c r="U268" i="87" s="1"/>
  <c r="F268" i="92"/>
  <c r="F268" i="32"/>
  <c r="F268" i="24"/>
  <c r="F234" i="93"/>
  <c r="F234" i="94"/>
  <c r="F234" i="92"/>
  <c r="F234" i="91"/>
  <c r="F234" i="88"/>
  <c r="F234" i="87"/>
  <c r="U234" i="87" s="1"/>
  <c r="F234" i="32"/>
  <c r="F234" i="24"/>
  <c r="F287" i="94"/>
  <c r="F287" i="92"/>
  <c r="F287" i="93"/>
  <c r="F287" i="88"/>
  <c r="F287" i="87"/>
  <c r="U287" i="87" s="1"/>
  <c r="F287" i="91"/>
  <c r="F287" i="32"/>
  <c r="F287" i="24"/>
  <c r="G47" i="85"/>
  <c r="F210" i="94"/>
  <c r="F210" i="93"/>
  <c r="F210" i="92"/>
  <c r="F210" i="91"/>
  <c r="F210" i="87"/>
  <c r="U210" i="87" s="1"/>
  <c r="F210" i="88"/>
  <c r="F210" i="32"/>
  <c r="F210" i="24"/>
  <c r="AL284" i="94"/>
  <c r="Z284" i="94"/>
  <c r="N284" i="94"/>
  <c r="AJ284" i="94"/>
  <c r="Y284" i="94"/>
  <c r="M284" i="94"/>
  <c r="AD284" i="94"/>
  <c r="H284" i="94"/>
  <c r="AQ284" i="94"/>
  <c r="U284" i="94"/>
  <c r="R284" i="94"/>
  <c r="AP284" i="94"/>
  <c r="AE284" i="94"/>
  <c r="I284" i="94"/>
  <c r="AF284" i="94"/>
  <c r="O284" i="94"/>
  <c r="V284" i="94"/>
  <c r="AR284" i="94"/>
  <c r="Q284" i="94"/>
  <c r="AN284" i="94"/>
  <c r="AS284" i="94"/>
  <c r="AB284" i="94"/>
  <c r="K284" i="94"/>
  <c r="AA284" i="94"/>
  <c r="W284" i="94"/>
  <c r="AO284" i="94"/>
  <c r="J284" i="94"/>
  <c r="AI284" i="94"/>
  <c r="AK284" i="94"/>
  <c r="P284" i="94"/>
  <c r="AH284" i="94"/>
  <c r="AC284" i="94"/>
  <c r="AM284" i="94"/>
  <c r="X284" i="94"/>
  <c r="L284" i="94"/>
  <c r="S284" i="94"/>
  <c r="G282" i="88"/>
  <c r="G276" i="32"/>
  <c r="G276" i="93"/>
  <c r="G264" i="88"/>
  <c r="G257" i="32"/>
  <c r="G257" i="93"/>
  <c r="G251" i="91"/>
  <c r="AP211" i="94"/>
  <c r="AQ211" i="94"/>
  <c r="AE211" i="94"/>
  <c r="U211" i="94"/>
  <c r="I211" i="94"/>
  <c r="AN211" i="94"/>
  <c r="AC211" i="94"/>
  <c r="Q211" i="94"/>
  <c r="W211" i="94"/>
  <c r="AL211" i="94"/>
  <c r="N211" i="94"/>
  <c r="AI211" i="94"/>
  <c r="L211" i="94"/>
  <c r="Z211" i="94"/>
  <c r="H211" i="94"/>
  <c r="AD211" i="94"/>
  <c r="AF211" i="94"/>
  <c r="O211" i="94"/>
  <c r="V211" i="94"/>
  <c r="AR211" i="94"/>
  <c r="M211" i="94"/>
  <c r="AJ211" i="94"/>
  <c r="AS211" i="94"/>
  <c r="AB211" i="94"/>
  <c r="K211" i="94"/>
  <c r="AA211" i="94"/>
  <c r="AO211" i="94"/>
  <c r="J211" i="94"/>
  <c r="R211" i="94"/>
  <c r="AK211" i="94"/>
  <c r="P211" i="94"/>
  <c r="X211" i="94"/>
  <c r="S211" i="94"/>
  <c r="Y211" i="94"/>
  <c r="AM211" i="94"/>
  <c r="AH211" i="94"/>
  <c r="Z293" i="93"/>
  <c r="Y293" i="93"/>
  <c r="AR293" i="93"/>
  <c r="AA293" i="93"/>
  <c r="G288" i="32"/>
  <c r="G288" i="93"/>
  <c r="G282" i="92"/>
  <c r="G264" i="92"/>
  <c r="AN258" i="88"/>
  <c r="S258" i="88"/>
  <c r="AK258" i="88"/>
  <c r="AR258" i="88"/>
  <c r="AB258" i="88"/>
  <c r="N258" i="88"/>
  <c r="AQ258" i="88"/>
  <c r="Z258" i="88"/>
  <c r="I258" i="88"/>
  <c r="AC258" i="88"/>
  <c r="L258" i="88"/>
  <c r="X258" i="88"/>
  <c r="AJ258" i="88"/>
  <c r="AE258" i="88"/>
  <c r="J258" i="88"/>
  <c r="AM258" i="88"/>
  <c r="V258" i="88"/>
  <c r="AP258" i="88"/>
  <c r="Y258" i="88"/>
  <c r="H258" i="88"/>
  <c r="O258" i="88"/>
  <c r="W258" i="88"/>
  <c r="M258" i="88"/>
  <c r="P258" i="88"/>
  <c r="AS258" i="88"/>
  <c r="AH258" i="88"/>
  <c r="R258" i="88"/>
  <c r="AA258" i="88"/>
  <c r="Q258" i="88"/>
  <c r="AI258" i="88"/>
  <c r="AL258" i="88"/>
  <c r="AO258" i="88"/>
  <c r="K258" i="88"/>
  <c r="AD258" i="88"/>
  <c r="AF258" i="88"/>
  <c r="U258" i="88"/>
  <c r="AR252" i="94"/>
  <c r="AQ252" i="94"/>
  <c r="AL252" i="94"/>
  <c r="AF252" i="94"/>
  <c r="Z252" i="94"/>
  <c r="AS252" i="94"/>
  <c r="AK252" i="94"/>
  <c r="AC252" i="94"/>
  <c r="V252" i="94"/>
  <c r="P252" i="94"/>
  <c r="K252" i="94"/>
  <c r="AP252" i="94"/>
  <c r="AI252" i="94"/>
  <c r="AB252" i="94"/>
  <c r="U252" i="94"/>
  <c r="O252" i="94"/>
  <c r="I252" i="94"/>
  <c r="AO252" i="94"/>
  <c r="Y252" i="94"/>
  <c r="M252" i="94"/>
  <c r="AM252" i="94"/>
  <c r="X252" i="94"/>
  <c r="L252" i="94"/>
  <c r="AD252" i="94"/>
  <c r="S252" i="94"/>
  <c r="Q252" i="94"/>
  <c r="AH252" i="94"/>
  <c r="H252" i="94"/>
  <c r="J252" i="94"/>
  <c r="AA252" i="94"/>
  <c r="N252" i="94"/>
  <c r="AE252" i="94"/>
  <c r="R252" i="94"/>
  <c r="W252" i="94"/>
  <c r="AJ252" i="94"/>
  <c r="AN252" i="94"/>
  <c r="F237" i="94"/>
  <c r="F237" i="93"/>
  <c r="F237" i="92"/>
  <c r="F237" i="91"/>
  <c r="F237" i="88"/>
  <c r="F237" i="87"/>
  <c r="U237" i="87" s="1"/>
  <c r="F237" i="32"/>
  <c r="F237" i="24"/>
  <c r="G226" i="88"/>
  <c r="G220" i="32"/>
  <c r="G208" i="87"/>
  <c r="AR203" i="88"/>
  <c r="AP203" i="88"/>
  <c r="AK203" i="88"/>
  <c r="AD203" i="88"/>
  <c r="Y203" i="88"/>
  <c r="S203" i="88"/>
  <c r="M203" i="88"/>
  <c r="H203" i="88"/>
  <c r="AS203" i="88"/>
  <c r="AM203" i="88"/>
  <c r="AH203" i="88"/>
  <c r="AB203" i="88"/>
  <c r="V203" i="88"/>
  <c r="P203" i="88"/>
  <c r="K203" i="88"/>
  <c r="AO203" i="88"/>
  <c r="AC203" i="88"/>
  <c r="Q203" i="88"/>
  <c r="AL203" i="88"/>
  <c r="Z203" i="88"/>
  <c r="O203" i="88"/>
  <c r="AI203" i="88"/>
  <c r="X203" i="88"/>
  <c r="L203" i="88"/>
  <c r="AQ203" i="88"/>
  <c r="AF203" i="88"/>
  <c r="U203" i="88"/>
  <c r="I203" i="88"/>
  <c r="J203" i="88"/>
  <c r="AA203" i="88"/>
  <c r="N203" i="88"/>
  <c r="AE203" i="88"/>
  <c r="W203" i="88"/>
  <c r="AN203" i="88"/>
  <c r="AJ203" i="88"/>
  <c r="R203" i="88"/>
  <c r="F272" i="94"/>
  <c r="F272" i="93"/>
  <c r="F272" i="91"/>
  <c r="F272" i="88"/>
  <c r="F272" i="87"/>
  <c r="U272" i="87" s="1"/>
  <c r="F272" i="92"/>
  <c r="F272" i="32"/>
  <c r="F272" i="24"/>
  <c r="G270" i="93"/>
  <c r="G245" i="87"/>
  <c r="G245" i="94"/>
  <c r="G239" i="88"/>
  <c r="G226" i="87"/>
  <c r="G226" i="94"/>
  <c r="G214" i="87"/>
  <c r="G214" i="94"/>
  <c r="AI292" i="91"/>
  <c r="J292" i="91"/>
  <c r="AA292" i="91"/>
  <c r="Z292" i="91"/>
  <c r="N292" i="91"/>
  <c r="I292" i="91"/>
  <c r="AE292" i="91"/>
  <c r="P292" i="91"/>
  <c r="X292" i="91"/>
  <c r="AC292" i="91"/>
  <c r="AK292" i="91"/>
  <c r="V292" i="91"/>
  <c r="AF292" i="91"/>
  <c r="U292" i="91"/>
  <c r="AM292" i="91"/>
  <c r="AP292" i="91"/>
  <c r="AS292" i="91"/>
  <c r="K292" i="91"/>
  <c r="AR292" i="94"/>
  <c r="AF292" i="94"/>
  <c r="U292" i="94"/>
  <c r="J292" i="94"/>
  <c r="AP292" i="94"/>
  <c r="AE292" i="94"/>
  <c r="S292" i="94"/>
  <c r="H292" i="94"/>
  <c r="Y292" i="94"/>
  <c r="AL292" i="94"/>
  <c r="O292" i="94"/>
  <c r="N292" i="94"/>
  <c r="AK292" i="94"/>
  <c r="AA292" i="94"/>
  <c r="AD292" i="94"/>
  <c r="M292" i="94"/>
  <c r="W292" i="94"/>
  <c r="AS292" i="94"/>
  <c r="X292" i="94"/>
  <c r="AQ292" i="94"/>
  <c r="Z292" i="94"/>
  <c r="I292" i="94"/>
  <c r="AB292" i="94"/>
  <c r="AC292" i="94"/>
  <c r="AM292" i="94"/>
  <c r="K292" i="94"/>
  <c r="AO292" i="94"/>
  <c r="AI292" i="94"/>
  <c r="P292" i="94"/>
  <c r="L292" i="94"/>
  <c r="AH292" i="94"/>
  <c r="AN292" i="94"/>
  <c r="R292" i="94"/>
  <c r="V292" i="94"/>
  <c r="AJ292" i="94"/>
  <c r="Q292" i="94"/>
  <c r="F253" i="94"/>
  <c r="F253" i="93"/>
  <c r="F253" i="92"/>
  <c r="F253" i="91"/>
  <c r="F253" i="87"/>
  <c r="U253" i="87" s="1"/>
  <c r="F253" i="88"/>
  <c r="F253" i="32"/>
  <c r="F253" i="24"/>
  <c r="G239" i="92"/>
  <c r="G233" i="92"/>
  <c r="F227" i="94"/>
  <c r="F227" i="92"/>
  <c r="F227" i="91"/>
  <c r="F227" i="88"/>
  <c r="F227" i="87"/>
  <c r="U227" i="87" s="1"/>
  <c r="F227" i="93"/>
  <c r="F227" i="32"/>
  <c r="F227" i="24"/>
  <c r="AR206" i="92"/>
  <c r="AM206" i="92"/>
  <c r="AQ206" i="92"/>
  <c r="AI206" i="92"/>
  <c r="Z206" i="92"/>
  <c r="Q206" i="92"/>
  <c r="I206" i="92"/>
  <c r="AF206" i="92"/>
  <c r="V206" i="92"/>
  <c r="K206" i="92"/>
  <c r="AO206" i="92"/>
  <c r="AB206" i="92"/>
  <c r="O206" i="92"/>
  <c r="X206" i="92"/>
  <c r="AK206" i="92"/>
  <c r="M206" i="92"/>
  <c r="S206" i="92"/>
  <c r="AS206" i="92"/>
  <c r="AD206" i="92"/>
  <c r="L206" i="92"/>
  <c r="AC206" i="92"/>
  <c r="R206" i="92"/>
  <c r="AJ206" i="92"/>
  <c r="P206" i="92"/>
  <c r="AH206" i="92"/>
  <c r="W206" i="92"/>
  <c r="AN206" i="92"/>
  <c r="H206" i="92"/>
  <c r="AP206" i="92"/>
  <c r="N206" i="92"/>
  <c r="U206" i="92"/>
  <c r="AA206" i="92"/>
  <c r="AE206" i="92"/>
  <c r="Y206" i="92"/>
  <c r="AL206" i="92"/>
  <c r="J206" i="92"/>
  <c r="F266" i="94"/>
  <c r="F266" i="93"/>
  <c r="F266" i="92"/>
  <c r="F266" i="91"/>
  <c r="F266" i="88"/>
  <c r="F266" i="87"/>
  <c r="U266" i="87" s="1"/>
  <c r="F266" i="32"/>
  <c r="F266" i="24"/>
  <c r="G79" i="85"/>
  <c r="F215" i="94"/>
  <c r="F215" i="93"/>
  <c r="F215" i="92"/>
  <c r="F215" i="88"/>
  <c r="F215" i="87"/>
  <c r="U215" i="87" s="1"/>
  <c r="F215" i="91"/>
  <c r="F215" i="32"/>
  <c r="F215" i="24"/>
  <c r="G276" i="94"/>
  <c r="AR267" i="91"/>
  <c r="AP267" i="91"/>
  <c r="AK267" i="91"/>
  <c r="AD267" i="91"/>
  <c r="Y267" i="91"/>
  <c r="S267" i="91"/>
  <c r="M267" i="91"/>
  <c r="H267" i="91"/>
  <c r="AS267" i="91"/>
  <c r="AM267" i="91"/>
  <c r="AH267" i="91"/>
  <c r="AB267" i="91"/>
  <c r="V267" i="91"/>
  <c r="P267" i="91"/>
  <c r="K267" i="91"/>
  <c r="AO267" i="91"/>
  <c r="AC267" i="91"/>
  <c r="Q267" i="91"/>
  <c r="AI267" i="91"/>
  <c r="X267" i="91"/>
  <c r="L267" i="91"/>
  <c r="AF267" i="91"/>
  <c r="I267" i="91"/>
  <c r="Z267" i="91"/>
  <c r="AQ267" i="91"/>
  <c r="U267" i="91"/>
  <c r="AL267" i="91"/>
  <c r="O267" i="91"/>
  <c r="R267" i="91"/>
  <c r="AJ267" i="91"/>
  <c r="W267" i="91"/>
  <c r="AN267" i="91"/>
  <c r="N267" i="91"/>
  <c r="AA267" i="91"/>
  <c r="AE267" i="91"/>
  <c r="J267" i="91"/>
  <c r="G257" i="91"/>
  <c r="G257" i="94"/>
  <c r="G251" i="92"/>
  <c r="AR247" i="88"/>
  <c r="AJ247" i="88"/>
  <c r="U247" i="88"/>
  <c r="AQ247" i="88"/>
  <c r="AA247" i="88"/>
  <c r="M247" i="88"/>
  <c r="P247" i="88"/>
  <c r="AM247" i="88"/>
  <c r="I247" i="88"/>
  <c r="AE247" i="88"/>
  <c r="Y247" i="88"/>
  <c r="N247" i="88"/>
  <c r="AS247" i="88"/>
  <c r="AB247" i="88"/>
  <c r="K247" i="88"/>
  <c r="W247" i="88"/>
  <c r="R247" i="88"/>
  <c r="V247" i="88"/>
  <c r="AO247" i="88"/>
  <c r="X247" i="88"/>
  <c r="AN247" i="88"/>
  <c r="Q247" i="88"/>
  <c r="Z247" i="88"/>
  <c r="H247" i="88"/>
  <c r="AF247" i="88"/>
  <c r="AC247" i="88"/>
  <c r="AP247" i="88"/>
  <c r="J247" i="88"/>
  <c r="AI247" i="88"/>
  <c r="AD247" i="88"/>
  <c r="S247" i="88"/>
  <c r="L247" i="88"/>
  <c r="AL247" i="88"/>
  <c r="O247" i="88"/>
  <c r="AK247" i="88"/>
  <c r="AH247" i="88"/>
  <c r="G220" i="88"/>
  <c r="Y218" i="88"/>
  <c r="AK218" i="88"/>
  <c r="N218" i="88"/>
  <c r="AQ218" i="88"/>
  <c r="Z218" i="88"/>
  <c r="I218" i="88"/>
  <c r="X218" i="88"/>
  <c r="AL218" i="88"/>
  <c r="O218" i="88"/>
  <c r="S218" i="88"/>
  <c r="P218" i="88"/>
  <c r="K218" i="88"/>
  <c r="AM218" i="88"/>
  <c r="V218" i="88"/>
  <c r="AO218" i="88"/>
  <c r="R218" i="88"/>
  <c r="AF218" i="88"/>
  <c r="J218" i="88"/>
  <c r="H218" i="88"/>
  <c r="W218" i="88"/>
  <c r="AH218" i="88"/>
  <c r="AD218" i="88"/>
  <c r="AC218" i="88"/>
  <c r="U218" i="88"/>
  <c r="AB218" i="88"/>
  <c r="Q218" i="88"/>
  <c r="L218" i="88"/>
  <c r="AP218" i="88"/>
  <c r="AS218" i="88"/>
  <c r="AI218" i="88"/>
  <c r="AA218" i="88"/>
  <c r="AJ218" i="88"/>
  <c r="AR218" i="88"/>
  <c r="M218" i="88"/>
  <c r="AE218" i="88"/>
  <c r="AN218" i="88"/>
  <c r="G202" i="94"/>
  <c r="K293" i="32"/>
  <c r="AB293" i="32"/>
  <c r="AS293" i="32"/>
  <c r="V293" i="32"/>
  <c r="AR293" i="32"/>
  <c r="AD293" i="32"/>
  <c r="W293" i="32"/>
  <c r="AL293" i="32"/>
  <c r="I293" i="32"/>
  <c r="S293" i="32"/>
  <c r="J293" i="32"/>
  <c r="R293" i="32"/>
  <c r="N293" i="32"/>
  <c r="Q293" i="32"/>
  <c r="AO293" i="32"/>
  <c r="AM293" i="32"/>
  <c r="L293" i="32"/>
  <c r="AN293" i="32"/>
  <c r="O293" i="32"/>
  <c r="AF293" i="32"/>
  <c r="H293" i="32"/>
  <c r="AA293" i="32"/>
  <c r="M293" i="32"/>
  <c r="AJ293" i="32"/>
  <c r="AI293" i="32"/>
  <c r="AC293" i="32"/>
  <c r="U293" i="32"/>
  <c r="AK293" i="32"/>
  <c r="AH293" i="32"/>
  <c r="AP293" i="32"/>
  <c r="AE293" i="32"/>
  <c r="X293" i="32"/>
  <c r="P293" i="32"/>
  <c r="Y293" i="32"/>
  <c r="Z293" i="32"/>
  <c r="AQ293" i="32"/>
  <c r="AL293" i="88"/>
  <c r="AE293" i="88"/>
  <c r="R293" i="88"/>
  <c r="Y293" i="88"/>
  <c r="P293" i="88"/>
  <c r="O293" i="88"/>
  <c r="AI293" i="88"/>
  <c r="X293" i="88"/>
  <c r="AN293" i="88"/>
  <c r="G288" i="87"/>
  <c r="G288" i="94"/>
  <c r="G282" i="93"/>
  <c r="F277" i="94"/>
  <c r="F277" i="93"/>
  <c r="F277" i="92"/>
  <c r="F277" i="88"/>
  <c r="F277" i="87"/>
  <c r="U277" i="87" s="1"/>
  <c r="F277" i="91"/>
  <c r="F277" i="32"/>
  <c r="F277" i="24"/>
  <c r="G264" i="32"/>
  <c r="G264" i="93"/>
  <c r="AC252" i="88"/>
  <c r="AP252" i="88"/>
  <c r="AE252" i="88"/>
  <c r="I252" i="88"/>
  <c r="AI252" i="88"/>
  <c r="AR225" i="93"/>
  <c r="AO225" i="93"/>
  <c r="AI225" i="93"/>
  <c r="AC225" i="93"/>
  <c r="X225" i="93"/>
  <c r="Q225" i="93"/>
  <c r="L225" i="93"/>
  <c r="AM225" i="93"/>
  <c r="AF225" i="93"/>
  <c r="Y225" i="93"/>
  <c r="P225" i="93"/>
  <c r="I225" i="93"/>
  <c r="AP225" i="93"/>
  <c r="AD225" i="93"/>
  <c r="U225" i="93"/>
  <c r="K225" i="93"/>
  <c r="AS225" i="93"/>
  <c r="AK225" i="93"/>
  <c r="Z225" i="93"/>
  <c r="O225" i="93"/>
  <c r="AB225" i="93"/>
  <c r="H225" i="93"/>
  <c r="AL225" i="93"/>
  <c r="S225" i="93"/>
  <c r="AQ225" i="93"/>
  <c r="V225" i="93"/>
  <c r="AH225" i="93"/>
  <c r="M225" i="93"/>
  <c r="W225" i="93"/>
  <c r="AN225" i="93"/>
  <c r="J225" i="93"/>
  <c r="AA225" i="93"/>
  <c r="R225" i="93"/>
  <c r="AE225" i="93"/>
  <c r="N225" i="93"/>
  <c r="AJ225" i="93"/>
  <c r="G220" i="87"/>
  <c r="G220" i="94"/>
  <c r="G208" i="92"/>
  <c r="F289" i="94"/>
  <c r="F289" i="93"/>
  <c r="F289" i="91"/>
  <c r="F289" i="88"/>
  <c r="F289" i="92"/>
  <c r="F289" i="87"/>
  <c r="U289" i="87" s="1"/>
  <c r="F289" i="32"/>
  <c r="F289" i="24"/>
  <c r="F286" i="94"/>
  <c r="F286" i="93"/>
  <c r="F286" i="92"/>
  <c r="F286" i="88"/>
  <c r="F286" i="91"/>
  <c r="F286" i="87"/>
  <c r="U286" i="87" s="1"/>
  <c r="F286" i="32"/>
  <c r="F286" i="24"/>
  <c r="F280" i="94"/>
  <c r="F280" i="93"/>
  <c r="F280" i="92"/>
  <c r="F280" i="91"/>
  <c r="F280" i="88"/>
  <c r="F280" i="87"/>
  <c r="U280" i="87" s="1"/>
  <c r="F280" i="32"/>
  <c r="F280" i="24"/>
  <c r="G270" i="32"/>
  <c r="G270" i="92"/>
  <c r="G245" i="91"/>
  <c r="G226" i="91"/>
  <c r="G214" i="91"/>
  <c r="F213" i="94"/>
  <c r="F213" i="93"/>
  <c r="F213" i="92"/>
  <c r="F213" i="91"/>
  <c r="F213" i="88"/>
  <c r="F213" i="87"/>
  <c r="U213" i="87" s="1"/>
  <c r="F213" i="32"/>
  <c r="F213" i="24"/>
  <c r="F209" i="94"/>
  <c r="F209" i="93"/>
  <c r="F209" i="92"/>
  <c r="F209" i="91"/>
  <c r="F209" i="87"/>
  <c r="U209" i="87" s="1"/>
  <c r="F209" i="88"/>
  <c r="F209" i="32"/>
  <c r="F209" i="24"/>
  <c r="AF292" i="88"/>
  <c r="S292" i="88"/>
  <c r="AA292" i="88"/>
  <c r="F275" i="94"/>
  <c r="F275" i="93"/>
  <c r="F275" i="92"/>
  <c r="F275" i="88"/>
  <c r="F275" i="87"/>
  <c r="U275" i="87" s="1"/>
  <c r="F275" i="91"/>
  <c r="F275" i="32"/>
  <c r="F275" i="24"/>
  <c r="G257" i="88"/>
  <c r="G239" i="93"/>
  <c r="G233" i="32"/>
  <c r="G233" i="93"/>
  <c r="L265" i="32"/>
  <c r="AQ265" i="32"/>
  <c r="AB265" i="32"/>
  <c r="S265" i="32"/>
  <c r="AA265" i="32"/>
  <c r="AH265" i="32"/>
  <c r="AR265" i="32"/>
  <c r="U265" i="32"/>
  <c r="AP265" i="32"/>
  <c r="I265" i="92"/>
  <c r="G371" i="85"/>
  <c r="F271" i="94"/>
  <c r="F271" i="93"/>
  <c r="F271" i="92"/>
  <c r="F271" i="91"/>
  <c r="F271" i="88"/>
  <c r="F271" i="87"/>
  <c r="U271" i="87" s="1"/>
  <c r="F271" i="32"/>
  <c r="F271" i="24"/>
  <c r="G209" i="85"/>
  <c r="F241" i="94"/>
  <c r="F241" i="93"/>
  <c r="F241" i="92"/>
  <c r="F241" i="91"/>
  <c r="F241" i="88"/>
  <c r="F241" i="87"/>
  <c r="U241" i="87" s="1"/>
  <c r="F241" i="32"/>
  <c r="F241" i="24"/>
  <c r="F238" i="94"/>
  <c r="F238" i="93"/>
  <c r="F238" i="92"/>
  <c r="F238" i="88"/>
  <c r="F238" i="87"/>
  <c r="U238" i="87" s="1"/>
  <c r="F238" i="91"/>
  <c r="F238" i="32"/>
  <c r="F238" i="24"/>
  <c r="G435" i="85"/>
  <c r="F285" i="94"/>
  <c r="F285" i="93"/>
  <c r="F285" i="92"/>
  <c r="F285" i="91"/>
  <c r="F285" i="87"/>
  <c r="U285" i="87" s="1"/>
  <c r="F285" i="88"/>
  <c r="F285" i="32"/>
  <c r="F285" i="24"/>
  <c r="G276" i="91"/>
  <c r="AR269" i="92"/>
  <c r="AS269" i="92"/>
  <c r="AM269" i="92"/>
  <c r="AH269" i="92"/>
  <c r="AB269" i="92"/>
  <c r="V269" i="92"/>
  <c r="P269" i="92"/>
  <c r="K269" i="92"/>
  <c r="AP269" i="92"/>
  <c r="AK269" i="92"/>
  <c r="AD269" i="92"/>
  <c r="Y269" i="92"/>
  <c r="S269" i="92"/>
  <c r="M269" i="92"/>
  <c r="H269" i="92"/>
  <c r="AI269" i="92"/>
  <c r="X269" i="92"/>
  <c r="L269" i="92"/>
  <c r="AO269" i="92"/>
  <c r="AC269" i="92"/>
  <c r="Q269" i="92"/>
  <c r="AQ269" i="92"/>
  <c r="U269" i="92"/>
  <c r="AF269" i="92"/>
  <c r="I269" i="92"/>
  <c r="AL269" i="92"/>
  <c r="O269" i="92"/>
  <c r="Z269" i="92"/>
  <c r="W269" i="92"/>
  <c r="AN269" i="92"/>
  <c r="J269" i="92"/>
  <c r="AA269" i="92"/>
  <c r="R269" i="92"/>
  <c r="AE269" i="92"/>
  <c r="N269" i="92"/>
  <c r="AJ269" i="92"/>
  <c r="G257" i="87"/>
  <c r="F256" i="94"/>
  <c r="F256" i="93"/>
  <c r="F256" i="91"/>
  <c r="F256" i="92"/>
  <c r="F256" i="87"/>
  <c r="U256" i="87" s="1"/>
  <c r="F256" i="88"/>
  <c r="F256" i="32"/>
  <c r="F256" i="24"/>
  <c r="G251" i="93"/>
  <c r="F249" i="94"/>
  <c r="F249" i="93"/>
  <c r="F249" i="91"/>
  <c r="F249" i="88"/>
  <c r="F249" i="92"/>
  <c r="F249" i="87"/>
  <c r="U249" i="87" s="1"/>
  <c r="F249" i="32"/>
  <c r="F249" i="24"/>
  <c r="G202" i="87"/>
  <c r="AI293" i="87"/>
  <c r="AR293" i="92"/>
  <c r="AS293" i="92"/>
  <c r="AM293" i="92"/>
  <c r="AH293" i="92"/>
  <c r="AB293" i="92"/>
  <c r="V293" i="92"/>
  <c r="P293" i="92"/>
  <c r="K293" i="92"/>
  <c r="AP293" i="92"/>
  <c r="AK293" i="92"/>
  <c r="AD293" i="92"/>
  <c r="Y293" i="92"/>
  <c r="S293" i="92"/>
  <c r="M293" i="92"/>
  <c r="H293" i="92"/>
  <c r="AO293" i="92"/>
  <c r="AC293" i="92"/>
  <c r="Q293" i="92"/>
  <c r="AI293" i="92"/>
  <c r="X293" i="92"/>
  <c r="L293" i="92"/>
  <c r="Z293" i="92"/>
  <c r="AL293" i="92"/>
  <c r="O293" i="92"/>
  <c r="AQ293" i="92"/>
  <c r="U293" i="92"/>
  <c r="I293" i="92"/>
  <c r="AF293" i="92"/>
  <c r="W293" i="92"/>
  <c r="AN293" i="92"/>
  <c r="J293" i="92"/>
  <c r="AA293" i="92"/>
  <c r="AJ293" i="92"/>
  <c r="N293" i="92"/>
  <c r="AE293" i="92"/>
  <c r="R293" i="92"/>
  <c r="F290" i="94"/>
  <c r="F290" i="93"/>
  <c r="F290" i="92"/>
  <c r="F290" i="91"/>
  <c r="F290" i="88"/>
  <c r="F290" i="87"/>
  <c r="U290" i="87" s="1"/>
  <c r="F290" i="32"/>
  <c r="F290" i="24"/>
  <c r="G288" i="91"/>
  <c r="G282" i="87"/>
  <c r="G282" i="94"/>
  <c r="F279" i="94"/>
  <c r="F279" i="93"/>
  <c r="F279" i="92"/>
  <c r="F279" i="88"/>
  <c r="F279" i="87"/>
  <c r="U279" i="87" s="1"/>
  <c r="F279" i="91"/>
  <c r="F279" i="32"/>
  <c r="F279" i="24"/>
  <c r="G264" i="91"/>
  <c r="G264" i="94"/>
  <c r="AR258" i="92"/>
  <c r="AH258" i="92"/>
  <c r="W258" i="92"/>
  <c r="J258" i="92"/>
  <c r="AN258" i="92"/>
  <c r="Y258" i="92"/>
  <c r="H258" i="92"/>
  <c r="AE258" i="92"/>
  <c r="P258" i="92"/>
  <c r="AA258" i="92"/>
  <c r="AP258" i="92"/>
  <c r="N258" i="92"/>
  <c r="AJ258" i="92"/>
  <c r="R258" i="92"/>
  <c r="AK258" i="92"/>
  <c r="S258" i="92"/>
  <c r="AQ258" i="92"/>
  <c r="Z258" i="92"/>
  <c r="I258" i="92"/>
  <c r="AL258" i="92"/>
  <c r="AF258" i="92"/>
  <c r="O258" i="92"/>
  <c r="AM258" i="92"/>
  <c r="V258" i="92"/>
  <c r="L258" i="92"/>
  <c r="X258" i="92"/>
  <c r="AD258" i="92"/>
  <c r="AC258" i="92"/>
  <c r="AS258" i="92"/>
  <c r="K258" i="92"/>
  <c r="Q258" i="92"/>
  <c r="M258" i="92"/>
  <c r="AB258" i="92"/>
  <c r="AI258" i="92"/>
  <c r="AO258" i="92"/>
  <c r="U258" i="92"/>
  <c r="V252" i="32"/>
  <c r="AE252" i="32"/>
  <c r="F222" i="94"/>
  <c r="F222" i="93"/>
  <c r="F222" i="92"/>
  <c r="F222" i="91"/>
  <c r="F222" i="87"/>
  <c r="U222" i="87" s="1"/>
  <c r="F222" i="88"/>
  <c r="F222" i="32"/>
  <c r="F222" i="24"/>
  <c r="G220" i="91"/>
  <c r="G208" i="91"/>
  <c r="AC207" i="94"/>
  <c r="AN207" i="94"/>
  <c r="AE207" i="94"/>
  <c r="W207" i="94"/>
  <c r="N207" i="94"/>
  <c r="AI207" i="94"/>
  <c r="Q207" i="94"/>
  <c r="AO207" i="94"/>
  <c r="X207" i="94"/>
  <c r="AR207" i="94"/>
  <c r="J207" i="94"/>
  <c r="P207" i="94"/>
  <c r="L207" i="94"/>
  <c r="AD207" i="94"/>
  <c r="M207" i="94"/>
  <c r="AK207" i="94"/>
  <c r="S207" i="94"/>
  <c r="AJ207" i="94"/>
  <c r="AP207" i="94"/>
  <c r="H207" i="94"/>
  <c r="Z207" i="94"/>
  <c r="AF207" i="94"/>
  <c r="AA207" i="94"/>
  <c r="U207" i="94"/>
  <c r="V207" i="94"/>
  <c r="AB207" i="94"/>
  <c r="R207" i="94"/>
  <c r="AL207" i="94"/>
  <c r="AM207" i="94"/>
  <c r="K207" i="94"/>
  <c r="I207" i="94"/>
  <c r="AH207" i="94"/>
  <c r="AQ207" i="94"/>
  <c r="O207" i="94"/>
  <c r="AS207" i="94"/>
  <c r="Y207" i="94"/>
  <c r="F283" i="94"/>
  <c r="F283" i="92"/>
  <c r="F283" i="93"/>
  <c r="F283" i="88"/>
  <c r="F283" i="87"/>
  <c r="U283" i="87" s="1"/>
  <c r="F283" i="91"/>
  <c r="F283" i="32"/>
  <c r="F283" i="24"/>
  <c r="G270" i="91"/>
  <c r="G270" i="94"/>
  <c r="F254" i="94"/>
  <c r="F254" i="93"/>
  <c r="F254" i="91"/>
  <c r="F254" i="87"/>
  <c r="U254" i="87" s="1"/>
  <c r="F254" i="92"/>
  <c r="F254" i="88"/>
  <c r="F254" i="32"/>
  <c r="F254" i="24"/>
  <c r="G245" i="92"/>
  <c r="F242" i="94"/>
  <c r="F242" i="93"/>
  <c r="F242" i="91"/>
  <c r="F242" i="92"/>
  <c r="F242" i="88"/>
  <c r="F242" i="87"/>
  <c r="U242" i="87" s="1"/>
  <c r="F242" i="32"/>
  <c r="F242" i="24"/>
  <c r="F236" i="94"/>
  <c r="F236" i="93"/>
  <c r="F236" i="92"/>
  <c r="F236" i="87"/>
  <c r="U236" i="87" s="1"/>
  <c r="F236" i="91"/>
  <c r="F236" i="88"/>
  <c r="F236" i="32"/>
  <c r="F236" i="24"/>
  <c r="F230" i="94"/>
  <c r="F230" i="93"/>
  <c r="F230" i="92"/>
  <c r="F230" i="91"/>
  <c r="F230" i="88"/>
  <c r="F230" i="87"/>
  <c r="U230" i="87" s="1"/>
  <c r="F230" i="32"/>
  <c r="F230" i="24"/>
  <c r="G226" i="92"/>
  <c r="F216" i="94"/>
  <c r="F216" i="92"/>
  <c r="F216" i="93"/>
  <c r="F216" i="91"/>
  <c r="F216" i="87"/>
  <c r="U216" i="87" s="1"/>
  <c r="F216" i="88"/>
  <c r="F216" i="32"/>
  <c r="F216" i="24"/>
  <c r="G214" i="93"/>
  <c r="H292" i="32"/>
  <c r="AH292" i="32"/>
  <c r="AS292" i="32"/>
  <c r="X292" i="32"/>
  <c r="AO292" i="92"/>
  <c r="S292" i="92"/>
  <c r="M292" i="92"/>
  <c r="AH292" i="92"/>
  <c r="G251" i="88"/>
  <c r="F248" i="94"/>
  <c r="F248" i="93"/>
  <c r="F248" i="92"/>
  <c r="F248" i="91"/>
  <c r="F248" i="88"/>
  <c r="F248" i="87"/>
  <c r="U248" i="87" s="1"/>
  <c r="F248" i="32"/>
  <c r="F248" i="24"/>
  <c r="G239" i="87"/>
  <c r="G239" i="94"/>
  <c r="G233" i="87"/>
  <c r="G233" i="94"/>
  <c r="F224" i="94"/>
  <c r="F224" i="93"/>
  <c r="F224" i="92"/>
  <c r="F224" i="91"/>
  <c r="F224" i="88"/>
  <c r="F224" i="87"/>
  <c r="U224" i="87" s="1"/>
  <c r="F224" i="32"/>
  <c r="F224" i="24"/>
  <c r="AR204" i="91"/>
  <c r="AQ204" i="91"/>
  <c r="AL204" i="91"/>
  <c r="AF204" i="91"/>
  <c r="Z204" i="91"/>
  <c r="U204" i="91"/>
  <c r="O204" i="91"/>
  <c r="I204" i="91"/>
  <c r="AO204" i="91"/>
  <c r="AI204" i="91"/>
  <c r="AC204" i="91"/>
  <c r="X204" i="91"/>
  <c r="Q204" i="91"/>
  <c r="L204" i="91"/>
  <c r="AS204" i="91"/>
  <c r="AH204" i="91"/>
  <c r="V204" i="91"/>
  <c r="K204" i="91"/>
  <c r="AM204" i="91"/>
  <c r="AB204" i="91"/>
  <c r="P204" i="91"/>
  <c r="AP204" i="91"/>
  <c r="S204" i="91"/>
  <c r="AK204" i="91"/>
  <c r="M204" i="91"/>
  <c r="AD204" i="91"/>
  <c r="H204" i="91"/>
  <c r="Y204" i="91"/>
  <c r="N204" i="91"/>
  <c r="AE204" i="91"/>
  <c r="R204" i="91"/>
  <c r="AJ204" i="91"/>
  <c r="AA204" i="91"/>
  <c r="AN204" i="91"/>
  <c r="W204" i="91"/>
  <c r="J204" i="91"/>
  <c r="AP221" i="92"/>
  <c r="AN221" i="92"/>
  <c r="W221" i="92"/>
  <c r="AE221" i="92"/>
  <c r="N221" i="92"/>
  <c r="AA221" i="92"/>
  <c r="AR221" i="92"/>
  <c r="J221" i="92"/>
  <c r="AJ221" i="92"/>
  <c r="R221" i="92"/>
  <c r="P221" i="92"/>
  <c r="AO221" i="92"/>
  <c r="X221" i="92"/>
  <c r="AD221" i="92"/>
  <c r="M221" i="92"/>
  <c r="AC221" i="92"/>
  <c r="Y221" i="92"/>
  <c r="AK221" i="92"/>
  <c r="S221" i="92"/>
  <c r="AQ221" i="92"/>
  <c r="Z221" i="92"/>
  <c r="I221" i="92"/>
  <c r="AL221" i="92"/>
  <c r="H221" i="92"/>
  <c r="AB221" i="92"/>
  <c r="AI221" i="92"/>
  <c r="U221" i="92"/>
  <c r="AH221" i="92"/>
  <c r="O221" i="92"/>
  <c r="V221" i="92"/>
  <c r="AS221" i="92"/>
  <c r="Q221" i="92"/>
  <c r="K221" i="92"/>
  <c r="AM221" i="92"/>
  <c r="AF221" i="92"/>
  <c r="L221" i="92"/>
  <c r="G111" i="85"/>
  <c r="F152" i="93"/>
  <c r="AB152" i="93" s="1"/>
  <c r="F180" i="87"/>
  <c r="F152" i="88"/>
  <c r="R152" i="88" s="1"/>
  <c r="F185" i="32"/>
  <c r="AR185" i="32" s="1"/>
  <c r="F152" i="24"/>
  <c r="F152" i="32"/>
  <c r="F152" i="91"/>
  <c r="AE152" i="91" s="1"/>
  <c r="F152" i="87"/>
  <c r="F185" i="92"/>
  <c r="AJ185" i="92" s="1"/>
  <c r="F180" i="93"/>
  <c r="M180" i="93" s="1"/>
  <c r="F180" i="24"/>
  <c r="F180" i="88"/>
  <c r="AP180" i="88" s="1"/>
  <c r="F174" i="32"/>
  <c r="Y174" i="32" s="1"/>
  <c r="F180" i="32"/>
  <c r="S180" i="32" s="1"/>
  <c r="F180" i="92"/>
  <c r="AS180" i="92" s="1"/>
  <c r="F180" i="91"/>
  <c r="AC180" i="91" s="1"/>
  <c r="F156" i="93"/>
  <c r="AC156" i="93" s="1"/>
  <c r="F187" i="92"/>
  <c r="AR187" i="92" s="1"/>
  <c r="F185" i="91"/>
  <c r="S185" i="91" s="1"/>
  <c r="F187" i="94"/>
  <c r="AR187" i="94" s="1"/>
  <c r="F185" i="88"/>
  <c r="AR185" i="88" s="1"/>
  <c r="F156" i="91"/>
  <c r="AF156" i="91" s="1"/>
  <c r="F187" i="32"/>
  <c r="AA187" i="32" s="1"/>
  <c r="F185" i="87"/>
  <c r="F185" i="94"/>
  <c r="AE185" i="94" s="1"/>
  <c r="F187" i="88"/>
  <c r="AE187" i="88" s="1"/>
  <c r="F185" i="24"/>
  <c r="F156" i="32"/>
  <c r="AR156" i="32" s="1"/>
  <c r="F174" i="94"/>
  <c r="I174" i="94" s="1"/>
  <c r="F187" i="24"/>
  <c r="F187" i="91"/>
  <c r="AS187" i="91" s="1"/>
  <c r="F174" i="88"/>
  <c r="I174" i="88" s="1"/>
  <c r="F187" i="87"/>
  <c r="F156" i="92"/>
  <c r="Y156" i="92" s="1"/>
  <c r="G79" i="84"/>
  <c r="F156" i="87"/>
  <c r="F156" i="94"/>
  <c r="V156" i="94" s="1"/>
  <c r="F174" i="24"/>
  <c r="F174" i="91"/>
  <c r="AR174" i="91" s="1"/>
  <c r="F156" i="24"/>
  <c r="G194" i="93"/>
  <c r="F174" i="87"/>
  <c r="G170" i="92"/>
  <c r="F191" i="94"/>
  <c r="F191" i="93"/>
  <c r="F191" i="92"/>
  <c r="F191" i="88"/>
  <c r="F191" i="91"/>
  <c r="F191" i="87"/>
  <c r="U191" i="87" s="1"/>
  <c r="F191" i="32"/>
  <c r="F191" i="24"/>
  <c r="F149" i="94"/>
  <c r="F149" i="93"/>
  <c r="F149" i="92"/>
  <c r="F149" i="91"/>
  <c r="F149" i="88"/>
  <c r="F149" i="87"/>
  <c r="U149" i="87" s="1"/>
  <c r="F149" i="32"/>
  <c r="F149" i="24"/>
  <c r="F179" i="94"/>
  <c r="F179" i="93"/>
  <c r="F179" i="92"/>
  <c r="F179" i="87"/>
  <c r="U179" i="87" s="1"/>
  <c r="F179" i="91"/>
  <c r="F179" i="88"/>
  <c r="F179" i="32"/>
  <c r="F179" i="24"/>
  <c r="F173" i="94"/>
  <c r="F173" i="93"/>
  <c r="F173" i="92"/>
  <c r="F173" i="88"/>
  <c r="F173" i="91"/>
  <c r="F173" i="87"/>
  <c r="U173" i="87" s="1"/>
  <c r="F173" i="32"/>
  <c r="F173" i="24"/>
  <c r="F141" i="94"/>
  <c r="F141" i="93"/>
  <c r="F141" i="91"/>
  <c r="F141" i="88"/>
  <c r="F141" i="87"/>
  <c r="U141" i="87" s="1"/>
  <c r="F141" i="92"/>
  <c r="F141" i="32"/>
  <c r="F141" i="24"/>
  <c r="F134" i="94"/>
  <c r="F134" i="93"/>
  <c r="F134" i="91"/>
  <c r="F134" i="88"/>
  <c r="F134" i="87"/>
  <c r="U134" i="87" s="1"/>
  <c r="F134" i="92"/>
  <c r="F134" i="32"/>
  <c r="F134" i="24"/>
  <c r="F135" i="94"/>
  <c r="F135" i="93"/>
  <c r="F135" i="88"/>
  <c r="F135" i="91"/>
  <c r="F135" i="87"/>
  <c r="U135" i="87" s="1"/>
  <c r="F135" i="92"/>
  <c r="F135" i="32"/>
  <c r="F135" i="24"/>
  <c r="G241" i="84"/>
  <c r="F154" i="94"/>
  <c r="F154" i="93"/>
  <c r="F154" i="92"/>
  <c r="F154" i="88"/>
  <c r="F154" i="91"/>
  <c r="F154" i="87"/>
  <c r="U154" i="87" s="1"/>
  <c r="F154" i="32"/>
  <c r="F154" i="24"/>
  <c r="F192" i="94"/>
  <c r="F192" i="93"/>
  <c r="F192" i="92"/>
  <c r="F192" i="91"/>
  <c r="F192" i="88"/>
  <c r="F192" i="87"/>
  <c r="U192" i="87" s="1"/>
  <c r="F192" i="32"/>
  <c r="F192" i="24"/>
  <c r="F177" i="94"/>
  <c r="F177" i="92"/>
  <c r="F177" i="91"/>
  <c r="F177" i="93"/>
  <c r="F177" i="88"/>
  <c r="F177" i="87"/>
  <c r="U177" i="87" s="1"/>
  <c r="F177" i="32"/>
  <c r="F177" i="24"/>
  <c r="F197" i="94"/>
  <c r="F197" i="93"/>
  <c r="F197" i="92"/>
  <c r="F197" i="87"/>
  <c r="U197" i="87" s="1"/>
  <c r="F197" i="88"/>
  <c r="F197" i="91"/>
  <c r="F197" i="32"/>
  <c r="F197" i="24"/>
  <c r="F115" i="94"/>
  <c r="F115" i="93"/>
  <c r="F115" i="92"/>
  <c r="F115" i="88"/>
  <c r="F115" i="87"/>
  <c r="U115" i="87" s="1"/>
  <c r="F115" i="91"/>
  <c r="F115" i="32"/>
  <c r="F115" i="24"/>
  <c r="F124" i="91"/>
  <c r="F124" i="94"/>
  <c r="F124" i="92"/>
  <c r="F124" i="87"/>
  <c r="U124" i="87" s="1"/>
  <c r="F124" i="93"/>
  <c r="F124" i="88"/>
  <c r="F124" i="32"/>
  <c r="F124" i="24"/>
  <c r="F146" i="94"/>
  <c r="F146" i="93"/>
  <c r="F146" i="88"/>
  <c r="F146" i="92"/>
  <c r="F146" i="91"/>
  <c r="F146" i="87"/>
  <c r="U146" i="87" s="1"/>
  <c r="F146" i="32"/>
  <c r="F146" i="24"/>
  <c r="F140" i="94"/>
  <c r="F140" i="93"/>
  <c r="F140" i="91"/>
  <c r="F140" i="87"/>
  <c r="U140" i="87" s="1"/>
  <c r="F140" i="92"/>
  <c r="F140" i="88"/>
  <c r="F140" i="32"/>
  <c r="F140" i="24"/>
  <c r="F189" i="94"/>
  <c r="F189" i="93"/>
  <c r="F189" i="92"/>
  <c r="F189" i="91"/>
  <c r="F189" i="88"/>
  <c r="F189" i="87"/>
  <c r="U189" i="87" s="1"/>
  <c r="F189" i="32"/>
  <c r="F189" i="24"/>
  <c r="F171" i="94"/>
  <c r="F171" i="93"/>
  <c r="F171" i="92"/>
  <c r="F171" i="91"/>
  <c r="F171" i="88"/>
  <c r="F171" i="87"/>
  <c r="U171" i="87" s="1"/>
  <c r="F171" i="32"/>
  <c r="F171" i="24"/>
  <c r="F148" i="94"/>
  <c r="F148" i="93"/>
  <c r="F148" i="92"/>
  <c r="F148" i="91"/>
  <c r="F148" i="88"/>
  <c r="F148" i="87"/>
  <c r="U148" i="87" s="1"/>
  <c r="F148" i="32"/>
  <c r="F148" i="24"/>
  <c r="F125" i="93"/>
  <c r="F125" i="92"/>
  <c r="F125" i="94"/>
  <c r="F125" i="91"/>
  <c r="F125" i="88"/>
  <c r="F125" i="87"/>
  <c r="U125" i="87" s="1"/>
  <c r="F125" i="32"/>
  <c r="F125" i="24"/>
  <c r="F147" i="94"/>
  <c r="F147" i="93"/>
  <c r="F147" i="92"/>
  <c r="F147" i="88"/>
  <c r="F147" i="91"/>
  <c r="F147" i="87"/>
  <c r="U147" i="87" s="1"/>
  <c r="F147" i="32"/>
  <c r="F147" i="24"/>
  <c r="F122" i="94"/>
  <c r="F122" i="93"/>
  <c r="F122" i="91"/>
  <c r="F122" i="88"/>
  <c r="F122" i="92"/>
  <c r="F122" i="87"/>
  <c r="U122" i="87" s="1"/>
  <c r="F122" i="32"/>
  <c r="F122" i="24"/>
  <c r="F137" i="94"/>
  <c r="F137" i="93"/>
  <c r="F137" i="92"/>
  <c r="F137" i="91"/>
  <c r="F137" i="87"/>
  <c r="U137" i="87" s="1"/>
  <c r="F137" i="88"/>
  <c r="F137" i="32"/>
  <c r="F137" i="24"/>
  <c r="F150" i="94"/>
  <c r="F150" i="93"/>
  <c r="F150" i="92"/>
  <c r="F150" i="91"/>
  <c r="F150" i="88"/>
  <c r="F150" i="87"/>
  <c r="U150" i="87" s="1"/>
  <c r="F150" i="32"/>
  <c r="F150" i="24"/>
  <c r="F113" i="93"/>
  <c r="F113" i="94"/>
  <c r="F113" i="91"/>
  <c r="F113" i="92"/>
  <c r="F113" i="87"/>
  <c r="U113" i="87" s="1"/>
  <c r="F113" i="88"/>
  <c r="F113" i="32"/>
  <c r="F113" i="24"/>
  <c r="F190" i="94"/>
  <c r="F190" i="93"/>
  <c r="F190" i="92"/>
  <c r="F190" i="91"/>
  <c r="F190" i="88"/>
  <c r="F190" i="87"/>
  <c r="U190" i="87" s="1"/>
  <c r="F190" i="32"/>
  <c r="F190" i="24"/>
  <c r="G170" i="32"/>
  <c r="G157" i="32"/>
  <c r="G157" i="92"/>
  <c r="G126" i="91"/>
  <c r="G188" i="94"/>
  <c r="G182" i="87"/>
  <c r="G163" i="88"/>
  <c r="G145" i="87"/>
  <c r="F131" i="94"/>
  <c r="F131" i="93"/>
  <c r="F131" i="91"/>
  <c r="F131" i="88"/>
  <c r="F131" i="92"/>
  <c r="F131" i="87"/>
  <c r="U131" i="87" s="1"/>
  <c r="F131" i="32"/>
  <c r="F131" i="24"/>
  <c r="G120" i="93"/>
  <c r="G108" i="91"/>
  <c r="G188" i="92"/>
  <c r="G176" i="88"/>
  <c r="G163" i="87"/>
  <c r="G163" i="93"/>
  <c r="S153" i="94"/>
  <c r="AC153" i="94"/>
  <c r="AB153" i="94"/>
  <c r="X153" i="94"/>
  <c r="AQ153" i="94"/>
  <c r="AE153" i="94"/>
  <c r="G139" i="87"/>
  <c r="G139" i="94"/>
  <c r="G132" i="88"/>
  <c r="G176" i="87"/>
  <c r="G170" i="94"/>
  <c r="F164" i="94"/>
  <c r="F164" i="92"/>
  <c r="F164" i="91"/>
  <c r="F164" i="88"/>
  <c r="F164" i="93"/>
  <c r="F164" i="87"/>
  <c r="U164" i="87" s="1"/>
  <c r="F164" i="32"/>
  <c r="F164" i="24"/>
  <c r="G151" i="91"/>
  <c r="G126" i="92"/>
  <c r="G114" i="87"/>
  <c r="G114" i="94"/>
  <c r="U185" i="93"/>
  <c r="AP185" i="93"/>
  <c r="H185" i="93"/>
  <c r="AC185" i="93"/>
  <c r="AL185" i="93"/>
  <c r="Y185" i="93"/>
  <c r="L185" i="93"/>
  <c r="AM185" i="93"/>
  <c r="V185" i="93"/>
  <c r="AS185" i="93"/>
  <c r="AB185" i="93"/>
  <c r="K185" i="93"/>
  <c r="N185" i="93"/>
  <c r="R185" i="93"/>
  <c r="AD185" i="93"/>
  <c r="M185" i="93"/>
  <c r="AK185" i="93"/>
  <c r="S185" i="93"/>
  <c r="AE185" i="93"/>
  <c r="AJ185" i="93"/>
  <c r="P185" i="93"/>
  <c r="Q185" i="93"/>
  <c r="X185" i="93"/>
  <c r="AR185" i="93"/>
  <c r="AI185" i="93"/>
  <c r="AO185" i="93"/>
  <c r="AN185" i="93"/>
  <c r="J185" i="93"/>
  <c r="AF185" i="93"/>
  <c r="AH185" i="93"/>
  <c r="AQ185" i="93"/>
  <c r="O185" i="93"/>
  <c r="Z185" i="93"/>
  <c r="W185" i="93"/>
  <c r="I185" i="93"/>
  <c r="AA185" i="93"/>
  <c r="AR156" i="88"/>
  <c r="AC156" i="88"/>
  <c r="L156" i="88"/>
  <c r="M156" i="88"/>
  <c r="AP156" i="88"/>
  <c r="AA156" i="88"/>
  <c r="AO156" i="88"/>
  <c r="X156" i="88"/>
  <c r="AQ156" i="88"/>
  <c r="U156" i="88"/>
  <c r="AH156" i="88"/>
  <c r="AM156" i="88"/>
  <c r="H156" i="88"/>
  <c r="AF156" i="88"/>
  <c r="O156" i="88"/>
  <c r="AE156" i="88"/>
  <c r="I156" i="88"/>
  <c r="Q156" i="88"/>
  <c r="W156" i="88"/>
  <c r="AI156" i="88"/>
  <c r="AK156" i="88"/>
  <c r="AL156" i="88"/>
  <c r="Y156" i="88"/>
  <c r="R156" i="88"/>
  <c r="AB156" i="88"/>
  <c r="Z156" i="88"/>
  <c r="J156" i="88"/>
  <c r="S156" i="88"/>
  <c r="N156" i="88"/>
  <c r="AD156" i="88"/>
  <c r="V156" i="88"/>
  <c r="AS156" i="88"/>
  <c r="K156" i="88"/>
  <c r="AN156" i="88"/>
  <c r="P156" i="88"/>
  <c r="AJ156" i="88"/>
  <c r="F181" i="94"/>
  <c r="F181" i="91"/>
  <c r="F181" i="92"/>
  <c r="F181" i="87"/>
  <c r="U181" i="87" s="1"/>
  <c r="F181" i="93"/>
  <c r="F181" i="88"/>
  <c r="F181" i="32"/>
  <c r="F181" i="24"/>
  <c r="F172" i="94"/>
  <c r="F172" i="93"/>
  <c r="F172" i="92"/>
  <c r="F172" i="91"/>
  <c r="F172" i="88"/>
  <c r="F172" i="87"/>
  <c r="U172" i="87" s="1"/>
  <c r="F172" i="32"/>
  <c r="F172" i="24"/>
  <c r="F196" i="94"/>
  <c r="F196" i="93"/>
  <c r="F196" i="87"/>
  <c r="U196" i="87" s="1"/>
  <c r="F196" i="91"/>
  <c r="F196" i="88"/>
  <c r="F196" i="92"/>
  <c r="F196" i="32"/>
  <c r="F196" i="24"/>
  <c r="F167" i="94"/>
  <c r="F167" i="93"/>
  <c r="F167" i="92"/>
  <c r="F167" i="91"/>
  <c r="F167" i="88"/>
  <c r="F167" i="87"/>
  <c r="U167" i="87" s="1"/>
  <c r="F167" i="32"/>
  <c r="F167" i="24"/>
  <c r="F144" i="94"/>
  <c r="F144" i="93"/>
  <c r="F144" i="91"/>
  <c r="F144" i="92"/>
  <c r="F144" i="88"/>
  <c r="F144" i="87"/>
  <c r="U144" i="87" s="1"/>
  <c r="F144" i="32"/>
  <c r="F144" i="24"/>
  <c r="F166" i="94"/>
  <c r="F166" i="93"/>
  <c r="F166" i="91"/>
  <c r="F166" i="92"/>
  <c r="F166" i="88"/>
  <c r="F166" i="87"/>
  <c r="U166" i="87" s="1"/>
  <c r="F166" i="32"/>
  <c r="F166" i="24"/>
  <c r="F158" i="93"/>
  <c r="F158" i="91"/>
  <c r="F158" i="88"/>
  <c r="F158" i="92"/>
  <c r="F158" i="94"/>
  <c r="F158" i="87"/>
  <c r="U158" i="87" s="1"/>
  <c r="F158" i="32"/>
  <c r="F158" i="24"/>
  <c r="F123" i="94"/>
  <c r="F123" i="93"/>
  <c r="F123" i="91"/>
  <c r="F123" i="88"/>
  <c r="F123" i="87"/>
  <c r="U123" i="87" s="1"/>
  <c r="F123" i="92"/>
  <c r="F123" i="32"/>
  <c r="F123" i="24"/>
  <c r="F110" i="93"/>
  <c r="F110" i="94"/>
  <c r="F110" i="92"/>
  <c r="F110" i="88"/>
  <c r="F110" i="91"/>
  <c r="F110" i="87"/>
  <c r="U110" i="87" s="1"/>
  <c r="F110" i="32"/>
  <c r="F110" i="24"/>
  <c r="F142" i="94"/>
  <c r="F142" i="91"/>
  <c r="F142" i="93"/>
  <c r="F142" i="92"/>
  <c r="F142" i="87"/>
  <c r="U142" i="87" s="1"/>
  <c r="F142" i="88"/>
  <c r="F142" i="32"/>
  <c r="F142" i="24"/>
  <c r="F133" i="94"/>
  <c r="F133" i="93"/>
  <c r="F133" i="92"/>
  <c r="F133" i="87"/>
  <c r="U133" i="87" s="1"/>
  <c r="F133" i="91"/>
  <c r="F133" i="88"/>
  <c r="F133" i="32"/>
  <c r="F133" i="24"/>
  <c r="F186" i="94"/>
  <c r="F186" i="93"/>
  <c r="F186" i="88"/>
  <c r="F186" i="87"/>
  <c r="U186" i="87" s="1"/>
  <c r="F186" i="92"/>
  <c r="F186" i="91"/>
  <c r="F186" i="32"/>
  <c r="F186" i="24"/>
  <c r="F111" i="94"/>
  <c r="F111" i="93"/>
  <c r="F111" i="91"/>
  <c r="F111" i="92"/>
  <c r="F111" i="88"/>
  <c r="F111" i="87"/>
  <c r="U111" i="87" s="1"/>
  <c r="F111" i="32"/>
  <c r="F111" i="24"/>
  <c r="F193" i="94"/>
  <c r="F193" i="93"/>
  <c r="F193" i="91"/>
  <c r="F193" i="88"/>
  <c r="F193" i="87"/>
  <c r="U193" i="87" s="1"/>
  <c r="F193" i="92"/>
  <c r="F193" i="32"/>
  <c r="F193" i="24"/>
  <c r="F121" i="94"/>
  <c r="F121" i="92"/>
  <c r="F121" i="93"/>
  <c r="F121" i="91"/>
  <c r="F121" i="88"/>
  <c r="F121" i="87"/>
  <c r="U121" i="87" s="1"/>
  <c r="F121" i="32"/>
  <c r="F121" i="24"/>
  <c r="F184" i="94"/>
  <c r="F184" i="93"/>
  <c r="F184" i="92"/>
  <c r="F184" i="91"/>
  <c r="F184" i="88"/>
  <c r="F184" i="87"/>
  <c r="U184" i="87" s="1"/>
  <c r="F184" i="32"/>
  <c r="F184" i="24"/>
  <c r="F136" i="94"/>
  <c r="F136" i="93"/>
  <c r="F136" i="92"/>
  <c r="F136" i="91"/>
  <c r="F136" i="88"/>
  <c r="F136" i="87"/>
  <c r="U136" i="87" s="1"/>
  <c r="F136" i="32"/>
  <c r="F136" i="24"/>
  <c r="F112" i="94"/>
  <c r="F112" i="93"/>
  <c r="F112" i="91"/>
  <c r="F112" i="92"/>
  <c r="F112" i="88"/>
  <c r="F112" i="87"/>
  <c r="U112" i="87" s="1"/>
  <c r="F112" i="32"/>
  <c r="F112" i="24"/>
  <c r="G194" i="88"/>
  <c r="AR180" i="94"/>
  <c r="AF180" i="94"/>
  <c r="O180" i="94"/>
  <c r="AO180" i="94"/>
  <c r="X180" i="94"/>
  <c r="AS180" i="94"/>
  <c r="K180" i="94"/>
  <c r="AB180" i="94"/>
  <c r="AK180" i="94"/>
  <c r="S180" i="94"/>
  <c r="AD180" i="94"/>
  <c r="Z180" i="94"/>
  <c r="M180" i="94"/>
  <c r="I180" i="94"/>
  <c r="AQ180" i="94"/>
  <c r="AI180" i="94"/>
  <c r="L180" i="94"/>
  <c r="AC180" i="94"/>
  <c r="W180" i="94"/>
  <c r="AN180" i="94"/>
  <c r="AM180" i="94"/>
  <c r="U180" i="94"/>
  <c r="AL180" i="94"/>
  <c r="N180" i="94"/>
  <c r="AE180" i="94"/>
  <c r="V180" i="94"/>
  <c r="H180" i="94"/>
  <c r="AP180" i="94"/>
  <c r="J180" i="94"/>
  <c r="Y180" i="94"/>
  <c r="AA180" i="94"/>
  <c r="AJ180" i="94"/>
  <c r="P180" i="94"/>
  <c r="Q180" i="94"/>
  <c r="AH180" i="94"/>
  <c r="R180" i="94"/>
  <c r="G170" i="87"/>
  <c r="G157" i="94"/>
  <c r="AR152" i="94"/>
  <c r="AF152" i="94"/>
  <c r="O152" i="94"/>
  <c r="AO152" i="94"/>
  <c r="X152" i="94"/>
  <c r="AK152" i="94"/>
  <c r="S152" i="94"/>
  <c r="AS152" i="94"/>
  <c r="K152" i="94"/>
  <c r="AB152" i="94"/>
  <c r="I152" i="94"/>
  <c r="AQ152" i="94"/>
  <c r="V152" i="94"/>
  <c r="Z152" i="94"/>
  <c r="AM152" i="94"/>
  <c r="H152" i="94"/>
  <c r="Y152" i="94"/>
  <c r="AP152" i="94"/>
  <c r="W152" i="94"/>
  <c r="AN152" i="94"/>
  <c r="Q152" i="94"/>
  <c r="AD152" i="94"/>
  <c r="P152" i="94"/>
  <c r="AH152" i="94"/>
  <c r="N152" i="94"/>
  <c r="AE152" i="94"/>
  <c r="M152" i="94"/>
  <c r="AL152" i="94"/>
  <c r="J152" i="94"/>
  <c r="U152" i="94"/>
  <c r="AA152" i="94"/>
  <c r="L152" i="94"/>
  <c r="AC152" i="94"/>
  <c r="R152" i="94"/>
  <c r="AJ152" i="94"/>
  <c r="AI152" i="94"/>
  <c r="G145" i="88"/>
  <c r="G194" i="92"/>
  <c r="P187" i="93"/>
  <c r="AR187" i="93"/>
  <c r="N187" i="93"/>
  <c r="AE187" i="93"/>
  <c r="W187" i="93"/>
  <c r="Y187" i="93"/>
  <c r="AN187" i="93"/>
  <c r="AA187" i="93"/>
  <c r="R187" i="93"/>
  <c r="AH187" i="93"/>
  <c r="AK187" i="93"/>
  <c r="S187" i="93"/>
  <c r="AM187" i="93"/>
  <c r="V187" i="93"/>
  <c r="L187" i="93"/>
  <c r="H187" i="93"/>
  <c r="AS187" i="93"/>
  <c r="AB187" i="93"/>
  <c r="K187" i="93"/>
  <c r="AD187" i="93"/>
  <c r="M187" i="93"/>
  <c r="AC187" i="93"/>
  <c r="AO187" i="93"/>
  <c r="AQ187" i="93"/>
  <c r="I187" i="93"/>
  <c r="AJ187" i="93"/>
  <c r="X187" i="93"/>
  <c r="Z187" i="93"/>
  <c r="AL187" i="93"/>
  <c r="Q187" i="93"/>
  <c r="AF187" i="93"/>
  <c r="U187" i="93"/>
  <c r="AP187" i="93"/>
  <c r="O187" i="93"/>
  <c r="J187" i="93"/>
  <c r="AI187" i="93"/>
  <c r="G182" i="32"/>
  <c r="G182" i="93"/>
  <c r="G120" i="87"/>
  <c r="G120" i="94"/>
  <c r="G108" i="94"/>
  <c r="G188" i="32"/>
  <c r="G188" i="93"/>
  <c r="G163" i="91"/>
  <c r="G157" i="91"/>
  <c r="G139" i="91"/>
  <c r="G194" i="94"/>
  <c r="G176" i="94"/>
  <c r="G151" i="92"/>
  <c r="G132" i="93"/>
  <c r="G114" i="91"/>
  <c r="F178" i="94"/>
  <c r="F178" i="93"/>
  <c r="F178" i="92"/>
  <c r="F178" i="91"/>
  <c r="F178" i="87"/>
  <c r="U178" i="87" s="1"/>
  <c r="F178" i="88"/>
  <c r="F178" i="32"/>
  <c r="F178" i="24"/>
  <c r="G403" i="84"/>
  <c r="F183" i="94"/>
  <c r="F183" i="92"/>
  <c r="F183" i="93"/>
  <c r="F183" i="91"/>
  <c r="F183" i="88"/>
  <c r="F183" i="87"/>
  <c r="U183" i="87" s="1"/>
  <c r="F183" i="32"/>
  <c r="F183" i="24"/>
  <c r="F130" i="94"/>
  <c r="F130" i="91"/>
  <c r="F130" i="93"/>
  <c r="F130" i="92"/>
  <c r="F130" i="88"/>
  <c r="F130" i="87"/>
  <c r="U130" i="87" s="1"/>
  <c r="F130" i="32"/>
  <c r="F130" i="24"/>
  <c r="G305" i="84"/>
  <c r="F165" i="94"/>
  <c r="F165" i="93"/>
  <c r="F165" i="92"/>
  <c r="F165" i="88"/>
  <c r="F165" i="91"/>
  <c r="F165" i="87"/>
  <c r="U165" i="87" s="1"/>
  <c r="F165" i="32"/>
  <c r="F165" i="24"/>
  <c r="F198" i="94"/>
  <c r="F198" i="93"/>
  <c r="F198" i="91"/>
  <c r="F198" i="92"/>
  <c r="F198" i="88"/>
  <c r="F198" i="87"/>
  <c r="U198" i="87" s="1"/>
  <c r="F198" i="32"/>
  <c r="F198" i="24"/>
  <c r="F118" i="93"/>
  <c r="F118" i="94"/>
  <c r="F118" i="88"/>
  <c r="F118" i="92"/>
  <c r="F118" i="91"/>
  <c r="F118" i="87"/>
  <c r="U118" i="87" s="1"/>
  <c r="F118" i="32"/>
  <c r="F118" i="24"/>
  <c r="F168" i="94"/>
  <c r="F168" i="92"/>
  <c r="F168" i="93"/>
  <c r="F168" i="91"/>
  <c r="F168" i="87"/>
  <c r="U168" i="87" s="1"/>
  <c r="F168" i="88"/>
  <c r="F168" i="32"/>
  <c r="F168" i="24"/>
  <c r="F155" i="94"/>
  <c r="F155" i="93"/>
  <c r="F155" i="92"/>
  <c r="F155" i="88"/>
  <c r="F155" i="91"/>
  <c r="F155" i="87"/>
  <c r="U155" i="87" s="1"/>
  <c r="F155" i="32"/>
  <c r="F155" i="24"/>
  <c r="F128" i="94"/>
  <c r="F128" i="93"/>
  <c r="F128" i="92"/>
  <c r="F128" i="88"/>
  <c r="F128" i="91"/>
  <c r="F128" i="87"/>
  <c r="U128" i="87" s="1"/>
  <c r="F128" i="32"/>
  <c r="F128" i="24"/>
  <c r="F199" i="94"/>
  <c r="F199" i="92"/>
  <c r="F199" i="91"/>
  <c r="F199" i="88"/>
  <c r="F199" i="93"/>
  <c r="F199" i="87"/>
  <c r="U199" i="87" s="1"/>
  <c r="F199" i="32"/>
  <c r="F199" i="24"/>
  <c r="AO174" i="92"/>
  <c r="X174" i="92"/>
  <c r="K174" i="92"/>
  <c r="AH174" i="92"/>
  <c r="Q174" i="92"/>
  <c r="V174" i="92"/>
  <c r="AI174" i="92"/>
  <c r="AS174" i="92"/>
  <c r="L174" i="92"/>
  <c r="AC174" i="92"/>
  <c r="AR174" i="92"/>
  <c r="Z174" i="92"/>
  <c r="AP174" i="92"/>
  <c r="S174" i="92"/>
  <c r="AB174" i="92"/>
  <c r="AL174" i="92"/>
  <c r="O174" i="92"/>
  <c r="AD174" i="92"/>
  <c r="H174" i="92"/>
  <c r="AQ174" i="92"/>
  <c r="AK174" i="92"/>
  <c r="AM174" i="92"/>
  <c r="U174" i="92"/>
  <c r="M174" i="92"/>
  <c r="AF174" i="92"/>
  <c r="Y174" i="92"/>
  <c r="I174" i="92"/>
  <c r="N174" i="92"/>
  <c r="AE174" i="92"/>
  <c r="W174" i="92"/>
  <c r="AN174" i="92"/>
  <c r="AA174" i="92"/>
  <c r="AJ174" i="92"/>
  <c r="P174" i="92"/>
  <c r="J174" i="92"/>
  <c r="R174" i="92"/>
  <c r="G170" i="93"/>
  <c r="G126" i="93"/>
  <c r="G194" i="32"/>
  <c r="G194" i="91"/>
  <c r="G188" i="88"/>
  <c r="G145" i="92"/>
  <c r="G120" i="92"/>
  <c r="G108" i="92"/>
  <c r="G188" i="91"/>
  <c r="G182" i="94"/>
  <c r="G163" i="92"/>
  <c r="G151" i="88"/>
  <c r="G139" i="92"/>
  <c r="G132" i="87"/>
  <c r="G176" i="32"/>
  <c r="G176" i="92"/>
  <c r="G170" i="88"/>
  <c r="G151" i="93"/>
  <c r="G132" i="32"/>
  <c r="G132" i="91"/>
  <c r="G114" i="92"/>
  <c r="G273" i="84"/>
  <c r="F159" i="94"/>
  <c r="F159" i="93"/>
  <c r="F159" i="92"/>
  <c r="F159" i="91"/>
  <c r="F159" i="87"/>
  <c r="U159" i="87" s="1"/>
  <c r="F159" i="88"/>
  <c r="F159" i="32"/>
  <c r="F159" i="24"/>
  <c r="F119" i="94"/>
  <c r="F119" i="92"/>
  <c r="F119" i="93"/>
  <c r="F119" i="88"/>
  <c r="F119" i="91"/>
  <c r="F119" i="87"/>
  <c r="U119" i="87" s="1"/>
  <c r="F119" i="32"/>
  <c r="F119" i="24"/>
  <c r="G111" i="84"/>
  <c r="F129" i="94"/>
  <c r="F129" i="93"/>
  <c r="F129" i="92"/>
  <c r="F129" i="91"/>
  <c r="F129" i="88"/>
  <c r="F129" i="87"/>
  <c r="U129" i="87" s="1"/>
  <c r="F129" i="32"/>
  <c r="F129" i="24"/>
  <c r="F175" i="94"/>
  <c r="F175" i="93"/>
  <c r="F175" i="92"/>
  <c r="F175" i="91"/>
  <c r="F175" i="88"/>
  <c r="F175" i="87"/>
  <c r="U175" i="87" s="1"/>
  <c r="F175" i="32"/>
  <c r="F175" i="24"/>
  <c r="F162" i="94"/>
  <c r="F162" i="92"/>
  <c r="F162" i="88"/>
  <c r="F162" i="91"/>
  <c r="F162" i="93"/>
  <c r="F162" i="87"/>
  <c r="U162" i="87" s="1"/>
  <c r="F162" i="32"/>
  <c r="F162" i="24"/>
  <c r="F160" i="94"/>
  <c r="F160" i="93"/>
  <c r="F160" i="92"/>
  <c r="F160" i="88"/>
  <c r="F160" i="91"/>
  <c r="F160" i="87"/>
  <c r="U160" i="87" s="1"/>
  <c r="F160" i="32"/>
  <c r="F160" i="24"/>
  <c r="F195" i="93"/>
  <c r="F195" i="92"/>
  <c r="F195" i="94"/>
  <c r="F195" i="87"/>
  <c r="U195" i="87" s="1"/>
  <c r="F195" i="88"/>
  <c r="F195" i="91"/>
  <c r="F195" i="32"/>
  <c r="F195" i="24"/>
  <c r="F117" i="94"/>
  <c r="F117" i="93"/>
  <c r="F117" i="92"/>
  <c r="F117" i="88"/>
  <c r="F117" i="91"/>
  <c r="F117" i="87"/>
  <c r="U117" i="87" s="1"/>
  <c r="F117" i="32"/>
  <c r="F117" i="24"/>
  <c r="F109" i="94"/>
  <c r="F109" i="92"/>
  <c r="F109" i="91"/>
  <c r="F109" i="93"/>
  <c r="F109" i="88"/>
  <c r="F109" i="87"/>
  <c r="U109" i="87" s="1"/>
  <c r="F161" i="94"/>
  <c r="F161" i="93"/>
  <c r="F161" i="91"/>
  <c r="F161" i="88"/>
  <c r="F161" i="92"/>
  <c r="F161" i="87"/>
  <c r="U161" i="87" s="1"/>
  <c r="F161" i="32"/>
  <c r="F161" i="24"/>
  <c r="F143" i="92"/>
  <c r="F143" i="91"/>
  <c r="F143" i="93"/>
  <c r="F143" i="94"/>
  <c r="F143" i="88"/>
  <c r="F143" i="87"/>
  <c r="U143" i="87" s="1"/>
  <c r="F143" i="32"/>
  <c r="F143" i="24"/>
  <c r="F116" i="93"/>
  <c r="F116" i="92"/>
  <c r="F116" i="91"/>
  <c r="F116" i="88"/>
  <c r="F116" i="87"/>
  <c r="U116" i="87" s="1"/>
  <c r="F116" i="94"/>
  <c r="F116" i="32"/>
  <c r="F116" i="24"/>
  <c r="F127" i="94"/>
  <c r="F127" i="91"/>
  <c r="F127" i="88"/>
  <c r="F127" i="93"/>
  <c r="F127" i="87"/>
  <c r="U127" i="87" s="1"/>
  <c r="F127" i="92"/>
  <c r="F127" i="32"/>
  <c r="F127" i="24"/>
  <c r="G182" i="92"/>
  <c r="G182" i="88"/>
  <c r="G157" i="93"/>
  <c r="G126" i="87"/>
  <c r="G126" i="94"/>
  <c r="G120" i="88"/>
  <c r="G108" i="88"/>
  <c r="G182" i="91"/>
  <c r="G139" i="88"/>
  <c r="G120" i="91"/>
  <c r="G108" i="93"/>
  <c r="G188" i="87"/>
  <c r="G163" i="32"/>
  <c r="G163" i="94"/>
  <c r="AC153" i="93"/>
  <c r="H153" i="93"/>
  <c r="AS153" i="93"/>
  <c r="AB153" i="93"/>
  <c r="K153" i="93"/>
  <c r="AD153" i="93"/>
  <c r="M153" i="93"/>
  <c r="AA153" i="93"/>
  <c r="AE153" i="93"/>
  <c r="AH153" i="93"/>
  <c r="U153" i="93"/>
  <c r="AP153" i="93"/>
  <c r="L153" i="93"/>
  <c r="AK153" i="93"/>
  <c r="S153" i="93"/>
  <c r="AM153" i="93"/>
  <c r="V153" i="93"/>
  <c r="AR153" i="93"/>
  <c r="J153" i="93"/>
  <c r="N153" i="93"/>
  <c r="AF153" i="93"/>
  <c r="AI153" i="93"/>
  <c r="AJ153" i="93"/>
  <c r="P153" i="93"/>
  <c r="Y153" i="93"/>
  <c r="O153" i="93"/>
  <c r="Q153" i="93"/>
  <c r="AN153" i="93"/>
  <c r="AO153" i="93"/>
  <c r="I153" i="93"/>
  <c r="X153" i="93"/>
  <c r="R153" i="93"/>
  <c r="AQ153" i="93"/>
  <c r="W153" i="93"/>
  <c r="AL153" i="93"/>
  <c r="Z153" i="93"/>
  <c r="G176" i="91"/>
  <c r="G176" i="93"/>
  <c r="G157" i="88"/>
  <c r="G151" i="87"/>
  <c r="G151" i="94"/>
  <c r="G132" i="92"/>
  <c r="G132" i="94"/>
  <c r="G126" i="88"/>
  <c r="G114" i="32"/>
  <c r="G114" i="93"/>
  <c r="F394" i="94"/>
  <c r="F394" i="92"/>
  <c r="F394" i="93"/>
  <c r="F394" i="91"/>
  <c r="F394" i="87"/>
  <c r="U394" i="87" s="1"/>
  <c r="F394" i="32"/>
  <c r="F394" i="88"/>
  <c r="F406" i="94"/>
  <c r="F406" i="93"/>
  <c r="F406" i="92"/>
  <c r="F406" i="91"/>
  <c r="F406" i="87"/>
  <c r="U406" i="87" s="1"/>
  <c r="F406" i="32"/>
  <c r="F406" i="88"/>
  <c r="F414" i="93"/>
  <c r="F414" i="92"/>
  <c r="F414" i="91"/>
  <c r="F414" i="87"/>
  <c r="U414" i="87" s="1"/>
  <c r="F414" i="94"/>
  <c r="F414" i="88"/>
  <c r="F414" i="32"/>
  <c r="M393" i="24"/>
  <c r="F418" i="94"/>
  <c r="F418" i="93"/>
  <c r="F418" i="92"/>
  <c r="F418" i="91"/>
  <c r="F418" i="87"/>
  <c r="U418" i="87" s="1"/>
  <c r="F418" i="88"/>
  <c r="F418" i="32"/>
  <c r="J394" i="24"/>
  <c r="F426" i="94"/>
  <c r="F426" i="93"/>
  <c r="F426" i="91"/>
  <c r="F426" i="92"/>
  <c r="F426" i="88"/>
  <c r="F426" i="87"/>
  <c r="U426" i="87" s="1"/>
  <c r="F426" i="32"/>
  <c r="F429" i="94"/>
  <c r="F429" i="93"/>
  <c r="F429" i="92"/>
  <c r="F429" i="91"/>
  <c r="F429" i="88"/>
  <c r="F429" i="87"/>
  <c r="U429" i="87" s="1"/>
  <c r="F429" i="32"/>
  <c r="F434" i="94"/>
  <c r="F434" i="91"/>
  <c r="F434" i="93"/>
  <c r="F434" i="92"/>
  <c r="F434" i="88"/>
  <c r="F434" i="87"/>
  <c r="U434" i="87" s="1"/>
  <c r="F434" i="32"/>
  <c r="F439" i="92"/>
  <c r="F439" i="93"/>
  <c r="F439" i="88"/>
  <c r="F439" i="91"/>
  <c r="F439" i="94"/>
  <c r="F439" i="87"/>
  <c r="U439" i="87" s="1"/>
  <c r="F439" i="32"/>
  <c r="F397" i="94"/>
  <c r="F397" i="93"/>
  <c r="F397" i="91"/>
  <c r="F397" i="92"/>
  <c r="F397" i="88"/>
  <c r="F397" i="32"/>
  <c r="F397" i="87"/>
  <c r="U397" i="87" s="1"/>
  <c r="F409" i="94"/>
  <c r="F409" i="92"/>
  <c r="F409" i="93"/>
  <c r="F409" i="91"/>
  <c r="F409" i="88"/>
  <c r="F409" i="87"/>
  <c r="U409" i="87" s="1"/>
  <c r="F409" i="32"/>
  <c r="M392" i="24"/>
  <c r="L393" i="24"/>
  <c r="G420" i="32"/>
  <c r="I394" i="24"/>
  <c r="H395" i="24"/>
  <c r="F431" i="93"/>
  <c r="F431" i="91"/>
  <c r="F431" i="92"/>
  <c r="F431" i="88"/>
  <c r="F431" i="87"/>
  <c r="U431" i="87" s="1"/>
  <c r="F431" i="94"/>
  <c r="F431" i="32"/>
  <c r="H397" i="24"/>
  <c r="F438" i="93"/>
  <c r="F438" i="92"/>
  <c r="F438" i="88"/>
  <c r="F438" i="94"/>
  <c r="F438" i="87"/>
  <c r="U438" i="87" s="1"/>
  <c r="F438" i="91"/>
  <c r="F438" i="32"/>
  <c r="F392" i="94"/>
  <c r="F392" i="93"/>
  <c r="F392" i="91"/>
  <c r="F392" i="92"/>
  <c r="F392" i="87"/>
  <c r="U392" i="87" s="1"/>
  <c r="F392" i="32"/>
  <c r="F392" i="88"/>
  <c r="F408" i="94"/>
  <c r="F408" i="92"/>
  <c r="F408" i="91"/>
  <c r="F408" i="32"/>
  <c r="F408" i="93"/>
  <c r="F408" i="88"/>
  <c r="F408" i="87"/>
  <c r="U408" i="87" s="1"/>
  <c r="F404" i="94"/>
  <c r="F404" i="93"/>
  <c r="F404" i="91"/>
  <c r="F404" i="92"/>
  <c r="F404" i="88"/>
  <c r="F404" i="87"/>
  <c r="U404" i="87" s="1"/>
  <c r="F404" i="32"/>
  <c r="F413" i="94"/>
  <c r="F413" i="93"/>
  <c r="F413" i="92"/>
  <c r="F413" i="91"/>
  <c r="F413" i="88"/>
  <c r="F413" i="87"/>
  <c r="U413" i="87" s="1"/>
  <c r="F413" i="32"/>
  <c r="L392" i="24"/>
  <c r="H392" i="24"/>
  <c r="K393" i="24"/>
  <c r="F417" i="94"/>
  <c r="F417" i="93"/>
  <c r="F417" i="91"/>
  <c r="F417" i="92"/>
  <c r="F417" i="87"/>
  <c r="U417" i="87" s="1"/>
  <c r="F417" i="88"/>
  <c r="F417" i="32"/>
  <c r="F421" i="94"/>
  <c r="F421" i="93"/>
  <c r="F421" i="92"/>
  <c r="F421" i="91"/>
  <c r="F421" i="88"/>
  <c r="F421" i="87"/>
  <c r="U421" i="87" s="1"/>
  <c r="F421" i="32"/>
  <c r="L394" i="24"/>
  <c r="H394" i="24"/>
  <c r="K395" i="24"/>
  <c r="F425" i="94"/>
  <c r="F425" i="92"/>
  <c r="F425" i="91"/>
  <c r="F425" i="87"/>
  <c r="U425" i="87" s="1"/>
  <c r="F425" i="93"/>
  <c r="F425" i="88"/>
  <c r="F425" i="32"/>
  <c r="M396" i="24"/>
  <c r="I396" i="24"/>
  <c r="F430" i="94"/>
  <c r="F430" i="93"/>
  <c r="F430" i="91"/>
  <c r="F430" i="87"/>
  <c r="U430" i="87" s="1"/>
  <c r="F430" i="92"/>
  <c r="F430" i="88"/>
  <c r="F430" i="32"/>
  <c r="K397" i="24"/>
  <c r="F433" i="94"/>
  <c r="F433" i="93"/>
  <c r="F433" i="91"/>
  <c r="F433" i="92"/>
  <c r="F433" i="88"/>
  <c r="F433" i="87"/>
  <c r="U433" i="87" s="1"/>
  <c r="F433" i="32"/>
  <c r="L398" i="24"/>
  <c r="H398" i="24"/>
  <c r="F398" i="94"/>
  <c r="F398" i="92"/>
  <c r="F398" i="91"/>
  <c r="F398" i="93"/>
  <c r="F398" i="88"/>
  <c r="F398" i="87"/>
  <c r="U398" i="87" s="1"/>
  <c r="F398" i="32"/>
  <c r="F410" i="94"/>
  <c r="F410" i="93"/>
  <c r="F410" i="92"/>
  <c r="F410" i="91"/>
  <c r="F410" i="88"/>
  <c r="F410" i="87"/>
  <c r="U410" i="87" s="1"/>
  <c r="F410" i="32"/>
  <c r="F402" i="94"/>
  <c r="F402" i="93"/>
  <c r="F402" i="91"/>
  <c r="F402" i="88"/>
  <c r="F402" i="92"/>
  <c r="F402" i="32"/>
  <c r="F402" i="87"/>
  <c r="U402" i="87" s="1"/>
  <c r="J392" i="24"/>
  <c r="I393" i="24"/>
  <c r="F422" i="94"/>
  <c r="F422" i="93"/>
  <c r="F422" i="92"/>
  <c r="F422" i="88"/>
  <c r="F422" i="91"/>
  <c r="F422" i="87"/>
  <c r="U422" i="87" s="1"/>
  <c r="F422" i="32"/>
  <c r="M395" i="24"/>
  <c r="I395" i="24"/>
  <c r="K396" i="24"/>
  <c r="M397" i="24"/>
  <c r="I397" i="24"/>
  <c r="J398" i="24"/>
  <c r="F393" i="93"/>
  <c r="F393" i="94"/>
  <c r="F393" i="91"/>
  <c r="F393" i="92"/>
  <c r="F393" i="87"/>
  <c r="U393" i="87" s="1"/>
  <c r="F393" i="32"/>
  <c r="F393" i="88"/>
  <c r="F405" i="94"/>
  <c r="F405" i="91"/>
  <c r="F405" i="93"/>
  <c r="F405" i="92"/>
  <c r="F405" i="88"/>
  <c r="F405" i="87"/>
  <c r="U405" i="87" s="1"/>
  <c r="F405" i="32"/>
  <c r="I392" i="24"/>
  <c r="H393" i="24"/>
  <c r="M394" i="24"/>
  <c r="L395" i="24"/>
  <c r="G396" i="24"/>
  <c r="J396" i="24"/>
  <c r="L397" i="24"/>
  <c r="M398" i="24"/>
  <c r="I398" i="24"/>
  <c r="F390" i="32"/>
  <c r="F390" i="94"/>
  <c r="F390" i="93"/>
  <c r="F390" i="92"/>
  <c r="F390" i="91"/>
  <c r="F390" i="88"/>
  <c r="F390" i="87"/>
  <c r="U390" i="87" s="1"/>
  <c r="F396" i="92"/>
  <c r="F396" i="93"/>
  <c r="F396" i="94"/>
  <c r="F396" i="91"/>
  <c r="F396" i="87"/>
  <c r="U396" i="87" s="1"/>
  <c r="F396" i="32"/>
  <c r="F396" i="88"/>
  <c r="F399" i="92"/>
  <c r="F399" i="94"/>
  <c r="F399" i="93"/>
  <c r="F399" i="91"/>
  <c r="F399" i="88"/>
  <c r="F399" i="87"/>
  <c r="U399" i="87" s="1"/>
  <c r="F399" i="32"/>
  <c r="F395" i="93"/>
  <c r="F395" i="92"/>
  <c r="F395" i="94"/>
  <c r="F395" i="91"/>
  <c r="F395" i="87"/>
  <c r="U395" i="87" s="1"/>
  <c r="F395" i="32"/>
  <c r="F395" i="88"/>
  <c r="F391" i="94"/>
  <c r="F391" i="91"/>
  <c r="F391" i="92"/>
  <c r="F391" i="93"/>
  <c r="F391" i="88"/>
  <c r="F391" i="87"/>
  <c r="U391" i="87" s="1"/>
  <c r="F391" i="32"/>
  <c r="F401" i="93"/>
  <c r="F401" i="92"/>
  <c r="F401" i="91"/>
  <c r="F401" i="94"/>
  <c r="F401" i="88"/>
  <c r="F401" i="32"/>
  <c r="F401" i="87"/>
  <c r="U401" i="87" s="1"/>
  <c r="F407" i="94"/>
  <c r="F407" i="92"/>
  <c r="F407" i="93"/>
  <c r="F407" i="91"/>
  <c r="F407" i="87"/>
  <c r="U407" i="87" s="1"/>
  <c r="F407" i="88"/>
  <c r="F407" i="32"/>
  <c r="F403" i="94"/>
  <c r="F403" i="93"/>
  <c r="F403" i="91"/>
  <c r="F403" i="92"/>
  <c r="F403" i="88"/>
  <c r="F403" i="87"/>
  <c r="U403" i="87" s="1"/>
  <c r="F403" i="32"/>
  <c r="F415" i="94"/>
  <c r="F415" i="92"/>
  <c r="F415" i="91"/>
  <c r="F415" i="93"/>
  <c r="F415" i="87"/>
  <c r="U415" i="87" s="1"/>
  <c r="F415" i="88"/>
  <c r="F415" i="32"/>
  <c r="K392" i="24"/>
  <c r="J393" i="24"/>
  <c r="F419" i="94"/>
  <c r="F419" i="92"/>
  <c r="F419" i="93"/>
  <c r="F419" i="91"/>
  <c r="F419" i="88"/>
  <c r="F419" i="87"/>
  <c r="U419" i="87" s="1"/>
  <c r="F419" i="32"/>
  <c r="F423" i="94"/>
  <c r="F423" i="92"/>
  <c r="F423" i="88"/>
  <c r="F423" i="91"/>
  <c r="F423" i="87"/>
  <c r="U423" i="87" s="1"/>
  <c r="F423" i="93"/>
  <c r="F423" i="32"/>
  <c r="K394" i="24"/>
  <c r="J395" i="24"/>
  <c r="F427" i="94"/>
  <c r="F427" i="93"/>
  <c r="F427" i="92"/>
  <c r="F427" i="91"/>
  <c r="F427" i="87"/>
  <c r="U427" i="87" s="1"/>
  <c r="F427" i="88"/>
  <c r="F427" i="32"/>
  <c r="L396" i="24"/>
  <c r="H396" i="24"/>
  <c r="J397" i="24"/>
  <c r="F435" i="93"/>
  <c r="F435" i="94"/>
  <c r="F435" i="92"/>
  <c r="F435" i="91"/>
  <c r="F435" i="87"/>
  <c r="U435" i="87" s="1"/>
  <c r="F435" i="88"/>
  <c r="F435" i="32"/>
  <c r="K398" i="24"/>
  <c r="F437" i="94"/>
  <c r="F437" i="92"/>
  <c r="F437" i="93"/>
  <c r="F437" i="91"/>
  <c r="F437" i="88"/>
  <c r="F437" i="87"/>
  <c r="U437" i="87" s="1"/>
  <c r="F437" i="32"/>
  <c r="F298" i="32"/>
  <c r="F298" i="24"/>
  <c r="F297" i="32"/>
  <c r="F297" i="24"/>
  <c r="F109" i="32"/>
  <c r="F109" i="24"/>
  <c r="G16" i="17"/>
  <c r="G30" i="17"/>
  <c r="G467" i="84"/>
  <c r="G435" i="84"/>
  <c r="G339" i="84"/>
  <c r="G143" i="84"/>
  <c r="G60" i="17"/>
  <c r="G467" i="86"/>
  <c r="G177" i="86"/>
  <c r="G15" i="86"/>
  <c r="H499" i="85"/>
  <c r="G241" i="85"/>
  <c r="G177" i="85"/>
  <c r="G209" i="84"/>
  <c r="G177" i="84"/>
  <c r="G371" i="84"/>
  <c r="G47" i="84"/>
  <c r="I72" i="17"/>
  <c r="I78" i="17" s="1"/>
  <c r="F36" i="66" s="1"/>
  <c r="G64" i="17"/>
  <c r="G68" i="17"/>
  <c r="G52" i="17"/>
  <c r="G56" i="17"/>
  <c r="G48" i="17"/>
  <c r="G44" i="17"/>
  <c r="I99" i="17"/>
  <c r="I106" i="17" s="1"/>
  <c r="G333" i="20"/>
  <c r="G334" i="20"/>
  <c r="G335" i="20"/>
  <c r="G336" i="20"/>
  <c r="G332" i="20"/>
  <c r="G327" i="20"/>
  <c r="G328" i="20"/>
  <c r="G329" i="20"/>
  <c r="G330" i="20"/>
  <c r="G326" i="20"/>
  <c r="G321" i="20"/>
  <c r="G322" i="20"/>
  <c r="G323" i="20"/>
  <c r="G324" i="20"/>
  <c r="G320" i="20"/>
  <c r="G315" i="20"/>
  <c r="G316" i="20"/>
  <c r="G317" i="20"/>
  <c r="G318" i="20"/>
  <c r="G314" i="20"/>
  <c r="G309" i="20"/>
  <c r="G310" i="20"/>
  <c r="G311" i="20"/>
  <c r="G312" i="20"/>
  <c r="G308" i="20"/>
  <c r="G301" i="20"/>
  <c r="G302" i="20"/>
  <c r="G303" i="20"/>
  <c r="G304" i="20"/>
  <c r="G300" i="20"/>
  <c r="G295" i="20"/>
  <c r="G296" i="20"/>
  <c r="G297" i="20"/>
  <c r="G298" i="20"/>
  <c r="G294" i="20"/>
  <c r="G289" i="20"/>
  <c r="G290" i="20"/>
  <c r="G291" i="20"/>
  <c r="G292" i="20"/>
  <c r="G288" i="20"/>
  <c r="G283" i="20"/>
  <c r="G284" i="20"/>
  <c r="G285" i="20"/>
  <c r="G286" i="20"/>
  <c r="G282" i="20"/>
  <c r="G277" i="20"/>
  <c r="G278" i="20"/>
  <c r="G279" i="20"/>
  <c r="G280" i="20"/>
  <c r="G276" i="20"/>
  <c r="G270" i="20"/>
  <c r="G271" i="20"/>
  <c r="G272" i="20"/>
  <c r="G269" i="20"/>
  <c r="G268" i="20"/>
  <c r="G263" i="20"/>
  <c r="G264" i="20"/>
  <c r="G265" i="20"/>
  <c r="G266" i="20"/>
  <c r="G262" i="20"/>
  <c r="G257" i="20"/>
  <c r="G258" i="20"/>
  <c r="G259" i="20"/>
  <c r="G260" i="20"/>
  <c r="G256" i="20"/>
  <c r="G251" i="20"/>
  <c r="G252" i="20"/>
  <c r="G253" i="20"/>
  <c r="G254" i="20"/>
  <c r="G250" i="20"/>
  <c r="G245" i="20"/>
  <c r="G246" i="20"/>
  <c r="G247" i="20"/>
  <c r="G248" i="20"/>
  <c r="G244" i="20"/>
  <c r="G237" i="20"/>
  <c r="G238" i="20"/>
  <c r="G239" i="20"/>
  <c r="G240" i="20"/>
  <c r="G236" i="20"/>
  <c r="G231" i="20"/>
  <c r="G232" i="20"/>
  <c r="G233" i="20"/>
  <c r="G234" i="20"/>
  <c r="G230" i="20"/>
  <c r="G225" i="20"/>
  <c r="G226" i="20"/>
  <c r="G227" i="20"/>
  <c r="G228" i="20"/>
  <c r="G224" i="20"/>
  <c r="G219" i="20"/>
  <c r="G220" i="20"/>
  <c r="G221" i="20"/>
  <c r="G222" i="20"/>
  <c r="G218" i="20"/>
  <c r="G213" i="20"/>
  <c r="G214" i="20"/>
  <c r="G215" i="20"/>
  <c r="G216" i="20"/>
  <c r="G212" i="20"/>
  <c r="G205" i="20"/>
  <c r="G206" i="20"/>
  <c r="G207" i="20"/>
  <c r="G208" i="20"/>
  <c r="G204" i="20"/>
  <c r="G199" i="20"/>
  <c r="G200" i="20"/>
  <c r="G201" i="20"/>
  <c r="G202" i="20"/>
  <c r="G198" i="20"/>
  <c r="G193" i="20"/>
  <c r="G194" i="20"/>
  <c r="G195" i="20"/>
  <c r="G196" i="20"/>
  <c r="G192" i="20"/>
  <c r="G187" i="20"/>
  <c r="G188" i="20"/>
  <c r="G189" i="20"/>
  <c r="G190" i="20"/>
  <c r="G186" i="20"/>
  <c r="G181" i="20"/>
  <c r="G182" i="20"/>
  <c r="G183" i="20"/>
  <c r="G184" i="20"/>
  <c r="G180" i="20"/>
  <c r="G52" i="94"/>
  <c r="G495" i="20"/>
  <c r="G496" i="20"/>
  <c r="G497" i="20"/>
  <c r="G498" i="20"/>
  <c r="G494" i="20"/>
  <c r="G489" i="20"/>
  <c r="G490" i="20"/>
  <c r="G491" i="20"/>
  <c r="G492" i="20"/>
  <c r="G488" i="20"/>
  <c r="G483" i="20"/>
  <c r="G484" i="20"/>
  <c r="G485" i="20"/>
  <c r="G486" i="20"/>
  <c r="G482" i="20"/>
  <c r="G477" i="20"/>
  <c r="G478" i="20"/>
  <c r="G479" i="20"/>
  <c r="G480" i="20"/>
  <c r="G476" i="20"/>
  <c r="G472" i="20"/>
  <c r="G473" i="20"/>
  <c r="G474" i="20"/>
  <c r="G471" i="20"/>
  <c r="G470" i="20"/>
  <c r="G463" i="20"/>
  <c r="G464" i="20"/>
  <c r="G465" i="20"/>
  <c r="G466" i="20"/>
  <c r="G462" i="20"/>
  <c r="G457" i="20"/>
  <c r="G458" i="20"/>
  <c r="G459" i="20"/>
  <c r="G460" i="20"/>
  <c r="G456" i="20"/>
  <c r="G451" i="20"/>
  <c r="G452" i="20"/>
  <c r="G453" i="20"/>
  <c r="G454" i="20"/>
  <c r="G450" i="20"/>
  <c r="G445" i="20"/>
  <c r="G446" i="20"/>
  <c r="G447" i="20"/>
  <c r="G448" i="20"/>
  <c r="G444" i="20"/>
  <c r="G439" i="20"/>
  <c r="G440" i="20"/>
  <c r="G441" i="20"/>
  <c r="G442" i="20"/>
  <c r="G438" i="20"/>
  <c r="G431" i="20"/>
  <c r="G432" i="20"/>
  <c r="G433" i="20"/>
  <c r="G434" i="20"/>
  <c r="G430" i="20"/>
  <c r="G425" i="20"/>
  <c r="G426" i="20"/>
  <c r="G427" i="20"/>
  <c r="G428" i="20"/>
  <c r="G424" i="20"/>
  <c r="G419" i="20"/>
  <c r="G420" i="20"/>
  <c r="G421" i="20"/>
  <c r="G422" i="20"/>
  <c r="G418" i="20"/>
  <c r="G413" i="20"/>
  <c r="G414" i="20"/>
  <c r="G415" i="20"/>
  <c r="G416" i="20"/>
  <c r="G412" i="20"/>
  <c r="G407" i="20"/>
  <c r="G408" i="20"/>
  <c r="G409" i="20"/>
  <c r="G410" i="20"/>
  <c r="G406" i="20"/>
  <c r="G399" i="20"/>
  <c r="G400" i="20"/>
  <c r="G401" i="20"/>
  <c r="G402" i="20"/>
  <c r="G398" i="20"/>
  <c r="G393" i="20"/>
  <c r="G394" i="20"/>
  <c r="G395" i="20"/>
  <c r="G396" i="20"/>
  <c r="G392" i="20"/>
  <c r="G387" i="20"/>
  <c r="G388" i="20"/>
  <c r="G389" i="20"/>
  <c r="G390" i="20"/>
  <c r="G386" i="20"/>
  <c r="G381" i="20"/>
  <c r="G382" i="20"/>
  <c r="G383" i="20"/>
  <c r="G384" i="20"/>
  <c r="G380" i="20"/>
  <c r="G375" i="20"/>
  <c r="G376" i="20"/>
  <c r="G377" i="20"/>
  <c r="G378" i="20"/>
  <c r="G374" i="20"/>
  <c r="G367" i="20"/>
  <c r="G368" i="20"/>
  <c r="G369" i="20"/>
  <c r="G370" i="20"/>
  <c r="G366" i="20"/>
  <c r="G361" i="20"/>
  <c r="G362" i="20"/>
  <c r="G363" i="20"/>
  <c r="G364" i="20"/>
  <c r="G360" i="20"/>
  <c r="G355" i="20"/>
  <c r="G356" i="20"/>
  <c r="G357" i="20"/>
  <c r="G358" i="20"/>
  <c r="G354" i="20"/>
  <c r="G349" i="20"/>
  <c r="G350" i="20"/>
  <c r="G351" i="20"/>
  <c r="G352" i="20"/>
  <c r="G348" i="20"/>
  <c r="G343" i="20"/>
  <c r="G344" i="20"/>
  <c r="G345" i="20"/>
  <c r="G346" i="20"/>
  <c r="G342" i="20"/>
  <c r="X11" i="20"/>
  <c r="U11" i="20"/>
  <c r="R11" i="20"/>
  <c r="O11" i="20"/>
  <c r="L11" i="20"/>
  <c r="H11" i="20"/>
  <c r="G171" i="20"/>
  <c r="G172" i="20"/>
  <c r="G173" i="20"/>
  <c r="G174" i="20"/>
  <c r="G170" i="20"/>
  <c r="G165" i="20"/>
  <c r="G166" i="20"/>
  <c r="G167" i="20"/>
  <c r="G168" i="20"/>
  <c r="G164" i="20"/>
  <c r="G159" i="20"/>
  <c r="G160" i="20"/>
  <c r="G161" i="20"/>
  <c r="G162" i="20"/>
  <c r="G158" i="20"/>
  <c r="G153" i="20"/>
  <c r="G154" i="20"/>
  <c r="G155" i="20"/>
  <c r="G156" i="20"/>
  <c r="G152" i="20"/>
  <c r="G147" i="20"/>
  <c r="G148" i="20"/>
  <c r="G149" i="20"/>
  <c r="G150" i="20"/>
  <c r="G146" i="20"/>
  <c r="G139" i="20"/>
  <c r="G140" i="20"/>
  <c r="G141" i="20"/>
  <c r="G142" i="20"/>
  <c r="G138" i="20"/>
  <c r="G133" i="20"/>
  <c r="G134" i="20"/>
  <c r="G135" i="20"/>
  <c r="G136" i="20"/>
  <c r="G132" i="20"/>
  <c r="G127" i="20"/>
  <c r="G128" i="20"/>
  <c r="G129" i="20"/>
  <c r="G130" i="20"/>
  <c r="G126" i="20"/>
  <c r="G121" i="20"/>
  <c r="G122" i="20"/>
  <c r="G123" i="20"/>
  <c r="G124" i="20"/>
  <c r="G120" i="20"/>
  <c r="G115" i="20"/>
  <c r="G116" i="20"/>
  <c r="G117" i="20"/>
  <c r="G118" i="20"/>
  <c r="G114" i="20"/>
  <c r="G107" i="20"/>
  <c r="G108" i="20"/>
  <c r="G109" i="20"/>
  <c r="G110" i="20"/>
  <c r="G106" i="20"/>
  <c r="G101" i="20"/>
  <c r="G102" i="20"/>
  <c r="G103" i="20"/>
  <c r="G104" i="20"/>
  <c r="G100" i="20"/>
  <c r="G98" i="20"/>
  <c r="G97" i="20"/>
  <c r="G96" i="20"/>
  <c r="G95" i="20"/>
  <c r="G94" i="20"/>
  <c r="G89" i="20"/>
  <c r="G90" i="20"/>
  <c r="G91" i="20"/>
  <c r="G92" i="20"/>
  <c r="G88" i="20"/>
  <c r="G83" i="20"/>
  <c r="G84" i="20"/>
  <c r="G85" i="20"/>
  <c r="G86" i="20"/>
  <c r="G82" i="20"/>
  <c r="G75" i="20"/>
  <c r="G76" i="20"/>
  <c r="G77" i="20"/>
  <c r="G78" i="20"/>
  <c r="G74" i="20"/>
  <c r="G69" i="20"/>
  <c r="G70" i="20"/>
  <c r="G71" i="20"/>
  <c r="G72" i="20"/>
  <c r="G68" i="20"/>
  <c r="G63" i="20"/>
  <c r="G64" i="20"/>
  <c r="G65" i="20"/>
  <c r="G66" i="20"/>
  <c r="G62" i="20"/>
  <c r="G57" i="20"/>
  <c r="G58" i="20"/>
  <c r="G59" i="20"/>
  <c r="G60" i="20"/>
  <c r="G56" i="20"/>
  <c r="G51" i="20"/>
  <c r="G52" i="20"/>
  <c r="G53" i="20"/>
  <c r="G54" i="20"/>
  <c r="G50" i="20"/>
  <c r="G43" i="20"/>
  <c r="G44" i="20"/>
  <c r="G45" i="20"/>
  <c r="G46" i="20"/>
  <c r="G42" i="20"/>
  <c r="G37" i="20"/>
  <c r="G38" i="20"/>
  <c r="G39" i="20"/>
  <c r="G40" i="20"/>
  <c r="G36" i="20"/>
  <c r="G31" i="20"/>
  <c r="G32" i="20"/>
  <c r="G33" i="20"/>
  <c r="G34" i="20"/>
  <c r="G30" i="20"/>
  <c r="G28" i="20"/>
  <c r="G27" i="20"/>
  <c r="G26" i="20"/>
  <c r="G25" i="20"/>
  <c r="G24" i="20"/>
  <c r="G18" i="20"/>
  <c r="G19" i="20"/>
  <c r="G20" i="20"/>
  <c r="G21" i="20"/>
  <c r="G22" i="20"/>
  <c r="X385" i="94" l="1"/>
  <c r="I385" i="94"/>
  <c r="AM385" i="94"/>
  <c r="AN385" i="94"/>
  <c r="AC385" i="94"/>
  <c r="AL385" i="94"/>
  <c r="S293" i="87"/>
  <c r="V293" i="93"/>
  <c r="AE293" i="93"/>
  <c r="M293" i="93"/>
  <c r="L293" i="93"/>
  <c r="J293" i="93"/>
  <c r="W293" i="87"/>
  <c r="AN293" i="93"/>
  <c r="X293" i="93"/>
  <c r="AC293" i="93"/>
  <c r="S293" i="93"/>
  <c r="AL293" i="93"/>
  <c r="N293" i="87"/>
  <c r="K293" i="93"/>
  <c r="W293" i="93"/>
  <c r="AF293" i="93"/>
  <c r="H293" i="93"/>
  <c r="AC292" i="32"/>
  <c r="V292" i="32"/>
  <c r="Y292" i="32"/>
  <c r="AL292" i="32"/>
  <c r="H252" i="32"/>
  <c r="AI252" i="32"/>
  <c r="AS265" i="32"/>
  <c r="K265" i="32"/>
  <c r="H265" i="32"/>
  <c r="J265" i="32"/>
  <c r="P265" i="32"/>
  <c r="V265" i="32"/>
  <c r="R265" i="32"/>
  <c r="X265" i="32"/>
  <c r="Z265" i="32"/>
  <c r="Q293" i="88"/>
  <c r="AA293" i="88"/>
  <c r="AG293" i="88" s="1"/>
  <c r="W293" i="88"/>
  <c r="L293" i="88"/>
  <c r="AF293" i="88"/>
  <c r="S293" i="88"/>
  <c r="AJ293" i="88"/>
  <c r="AP293" i="88"/>
  <c r="AQ293" i="88"/>
  <c r="AK284" i="93"/>
  <c r="I292" i="32"/>
  <c r="R292" i="32"/>
  <c r="AE292" i="32"/>
  <c r="O292" i="32"/>
  <c r="AD292" i="32"/>
  <c r="R252" i="32"/>
  <c r="AJ252" i="32"/>
  <c r="W265" i="32"/>
  <c r="N265" i="32"/>
  <c r="AO265" i="32"/>
  <c r="AD265" i="32"/>
  <c r="AF265" i="32"/>
  <c r="Y265" i="32"/>
  <c r="Q265" i="32"/>
  <c r="AE265" i="32"/>
  <c r="I265" i="32"/>
  <c r="K293" i="88"/>
  <c r="AB293" i="88"/>
  <c r="J293" i="88"/>
  <c r="AR293" i="88"/>
  <c r="AU293" i="88" s="1"/>
  <c r="AV293" i="88" s="1"/>
  <c r="AC293" i="88"/>
  <c r="AK293" i="88"/>
  <c r="H293" i="88"/>
  <c r="I293" i="88"/>
  <c r="T293" i="88" s="1"/>
  <c r="N293" i="88"/>
  <c r="Z292" i="32"/>
  <c r="L292" i="32"/>
  <c r="N292" i="32"/>
  <c r="AP292" i="32"/>
  <c r="AR292" i="32"/>
  <c r="AC252" i="32"/>
  <c r="M252" i="32"/>
  <c r="Z252" i="32"/>
  <c r="AM265" i="32"/>
  <c r="AI265" i="32"/>
  <c r="AN265" i="32"/>
  <c r="M265" i="32"/>
  <c r="AK265" i="32"/>
  <c r="O265" i="32"/>
  <c r="AL265" i="32"/>
  <c r="AJ265" i="32"/>
  <c r="AH293" i="88"/>
  <c r="AS293" i="88"/>
  <c r="AO293" i="88"/>
  <c r="AT293" i="88" s="1"/>
  <c r="V293" i="88"/>
  <c r="AM293" i="88"/>
  <c r="M293" i="88"/>
  <c r="AD293" i="88"/>
  <c r="U293" i="88"/>
  <c r="G208" i="88"/>
  <c r="Q258" i="94"/>
  <c r="S293" i="94"/>
  <c r="K377" i="92"/>
  <c r="W319" i="92"/>
  <c r="O319" i="92"/>
  <c r="AB319" i="92"/>
  <c r="AH319" i="92"/>
  <c r="P319" i="92"/>
  <c r="AK319" i="92"/>
  <c r="J319" i="92"/>
  <c r="Q319" i="92"/>
  <c r="H319" i="92"/>
  <c r="H312" i="91"/>
  <c r="H309" i="32"/>
  <c r="V309" i="32"/>
  <c r="S309" i="32"/>
  <c r="K309" i="32"/>
  <c r="N309" i="32"/>
  <c r="AB309" i="32"/>
  <c r="P309" i="32"/>
  <c r="AS309" i="32"/>
  <c r="AE309" i="32"/>
  <c r="AR385" i="87"/>
  <c r="H309" i="88"/>
  <c r="K319" i="92"/>
  <c r="AQ319" i="92"/>
  <c r="V319" i="92"/>
  <c r="AA319" i="92"/>
  <c r="AN319" i="92"/>
  <c r="M319" i="92"/>
  <c r="AR319" i="92"/>
  <c r="AI319" i="92"/>
  <c r="AU319" i="92" s="1"/>
  <c r="AV319" i="92" s="1"/>
  <c r="L319" i="92"/>
  <c r="U375" i="93"/>
  <c r="AL377" i="32"/>
  <c r="AH309" i="32"/>
  <c r="X309" i="32"/>
  <c r="Q309" i="32"/>
  <c r="AR309" i="32"/>
  <c r="AD309" i="32"/>
  <c r="J309" i="32"/>
  <c r="AP309" i="32"/>
  <c r="AN309" i="32"/>
  <c r="AQ309" i="32"/>
  <c r="AM385" i="32"/>
  <c r="AM319" i="92"/>
  <c r="U319" i="92"/>
  <c r="AE319" i="92"/>
  <c r="AF319" i="92"/>
  <c r="AJ319" i="92"/>
  <c r="AD319" i="92"/>
  <c r="X319" i="92"/>
  <c r="AL319" i="92"/>
  <c r="AA378" i="94"/>
  <c r="W385" i="91"/>
  <c r="AF309" i="32"/>
  <c r="W309" i="32"/>
  <c r="AO309" i="32"/>
  <c r="U309" i="32"/>
  <c r="M309" i="32"/>
  <c r="AM309" i="32"/>
  <c r="AI309" i="32"/>
  <c r="AT309" i="32" s="1"/>
  <c r="AL309" i="32"/>
  <c r="AM309" i="94"/>
  <c r="AE309" i="94"/>
  <c r="K309" i="94"/>
  <c r="AB309" i="94"/>
  <c r="AS309" i="94"/>
  <c r="S309" i="94"/>
  <c r="I309" i="94"/>
  <c r="AF309" i="94"/>
  <c r="AK309" i="94"/>
  <c r="U319" i="88"/>
  <c r="AL319" i="88"/>
  <c r="AP319" i="88"/>
  <c r="AK319" i="88"/>
  <c r="AT319" i="88" s="1"/>
  <c r="AF319" i="88"/>
  <c r="X319" i="88"/>
  <c r="AI319" i="88"/>
  <c r="I319" i="88"/>
  <c r="Z319" i="88"/>
  <c r="AO331" i="92"/>
  <c r="AI331" i="92"/>
  <c r="K331" i="92"/>
  <c r="AM331" i="92"/>
  <c r="I331" i="92"/>
  <c r="N331" i="92"/>
  <c r="AE331" i="92"/>
  <c r="AH331" i="92"/>
  <c r="AJ331" i="92"/>
  <c r="P375" i="91"/>
  <c r="J309" i="94"/>
  <c r="Q309" i="94"/>
  <c r="AN309" i="94"/>
  <c r="AJ309" i="94"/>
  <c r="V309" i="94"/>
  <c r="AP309" i="94"/>
  <c r="AD309" i="94"/>
  <c r="AQ309" i="94"/>
  <c r="AR309" i="94"/>
  <c r="AB319" i="88"/>
  <c r="AN319" i="88"/>
  <c r="AE319" i="88"/>
  <c r="L319" i="88"/>
  <c r="Y319" i="88"/>
  <c r="AO319" i="88"/>
  <c r="R319" i="88"/>
  <c r="AA319" i="88"/>
  <c r="AJ319" i="88"/>
  <c r="U331" i="92"/>
  <c r="S331" i="92"/>
  <c r="X331" i="92"/>
  <c r="AB331" i="92"/>
  <c r="AC331" i="92"/>
  <c r="Z331" i="92"/>
  <c r="P331" i="92"/>
  <c r="J331" i="92"/>
  <c r="H331" i="92"/>
  <c r="N309" i="94"/>
  <c r="AI309" i="94"/>
  <c r="P309" i="94"/>
  <c r="W309" i="94"/>
  <c r="R309" i="94"/>
  <c r="AL309" i="94"/>
  <c r="H309" i="94"/>
  <c r="L309" i="94"/>
  <c r="K341" i="32"/>
  <c r="AS319" i="88"/>
  <c r="AU319" i="88" s="1"/>
  <c r="AV319" i="88" s="1"/>
  <c r="N319" i="88"/>
  <c r="AD319" i="88"/>
  <c r="V319" i="88"/>
  <c r="AC319" i="88"/>
  <c r="W319" i="88"/>
  <c r="P319" i="88"/>
  <c r="Q319" i="88"/>
  <c r="O309" i="92"/>
  <c r="AK331" i="92"/>
  <c r="M331" i="92"/>
  <c r="Q331" i="92"/>
  <c r="AS331" i="92"/>
  <c r="O331" i="92"/>
  <c r="AQ331" i="92"/>
  <c r="AR331" i="92"/>
  <c r="AP331" i="92"/>
  <c r="G333" i="93"/>
  <c r="H499" i="86"/>
  <c r="M375" i="91"/>
  <c r="O375" i="91"/>
  <c r="H375" i="91"/>
  <c r="O318" i="91"/>
  <c r="AO341" i="32"/>
  <c r="AS375" i="91"/>
  <c r="I375" i="91"/>
  <c r="AS377" i="88"/>
  <c r="J318" i="91"/>
  <c r="Q341" i="32"/>
  <c r="J375" i="91"/>
  <c r="AO375" i="91"/>
  <c r="G382" i="32"/>
  <c r="G393" i="24"/>
  <c r="K292" i="93"/>
  <c r="U293" i="94"/>
  <c r="K292" i="88"/>
  <c r="X292" i="88"/>
  <c r="S292" i="93"/>
  <c r="AH292" i="93"/>
  <c r="AT292" i="93" s="1"/>
  <c r="V293" i="94"/>
  <c r="AN292" i="88"/>
  <c r="Y292" i="88"/>
  <c r="Z258" i="94"/>
  <c r="AN292" i="93"/>
  <c r="V292" i="88"/>
  <c r="I292" i="88"/>
  <c r="U292" i="93"/>
  <c r="Q292" i="93"/>
  <c r="AE293" i="94"/>
  <c r="AC293" i="94"/>
  <c r="H175" i="84"/>
  <c r="G194" i="87"/>
  <c r="G308" i="32"/>
  <c r="G295" i="32" s="1"/>
  <c r="J292" i="88"/>
  <c r="W292" i="88"/>
  <c r="AH292" i="88"/>
  <c r="AS292" i="88"/>
  <c r="AD292" i="88"/>
  <c r="AK292" i="88"/>
  <c r="AC292" i="88"/>
  <c r="O292" i="88"/>
  <c r="AL292" i="88"/>
  <c r="U258" i="94"/>
  <c r="J258" i="94"/>
  <c r="R292" i="93"/>
  <c r="W292" i="93"/>
  <c r="AP292" i="93"/>
  <c r="AQ292" i="93"/>
  <c r="O292" i="93"/>
  <c r="P292" i="93"/>
  <c r="AM292" i="93"/>
  <c r="X292" i="93"/>
  <c r="AR292" i="93"/>
  <c r="N293" i="94"/>
  <c r="H293" i="94"/>
  <c r="M293" i="94"/>
  <c r="AM293" i="94"/>
  <c r="AR293" i="94"/>
  <c r="AE284" i="93"/>
  <c r="N292" i="88"/>
  <c r="AJ292" i="88"/>
  <c r="P292" i="88"/>
  <c r="AB292" i="88"/>
  <c r="AP292" i="88"/>
  <c r="L292" i="88"/>
  <c r="AI292" i="88"/>
  <c r="U292" i="88"/>
  <c r="AQ292" i="88"/>
  <c r="Y258" i="94"/>
  <c r="I258" i="94"/>
  <c r="N292" i="93"/>
  <c r="AA292" i="93"/>
  <c r="H292" i="93"/>
  <c r="I292" i="93"/>
  <c r="M292" i="93"/>
  <c r="Z292" i="93"/>
  <c r="V292" i="93"/>
  <c r="AS292" i="93"/>
  <c r="AC292" i="93"/>
  <c r="AN293" i="94"/>
  <c r="O293" i="94"/>
  <c r="Y293" i="94"/>
  <c r="AS293" i="94"/>
  <c r="AE292" i="88"/>
  <c r="R292" i="88"/>
  <c r="AM292" i="88"/>
  <c r="H292" i="88"/>
  <c r="M292" i="88"/>
  <c r="Q292" i="88"/>
  <c r="AO292" i="88"/>
  <c r="Z292" i="88"/>
  <c r="L258" i="94"/>
  <c r="AF258" i="94"/>
  <c r="AO258" i="94"/>
  <c r="AJ292" i="93"/>
  <c r="J292" i="93"/>
  <c r="AD292" i="93"/>
  <c r="AF292" i="93"/>
  <c r="Y292" i="93"/>
  <c r="AL292" i="93"/>
  <c r="AB292" i="93"/>
  <c r="L292" i="93"/>
  <c r="R293" i="94"/>
  <c r="I293" i="94"/>
  <c r="P293" i="94"/>
  <c r="X293" i="94"/>
  <c r="P258" i="94"/>
  <c r="AH258" i="94"/>
  <c r="AL258" i="94"/>
  <c r="AP258" i="94"/>
  <c r="AT258" i="94" s="1"/>
  <c r="AJ258" i="94"/>
  <c r="R258" i="94"/>
  <c r="S258" i="94"/>
  <c r="O258" i="94"/>
  <c r="AM258" i="94"/>
  <c r="AK331" i="94"/>
  <c r="Y377" i="92"/>
  <c r="J309" i="88"/>
  <c r="N309" i="88"/>
  <c r="O385" i="32"/>
  <c r="W378" i="94"/>
  <c r="AK378" i="94"/>
  <c r="AH375" i="93"/>
  <c r="AI375" i="91"/>
  <c r="Q375" i="91"/>
  <c r="U375" i="91"/>
  <c r="AC375" i="91"/>
  <c r="AK375" i="91"/>
  <c r="Z375" i="91"/>
  <c r="AA375" i="91"/>
  <c r="W375" i="91"/>
  <c r="N375" i="91"/>
  <c r="AK312" i="91"/>
  <c r="I312" i="91"/>
  <c r="AS335" i="91"/>
  <c r="J385" i="91"/>
  <c r="Z385" i="87"/>
  <c r="AH225" i="32"/>
  <c r="AS258" i="94"/>
  <c r="W258" i="94"/>
  <c r="AI258" i="94"/>
  <c r="AB258" i="94"/>
  <c r="N258" i="94"/>
  <c r="V258" i="94"/>
  <c r="AA258" i="94"/>
  <c r="AD258" i="94"/>
  <c r="X258" i="94"/>
  <c r="AB262" i="92"/>
  <c r="AD318" i="94"/>
  <c r="AO309" i="88"/>
  <c r="N385" i="32"/>
  <c r="P378" i="94"/>
  <c r="AM375" i="93"/>
  <c r="R375" i="91"/>
  <c r="AM375" i="91"/>
  <c r="V375" i="91"/>
  <c r="L375" i="91"/>
  <c r="AJ375" i="91"/>
  <c r="AQ375" i="91"/>
  <c r="AP375" i="91"/>
  <c r="AN375" i="91"/>
  <c r="Y375" i="91"/>
  <c r="AN312" i="91"/>
  <c r="X377" i="32"/>
  <c r="Q374" i="32"/>
  <c r="AN385" i="87"/>
  <c r="P203" i="32"/>
  <c r="AI225" i="32"/>
  <c r="AN258" i="94"/>
  <c r="AC258" i="94"/>
  <c r="K258" i="94"/>
  <c r="H258" i="94"/>
  <c r="M258" i="94"/>
  <c r="AR258" i="94"/>
  <c r="AU258" i="94" s="1"/>
  <c r="AK258" i="94"/>
  <c r="AQ258" i="94"/>
  <c r="Q293" i="91"/>
  <c r="V341" i="87"/>
  <c r="Y309" i="88"/>
  <c r="AN385" i="32"/>
  <c r="S378" i="94"/>
  <c r="AK375" i="93"/>
  <c r="Z375" i="93"/>
  <c r="S375" i="91"/>
  <c r="AB375" i="91"/>
  <c r="K375" i="91"/>
  <c r="AD375" i="91"/>
  <c r="AL375" i="91"/>
  <c r="X375" i="91"/>
  <c r="AR375" i="91"/>
  <c r="AH375" i="91"/>
  <c r="AS312" i="91"/>
  <c r="AQ377" i="32"/>
  <c r="U371" i="92"/>
  <c r="S385" i="87"/>
  <c r="G214" i="32"/>
  <c r="G397" i="24"/>
  <c r="G412" i="32"/>
  <c r="AS385" i="32"/>
  <c r="U385" i="32"/>
  <c r="U385" i="91"/>
  <c r="O385" i="91"/>
  <c r="AE385" i="87"/>
  <c r="K385" i="87"/>
  <c r="L385" i="32"/>
  <c r="M385" i="32"/>
  <c r="AQ385" i="32"/>
  <c r="K385" i="91"/>
  <c r="N385" i="87"/>
  <c r="AS385" i="87"/>
  <c r="AO381" i="92"/>
  <c r="AM381" i="92"/>
  <c r="M381" i="92"/>
  <c r="AL381" i="92"/>
  <c r="AI378" i="93"/>
  <c r="AN378" i="93"/>
  <c r="AA378" i="93"/>
  <c r="AD378" i="93"/>
  <c r="O378" i="93"/>
  <c r="AD381" i="91"/>
  <c r="I379" i="32"/>
  <c r="H379" i="32"/>
  <c r="X379" i="32"/>
  <c r="AH379" i="32"/>
  <c r="AC379" i="32"/>
  <c r="W379" i="32"/>
  <c r="AM379" i="32"/>
  <c r="U379" i="32"/>
  <c r="AR379" i="32"/>
  <c r="X381" i="92"/>
  <c r="K381" i="92"/>
  <c r="S381" i="92"/>
  <c r="AE381" i="92"/>
  <c r="Q381" i="92"/>
  <c r="AK378" i="93"/>
  <c r="N378" i="93"/>
  <c r="AC378" i="93"/>
  <c r="Q378" i="93"/>
  <c r="AS378" i="93"/>
  <c r="AS379" i="32"/>
  <c r="P379" i="32"/>
  <c r="AF379" i="32"/>
  <c r="K379" i="32"/>
  <c r="Q379" i="32"/>
  <c r="O379" i="32"/>
  <c r="AJ379" i="32"/>
  <c r="AK379" i="32"/>
  <c r="AA379" i="32"/>
  <c r="I377" i="92"/>
  <c r="AI381" i="92"/>
  <c r="AR381" i="92"/>
  <c r="R381" i="92"/>
  <c r="I381" i="92"/>
  <c r="AN381" i="92"/>
  <c r="H378" i="93"/>
  <c r="AH378" i="93"/>
  <c r="M378" i="93"/>
  <c r="AJ378" i="93"/>
  <c r="AK381" i="94"/>
  <c r="AB378" i="94"/>
  <c r="AH378" i="94"/>
  <c r="AR378" i="94"/>
  <c r="N377" i="32"/>
  <c r="AN379" i="32"/>
  <c r="R379" i="32"/>
  <c r="AP379" i="32"/>
  <c r="AE379" i="32"/>
  <c r="AD379" i="32"/>
  <c r="AQ379" i="32"/>
  <c r="AO379" i="32"/>
  <c r="M379" i="32"/>
  <c r="AM378" i="32"/>
  <c r="AE374" i="92"/>
  <c r="AM374" i="92"/>
  <c r="Y374" i="92"/>
  <c r="AA375" i="94"/>
  <c r="AO375" i="88"/>
  <c r="N375" i="88"/>
  <c r="J375" i="88"/>
  <c r="AB375" i="88"/>
  <c r="X375" i="88"/>
  <c r="M375" i="88"/>
  <c r="AQ375" i="88"/>
  <c r="AL375" i="88"/>
  <c r="AP375" i="88"/>
  <c r="W374" i="92"/>
  <c r="AB374" i="92"/>
  <c r="AL374" i="92"/>
  <c r="AD374" i="92"/>
  <c r="Q374" i="92"/>
  <c r="AQ375" i="32"/>
  <c r="H374" i="92"/>
  <c r="K375" i="94"/>
  <c r="R375" i="88"/>
  <c r="K375" i="88"/>
  <c r="Q375" i="88"/>
  <c r="AC375" i="88"/>
  <c r="AM375" i="88"/>
  <c r="I375" i="88"/>
  <c r="Y375" i="88"/>
  <c r="H375" i="88"/>
  <c r="AQ374" i="92"/>
  <c r="AA374" i="92"/>
  <c r="AH374" i="92"/>
  <c r="AI374" i="92"/>
  <c r="AO374" i="92"/>
  <c r="AL341" i="32"/>
  <c r="N341" i="87"/>
  <c r="I341" i="32"/>
  <c r="J341" i="32"/>
  <c r="Y341" i="32"/>
  <c r="W341" i="87"/>
  <c r="AI341" i="32"/>
  <c r="AJ341" i="32"/>
  <c r="G327" i="32"/>
  <c r="G326" i="32" s="1"/>
  <c r="L331" i="94"/>
  <c r="AE330" i="32"/>
  <c r="AM331" i="88"/>
  <c r="AH331" i="94"/>
  <c r="Y330" i="88"/>
  <c r="N331" i="94"/>
  <c r="O331" i="94"/>
  <c r="O330" i="88"/>
  <c r="AB329" i="87"/>
  <c r="Z329" i="87"/>
  <c r="AE318" i="94"/>
  <c r="AH319" i="93"/>
  <c r="AL319" i="93"/>
  <c r="O319" i="93"/>
  <c r="AN319" i="93"/>
  <c r="L319" i="93"/>
  <c r="X319" i="93"/>
  <c r="AR319" i="93"/>
  <c r="K319" i="93"/>
  <c r="AM319" i="93"/>
  <c r="P319" i="91"/>
  <c r="AH319" i="91"/>
  <c r="AL319" i="91"/>
  <c r="Y319" i="91"/>
  <c r="K319" i="91"/>
  <c r="I319" i="91"/>
  <c r="AA319" i="91"/>
  <c r="AR319" i="91"/>
  <c r="J319" i="91"/>
  <c r="H318" i="94"/>
  <c r="N318" i="92"/>
  <c r="Z319" i="93"/>
  <c r="AF319" i="93"/>
  <c r="AJ319" i="93"/>
  <c r="AQ319" i="93"/>
  <c r="M319" i="93"/>
  <c r="H319" i="93"/>
  <c r="Q319" i="93"/>
  <c r="W319" i="93"/>
  <c r="AS319" i="93"/>
  <c r="R319" i="91"/>
  <c r="AB319" i="91"/>
  <c r="Q319" i="91"/>
  <c r="AN319" i="91"/>
  <c r="V319" i="91"/>
  <c r="L319" i="91"/>
  <c r="AQ319" i="91"/>
  <c r="AK319" i="91"/>
  <c r="O319" i="91"/>
  <c r="V318" i="94"/>
  <c r="U319" i="93"/>
  <c r="AK319" i="93"/>
  <c r="I319" i="93"/>
  <c r="S319" i="93"/>
  <c r="N319" i="93"/>
  <c r="AO319" i="93"/>
  <c r="AC319" i="93"/>
  <c r="AB319" i="93"/>
  <c r="U319" i="91"/>
  <c r="AD319" i="91"/>
  <c r="AI319" i="91"/>
  <c r="AP319" i="91"/>
  <c r="AE319" i="91"/>
  <c r="Z319" i="91"/>
  <c r="AF319" i="91"/>
  <c r="X319" i="91"/>
  <c r="X312" i="91"/>
  <c r="Z312" i="91"/>
  <c r="K312" i="93"/>
  <c r="S312" i="91"/>
  <c r="K312" i="91"/>
  <c r="O312" i="91"/>
  <c r="AA312" i="91"/>
  <c r="V312" i="91"/>
  <c r="AL312" i="91"/>
  <c r="AP312" i="91"/>
  <c r="AH312" i="91"/>
  <c r="AE312" i="91"/>
  <c r="W312" i="91"/>
  <c r="AQ312" i="91"/>
  <c r="H175" i="86"/>
  <c r="AB292" i="92"/>
  <c r="AS292" i="92"/>
  <c r="AP292" i="92"/>
  <c r="Q292" i="92"/>
  <c r="AE292" i="92"/>
  <c r="AR292" i="92"/>
  <c r="I292" i="92"/>
  <c r="AC292" i="92"/>
  <c r="K292" i="32"/>
  <c r="AB292" i="32"/>
  <c r="U292" i="32"/>
  <c r="AK292" i="32"/>
  <c r="AI292" i="32"/>
  <c r="AT292" i="32" s="1"/>
  <c r="W292" i="32"/>
  <c r="AJ292" i="32"/>
  <c r="AM292" i="32"/>
  <c r="AA292" i="32"/>
  <c r="R292" i="92"/>
  <c r="AJ292" i="92"/>
  <c r="AF292" i="92"/>
  <c r="V292" i="92"/>
  <c r="AQ292" i="92"/>
  <c r="L292" i="92"/>
  <c r="AN292" i="32"/>
  <c r="S292" i="32"/>
  <c r="Q292" i="32"/>
  <c r="M292" i="32"/>
  <c r="AO292" i="32"/>
  <c r="AQ292" i="32"/>
  <c r="AF292" i="32"/>
  <c r="P292" i="32"/>
  <c r="AB284" i="93"/>
  <c r="AH284" i="93"/>
  <c r="H284" i="87"/>
  <c r="AP284" i="87"/>
  <c r="H337" i="85"/>
  <c r="AJ258" i="87"/>
  <c r="AR258" i="87"/>
  <c r="Q258" i="87"/>
  <c r="AO258" i="87"/>
  <c r="N258" i="87"/>
  <c r="Y258" i="87"/>
  <c r="S258" i="87"/>
  <c r="L258" i="87"/>
  <c r="AQ258" i="87"/>
  <c r="AI260" i="87"/>
  <c r="AS258" i="87"/>
  <c r="AI258" i="87"/>
  <c r="AH258" i="87"/>
  <c r="M258" i="87"/>
  <c r="R258" i="87"/>
  <c r="V258" i="87"/>
  <c r="AF258" i="87"/>
  <c r="I258" i="87"/>
  <c r="AN258" i="87"/>
  <c r="O258" i="87"/>
  <c r="J258" i="87"/>
  <c r="W258" i="87"/>
  <c r="AK258" i="87"/>
  <c r="H258" i="87"/>
  <c r="AM258" i="87"/>
  <c r="AA258" i="87"/>
  <c r="Z258" i="87"/>
  <c r="G337" i="85"/>
  <c r="G175" i="85"/>
  <c r="G202" i="32"/>
  <c r="AL153" i="88"/>
  <c r="H177" i="84"/>
  <c r="G140" i="32"/>
  <c r="G139" i="32" s="1"/>
  <c r="G424" i="32"/>
  <c r="O292" i="92"/>
  <c r="P292" i="92"/>
  <c r="AA292" i="92"/>
  <c r="J292" i="92"/>
  <c r="AM292" i="92"/>
  <c r="N292" i="92"/>
  <c r="X292" i="92"/>
  <c r="H292" i="92"/>
  <c r="AL292" i="92"/>
  <c r="AP293" i="87"/>
  <c r="X293" i="87"/>
  <c r="K252" i="88"/>
  <c r="X252" i="88"/>
  <c r="AS260" i="87"/>
  <c r="AL292" i="91"/>
  <c r="AB292" i="91"/>
  <c r="Y292" i="91"/>
  <c r="L292" i="91"/>
  <c r="AO292" i="91"/>
  <c r="AQ292" i="91"/>
  <c r="AJ292" i="91"/>
  <c r="AN292" i="91"/>
  <c r="AR292" i="91"/>
  <c r="AS293" i="93"/>
  <c r="I293" i="93"/>
  <c r="AO293" i="93"/>
  <c r="AM293" i="93"/>
  <c r="P293" i="93"/>
  <c r="O293" i="93"/>
  <c r="U293" i="93"/>
  <c r="AK293" i="93"/>
  <c r="AH293" i="93"/>
  <c r="Y284" i="87"/>
  <c r="K284" i="87"/>
  <c r="AR284" i="87"/>
  <c r="I284" i="87"/>
  <c r="U228" i="87"/>
  <c r="U226" i="87" s="1"/>
  <c r="U203" i="32"/>
  <c r="Y341" i="87"/>
  <c r="AB341" i="87"/>
  <c r="AA341" i="87"/>
  <c r="AQ318" i="94"/>
  <c r="AK318" i="94"/>
  <c r="AF331" i="94"/>
  <c r="AJ331" i="94"/>
  <c r="H331" i="87"/>
  <c r="I319" i="32"/>
  <c r="W319" i="32"/>
  <c r="Y319" i="32"/>
  <c r="N319" i="32"/>
  <c r="Q319" i="32"/>
  <c r="X319" i="32"/>
  <c r="AK319" i="32"/>
  <c r="Z319" i="32"/>
  <c r="AB319" i="32"/>
  <c r="AK377" i="92"/>
  <c r="AH381" i="92"/>
  <c r="J381" i="92"/>
  <c r="AS381" i="92"/>
  <c r="AF381" i="92"/>
  <c r="AK381" i="92"/>
  <c r="L381" i="92"/>
  <c r="W381" i="92"/>
  <c r="Y381" i="92"/>
  <c r="AC381" i="92"/>
  <c r="AA309" i="88"/>
  <c r="W309" i="88"/>
  <c r="AP378" i="93"/>
  <c r="W378" i="93"/>
  <c r="R378" i="93"/>
  <c r="AQ378" i="93"/>
  <c r="AB378" i="93"/>
  <c r="L378" i="93"/>
  <c r="K378" i="93"/>
  <c r="X378" i="93"/>
  <c r="Z378" i="93"/>
  <c r="AE378" i="88"/>
  <c r="AJ378" i="88"/>
  <c r="AP378" i="88"/>
  <c r="AP385" i="32"/>
  <c r="AB385" i="32"/>
  <c r="R385" i="32"/>
  <c r="Y385" i="32"/>
  <c r="AE375" i="32"/>
  <c r="AP318" i="92"/>
  <c r="AM355" i="88"/>
  <c r="AK355" i="88"/>
  <c r="AB385" i="94"/>
  <c r="K385" i="94"/>
  <c r="AF385" i="94"/>
  <c r="AH385" i="94"/>
  <c r="AB330" i="88"/>
  <c r="O341" i="92"/>
  <c r="AF341" i="92"/>
  <c r="X341" i="92"/>
  <c r="AB341" i="92"/>
  <c r="N341" i="92"/>
  <c r="AM379" i="94"/>
  <c r="AL375" i="93"/>
  <c r="W375" i="93"/>
  <c r="M331" i="88"/>
  <c r="AC312" i="91"/>
  <c r="N312" i="91"/>
  <c r="AO312" i="91"/>
  <c r="AM312" i="91"/>
  <c r="U312" i="91"/>
  <c r="AD312" i="91"/>
  <c r="Y312" i="91"/>
  <c r="J312" i="91"/>
  <c r="AI312" i="91"/>
  <c r="L319" i="87"/>
  <c r="AP319" i="87"/>
  <c r="AB319" i="87"/>
  <c r="Z319" i="87"/>
  <c r="AH377" i="32"/>
  <c r="W377" i="32"/>
  <c r="L378" i="32"/>
  <c r="AR385" i="91"/>
  <c r="AO385" i="91"/>
  <c r="M329" i="87"/>
  <c r="J329" i="87"/>
  <c r="AN374" i="92"/>
  <c r="N374" i="92"/>
  <c r="J374" i="92"/>
  <c r="P374" i="92"/>
  <c r="K374" i="92"/>
  <c r="X374" i="92"/>
  <c r="S374" i="92"/>
  <c r="AK374" i="92"/>
  <c r="AR374" i="92"/>
  <c r="L385" i="87"/>
  <c r="AA385" i="87"/>
  <c r="X385" i="87"/>
  <c r="R385" i="87"/>
  <c r="G400" i="32"/>
  <c r="G390" i="24"/>
  <c r="AD292" i="92"/>
  <c r="W292" i="92"/>
  <c r="AI292" i="92"/>
  <c r="K292" i="92"/>
  <c r="AN292" i="92"/>
  <c r="AK292" i="92"/>
  <c r="Z292" i="92"/>
  <c r="U292" i="92"/>
  <c r="AH293" i="87"/>
  <c r="AQ293" i="87"/>
  <c r="AR293" i="87"/>
  <c r="W252" i="88"/>
  <c r="AF252" i="88"/>
  <c r="O292" i="91"/>
  <c r="H292" i="91"/>
  <c r="AD292" i="91"/>
  <c r="S292" i="91"/>
  <c r="M292" i="91"/>
  <c r="AH292" i="91"/>
  <c r="R292" i="91"/>
  <c r="Q292" i="91"/>
  <c r="N293" i="93"/>
  <c r="AJ293" i="93"/>
  <c r="Q293" i="93"/>
  <c r="AB293" i="93"/>
  <c r="AQ293" i="93"/>
  <c r="AD293" i="93"/>
  <c r="AI293" i="93"/>
  <c r="R293" i="93"/>
  <c r="AR293" i="91"/>
  <c r="J284" i="87"/>
  <c r="AS284" i="87"/>
  <c r="R284" i="87"/>
  <c r="AH284" i="87"/>
  <c r="AN284" i="87"/>
  <c r="AP375" i="94"/>
  <c r="X341" i="87"/>
  <c r="AE341" i="87"/>
  <c r="X318" i="94"/>
  <c r="AI318" i="94"/>
  <c r="Y318" i="94"/>
  <c r="AD331" i="94"/>
  <c r="AN331" i="94"/>
  <c r="AA331" i="87"/>
  <c r="AE319" i="32"/>
  <c r="S319" i="32"/>
  <c r="AI319" i="32"/>
  <c r="AF319" i="32"/>
  <c r="R319" i="32"/>
  <c r="P319" i="32"/>
  <c r="AQ319" i="32"/>
  <c r="AJ319" i="32"/>
  <c r="AH377" i="92"/>
  <c r="AA381" i="92"/>
  <c r="AB381" i="92"/>
  <c r="V381" i="92"/>
  <c r="P381" i="92"/>
  <c r="AJ381" i="92"/>
  <c r="U381" i="92"/>
  <c r="AD381" i="92"/>
  <c r="H381" i="92"/>
  <c r="AL309" i="88"/>
  <c r="AQ309" i="88"/>
  <c r="Y378" i="93"/>
  <c r="AM378" i="93"/>
  <c r="AE378" i="93"/>
  <c r="P378" i="93"/>
  <c r="J378" i="93"/>
  <c r="S378" i="93"/>
  <c r="AL378" i="93"/>
  <c r="AR378" i="93"/>
  <c r="S378" i="88"/>
  <c r="AH378" i="88"/>
  <c r="P385" i="32"/>
  <c r="AJ385" i="32"/>
  <c r="AL385" i="32"/>
  <c r="Q385" i="32"/>
  <c r="Z385" i="32"/>
  <c r="AS330" i="32"/>
  <c r="V318" i="92"/>
  <c r="AE355" i="88"/>
  <c r="AH355" i="88"/>
  <c r="M385" i="94"/>
  <c r="AO385" i="94"/>
  <c r="Y385" i="94"/>
  <c r="N385" i="94"/>
  <c r="AI385" i="94"/>
  <c r="AH330" i="88"/>
  <c r="AS341" i="92"/>
  <c r="AL341" i="92"/>
  <c r="AM341" i="92"/>
  <c r="AA341" i="92"/>
  <c r="AD375" i="93"/>
  <c r="K375" i="93"/>
  <c r="AI331" i="88"/>
  <c r="M312" i="91"/>
  <c r="L312" i="91"/>
  <c r="P312" i="91"/>
  <c r="AB312" i="91"/>
  <c r="R312" i="91"/>
  <c r="AF312" i="91"/>
  <c r="AJ312" i="91"/>
  <c r="Q312" i="91"/>
  <c r="R319" i="87"/>
  <c r="AH319" i="87"/>
  <c r="AS319" i="87"/>
  <c r="AQ319" i="87"/>
  <c r="L377" i="32"/>
  <c r="AP377" i="32"/>
  <c r="AI378" i="32"/>
  <c r="U335" i="91"/>
  <c r="Q385" i="91"/>
  <c r="AS385" i="91"/>
  <c r="X385" i="91"/>
  <c r="AQ329" i="87"/>
  <c r="W329" i="87"/>
  <c r="L329" i="87"/>
  <c r="R374" i="92"/>
  <c r="AS374" i="92"/>
  <c r="Z374" i="92"/>
  <c r="U374" i="92"/>
  <c r="O374" i="92"/>
  <c r="I374" i="92"/>
  <c r="L374" i="92"/>
  <c r="M374" i="92"/>
  <c r="AF385" i="87"/>
  <c r="P385" i="87"/>
  <c r="O385" i="87"/>
  <c r="AJ385" i="87"/>
  <c r="AD385" i="87"/>
  <c r="L140" i="24"/>
  <c r="G140" i="93"/>
  <c r="G139" i="93" s="1"/>
  <c r="AC385" i="32"/>
  <c r="V385" i="32"/>
  <c r="AI385" i="32"/>
  <c r="AH385" i="32"/>
  <c r="AD385" i="32"/>
  <c r="AK385" i="32"/>
  <c r="H385" i="32"/>
  <c r="W385" i="32"/>
  <c r="X385" i="32"/>
  <c r="W385" i="94"/>
  <c r="R385" i="94"/>
  <c r="AQ385" i="94"/>
  <c r="AP385" i="94"/>
  <c r="P385" i="94"/>
  <c r="O385" i="94"/>
  <c r="AD385" i="94"/>
  <c r="AK385" i="94"/>
  <c r="V385" i="94"/>
  <c r="S385" i="32"/>
  <c r="AF385" i="32"/>
  <c r="AE385" i="32"/>
  <c r="K385" i="32"/>
  <c r="J385" i="32"/>
  <c r="AR385" i="32"/>
  <c r="AA385" i="32"/>
  <c r="AO385" i="32"/>
  <c r="U385" i="94"/>
  <c r="Z385" i="94"/>
  <c r="AJ385" i="94"/>
  <c r="AA385" i="94"/>
  <c r="AR385" i="94"/>
  <c r="AE385" i="94"/>
  <c r="H385" i="94"/>
  <c r="S385" i="94"/>
  <c r="Z381" i="94"/>
  <c r="AS381" i="32"/>
  <c r="O381" i="32"/>
  <c r="AF381" i="32"/>
  <c r="AP381" i="94"/>
  <c r="Y381" i="32"/>
  <c r="Z381" i="32"/>
  <c r="AI381" i="94"/>
  <c r="AB378" i="88"/>
  <c r="AR378" i="88"/>
  <c r="AA378" i="88"/>
  <c r="AI378" i="88"/>
  <c r="Z378" i="88"/>
  <c r="N378" i="88"/>
  <c r="J378" i="88"/>
  <c r="W378" i="88"/>
  <c r="AF378" i="88"/>
  <c r="AC378" i="88"/>
  <c r="Y378" i="88"/>
  <c r="AL378" i="88"/>
  <c r="L378" i="88"/>
  <c r="AD378" i="88"/>
  <c r="AN378" i="88"/>
  <c r="R378" i="88"/>
  <c r="Q378" i="88"/>
  <c r="V378" i="88"/>
  <c r="K378" i="88"/>
  <c r="AO378" i="88"/>
  <c r="AK378" i="88"/>
  <c r="U378" i="88"/>
  <c r="O378" i="88"/>
  <c r="AM378" i="88"/>
  <c r="AQ378" i="88"/>
  <c r="M378" i="88"/>
  <c r="AS375" i="94"/>
  <c r="P375" i="94"/>
  <c r="AC375" i="32"/>
  <c r="AH375" i="32"/>
  <c r="AC375" i="93"/>
  <c r="AR375" i="93"/>
  <c r="AB375" i="93"/>
  <c r="O375" i="93"/>
  <c r="AE375" i="94"/>
  <c r="W375" i="94"/>
  <c r="R375" i="94"/>
  <c r="AR375" i="94"/>
  <c r="AP375" i="32"/>
  <c r="AA375" i="32"/>
  <c r="N375" i="32"/>
  <c r="AO375" i="93"/>
  <c r="AN375" i="93"/>
  <c r="S375" i="93"/>
  <c r="X375" i="93"/>
  <c r="R375" i="93"/>
  <c r="AS375" i="93"/>
  <c r="Y375" i="93"/>
  <c r="AF375" i="93"/>
  <c r="L375" i="93"/>
  <c r="AD375" i="94"/>
  <c r="AL375" i="94"/>
  <c r="U375" i="32"/>
  <c r="J375" i="93"/>
  <c r="AJ375" i="93"/>
  <c r="H375" i="93"/>
  <c r="P375" i="93"/>
  <c r="AQ375" i="93"/>
  <c r="AB375" i="94"/>
  <c r="L375" i="94"/>
  <c r="AR375" i="32"/>
  <c r="AP375" i="93"/>
  <c r="AE375" i="93"/>
  <c r="AI375" i="93"/>
  <c r="M375" i="93"/>
  <c r="Q375" i="93"/>
  <c r="N375" i="93"/>
  <c r="V375" i="93"/>
  <c r="AA375" i="93"/>
  <c r="AJ355" i="91"/>
  <c r="U346" i="92"/>
  <c r="AK346" i="92"/>
  <c r="AO341" i="92"/>
  <c r="Y341" i="92"/>
  <c r="S341" i="92"/>
  <c r="L341" i="92"/>
  <c r="AQ341" i="92"/>
  <c r="I341" i="92"/>
  <c r="AK341" i="92"/>
  <c r="AR341" i="92"/>
  <c r="AJ341" i="92"/>
  <c r="AH341" i="92"/>
  <c r="AC341" i="92"/>
  <c r="U341" i="92"/>
  <c r="V341" i="92"/>
  <c r="P341" i="92"/>
  <c r="Z341" i="92"/>
  <c r="H341" i="92"/>
  <c r="AP341" i="92"/>
  <c r="G337" i="86"/>
  <c r="K335" i="92"/>
  <c r="P331" i="87"/>
  <c r="AQ331" i="87"/>
  <c r="AK331" i="87"/>
  <c r="AH329" i="87"/>
  <c r="AO329" i="87"/>
  <c r="H329" i="87"/>
  <c r="AI329" i="87"/>
  <c r="AS329" i="87"/>
  <c r="AK329" i="87"/>
  <c r="AP329" i="87"/>
  <c r="AR329" i="87"/>
  <c r="P318" i="32"/>
  <c r="L309" i="88"/>
  <c r="AP309" i="88"/>
  <c r="AM309" i="88"/>
  <c r="AC309" i="88"/>
  <c r="AE309" i="88"/>
  <c r="Q309" i="88"/>
  <c r="AR309" i="88"/>
  <c r="X309" i="88"/>
  <c r="AI309" i="88"/>
  <c r="AS309" i="88"/>
  <c r="I309" i="88"/>
  <c r="AF309" i="88"/>
  <c r="AH309" i="88"/>
  <c r="AN309" i="88"/>
  <c r="Z309" i="88"/>
  <c r="K309" i="88"/>
  <c r="AJ309" i="88"/>
  <c r="AD309" i="88"/>
  <c r="S309" i="88"/>
  <c r="AK309" i="88"/>
  <c r="R309" i="88"/>
  <c r="V309" i="88"/>
  <c r="AB309" i="88"/>
  <c r="U309" i="88"/>
  <c r="O309" i="88"/>
  <c r="P309" i="88"/>
  <c r="K293" i="91"/>
  <c r="AD293" i="91"/>
  <c r="L293" i="91"/>
  <c r="R293" i="91"/>
  <c r="AP293" i="91"/>
  <c r="AI293" i="91"/>
  <c r="AQ293" i="91"/>
  <c r="P293" i="91"/>
  <c r="V293" i="91"/>
  <c r="AC293" i="91"/>
  <c r="AA293" i="91"/>
  <c r="AB293" i="91"/>
  <c r="AL293" i="91"/>
  <c r="M293" i="91"/>
  <c r="H293" i="91"/>
  <c r="AM293" i="91"/>
  <c r="I293" i="91"/>
  <c r="S293" i="91"/>
  <c r="O293" i="91"/>
  <c r="AJ293" i="91"/>
  <c r="AO293" i="91"/>
  <c r="AH293" i="91"/>
  <c r="AN293" i="91"/>
  <c r="J293" i="91"/>
  <c r="X293" i="91"/>
  <c r="W293" i="91"/>
  <c r="N293" i="91"/>
  <c r="U293" i="91"/>
  <c r="Y293" i="91"/>
  <c r="AE293" i="91"/>
  <c r="Z293" i="91"/>
  <c r="AF293" i="91"/>
  <c r="AK293" i="91"/>
  <c r="AC293" i="87"/>
  <c r="AL293" i="87"/>
  <c r="V293" i="87"/>
  <c r="AB293" i="87"/>
  <c r="J293" i="87"/>
  <c r="AN293" i="87"/>
  <c r="AJ293" i="87"/>
  <c r="H293" i="87"/>
  <c r="I293" i="87"/>
  <c r="AD293" i="87"/>
  <c r="AM293" i="87"/>
  <c r="AO293" i="87"/>
  <c r="AK293" i="87"/>
  <c r="J293" i="94"/>
  <c r="W293" i="94"/>
  <c r="AD293" i="94"/>
  <c r="AL293" i="94"/>
  <c r="AF293" i="94"/>
  <c r="AK293" i="94"/>
  <c r="AB293" i="94"/>
  <c r="L293" i="94"/>
  <c r="AI293" i="94"/>
  <c r="P293" i="87"/>
  <c r="Y293" i="87"/>
  <c r="M293" i="87"/>
  <c r="AF293" i="87"/>
  <c r="AA293" i="87"/>
  <c r="L293" i="87"/>
  <c r="R293" i="87"/>
  <c r="AE293" i="87"/>
  <c r="Z293" i="87"/>
  <c r="Q293" i="87"/>
  <c r="O293" i="87"/>
  <c r="K293" i="87"/>
  <c r="AS293" i="87"/>
  <c r="AA293" i="94"/>
  <c r="AJ293" i="94"/>
  <c r="AP293" i="94"/>
  <c r="Z293" i="94"/>
  <c r="AQ293" i="94"/>
  <c r="K293" i="94"/>
  <c r="AH293" i="94"/>
  <c r="Q293" i="94"/>
  <c r="N269" i="91"/>
  <c r="Z267" i="32"/>
  <c r="X267" i="32"/>
  <c r="AE260" i="87"/>
  <c r="AQ260" i="87"/>
  <c r="AM260" i="87"/>
  <c r="G152" i="24"/>
  <c r="H241" i="84"/>
  <c r="G152" i="32"/>
  <c r="G151" i="32" s="1"/>
  <c r="L146" i="24"/>
  <c r="G146" i="93"/>
  <c r="G145" i="93" s="1"/>
  <c r="AF153" i="94"/>
  <c r="R153" i="94"/>
  <c r="AA153" i="94"/>
  <c r="N153" i="94"/>
  <c r="AL153" i="94"/>
  <c r="Y153" i="94"/>
  <c r="H153" i="94"/>
  <c r="AR153" i="94"/>
  <c r="L153" i="94"/>
  <c r="P153" i="94"/>
  <c r="AD153" i="94"/>
  <c r="V153" i="94"/>
  <c r="G146" i="32"/>
  <c r="G145" i="32" s="1"/>
  <c r="H209" i="84"/>
  <c r="G146" i="24"/>
  <c r="V153" i="88"/>
  <c r="U400" i="87"/>
  <c r="U288" i="87"/>
  <c r="T292" i="87"/>
  <c r="U327" i="87"/>
  <c r="T378" i="91"/>
  <c r="AG258" i="88"/>
  <c r="T258" i="88"/>
  <c r="T304" i="88"/>
  <c r="T203" i="88"/>
  <c r="AI377" i="88"/>
  <c r="T156" i="88"/>
  <c r="T218" i="88"/>
  <c r="T247" i="88"/>
  <c r="T381" i="88"/>
  <c r="T240" i="88"/>
  <c r="T323" i="88"/>
  <c r="AG203" i="88"/>
  <c r="AG319" i="88"/>
  <c r="AG247" i="88"/>
  <c r="AG240" i="88"/>
  <c r="V377" i="88"/>
  <c r="AG323" i="88"/>
  <c r="AG156" i="88"/>
  <c r="AG218" i="88"/>
  <c r="O329" i="88"/>
  <c r="AG375" i="88"/>
  <c r="AG304" i="88"/>
  <c r="AG381" i="88"/>
  <c r="AE329" i="88"/>
  <c r="AC377" i="88"/>
  <c r="AA329" i="88"/>
  <c r="S329" i="88"/>
  <c r="L335" i="88"/>
  <c r="AQ377" i="88"/>
  <c r="H329" i="88"/>
  <c r="AF329" i="88"/>
  <c r="Z335" i="88"/>
  <c r="AH341" i="88"/>
  <c r="AD377" i="88"/>
  <c r="H377" i="88"/>
  <c r="AS329" i="88"/>
  <c r="Y329" i="88"/>
  <c r="W377" i="88"/>
  <c r="AF377" i="88"/>
  <c r="U389" i="87"/>
  <c r="AR187" i="87"/>
  <c r="U187" i="87"/>
  <c r="Z223" i="87"/>
  <c r="U223" i="87"/>
  <c r="AS225" i="87"/>
  <c r="U225" i="87"/>
  <c r="AC206" i="87"/>
  <c r="U206" i="87"/>
  <c r="T377" i="87"/>
  <c r="U364" i="87"/>
  <c r="T378" i="87"/>
  <c r="AK324" i="87"/>
  <c r="U324" i="87"/>
  <c r="L304" i="87"/>
  <c r="U304" i="87"/>
  <c r="H299" i="87"/>
  <c r="U299" i="87"/>
  <c r="AJ306" i="87"/>
  <c r="U306" i="87"/>
  <c r="AS374" i="87"/>
  <c r="U374" i="87"/>
  <c r="U436" i="87"/>
  <c r="U424" i="87"/>
  <c r="U420" i="87"/>
  <c r="U416" i="87"/>
  <c r="U126" i="87"/>
  <c r="U194" i="87"/>
  <c r="U132" i="87"/>
  <c r="U157" i="87"/>
  <c r="U188" i="87"/>
  <c r="U145" i="87"/>
  <c r="P174" i="87"/>
  <c r="U174" i="87"/>
  <c r="U170" i="87" s="1"/>
  <c r="P185" i="87"/>
  <c r="U185" i="87"/>
  <c r="U270" i="87"/>
  <c r="AD260" i="87"/>
  <c r="U276" i="87"/>
  <c r="U233" i="87"/>
  <c r="X284" i="87"/>
  <c r="AF284" i="87"/>
  <c r="M284" i="87"/>
  <c r="AE284" i="87"/>
  <c r="W284" i="87"/>
  <c r="V284" i="87"/>
  <c r="S284" i="87"/>
  <c r="Z284" i="87"/>
  <c r="AB284" i="87"/>
  <c r="K265" i="87"/>
  <c r="U265" i="87"/>
  <c r="AD267" i="87"/>
  <c r="U267" i="87"/>
  <c r="AP259" i="87"/>
  <c r="U259" i="87"/>
  <c r="AH240" i="87"/>
  <c r="U240" i="87"/>
  <c r="AJ252" i="87"/>
  <c r="U252" i="87"/>
  <c r="U251" i="87" s="1"/>
  <c r="AP341" i="87"/>
  <c r="AH341" i="87"/>
  <c r="AL341" i="87"/>
  <c r="N331" i="87"/>
  <c r="AO331" i="87"/>
  <c r="I331" i="87"/>
  <c r="U333" i="87"/>
  <c r="AC319" i="87"/>
  <c r="AJ319" i="87"/>
  <c r="AN319" i="87"/>
  <c r="N319" i="87"/>
  <c r="AK319" i="87"/>
  <c r="AD319" i="87"/>
  <c r="AO319" i="87"/>
  <c r="I319" i="87"/>
  <c r="AR319" i="87"/>
  <c r="U314" i="87"/>
  <c r="P329" i="87"/>
  <c r="AJ329" i="87"/>
  <c r="N329" i="87"/>
  <c r="AL329" i="87"/>
  <c r="O329" i="87"/>
  <c r="Y329" i="87"/>
  <c r="R329" i="87"/>
  <c r="V329" i="87"/>
  <c r="AC329" i="87"/>
  <c r="AP385" i="87"/>
  <c r="Y385" i="87"/>
  <c r="V385" i="87"/>
  <c r="I385" i="87"/>
  <c r="AM385" i="87"/>
  <c r="Q385" i="87"/>
  <c r="AB385" i="87"/>
  <c r="AO385" i="87"/>
  <c r="H385" i="87"/>
  <c r="AC349" i="87"/>
  <c r="U349" i="87"/>
  <c r="AE340" i="87"/>
  <c r="U340" i="87"/>
  <c r="X307" i="87"/>
  <c r="U307" i="87"/>
  <c r="AN305" i="87"/>
  <c r="U305" i="87"/>
  <c r="V346" i="87"/>
  <c r="U346" i="87"/>
  <c r="H375" i="87"/>
  <c r="U375" i="87"/>
  <c r="U432" i="87"/>
  <c r="U412" i="87"/>
  <c r="U120" i="87"/>
  <c r="U163" i="87"/>
  <c r="U114" i="87"/>
  <c r="AC180" i="87"/>
  <c r="U180" i="87"/>
  <c r="U176" i="87" s="1"/>
  <c r="X244" i="87"/>
  <c r="U244" i="87"/>
  <c r="AE153" i="87"/>
  <c r="U153" i="87"/>
  <c r="AJ221" i="87"/>
  <c r="U221" i="87"/>
  <c r="T309" i="87"/>
  <c r="AE352" i="87"/>
  <c r="U352" i="87"/>
  <c r="Z341" i="87"/>
  <c r="U341" i="87"/>
  <c r="AF260" i="87"/>
  <c r="U260" i="87"/>
  <c r="U428" i="87"/>
  <c r="U108" i="87"/>
  <c r="U139" i="87"/>
  <c r="Y156" i="87"/>
  <c r="U156" i="87"/>
  <c r="AP152" i="87"/>
  <c r="U152" i="87"/>
  <c r="U282" i="87"/>
  <c r="W260" i="87"/>
  <c r="AK260" i="87"/>
  <c r="U214" i="87"/>
  <c r="T262" i="87"/>
  <c r="AO284" i="87"/>
  <c r="L284" i="87"/>
  <c r="Q284" i="87"/>
  <c r="AI284" i="87"/>
  <c r="AK284" i="87"/>
  <c r="AC284" i="87"/>
  <c r="AA284" i="87"/>
  <c r="P284" i="87"/>
  <c r="R203" i="87"/>
  <c r="U203" i="87"/>
  <c r="AE211" i="87"/>
  <c r="U211" i="87"/>
  <c r="U208" i="87" s="1"/>
  <c r="AK247" i="87"/>
  <c r="U247" i="87"/>
  <c r="U245" i="87" s="1"/>
  <c r="P269" i="87"/>
  <c r="U269" i="87"/>
  <c r="AD341" i="87"/>
  <c r="M341" i="87"/>
  <c r="K341" i="87"/>
  <c r="J341" i="87"/>
  <c r="I341" i="87"/>
  <c r="AJ331" i="87"/>
  <c r="X331" i="87"/>
  <c r="AH331" i="87"/>
  <c r="AR331" i="87"/>
  <c r="AA319" i="87"/>
  <c r="W319" i="87"/>
  <c r="AL319" i="87"/>
  <c r="H319" i="87"/>
  <c r="P319" i="87"/>
  <c r="AM319" i="87"/>
  <c r="K319" i="87"/>
  <c r="O319" i="87"/>
  <c r="Q319" i="87"/>
  <c r="AA329" i="87"/>
  <c r="AN329" i="87"/>
  <c r="AF329" i="87"/>
  <c r="S329" i="87"/>
  <c r="X329" i="87"/>
  <c r="I329" i="87"/>
  <c r="AE329" i="87"/>
  <c r="AD329" i="87"/>
  <c r="J385" i="87"/>
  <c r="AK385" i="87"/>
  <c r="AH385" i="87"/>
  <c r="AC385" i="87"/>
  <c r="AL385" i="87"/>
  <c r="M385" i="87"/>
  <c r="AI385" i="87"/>
  <c r="W385" i="87"/>
  <c r="AQ385" i="87"/>
  <c r="U382" i="87"/>
  <c r="K323" i="87"/>
  <c r="U323" i="87"/>
  <c r="Z360" i="87"/>
  <c r="U360" i="87"/>
  <c r="U358" i="87" s="1"/>
  <c r="K310" i="87"/>
  <c r="U310" i="87"/>
  <c r="AF354" i="87"/>
  <c r="U354" i="87"/>
  <c r="AB313" i="87"/>
  <c r="U313" i="87"/>
  <c r="AJ300" i="87"/>
  <c r="U300" i="87"/>
  <c r="AD344" i="87"/>
  <c r="U344" i="87"/>
  <c r="O355" i="87"/>
  <c r="U355" i="87"/>
  <c r="AD312" i="87"/>
  <c r="U312" i="87"/>
  <c r="J379" i="87"/>
  <c r="U379" i="87"/>
  <c r="M381" i="87"/>
  <c r="U381" i="87"/>
  <c r="AG292" i="87"/>
  <c r="AG377" i="87"/>
  <c r="AG262" i="87"/>
  <c r="K379" i="87"/>
  <c r="AG309" i="87"/>
  <c r="AG378" i="87"/>
  <c r="T341" i="94"/>
  <c r="T252" i="94"/>
  <c r="T244" i="94"/>
  <c r="AG152" i="94"/>
  <c r="T211" i="94"/>
  <c r="T300" i="94"/>
  <c r="T371" i="94"/>
  <c r="T152" i="94"/>
  <c r="T180" i="94"/>
  <c r="T207" i="94"/>
  <c r="T292" i="94"/>
  <c r="T344" i="94"/>
  <c r="AC318" i="94"/>
  <c r="AO318" i="94"/>
  <c r="O318" i="94"/>
  <c r="R318" i="94"/>
  <c r="AJ318" i="94"/>
  <c r="R331" i="94"/>
  <c r="V331" i="94"/>
  <c r="AC331" i="94"/>
  <c r="S331" i="94"/>
  <c r="AA331" i="94"/>
  <c r="T319" i="94"/>
  <c r="T305" i="94"/>
  <c r="AM381" i="94"/>
  <c r="N381" i="94"/>
  <c r="T338" i="94"/>
  <c r="AL379" i="94"/>
  <c r="R312" i="94"/>
  <c r="T340" i="94"/>
  <c r="T284" i="94"/>
  <c r="T265" i="94"/>
  <c r="T330" i="94"/>
  <c r="AN318" i="94"/>
  <c r="AS318" i="94"/>
  <c r="L318" i="94"/>
  <c r="AP318" i="94"/>
  <c r="I331" i="94"/>
  <c r="AE331" i="94"/>
  <c r="AR331" i="94"/>
  <c r="AQ331" i="94"/>
  <c r="T360" i="94"/>
  <c r="O381" i="94"/>
  <c r="H381" i="94"/>
  <c r="AG338" i="94"/>
  <c r="T355" i="94"/>
  <c r="AR379" i="94"/>
  <c r="AG207" i="94"/>
  <c r="AG360" i="94"/>
  <c r="AG300" i="94"/>
  <c r="AG340" i="94"/>
  <c r="Q153" i="94"/>
  <c r="O153" i="94"/>
  <c r="AO153" i="94"/>
  <c r="Z153" i="94"/>
  <c r="AN153" i="94"/>
  <c r="K153" i="94"/>
  <c r="W153" i="94"/>
  <c r="AM153" i="94"/>
  <c r="J153" i="94"/>
  <c r="AG292" i="94"/>
  <c r="AG211" i="94"/>
  <c r="AG284" i="94"/>
  <c r="AG344" i="94"/>
  <c r="AE378" i="94"/>
  <c r="L378" i="94"/>
  <c r="AP378" i="94"/>
  <c r="M378" i="94"/>
  <c r="AG265" i="94"/>
  <c r="AG330" i="94"/>
  <c r="AG319" i="94"/>
  <c r="AG371" i="94"/>
  <c r="AG180" i="94"/>
  <c r="AH153" i="94"/>
  <c r="AI153" i="94"/>
  <c r="I153" i="94"/>
  <c r="AJ153" i="94"/>
  <c r="U153" i="94"/>
  <c r="M153" i="94"/>
  <c r="AS153" i="94"/>
  <c r="AP153" i="94"/>
  <c r="AG252" i="94"/>
  <c r="AG244" i="94"/>
  <c r="AG341" i="94"/>
  <c r="Y346" i="94"/>
  <c r="AG305" i="94"/>
  <c r="AG355" i="94"/>
  <c r="J378" i="94"/>
  <c r="AS378" i="94"/>
  <c r="R378" i="94"/>
  <c r="U378" i="94"/>
  <c r="Z378" i="94"/>
  <c r="T185" i="93"/>
  <c r="T331" i="93"/>
  <c r="T309" i="93"/>
  <c r="T187" i="93"/>
  <c r="T225" i="93"/>
  <c r="AH218" i="93"/>
  <c r="T379" i="93"/>
  <c r="T318" i="93"/>
  <c r="T335" i="93"/>
  <c r="T385" i="93"/>
  <c r="T153" i="93"/>
  <c r="T260" i="93"/>
  <c r="T306" i="93"/>
  <c r="AL259" i="93"/>
  <c r="T258" i="93"/>
  <c r="AI371" i="93"/>
  <c r="T352" i="93"/>
  <c r="T346" i="93"/>
  <c r="AG185" i="93"/>
  <c r="AG379" i="93"/>
  <c r="AG306" i="93"/>
  <c r="AG346" i="93"/>
  <c r="AG258" i="93"/>
  <c r="V284" i="93"/>
  <c r="AI284" i="93"/>
  <c r="AJ284" i="93"/>
  <c r="AG352" i="93"/>
  <c r="AG318" i="93"/>
  <c r="AG331" i="93"/>
  <c r="AG335" i="93"/>
  <c r="AG225" i="93"/>
  <c r="AG309" i="93"/>
  <c r="AG385" i="93"/>
  <c r="AG153" i="93"/>
  <c r="AG187" i="93"/>
  <c r="AG260" i="93"/>
  <c r="AC284" i="93"/>
  <c r="J284" i="93"/>
  <c r="AS371" i="93"/>
  <c r="T312" i="92"/>
  <c r="T269" i="92"/>
  <c r="T206" i="92"/>
  <c r="Q385" i="92"/>
  <c r="AG375" i="92"/>
  <c r="S309" i="92"/>
  <c r="T221" i="92"/>
  <c r="T258" i="92"/>
  <c r="T259" i="92"/>
  <c r="Q211" i="92"/>
  <c r="AA377" i="92"/>
  <c r="M377" i="92"/>
  <c r="AJ385" i="92"/>
  <c r="AA318" i="92"/>
  <c r="U318" i="92"/>
  <c r="AG313" i="92"/>
  <c r="U309" i="92"/>
  <c r="X309" i="92"/>
  <c r="T378" i="92"/>
  <c r="T329" i="92"/>
  <c r="T375" i="92"/>
  <c r="T313" i="92"/>
  <c r="AG354" i="92"/>
  <c r="T299" i="92"/>
  <c r="T324" i="92"/>
  <c r="AG174" i="92"/>
  <c r="T174" i="92"/>
  <c r="AG221" i="92"/>
  <c r="AI252" i="92"/>
  <c r="T293" i="92"/>
  <c r="T223" i="92"/>
  <c r="W377" i="92"/>
  <c r="AF377" i="92"/>
  <c r="L377" i="92"/>
  <c r="R385" i="92"/>
  <c r="I318" i="92"/>
  <c r="X318" i="92"/>
  <c r="AA309" i="92"/>
  <c r="T354" i="92"/>
  <c r="AG324" i="92"/>
  <c r="AG293" i="92"/>
  <c r="AR385" i="92"/>
  <c r="AA385" i="92"/>
  <c r="AS309" i="92"/>
  <c r="Q309" i="92"/>
  <c r="AG258" i="92"/>
  <c r="AG269" i="92"/>
  <c r="X377" i="92"/>
  <c r="P377" i="92"/>
  <c r="N377" i="92"/>
  <c r="U377" i="92"/>
  <c r="J385" i="92"/>
  <c r="AC385" i="92"/>
  <c r="AM385" i="92"/>
  <c r="Z385" i="92"/>
  <c r="AN385" i="92"/>
  <c r="AS318" i="92"/>
  <c r="AM318" i="92"/>
  <c r="AL318" i="92"/>
  <c r="AK318" i="92"/>
  <c r="AP309" i="92"/>
  <c r="AL309" i="92"/>
  <c r="L309" i="92"/>
  <c r="Y309" i="92"/>
  <c r="K300" i="92"/>
  <c r="Q355" i="92"/>
  <c r="AH379" i="92"/>
  <c r="AG329" i="92"/>
  <c r="AG299" i="92"/>
  <c r="AG259" i="92"/>
  <c r="AG312" i="92"/>
  <c r="AF385" i="92"/>
  <c r="AH385" i="92"/>
  <c r="AB309" i="92"/>
  <c r="AQ309" i="92"/>
  <c r="M309" i="92"/>
  <c r="AG206" i="92"/>
  <c r="AG223" i="92"/>
  <c r="Q377" i="92"/>
  <c r="AN377" i="92"/>
  <c r="J377" i="92"/>
  <c r="AC377" i="92"/>
  <c r="N385" i="92"/>
  <c r="AI385" i="92"/>
  <c r="AP385" i="92"/>
  <c r="AB385" i="92"/>
  <c r="AS385" i="92"/>
  <c r="AB318" i="92"/>
  <c r="AH318" i="92"/>
  <c r="AD318" i="92"/>
  <c r="Z309" i="92"/>
  <c r="P309" i="92"/>
  <c r="AR309" i="92"/>
  <c r="R309" i="92"/>
  <c r="U355" i="92"/>
  <c r="J379" i="92"/>
  <c r="AG378" i="92"/>
  <c r="T204" i="91"/>
  <c r="T310" i="91"/>
  <c r="T307" i="91"/>
  <c r="AB318" i="91"/>
  <c r="Q318" i="91"/>
  <c r="T309" i="91"/>
  <c r="X341" i="91"/>
  <c r="Z341" i="91"/>
  <c r="AK341" i="91"/>
  <c r="T379" i="91"/>
  <c r="T267" i="91"/>
  <c r="T349" i="91"/>
  <c r="AS153" i="91"/>
  <c r="AI318" i="91"/>
  <c r="T374" i="91"/>
  <c r="AR341" i="91"/>
  <c r="H341" i="91"/>
  <c r="AG204" i="91"/>
  <c r="AG310" i="91"/>
  <c r="AG379" i="91"/>
  <c r="AS318" i="91"/>
  <c r="P318" i="91"/>
  <c r="R341" i="91"/>
  <c r="W341" i="91"/>
  <c r="AO341" i="91"/>
  <c r="O341" i="91"/>
  <c r="AQ341" i="91"/>
  <c r="AG378" i="91"/>
  <c r="AG349" i="91"/>
  <c r="AG309" i="91"/>
  <c r="AG374" i="91"/>
  <c r="AG267" i="91"/>
  <c r="S318" i="91"/>
  <c r="R318" i="91"/>
  <c r="P341" i="91"/>
  <c r="I341" i="91"/>
  <c r="Q341" i="91"/>
  <c r="AI341" i="91"/>
  <c r="AG307" i="91"/>
  <c r="AJ284" i="88"/>
  <c r="AQ329" i="88"/>
  <c r="Z329" i="88"/>
  <c r="AL329" i="88"/>
  <c r="U329" i="88"/>
  <c r="AD335" i="88"/>
  <c r="Q377" i="88"/>
  <c r="I377" i="88"/>
  <c r="L377" i="88"/>
  <c r="S377" i="88"/>
  <c r="AH377" i="88"/>
  <c r="AD329" i="88"/>
  <c r="AM329" i="88"/>
  <c r="AI329" i="88"/>
  <c r="AH329" i="88"/>
  <c r="AK329" i="88"/>
  <c r="AJ377" i="88"/>
  <c r="N377" i="88"/>
  <c r="AL377" i="88"/>
  <c r="K377" i="88"/>
  <c r="L346" i="94"/>
  <c r="AA346" i="94"/>
  <c r="AF318" i="91"/>
  <c r="AP318" i="91"/>
  <c r="X318" i="91"/>
  <c r="AR318" i="91"/>
  <c r="AJ318" i="91"/>
  <c r="Z379" i="87"/>
  <c r="AI381" i="32"/>
  <c r="R381" i="32"/>
  <c r="AP381" i="32"/>
  <c r="AJ381" i="32"/>
  <c r="W329" i="88"/>
  <c r="I329" i="88"/>
  <c r="V329" i="88"/>
  <c r="L329" i="88"/>
  <c r="Q329" i="88"/>
  <c r="AO329" i="88"/>
  <c r="X329" i="88"/>
  <c r="P329" i="88"/>
  <c r="AC329" i="88"/>
  <c r="AJ371" i="93"/>
  <c r="N335" i="88"/>
  <c r="X338" i="92"/>
  <c r="AD338" i="32"/>
  <c r="Y385" i="92"/>
  <c r="O385" i="92"/>
  <c r="AD385" i="92"/>
  <c r="L385" i="92"/>
  <c r="V385" i="92"/>
  <c r="AK385" i="92"/>
  <c r="I385" i="92"/>
  <c r="K385" i="92"/>
  <c r="H385" i="92"/>
  <c r="AR344" i="92"/>
  <c r="L341" i="32"/>
  <c r="M341" i="32"/>
  <c r="O341" i="32"/>
  <c r="N341" i="32"/>
  <c r="AS341" i="32"/>
  <c r="V309" i="92"/>
  <c r="AH309" i="92"/>
  <c r="AM309" i="92"/>
  <c r="AJ309" i="92"/>
  <c r="H309" i="92"/>
  <c r="AN309" i="92"/>
  <c r="AD309" i="92"/>
  <c r="N309" i="92"/>
  <c r="AI309" i="92"/>
  <c r="AO378" i="94"/>
  <c r="X378" i="94"/>
  <c r="AN378" i="94"/>
  <c r="AM378" i="94"/>
  <c r="AC378" i="94"/>
  <c r="I378" i="94"/>
  <c r="AQ378" i="94"/>
  <c r="Y378" i="94"/>
  <c r="AL378" i="94"/>
  <c r="AM341" i="91"/>
  <c r="L341" i="91"/>
  <c r="N341" i="91"/>
  <c r="AP341" i="91"/>
  <c r="AH341" i="91"/>
  <c r="V341" i="91"/>
  <c r="AD341" i="91"/>
  <c r="AB341" i="91"/>
  <c r="U341" i="91"/>
  <c r="AE329" i="94"/>
  <c r="AP355" i="87"/>
  <c r="AA377" i="88"/>
  <c r="R377" i="88"/>
  <c r="AN377" i="88"/>
  <c r="AM377" i="88"/>
  <c r="AO377" i="88"/>
  <c r="O377" i="88"/>
  <c r="AK377" i="88"/>
  <c r="AB377" i="88"/>
  <c r="AR377" i="88"/>
  <c r="AE344" i="87"/>
  <c r="AO346" i="94"/>
  <c r="AD318" i="91"/>
  <c r="L318" i="91"/>
  <c r="W318" i="91"/>
  <c r="I318" i="91"/>
  <c r="Y377" i="93"/>
  <c r="AD381" i="32"/>
  <c r="Q381" i="32"/>
  <c r="P381" i="32"/>
  <c r="AL381" i="32"/>
  <c r="AC381" i="32"/>
  <c r="AN329" i="88"/>
  <c r="AJ329" i="88"/>
  <c r="N329" i="88"/>
  <c r="R329" i="88"/>
  <c r="J329" i="88"/>
  <c r="K329" i="88"/>
  <c r="AR329" i="88"/>
  <c r="AB329" i="88"/>
  <c r="AC371" i="93"/>
  <c r="X335" i="88"/>
  <c r="P338" i="92"/>
  <c r="AE338" i="32"/>
  <c r="M385" i="92"/>
  <c r="X385" i="92"/>
  <c r="AL385" i="92"/>
  <c r="U385" i="92"/>
  <c r="P385" i="92"/>
  <c r="AO385" i="92"/>
  <c r="AQ385" i="92"/>
  <c r="W385" i="92"/>
  <c r="Q341" i="88"/>
  <c r="H341" i="32"/>
  <c r="P341" i="32"/>
  <c r="U341" i="32"/>
  <c r="W341" i="32"/>
  <c r="R318" i="32"/>
  <c r="J312" i="87"/>
  <c r="W309" i="92"/>
  <c r="AE309" i="92"/>
  <c r="K309" i="92"/>
  <c r="AF309" i="92"/>
  <c r="I309" i="92"/>
  <c r="J309" i="92"/>
  <c r="AK309" i="92"/>
  <c r="AC309" i="92"/>
  <c r="N378" i="94"/>
  <c r="V378" i="94"/>
  <c r="Q378" i="94"/>
  <c r="AI378" i="94"/>
  <c r="AJ378" i="94"/>
  <c r="K378" i="94"/>
  <c r="AF378" i="94"/>
  <c r="AD378" i="94"/>
  <c r="AN341" i="91"/>
  <c r="AE341" i="91"/>
  <c r="AA341" i="91"/>
  <c r="S341" i="91"/>
  <c r="Y341" i="91"/>
  <c r="AC341" i="91"/>
  <c r="AL341" i="91"/>
  <c r="M341" i="91"/>
  <c r="S381" i="87"/>
  <c r="J377" i="88"/>
  <c r="M377" i="88"/>
  <c r="Z377" i="88"/>
  <c r="AE377" i="88"/>
  <c r="U377" i="88"/>
  <c r="X377" i="88"/>
  <c r="Y377" i="88"/>
  <c r="AP377" i="88"/>
  <c r="W344" i="87"/>
  <c r="P344" i="87"/>
  <c r="AC346" i="94"/>
  <c r="N346" i="94"/>
  <c r="AM318" i="91"/>
  <c r="K318" i="91"/>
  <c r="Y318" i="91"/>
  <c r="V318" i="91"/>
  <c r="AC318" i="91"/>
  <c r="AO318" i="91"/>
  <c r="Z318" i="91"/>
  <c r="AQ318" i="91"/>
  <c r="AE318" i="91"/>
  <c r="AI379" i="87"/>
  <c r="P379" i="87"/>
  <c r="AL379" i="87"/>
  <c r="AA381" i="32"/>
  <c r="X381" i="32"/>
  <c r="AN381" i="32"/>
  <c r="AM381" i="32"/>
  <c r="K381" i="32"/>
  <c r="AB381" i="32"/>
  <c r="AQ381" i="32"/>
  <c r="M381" i="32"/>
  <c r="L381" i="32"/>
  <c r="AL371" i="93"/>
  <c r="AK371" i="93"/>
  <c r="R335" i="88"/>
  <c r="AP335" i="88"/>
  <c r="N338" i="92"/>
  <c r="AK338" i="92"/>
  <c r="W338" i="32"/>
  <c r="AQ338" i="32"/>
  <c r="AD344" i="92"/>
  <c r="AK341" i="88"/>
  <c r="AQ341" i="32"/>
  <c r="AR341" i="32"/>
  <c r="AN341" i="32"/>
  <c r="AE341" i="32"/>
  <c r="R341" i="32"/>
  <c r="X341" i="32"/>
  <c r="S341" i="32"/>
  <c r="AH341" i="32"/>
  <c r="AB341" i="32"/>
  <c r="AE318" i="32"/>
  <c r="AK312" i="87"/>
  <c r="AP371" i="32"/>
  <c r="AS344" i="88"/>
  <c r="H377" i="91"/>
  <c r="AQ329" i="94"/>
  <c r="J344" i="87"/>
  <c r="AK346" i="94"/>
  <c r="AI346" i="94"/>
  <c r="U318" i="91"/>
  <c r="AL318" i="91"/>
  <c r="H318" i="91"/>
  <c r="AK318" i="91"/>
  <c r="M318" i="91"/>
  <c r="AH318" i="91"/>
  <c r="N318" i="91"/>
  <c r="AA318" i="91"/>
  <c r="W379" i="87"/>
  <c r="AD379" i="87"/>
  <c r="I381" i="32"/>
  <c r="AE381" i="32"/>
  <c r="U381" i="32"/>
  <c r="AO381" i="32"/>
  <c r="AH381" i="32"/>
  <c r="H381" i="32"/>
  <c r="AR381" i="32"/>
  <c r="AK381" i="32"/>
  <c r="AQ371" i="93"/>
  <c r="W371" i="93"/>
  <c r="AQ335" i="88"/>
  <c r="Y335" i="88"/>
  <c r="AJ338" i="92"/>
  <c r="M338" i="92"/>
  <c r="AS338" i="92"/>
  <c r="AM338" i="32"/>
  <c r="L338" i="32"/>
  <c r="AJ341" i="88"/>
  <c r="AD341" i="32"/>
  <c r="AP341" i="32"/>
  <c r="AK341" i="32"/>
  <c r="AM341" i="32"/>
  <c r="AF341" i="32"/>
  <c r="AA341" i="32"/>
  <c r="V341" i="32"/>
  <c r="AC341" i="32"/>
  <c r="AI318" i="32"/>
  <c r="X318" i="32"/>
  <c r="V371" i="32"/>
  <c r="Z312" i="93"/>
  <c r="AM381" i="93"/>
  <c r="AE381" i="87"/>
  <c r="R379" i="88"/>
  <c r="AM355" i="87"/>
  <c r="Y379" i="88"/>
  <c r="AN306" i="88"/>
  <c r="S344" i="87"/>
  <c r="AM346" i="94"/>
  <c r="V346" i="94"/>
  <c r="AD346" i="94"/>
  <c r="AB346" i="94"/>
  <c r="W346" i="94"/>
  <c r="AR379" i="87"/>
  <c r="AN379" i="87"/>
  <c r="AQ379" i="87"/>
  <c r="H379" i="87"/>
  <c r="I379" i="87"/>
  <c r="Q371" i="93"/>
  <c r="AM371" i="93"/>
  <c r="U371" i="93"/>
  <c r="AD371" i="93"/>
  <c r="AA371" i="93"/>
  <c r="W335" i="88"/>
  <c r="Q335" i="88"/>
  <c r="AR335" i="88"/>
  <c r="AB335" i="88"/>
  <c r="O335" i="88"/>
  <c r="L338" i="92"/>
  <c r="U338" i="92"/>
  <c r="I338" i="92"/>
  <c r="K338" i="92"/>
  <c r="AB338" i="32"/>
  <c r="AO338" i="32"/>
  <c r="AK338" i="32"/>
  <c r="R338" i="32"/>
  <c r="S344" i="92"/>
  <c r="AN341" i="88"/>
  <c r="Z341" i="88"/>
  <c r="Y341" i="88"/>
  <c r="AL318" i="32"/>
  <c r="I318" i="32"/>
  <c r="X312" i="87"/>
  <c r="AF312" i="87"/>
  <c r="AC312" i="87"/>
  <c r="Y371" i="32"/>
  <c r="K371" i="32"/>
  <c r="J312" i="93"/>
  <c r="H381" i="93"/>
  <c r="AE344" i="88"/>
  <c r="U377" i="91"/>
  <c r="L329" i="94"/>
  <c r="Q381" i="87"/>
  <c r="AO355" i="87"/>
  <c r="AR379" i="88"/>
  <c r="X306" i="88"/>
  <c r="AB344" i="87"/>
  <c r="H344" i="87"/>
  <c r="P346" i="94"/>
  <c r="Z346" i="94"/>
  <c r="U346" i="94"/>
  <c r="AN346" i="94"/>
  <c r="AE379" i="87"/>
  <c r="X379" i="87"/>
  <c r="N379" i="87"/>
  <c r="R379" i="87"/>
  <c r="N371" i="93"/>
  <c r="AO371" i="93"/>
  <c r="L371" i="93"/>
  <c r="AE371" i="93"/>
  <c r="AM335" i="88"/>
  <c r="AA335" i="88"/>
  <c r="AO335" i="88"/>
  <c r="U335" i="88"/>
  <c r="O338" i="92"/>
  <c r="H338" i="92"/>
  <c r="W338" i="92"/>
  <c r="Z338" i="92"/>
  <c r="AM338" i="92"/>
  <c r="AI338" i="32"/>
  <c r="AF338" i="32"/>
  <c r="M338" i="32"/>
  <c r="Z338" i="32"/>
  <c r="AB344" i="92"/>
  <c r="N341" i="88"/>
  <c r="AR341" i="88"/>
  <c r="Q318" i="32"/>
  <c r="AK318" i="32"/>
  <c r="R312" i="87"/>
  <c r="H312" i="87"/>
  <c r="AQ371" i="32"/>
  <c r="W371" i="32"/>
  <c r="AJ312" i="93"/>
  <c r="AF381" i="93"/>
  <c r="N377" i="91"/>
  <c r="P329" i="94"/>
  <c r="AL329" i="94"/>
  <c r="N381" i="87"/>
  <c r="V355" i="87"/>
  <c r="J355" i="87"/>
  <c r="AE379" i="88"/>
  <c r="AL346" i="87"/>
  <c r="U377" i="93"/>
  <c r="AO375" i="87"/>
  <c r="H341" i="87"/>
  <c r="AK341" i="87"/>
  <c r="AO341" i="87"/>
  <c r="AC341" i="87"/>
  <c r="AS341" i="87"/>
  <c r="Q341" i="87"/>
  <c r="AJ341" i="87"/>
  <c r="AI341" i="87"/>
  <c r="AR341" i="87"/>
  <c r="P318" i="94"/>
  <c r="AB318" i="94"/>
  <c r="N318" i="94"/>
  <c r="M318" i="94"/>
  <c r="U318" i="94"/>
  <c r="AF318" i="94"/>
  <c r="AM318" i="94"/>
  <c r="AH318" i="94"/>
  <c r="J318" i="94"/>
  <c r="AL331" i="94"/>
  <c r="AP331" i="94"/>
  <c r="AI331" i="94"/>
  <c r="AB331" i="94"/>
  <c r="AS331" i="94"/>
  <c r="Z331" i="94"/>
  <c r="Q331" i="94"/>
  <c r="X331" i="94"/>
  <c r="AM331" i="94"/>
  <c r="AF377" i="93"/>
  <c r="AO377" i="92"/>
  <c r="AM377" i="92"/>
  <c r="AE377" i="92"/>
  <c r="AB377" i="92"/>
  <c r="AJ377" i="92"/>
  <c r="Z377" i="92"/>
  <c r="AR377" i="92"/>
  <c r="AD377" i="92"/>
  <c r="AL377" i="92"/>
  <c r="Y330" i="32"/>
  <c r="J318" i="92"/>
  <c r="AN318" i="92"/>
  <c r="AJ318" i="92"/>
  <c r="P318" i="92"/>
  <c r="Z318" i="92"/>
  <c r="O318" i="92"/>
  <c r="L318" i="92"/>
  <c r="Q318" i="92"/>
  <c r="AJ355" i="88"/>
  <c r="X355" i="88"/>
  <c r="S355" i="88"/>
  <c r="AC381" i="94"/>
  <c r="AH381" i="94"/>
  <c r="AS381" i="94"/>
  <c r="L381" i="94"/>
  <c r="AA381" i="94"/>
  <c r="AA330" i="88"/>
  <c r="Q330" i="88"/>
  <c r="AI330" i="88"/>
  <c r="X379" i="94"/>
  <c r="N379" i="94"/>
  <c r="X331" i="88"/>
  <c r="AL331" i="88"/>
  <c r="H377" i="32"/>
  <c r="S377" i="32"/>
  <c r="AF377" i="32"/>
  <c r="Q377" i="32"/>
  <c r="Y377" i="32"/>
  <c r="I378" i="32"/>
  <c r="H335" i="32"/>
  <c r="X374" i="93"/>
  <c r="AI385" i="91"/>
  <c r="P385" i="91"/>
  <c r="AK385" i="91"/>
  <c r="V385" i="91"/>
  <c r="Z379" i="92"/>
  <c r="AF379" i="92"/>
  <c r="L377" i="93"/>
  <c r="AF341" i="87"/>
  <c r="O341" i="87"/>
  <c r="L341" i="87"/>
  <c r="P341" i="87"/>
  <c r="AM341" i="87"/>
  <c r="AQ341" i="87"/>
  <c r="R341" i="87"/>
  <c r="AL318" i="94"/>
  <c r="Z318" i="94"/>
  <c r="I318" i="94"/>
  <c r="K318" i="94"/>
  <c r="Q318" i="94"/>
  <c r="W318" i="94"/>
  <c r="S318" i="94"/>
  <c r="AA318" i="94"/>
  <c r="K331" i="94"/>
  <c r="H331" i="94"/>
  <c r="U331" i="94"/>
  <c r="Y331" i="94"/>
  <c r="W331" i="94"/>
  <c r="AO331" i="94"/>
  <c r="P331" i="94"/>
  <c r="J331" i="94"/>
  <c r="H377" i="93"/>
  <c r="AI377" i="92"/>
  <c r="R377" i="92"/>
  <c r="AS377" i="92"/>
  <c r="V377" i="92"/>
  <c r="O377" i="92"/>
  <c r="AQ377" i="92"/>
  <c r="S377" i="92"/>
  <c r="AP377" i="92"/>
  <c r="AE318" i="92"/>
  <c r="W318" i="92"/>
  <c r="R318" i="92"/>
  <c r="AF318" i="92"/>
  <c r="AQ318" i="92"/>
  <c r="H318" i="92"/>
  <c r="S318" i="92"/>
  <c r="AD355" i="88"/>
  <c r="O355" i="88"/>
  <c r="X381" i="94"/>
  <c r="V381" i="94"/>
  <c r="W381" i="94"/>
  <c r="AN381" i="94"/>
  <c r="K330" i="88"/>
  <c r="R379" i="94"/>
  <c r="U379" i="94"/>
  <c r="AO331" i="88"/>
  <c r="U377" i="32"/>
  <c r="AM377" i="32"/>
  <c r="V377" i="32"/>
  <c r="AA377" i="32"/>
  <c r="H385" i="91"/>
  <c r="AL385" i="91"/>
  <c r="N385" i="91"/>
  <c r="AS329" i="93"/>
  <c r="F376" i="32"/>
  <c r="AL252" i="92"/>
  <c r="AF240" i="87"/>
  <c r="AJ260" i="87"/>
  <c r="AP260" i="87"/>
  <c r="L260" i="87"/>
  <c r="S269" i="91"/>
  <c r="AN269" i="93"/>
  <c r="AA252" i="92"/>
  <c r="AA260" i="87"/>
  <c r="AB260" i="87"/>
  <c r="AH260" i="87"/>
  <c r="AC260" i="87"/>
  <c r="AL260" i="87"/>
  <c r="AM284" i="91"/>
  <c r="J252" i="92"/>
  <c r="R252" i="92"/>
  <c r="AM252" i="92"/>
  <c r="U258" i="32"/>
  <c r="AC284" i="32"/>
  <c r="Y260" i="92"/>
  <c r="N260" i="87"/>
  <c r="R260" i="87"/>
  <c r="H260" i="87"/>
  <c r="K260" i="87"/>
  <c r="M260" i="87"/>
  <c r="Q260" i="87"/>
  <c r="AO260" i="87"/>
  <c r="Z260" i="87"/>
  <c r="AR260" i="87"/>
  <c r="AM269" i="94"/>
  <c r="R211" i="92"/>
  <c r="AM269" i="93"/>
  <c r="AH252" i="92"/>
  <c r="K284" i="92"/>
  <c r="P252" i="92"/>
  <c r="H252" i="92"/>
  <c r="O284" i="32"/>
  <c r="J260" i="87"/>
  <c r="AN260" i="87"/>
  <c r="P260" i="87"/>
  <c r="S260" i="87"/>
  <c r="V260" i="87"/>
  <c r="Y260" i="87"/>
  <c r="X260" i="87"/>
  <c r="I260" i="87"/>
  <c r="AA262" i="88"/>
  <c r="AK269" i="94"/>
  <c r="Q218" i="93"/>
  <c r="W252" i="92"/>
  <c r="AJ252" i="92"/>
  <c r="AR252" i="92"/>
  <c r="AP252" i="92"/>
  <c r="AR252" i="32"/>
  <c r="AH252" i="32"/>
  <c r="AS252" i="32"/>
  <c r="AK252" i="32"/>
  <c r="I252" i="32"/>
  <c r="H284" i="92"/>
  <c r="V225" i="32"/>
  <c r="L252" i="87"/>
  <c r="S218" i="94"/>
  <c r="AM284" i="93"/>
  <c r="K284" i="93"/>
  <c r="R284" i="93"/>
  <c r="P284" i="93"/>
  <c r="M252" i="92"/>
  <c r="I252" i="92"/>
  <c r="K252" i="92"/>
  <c r="O252" i="92"/>
  <c r="Y252" i="92"/>
  <c r="P252" i="32"/>
  <c r="AF252" i="32"/>
  <c r="W252" i="32"/>
  <c r="L252" i="32"/>
  <c r="AB265" i="92"/>
  <c r="O225" i="32"/>
  <c r="AO218" i="91"/>
  <c r="S284" i="93"/>
  <c r="AO284" i="93"/>
  <c r="Q284" i="93"/>
  <c r="W284" i="93"/>
  <c r="Y284" i="93"/>
  <c r="AA218" i="92"/>
  <c r="AH252" i="88"/>
  <c r="M252" i="88"/>
  <c r="AL252" i="88"/>
  <c r="AO252" i="88"/>
  <c r="AO252" i="92"/>
  <c r="N252" i="92"/>
  <c r="AD252" i="92"/>
  <c r="AQ252" i="92"/>
  <c r="AE252" i="92"/>
  <c r="AB252" i="92"/>
  <c r="AN252" i="92"/>
  <c r="AF252" i="92"/>
  <c r="U252" i="92"/>
  <c r="AS218" i="92"/>
  <c r="AR247" i="92"/>
  <c r="AA284" i="92"/>
  <c r="AN252" i="88"/>
  <c r="V252" i="88"/>
  <c r="AQ252" i="88"/>
  <c r="AD252" i="88"/>
  <c r="AJ252" i="88"/>
  <c r="L252" i="88"/>
  <c r="R252" i="88"/>
  <c r="N252" i="88"/>
  <c r="AR252" i="88"/>
  <c r="O284" i="91"/>
  <c r="AM252" i="88"/>
  <c r="Z252" i="88"/>
  <c r="S252" i="88"/>
  <c r="J252" i="88"/>
  <c r="AK252" i="88"/>
  <c r="Z252" i="92"/>
  <c r="S252" i="92"/>
  <c r="X252" i="92"/>
  <c r="AK252" i="92"/>
  <c r="Q252" i="92"/>
  <c r="AS252" i="92"/>
  <c r="V252" i="92"/>
  <c r="AC252" i="92"/>
  <c r="AL218" i="32"/>
  <c r="AQ284" i="92"/>
  <c r="P252" i="88"/>
  <c r="Q252" i="88"/>
  <c r="AB252" i="88"/>
  <c r="AS252" i="88"/>
  <c r="O252" i="88"/>
  <c r="H252" i="88"/>
  <c r="AA252" i="88"/>
  <c r="Y252" i="88"/>
  <c r="AR284" i="91"/>
  <c r="Y284" i="32"/>
  <c r="AS260" i="92"/>
  <c r="J262" i="88"/>
  <c r="N262" i="88"/>
  <c r="R269" i="91"/>
  <c r="Z269" i="94"/>
  <c r="J269" i="94"/>
  <c r="AA211" i="92"/>
  <c r="AK218" i="93"/>
  <c r="H269" i="93"/>
  <c r="H284" i="88"/>
  <c r="AM252" i="32"/>
  <c r="AL252" i="32"/>
  <c r="J252" i="32"/>
  <c r="AB252" i="32"/>
  <c r="X252" i="32"/>
  <c r="K252" i="32"/>
  <c r="AA252" i="32"/>
  <c r="K267" i="32"/>
  <c r="AI284" i="32"/>
  <c r="S284" i="32"/>
  <c r="P206" i="32"/>
  <c r="Q265" i="92"/>
  <c r="I260" i="92"/>
  <c r="O262" i="88"/>
  <c r="AE262" i="88"/>
  <c r="AM269" i="91"/>
  <c r="H225" i="92"/>
  <c r="AA225" i="32"/>
  <c r="AF225" i="32"/>
  <c r="AH269" i="94"/>
  <c r="AR269" i="94"/>
  <c r="AC211" i="92"/>
  <c r="W211" i="92"/>
  <c r="AO218" i="93"/>
  <c r="AF218" i="91"/>
  <c r="AI247" i="87"/>
  <c r="AS269" i="93"/>
  <c r="AL284" i="93"/>
  <c r="Z284" i="93"/>
  <c r="I284" i="93"/>
  <c r="M284" i="93"/>
  <c r="AS284" i="93"/>
  <c r="O284" i="93"/>
  <c r="H284" i="93"/>
  <c r="AA284" i="93"/>
  <c r="AR284" i="93"/>
  <c r="AA284" i="88"/>
  <c r="I284" i="88"/>
  <c r="W267" i="32"/>
  <c r="N284" i="32"/>
  <c r="Y269" i="91"/>
  <c r="K259" i="93"/>
  <c r="AO211" i="92"/>
  <c r="AL218" i="93"/>
  <c r="AE284" i="88"/>
  <c r="Y252" i="32"/>
  <c r="S252" i="32"/>
  <c r="AP252" i="32"/>
  <c r="N252" i="32"/>
  <c r="Q252" i="32"/>
  <c r="AO252" i="32"/>
  <c r="AD252" i="32"/>
  <c r="U252" i="32"/>
  <c r="O252" i="32"/>
  <c r="AN252" i="32"/>
  <c r="Y267" i="32"/>
  <c r="AL284" i="32"/>
  <c r="AN284" i="32"/>
  <c r="AA265" i="92"/>
  <c r="R260" i="92"/>
  <c r="V262" i="88"/>
  <c r="AL269" i="91"/>
  <c r="AR269" i="91"/>
  <c r="AJ225" i="32"/>
  <c r="AC225" i="32"/>
  <c r="Z225" i="32"/>
  <c r="V262" i="92"/>
  <c r="K218" i="94"/>
  <c r="AP269" i="94"/>
  <c r="R269" i="94"/>
  <c r="AE269" i="87"/>
  <c r="M206" i="94"/>
  <c r="AK211" i="92"/>
  <c r="H218" i="93"/>
  <c r="Z218" i="93"/>
  <c r="AQ218" i="91"/>
  <c r="S247" i="87"/>
  <c r="AE269" i="93"/>
  <c r="M269" i="93"/>
  <c r="X284" i="93"/>
  <c r="L284" i="93"/>
  <c r="AQ284" i="93"/>
  <c r="AD284" i="93"/>
  <c r="U284" i="93"/>
  <c r="AF284" i="93"/>
  <c r="AN284" i="93"/>
  <c r="AP284" i="93"/>
  <c r="W284" i="88"/>
  <c r="AM284" i="88"/>
  <c r="AF258" i="32"/>
  <c r="AN269" i="32"/>
  <c r="M284" i="92"/>
  <c r="W284" i="92"/>
  <c r="O267" i="32"/>
  <c r="P267" i="32"/>
  <c r="AD284" i="92"/>
  <c r="AH284" i="92"/>
  <c r="Q284" i="92"/>
  <c r="AM284" i="92"/>
  <c r="AN284" i="92"/>
  <c r="AE284" i="32"/>
  <c r="P284" i="32"/>
  <c r="AO284" i="32"/>
  <c r="J284" i="32"/>
  <c r="I204" i="94"/>
  <c r="AN258" i="91"/>
  <c r="S260" i="92"/>
  <c r="AJ262" i="88"/>
  <c r="AN262" i="88"/>
  <c r="AC262" i="88"/>
  <c r="AO262" i="88"/>
  <c r="M269" i="91"/>
  <c r="L269" i="91"/>
  <c r="AK269" i="91"/>
  <c r="AR259" i="93"/>
  <c r="AI252" i="87"/>
  <c r="AN269" i="94"/>
  <c r="AD269" i="94"/>
  <c r="K269" i="94"/>
  <c r="AQ284" i="91"/>
  <c r="H284" i="91"/>
  <c r="AK252" i="91"/>
  <c r="AM211" i="92"/>
  <c r="I211" i="92"/>
  <c r="H211" i="92"/>
  <c r="AR211" i="92"/>
  <c r="K218" i="93"/>
  <c r="W218" i="93"/>
  <c r="AC218" i="93"/>
  <c r="N269" i="93"/>
  <c r="L269" i="93"/>
  <c r="Q269" i="93"/>
  <c r="X269" i="93"/>
  <c r="O284" i="88"/>
  <c r="U284" i="88"/>
  <c r="Z284" i="88"/>
  <c r="AO284" i="92"/>
  <c r="V284" i="92"/>
  <c r="V252" i="87"/>
  <c r="M284" i="91"/>
  <c r="AF284" i="91"/>
  <c r="W252" i="91"/>
  <c r="W247" i="92"/>
  <c r="AP267" i="32"/>
  <c r="AD267" i="32"/>
  <c r="U284" i="92"/>
  <c r="Z284" i="92"/>
  <c r="AL284" i="92"/>
  <c r="AR284" i="92"/>
  <c r="AP284" i="92"/>
  <c r="AP284" i="32"/>
  <c r="M284" i="32"/>
  <c r="Q284" i="32"/>
  <c r="AB284" i="32"/>
  <c r="V260" i="92"/>
  <c r="AN260" i="92"/>
  <c r="AL262" i="88"/>
  <c r="H262" i="88"/>
  <c r="AQ262" i="88"/>
  <c r="Q269" i="91"/>
  <c r="Z269" i="91"/>
  <c r="AJ269" i="91"/>
  <c r="Y259" i="93"/>
  <c r="AN225" i="92"/>
  <c r="V269" i="94"/>
  <c r="AL269" i="94"/>
  <c r="AB269" i="94"/>
  <c r="AJ284" i="91"/>
  <c r="AS284" i="91"/>
  <c r="AB211" i="92"/>
  <c r="U211" i="92"/>
  <c r="AJ211" i="92"/>
  <c r="L218" i="93"/>
  <c r="AS218" i="93"/>
  <c r="X218" i="93"/>
  <c r="M218" i="93"/>
  <c r="P269" i="93"/>
  <c r="AP269" i="93"/>
  <c r="I269" i="93"/>
  <c r="AR269" i="93"/>
  <c r="X284" i="88"/>
  <c r="AL284" i="88"/>
  <c r="M284" i="88"/>
  <c r="AJ344" i="87"/>
  <c r="K344" i="87"/>
  <c r="AQ344" i="87"/>
  <c r="AP344" i="87"/>
  <c r="AK375" i="87"/>
  <c r="AF346" i="94"/>
  <c r="H346" i="94"/>
  <c r="AL346" i="94"/>
  <c r="M346" i="94"/>
  <c r="AH346" i="94"/>
  <c r="K346" i="94"/>
  <c r="AJ346" i="94"/>
  <c r="AE346" i="94"/>
  <c r="AP346" i="94"/>
  <c r="H346" i="87"/>
  <c r="AL312" i="32"/>
  <c r="AQ377" i="93"/>
  <c r="AC377" i="93"/>
  <c r="N377" i="93"/>
  <c r="W377" i="93"/>
  <c r="AC379" i="87"/>
  <c r="L379" i="87"/>
  <c r="V379" i="87"/>
  <c r="M379" i="87"/>
  <c r="AO379" i="87"/>
  <c r="AM379" i="87"/>
  <c r="AB379" i="87"/>
  <c r="Q379" i="87"/>
  <c r="AA379" i="87"/>
  <c r="AB371" i="93"/>
  <c r="K371" i="93"/>
  <c r="Y371" i="93"/>
  <c r="V371" i="93"/>
  <c r="X371" i="93"/>
  <c r="S371" i="93"/>
  <c r="P371" i="93"/>
  <c r="J371" i="93"/>
  <c r="AN371" i="93"/>
  <c r="AH371" i="88"/>
  <c r="O371" i="88"/>
  <c r="AI371" i="88"/>
  <c r="AR371" i="88"/>
  <c r="I335" i="88"/>
  <c r="AE335" i="88"/>
  <c r="AS335" i="88"/>
  <c r="J335" i="88"/>
  <c r="P335" i="88"/>
  <c r="S335" i="88"/>
  <c r="H335" i="88"/>
  <c r="AC335" i="88"/>
  <c r="AL335" i="88"/>
  <c r="Y338" i="92"/>
  <c r="AE338" i="92"/>
  <c r="AA338" i="92"/>
  <c r="AQ338" i="92"/>
  <c r="AH338" i="92"/>
  <c r="Q338" i="92"/>
  <c r="S338" i="92"/>
  <c r="V338" i="92"/>
  <c r="AD338" i="92"/>
  <c r="U338" i="32"/>
  <c r="AL338" i="32"/>
  <c r="X338" i="32"/>
  <c r="I338" i="32"/>
  <c r="H338" i="32"/>
  <c r="AS338" i="32"/>
  <c r="AC338" i="32"/>
  <c r="AN344" i="92"/>
  <c r="AL341" i="88"/>
  <c r="J341" i="88"/>
  <c r="S341" i="88"/>
  <c r="L318" i="32"/>
  <c r="AB318" i="32"/>
  <c r="W318" i="32"/>
  <c r="AN312" i="87"/>
  <c r="AA312" i="87"/>
  <c r="AS312" i="87"/>
  <c r="M371" i="32"/>
  <c r="S371" i="32"/>
  <c r="AF371" i="32"/>
  <c r="AB312" i="93"/>
  <c r="Y312" i="93"/>
  <c r="Q381" i="93"/>
  <c r="AA381" i="93"/>
  <c r="AL344" i="88"/>
  <c r="Q377" i="91"/>
  <c r="AI377" i="91"/>
  <c r="AB329" i="94"/>
  <c r="K381" i="87"/>
  <c r="AK355" i="87"/>
  <c r="AA379" i="88"/>
  <c r="AH379" i="88"/>
  <c r="AN371" i="88"/>
  <c r="Z371" i="88"/>
  <c r="P371" i="88"/>
  <c r="Q371" i="88"/>
  <c r="AM371" i="88"/>
  <c r="AF318" i="87"/>
  <c r="J318" i="87"/>
  <c r="I346" i="32"/>
  <c r="M346" i="32"/>
  <c r="AK341" i="93"/>
  <c r="AF341" i="93"/>
  <c r="R341" i="93"/>
  <c r="AL329" i="91"/>
  <c r="S329" i="91"/>
  <c r="AI377" i="94"/>
  <c r="AS377" i="94"/>
  <c r="AJ385" i="88"/>
  <c r="L385" i="88"/>
  <c r="AD385" i="88"/>
  <c r="AB385" i="88"/>
  <c r="AM385" i="88"/>
  <c r="I385" i="88"/>
  <c r="Z385" i="88"/>
  <c r="AA375" i="87"/>
  <c r="AJ346" i="87"/>
  <c r="AS346" i="87"/>
  <c r="AL377" i="93"/>
  <c r="AN377" i="93"/>
  <c r="AO377" i="93"/>
  <c r="AB377" i="93"/>
  <c r="R371" i="88"/>
  <c r="U371" i="88"/>
  <c r="X371" i="88"/>
  <c r="AK371" i="88"/>
  <c r="Z305" i="88"/>
  <c r="L346" i="32"/>
  <c r="H385" i="88"/>
  <c r="AM300" i="87"/>
  <c r="X300" i="87"/>
  <c r="V306" i="92"/>
  <c r="I306" i="92"/>
  <c r="U306" i="92"/>
  <c r="S344" i="88"/>
  <c r="AJ344" i="88"/>
  <c r="W344" i="88"/>
  <c r="I344" i="88"/>
  <c r="AN344" i="88"/>
  <c r="J344" i="88"/>
  <c r="AD344" i="88"/>
  <c r="H344" i="88"/>
  <c r="AO344" i="88"/>
  <c r="X344" i="88"/>
  <c r="AB344" i="88"/>
  <c r="Z344" i="88"/>
  <c r="P344" i="88"/>
  <c r="AP344" i="88"/>
  <c r="AM344" i="92"/>
  <c r="I344" i="92"/>
  <c r="H344" i="92"/>
  <c r="L344" i="92"/>
  <c r="N344" i="92"/>
  <c r="U344" i="92"/>
  <c r="AC344" i="92"/>
  <c r="Y344" i="92"/>
  <c r="AI344" i="92"/>
  <c r="AE344" i="92"/>
  <c r="AF306" i="88"/>
  <c r="AP306" i="88"/>
  <c r="Z306" i="88"/>
  <c r="L306" i="88"/>
  <c r="R306" i="88"/>
  <c r="AQ306" i="88"/>
  <c r="AL306" i="88"/>
  <c r="K306" i="88"/>
  <c r="AO306" i="88"/>
  <c r="AA306" i="88"/>
  <c r="M306" i="88"/>
  <c r="W306" i="88"/>
  <c r="I306" i="88"/>
  <c r="AM306" i="88"/>
  <c r="AJ355" i="87"/>
  <c r="Z355" i="87"/>
  <c r="Q355" i="87"/>
  <c r="AF355" i="87"/>
  <c r="AH355" i="87"/>
  <c r="AL355" i="87"/>
  <c r="K355" i="87"/>
  <c r="X355" i="87"/>
  <c r="S355" i="87"/>
  <c r="AA355" i="87"/>
  <c r="AR355" i="87"/>
  <c r="Y355" i="87"/>
  <c r="AD355" i="87"/>
  <c r="M355" i="87"/>
  <c r="AS355" i="87"/>
  <c r="AE355" i="87"/>
  <c r="N355" i="87"/>
  <c r="L355" i="87"/>
  <c r="AI355" i="87"/>
  <c r="AQ355" i="87"/>
  <c r="W355" i="87"/>
  <c r="AB355" i="87"/>
  <c r="AC355" i="87"/>
  <c r="I355" i="87"/>
  <c r="H355" i="87"/>
  <c r="AN355" i="87"/>
  <c r="P355" i="87"/>
  <c r="AE312" i="87"/>
  <c r="S312" i="87"/>
  <c r="AM312" i="87"/>
  <c r="AQ312" i="87"/>
  <c r="O312" i="87"/>
  <c r="W312" i="87"/>
  <c r="AL312" i="87"/>
  <c r="AR312" i="87"/>
  <c r="AI312" i="87"/>
  <c r="N312" i="87"/>
  <c r="M312" i="87"/>
  <c r="AP312" i="87"/>
  <c r="K312" i="87"/>
  <c r="I312" i="87"/>
  <c r="AH312" i="87"/>
  <c r="AB312" i="87"/>
  <c r="Q312" i="87"/>
  <c r="P312" i="87"/>
  <c r="AO312" i="93"/>
  <c r="V312" i="93"/>
  <c r="O312" i="93"/>
  <c r="AA312" i="93"/>
  <c r="P312" i="93"/>
  <c r="S312" i="93"/>
  <c r="W312" i="93"/>
  <c r="X312" i="93"/>
  <c r="AM312" i="93"/>
  <c r="AH312" i="93"/>
  <c r="AC312" i="93"/>
  <c r="H312" i="93"/>
  <c r="I312" i="93"/>
  <c r="AE312" i="93"/>
  <c r="U312" i="93"/>
  <c r="AP312" i="93"/>
  <c r="AR312" i="93"/>
  <c r="AN312" i="93"/>
  <c r="AS312" i="93"/>
  <c r="AF312" i="93"/>
  <c r="R312" i="93"/>
  <c r="AK312" i="93"/>
  <c r="Q312" i="93"/>
  <c r="AD312" i="93"/>
  <c r="N312" i="93"/>
  <c r="L312" i="93"/>
  <c r="AQ312" i="93"/>
  <c r="J318" i="32"/>
  <c r="AO318" i="32"/>
  <c r="M318" i="32"/>
  <c r="AQ318" i="32"/>
  <c r="Y318" i="32"/>
  <c r="K318" i="32"/>
  <c r="AP318" i="32"/>
  <c r="O318" i="32"/>
  <c r="AN318" i="32"/>
  <c r="AR318" i="32"/>
  <c r="AH318" i="32"/>
  <c r="AF318" i="32"/>
  <c r="S318" i="32"/>
  <c r="N318" i="32"/>
  <c r="AS318" i="32"/>
  <c r="H318" i="32"/>
  <c r="V318" i="32"/>
  <c r="AM318" i="32"/>
  <c r="Z371" i="32"/>
  <c r="AI371" i="32"/>
  <c r="AR371" i="32"/>
  <c r="AA371" i="32"/>
  <c r="AB371" i="32"/>
  <c r="AH371" i="32"/>
  <c r="AK371" i="32"/>
  <c r="X371" i="32"/>
  <c r="H371" i="32"/>
  <c r="AC371" i="32"/>
  <c r="U371" i="32"/>
  <c r="I371" i="32"/>
  <c r="AN371" i="32"/>
  <c r="N371" i="32"/>
  <c r="AO371" i="32"/>
  <c r="AS371" i="32"/>
  <c r="AL371" i="32"/>
  <c r="O371" i="32"/>
  <c r="P371" i="32"/>
  <c r="R371" i="32"/>
  <c r="L371" i="32"/>
  <c r="Q371" i="32"/>
  <c r="J338" i="32"/>
  <c r="K338" i="32"/>
  <c r="S338" i="32"/>
  <c r="AR338" i="32"/>
  <c r="AI379" i="88"/>
  <c r="AD379" i="88"/>
  <c r="AL379" i="88"/>
  <c r="K379" i="88"/>
  <c r="S379" i="88"/>
  <c r="X379" i="88"/>
  <c r="AC379" i="88"/>
  <c r="AF379" i="88"/>
  <c r="O379" i="88"/>
  <c r="W379" i="88"/>
  <c r="M379" i="88"/>
  <c r="AS379" i="88"/>
  <c r="AM379" i="88"/>
  <c r="P379" i="88"/>
  <c r="J379" i="88"/>
  <c r="AJ379" i="88"/>
  <c r="H379" i="88"/>
  <c r="Z379" i="88"/>
  <c r="Q379" i="88"/>
  <c r="AB379" i="88"/>
  <c r="AO379" i="88"/>
  <c r="N379" i="88"/>
  <c r="AN379" i="88"/>
  <c r="V379" i="88"/>
  <c r="L379" i="88"/>
  <c r="I379" i="88"/>
  <c r="AP379" i="88"/>
  <c r="Y377" i="91"/>
  <c r="P377" i="91"/>
  <c r="AM377" i="91"/>
  <c r="AH377" i="91"/>
  <c r="M377" i="91"/>
  <c r="J377" i="91"/>
  <c r="I377" i="91"/>
  <c r="AS377" i="91"/>
  <c r="X377" i="91"/>
  <c r="AR377" i="91"/>
  <c r="W377" i="91"/>
  <c r="AF377" i="91"/>
  <c r="L377" i="91"/>
  <c r="S377" i="91"/>
  <c r="R377" i="91"/>
  <c r="K377" i="91"/>
  <c r="Z377" i="91"/>
  <c r="AQ377" i="91"/>
  <c r="AA377" i="91"/>
  <c r="AO377" i="91"/>
  <c r="AK377" i="91"/>
  <c r="AC377" i="91"/>
  <c r="AP377" i="91"/>
  <c r="V377" i="91"/>
  <c r="AL377" i="91"/>
  <c r="AB377" i="91"/>
  <c r="AJ377" i="91"/>
  <c r="H341" i="88"/>
  <c r="AP341" i="88"/>
  <c r="AO341" i="88"/>
  <c r="AS341" i="88"/>
  <c r="I341" i="88"/>
  <c r="AA341" i="88"/>
  <c r="AD341" i="88"/>
  <c r="AI341" i="88"/>
  <c r="W341" i="88"/>
  <c r="P341" i="88"/>
  <c r="U341" i="88"/>
  <c r="L341" i="88"/>
  <c r="K341" i="88"/>
  <c r="AQ341" i="88"/>
  <c r="R341" i="88"/>
  <c r="AE341" i="88"/>
  <c r="AC341" i="88"/>
  <c r="V341" i="88"/>
  <c r="Z381" i="93"/>
  <c r="X381" i="93"/>
  <c r="V381" i="93"/>
  <c r="AD381" i="93"/>
  <c r="AJ381" i="93"/>
  <c r="AB381" i="93"/>
  <c r="AI381" i="93"/>
  <c r="M381" i="93"/>
  <c r="AC381" i="93"/>
  <c r="AQ381" i="93"/>
  <c r="AR381" i="93"/>
  <c r="AO381" i="93"/>
  <c r="I381" i="93"/>
  <c r="S381" i="93"/>
  <c r="Y381" i="93"/>
  <c r="U381" i="93"/>
  <c r="AN381" i="93"/>
  <c r="AS381" i="93"/>
  <c r="O381" i="93"/>
  <c r="J381" i="93"/>
  <c r="AP381" i="93"/>
  <c r="P381" i="93"/>
  <c r="W381" i="93"/>
  <c r="N381" i="93"/>
  <c r="R381" i="93"/>
  <c r="AL381" i="93"/>
  <c r="L381" i="93"/>
  <c r="Z329" i="94"/>
  <c r="M329" i="94"/>
  <c r="U329" i="94"/>
  <c r="AF329" i="94"/>
  <c r="AI329" i="94"/>
  <c r="Q329" i="94"/>
  <c r="AH329" i="94"/>
  <c r="AC329" i="94"/>
  <c r="R329" i="94"/>
  <c r="AR329" i="94"/>
  <c r="AK329" i="94"/>
  <c r="H329" i="94"/>
  <c r="S329" i="94"/>
  <c r="AS329" i="94"/>
  <c r="AA329" i="94"/>
  <c r="N329" i="94"/>
  <c r="AJ329" i="94"/>
  <c r="K329" i="94"/>
  <c r="O329" i="94"/>
  <c r="AP329" i="94"/>
  <c r="J329" i="94"/>
  <c r="X329" i="94"/>
  <c r="W329" i="94"/>
  <c r="AD329" i="94"/>
  <c r="V329" i="94"/>
  <c r="AO329" i="94"/>
  <c r="AN329" i="94"/>
  <c r="AC381" i="87"/>
  <c r="AJ381" i="87"/>
  <c r="AL381" i="87"/>
  <c r="AP381" i="87"/>
  <c r="O381" i="87"/>
  <c r="AM381" i="87"/>
  <c r="Z381" i="87"/>
  <c r="X381" i="87"/>
  <c r="AD381" i="87"/>
  <c r="W381" i="87"/>
  <c r="AK381" i="87"/>
  <c r="I381" i="87"/>
  <c r="R381" i="87"/>
  <c r="H381" i="87"/>
  <c r="AI381" i="87"/>
  <c r="AB381" i="87"/>
  <c r="AR381" i="87"/>
  <c r="J381" i="87"/>
  <c r="L381" i="87"/>
  <c r="AS381" i="87"/>
  <c r="AA381" i="87"/>
  <c r="AH381" i="87"/>
  <c r="V381" i="87"/>
  <c r="AQ381" i="87"/>
  <c r="Y381" i="87"/>
  <c r="P381" i="87"/>
  <c r="AO344" i="87"/>
  <c r="N344" i="87"/>
  <c r="Q344" i="87"/>
  <c r="V344" i="87"/>
  <c r="AH344" i="87"/>
  <c r="AI375" i="87"/>
  <c r="AQ346" i="94"/>
  <c r="I346" i="94"/>
  <c r="O346" i="94"/>
  <c r="S346" i="94"/>
  <c r="X346" i="94"/>
  <c r="Q346" i="94"/>
  <c r="AS346" i="94"/>
  <c r="J346" i="94"/>
  <c r="O346" i="87"/>
  <c r="AJ377" i="93"/>
  <c r="AP377" i="93"/>
  <c r="AD377" i="93"/>
  <c r="AI377" i="93"/>
  <c r="V377" i="93"/>
  <c r="O379" i="87"/>
  <c r="AH379" i="87"/>
  <c r="AJ379" i="87"/>
  <c r="AS379" i="87"/>
  <c r="S379" i="87"/>
  <c r="AP379" i="87"/>
  <c r="Y379" i="87"/>
  <c r="AK379" i="87"/>
  <c r="I371" i="93"/>
  <c r="AH371" i="93"/>
  <c r="AF371" i="93"/>
  <c r="O371" i="93"/>
  <c r="H371" i="93"/>
  <c r="Z371" i="93"/>
  <c r="M371" i="93"/>
  <c r="R371" i="93"/>
  <c r="AE371" i="88"/>
  <c r="AL371" i="88"/>
  <c r="I371" i="88"/>
  <c r="Y371" i="88"/>
  <c r="AC371" i="88"/>
  <c r="AN335" i="88"/>
  <c r="AJ335" i="88"/>
  <c r="AI335" i="88"/>
  <c r="V335" i="88"/>
  <c r="M335" i="88"/>
  <c r="K335" i="88"/>
  <c r="AH335" i="88"/>
  <c r="AK335" i="88"/>
  <c r="AC338" i="92"/>
  <c r="R338" i="92"/>
  <c r="AP338" i="92"/>
  <c r="AL338" i="92"/>
  <c r="AN338" i="92"/>
  <c r="AR338" i="92"/>
  <c r="AF338" i="92"/>
  <c r="AI338" i="92"/>
  <c r="Q338" i="32"/>
  <c r="Y338" i="32"/>
  <c r="AP338" i="32"/>
  <c r="P338" i="32"/>
  <c r="N338" i="32"/>
  <c r="AN338" i="32"/>
  <c r="O338" i="32"/>
  <c r="AH338" i="32"/>
  <c r="AL344" i="92"/>
  <c r="V344" i="92"/>
  <c r="AQ344" i="92"/>
  <c r="AM341" i="88"/>
  <c r="M341" i="88"/>
  <c r="X341" i="88"/>
  <c r="AB341" i="88"/>
  <c r="AF341" i="88"/>
  <c r="U318" i="32"/>
  <c r="Z318" i="32"/>
  <c r="AD318" i="32"/>
  <c r="AJ318" i="32"/>
  <c r="AA318" i="32"/>
  <c r="AO312" i="87"/>
  <c r="V312" i="87"/>
  <c r="Z312" i="87"/>
  <c r="AJ312" i="87"/>
  <c r="L312" i="87"/>
  <c r="AD371" i="32"/>
  <c r="AM371" i="32"/>
  <c r="AJ371" i="32"/>
  <c r="M312" i="93"/>
  <c r="AL312" i="93"/>
  <c r="AL377" i="94"/>
  <c r="K381" i="93"/>
  <c r="AE381" i="93"/>
  <c r="Y344" i="88"/>
  <c r="AD377" i="91"/>
  <c r="O377" i="91"/>
  <c r="AM329" i="94"/>
  <c r="I329" i="94"/>
  <c r="AO381" i="87"/>
  <c r="AF381" i="87"/>
  <c r="AN381" i="87"/>
  <c r="R355" i="87"/>
  <c r="AK379" i="88"/>
  <c r="U379" i="88"/>
  <c r="AI306" i="88"/>
  <c r="F376" i="88"/>
  <c r="F376" i="87"/>
  <c r="F376" i="91"/>
  <c r="AC307" i="94"/>
  <c r="AO307" i="94"/>
  <c r="Z331" i="32"/>
  <c r="AC331" i="32"/>
  <c r="U338" i="91"/>
  <c r="AN338" i="91"/>
  <c r="R371" i="91"/>
  <c r="AQ371" i="91"/>
  <c r="AM341" i="93"/>
  <c r="AR341" i="93"/>
  <c r="AJ341" i="93"/>
  <c r="AL341" i="93"/>
  <c r="AP341" i="93"/>
  <c r="AH329" i="91"/>
  <c r="Q329" i="91"/>
  <c r="AO329" i="91"/>
  <c r="Y329" i="91"/>
  <c r="AE329" i="91"/>
  <c r="U377" i="94"/>
  <c r="AB377" i="94"/>
  <c r="O377" i="94"/>
  <c r="J377" i="94"/>
  <c r="X377" i="94"/>
  <c r="AR329" i="93"/>
  <c r="AO329" i="93"/>
  <c r="U329" i="93"/>
  <c r="AE329" i="93"/>
  <c r="X329" i="93"/>
  <c r="AI329" i="93"/>
  <c r="AQ385" i="88"/>
  <c r="AR385" i="88"/>
  <c r="J385" i="88"/>
  <c r="AF385" i="88"/>
  <c r="P385" i="88"/>
  <c r="AL385" i="88"/>
  <c r="K385" i="88"/>
  <c r="AO385" i="88"/>
  <c r="AK385" i="88"/>
  <c r="V385" i="88"/>
  <c r="AI385" i="88"/>
  <c r="AP385" i="88"/>
  <c r="O385" i="88"/>
  <c r="X385" i="88"/>
  <c r="U385" i="88"/>
  <c r="N385" i="88"/>
  <c r="M385" i="88"/>
  <c r="AC385" i="88"/>
  <c r="G175" i="86"/>
  <c r="AM375" i="87"/>
  <c r="K375" i="87"/>
  <c r="AE346" i="87"/>
  <c r="M346" i="87"/>
  <c r="AH312" i="32"/>
  <c r="AR377" i="93"/>
  <c r="M377" i="93"/>
  <c r="AE377" i="93"/>
  <c r="J377" i="93"/>
  <c r="P377" i="93"/>
  <c r="X377" i="93"/>
  <c r="AH377" i="93"/>
  <c r="K377" i="93"/>
  <c r="AM377" i="93"/>
  <c r="AB371" i="88"/>
  <c r="AQ371" i="88"/>
  <c r="AF371" i="88"/>
  <c r="AA371" i="88"/>
  <c r="AP371" i="88"/>
  <c r="N371" i="88"/>
  <c r="AS371" i="88"/>
  <c r="J371" i="88"/>
  <c r="L371" i="88"/>
  <c r="U346" i="32"/>
  <c r="AI331" i="32"/>
  <c r="AA377" i="94"/>
  <c r="S385" i="88"/>
  <c r="AS385" i="88"/>
  <c r="W385" i="88"/>
  <c r="R385" i="88"/>
  <c r="M341" i="93"/>
  <c r="U329" i="91"/>
  <c r="Q329" i="93"/>
  <c r="V344" i="93"/>
  <c r="X344" i="93"/>
  <c r="H300" i="93"/>
  <c r="U300" i="93"/>
  <c r="Z330" i="88"/>
  <c r="U330" i="88"/>
  <c r="P330" i="88"/>
  <c r="AD330" i="88"/>
  <c r="AN330" i="88"/>
  <c r="AP330" i="88"/>
  <c r="AK330" i="88"/>
  <c r="I330" i="88"/>
  <c r="N330" i="88"/>
  <c r="J330" i="88"/>
  <c r="S355" i="92"/>
  <c r="R355" i="92"/>
  <c r="O355" i="92"/>
  <c r="U355" i="88"/>
  <c r="AB355" i="88"/>
  <c r="L355" i="88"/>
  <c r="I355" i="88"/>
  <c r="AN355" i="88"/>
  <c r="Q355" i="88"/>
  <c r="J355" i="88"/>
  <c r="AP355" i="88"/>
  <c r="P355" i="88"/>
  <c r="AF355" i="88"/>
  <c r="AQ355" i="88"/>
  <c r="M355" i="88"/>
  <c r="W355" i="88"/>
  <c r="AB331" i="88"/>
  <c r="S331" i="88"/>
  <c r="Q331" i="88"/>
  <c r="AF331" i="88"/>
  <c r="K331" i="88"/>
  <c r="AQ331" i="88"/>
  <c r="L331" i="88"/>
  <c r="V331" i="88"/>
  <c r="AD335" i="32"/>
  <c r="AS335" i="32"/>
  <c r="AE374" i="93"/>
  <c r="AN374" i="93"/>
  <c r="AO318" i="92"/>
  <c r="Y318" i="92"/>
  <c r="AI318" i="92"/>
  <c r="AC318" i="92"/>
  <c r="M318" i="92"/>
  <c r="AS312" i="94"/>
  <c r="N312" i="94"/>
  <c r="W371" i="92"/>
  <c r="M371" i="92"/>
  <c r="M374" i="32"/>
  <c r="Z374" i="32"/>
  <c r="L335" i="91"/>
  <c r="AB335" i="91"/>
  <c r="AL379" i="92"/>
  <c r="M379" i="92"/>
  <c r="H379" i="92"/>
  <c r="AC379" i="92"/>
  <c r="K378" i="32"/>
  <c r="S378" i="32"/>
  <c r="AP378" i="32"/>
  <c r="M378" i="32"/>
  <c r="AJ379" i="94"/>
  <c r="AB379" i="94"/>
  <c r="J379" i="94"/>
  <c r="H379" i="94"/>
  <c r="AQ379" i="94"/>
  <c r="AE379" i="94"/>
  <c r="AD379" i="94"/>
  <c r="S379" i="94"/>
  <c r="V379" i="94"/>
  <c r="U381" i="94"/>
  <c r="Q381" i="94"/>
  <c r="AJ381" i="94"/>
  <c r="AD381" i="94"/>
  <c r="R381" i="94"/>
  <c r="AB381" i="94"/>
  <c r="AL381" i="94"/>
  <c r="AR381" i="94"/>
  <c r="AF381" i="94"/>
  <c r="S381" i="94"/>
  <c r="P381" i="94"/>
  <c r="J381" i="94"/>
  <c r="M381" i="94"/>
  <c r="AO381" i="94"/>
  <c r="AE381" i="94"/>
  <c r="AQ381" i="94"/>
  <c r="I381" i="94"/>
  <c r="K381" i="94"/>
  <c r="AB377" i="32"/>
  <c r="AI377" i="32"/>
  <c r="AK377" i="32"/>
  <c r="AE377" i="32"/>
  <c r="AR377" i="32"/>
  <c r="AC377" i="32"/>
  <c r="AJ377" i="32"/>
  <c r="M377" i="32"/>
  <c r="Z377" i="32"/>
  <c r="AS377" i="32"/>
  <c r="AD377" i="32"/>
  <c r="P377" i="32"/>
  <c r="AO377" i="32"/>
  <c r="O377" i="32"/>
  <c r="I377" i="32"/>
  <c r="J377" i="32"/>
  <c r="R377" i="32"/>
  <c r="AN377" i="32"/>
  <c r="AF385" i="91"/>
  <c r="R385" i="91"/>
  <c r="AJ385" i="91"/>
  <c r="AC385" i="91"/>
  <c r="AQ385" i="91"/>
  <c r="AB385" i="91"/>
  <c r="Z385" i="91"/>
  <c r="Y385" i="91"/>
  <c r="AP385" i="91"/>
  <c r="AD385" i="91"/>
  <c r="AM385" i="91"/>
  <c r="M385" i="91"/>
  <c r="L385" i="91"/>
  <c r="S385" i="91"/>
  <c r="AE385" i="91"/>
  <c r="AH385" i="91"/>
  <c r="AN385" i="91"/>
  <c r="I385" i="91"/>
  <c r="M375" i="87"/>
  <c r="AF375" i="87"/>
  <c r="Y375" i="87"/>
  <c r="AO346" i="87"/>
  <c r="AD346" i="87"/>
  <c r="J300" i="32"/>
  <c r="I377" i="93"/>
  <c r="O377" i="93"/>
  <c r="S377" i="93"/>
  <c r="Z377" i="93"/>
  <c r="AK377" i="93"/>
  <c r="R377" i="93"/>
  <c r="Q377" i="93"/>
  <c r="AA377" i="93"/>
  <c r="H371" i="88"/>
  <c r="W371" i="88"/>
  <c r="M371" i="88"/>
  <c r="AO371" i="88"/>
  <c r="K371" i="88"/>
  <c r="AJ371" i="88"/>
  <c r="AD371" i="88"/>
  <c r="S371" i="88"/>
  <c r="AN346" i="32"/>
  <c r="S377" i="94"/>
  <c r="AE385" i="88"/>
  <c r="Q385" i="88"/>
  <c r="AN385" i="88"/>
  <c r="Y385" i="88"/>
  <c r="AA385" i="88"/>
  <c r="AH341" i="93"/>
  <c r="Y318" i="87"/>
  <c r="AB329" i="91"/>
  <c r="AB329" i="93"/>
  <c r="AJ344" i="91"/>
  <c r="J344" i="91"/>
  <c r="AO355" i="32"/>
  <c r="R355" i="32"/>
  <c r="W346" i="88"/>
  <c r="Q346" i="88"/>
  <c r="M346" i="88"/>
  <c r="AE346" i="88"/>
  <c r="N371" i="87"/>
  <c r="S371" i="87"/>
  <c r="AM371" i="87"/>
  <c r="O312" i="88"/>
  <c r="AB312" i="88"/>
  <c r="V312" i="88"/>
  <c r="N346" i="91"/>
  <c r="AJ346" i="91"/>
  <c r="J346" i="91"/>
  <c r="R346" i="91"/>
  <c r="AO331" i="91"/>
  <c r="I331" i="91"/>
  <c r="Y331" i="91"/>
  <c r="P331" i="91"/>
  <c r="AN355" i="91"/>
  <c r="H355" i="91"/>
  <c r="J355" i="91"/>
  <c r="AP335" i="92"/>
  <c r="AF335" i="92"/>
  <c r="AI318" i="88"/>
  <c r="AE318" i="88"/>
  <c r="X318" i="88"/>
  <c r="AK318" i="88"/>
  <c r="R375" i="32"/>
  <c r="Z375" i="32"/>
  <c r="AB375" i="32"/>
  <c r="AK375" i="32"/>
  <c r="J375" i="32"/>
  <c r="Y375" i="32"/>
  <c r="I375" i="32"/>
  <c r="O375" i="32"/>
  <c r="L375" i="32"/>
  <c r="M375" i="32"/>
  <c r="X375" i="32"/>
  <c r="AI375" i="32"/>
  <c r="S375" i="32"/>
  <c r="W375" i="32"/>
  <c r="Q375" i="32"/>
  <c r="K375" i="32"/>
  <c r="AN375" i="32"/>
  <c r="P375" i="32"/>
  <c r="AO375" i="32"/>
  <c r="V375" i="32"/>
  <c r="AS375" i="32"/>
  <c r="AF375" i="32"/>
  <c r="AN375" i="94"/>
  <c r="J375" i="94"/>
  <c r="Y375" i="94"/>
  <c r="U375" i="94"/>
  <c r="S375" i="94"/>
  <c r="Q375" i="94"/>
  <c r="M375" i="94"/>
  <c r="AK375" i="94"/>
  <c r="AC375" i="94"/>
  <c r="AH375" i="94"/>
  <c r="AQ375" i="94"/>
  <c r="AO375" i="94"/>
  <c r="AM375" i="94"/>
  <c r="AJ375" i="94"/>
  <c r="N375" i="94"/>
  <c r="H375" i="94"/>
  <c r="AF375" i="94"/>
  <c r="X375" i="94"/>
  <c r="AL331" i="87"/>
  <c r="AF331" i="87"/>
  <c r="L331" i="87"/>
  <c r="AD331" i="87"/>
  <c r="AS331" i="87"/>
  <c r="S331" i="87"/>
  <c r="AP331" i="87"/>
  <c r="W331" i="87"/>
  <c r="AN331" i="87"/>
  <c r="O331" i="87"/>
  <c r="Z331" i="87"/>
  <c r="AI331" i="87"/>
  <c r="K331" i="87"/>
  <c r="M331" i="87"/>
  <c r="AC331" i="87"/>
  <c r="AB331" i="87"/>
  <c r="V331" i="87"/>
  <c r="J331" i="87"/>
  <c r="AF346" i="92"/>
  <c r="AQ346" i="92"/>
  <c r="AI346" i="92"/>
  <c r="M346" i="92"/>
  <c r="X346" i="92"/>
  <c r="W346" i="92"/>
  <c r="AA346" i="92"/>
  <c r="AL346" i="92"/>
  <c r="AJ346" i="92"/>
  <c r="AS346" i="92"/>
  <c r="AB346" i="92"/>
  <c r="K346" i="92"/>
  <c r="L346" i="92"/>
  <c r="AC346" i="92"/>
  <c r="Y346" i="92"/>
  <c r="AN346" i="92"/>
  <c r="AH346" i="92"/>
  <c r="R346" i="92"/>
  <c r="P346" i="92"/>
  <c r="S346" i="92"/>
  <c r="AD346" i="92"/>
  <c r="J346" i="92"/>
  <c r="AR346" i="92"/>
  <c r="I346" i="92"/>
  <c r="V346" i="92"/>
  <c r="Q346" i="92"/>
  <c r="Z346" i="92"/>
  <c r="AR381" i="91"/>
  <c r="O381" i="91"/>
  <c r="AC381" i="91"/>
  <c r="Q381" i="91"/>
  <c r="AO381" i="91"/>
  <c r="Y381" i="91"/>
  <c r="AM381" i="91"/>
  <c r="W381" i="91"/>
  <c r="AA381" i="91"/>
  <c r="AL381" i="91"/>
  <c r="H381" i="91"/>
  <c r="U381" i="91"/>
  <c r="AP381" i="91"/>
  <c r="I381" i="91"/>
  <c r="K381" i="91"/>
  <c r="V381" i="91"/>
  <c r="AN381" i="91"/>
  <c r="R381" i="91"/>
  <c r="X381" i="91"/>
  <c r="AF381" i="91"/>
  <c r="AI381" i="91"/>
  <c r="AS381" i="91"/>
  <c r="AE381" i="91"/>
  <c r="AK381" i="91"/>
  <c r="P381" i="91"/>
  <c r="AQ381" i="91"/>
  <c r="Z381" i="91"/>
  <c r="AH381" i="91"/>
  <c r="N381" i="91"/>
  <c r="L381" i="91"/>
  <c r="AJ381" i="91"/>
  <c r="AI375" i="94"/>
  <c r="O375" i="94"/>
  <c r="V375" i="94"/>
  <c r="Z375" i="94"/>
  <c r="R331" i="87"/>
  <c r="Y331" i="87"/>
  <c r="Q331" i="87"/>
  <c r="AD375" i="32"/>
  <c r="AL375" i="32"/>
  <c r="AJ375" i="32"/>
  <c r="AE346" i="92"/>
  <c r="O346" i="92"/>
  <c r="AM346" i="92"/>
  <c r="AP312" i="88"/>
  <c r="M381" i="91"/>
  <c r="AO346" i="92"/>
  <c r="AP346" i="92"/>
  <c r="AB381" i="91"/>
  <c r="Z330" i="91"/>
  <c r="Q330" i="91"/>
  <c r="AL330" i="91"/>
  <c r="V331" i="32"/>
  <c r="K331" i="32"/>
  <c r="AA331" i="32"/>
  <c r="H331" i="32"/>
  <c r="P331" i="32"/>
  <c r="Q331" i="32"/>
  <c r="AS331" i="32"/>
  <c r="AD331" i="32"/>
  <c r="AF331" i="32"/>
  <c r="S331" i="32"/>
  <c r="Y331" i="32"/>
  <c r="Q338" i="91"/>
  <c r="AQ338" i="91"/>
  <c r="AQ329" i="32"/>
  <c r="AA329" i="32"/>
  <c r="O329" i="32"/>
  <c r="P341" i="93"/>
  <c r="AC341" i="93"/>
  <c r="AD341" i="93"/>
  <c r="AB341" i="93"/>
  <c r="N341" i="93"/>
  <c r="Q341" i="93"/>
  <c r="S341" i="93"/>
  <c r="J341" i="93"/>
  <c r="AE341" i="93"/>
  <c r="AA341" i="93"/>
  <c r="AQ341" i="93"/>
  <c r="Y341" i="93"/>
  <c r="K341" i="93"/>
  <c r="V341" i="93"/>
  <c r="I341" i="93"/>
  <c r="L341" i="93"/>
  <c r="AO341" i="93"/>
  <c r="Z341" i="93"/>
  <c r="N329" i="93"/>
  <c r="AA329" i="93"/>
  <c r="AJ329" i="93"/>
  <c r="K329" i="93"/>
  <c r="AP329" i="93"/>
  <c r="AQ329" i="93"/>
  <c r="S329" i="93"/>
  <c r="H329" i="93"/>
  <c r="AN329" i="93"/>
  <c r="W329" i="93"/>
  <c r="Y329" i="93"/>
  <c r="AH329" i="93"/>
  <c r="AD329" i="93"/>
  <c r="J329" i="93"/>
  <c r="Z329" i="93"/>
  <c r="V329" i="93"/>
  <c r="AK329" i="93"/>
  <c r="AF329" i="93"/>
  <c r="AD375" i="87"/>
  <c r="N375" i="87"/>
  <c r="AL375" i="87"/>
  <c r="P375" i="87"/>
  <c r="AR375" i="87"/>
  <c r="K346" i="87"/>
  <c r="AN346" i="87"/>
  <c r="P346" i="87"/>
  <c r="I346" i="87"/>
  <c r="AF300" i="32"/>
  <c r="AR312" i="32"/>
  <c r="AM346" i="32"/>
  <c r="AL346" i="32"/>
  <c r="N331" i="32"/>
  <c r="AL331" i="32"/>
  <c r="M377" i="94"/>
  <c r="AC377" i="94"/>
  <c r="AP377" i="94"/>
  <c r="AE371" i="91"/>
  <c r="AI341" i="93"/>
  <c r="H341" i="93"/>
  <c r="W341" i="93"/>
  <c r="U341" i="93"/>
  <c r="AF329" i="91"/>
  <c r="J329" i="91"/>
  <c r="H329" i="91"/>
  <c r="M329" i="91"/>
  <c r="L338" i="91"/>
  <c r="O355" i="93"/>
  <c r="AM329" i="93"/>
  <c r="AL329" i="93"/>
  <c r="AC329" i="93"/>
  <c r="P329" i="93"/>
  <c r="AR329" i="32"/>
  <c r="AI330" i="93"/>
  <c r="W330" i="93"/>
  <c r="AH318" i="87"/>
  <c r="AN318" i="87"/>
  <c r="AJ318" i="87"/>
  <c r="R318" i="87"/>
  <c r="AF307" i="94"/>
  <c r="X307" i="94"/>
  <c r="AK307" i="94"/>
  <c r="AJ346" i="32"/>
  <c r="S346" i="32"/>
  <c r="AH346" i="32"/>
  <c r="R346" i="32"/>
  <c r="X346" i="32"/>
  <c r="J346" i="32"/>
  <c r="AC346" i="32"/>
  <c r="Y346" i="32"/>
  <c r="AF346" i="32"/>
  <c r="AA371" i="91"/>
  <c r="X371" i="91"/>
  <c r="I371" i="91"/>
  <c r="P371" i="91"/>
  <c r="AP329" i="91"/>
  <c r="P329" i="91"/>
  <c r="AI329" i="91"/>
  <c r="Z329" i="91"/>
  <c r="K329" i="91"/>
  <c r="AQ329" i="91"/>
  <c r="W329" i="91"/>
  <c r="X329" i="91"/>
  <c r="AJ329" i="91"/>
  <c r="AM329" i="91"/>
  <c r="V329" i="91"/>
  <c r="O329" i="91"/>
  <c r="AD329" i="91"/>
  <c r="AC329" i="91"/>
  <c r="N329" i="91"/>
  <c r="AR329" i="91"/>
  <c r="AA329" i="91"/>
  <c r="R329" i="91"/>
  <c r="W377" i="94"/>
  <c r="K377" i="94"/>
  <c r="AM377" i="94"/>
  <c r="AJ377" i="94"/>
  <c r="AK377" i="94"/>
  <c r="AD377" i="94"/>
  <c r="Y377" i="94"/>
  <c r="P377" i="94"/>
  <c r="AO377" i="94"/>
  <c r="AN377" i="94"/>
  <c r="AH377" i="94"/>
  <c r="V377" i="94"/>
  <c r="L377" i="94"/>
  <c r="N377" i="94"/>
  <c r="AE377" i="94"/>
  <c r="R377" i="94"/>
  <c r="I377" i="94"/>
  <c r="AQ377" i="94"/>
  <c r="AQ375" i="87"/>
  <c r="AN375" i="87"/>
  <c r="O375" i="87"/>
  <c r="AH375" i="87"/>
  <c r="S346" i="87"/>
  <c r="AA346" i="87"/>
  <c r="AM346" i="87"/>
  <c r="AH346" i="87"/>
  <c r="AK312" i="32"/>
  <c r="AK330" i="91"/>
  <c r="W346" i="32"/>
  <c r="AS346" i="32"/>
  <c r="AN331" i="32"/>
  <c r="AH331" i="32"/>
  <c r="H377" i="94"/>
  <c r="Z377" i="94"/>
  <c r="Q377" i="94"/>
  <c r="AF377" i="94"/>
  <c r="AR377" i="94"/>
  <c r="AH371" i="91"/>
  <c r="AN341" i="93"/>
  <c r="X341" i="93"/>
  <c r="AS341" i="93"/>
  <c r="O341" i="93"/>
  <c r="AD318" i="87"/>
  <c r="AN329" i="91"/>
  <c r="AK329" i="91"/>
  <c r="L329" i="91"/>
  <c r="AS329" i="91"/>
  <c r="I329" i="91"/>
  <c r="L329" i="93"/>
  <c r="I329" i="93"/>
  <c r="M329" i="93"/>
  <c r="R329" i="93"/>
  <c r="AJ329" i="32"/>
  <c r="AN307" i="92"/>
  <c r="W307" i="92"/>
  <c r="V310" i="32"/>
  <c r="AE310" i="32"/>
  <c r="AD305" i="32"/>
  <c r="AB305" i="32"/>
  <c r="Z305" i="32"/>
  <c r="J305" i="32"/>
  <c r="V305" i="87"/>
  <c r="O305" i="87"/>
  <c r="J313" i="88"/>
  <c r="AD313" i="88"/>
  <c r="AA330" i="87"/>
  <c r="AC330" i="87"/>
  <c r="Q330" i="87"/>
  <c r="AC330" i="93"/>
  <c r="AP330" i="93"/>
  <c r="AH330" i="93"/>
  <c r="AC355" i="93"/>
  <c r="M355" i="93"/>
  <c r="AI355" i="93"/>
  <c r="Z355" i="93"/>
  <c r="Y355" i="93"/>
  <c r="AD355" i="93"/>
  <c r="I355" i="93"/>
  <c r="N318" i="87"/>
  <c r="AP318" i="87"/>
  <c r="M318" i="87"/>
  <c r="V318" i="87"/>
  <c r="AQ318" i="87"/>
  <c r="O318" i="87"/>
  <c r="AM318" i="87"/>
  <c r="Q318" i="87"/>
  <c r="X318" i="87"/>
  <c r="AE318" i="87"/>
  <c r="W318" i="87"/>
  <c r="AK318" i="87"/>
  <c r="AB318" i="87"/>
  <c r="Z318" i="87"/>
  <c r="AC318" i="87"/>
  <c r="AS318" i="87"/>
  <c r="AI318" i="87"/>
  <c r="L318" i="87"/>
  <c r="AR307" i="94"/>
  <c r="AD307" i="94"/>
  <c r="U307" i="94"/>
  <c r="Z307" i="94"/>
  <c r="P307" i="94"/>
  <c r="AJ307" i="94"/>
  <c r="W307" i="94"/>
  <c r="K307" i="94"/>
  <c r="J307" i="94"/>
  <c r="AQ307" i="94"/>
  <c r="S307" i="94"/>
  <c r="H307" i="94"/>
  <c r="M307" i="94"/>
  <c r="AM307" i="94"/>
  <c r="V307" i="94"/>
  <c r="AN307" i="94"/>
  <c r="AE307" i="94"/>
  <c r="AH307" i="94"/>
  <c r="I307" i="94"/>
  <c r="L307" i="94"/>
  <c r="AS307" i="94"/>
  <c r="AB307" i="94"/>
  <c r="AL307" i="94"/>
  <c r="Y307" i="94"/>
  <c r="AI307" i="94"/>
  <c r="Q307" i="94"/>
  <c r="AC338" i="91"/>
  <c r="AP338" i="91"/>
  <c r="AB338" i="91"/>
  <c r="AR338" i="91"/>
  <c r="S338" i="91"/>
  <c r="J338" i="91"/>
  <c r="AD338" i="91"/>
  <c r="M338" i="91"/>
  <c r="AJ338" i="91"/>
  <c r="X338" i="91"/>
  <c r="H338" i="91"/>
  <c r="AH338" i="91"/>
  <c r="Y338" i="91"/>
  <c r="K338" i="91"/>
  <c r="AA338" i="91"/>
  <c r="W338" i="91"/>
  <c r="AM338" i="91"/>
  <c r="Z338" i="91"/>
  <c r="AK338" i="91"/>
  <c r="AF338" i="91"/>
  <c r="AI338" i="91"/>
  <c r="N338" i="91"/>
  <c r="R338" i="91"/>
  <c r="O338" i="91"/>
  <c r="AS338" i="91"/>
  <c r="AL338" i="91"/>
  <c r="AE338" i="91"/>
  <c r="AL371" i="91"/>
  <c r="AF371" i="91"/>
  <c r="AP371" i="91"/>
  <c r="AK371" i="91"/>
  <c r="AJ371" i="91"/>
  <c r="Y371" i="91"/>
  <c r="W371" i="91"/>
  <c r="Q371" i="91"/>
  <c r="S371" i="91"/>
  <c r="AN371" i="91"/>
  <c r="O371" i="91"/>
  <c r="H371" i="91"/>
  <c r="K371" i="91"/>
  <c r="U371" i="91"/>
  <c r="AB371" i="91"/>
  <c r="J371" i="91"/>
  <c r="L371" i="91"/>
  <c r="M371" i="91"/>
  <c r="X329" i="32"/>
  <c r="W329" i="32"/>
  <c r="L329" i="32"/>
  <c r="S329" i="32"/>
  <c r="M329" i="32"/>
  <c r="AS329" i="32"/>
  <c r="N329" i="32"/>
  <c r="J329" i="32"/>
  <c r="AH329" i="32"/>
  <c r="I329" i="32"/>
  <c r="AO329" i="32"/>
  <c r="H329" i="32"/>
  <c r="AE329" i="32"/>
  <c r="U329" i="32"/>
  <c r="AD329" i="32"/>
  <c r="AL329" i="32"/>
  <c r="AI329" i="32"/>
  <c r="AM329" i="32"/>
  <c r="AN329" i="32"/>
  <c r="V329" i="32"/>
  <c r="AB329" i="32"/>
  <c r="P329" i="32"/>
  <c r="Z329" i="32"/>
  <c r="Q329" i="32"/>
  <c r="AP329" i="32"/>
  <c r="R329" i="32"/>
  <c r="AK329" i="32"/>
  <c r="R375" i="87"/>
  <c r="I375" i="87"/>
  <c r="V375" i="87"/>
  <c r="W375" i="87"/>
  <c r="X375" i="87"/>
  <c r="AS375" i="87"/>
  <c r="S375" i="87"/>
  <c r="AP375" i="87"/>
  <c r="AK346" i="87"/>
  <c r="AB346" i="87"/>
  <c r="J346" i="87"/>
  <c r="X346" i="87"/>
  <c r="L346" i="87"/>
  <c r="AI346" i="87"/>
  <c r="Z346" i="87"/>
  <c r="AP346" i="87"/>
  <c r="AQ346" i="87"/>
  <c r="P300" i="32"/>
  <c r="AD312" i="32"/>
  <c r="P312" i="32"/>
  <c r="Y330" i="91"/>
  <c r="AK346" i="32"/>
  <c r="AE346" i="32"/>
  <c r="K346" i="32"/>
  <c r="AO346" i="32"/>
  <c r="P346" i="32"/>
  <c r="V346" i="32"/>
  <c r="AI346" i="32"/>
  <c r="AP346" i="32"/>
  <c r="Z346" i="32"/>
  <c r="W331" i="32"/>
  <c r="L331" i="32"/>
  <c r="R331" i="32"/>
  <c r="AQ331" i="32"/>
  <c r="O331" i="32"/>
  <c r="AO331" i="32"/>
  <c r="AK331" i="32"/>
  <c r="AE331" i="32"/>
  <c r="AB331" i="32"/>
  <c r="AO371" i="91"/>
  <c r="AC371" i="91"/>
  <c r="AS371" i="91"/>
  <c r="AR371" i="91"/>
  <c r="N371" i="91"/>
  <c r="O330" i="93"/>
  <c r="AL318" i="87"/>
  <c r="I318" i="87"/>
  <c r="S318" i="87"/>
  <c r="H318" i="87"/>
  <c r="I338" i="91"/>
  <c r="AO338" i="91"/>
  <c r="N307" i="94"/>
  <c r="R307" i="94"/>
  <c r="AP307" i="94"/>
  <c r="K329" i="32"/>
  <c r="AC329" i="32"/>
  <c r="AA313" i="93"/>
  <c r="Z313" i="93"/>
  <c r="AL305" i="91"/>
  <c r="AB305" i="91"/>
  <c r="X300" i="93"/>
  <c r="AM300" i="93"/>
  <c r="S300" i="93"/>
  <c r="S330" i="88"/>
  <c r="AM330" i="88"/>
  <c r="M330" i="88"/>
  <c r="AS330" i="88"/>
  <c r="AC330" i="88"/>
  <c r="AL330" i="88"/>
  <c r="AE330" i="88"/>
  <c r="R330" i="88"/>
  <c r="AR330" i="88"/>
  <c r="AO330" i="88"/>
  <c r="AQ330" i="88"/>
  <c r="V330" i="88"/>
  <c r="L330" i="88"/>
  <c r="X330" i="88"/>
  <c r="AF330" i="88"/>
  <c r="W330" i="88"/>
  <c r="AJ330" i="88"/>
  <c r="Y355" i="92"/>
  <c r="J355" i="92"/>
  <c r="AN355" i="92"/>
  <c r="X355" i="92"/>
  <c r="AO355" i="92"/>
  <c r="V355" i="92"/>
  <c r="AB355" i="92"/>
  <c r="AE355" i="92"/>
  <c r="H355" i="92"/>
  <c r="AC355" i="92"/>
  <c r="AA355" i="92"/>
  <c r="I355" i="92"/>
  <c r="AR355" i="88"/>
  <c r="K355" i="88"/>
  <c r="H355" i="88"/>
  <c r="AL355" i="88"/>
  <c r="AO355" i="88"/>
  <c r="Z355" i="88"/>
  <c r="AI355" i="88"/>
  <c r="R355" i="88"/>
  <c r="V355" i="88"/>
  <c r="U331" i="88"/>
  <c r="R331" i="88"/>
  <c r="AC331" i="88"/>
  <c r="AH331" i="88"/>
  <c r="AR331" i="88"/>
  <c r="AJ331" i="88"/>
  <c r="O331" i="88"/>
  <c r="AP331" i="88"/>
  <c r="W331" i="88"/>
  <c r="AS331" i="88"/>
  <c r="Z331" i="88"/>
  <c r="AK331" i="88"/>
  <c r="P331" i="88"/>
  <c r="J331" i="88"/>
  <c r="I331" i="88"/>
  <c r="Y331" i="88"/>
  <c r="AA331" i="88"/>
  <c r="L335" i="32"/>
  <c r="R335" i="32"/>
  <c r="AL335" i="32"/>
  <c r="Q335" i="32"/>
  <c r="K335" i="32"/>
  <c r="AK335" i="32"/>
  <c r="AJ335" i="32"/>
  <c r="N335" i="32"/>
  <c r="S335" i="32"/>
  <c r="AC335" i="32"/>
  <c r="AF335" i="32"/>
  <c r="AI335" i="32"/>
  <c r="O335" i="32"/>
  <c r="V335" i="32"/>
  <c r="AB374" i="93"/>
  <c r="U374" i="93"/>
  <c r="AO374" i="93"/>
  <c r="O374" i="93"/>
  <c r="W374" i="93"/>
  <c r="AM374" i="93"/>
  <c r="AD374" i="93"/>
  <c r="AL374" i="93"/>
  <c r="AJ374" i="93"/>
  <c r="AA374" i="93"/>
  <c r="AR374" i="93"/>
  <c r="J374" i="93"/>
  <c r="I374" i="93"/>
  <c r="L374" i="93"/>
  <c r="H312" i="94"/>
  <c r="K312" i="94"/>
  <c r="X312" i="94"/>
  <c r="V312" i="94"/>
  <c r="AM312" i="94"/>
  <c r="AJ312" i="94"/>
  <c r="M312" i="94"/>
  <c r="Z312" i="94"/>
  <c r="P312" i="94"/>
  <c r="U312" i="94"/>
  <c r="AH312" i="94"/>
  <c r="AK312" i="94"/>
  <c r="AP312" i="94"/>
  <c r="AL312" i="94"/>
  <c r="Y371" i="92"/>
  <c r="AN371" i="92"/>
  <c r="P371" i="92"/>
  <c r="AM371" i="92"/>
  <c r="AB371" i="92"/>
  <c r="AJ371" i="92"/>
  <c r="AA371" i="92"/>
  <c r="Z371" i="92"/>
  <c r="K371" i="92"/>
  <c r="Q371" i="92"/>
  <c r="S371" i="92"/>
  <c r="AO371" i="92"/>
  <c r="J371" i="92"/>
  <c r="AF371" i="92"/>
  <c r="AB374" i="32"/>
  <c r="X374" i="32"/>
  <c r="N374" i="32"/>
  <c r="H374" i="32"/>
  <c r="U374" i="32"/>
  <c r="AI374" i="32"/>
  <c r="I374" i="32"/>
  <c r="K374" i="32"/>
  <c r="AM374" i="32"/>
  <c r="V374" i="32"/>
  <c r="AQ374" i="32"/>
  <c r="AA374" i="32"/>
  <c r="AK374" i="32"/>
  <c r="AS374" i="32"/>
  <c r="AD335" i="91"/>
  <c r="X335" i="91"/>
  <c r="AI335" i="91"/>
  <c r="I335" i="91"/>
  <c r="AC335" i="91"/>
  <c r="S335" i="91"/>
  <c r="AJ335" i="91"/>
  <c r="AP335" i="91"/>
  <c r="AR335" i="91"/>
  <c r="AE335" i="91"/>
  <c r="V335" i="91"/>
  <c r="AQ335" i="91"/>
  <c r="N335" i="91"/>
  <c r="L379" i="92"/>
  <c r="R379" i="92"/>
  <c r="AO379" i="92"/>
  <c r="AM379" i="92"/>
  <c r="AA379" i="92"/>
  <c r="Q379" i="92"/>
  <c r="AS379" i="92"/>
  <c r="I379" i="92"/>
  <c r="Y379" i="92"/>
  <c r="X379" i="92"/>
  <c r="AJ379" i="92"/>
  <c r="O379" i="92"/>
  <c r="V379" i="92"/>
  <c r="N379" i="92"/>
  <c r="P379" i="92"/>
  <c r="AD379" i="92"/>
  <c r="S379" i="92"/>
  <c r="AB379" i="92"/>
  <c r="U379" i="92"/>
  <c r="AE379" i="92"/>
  <c r="AI379" i="92"/>
  <c r="AQ379" i="92"/>
  <c r="AP379" i="92"/>
  <c r="AR379" i="92"/>
  <c r="K379" i="92"/>
  <c r="AN379" i="92"/>
  <c r="W379" i="92"/>
  <c r="AC378" i="32"/>
  <c r="R378" i="32"/>
  <c r="U378" i="32"/>
  <c r="O378" i="32"/>
  <c r="H378" i="32"/>
  <c r="AQ378" i="32"/>
  <c r="AB378" i="32"/>
  <c r="AH378" i="32"/>
  <c r="J378" i="32"/>
  <c r="V378" i="32"/>
  <c r="AS378" i="32"/>
  <c r="AD378" i="32"/>
  <c r="Q378" i="32"/>
  <c r="P378" i="32"/>
  <c r="AK378" i="32"/>
  <c r="AF378" i="32"/>
  <c r="AR378" i="32"/>
  <c r="X378" i="32"/>
  <c r="AE378" i="32"/>
  <c r="AJ378" i="32"/>
  <c r="Z378" i="32"/>
  <c r="N378" i="32"/>
  <c r="AO378" i="32"/>
  <c r="W378" i="32"/>
  <c r="AA378" i="32"/>
  <c r="Y378" i="32"/>
  <c r="AN379" i="94"/>
  <c r="AP379" i="94"/>
  <c r="AC379" i="94"/>
  <c r="K379" i="94"/>
  <c r="Q379" i="94"/>
  <c r="AH379" i="94"/>
  <c r="L379" i="94"/>
  <c r="P379" i="94"/>
  <c r="AF379" i="94"/>
  <c r="W379" i="94"/>
  <c r="AI379" i="94"/>
  <c r="Y379" i="94"/>
  <c r="I379" i="94"/>
  <c r="AA379" i="94"/>
  <c r="AO379" i="94"/>
  <c r="Z379" i="94"/>
  <c r="O379" i="94"/>
  <c r="AK379" i="94"/>
  <c r="AJ375" i="87"/>
  <c r="AE375" i="87"/>
  <c r="J375" i="87"/>
  <c r="Z375" i="87"/>
  <c r="Q375" i="87"/>
  <c r="AC375" i="87"/>
  <c r="L375" i="87"/>
  <c r="AB375" i="87"/>
  <c r="R346" i="87"/>
  <c r="AF346" i="87"/>
  <c r="AR346" i="87"/>
  <c r="N346" i="87"/>
  <c r="W346" i="87"/>
  <c r="AC346" i="87"/>
  <c r="Y346" i="87"/>
  <c r="Q346" i="87"/>
  <c r="AA354" i="94"/>
  <c r="M300" i="32"/>
  <c r="S312" i="32"/>
  <c r="V312" i="32"/>
  <c r="AH305" i="88"/>
  <c r="AH330" i="91"/>
  <c r="AR346" i="32"/>
  <c r="H346" i="32"/>
  <c r="Q346" i="32"/>
  <c r="O346" i="32"/>
  <c r="AD346" i="32"/>
  <c r="N346" i="32"/>
  <c r="AA346" i="32"/>
  <c r="AB346" i="32"/>
  <c r="AP331" i="32"/>
  <c r="X331" i="32"/>
  <c r="M331" i="32"/>
  <c r="AR331" i="32"/>
  <c r="I331" i="32"/>
  <c r="U331" i="32"/>
  <c r="J331" i="32"/>
  <c r="AJ331" i="32"/>
  <c r="AI371" i="91"/>
  <c r="Z371" i="91"/>
  <c r="AD371" i="91"/>
  <c r="AM371" i="91"/>
  <c r="O310" i="32"/>
  <c r="AF330" i="87"/>
  <c r="AO318" i="87"/>
  <c r="P318" i="87"/>
  <c r="K318" i="87"/>
  <c r="AA318" i="87"/>
  <c r="AR318" i="87"/>
  <c r="V338" i="91"/>
  <c r="P338" i="91"/>
  <c r="AF355" i="93"/>
  <c r="AA307" i="94"/>
  <c r="O307" i="94"/>
  <c r="AF329" i="32"/>
  <c r="Y329" i="32"/>
  <c r="F376" i="94"/>
  <c r="Z346" i="88"/>
  <c r="AO346" i="88"/>
  <c r="AP346" i="88"/>
  <c r="O346" i="88"/>
  <c r="S346" i="88"/>
  <c r="AM346" i="88"/>
  <c r="AJ346" i="88"/>
  <c r="AS346" i="88"/>
  <c r="P346" i="88"/>
  <c r="L346" i="88"/>
  <c r="X346" i="88"/>
  <c r="I346" i="88"/>
  <c r="R346" i="88"/>
  <c r="AN346" i="88"/>
  <c r="H346" i="88"/>
  <c r="Y346" i="88"/>
  <c r="N346" i="88"/>
  <c r="V346" i="88"/>
  <c r="R374" i="87"/>
  <c r="AK374" i="87"/>
  <c r="J374" i="87"/>
  <c r="AJ374" i="87"/>
  <c r="P374" i="87"/>
  <c r="H374" i="87"/>
  <c r="I374" i="87"/>
  <c r="AA374" i="87"/>
  <c r="O374" i="87"/>
  <c r="S374" i="87"/>
  <c r="AF374" i="87"/>
  <c r="M374" i="87"/>
  <c r="AM374" i="87"/>
  <c r="AQ374" i="87"/>
  <c r="L374" i="87"/>
  <c r="Y374" i="87"/>
  <c r="AL374" i="87"/>
  <c r="X374" i="87"/>
  <c r="AD374" i="87"/>
  <c r="AN374" i="87"/>
  <c r="V374" i="87"/>
  <c r="K374" i="87"/>
  <c r="AH374" i="87"/>
  <c r="Z374" i="87"/>
  <c r="Q374" i="87"/>
  <c r="AO374" i="87"/>
  <c r="AR374" i="87"/>
  <c r="W374" i="87"/>
  <c r="AC374" i="87"/>
  <c r="N374" i="87"/>
  <c r="AS346" i="91"/>
  <c r="AK346" i="91"/>
  <c r="I346" i="91"/>
  <c r="L346" i="91"/>
  <c r="AF346" i="91"/>
  <c r="AA346" i="91"/>
  <c r="AH346" i="91"/>
  <c r="Q346" i="91"/>
  <c r="S346" i="91"/>
  <c r="O346" i="91"/>
  <c r="AM346" i="91"/>
  <c r="V346" i="91"/>
  <c r="AD346" i="91"/>
  <c r="AL346" i="91"/>
  <c r="Y346" i="91"/>
  <c r="H346" i="91"/>
  <c r="AO346" i="91"/>
  <c r="U346" i="91"/>
  <c r="AL335" i="92"/>
  <c r="AC335" i="92"/>
  <c r="S335" i="92"/>
  <c r="J335" i="92"/>
  <c r="AI335" i="92"/>
  <c r="P335" i="92"/>
  <c r="AE335" i="92"/>
  <c r="AQ335" i="92"/>
  <c r="AA335" i="92"/>
  <c r="U335" i="92"/>
  <c r="H335" i="92"/>
  <c r="AM335" i="92"/>
  <c r="N335" i="92"/>
  <c r="Q335" i="92"/>
  <c r="AS335" i="92"/>
  <c r="AD335" i="92"/>
  <c r="I335" i="92"/>
  <c r="Z335" i="92"/>
  <c r="AP355" i="91"/>
  <c r="S355" i="91"/>
  <c r="AL355" i="32"/>
  <c r="R335" i="92"/>
  <c r="AO335" i="92"/>
  <c r="AN335" i="92"/>
  <c r="AR335" i="92"/>
  <c r="L335" i="92"/>
  <c r="Z346" i="91"/>
  <c r="AN346" i="91"/>
  <c r="AQ346" i="91"/>
  <c r="W346" i="91"/>
  <c r="AB346" i="91"/>
  <c r="AC331" i="91"/>
  <c r="AL331" i="91"/>
  <c r="AD331" i="91"/>
  <c r="O331" i="91"/>
  <c r="R318" i="88"/>
  <c r="Z318" i="88"/>
  <c r="AD318" i="88"/>
  <c r="AB318" i="88"/>
  <c r="V318" i="88"/>
  <c r="R312" i="88"/>
  <c r="AI312" i="88"/>
  <c r="H312" i="88"/>
  <c r="AK312" i="88"/>
  <c r="AB346" i="88"/>
  <c r="AF346" i="88"/>
  <c r="AK346" i="88"/>
  <c r="AA346" i="88"/>
  <c r="Q371" i="87"/>
  <c r="AR371" i="87"/>
  <c r="AI374" i="87"/>
  <c r="AB374" i="87"/>
  <c r="Q355" i="91"/>
  <c r="N355" i="91"/>
  <c r="AE355" i="91"/>
  <c r="Z355" i="91"/>
  <c r="X335" i="92"/>
  <c r="AH335" i="92"/>
  <c r="AJ335" i="92"/>
  <c r="V335" i="92"/>
  <c r="Y335" i="92"/>
  <c r="AP346" i="91"/>
  <c r="M346" i="91"/>
  <c r="K346" i="91"/>
  <c r="AR346" i="91"/>
  <c r="U331" i="91"/>
  <c r="Q331" i="91"/>
  <c r="V331" i="91"/>
  <c r="K331" i="91"/>
  <c r="N318" i="88"/>
  <c r="AF318" i="88"/>
  <c r="O318" i="88"/>
  <c r="K318" i="88"/>
  <c r="AN312" i="88"/>
  <c r="AA312" i="88"/>
  <c r="L312" i="88"/>
  <c r="I312" i="88"/>
  <c r="K346" i="88"/>
  <c r="AL346" i="88"/>
  <c r="AD346" i="88"/>
  <c r="AR346" i="88"/>
  <c r="AE374" i="87"/>
  <c r="AC355" i="32"/>
  <c r="H355" i="32"/>
  <c r="AB355" i="32"/>
  <c r="AR355" i="32"/>
  <c r="AE355" i="32"/>
  <c r="V355" i="32"/>
  <c r="K371" i="87"/>
  <c r="AH371" i="87"/>
  <c r="AL371" i="87"/>
  <c r="Z371" i="87"/>
  <c r="AI371" i="87"/>
  <c r="AD371" i="87"/>
  <c r="AE371" i="87"/>
  <c r="V371" i="87"/>
  <c r="AS371" i="87"/>
  <c r="Y371" i="87"/>
  <c r="P371" i="87"/>
  <c r="L371" i="87"/>
  <c r="AC371" i="87"/>
  <c r="W371" i="87"/>
  <c r="O371" i="87"/>
  <c r="AA371" i="87"/>
  <c r="R371" i="87"/>
  <c r="AB371" i="87"/>
  <c r="AK371" i="87"/>
  <c r="I371" i="87"/>
  <c r="M371" i="87"/>
  <c r="AJ371" i="87"/>
  <c r="AP371" i="87"/>
  <c r="X371" i="87"/>
  <c r="AQ371" i="87"/>
  <c r="J371" i="87"/>
  <c r="H371" i="87"/>
  <c r="AF371" i="87"/>
  <c r="AN371" i="87"/>
  <c r="AL312" i="88"/>
  <c r="Y312" i="88"/>
  <c r="AD312" i="88"/>
  <c r="AQ312" i="88"/>
  <c r="K312" i="88"/>
  <c r="P312" i="88"/>
  <c r="AM312" i="88"/>
  <c r="AJ312" i="88"/>
  <c r="AO312" i="88"/>
  <c r="Z312" i="88"/>
  <c r="M312" i="88"/>
  <c r="AF312" i="88"/>
  <c r="U312" i="88"/>
  <c r="AH312" i="88"/>
  <c r="Q312" i="88"/>
  <c r="J312" i="88"/>
  <c r="AS312" i="88"/>
  <c r="W312" i="88"/>
  <c r="AR331" i="91"/>
  <c r="J331" i="91"/>
  <c r="AK331" i="91"/>
  <c r="M331" i="91"/>
  <c r="S331" i="91"/>
  <c r="L331" i="91"/>
  <c r="AB331" i="91"/>
  <c r="H331" i="91"/>
  <c r="AE331" i="91"/>
  <c r="X331" i="91"/>
  <c r="AF331" i="91"/>
  <c r="R331" i="91"/>
  <c r="AH331" i="91"/>
  <c r="AQ331" i="91"/>
  <c r="AN331" i="91"/>
  <c r="AM331" i="91"/>
  <c r="AI331" i="91"/>
  <c r="AP331" i="91"/>
  <c r="AA355" i="91"/>
  <c r="R355" i="91"/>
  <c r="AQ355" i="91"/>
  <c r="M355" i="91"/>
  <c r="P355" i="91"/>
  <c r="V355" i="91"/>
  <c r="AS355" i="91"/>
  <c r="AD355" i="91"/>
  <c r="I355" i="91"/>
  <c r="AO355" i="91"/>
  <c r="AI355" i="91"/>
  <c r="AK355" i="91"/>
  <c r="AC355" i="91"/>
  <c r="AM355" i="91"/>
  <c r="AF355" i="91"/>
  <c r="K355" i="91"/>
  <c r="U355" i="91"/>
  <c r="AB355" i="91"/>
  <c r="AH318" i="88"/>
  <c r="AS318" i="88"/>
  <c r="AQ318" i="88"/>
  <c r="AO318" i="88"/>
  <c r="H318" i="88"/>
  <c r="AP318" i="88"/>
  <c r="W318" i="88"/>
  <c r="AA318" i="88"/>
  <c r="S318" i="88"/>
  <c r="P318" i="88"/>
  <c r="L318" i="88"/>
  <c r="U318" i="88"/>
  <c r="AL318" i="88"/>
  <c r="I318" i="88"/>
  <c r="AC318" i="88"/>
  <c r="AN318" i="88"/>
  <c r="Y318" i="88"/>
  <c r="AJ318" i="88"/>
  <c r="O355" i="91"/>
  <c r="X355" i="91"/>
  <c r="Y355" i="91"/>
  <c r="W355" i="91"/>
  <c r="AH355" i="91"/>
  <c r="L355" i="91"/>
  <c r="AL355" i="91"/>
  <c r="AD355" i="32"/>
  <c r="AB335" i="92"/>
  <c r="M335" i="92"/>
  <c r="O335" i="92"/>
  <c r="AK335" i="92"/>
  <c r="AI346" i="91"/>
  <c r="X346" i="91"/>
  <c r="AC346" i="91"/>
  <c r="AE346" i="91"/>
  <c r="Z331" i="91"/>
  <c r="N331" i="91"/>
  <c r="W331" i="91"/>
  <c r="AJ331" i="91"/>
  <c r="AS331" i="91"/>
  <c r="J318" i="88"/>
  <c r="AR318" i="88"/>
  <c r="M318" i="88"/>
  <c r="AM318" i="88"/>
  <c r="AE312" i="88"/>
  <c r="X312" i="88"/>
  <c r="AC312" i="88"/>
  <c r="S312" i="88"/>
  <c r="AR312" i="88"/>
  <c r="AI346" i="88"/>
  <c r="AC346" i="88"/>
  <c r="AH346" i="88"/>
  <c r="U346" i="88"/>
  <c r="J346" i="88"/>
  <c r="AO371" i="87"/>
  <c r="AP374" i="87"/>
  <c r="AL313" i="91"/>
  <c r="L313" i="91"/>
  <c r="AP300" i="93"/>
  <c r="AR300" i="93"/>
  <c r="K300" i="93"/>
  <c r="AL300" i="93"/>
  <c r="AQ300" i="93"/>
  <c r="L355" i="92"/>
  <c r="AP355" i="92"/>
  <c r="AM355" i="92"/>
  <c r="N355" i="92"/>
  <c r="AI355" i="92"/>
  <c r="P355" i="92"/>
  <c r="AH355" i="92"/>
  <c r="Z355" i="92"/>
  <c r="AQ355" i="92"/>
  <c r="AL355" i="92"/>
  <c r="AK355" i="92"/>
  <c r="AR355" i="92"/>
  <c r="AF355" i="92"/>
  <c r="AJ355" i="92"/>
  <c r="AD355" i="92"/>
  <c r="M355" i="92"/>
  <c r="K355" i="92"/>
  <c r="W355" i="92"/>
  <c r="N331" i="88"/>
  <c r="AD331" i="88"/>
  <c r="AE331" i="88"/>
  <c r="M335" i="32"/>
  <c r="AQ335" i="32"/>
  <c r="AB335" i="32"/>
  <c r="W335" i="32"/>
  <c r="I335" i="32"/>
  <c r="AO335" i="32"/>
  <c r="AM335" i="32"/>
  <c r="AE335" i="32"/>
  <c r="AR335" i="32"/>
  <c r="J335" i="32"/>
  <c r="X335" i="32"/>
  <c r="AN335" i="32"/>
  <c r="AH335" i="32"/>
  <c r="AP335" i="32"/>
  <c r="P335" i="32"/>
  <c r="Z335" i="32"/>
  <c r="U335" i="32"/>
  <c r="Y335" i="32"/>
  <c r="AQ374" i="93"/>
  <c r="V374" i="93"/>
  <c r="AS374" i="93"/>
  <c r="H374" i="93"/>
  <c r="Y374" i="93"/>
  <c r="S374" i="93"/>
  <c r="M374" i="93"/>
  <c r="AP374" i="93"/>
  <c r="AI374" i="93"/>
  <c r="K374" i="93"/>
  <c r="AH374" i="93"/>
  <c r="P374" i="93"/>
  <c r="Z374" i="93"/>
  <c r="Q374" i="93"/>
  <c r="N374" i="93"/>
  <c r="R374" i="93"/>
  <c r="AK374" i="93"/>
  <c r="AC374" i="93"/>
  <c r="AR312" i="94"/>
  <c r="AA312" i="94"/>
  <c r="AD312" i="94"/>
  <c r="Y312" i="94"/>
  <c r="AQ312" i="94"/>
  <c r="W312" i="94"/>
  <c r="AE312" i="94"/>
  <c r="AN312" i="94"/>
  <c r="AF312" i="94"/>
  <c r="J312" i="94"/>
  <c r="AB312" i="94"/>
  <c r="AC312" i="94"/>
  <c r="AO312" i="94"/>
  <c r="I312" i="94"/>
  <c r="S312" i="94"/>
  <c r="O312" i="94"/>
  <c r="L312" i="94"/>
  <c r="AI312" i="94"/>
  <c r="AH371" i="92"/>
  <c r="AP371" i="92"/>
  <c r="AD371" i="92"/>
  <c r="L371" i="92"/>
  <c r="I371" i="92"/>
  <c r="AE371" i="92"/>
  <c r="AC371" i="92"/>
  <c r="V371" i="92"/>
  <c r="X371" i="92"/>
  <c r="N371" i="92"/>
  <c r="H371" i="92"/>
  <c r="AR371" i="92"/>
  <c r="AK371" i="92"/>
  <c r="AQ371" i="92"/>
  <c r="O371" i="92"/>
  <c r="AS371" i="92"/>
  <c r="AI371" i="92"/>
  <c r="AL371" i="92"/>
  <c r="AR374" i="32"/>
  <c r="AP374" i="32"/>
  <c r="P374" i="32"/>
  <c r="W374" i="32"/>
  <c r="AL374" i="32"/>
  <c r="AH374" i="32"/>
  <c r="O374" i="32"/>
  <c r="S374" i="32"/>
  <c r="AD374" i="32"/>
  <c r="J374" i="32"/>
  <c r="L374" i="32"/>
  <c r="AF374" i="32"/>
  <c r="Y374" i="32"/>
  <c r="AC374" i="32"/>
  <c r="AE374" i="32"/>
  <c r="AO374" i="32"/>
  <c r="AJ374" i="32"/>
  <c r="AN374" i="32"/>
  <c r="K335" i="91"/>
  <c r="H335" i="91"/>
  <c r="P335" i="91"/>
  <c r="AF335" i="91"/>
  <c r="M335" i="91"/>
  <c r="R335" i="91"/>
  <c r="W335" i="91"/>
  <c r="AA335" i="91"/>
  <c r="AK335" i="91"/>
  <c r="AM335" i="91"/>
  <c r="AH335" i="91"/>
  <c r="Z335" i="91"/>
  <c r="Y335" i="91"/>
  <c r="Q335" i="91"/>
  <c r="AO335" i="91"/>
  <c r="O335" i="91"/>
  <c r="AL335" i="91"/>
  <c r="J335" i="91"/>
  <c r="S300" i="91"/>
  <c r="Z355" i="32"/>
  <c r="P355" i="32"/>
  <c r="N355" i="32"/>
  <c r="AJ355" i="32"/>
  <c r="AA355" i="32"/>
  <c r="U344" i="91"/>
  <c r="N330" i="92"/>
  <c r="AQ300" i="32"/>
  <c r="S300" i="32"/>
  <c r="V300" i="32"/>
  <c r="Y312" i="32"/>
  <c r="AS312" i="32"/>
  <c r="AI312" i="32"/>
  <c r="AO312" i="32"/>
  <c r="X355" i="32"/>
  <c r="U355" i="32"/>
  <c r="AS355" i="32"/>
  <c r="AI355" i="32"/>
  <c r="M355" i="32"/>
  <c r="Y355" i="32"/>
  <c r="AK355" i="32"/>
  <c r="I355" i="32"/>
  <c r="J355" i="32"/>
  <c r="J305" i="88"/>
  <c r="X330" i="91"/>
  <c r="AP330" i="91"/>
  <c r="S313" i="88"/>
  <c r="Q313" i="88"/>
  <c r="H340" i="87"/>
  <c r="W310" i="32"/>
  <c r="AN330" i="93"/>
  <c r="AK330" i="93"/>
  <c r="Z330" i="87"/>
  <c r="AD330" i="87"/>
  <c r="AP330" i="87"/>
  <c r="AF306" i="32"/>
  <c r="R352" i="94"/>
  <c r="AA305" i="87"/>
  <c r="AL307" i="92"/>
  <c r="L355" i="93"/>
  <c r="AM355" i="93"/>
  <c r="AO355" i="93"/>
  <c r="AS355" i="93"/>
  <c r="AE305" i="32"/>
  <c r="K355" i="32"/>
  <c r="O355" i="32"/>
  <c r="AN355" i="32"/>
  <c r="AF355" i="32"/>
  <c r="Q352" i="94"/>
  <c r="AD330" i="92"/>
  <c r="U300" i="32"/>
  <c r="AR300" i="32"/>
  <c r="AI300" i="32"/>
  <c r="H312" i="32"/>
  <c r="W312" i="32"/>
  <c r="AA312" i="32"/>
  <c r="AF312" i="32"/>
  <c r="AM355" i="32"/>
  <c r="W355" i="32"/>
  <c r="Q355" i="32"/>
  <c r="AP355" i="32"/>
  <c r="L355" i="32"/>
  <c r="S355" i="32"/>
  <c r="AQ355" i="32"/>
  <c r="AH355" i="32"/>
  <c r="K305" i="88"/>
  <c r="AC330" i="91"/>
  <c r="U330" i="91"/>
  <c r="AQ330" i="91"/>
  <c r="V313" i="88"/>
  <c r="AP310" i="32"/>
  <c r="AJ330" i="93"/>
  <c r="H330" i="93"/>
  <c r="AQ330" i="87"/>
  <c r="K330" i="87"/>
  <c r="Y352" i="94"/>
  <c r="AH305" i="87"/>
  <c r="V307" i="92"/>
  <c r="Q355" i="93"/>
  <c r="AL355" i="93"/>
  <c r="AK355" i="93"/>
  <c r="AH355" i="93"/>
  <c r="AP355" i="93"/>
  <c r="I305" i="32"/>
  <c r="AB330" i="92"/>
  <c r="AJ300" i="91"/>
  <c r="AB344" i="91"/>
  <c r="AP344" i="91"/>
  <c r="AR352" i="94"/>
  <c r="K330" i="92"/>
  <c r="AM330" i="92"/>
  <c r="K300" i="91"/>
  <c r="AH300" i="32"/>
  <c r="X300" i="32"/>
  <c r="W300" i="32"/>
  <c r="AN300" i="32"/>
  <c r="AC300" i="32"/>
  <c r="Z300" i="32"/>
  <c r="K312" i="32"/>
  <c r="X312" i="32"/>
  <c r="AE312" i="32"/>
  <c r="AM312" i="32"/>
  <c r="Z312" i="32"/>
  <c r="N312" i="32"/>
  <c r="U312" i="32"/>
  <c r="J312" i="32"/>
  <c r="AD306" i="87"/>
  <c r="AJ305" i="88"/>
  <c r="AO305" i="88"/>
  <c r="R330" i="91"/>
  <c r="AM330" i="91"/>
  <c r="AD330" i="91"/>
  <c r="I330" i="91"/>
  <c r="L305" i="92"/>
  <c r="AO344" i="91"/>
  <c r="AK344" i="91"/>
  <c r="K313" i="88"/>
  <c r="AQ313" i="88"/>
  <c r="I310" i="32"/>
  <c r="AI310" i="32"/>
  <c r="U330" i="93"/>
  <c r="R330" i="93"/>
  <c r="K330" i="93"/>
  <c r="Y330" i="93"/>
  <c r="AR330" i="93"/>
  <c r="AS330" i="87"/>
  <c r="AI330" i="87"/>
  <c r="V330" i="87"/>
  <c r="AL330" i="87"/>
  <c r="AE352" i="94"/>
  <c r="AL352" i="94"/>
  <c r="AK305" i="93"/>
  <c r="AD305" i="87"/>
  <c r="I305" i="87"/>
  <c r="M307" i="92"/>
  <c r="V355" i="93"/>
  <c r="AR355" i="93"/>
  <c r="P355" i="93"/>
  <c r="J355" i="93"/>
  <c r="R355" i="93"/>
  <c r="AQ355" i="93"/>
  <c r="AA355" i="93"/>
  <c r="K355" i="93"/>
  <c r="H355" i="93"/>
  <c r="AP305" i="32"/>
  <c r="S305" i="32"/>
  <c r="AQ352" i="94"/>
  <c r="AJ330" i="92"/>
  <c r="Y330" i="92"/>
  <c r="U300" i="91"/>
  <c r="AA300" i="32"/>
  <c r="H300" i="32"/>
  <c r="AL300" i="32"/>
  <c r="AE300" i="32"/>
  <c r="AK300" i="32"/>
  <c r="AP312" i="32"/>
  <c r="AB312" i="32"/>
  <c r="M312" i="32"/>
  <c r="O312" i="32"/>
  <c r="AJ312" i="32"/>
  <c r="R312" i="32"/>
  <c r="I305" i="88"/>
  <c r="S330" i="91"/>
  <c r="K330" i="91"/>
  <c r="O330" i="91"/>
  <c r="AI344" i="91"/>
  <c r="AQ344" i="91"/>
  <c r="AS313" i="88"/>
  <c r="AJ310" i="32"/>
  <c r="AB307" i="87"/>
  <c r="J330" i="93"/>
  <c r="AL330" i="93"/>
  <c r="Q330" i="93"/>
  <c r="S330" i="87"/>
  <c r="X330" i="87"/>
  <c r="W330" i="87"/>
  <c r="O330" i="87"/>
  <c r="J352" i="94"/>
  <c r="Z305" i="87"/>
  <c r="AJ355" i="93"/>
  <c r="S355" i="93"/>
  <c r="AE355" i="93"/>
  <c r="AN355" i="93"/>
  <c r="N355" i="93"/>
  <c r="X355" i="93"/>
  <c r="W355" i="93"/>
  <c r="AB355" i="93"/>
  <c r="AI305" i="32"/>
  <c r="AA306" i="87"/>
  <c r="H306" i="87"/>
  <c r="M306" i="87"/>
  <c r="L306" i="87"/>
  <c r="AB306" i="87"/>
  <c r="K305" i="92"/>
  <c r="AB305" i="92"/>
  <c r="AR305" i="92"/>
  <c r="Q305" i="92"/>
  <c r="AN306" i="32"/>
  <c r="AS306" i="32"/>
  <c r="M305" i="93"/>
  <c r="S305" i="93"/>
  <c r="AR306" i="94"/>
  <c r="AE306" i="94"/>
  <c r="K344" i="32"/>
  <c r="AM344" i="32"/>
  <c r="Y344" i="91"/>
  <c r="P344" i="91"/>
  <c r="L344" i="91"/>
  <c r="I344" i="91"/>
  <c r="W344" i="91"/>
  <c r="AL344" i="91"/>
  <c r="N344" i="91"/>
  <c r="AM344" i="91"/>
  <c r="R344" i="91"/>
  <c r="AR344" i="91"/>
  <c r="H344" i="91"/>
  <c r="S344" i="91"/>
  <c r="K344" i="91"/>
  <c r="AA344" i="91"/>
  <c r="AS344" i="91"/>
  <c r="AD344" i="91"/>
  <c r="Q344" i="91"/>
  <c r="AN344" i="91"/>
  <c r="AC352" i="94"/>
  <c r="X352" i="94"/>
  <c r="AA352" i="94"/>
  <c r="AK352" i="94"/>
  <c r="I352" i="94"/>
  <c r="AM352" i="94"/>
  <c r="AB352" i="94"/>
  <c r="U352" i="94"/>
  <c r="AJ352" i="94"/>
  <c r="AP352" i="94"/>
  <c r="AD352" i="94"/>
  <c r="AH352" i="94"/>
  <c r="S352" i="94"/>
  <c r="N352" i="94"/>
  <c r="AN352" i="94"/>
  <c r="AI352" i="94"/>
  <c r="O352" i="94"/>
  <c r="V352" i="94"/>
  <c r="W330" i="92"/>
  <c r="AA330" i="92"/>
  <c r="AF330" i="92"/>
  <c r="AI330" i="92"/>
  <c r="AH300" i="91"/>
  <c r="V300" i="91"/>
  <c r="Q306" i="87"/>
  <c r="AQ305" i="92"/>
  <c r="AF344" i="91"/>
  <c r="V344" i="91"/>
  <c r="Z344" i="91"/>
  <c r="AC344" i="91"/>
  <c r="O344" i="91"/>
  <c r="AI306" i="94"/>
  <c r="X306" i="32"/>
  <c r="AS352" i="94"/>
  <c r="P352" i="94"/>
  <c r="AF352" i="94"/>
  <c r="H352" i="94"/>
  <c r="AO352" i="94"/>
  <c r="Q305" i="93"/>
  <c r="S344" i="32"/>
  <c r="M304" i="91"/>
  <c r="AJ304" i="91"/>
  <c r="N307" i="92"/>
  <c r="AD307" i="92"/>
  <c r="AI307" i="92"/>
  <c r="O307" i="92"/>
  <c r="AA310" i="32"/>
  <c r="R310" i="32"/>
  <c r="AC310" i="32"/>
  <c r="AH310" i="32"/>
  <c r="X310" i="32"/>
  <c r="AB310" i="32"/>
  <c r="H310" i="32"/>
  <c r="AD310" i="32"/>
  <c r="AO310" i="32"/>
  <c r="AF310" i="32"/>
  <c r="AK305" i="88"/>
  <c r="AL305" i="88"/>
  <c r="X305" i="88"/>
  <c r="V305" i="88"/>
  <c r="AD305" i="88"/>
  <c r="L305" i="88"/>
  <c r="S305" i="88"/>
  <c r="Q305" i="88"/>
  <c r="N305" i="88"/>
  <c r="AN305" i="88"/>
  <c r="N305" i="32"/>
  <c r="AN305" i="32"/>
  <c r="AF305" i="32"/>
  <c r="AK305" i="32"/>
  <c r="Q305" i="32"/>
  <c r="AC305" i="32"/>
  <c r="AO305" i="32"/>
  <c r="V305" i="32"/>
  <c r="P305" i="32"/>
  <c r="P305" i="87"/>
  <c r="AB305" i="87"/>
  <c r="AO305" i="87"/>
  <c r="K305" i="87"/>
  <c r="S305" i="87"/>
  <c r="Y305" i="87"/>
  <c r="M305" i="87"/>
  <c r="R305" i="87"/>
  <c r="AE305" i="87"/>
  <c r="AJ313" i="88"/>
  <c r="AA313" i="88"/>
  <c r="AO313" i="88"/>
  <c r="AR313" i="88"/>
  <c r="AI313" i="88"/>
  <c r="W313" i="88"/>
  <c r="Y313" i="88"/>
  <c r="AL313" i="88"/>
  <c r="X313" i="88"/>
  <c r="W330" i="91"/>
  <c r="AN330" i="91"/>
  <c r="H330" i="91"/>
  <c r="AR330" i="91"/>
  <c r="AS330" i="91"/>
  <c r="N330" i="91"/>
  <c r="M330" i="91"/>
  <c r="AO330" i="91"/>
  <c r="V330" i="91"/>
  <c r="AI330" i="91"/>
  <c r="AE330" i="91"/>
  <c r="AJ330" i="91"/>
  <c r="AF330" i="91"/>
  <c r="J330" i="91"/>
  <c r="AB330" i="91"/>
  <c r="P330" i="91"/>
  <c r="L330" i="91"/>
  <c r="AA330" i="91"/>
  <c r="AO330" i="87"/>
  <c r="L330" i="87"/>
  <c r="Y330" i="87"/>
  <c r="AH330" i="87"/>
  <c r="H330" i="87"/>
  <c r="P330" i="87"/>
  <c r="AK330" i="87"/>
  <c r="AR330" i="87"/>
  <c r="I330" i="87"/>
  <c r="J330" i="87"/>
  <c r="R330" i="87"/>
  <c r="AM330" i="87"/>
  <c r="N330" i="87"/>
  <c r="AE330" i="87"/>
  <c r="AN330" i="87"/>
  <c r="M330" i="87"/>
  <c r="AJ330" i="87"/>
  <c r="AB330" i="87"/>
  <c r="X330" i="93"/>
  <c r="M330" i="93"/>
  <c r="AD330" i="93"/>
  <c r="I330" i="93"/>
  <c r="N330" i="93"/>
  <c r="P330" i="93"/>
  <c r="AQ330" i="93"/>
  <c r="V330" i="93"/>
  <c r="Z330" i="93"/>
  <c r="L330" i="93"/>
  <c r="AO330" i="93"/>
  <c r="S330" i="93"/>
  <c r="AF330" i="93"/>
  <c r="AE330" i="93"/>
  <c r="AM330" i="93"/>
  <c r="AS330" i="93"/>
  <c r="AB330" i="93"/>
  <c r="AA330" i="93"/>
  <c r="L312" i="32"/>
  <c r="Q312" i="32"/>
  <c r="AQ312" i="32"/>
  <c r="AC312" i="32"/>
  <c r="AN312" i="32"/>
  <c r="AL330" i="92"/>
  <c r="V330" i="92"/>
  <c r="AR300" i="91"/>
  <c r="AI300" i="91"/>
  <c r="AF306" i="87"/>
  <c r="AP305" i="92"/>
  <c r="AH344" i="91"/>
  <c r="M344" i="91"/>
  <c r="AE344" i="91"/>
  <c r="X344" i="91"/>
  <c r="K352" i="94"/>
  <c r="L352" i="94"/>
  <c r="Z352" i="94"/>
  <c r="W352" i="94"/>
  <c r="AL330" i="32"/>
  <c r="AR300" i="92"/>
  <c r="I305" i="91"/>
  <c r="AC344" i="93"/>
  <c r="AD313" i="93"/>
  <c r="AE300" i="93"/>
  <c r="AD300" i="93"/>
  <c r="O300" i="93"/>
  <c r="AH300" i="93"/>
  <c r="AN344" i="87"/>
  <c r="AF344" i="87"/>
  <c r="Z344" i="87"/>
  <c r="AR344" i="87"/>
  <c r="AL344" i="87"/>
  <c r="I344" i="87"/>
  <c r="AM344" i="87"/>
  <c r="M344" i="87"/>
  <c r="AS344" i="87"/>
  <c r="L313" i="87"/>
  <c r="R344" i="92"/>
  <c r="AA344" i="92"/>
  <c r="W344" i="92"/>
  <c r="AH344" i="92"/>
  <c r="Z344" i="92"/>
  <c r="K344" i="92"/>
  <c r="AK344" i="92"/>
  <c r="P344" i="92"/>
  <c r="AS344" i="92"/>
  <c r="AJ330" i="32"/>
  <c r="Q330" i="32"/>
  <c r="AC300" i="92"/>
  <c r="H305" i="91"/>
  <c r="AN344" i="93"/>
  <c r="AI344" i="88"/>
  <c r="N344" i="88"/>
  <c r="AM344" i="88"/>
  <c r="L344" i="88"/>
  <c r="AQ344" i="88"/>
  <c r="V344" i="88"/>
  <c r="AH344" i="88"/>
  <c r="R344" i="88"/>
  <c r="AR344" i="88"/>
  <c r="AS313" i="93"/>
  <c r="R313" i="93"/>
  <c r="K313" i="91"/>
  <c r="AB300" i="93"/>
  <c r="AF300" i="93"/>
  <c r="V300" i="93"/>
  <c r="W300" i="93"/>
  <c r="L300" i="93"/>
  <c r="M300" i="93"/>
  <c r="AA300" i="93"/>
  <c r="R300" i="93"/>
  <c r="P300" i="93"/>
  <c r="W306" i="92"/>
  <c r="AO306" i="92"/>
  <c r="N300" i="87"/>
  <c r="V306" i="88"/>
  <c r="P306" i="88"/>
  <c r="AE306" i="88"/>
  <c r="Q306" i="88"/>
  <c r="AC306" i="88"/>
  <c r="AB306" i="88"/>
  <c r="AK306" i="88"/>
  <c r="S306" i="88"/>
  <c r="U306" i="88"/>
  <c r="F308" i="91"/>
  <c r="W330" i="32"/>
  <c r="I300" i="92"/>
  <c r="AD313" i="91"/>
  <c r="Y300" i="93"/>
  <c r="AS300" i="93"/>
  <c r="Z300" i="93"/>
  <c r="AK300" i="93"/>
  <c r="AO300" i="93"/>
  <c r="X344" i="87"/>
  <c r="AK344" i="87"/>
  <c r="O344" i="87"/>
  <c r="R344" i="87"/>
  <c r="AA344" i="87"/>
  <c r="AC344" i="87"/>
  <c r="L344" i="87"/>
  <c r="Y344" i="87"/>
  <c r="AI313" i="87"/>
  <c r="AJ344" i="92"/>
  <c r="AP344" i="92"/>
  <c r="J344" i="92"/>
  <c r="AO344" i="92"/>
  <c r="Q344" i="92"/>
  <c r="X344" i="92"/>
  <c r="O344" i="92"/>
  <c r="AF344" i="92"/>
  <c r="AQ330" i="32"/>
  <c r="AD330" i="32"/>
  <c r="AQ300" i="92"/>
  <c r="AN305" i="91"/>
  <c r="AE344" i="93"/>
  <c r="U344" i="88"/>
  <c r="Q344" i="88"/>
  <c r="AK344" i="88"/>
  <c r="AC344" i="88"/>
  <c r="O344" i="88"/>
  <c r="AF344" i="88"/>
  <c r="M344" i="88"/>
  <c r="K344" i="88"/>
  <c r="Q313" i="93"/>
  <c r="AC313" i="91"/>
  <c r="J300" i="93"/>
  <c r="Q300" i="93"/>
  <c r="I300" i="93"/>
  <c r="AN300" i="93"/>
  <c r="AC300" i="93"/>
  <c r="AI300" i="93"/>
  <c r="AJ300" i="93"/>
  <c r="N300" i="93"/>
  <c r="S306" i="92"/>
  <c r="J306" i="88"/>
  <c r="AJ306" i="88"/>
  <c r="N306" i="88"/>
  <c r="AS306" i="88"/>
  <c r="AH306" i="88"/>
  <c r="Y306" i="88"/>
  <c r="O306" i="88"/>
  <c r="AD306" i="88"/>
  <c r="H310" i="93"/>
  <c r="AO310" i="93"/>
  <c r="AH335" i="94"/>
  <c r="AS335" i="94"/>
  <c r="AH374" i="94"/>
  <c r="Z374" i="94"/>
  <c r="AN299" i="87"/>
  <c r="AB299" i="87"/>
  <c r="K299" i="87"/>
  <c r="AC306" i="87"/>
  <c r="I306" i="87"/>
  <c r="AE306" i="87"/>
  <c r="AO306" i="87"/>
  <c r="AS306" i="87"/>
  <c r="W306" i="87"/>
  <c r="N306" i="87"/>
  <c r="S306" i="87"/>
  <c r="J306" i="87"/>
  <c r="AQ306" i="87"/>
  <c r="O306" i="87"/>
  <c r="AL306" i="87"/>
  <c r="AM306" i="87"/>
  <c r="K306" i="87"/>
  <c r="X306" i="87"/>
  <c r="AH306" i="87"/>
  <c r="AN306" i="87"/>
  <c r="Z300" i="91"/>
  <c r="AB300" i="91"/>
  <c r="AM300" i="91"/>
  <c r="H300" i="91"/>
  <c r="AN300" i="91"/>
  <c r="R300" i="91"/>
  <c r="AD300" i="91"/>
  <c r="Q300" i="91"/>
  <c r="M300" i="91"/>
  <c r="AE300" i="91"/>
  <c r="AC300" i="91"/>
  <c r="AO300" i="91"/>
  <c r="AP300" i="91"/>
  <c r="AA300" i="91"/>
  <c r="AL300" i="91"/>
  <c r="AF300" i="91"/>
  <c r="AK300" i="91"/>
  <c r="P300" i="91"/>
  <c r="U305" i="92"/>
  <c r="AE305" i="92"/>
  <c r="AK305" i="92"/>
  <c r="AA305" i="92"/>
  <c r="Y305" i="92"/>
  <c r="AC305" i="92"/>
  <c r="AL305" i="92"/>
  <c r="V305" i="92"/>
  <c r="AI305" i="92"/>
  <c r="AO305" i="92"/>
  <c r="AF305" i="92"/>
  <c r="W305" i="92"/>
  <c r="R305" i="92"/>
  <c r="J305" i="92"/>
  <c r="O305" i="92"/>
  <c r="AH305" i="92"/>
  <c r="P305" i="92"/>
  <c r="AS305" i="92"/>
  <c r="I305" i="92"/>
  <c r="Z305" i="92"/>
  <c r="AJ306" i="32"/>
  <c r="W306" i="32"/>
  <c r="AE306" i="32"/>
  <c r="AD306" i="32"/>
  <c r="P306" i="32"/>
  <c r="Z306" i="32"/>
  <c r="AI306" i="32"/>
  <c r="H306" i="32"/>
  <c r="AB306" i="32"/>
  <c r="AC306" i="32"/>
  <c r="AQ306" i="32"/>
  <c r="U306" i="32"/>
  <c r="Q306" i="32"/>
  <c r="AM306" i="32"/>
  <c r="R306" i="32"/>
  <c r="O306" i="32"/>
  <c r="I306" i="32"/>
  <c r="N306" i="32"/>
  <c r="S306" i="32"/>
  <c r="AA306" i="32"/>
  <c r="AH306" i="32"/>
  <c r="AL306" i="32"/>
  <c r="L306" i="32"/>
  <c r="K306" i="32"/>
  <c r="AK306" i="32"/>
  <c r="J306" i="32"/>
  <c r="AP306" i="32"/>
  <c r="AR305" i="93"/>
  <c r="AI305" i="93"/>
  <c r="AH305" i="93"/>
  <c r="AD305" i="93"/>
  <c r="AP305" i="93"/>
  <c r="I305" i="93"/>
  <c r="AM305" i="93"/>
  <c r="R305" i="93"/>
  <c r="V305" i="93"/>
  <c r="AF305" i="93"/>
  <c r="AB305" i="93"/>
  <c r="AJ305" i="93"/>
  <c r="H305" i="93"/>
  <c r="AC305" i="93"/>
  <c r="O305" i="93"/>
  <c r="AN305" i="93"/>
  <c r="AA305" i="93"/>
  <c r="Z305" i="93"/>
  <c r="AE305" i="93"/>
  <c r="AL305" i="93"/>
  <c r="AQ305" i="93"/>
  <c r="X305" i="93"/>
  <c r="N305" i="93"/>
  <c r="L305" i="93"/>
  <c r="K305" i="93"/>
  <c r="W305" i="93"/>
  <c r="U305" i="93"/>
  <c r="AH306" i="94"/>
  <c r="V306" i="94"/>
  <c r="R306" i="94"/>
  <c r="Q306" i="94"/>
  <c r="AB306" i="94"/>
  <c r="AJ306" i="94"/>
  <c r="K306" i="94"/>
  <c r="AP306" i="94"/>
  <c r="AO306" i="94"/>
  <c r="AA306" i="94"/>
  <c r="S306" i="94"/>
  <c r="AN306" i="94"/>
  <c r="O306" i="94"/>
  <c r="N306" i="94"/>
  <c r="AC306" i="94"/>
  <c r="Z306" i="94"/>
  <c r="AQ306" i="94"/>
  <c r="M306" i="94"/>
  <c r="L306" i="94"/>
  <c r="U306" i="94"/>
  <c r="X306" i="94"/>
  <c r="AS306" i="94"/>
  <c r="AK306" i="94"/>
  <c r="AF306" i="94"/>
  <c r="AD306" i="94"/>
  <c r="W306" i="94"/>
  <c r="I306" i="94"/>
  <c r="X330" i="92"/>
  <c r="S330" i="92"/>
  <c r="AK330" i="92"/>
  <c r="Z330" i="92"/>
  <c r="P330" i="92"/>
  <c r="AR330" i="92"/>
  <c r="AP330" i="92"/>
  <c r="AO330" i="92"/>
  <c r="AC330" i="92"/>
  <c r="AB344" i="32"/>
  <c r="AP344" i="32"/>
  <c r="X344" i="32"/>
  <c r="AS344" i="32"/>
  <c r="AE344" i="32"/>
  <c r="AO344" i="32"/>
  <c r="AJ344" i="32"/>
  <c r="W344" i="32"/>
  <c r="AQ344" i="32"/>
  <c r="AA344" i="32"/>
  <c r="AI344" i="32"/>
  <c r="R344" i="32"/>
  <c r="U344" i="32"/>
  <c r="AF344" i="32"/>
  <c r="AH344" i="32"/>
  <c r="Z344" i="32"/>
  <c r="H344" i="32"/>
  <c r="AC344" i="32"/>
  <c r="AR344" i="32"/>
  <c r="P344" i="32"/>
  <c r="N344" i="32"/>
  <c r="AL344" i="32"/>
  <c r="AD344" i="32"/>
  <c r="Y344" i="32"/>
  <c r="AN344" i="32"/>
  <c r="Q344" i="32"/>
  <c r="I344" i="32"/>
  <c r="AQ330" i="92"/>
  <c r="AE330" i="92"/>
  <c r="J330" i="92"/>
  <c r="U330" i="92"/>
  <c r="I330" i="92"/>
  <c r="H330" i="92"/>
  <c r="O300" i="91"/>
  <c r="N300" i="91"/>
  <c r="X300" i="91"/>
  <c r="W300" i="91"/>
  <c r="AQ300" i="91"/>
  <c r="R306" i="87"/>
  <c r="P306" i="87"/>
  <c r="AI306" i="87"/>
  <c r="Z306" i="87"/>
  <c r="AB330" i="32"/>
  <c r="AC330" i="32"/>
  <c r="AO330" i="32"/>
  <c r="AF299" i="87"/>
  <c r="AJ305" i="92"/>
  <c r="AN305" i="92"/>
  <c r="AM305" i="92"/>
  <c r="X305" i="92"/>
  <c r="AM300" i="92"/>
  <c r="AL306" i="94"/>
  <c r="J306" i="94"/>
  <c r="AS305" i="91"/>
  <c r="Z305" i="91"/>
  <c r="J344" i="93"/>
  <c r="H344" i="93"/>
  <c r="AC313" i="93"/>
  <c r="AM313" i="91"/>
  <c r="V306" i="32"/>
  <c r="Y306" i="32"/>
  <c r="AO305" i="93"/>
  <c r="J305" i="93"/>
  <c r="V344" i="32"/>
  <c r="M344" i="32"/>
  <c r="J344" i="32"/>
  <c r="V352" i="91"/>
  <c r="AB352" i="91"/>
  <c r="X313" i="32"/>
  <c r="AD313" i="32"/>
  <c r="N313" i="32"/>
  <c r="AI313" i="94"/>
  <c r="AL313" i="94"/>
  <c r="K306" i="91"/>
  <c r="Y306" i="91"/>
  <c r="AN313" i="93"/>
  <c r="H313" i="93"/>
  <c r="M313" i="93"/>
  <c r="J313" i="93"/>
  <c r="I313" i="93"/>
  <c r="V313" i="93"/>
  <c r="X313" i="93"/>
  <c r="AH313" i="93"/>
  <c r="AO313" i="93"/>
  <c r="AP313" i="93"/>
  <c r="AE313" i="93"/>
  <c r="N313" i="93"/>
  <c r="S313" i="93"/>
  <c r="AQ313" i="93"/>
  <c r="O313" i="93"/>
  <c r="AL313" i="93"/>
  <c r="AM313" i="93"/>
  <c r="L313" i="93"/>
  <c r="P313" i="93"/>
  <c r="AK313" i="93"/>
  <c r="AF313" i="93"/>
  <c r="W313" i="93"/>
  <c r="AJ313" i="93"/>
  <c r="AR313" i="93"/>
  <c r="Y313" i="93"/>
  <c r="AB313" i="93"/>
  <c r="AI313" i="93"/>
  <c r="AP300" i="92"/>
  <c r="H300" i="92"/>
  <c r="Z300" i="92"/>
  <c r="R300" i="92"/>
  <c r="U300" i="92"/>
  <c r="AD300" i="92"/>
  <c r="S300" i="92"/>
  <c r="AE300" i="92"/>
  <c r="Y300" i="92"/>
  <c r="AH300" i="92"/>
  <c r="AA300" i="92"/>
  <c r="AB300" i="92"/>
  <c r="Q300" i="92"/>
  <c r="X300" i="92"/>
  <c r="L300" i="92"/>
  <c r="AL300" i="92"/>
  <c r="P300" i="92"/>
  <c r="N300" i="92"/>
  <c r="J300" i="92"/>
  <c r="AN300" i="92"/>
  <c r="AI300" i="92"/>
  <c r="M300" i="92"/>
  <c r="O300" i="92"/>
  <c r="AS300" i="92"/>
  <c r="AO300" i="92"/>
  <c r="AK300" i="92"/>
  <c r="W300" i="92"/>
  <c r="AK313" i="91"/>
  <c r="R313" i="91"/>
  <c r="U313" i="91"/>
  <c r="M313" i="91"/>
  <c r="AF313" i="91"/>
  <c r="AO313" i="91"/>
  <c r="AP313" i="91"/>
  <c r="V313" i="91"/>
  <c r="Y313" i="91"/>
  <c r="AR313" i="91"/>
  <c r="S313" i="91"/>
  <c r="Q313" i="91"/>
  <c r="X313" i="91"/>
  <c r="P313" i="91"/>
  <c r="I313" i="91"/>
  <c r="AE313" i="91"/>
  <c r="AB313" i="91"/>
  <c r="O313" i="91"/>
  <c r="AJ313" i="91"/>
  <c r="AI313" i="91"/>
  <c r="AH313" i="91"/>
  <c r="Z313" i="91"/>
  <c r="AN313" i="91"/>
  <c r="AA313" i="91"/>
  <c r="N313" i="91"/>
  <c r="AQ313" i="91"/>
  <c r="H313" i="91"/>
  <c r="AO344" i="93"/>
  <c r="K344" i="93"/>
  <c r="AK344" i="93"/>
  <c r="AL344" i="93"/>
  <c r="I344" i="93"/>
  <c r="AR344" i="93"/>
  <c r="AJ344" i="93"/>
  <c r="S344" i="93"/>
  <c r="Z344" i="93"/>
  <c r="AS344" i="93"/>
  <c r="AH344" i="93"/>
  <c r="AQ344" i="93"/>
  <c r="AM344" i="93"/>
  <c r="AD344" i="93"/>
  <c r="N344" i="93"/>
  <c r="AB344" i="93"/>
  <c r="W344" i="93"/>
  <c r="AF344" i="93"/>
  <c r="AI344" i="93"/>
  <c r="L344" i="93"/>
  <c r="O344" i="93"/>
  <c r="AP344" i="93"/>
  <c r="AA344" i="93"/>
  <c r="Q344" i="93"/>
  <c r="M344" i="93"/>
  <c r="P344" i="93"/>
  <c r="Y344" i="93"/>
  <c r="AR305" i="91"/>
  <c r="O305" i="91"/>
  <c r="AC305" i="91"/>
  <c r="Y305" i="91"/>
  <c r="AF305" i="91"/>
  <c r="L305" i="91"/>
  <c r="P305" i="91"/>
  <c r="W305" i="91"/>
  <c r="AA305" i="91"/>
  <c r="AD305" i="91"/>
  <c r="AQ305" i="91"/>
  <c r="M305" i="91"/>
  <c r="AI305" i="91"/>
  <c r="Q305" i="91"/>
  <c r="K305" i="91"/>
  <c r="R305" i="91"/>
  <c r="AM305" i="91"/>
  <c r="N305" i="91"/>
  <c r="AK305" i="91"/>
  <c r="S305" i="91"/>
  <c r="AH305" i="91"/>
  <c r="J305" i="91"/>
  <c r="X305" i="91"/>
  <c r="AO305" i="91"/>
  <c r="AP305" i="91"/>
  <c r="AJ305" i="91"/>
  <c r="AE305" i="91"/>
  <c r="AR330" i="32"/>
  <c r="AK330" i="32"/>
  <c r="P330" i="32"/>
  <c r="AN330" i="32"/>
  <c r="N330" i="32"/>
  <c r="I330" i="32"/>
  <c r="H330" i="32"/>
  <c r="AF330" i="32"/>
  <c r="AM330" i="32"/>
  <c r="J330" i="32"/>
  <c r="AP330" i="32"/>
  <c r="V330" i="32"/>
  <c r="M330" i="32"/>
  <c r="X330" i="32"/>
  <c r="L330" i="32"/>
  <c r="O330" i="32"/>
  <c r="AH330" i="32"/>
  <c r="U330" i="32"/>
  <c r="AN330" i="92"/>
  <c r="R330" i="92"/>
  <c r="AH330" i="92"/>
  <c r="AS330" i="92"/>
  <c r="O330" i="92"/>
  <c r="M330" i="92"/>
  <c r="L330" i="92"/>
  <c r="J300" i="91"/>
  <c r="AS300" i="91"/>
  <c r="Y300" i="91"/>
  <c r="L300" i="91"/>
  <c r="AK306" i="87"/>
  <c r="AP306" i="87"/>
  <c r="V306" i="87"/>
  <c r="Y306" i="87"/>
  <c r="AR306" i="87"/>
  <c r="Z330" i="32"/>
  <c r="S330" i="32"/>
  <c r="K330" i="32"/>
  <c r="R330" i="32"/>
  <c r="AA330" i="32"/>
  <c r="W299" i="87"/>
  <c r="AD305" i="92"/>
  <c r="H305" i="92"/>
  <c r="N305" i="92"/>
  <c r="S305" i="92"/>
  <c r="AF300" i="92"/>
  <c r="AJ300" i="92"/>
  <c r="Y306" i="94"/>
  <c r="P306" i="94"/>
  <c r="H306" i="94"/>
  <c r="V305" i="91"/>
  <c r="U305" i="91"/>
  <c r="R344" i="93"/>
  <c r="U344" i="93"/>
  <c r="K313" i="93"/>
  <c r="U313" i="93"/>
  <c r="AS313" i="91"/>
  <c r="W313" i="91"/>
  <c r="J313" i="91"/>
  <c r="AO306" i="32"/>
  <c r="AR306" i="32"/>
  <c r="AS305" i="93"/>
  <c r="Y305" i="93"/>
  <c r="AK344" i="32"/>
  <c r="O344" i="32"/>
  <c r="AR340" i="92"/>
  <c r="AJ340" i="92"/>
  <c r="Z310" i="92"/>
  <c r="AF310" i="92"/>
  <c r="AB360" i="93"/>
  <c r="O360" i="93"/>
  <c r="AJ299" i="94"/>
  <c r="AS299" i="94"/>
  <c r="AS338" i="87"/>
  <c r="Q338" i="87"/>
  <c r="AQ307" i="32"/>
  <c r="AN307" i="32"/>
  <c r="M307" i="88"/>
  <c r="AF307" i="88"/>
  <c r="AR300" i="88"/>
  <c r="AM300" i="88"/>
  <c r="Y300" i="88"/>
  <c r="AH300" i="88"/>
  <c r="AN300" i="88"/>
  <c r="AB300" i="88"/>
  <c r="AR300" i="87"/>
  <c r="AO300" i="87"/>
  <c r="AF300" i="87"/>
  <c r="AK300" i="87"/>
  <c r="S300" i="87"/>
  <c r="AL300" i="87"/>
  <c r="AN300" i="87"/>
  <c r="R300" i="87"/>
  <c r="P300" i="87"/>
  <c r="Z300" i="87"/>
  <c r="AI300" i="87"/>
  <c r="AB300" i="87"/>
  <c r="K300" i="87"/>
  <c r="AS300" i="87"/>
  <c r="AE300" i="87"/>
  <c r="Y300" i="87"/>
  <c r="L300" i="87"/>
  <c r="AH300" i="87"/>
  <c r="S313" i="87"/>
  <c r="J306" i="92"/>
  <c r="AI306" i="92"/>
  <c r="AA300" i="87"/>
  <c r="AP300" i="87"/>
  <c r="AD300" i="87"/>
  <c r="I300" i="87"/>
  <c r="AK338" i="87"/>
  <c r="AL313" i="87"/>
  <c r="H313" i="87"/>
  <c r="AR313" i="87"/>
  <c r="AP340" i="92"/>
  <c r="AJ306" i="92"/>
  <c r="AB306" i="92"/>
  <c r="AL306" i="92"/>
  <c r="AS300" i="88"/>
  <c r="J300" i="87"/>
  <c r="H300" i="87"/>
  <c r="V300" i="87"/>
  <c r="O300" i="87"/>
  <c r="AQ300" i="87"/>
  <c r="AF354" i="93"/>
  <c r="AS354" i="93"/>
  <c r="AA304" i="32"/>
  <c r="J304" i="32"/>
  <c r="AF338" i="88"/>
  <c r="AD338" i="88"/>
  <c r="AP335" i="87"/>
  <c r="Z335" i="87"/>
  <c r="H374" i="88"/>
  <c r="AK374" i="88"/>
  <c r="H307" i="92"/>
  <c r="Y307" i="92"/>
  <c r="R307" i="92"/>
  <c r="AR307" i="92"/>
  <c r="AE307" i="92"/>
  <c r="U307" i="92"/>
  <c r="AS307" i="92"/>
  <c r="Q307" i="92"/>
  <c r="S307" i="92"/>
  <c r="AA307" i="92"/>
  <c r="AR310" i="32"/>
  <c r="Y310" i="32"/>
  <c r="P310" i="32"/>
  <c r="AN310" i="32"/>
  <c r="M310" i="32"/>
  <c r="N310" i="32"/>
  <c r="Q310" i="32"/>
  <c r="Z310" i="32"/>
  <c r="S310" i="32"/>
  <c r="J310" i="32"/>
  <c r="L310" i="32"/>
  <c r="AQ310" i="32"/>
  <c r="AL310" i="32"/>
  <c r="AS310" i="32"/>
  <c r="U310" i="32"/>
  <c r="K310" i="32"/>
  <c r="AK310" i="32"/>
  <c r="AM310" i="32"/>
  <c r="Y305" i="88"/>
  <c r="U305" i="88"/>
  <c r="AP305" i="88"/>
  <c r="H305" i="88"/>
  <c r="AF305" i="88"/>
  <c r="AA305" i="88"/>
  <c r="AM305" i="88"/>
  <c r="AQ305" i="88"/>
  <c r="M305" i="88"/>
  <c r="AR305" i="88"/>
  <c r="AS305" i="88"/>
  <c r="AB305" i="88"/>
  <c r="P305" i="88"/>
  <c r="O305" i="88"/>
  <c r="AI305" i="88"/>
  <c r="R305" i="88"/>
  <c r="AE305" i="88"/>
  <c r="W305" i="88"/>
  <c r="K300" i="32"/>
  <c r="L300" i="32"/>
  <c r="Y300" i="32"/>
  <c r="AP300" i="32"/>
  <c r="I300" i="32"/>
  <c r="R300" i="32"/>
  <c r="N300" i="32"/>
  <c r="AD300" i="32"/>
  <c r="AS300" i="32"/>
  <c r="AM300" i="32"/>
  <c r="AO300" i="32"/>
  <c r="O300" i="32"/>
  <c r="Q300" i="32"/>
  <c r="AJ300" i="32"/>
  <c r="AS305" i="32"/>
  <c r="Y305" i="32"/>
  <c r="AA305" i="32"/>
  <c r="AH305" i="32"/>
  <c r="O305" i="32"/>
  <c r="AR305" i="32"/>
  <c r="AQ305" i="32"/>
  <c r="H305" i="32"/>
  <c r="W305" i="32"/>
  <c r="K305" i="32"/>
  <c r="AM305" i="32"/>
  <c r="U305" i="32"/>
  <c r="L305" i="32"/>
  <c r="AL305" i="32"/>
  <c r="M305" i="32"/>
  <c r="AJ305" i="32"/>
  <c r="R305" i="32"/>
  <c r="X305" i="32"/>
  <c r="Q305" i="87"/>
  <c r="AC305" i="87"/>
  <c r="X305" i="87"/>
  <c r="AL305" i="87"/>
  <c r="AS305" i="87"/>
  <c r="AI305" i="87"/>
  <c r="AK305" i="87"/>
  <c r="W305" i="87"/>
  <c r="N305" i="87"/>
  <c r="AR305" i="87"/>
  <c r="AP305" i="87"/>
  <c r="AF305" i="87"/>
  <c r="AM305" i="87"/>
  <c r="H305" i="87"/>
  <c r="L305" i="87"/>
  <c r="AQ305" i="87"/>
  <c r="AJ305" i="87"/>
  <c r="J305" i="87"/>
  <c r="AN313" i="88"/>
  <c r="R313" i="88"/>
  <c r="AE313" i="88"/>
  <c r="H313" i="88"/>
  <c r="AH313" i="88"/>
  <c r="U313" i="88"/>
  <c r="AM313" i="88"/>
  <c r="AC313" i="88"/>
  <c r="L313" i="88"/>
  <c r="Z313" i="88"/>
  <c r="N313" i="88"/>
  <c r="I313" i="88"/>
  <c r="AP313" i="88"/>
  <c r="O313" i="88"/>
  <c r="M313" i="88"/>
  <c r="AB313" i="88"/>
  <c r="P313" i="88"/>
  <c r="AK313" i="88"/>
  <c r="L306" i="92"/>
  <c r="AH306" i="92"/>
  <c r="AQ306" i="92"/>
  <c r="AM306" i="92"/>
  <c r="H306" i="92"/>
  <c r="AP306" i="92"/>
  <c r="AA306" i="92"/>
  <c r="AF306" i="92"/>
  <c r="R306" i="92"/>
  <c r="AS306" i="92"/>
  <c r="X306" i="92"/>
  <c r="Q306" i="92"/>
  <c r="AK306" i="92"/>
  <c r="O306" i="92"/>
  <c r="P306" i="92"/>
  <c r="Y306" i="92"/>
  <c r="N306" i="92"/>
  <c r="Z306" i="92"/>
  <c r="AA313" i="87"/>
  <c r="N313" i="87"/>
  <c r="S310" i="92"/>
  <c r="L307" i="88"/>
  <c r="AN306" i="92"/>
  <c r="AD306" i="92"/>
  <c r="AC306" i="92"/>
  <c r="O300" i="88"/>
  <c r="AJ313" i="87"/>
  <c r="I313" i="87"/>
  <c r="O307" i="32"/>
  <c r="AE306" i="92"/>
  <c r="AR306" i="92"/>
  <c r="M306" i="92"/>
  <c r="K306" i="92"/>
  <c r="AC300" i="88"/>
  <c r="W300" i="87"/>
  <c r="AC300" i="87"/>
  <c r="M300" i="87"/>
  <c r="Q300" i="87"/>
  <c r="F308" i="92"/>
  <c r="Z313" i="32"/>
  <c r="AC306" i="91"/>
  <c r="S313" i="94"/>
  <c r="Z313" i="87"/>
  <c r="AO313" i="87"/>
  <c r="AF313" i="87"/>
  <c r="V313" i="87"/>
  <c r="AI324" i="94"/>
  <c r="M340" i="92"/>
  <c r="X307" i="32"/>
  <c r="L299" i="93"/>
  <c r="AJ310" i="92"/>
  <c r="AI360" i="93"/>
  <c r="AD307" i="88"/>
  <c r="AF299" i="94"/>
  <c r="M313" i="32"/>
  <c r="X300" i="88"/>
  <c r="U300" i="88"/>
  <c r="AP300" i="88"/>
  <c r="AI300" i="88"/>
  <c r="AD300" i="88"/>
  <c r="P306" i="91"/>
  <c r="AJ306" i="91"/>
  <c r="AQ338" i="87"/>
  <c r="Z313" i="94"/>
  <c r="V313" i="94"/>
  <c r="Q313" i="87"/>
  <c r="AE313" i="87"/>
  <c r="AQ313" i="87"/>
  <c r="AS313" i="87"/>
  <c r="AB340" i="92"/>
  <c r="AM307" i="32"/>
  <c r="AE310" i="92"/>
  <c r="AJ307" i="88"/>
  <c r="Z299" i="94"/>
  <c r="AQ300" i="88"/>
  <c r="Z300" i="88"/>
  <c r="K300" i="88"/>
  <c r="L300" i="88"/>
  <c r="AE338" i="87"/>
  <c r="AH354" i="32"/>
  <c r="AF354" i="32"/>
  <c r="AH338" i="93"/>
  <c r="AF338" i="93"/>
  <c r="N307" i="93"/>
  <c r="L307" i="93"/>
  <c r="I313" i="32"/>
  <c r="AF313" i="32"/>
  <c r="AQ313" i="32"/>
  <c r="AH313" i="32"/>
  <c r="AS313" i="32"/>
  <c r="W313" i="32"/>
  <c r="Y313" i="32"/>
  <c r="AA313" i="32"/>
  <c r="AE313" i="32"/>
  <c r="R313" i="32"/>
  <c r="O313" i="32"/>
  <c r="Q313" i="32"/>
  <c r="V313" i="32"/>
  <c r="AP313" i="32"/>
  <c r="AN313" i="32"/>
  <c r="U313" i="32"/>
  <c r="AO313" i="32"/>
  <c r="AB313" i="32"/>
  <c r="AJ313" i="32"/>
  <c r="J313" i="32"/>
  <c r="AR313" i="32"/>
  <c r="L313" i="32"/>
  <c r="AM313" i="32"/>
  <c r="S313" i="32"/>
  <c r="AI313" i="32"/>
  <c r="AC313" i="32"/>
  <c r="AL313" i="32"/>
  <c r="AK313" i="94"/>
  <c r="X313" i="94"/>
  <c r="AD313" i="94"/>
  <c r="AP313" i="94"/>
  <c r="AH313" i="94"/>
  <c r="P313" i="94"/>
  <c r="AF313" i="94"/>
  <c r="AA313" i="94"/>
  <c r="AN313" i="94"/>
  <c r="Y313" i="94"/>
  <c r="L313" i="94"/>
  <c r="H313" i="94"/>
  <c r="U313" i="94"/>
  <c r="N313" i="94"/>
  <c r="AM313" i="94"/>
  <c r="AS313" i="94"/>
  <c r="J313" i="94"/>
  <c r="AB313" i="94"/>
  <c r="M313" i="94"/>
  <c r="AO313" i="94"/>
  <c r="AC313" i="94"/>
  <c r="AQ313" i="94"/>
  <c r="AE313" i="94"/>
  <c r="R313" i="94"/>
  <c r="W313" i="94"/>
  <c r="I306" i="91"/>
  <c r="AA306" i="91"/>
  <c r="L306" i="91"/>
  <c r="W306" i="91"/>
  <c r="H306" i="91"/>
  <c r="AE306" i="91"/>
  <c r="AB306" i="91"/>
  <c r="M306" i="91"/>
  <c r="X306" i="91"/>
  <c r="Z306" i="91"/>
  <c r="AR306" i="91"/>
  <c r="Q306" i="91"/>
  <c r="AK306" i="91"/>
  <c r="AI306" i="91"/>
  <c r="AF306" i="91"/>
  <c r="AL306" i="91"/>
  <c r="R306" i="91"/>
  <c r="U306" i="91"/>
  <c r="N306" i="91"/>
  <c r="AQ306" i="91"/>
  <c r="J306" i="91"/>
  <c r="S306" i="91"/>
  <c r="AP306" i="91"/>
  <c r="O306" i="91"/>
  <c r="AS306" i="91"/>
  <c r="AH306" i="91"/>
  <c r="AM306" i="91"/>
  <c r="O313" i="94"/>
  <c r="AJ313" i="94"/>
  <c r="Q313" i="94"/>
  <c r="K313" i="32"/>
  <c r="H313" i="32"/>
  <c r="AD306" i="91"/>
  <c r="AN306" i="91"/>
  <c r="I313" i="94"/>
  <c r="K313" i="94"/>
  <c r="AR313" i="94"/>
  <c r="AK313" i="32"/>
  <c r="P313" i="32"/>
  <c r="AO306" i="91"/>
  <c r="V306" i="91"/>
  <c r="W313" i="87"/>
  <c r="R313" i="87"/>
  <c r="AN313" i="87"/>
  <c r="AP313" i="87"/>
  <c r="AD313" i="87"/>
  <c r="AM313" i="87"/>
  <c r="O313" i="87"/>
  <c r="K313" i="87"/>
  <c r="Q324" i="94"/>
  <c r="AA340" i="92"/>
  <c r="AQ340" i="92"/>
  <c r="K307" i="32"/>
  <c r="I307" i="32"/>
  <c r="L310" i="92"/>
  <c r="O310" i="92"/>
  <c r="J360" i="93"/>
  <c r="Z360" i="93"/>
  <c r="AC307" i="88"/>
  <c r="AK299" i="94"/>
  <c r="Y299" i="94"/>
  <c r="N300" i="88"/>
  <c r="P300" i="88"/>
  <c r="AJ300" i="88"/>
  <c r="AF300" i="88"/>
  <c r="AA300" i="88"/>
  <c r="AL300" i="88"/>
  <c r="S300" i="88"/>
  <c r="J300" i="88"/>
  <c r="M300" i="88"/>
  <c r="AL338" i="87"/>
  <c r="AI338" i="87"/>
  <c r="J304" i="94"/>
  <c r="J313" i="87"/>
  <c r="AH313" i="87"/>
  <c r="AC313" i="87"/>
  <c r="P313" i="87"/>
  <c r="Y313" i="87"/>
  <c r="M313" i="87"/>
  <c r="X313" i="87"/>
  <c r="AK313" i="87"/>
  <c r="P340" i="92"/>
  <c r="Q340" i="92"/>
  <c r="M307" i="32"/>
  <c r="U324" i="32"/>
  <c r="AP310" i="92"/>
  <c r="W360" i="93"/>
  <c r="S307" i="88"/>
  <c r="V307" i="88"/>
  <c r="AL299" i="94"/>
  <c r="AA299" i="94"/>
  <c r="AR352" i="88"/>
  <c r="AO300" i="88"/>
  <c r="Q300" i="88"/>
  <c r="AE300" i="88"/>
  <c r="H300" i="88"/>
  <c r="W300" i="88"/>
  <c r="R300" i="88"/>
  <c r="AK300" i="88"/>
  <c r="V300" i="88"/>
  <c r="R338" i="87"/>
  <c r="AJ307" i="93"/>
  <c r="R304" i="94"/>
  <c r="N354" i="91"/>
  <c r="H340" i="92"/>
  <c r="V340" i="92"/>
  <c r="S340" i="92"/>
  <c r="AI340" i="92"/>
  <c r="AO307" i="93"/>
  <c r="Q307" i="32"/>
  <c r="L307" i="32"/>
  <c r="R307" i="32"/>
  <c r="I354" i="32"/>
  <c r="P310" i="92"/>
  <c r="Y310" i="92"/>
  <c r="AO310" i="92"/>
  <c r="AC360" i="93"/>
  <c r="AO360" i="93"/>
  <c r="AQ360" i="93"/>
  <c r="AS307" i="88"/>
  <c r="J307" i="88"/>
  <c r="H307" i="88"/>
  <c r="Q299" i="94"/>
  <c r="AC299" i="94"/>
  <c r="AH299" i="94"/>
  <c r="AB360" i="87"/>
  <c r="Q324" i="91"/>
  <c r="W338" i="93"/>
  <c r="K338" i="87"/>
  <c r="L338" i="87"/>
  <c r="AP338" i="87"/>
  <c r="AC338" i="87"/>
  <c r="M352" i="91"/>
  <c r="AE354" i="32"/>
  <c r="P304" i="94"/>
  <c r="O349" i="88"/>
  <c r="Y340" i="92"/>
  <c r="AL340" i="92"/>
  <c r="L340" i="92"/>
  <c r="AO340" i="92"/>
  <c r="AH352" i="91"/>
  <c r="AS307" i="32"/>
  <c r="AH307" i="32"/>
  <c r="AE307" i="32"/>
  <c r="AR354" i="32"/>
  <c r="Q349" i="92"/>
  <c r="Q299" i="93"/>
  <c r="J310" i="92"/>
  <c r="V310" i="92"/>
  <c r="AS310" i="92"/>
  <c r="AJ360" i="93"/>
  <c r="AN360" i="93"/>
  <c r="AK360" i="93"/>
  <c r="AR360" i="93"/>
  <c r="AB307" i="88"/>
  <c r="AL307" i="88"/>
  <c r="AN307" i="88"/>
  <c r="O299" i="94"/>
  <c r="M299" i="94"/>
  <c r="AN299" i="94"/>
  <c r="L338" i="93"/>
  <c r="J338" i="87"/>
  <c r="O338" i="87"/>
  <c r="V338" i="87"/>
  <c r="AK349" i="88"/>
  <c r="M307" i="93"/>
  <c r="Q354" i="32"/>
  <c r="Z307" i="32"/>
  <c r="AB307" i="32"/>
  <c r="AI307" i="32"/>
  <c r="V307" i="32"/>
  <c r="Y307" i="32"/>
  <c r="AF307" i="32"/>
  <c r="AJ307" i="32"/>
  <c r="P307" i="32"/>
  <c r="AR307" i="32"/>
  <c r="AK304" i="94"/>
  <c r="S354" i="91"/>
  <c r="I324" i="94"/>
  <c r="AM324" i="94"/>
  <c r="AE340" i="92"/>
  <c r="U340" i="92"/>
  <c r="J340" i="92"/>
  <c r="AN340" i="92"/>
  <c r="AM340" i="92"/>
  <c r="K340" i="92"/>
  <c r="X340" i="92"/>
  <c r="L352" i="91"/>
  <c r="AR352" i="91"/>
  <c r="Z307" i="93"/>
  <c r="O307" i="93"/>
  <c r="AD307" i="93"/>
  <c r="AP307" i="32"/>
  <c r="S307" i="32"/>
  <c r="J307" i="32"/>
  <c r="W307" i="32"/>
  <c r="AL307" i="32"/>
  <c r="H307" i="32"/>
  <c r="AL354" i="32"/>
  <c r="Y354" i="32"/>
  <c r="Z349" i="92"/>
  <c r="U310" i="92"/>
  <c r="AH310" i="92"/>
  <c r="M310" i="92"/>
  <c r="H310" i="92"/>
  <c r="AQ310" i="92"/>
  <c r="K310" i="92"/>
  <c r="R360" i="93"/>
  <c r="AE360" i="93"/>
  <c r="L360" i="93"/>
  <c r="Y360" i="93"/>
  <c r="M360" i="93"/>
  <c r="Q360" i="93"/>
  <c r="Q307" i="88"/>
  <c r="AM307" i="88"/>
  <c r="Z307" i="88"/>
  <c r="K307" i="88"/>
  <c r="AI307" i="88"/>
  <c r="AP307" i="88"/>
  <c r="R323" i="92"/>
  <c r="AI299" i="94"/>
  <c r="V299" i="94"/>
  <c r="AQ299" i="94"/>
  <c r="AD299" i="94"/>
  <c r="H299" i="94"/>
  <c r="W299" i="94"/>
  <c r="AJ352" i="88"/>
  <c r="U338" i="93"/>
  <c r="AL338" i="93"/>
  <c r="Z338" i="93"/>
  <c r="N338" i="87"/>
  <c r="S338" i="87"/>
  <c r="AA338" i="87"/>
  <c r="AM338" i="87"/>
  <c r="Y338" i="87"/>
  <c r="J299" i="87"/>
  <c r="AP299" i="87"/>
  <c r="S299" i="87"/>
  <c r="AI299" i="87"/>
  <c r="Z352" i="32"/>
  <c r="AE352" i="32"/>
  <c r="AQ354" i="32"/>
  <c r="Z354" i="32"/>
  <c r="O354" i="32"/>
  <c r="H354" i="32"/>
  <c r="P354" i="32"/>
  <c r="W354" i="32"/>
  <c r="AJ352" i="91"/>
  <c r="AA352" i="91"/>
  <c r="I352" i="91"/>
  <c r="AP352" i="91"/>
  <c r="AL352" i="91"/>
  <c r="AC352" i="91"/>
  <c r="K338" i="93"/>
  <c r="AC338" i="93"/>
  <c r="AR338" i="93"/>
  <c r="AM338" i="93"/>
  <c r="M338" i="93"/>
  <c r="AL307" i="93"/>
  <c r="H307" i="93"/>
  <c r="AH307" i="93"/>
  <c r="AN307" i="93"/>
  <c r="K307" i="93"/>
  <c r="V307" i="93"/>
  <c r="M354" i="91"/>
  <c r="AM352" i="91"/>
  <c r="Z352" i="91"/>
  <c r="S352" i="91"/>
  <c r="AS307" i="93"/>
  <c r="Q307" i="93"/>
  <c r="K354" i="32"/>
  <c r="J354" i="32"/>
  <c r="I304" i="92"/>
  <c r="AM324" i="93"/>
  <c r="AD338" i="93"/>
  <c r="AB338" i="93"/>
  <c r="AS338" i="93"/>
  <c r="U299" i="93"/>
  <c r="AF299" i="93"/>
  <c r="W324" i="91"/>
  <c r="AD324" i="91"/>
  <c r="AF340" i="92"/>
  <c r="I340" i="92"/>
  <c r="AS340" i="92"/>
  <c r="AK340" i="92"/>
  <c r="AC340" i="92"/>
  <c r="AK310" i="92"/>
  <c r="AI310" i="92"/>
  <c r="Q310" i="92"/>
  <c r="AB310" i="92"/>
  <c r="AM310" i="92"/>
  <c r="W310" i="92"/>
  <c r="AC310" i="92"/>
  <c r="N310" i="92"/>
  <c r="R310" i="92"/>
  <c r="K360" i="93"/>
  <c r="S360" i="93"/>
  <c r="AM360" i="93"/>
  <c r="V360" i="93"/>
  <c r="AP360" i="93"/>
  <c r="X360" i="93"/>
  <c r="AA360" i="93"/>
  <c r="U360" i="93"/>
  <c r="AL360" i="93"/>
  <c r="J299" i="94"/>
  <c r="R299" i="94"/>
  <c r="AE299" i="94"/>
  <c r="K299" i="94"/>
  <c r="AO299" i="94"/>
  <c r="I299" i="94"/>
  <c r="N299" i="94"/>
  <c r="L299" i="94"/>
  <c r="U299" i="94"/>
  <c r="P338" i="87"/>
  <c r="I338" i="87"/>
  <c r="AD338" i="87"/>
  <c r="H338" i="87"/>
  <c r="AJ338" i="87"/>
  <c r="AO338" i="87"/>
  <c r="AN338" i="87"/>
  <c r="AR338" i="87"/>
  <c r="AB338" i="87"/>
  <c r="W307" i="88"/>
  <c r="Y307" i="88"/>
  <c r="AA307" i="88"/>
  <c r="P307" i="88"/>
  <c r="I307" i="88"/>
  <c r="AH307" i="88"/>
  <c r="AQ307" i="88"/>
  <c r="AO307" i="88"/>
  <c r="U307" i="88"/>
  <c r="AJ304" i="94"/>
  <c r="R354" i="91"/>
  <c r="AO354" i="91"/>
  <c r="AE324" i="94"/>
  <c r="R340" i="92"/>
  <c r="N340" i="92"/>
  <c r="AH340" i="92"/>
  <c r="W340" i="92"/>
  <c r="AD340" i="92"/>
  <c r="Z340" i="92"/>
  <c r="O340" i="92"/>
  <c r="K352" i="91"/>
  <c r="U352" i="91"/>
  <c r="AE352" i="91"/>
  <c r="N352" i="91"/>
  <c r="AA307" i="93"/>
  <c r="I307" i="93"/>
  <c r="J307" i="93"/>
  <c r="N307" i="32"/>
  <c r="AO307" i="32"/>
  <c r="AC307" i="32"/>
  <c r="AD307" i="32"/>
  <c r="U307" i="32"/>
  <c r="AK307" i="32"/>
  <c r="AA307" i="32"/>
  <c r="AS354" i="32"/>
  <c r="V354" i="32"/>
  <c r="AJ354" i="32"/>
  <c r="AS299" i="93"/>
  <c r="AL310" i="92"/>
  <c r="AA310" i="92"/>
  <c r="AN310" i="92"/>
  <c r="AD310" i="92"/>
  <c r="I310" i="92"/>
  <c r="X310" i="92"/>
  <c r="AR310" i="92"/>
  <c r="N360" i="93"/>
  <c r="P360" i="93"/>
  <c r="AD360" i="93"/>
  <c r="H360" i="93"/>
  <c r="AF360" i="93"/>
  <c r="I360" i="93"/>
  <c r="AS360" i="93"/>
  <c r="R307" i="88"/>
  <c r="AR307" i="88"/>
  <c r="X307" i="88"/>
  <c r="AK307" i="88"/>
  <c r="O307" i="88"/>
  <c r="N307" i="88"/>
  <c r="AE307" i="88"/>
  <c r="AQ323" i="92"/>
  <c r="AF349" i="93"/>
  <c r="AM299" i="94"/>
  <c r="S299" i="94"/>
  <c r="X299" i="94"/>
  <c r="AB299" i="94"/>
  <c r="P299" i="94"/>
  <c r="AR299" i="94"/>
  <c r="U352" i="88"/>
  <c r="AA338" i="93"/>
  <c r="N338" i="93"/>
  <c r="I338" i="93"/>
  <c r="AI338" i="93"/>
  <c r="X338" i="87"/>
  <c r="W338" i="87"/>
  <c r="AF338" i="87"/>
  <c r="Z338" i="87"/>
  <c r="AH338" i="87"/>
  <c r="M338" i="87"/>
  <c r="AQ304" i="87"/>
  <c r="AE374" i="94"/>
  <c r="L299" i="87"/>
  <c r="X299" i="87"/>
  <c r="V299" i="87"/>
  <c r="I299" i="87"/>
  <c r="AS299" i="87"/>
  <c r="AK299" i="87"/>
  <c r="P299" i="87"/>
  <c r="R299" i="87"/>
  <c r="AH299" i="87"/>
  <c r="I335" i="94"/>
  <c r="AL354" i="94"/>
  <c r="N374" i="94"/>
  <c r="AJ374" i="94"/>
  <c r="N299" i="87"/>
  <c r="Q299" i="87"/>
  <c r="AC299" i="87"/>
  <c r="Z299" i="87"/>
  <c r="AM299" i="87"/>
  <c r="M299" i="87"/>
  <c r="AE299" i="87"/>
  <c r="Y299" i="87"/>
  <c r="AR299" i="87"/>
  <c r="Q335" i="94"/>
  <c r="AR335" i="94"/>
  <c r="AF307" i="92"/>
  <c r="AK307" i="92"/>
  <c r="I307" i="92"/>
  <c r="AH307" i="92"/>
  <c r="L307" i="92"/>
  <c r="X307" i="92"/>
  <c r="AP307" i="92"/>
  <c r="K307" i="92"/>
  <c r="AM307" i="92"/>
  <c r="AR338" i="88"/>
  <c r="AR374" i="94"/>
  <c r="AO299" i="87"/>
  <c r="AL299" i="87"/>
  <c r="O299" i="87"/>
  <c r="AQ299" i="87"/>
  <c r="AD299" i="87"/>
  <c r="AJ299" i="87"/>
  <c r="AA299" i="87"/>
  <c r="Z307" i="92"/>
  <c r="P307" i="92"/>
  <c r="AQ307" i="92"/>
  <c r="AJ307" i="92"/>
  <c r="J307" i="92"/>
  <c r="AO307" i="92"/>
  <c r="AC307" i="92"/>
  <c r="AB307" i="92"/>
  <c r="AF310" i="94"/>
  <c r="R354" i="94"/>
  <c r="AE340" i="32"/>
  <c r="AJ374" i="88"/>
  <c r="AD304" i="32"/>
  <c r="O354" i="88"/>
  <c r="AD340" i="88"/>
  <c r="AN307" i="87"/>
  <c r="H338" i="88"/>
  <c r="U338" i="88"/>
  <c r="AO338" i="88"/>
  <c r="O335" i="87"/>
  <c r="AR354" i="94"/>
  <c r="P354" i="94"/>
  <c r="AH354" i="91"/>
  <c r="AM354" i="91"/>
  <c r="AI349" i="88"/>
  <c r="AS349" i="88"/>
  <c r="AD352" i="91"/>
  <c r="W352" i="91"/>
  <c r="AS352" i="91"/>
  <c r="H352" i="91"/>
  <c r="AF352" i="91"/>
  <c r="X352" i="91"/>
  <c r="J352" i="91"/>
  <c r="R352" i="91"/>
  <c r="AK352" i="91"/>
  <c r="U374" i="88"/>
  <c r="Y374" i="88"/>
  <c r="U307" i="93"/>
  <c r="AF307" i="93"/>
  <c r="AM307" i="93"/>
  <c r="AQ307" i="93"/>
  <c r="S307" i="93"/>
  <c r="Y307" i="93"/>
  <c r="AR307" i="93"/>
  <c r="AI307" i="93"/>
  <c r="AE307" i="93"/>
  <c r="AN304" i="32"/>
  <c r="AM354" i="32"/>
  <c r="AI354" i="32"/>
  <c r="AO354" i="32"/>
  <c r="AD354" i="32"/>
  <c r="AC354" i="32"/>
  <c r="N354" i="32"/>
  <c r="AP354" i="32"/>
  <c r="L354" i="32"/>
  <c r="J323" i="92"/>
  <c r="L307" i="87"/>
  <c r="AO307" i="87"/>
  <c r="AR307" i="87"/>
  <c r="AA304" i="92"/>
  <c r="Y338" i="88"/>
  <c r="AI338" i="88"/>
  <c r="AJ335" i="87"/>
  <c r="J338" i="93"/>
  <c r="H338" i="93"/>
  <c r="AJ338" i="93"/>
  <c r="X338" i="93"/>
  <c r="AK338" i="93"/>
  <c r="S338" i="93"/>
  <c r="P338" i="93"/>
  <c r="Q338" i="93"/>
  <c r="AO338" i="93"/>
  <c r="W354" i="94"/>
  <c r="AE374" i="88"/>
  <c r="O307" i="87"/>
  <c r="X354" i="94"/>
  <c r="AK354" i="91"/>
  <c r="U354" i="91"/>
  <c r="I349" i="88"/>
  <c r="AN352" i="91"/>
  <c r="AI352" i="91"/>
  <c r="P352" i="91"/>
  <c r="Q352" i="91"/>
  <c r="Y352" i="91"/>
  <c r="O352" i="91"/>
  <c r="AQ352" i="91"/>
  <c r="AO352" i="91"/>
  <c r="AL374" i="88"/>
  <c r="R307" i="93"/>
  <c r="AB307" i="93"/>
  <c r="P307" i="93"/>
  <c r="AC307" i="93"/>
  <c r="W307" i="93"/>
  <c r="AK307" i="93"/>
  <c r="AP307" i="93"/>
  <c r="X307" i="93"/>
  <c r="AB354" i="32"/>
  <c r="AN354" i="32"/>
  <c r="S354" i="32"/>
  <c r="R354" i="32"/>
  <c r="M354" i="32"/>
  <c r="U354" i="32"/>
  <c r="X354" i="32"/>
  <c r="AK354" i="32"/>
  <c r="AA354" i="32"/>
  <c r="W307" i="87"/>
  <c r="AH360" i="92"/>
  <c r="P338" i="88"/>
  <c r="AQ335" i="87"/>
  <c r="O338" i="93"/>
  <c r="AN338" i="93"/>
  <c r="R338" i="93"/>
  <c r="AE338" i="93"/>
  <c r="AQ338" i="93"/>
  <c r="AP338" i="93"/>
  <c r="Y338" i="93"/>
  <c r="V338" i="93"/>
  <c r="AO352" i="32"/>
  <c r="F308" i="94"/>
  <c r="F339" i="92"/>
  <c r="U304" i="93"/>
  <c r="AR304" i="93"/>
  <c r="AL335" i="94"/>
  <c r="Y335" i="94"/>
  <c r="AD335" i="94"/>
  <c r="AP335" i="94"/>
  <c r="X335" i="94"/>
  <c r="AC335" i="94"/>
  <c r="AI335" i="94"/>
  <c r="AN335" i="94"/>
  <c r="W335" i="94"/>
  <c r="Z335" i="94"/>
  <c r="M335" i="94"/>
  <c r="H335" i="94"/>
  <c r="S335" i="94"/>
  <c r="J335" i="94"/>
  <c r="N335" i="94"/>
  <c r="AJ335" i="94"/>
  <c r="L335" i="94"/>
  <c r="K335" i="94"/>
  <c r="AL374" i="94"/>
  <c r="O374" i="94"/>
  <c r="R335" i="94"/>
  <c r="V335" i="94"/>
  <c r="AF340" i="93"/>
  <c r="S335" i="87"/>
  <c r="J335" i="87"/>
  <c r="K335" i="87"/>
  <c r="P335" i="87"/>
  <c r="Y335" i="87"/>
  <c r="AI349" i="94"/>
  <c r="J349" i="94"/>
  <c r="AK349" i="94"/>
  <c r="AO340" i="88"/>
  <c r="AL340" i="88"/>
  <c r="O340" i="88"/>
  <c r="M340" i="88"/>
  <c r="L310" i="94"/>
  <c r="AD310" i="94"/>
  <c r="Z354" i="93"/>
  <c r="AP354" i="93"/>
  <c r="AQ354" i="93"/>
  <c r="AH354" i="93"/>
  <c r="L354" i="94"/>
  <c r="AC354" i="94"/>
  <c r="Y354" i="94"/>
  <c r="P340" i="87"/>
  <c r="AJ340" i="87"/>
  <c r="AQ340" i="87"/>
  <c r="AN340" i="87"/>
  <c r="H352" i="92"/>
  <c r="AM352" i="92"/>
  <c r="L352" i="92"/>
  <c r="AJ352" i="92"/>
  <c r="L323" i="32"/>
  <c r="AK323" i="32"/>
  <c r="AH304" i="91"/>
  <c r="N304" i="91"/>
  <c r="AD304" i="91"/>
  <c r="AL304" i="91"/>
  <c r="AE304" i="91"/>
  <c r="W304" i="91"/>
  <c r="AR340" i="32"/>
  <c r="AH340" i="32"/>
  <c r="O340" i="32"/>
  <c r="AL340" i="32"/>
  <c r="AC340" i="32"/>
  <c r="X340" i="32"/>
  <c r="U340" i="32"/>
  <c r="AS340" i="32"/>
  <c r="AI304" i="32"/>
  <c r="AP304" i="32"/>
  <c r="R304" i="32"/>
  <c r="I304" i="32"/>
  <c r="V354" i="88"/>
  <c r="W354" i="88"/>
  <c r="AP354" i="88"/>
  <c r="AB354" i="88"/>
  <c r="O338" i="88"/>
  <c r="AB338" i="88"/>
  <c r="K338" i="88"/>
  <c r="Q338" i="88"/>
  <c r="Z338" i="88"/>
  <c r="M338" i="88"/>
  <c r="AQ338" i="88"/>
  <c r="AN338" i="88"/>
  <c r="AP338" i="88"/>
  <c r="AA338" i="88"/>
  <c r="R338" i="88"/>
  <c r="AJ338" i="88"/>
  <c r="S338" i="88"/>
  <c r="AL338" i="88"/>
  <c r="AC338" i="88"/>
  <c r="AH338" i="88"/>
  <c r="I338" i="88"/>
  <c r="AM338" i="88"/>
  <c r="AD307" i="87"/>
  <c r="S307" i="87"/>
  <c r="I307" i="87"/>
  <c r="V307" i="87"/>
  <c r="K307" i="87"/>
  <c r="AE307" i="87"/>
  <c r="AL307" i="87"/>
  <c r="H307" i="87"/>
  <c r="AA307" i="87"/>
  <c r="AF307" i="87"/>
  <c r="AI307" i="87"/>
  <c r="M307" i="87"/>
  <c r="AS307" i="87"/>
  <c r="P307" i="87"/>
  <c r="Y307" i="87"/>
  <c r="R307" i="87"/>
  <c r="AP307" i="87"/>
  <c r="AC307" i="87"/>
  <c r="AF374" i="88"/>
  <c r="AH374" i="88"/>
  <c r="Q374" i="88"/>
  <c r="W374" i="88"/>
  <c r="AI374" i="88"/>
  <c r="X374" i="88"/>
  <c r="O374" i="88"/>
  <c r="AC374" i="88"/>
  <c r="AQ374" i="88"/>
  <c r="J374" i="88"/>
  <c r="P374" i="88"/>
  <c r="AA374" i="88"/>
  <c r="AB374" i="88"/>
  <c r="I374" i="88"/>
  <c r="K374" i="88"/>
  <c r="S374" i="88"/>
  <c r="N374" i="88"/>
  <c r="V374" i="88"/>
  <c r="AB304" i="87"/>
  <c r="AI354" i="94"/>
  <c r="AB354" i="94"/>
  <c r="I354" i="94"/>
  <c r="AK354" i="94"/>
  <c r="AB349" i="94"/>
  <c r="Z340" i="32"/>
  <c r="AB340" i="32"/>
  <c r="Y374" i="94"/>
  <c r="AQ374" i="94"/>
  <c r="AC374" i="94"/>
  <c r="AP374" i="88"/>
  <c r="Z374" i="88"/>
  <c r="L374" i="88"/>
  <c r="AM374" i="88"/>
  <c r="M374" i="88"/>
  <c r="P304" i="91"/>
  <c r="AC304" i="32"/>
  <c r="AI354" i="88"/>
  <c r="AA340" i="88"/>
  <c r="AO335" i="94"/>
  <c r="AB335" i="94"/>
  <c r="U335" i="94"/>
  <c r="AK335" i="94"/>
  <c r="AN352" i="92"/>
  <c r="AQ307" i="87"/>
  <c r="N307" i="87"/>
  <c r="Q307" i="87"/>
  <c r="AM307" i="87"/>
  <c r="H354" i="93"/>
  <c r="L338" i="88"/>
  <c r="AE338" i="88"/>
  <c r="J338" i="88"/>
  <c r="AS338" i="88"/>
  <c r="AE310" i="94"/>
  <c r="AD335" i="87"/>
  <c r="AN335" i="87"/>
  <c r="AB335" i="87"/>
  <c r="Q335" i="87"/>
  <c r="Z360" i="88"/>
  <c r="AE360" i="88"/>
  <c r="X360" i="88"/>
  <c r="AD324" i="88"/>
  <c r="W324" i="88"/>
  <c r="AL324" i="88"/>
  <c r="W299" i="32"/>
  <c r="AM299" i="32"/>
  <c r="V299" i="91"/>
  <c r="Q299" i="91"/>
  <c r="M299" i="91"/>
  <c r="L299" i="91"/>
  <c r="I349" i="32"/>
  <c r="J349" i="32"/>
  <c r="AM299" i="88"/>
  <c r="AE299" i="88"/>
  <c r="AF360" i="91"/>
  <c r="AH360" i="91"/>
  <c r="R374" i="94"/>
  <c r="P374" i="94"/>
  <c r="I374" i="94"/>
  <c r="L374" i="94"/>
  <c r="Q374" i="94"/>
  <c r="AB374" i="94"/>
  <c r="AK374" i="94"/>
  <c r="S374" i="94"/>
  <c r="AA374" i="94"/>
  <c r="AD374" i="94"/>
  <c r="AM374" i="94"/>
  <c r="M374" i="94"/>
  <c r="AF374" i="94"/>
  <c r="AP374" i="94"/>
  <c r="AS374" i="94"/>
  <c r="AN374" i="94"/>
  <c r="X374" i="94"/>
  <c r="V374" i="94"/>
  <c r="Q304" i="87"/>
  <c r="L324" i="88"/>
  <c r="U374" i="94"/>
  <c r="J374" i="94"/>
  <c r="W374" i="94"/>
  <c r="AE335" i="94"/>
  <c r="AF335" i="94"/>
  <c r="H335" i="87"/>
  <c r="AA335" i="87"/>
  <c r="X335" i="87"/>
  <c r="N335" i="87"/>
  <c r="AH335" i="87"/>
  <c r="AI335" i="87"/>
  <c r="AC335" i="87"/>
  <c r="AE335" i="87"/>
  <c r="V335" i="87"/>
  <c r="AF335" i="87"/>
  <c r="M335" i="87"/>
  <c r="AR335" i="87"/>
  <c r="AS335" i="87"/>
  <c r="R335" i="87"/>
  <c r="AO335" i="87"/>
  <c r="L335" i="87"/>
  <c r="AK335" i="87"/>
  <c r="R304" i="87"/>
  <c r="S304" i="87"/>
  <c r="AS354" i="94"/>
  <c r="V354" i="94"/>
  <c r="Z354" i="94"/>
  <c r="M354" i="94"/>
  <c r="AA299" i="91"/>
  <c r="Q340" i="32"/>
  <c r="P340" i="32"/>
  <c r="AO374" i="94"/>
  <c r="H374" i="94"/>
  <c r="AI374" i="94"/>
  <c r="K374" i="94"/>
  <c r="AS374" i="88"/>
  <c r="R374" i="88"/>
  <c r="AR374" i="88"/>
  <c r="AO374" i="88"/>
  <c r="AD374" i="88"/>
  <c r="AS304" i="91"/>
  <c r="AS304" i="32"/>
  <c r="K354" i="88"/>
  <c r="J340" i="87"/>
  <c r="P335" i="94"/>
  <c r="AM335" i="94"/>
  <c r="AA335" i="94"/>
  <c r="AQ335" i="94"/>
  <c r="O335" i="94"/>
  <c r="Z352" i="92"/>
  <c r="J307" i="87"/>
  <c r="AJ307" i="87"/>
  <c r="AH307" i="87"/>
  <c r="AK307" i="87"/>
  <c r="Z307" i="87"/>
  <c r="AA354" i="93"/>
  <c r="V338" i="88"/>
  <c r="W338" i="88"/>
  <c r="N338" i="88"/>
  <c r="X338" i="88"/>
  <c r="AK338" i="88"/>
  <c r="Q323" i="32"/>
  <c r="AR310" i="94"/>
  <c r="I335" i="87"/>
  <c r="AM335" i="87"/>
  <c r="AL335" i="87"/>
  <c r="W335" i="87"/>
  <c r="AR360" i="91"/>
  <c r="AK360" i="91"/>
  <c r="AP360" i="91"/>
  <c r="AI360" i="91"/>
  <c r="U360" i="91"/>
  <c r="AS360" i="91"/>
  <c r="P360" i="91"/>
  <c r="AE360" i="91"/>
  <c r="W360" i="91"/>
  <c r="AO360" i="91"/>
  <c r="M360" i="91"/>
  <c r="AD360" i="91"/>
  <c r="AQ360" i="91"/>
  <c r="AB360" i="91"/>
  <c r="J360" i="91"/>
  <c r="AM360" i="91"/>
  <c r="AC360" i="91"/>
  <c r="X360" i="91"/>
  <c r="L360" i="91"/>
  <c r="Z360" i="91"/>
  <c r="K360" i="91"/>
  <c r="N360" i="91"/>
  <c r="AA360" i="91"/>
  <c r="K304" i="87"/>
  <c r="N304" i="87"/>
  <c r="AA324" i="88"/>
  <c r="J299" i="91"/>
  <c r="AJ360" i="88"/>
  <c r="AA360" i="88"/>
  <c r="V360" i="91"/>
  <c r="U299" i="88"/>
  <c r="AR349" i="87"/>
  <c r="AS349" i="87"/>
  <c r="L349" i="87"/>
  <c r="AC323" i="94"/>
  <c r="M323" i="94"/>
  <c r="K323" i="94"/>
  <c r="AL323" i="94"/>
  <c r="AI310" i="88"/>
  <c r="AD310" i="88"/>
  <c r="AC310" i="88"/>
  <c r="AN310" i="88"/>
  <c r="AH323" i="91"/>
  <c r="AE323" i="91"/>
  <c r="AF323" i="91"/>
  <c r="X340" i="88"/>
  <c r="AF340" i="88"/>
  <c r="R340" i="88"/>
  <c r="AQ340" i="88"/>
  <c r="L340" i="88"/>
  <c r="N340" i="88"/>
  <c r="Y340" i="88"/>
  <c r="U340" i="88"/>
  <c r="P340" i="88"/>
  <c r="AS340" i="88"/>
  <c r="K340" i="88"/>
  <c r="AB340" i="88"/>
  <c r="AC340" i="88"/>
  <c r="AM340" i="88"/>
  <c r="AN340" i="88"/>
  <c r="AH340" i="88"/>
  <c r="AR340" i="88"/>
  <c r="J340" i="88"/>
  <c r="AK340" i="88"/>
  <c r="AE340" i="88"/>
  <c r="V340" i="88"/>
  <c r="AI340" i="88"/>
  <c r="W340" i="88"/>
  <c r="N310" i="94"/>
  <c r="AN310" i="94"/>
  <c r="H310" i="94"/>
  <c r="X310" i="94"/>
  <c r="AK310" i="94"/>
  <c r="AP310" i="94"/>
  <c r="AC310" i="94"/>
  <c r="V310" i="94"/>
  <c r="Y310" i="94"/>
  <c r="AI310" i="94"/>
  <c r="M310" i="94"/>
  <c r="AM310" i="94"/>
  <c r="Z310" i="94"/>
  <c r="R310" i="94"/>
  <c r="AO310" i="94"/>
  <c r="U310" i="94"/>
  <c r="AS310" i="94"/>
  <c r="AJ310" i="94"/>
  <c r="S354" i="93"/>
  <c r="Q354" i="93"/>
  <c r="K354" i="93"/>
  <c r="M354" i="93"/>
  <c r="W354" i="93"/>
  <c r="J354" i="93"/>
  <c r="AE354" i="93"/>
  <c r="Y354" i="93"/>
  <c r="R354" i="93"/>
  <c r="I354" i="93"/>
  <c r="O354" i="93"/>
  <c r="X354" i="93"/>
  <c r="AN354" i="93"/>
  <c r="AD354" i="93"/>
  <c r="AM354" i="93"/>
  <c r="AR354" i="93"/>
  <c r="AO354" i="93"/>
  <c r="AI354" i="93"/>
  <c r="V354" i="93"/>
  <c r="P354" i="93"/>
  <c r="U354" i="93"/>
  <c r="AJ354" i="93"/>
  <c r="AM340" i="87"/>
  <c r="Y340" i="87"/>
  <c r="AH340" i="87"/>
  <c r="AD340" i="87"/>
  <c r="N340" i="87"/>
  <c r="W340" i="87"/>
  <c r="O340" i="87"/>
  <c r="S340" i="87"/>
  <c r="X340" i="87"/>
  <c r="AI340" i="87"/>
  <c r="I340" i="87"/>
  <c r="L340" i="87"/>
  <c r="AB340" i="87"/>
  <c r="AF340" i="87"/>
  <c r="AO340" i="87"/>
  <c r="AS340" i="87"/>
  <c r="M340" i="87"/>
  <c r="AP340" i="87"/>
  <c r="AK340" i="87"/>
  <c r="AC340" i="87"/>
  <c r="AA340" i="87"/>
  <c r="S352" i="92"/>
  <c r="AC352" i="92"/>
  <c r="AK352" i="92"/>
  <c r="I352" i="92"/>
  <c r="AS352" i="92"/>
  <c r="W352" i="92"/>
  <c r="AA352" i="92"/>
  <c r="K352" i="92"/>
  <c r="U352" i="92"/>
  <c r="AR352" i="92"/>
  <c r="AI352" i="92"/>
  <c r="X352" i="92"/>
  <c r="AF352" i="92"/>
  <c r="AB352" i="92"/>
  <c r="J352" i="92"/>
  <c r="AE352" i="92"/>
  <c r="AP352" i="92"/>
  <c r="Q352" i="92"/>
  <c r="AO352" i="92"/>
  <c r="AL352" i="92"/>
  <c r="AH352" i="92"/>
  <c r="N352" i="92"/>
  <c r="P352" i="92"/>
  <c r="Z323" i="32"/>
  <c r="AN323" i="32"/>
  <c r="O323" i="32"/>
  <c r="X323" i="32"/>
  <c r="J323" i="32"/>
  <c r="Y323" i="32"/>
  <c r="U323" i="32"/>
  <c r="I323" i="32"/>
  <c r="P323" i="32"/>
  <c r="R323" i="32"/>
  <c r="AR323" i="32"/>
  <c r="AI323" i="32"/>
  <c r="AL323" i="32"/>
  <c r="AQ323" i="32"/>
  <c r="AP323" i="32"/>
  <c r="H323" i="32"/>
  <c r="AO323" i="32"/>
  <c r="K323" i="32"/>
  <c r="O304" i="91"/>
  <c r="L304" i="91"/>
  <c r="Y304" i="91"/>
  <c r="AK304" i="91"/>
  <c r="V304" i="91"/>
  <c r="AP304" i="91"/>
  <c r="R304" i="91"/>
  <c r="Q304" i="91"/>
  <c r="AI304" i="91"/>
  <c r="AB304" i="91"/>
  <c r="X304" i="91"/>
  <c r="AC304" i="91"/>
  <c r="H304" i="91"/>
  <c r="AM304" i="91"/>
  <c r="I304" i="91"/>
  <c r="AA340" i="32"/>
  <c r="AP340" i="32"/>
  <c r="AJ340" i="32"/>
  <c r="W340" i="32"/>
  <c r="H340" i="32"/>
  <c r="AI340" i="32"/>
  <c r="AM340" i="32"/>
  <c r="AO340" i="32"/>
  <c r="M340" i="32"/>
  <c r="AR304" i="32"/>
  <c r="AO304" i="32"/>
  <c r="AJ304" i="32"/>
  <c r="W304" i="32"/>
  <c r="L304" i="32"/>
  <c r="AH304" i="32"/>
  <c r="H304" i="32"/>
  <c r="U304" i="32"/>
  <c r="AF304" i="32"/>
  <c r="AB304" i="32"/>
  <c r="AQ304" i="32"/>
  <c r="AM304" i="32"/>
  <c r="V304" i="32"/>
  <c r="N304" i="32"/>
  <c r="S304" i="32"/>
  <c r="O304" i="32"/>
  <c r="Z304" i="32"/>
  <c r="AL304" i="32"/>
  <c r="AR354" i="88"/>
  <c r="J354" i="88"/>
  <c r="AK354" i="88"/>
  <c r="Y354" i="88"/>
  <c r="AD354" i="88"/>
  <c r="Q354" i="88"/>
  <c r="M354" i="88"/>
  <c r="Z354" i="88"/>
  <c r="AC354" i="88"/>
  <c r="R354" i="88"/>
  <c r="AJ354" i="88"/>
  <c r="AM354" i="88"/>
  <c r="H354" i="88"/>
  <c r="P354" i="88"/>
  <c r="AL354" i="88"/>
  <c r="AH354" i="88"/>
  <c r="AE354" i="88"/>
  <c r="L354" i="88"/>
  <c r="P304" i="87"/>
  <c r="AJ304" i="87"/>
  <c r="H304" i="87"/>
  <c r="J354" i="94"/>
  <c r="AP354" i="94"/>
  <c r="K354" i="94"/>
  <c r="Q354" i="94"/>
  <c r="H354" i="94"/>
  <c r="O354" i="94"/>
  <c r="AQ354" i="94"/>
  <c r="AE354" i="94"/>
  <c r="AD354" i="94"/>
  <c r="AE349" i="94"/>
  <c r="M349" i="94"/>
  <c r="AH324" i="88"/>
  <c r="AO324" i="88"/>
  <c r="X324" i="88"/>
  <c r="M324" i="88"/>
  <c r="AP324" i="88"/>
  <c r="AJ299" i="91"/>
  <c r="AD299" i="91"/>
  <c r="AL299" i="91"/>
  <c r="Y299" i="91"/>
  <c r="AN340" i="32"/>
  <c r="R340" i="32"/>
  <c r="Y340" i="32"/>
  <c r="AQ340" i="32"/>
  <c r="AF340" i="32"/>
  <c r="I340" i="32"/>
  <c r="J340" i="32"/>
  <c r="I360" i="88"/>
  <c r="AL360" i="88"/>
  <c r="J304" i="91"/>
  <c r="AQ304" i="91"/>
  <c r="K304" i="91"/>
  <c r="S304" i="91"/>
  <c r="AF304" i="91"/>
  <c r="Y304" i="32"/>
  <c r="K304" i="32"/>
  <c r="X304" i="32"/>
  <c r="AK304" i="32"/>
  <c r="I354" i="88"/>
  <c r="N354" i="88"/>
  <c r="S354" i="88"/>
  <c r="AO354" i="88"/>
  <c r="AA354" i="88"/>
  <c r="AC323" i="91"/>
  <c r="H340" i="88"/>
  <c r="I340" i="88"/>
  <c r="AJ340" i="88"/>
  <c r="AL340" i="87"/>
  <c r="R340" i="87"/>
  <c r="Q340" i="87"/>
  <c r="Z340" i="87"/>
  <c r="O352" i="92"/>
  <c r="AQ352" i="92"/>
  <c r="Y352" i="92"/>
  <c r="AJ360" i="91"/>
  <c r="AL360" i="91"/>
  <c r="Y360" i="91"/>
  <c r="N354" i="93"/>
  <c r="AC354" i="93"/>
  <c r="AK354" i="93"/>
  <c r="Y323" i="94"/>
  <c r="X310" i="88"/>
  <c r="S323" i="32"/>
  <c r="AD323" i="32"/>
  <c r="AB323" i="32"/>
  <c r="I310" i="94"/>
  <c r="J310" i="94"/>
  <c r="P360" i="88"/>
  <c r="AH360" i="88"/>
  <c r="AP360" i="88"/>
  <c r="AO360" i="88"/>
  <c r="Q360" i="88"/>
  <c r="O360" i="88"/>
  <c r="O310" i="93"/>
  <c r="AP310" i="93"/>
  <c r="Q310" i="93"/>
  <c r="AK310" i="93"/>
  <c r="AD324" i="87"/>
  <c r="AI324" i="87"/>
  <c r="I324" i="87"/>
  <c r="W324" i="87"/>
  <c r="AF324" i="87"/>
  <c r="Z299" i="32"/>
  <c r="P299" i="32"/>
  <c r="N299" i="32"/>
  <c r="AC299" i="32"/>
  <c r="AI299" i="32"/>
  <c r="AE304" i="93"/>
  <c r="K304" i="93"/>
  <c r="N304" i="93"/>
  <c r="H304" i="93"/>
  <c r="Q304" i="93"/>
  <c r="AM304" i="93"/>
  <c r="L340" i="93"/>
  <c r="J340" i="93"/>
  <c r="AR340" i="93"/>
  <c r="AB340" i="93"/>
  <c r="AL349" i="32"/>
  <c r="AC349" i="32"/>
  <c r="S349" i="32"/>
  <c r="AK349" i="32"/>
  <c r="AD349" i="32"/>
  <c r="AP340" i="91"/>
  <c r="R340" i="91"/>
  <c r="Y340" i="91"/>
  <c r="AL340" i="91"/>
  <c r="AR299" i="88"/>
  <c r="AH299" i="88"/>
  <c r="AI299" i="88"/>
  <c r="O299" i="88"/>
  <c r="AC299" i="88"/>
  <c r="Z304" i="87"/>
  <c r="AF304" i="87"/>
  <c r="AC304" i="87"/>
  <c r="AC324" i="88"/>
  <c r="I324" i="88"/>
  <c r="H324" i="88"/>
  <c r="AR299" i="91"/>
  <c r="AB299" i="91"/>
  <c r="O299" i="91"/>
  <c r="L360" i="88"/>
  <c r="M360" i="88"/>
  <c r="Z349" i="32"/>
  <c r="S299" i="32"/>
  <c r="AN360" i="91"/>
  <c r="S360" i="91"/>
  <c r="J324" i="87"/>
  <c r="W304" i="87"/>
  <c r="AH304" i="87"/>
  <c r="AD304" i="87"/>
  <c r="AM304" i="87"/>
  <c r="AO354" i="94"/>
  <c r="AN354" i="94"/>
  <c r="AM354" i="94"/>
  <c r="N354" i="94"/>
  <c r="AH354" i="94"/>
  <c r="AF354" i="94"/>
  <c r="U354" i="94"/>
  <c r="S354" i="94"/>
  <c r="L349" i="94"/>
  <c r="AM349" i="94"/>
  <c r="I349" i="94"/>
  <c r="J324" i="88"/>
  <c r="AI324" i="88"/>
  <c r="AM324" i="88"/>
  <c r="AK324" i="88"/>
  <c r="AR324" i="88"/>
  <c r="S299" i="91"/>
  <c r="AK299" i="91"/>
  <c r="N299" i="91"/>
  <c r="W299" i="91"/>
  <c r="AP299" i="91"/>
  <c r="V340" i="32"/>
  <c r="K340" i="32"/>
  <c r="L340" i="32"/>
  <c r="AK340" i="32"/>
  <c r="AD340" i="32"/>
  <c r="S340" i="32"/>
  <c r="AS360" i="88"/>
  <c r="K360" i="88"/>
  <c r="J360" i="88"/>
  <c r="AA304" i="91"/>
  <c r="AN304" i="91"/>
  <c r="Z304" i="91"/>
  <c r="U304" i="91"/>
  <c r="AR304" i="91"/>
  <c r="AO304" i="91"/>
  <c r="P304" i="32"/>
  <c r="AE304" i="32"/>
  <c r="Q304" i="32"/>
  <c r="M304" i="32"/>
  <c r="AQ354" i="88"/>
  <c r="U354" i="88"/>
  <c r="AN354" i="88"/>
  <c r="X354" i="88"/>
  <c r="AS354" i="88"/>
  <c r="Y349" i="32"/>
  <c r="H323" i="91"/>
  <c r="AP340" i="88"/>
  <c r="Z340" i="88"/>
  <c r="S340" i="88"/>
  <c r="AP299" i="32"/>
  <c r="AR340" i="87"/>
  <c r="K340" i="87"/>
  <c r="V340" i="87"/>
  <c r="R352" i="92"/>
  <c r="V352" i="92"/>
  <c r="M352" i="92"/>
  <c r="I360" i="91"/>
  <c r="R360" i="91"/>
  <c r="O360" i="91"/>
  <c r="Q360" i="91"/>
  <c r="AA304" i="93"/>
  <c r="AL354" i="93"/>
  <c r="L354" i="93"/>
  <c r="AB354" i="93"/>
  <c r="AN349" i="87"/>
  <c r="L324" i="87"/>
  <c r="AJ340" i="91"/>
  <c r="AM310" i="93"/>
  <c r="AM323" i="32"/>
  <c r="M323" i="32"/>
  <c r="W323" i="32"/>
  <c r="AQ310" i="94"/>
  <c r="AA310" i="94"/>
  <c r="G295" i="87"/>
  <c r="L352" i="87"/>
  <c r="AJ352" i="87"/>
  <c r="AE323" i="92"/>
  <c r="AB323" i="92"/>
  <c r="Z304" i="92"/>
  <c r="O304" i="92"/>
  <c r="V352" i="87"/>
  <c r="AC352" i="88"/>
  <c r="I352" i="88"/>
  <c r="AP352" i="88"/>
  <c r="V352" i="88"/>
  <c r="N352" i="88"/>
  <c r="AN352" i="88"/>
  <c r="S352" i="88"/>
  <c r="W352" i="88"/>
  <c r="AA352" i="88"/>
  <c r="AQ352" i="88"/>
  <c r="H352" i="88"/>
  <c r="AM352" i="88"/>
  <c r="AF352" i="88"/>
  <c r="AK352" i="88"/>
  <c r="Y352" i="88"/>
  <c r="K352" i="88"/>
  <c r="P352" i="88"/>
  <c r="AD352" i="88"/>
  <c r="AS352" i="88"/>
  <c r="AO352" i="88"/>
  <c r="L352" i="88"/>
  <c r="AB352" i="88"/>
  <c r="AE304" i="94"/>
  <c r="L304" i="94"/>
  <c r="AN304" i="94"/>
  <c r="Y324" i="94"/>
  <c r="X324" i="94"/>
  <c r="AR324" i="94"/>
  <c r="AJ349" i="92"/>
  <c r="Q324" i="32"/>
  <c r="AH299" i="93"/>
  <c r="AK299" i="93"/>
  <c r="J352" i="88"/>
  <c r="Z352" i="88"/>
  <c r="AL324" i="91"/>
  <c r="X310" i="93"/>
  <c r="AB310" i="93"/>
  <c r="AC310" i="93"/>
  <c r="Z310" i="93"/>
  <c r="R310" i="93"/>
  <c r="U310" i="93"/>
  <c r="I310" i="93"/>
  <c r="AL310" i="93"/>
  <c r="AA310" i="93"/>
  <c r="AF310" i="93"/>
  <c r="AI310" i="93"/>
  <c r="AR310" i="93"/>
  <c r="AH310" i="93"/>
  <c r="N310" i="93"/>
  <c r="W310" i="93"/>
  <c r="J310" i="93"/>
  <c r="M310" i="93"/>
  <c r="V310" i="93"/>
  <c r="S310" i="93"/>
  <c r="AJ310" i="93"/>
  <c r="AN310" i="93"/>
  <c r="K310" i="93"/>
  <c r="AE310" i="93"/>
  <c r="AH324" i="87"/>
  <c r="P324" i="87"/>
  <c r="AN324" i="87"/>
  <c r="M324" i="87"/>
  <c r="AM324" i="87"/>
  <c r="AQ324" i="87"/>
  <c r="O324" i="87"/>
  <c r="AP324" i="87"/>
  <c r="Y324" i="87"/>
  <c r="H324" i="87"/>
  <c r="S324" i="87"/>
  <c r="N324" i="87"/>
  <c r="AC324" i="87"/>
  <c r="X324" i="87"/>
  <c r="Q324" i="87"/>
  <c r="AR324" i="87"/>
  <c r="AE324" i="87"/>
  <c r="R324" i="87"/>
  <c r="Z324" i="87"/>
  <c r="V324" i="87"/>
  <c r="AO324" i="87"/>
  <c r="J299" i="32"/>
  <c r="O299" i="32"/>
  <c r="H299" i="32"/>
  <c r="V299" i="32"/>
  <c r="I299" i="32"/>
  <c r="AE299" i="32"/>
  <c r="AQ299" i="32"/>
  <c r="AJ299" i="32"/>
  <c r="AN299" i="32"/>
  <c r="AA299" i="32"/>
  <c r="AL299" i="32"/>
  <c r="R299" i="32"/>
  <c r="AB299" i="32"/>
  <c r="AD299" i="32"/>
  <c r="L299" i="32"/>
  <c r="K299" i="32"/>
  <c r="AO299" i="32"/>
  <c r="AF299" i="32"/>
  <c r="V304" i="93"/>
  <c r="AH304" i="93"/>
  <c r="AD304" i="93"/>
  <c r="X304" i="93"/>
  <c r="I304" i="93"/>
  <c r="Y304" i="93"/>
  <c r="S304" i="93"/>
  <c r="AP304" i="93"/>
  <c r="M304" i="93"/>
  <c r="AJ304" i="93"/>
  <c r="P304" i="93"/>
  <c r="AI304" i="93"/>
  <c r="AC304" i="93"/>
  <c r="W304" i="93"/>
  <c r="Z304" i="93"/>
  <c r="AO304" i="93"/>
  <c r="AB304" i="93"/>
  <c r="AS304" i="93"/>
  <c r="AI340" i="93"/>
  <c r="Q340" i="93"/>
  <c r="S340" i="93"/>
  <c r="Y340" i="93"/>
  <c r="Z340" i="93"/>
  <c r="P340" i="93"/>
  <c r="V340" i="93"/>
  <c r="W340" i="93"/>
  <c r="AN340" i="93"/>
  <c r="X340" i="93"/>
  <c r="AP340" i="93"/>
  <c r="AO340" i="93"/>
  <c r="U340" i="93"/>
  <c r="K340" i="93"/>
  <c r="N340" i="93"/>
  <c r="R340" i="93"/>
  <c r="AS340" i="93"/>
  <c r="AL340" i="93"/>
  <c r="AD340" i="93"/>
  <c r="AK340" i="93"/>
  <c r="I340" i="93"/>
  <c r="AM340" i="93"/>
  <c r="AC340" i="93"/>
  <c r="AQ340" i="93"/>
  <c r="AE340" i="93"/>
  <c r="AA340" i="93"/>
  <c r="AO349" i="32"/>
  <c r="AP349" i="32"/>
  <c r="AI349" i="32"/>
  <c r="Q349" i="32"/>
  <c r="K349" i="32"/>
  <c r="U349" i="32"/>
  <c r="P349" i="32"/>
  <c r="V349" i="32"/>
  <c r="AH349" i="32"/>
  <c r="W349" i="32"/>
  <c r="AR349" i="32"/>
  <c r="R349" i="32"/>
  <c r="AE349" i="32"/>
  <c r="AB349" i="32"/>
  <c r="AQ349" i="32"/>
  <c r="O349" i="32"/>
  <c r="AA349" i="32"/>
  <c r="AM349" i="32"/>
  <c r="AR340" i="91"/>
  <c r="AK340" i="91"/>
  <c r="X340" i="91"/>
  <c r="AH340" i="91"/>
  <c r="L340" i="91"/>
  <c r="AD340" i="91"/>
  <c r="AM340" i="91"/>
  <c r="V340" i="91"/>
  <c r="Z340" i="91"/>
  <c r="AO340" i="91"/>
  <c r="O340" i="91"/>
  <c r="H340" i="91"/>
  <c r="U340" i="91"/>
  <c r="AA340" i="91"/>
  <c r="W340" i="91"/>
  <c r="I340" i="91"/>
  <c r="AB340" i="91"/>
  <c r="AS340" i="91"/>
  <c r="AF340" i="91"/>
  <c r="AC340" i="91"/>
  <c r="Q340" i="91"/>
  <c r="AQ340" i="91"/>
  <c r="AE340" i="91"/>
  <c r="AC304" i="94"/>
  <c r="X304" i="94"/>
  <c r="AB304" i="94"/>
  <c r="AP304" i="94"/>
  <c r="AO304" i="87"/>
  <c r="X304" i="87"/>
  <c r="AA304" i="87"/>
  <c r="AR304" i="87"/>
  <c r="AI304" i="87"/>
  <c r="AE304" i="87"/>
  <c r="AS304" i="87"/>
  <c r="AP304" i="87"/>
  <c r="AK304" i="87"/>
  <c r="O324" i="94"/>
  <c r="AL324" i="94"/>
  <c r="AO324" i="94"/>
  <c r="AB324" i="94"/>
  <c r="AE324" i="88"/>
  <c r="AB324" i="88"/>
  <c r="AJ324" i="88"/>
  <c r="Q324" i="88"/>
  <c r="AS324" i="88"/>
  <c r="P324" i="88"/>
  <c r="AF324" i="88"/>
  <c r="O324" i="88"/>
  <c r="S324" i="88"/>
  <c r="AN299" i="91"/>
  <c r="X299" i="91"/>
  <c r="AC299" i="91"/>
  <c r="AO299" i="91"/>
  <c r="Z299" i="91"/>
  <c r="AS299" i="91"/>
  <c r="AE299" i="91"/>
  <c r="AF299" i="91"/>
  <c r="AM299" i="91"/>
  <c r="AI360" i="88"/>
  <c r="AF360" i="88"/>
  <c r="R360" i="88"/>
  <c r="V360" i="88"/>
  <c r="AC360" i="88"/>
  <c r="AB360" i="88"/>
  <c r="AN360" i="88"/>
  <c r="AK360" i="88"/>
  <c r="AD360" i="88"/>
  <c r="AO349" i="92"/>
  <c r="L349" i="32"/>
  <c r="AS349" i="32"/>
  <c r="M349" i="32"/>
  <c r="N349" i="32"/>
  <c r="AC299" i="93"/>
  <c r="AP299" i="93"/>
  <c r="H299" i="93"/>
  <c r="AH299" i="32"/>
  <c r="M299" i="32"/>
  <c r="Y299" i="32"/>
  <c r="Q299" i="32"/>
  <c r="AR299" i="32"/>
  <c r="AQ304" i="93"/>
  <c r="O304" i="93"/>
  <c r="L304" i="93"/>
  <c r="AK304" i="93"/>
  <c r="AL324" i="87"/>
  <c r="K324" i="87"/>
  <c r="AA324" i="87"/>
  <c r="AN299" i="88"/>
  <c r="L299" i="88"/>
  <c r="AK299" i="88"/>
  <c r="AI340" i="91"/>
  <c r="N340" i="91"/>
  <c r="K340" i="91"/>
  <c r="P340" i="91"/>
  <c r="AQ310" i="93"/>
  <c r="AS310" i="93"/>
  <c r="L310" i="93"/>
  <c r="X352" i="88"/>
  <c r="O352" i="88"/>
  <c r="AI352" i="88"/>
  <c r="V324" i="91"/>
  <c r="AJ340" i="93"/>
  <c r="H340" i="93"/>
  <c r="Y323" i="87"/>
  <c r="AO323" i="87"/>
  <c r="I323" i="87"/>
  <c r="AE323" i="87"/>
  <c r="Y360" i="87"/>
  <c r="X360" i="87"/>
  <c r="H360" i="87"/>
  <c r="U349" i="93"/>
  <c r="R349" i="93"/>
  <c r="O349" i="93"/>
  <c r="X324" i="32"/>
  <c r="AD324" i="32"/>
  <c r="Z324" i="32"/>
  <c r="AH324" i="32"/>
  <c r="AL324" i="32"/>
  <c r="AL360" i="32"/>
  <c r="AQ360" i="32"/>
  <c r="AA360" i="32"/>
  <c r="Z360" i="32"/>
  <c r="AO360" i="32"/>
  <c r="W349" i="92"/>
  <c r="AD349" i="92"/>
  <c r="N349" i="92"/>
  <c r="AB310" i="87"/>
  <c r="Y310" i="87"/>
  <c r="AF310" i="87"/>
  <c r="AM310" i="87"/>
  <c r="V354" i="87"/>
  <c r="AP354" i="87"/>
  <c r="AB299" i="93"/>
  <c r="AI299" i="93"/>
  <c r="M299" i="93"/>
  <c r="O299" i="93"/>
  <c r="X299" i="93"/>
  <c r="AE299" i="93"/>
  <c r="R299" i="93"/>
  <c r="W299" i="93"/>
  <c r="AN299" i="93"/>
  <c r="P299" i="93"/>
  <c r="AQ299" i="93"/>
  <c r="V299" i="93"/>
  <c r="AD299" i="93"/>
  <c r="I299" i="93"/>
  <c r="AR299" i="93"/>
  <c r="AJ299" i="93"/>
  <c r="Z299" i="93"/>
  <c r="Y299" i="93"/>
  <c r="H324" i="91"/>
  <c r="AQ324" i="91"/>
  <c r="U324" i="91"/>
  <c r="R324" i="91"/>
  <c r="P324" i="91"/>
  <c r="AH324" i="91"/>
  <c r="S324" i="91"/>
  <c r="AJ324" i="91"/>
  <c r="AK324" i="91"/>
  <c r="N324" i="91"/>
  <c r="AF324" i="91"/>
  <c r="I324" i="91"/>
  <c r="AS324" i="91"/>
  <c r="AI324" i="91"/>
  <c r="X324" i="91"/>
  <c r="AR324" i="91"/>
  <c r="AN324" i="91"/>
  <c r="AC324" i="91"/>
  <c r="O324" i="91"/>
  <c r="AB324" i="91"/>
  <c r="J324" i="91"/>
  <c r="AO324" i="91"/>
  <c r="AA324" i="91"/>
  <c r="K324" i="91"/>
  <c r="M324" i="91"/>
  <c r="Z324" i="91"/>
  <c r="K304" i="94"/>
  <c r="AC324" i="94"/>
  <c r="K324" i="94"/>
  <c r="F351" i="91"/>
  <c r="S349" i="92"/>
  <c r="AA299" i="93"/>
  <c r="K299" i="93"/>
  <c r="AK354" i="87"/>
  <c r="R352" i="88"/>
  <c r="AL352" i="88"/>
  <c r="L324" i="91"/>
  <c r="AP299" i="88"/>
  <c r="K299" i="88"/>
  <c r="P299" i="88"/>
  <c r="AB299" i="88"/>
  <c r="AQ299" i="88"/>
  <c r="H299" i="88"/>
  <c r="AO299" i="88"/>
  <c r="AJ299" i="88"/>
  <c r="J299" i="88"/>
  <c r="Z299" i="88"/>
  <c r="Y299" i="88"/>
  <c r="AS299" i="88"/>
  <c r="AL299" i="88"/>
  <c r="Q299" i="88"/>
  <c r="AA299" i="88"/>
  <c r="N299" i="88"/>
  <c r="S299" i="88"/>
  <c r="I299" i="88"/>
  <c r="AD299" i="88"/>
  <c r="V299" i="88"/>
  <c r="X299" i="88"/>
  <c r="W299" i="88"/>
  <c r="I304" i="94"/>
  <c r="U304" i="94"/>
  <c r="AI304" i="94"/>
  <c r="AM304" i="94"/>
  <c r="H304" i="94"/>
  <c r="J304" i="87"/>
  <c r="I304" i="87"/>
  <c r="Y304" i="87"/>
  <c r="AN304" i="87"/>
  <c r="O304" i="87"/>
  <c r="M304" i="87"/>
  <c r="AL304" i="87"/>
  <c r="V304" i="87"/>
  <c r="W324" i="94"/>
  <c r="L324" i="94"/>
  <c r="AJ324" i="94"/>
  <c r="AH324" i="94"/>
  <c r="N324" i="88"/>
  <c r="AN324" i="88"/>
  <c r="R324" i="88"/>
  <c r="K324" i="88"/>
  <c r="V324" i="88"/>
  <c r="U324" i="88"/>
  <c r="Y324" i="88"/>
  <c r="Z324" i="88"/>
  <c r="AQ299" i="91"/>
  <c r="I299" i="91"/>
  <c r="P299" i="91"/>
  <c r="AH299" i="91"/>
  <c r="R299" i="91"/>
  <c r="U299" i="91"/>
  <c r="AI299" i="91"/>
  <c r="H299" i="91"/>
  <c r="W360" i="88"/>
  <c r="Y360" i="88"/>
  <c r="H360" i="88"/>
  <c r="S360" i="88"/>
  <c r="AQ360" i="88"/>
  <c r="AM360" i="88"/>
  <c r="U360" i="88"/>
  <c r="N360" i="88"/>
  <c r="AS349" i="92"/>
  <c r="AN349" i="32"/>
  <c r="H349" i="32"/>
  <c r="AJ349" i="32"/>
  <c r="AF349" i="32"/>
  <c r="X349" i="32"/>
  <c r="AP324" i="32"/>
  <c r="S299" i="93"/>
  <c r="AO299" i="93"/>
  <c r="N299" i="93"/>
  <c r="AL299" i="93"/>
  <c r="AM299" i="93"/>
  <c r="AK299" i="32"/>
  <c r="U299" i="32"/>
  <c r="X299" i="32"/>
  <c r="AS299" i="32"/>
  <c r="AL304" i="93"/>
  <c r="R304" i="93"/>
  <c r="AF304" i="93"/>
  <c r="AN304" i="93"/>
  <c r="J304" i="93"/>
  <c r="Z354" i="87"/>
  <c r="AB324" i="87"/>
  <c r="AS324" i="87"/>
  <c r="AJ324" i="87"/>
  <c r="R299" i="88"/>
  <c r="M299" i="88"/>
  <c r="AF299" i="88"/>
  <c r="AN340" i="91"/>
  <c r="J340" i="91"/>
  <c r="S340" i="91"/>
  <c r="Y310" i="93"/>
  <c r="P310" i="93"/>
  <c r="AD310" i="93"/>
  <c r="AH352" i="88"/>
  <c r="AE352" i="88"/>
  <c r="M352" i="88"/>
  <c r="AE324" i="91"/>
  <c r="AM324" i="91"/>
  <c r="Y324" i="91"/>
  <c r="O340" i="93"/>
  <c r="M340" i="93"/>
  <c r="AJ323" i="32"/>
  <c r="AE323" i="32"/>
  <c r="AH323" i="32"/>
  <c r="AA323" i="32"/>
  <c r="AC323" i="32"/>
  <c r="V323" i="32"/>
  <c r="N323" i="32"/>
  <c r="AF323" i="32"/>
  <c r="AL310" i="94"/>
  <c r="P310" i="94"/>
  <c r="K310" i="94"/>
  <c r="O310" i="94"/>
  <c r="S310" i="94"/>
  <c r="W310" i="94"/>
  <c r="Q310" i="94"/>
  <c r="AH310" i="94"/>
  <c r="F339" i="87"/>
  <c r="P354" i="91"/>
  <c r="AD354" i="91"/>
  <c r="O354" i="91"/>
  <c r="Y354" i="91"/>
  <c r="AQ354" i="91"/>
  <c r="M349" i="88"/>
  <c r="AC349" i="88"/>
  <c r="U323" i="92"/>
  <c r="AH323" i="92"/>
  <c r="AJ323" i="92"/>
  <c r="U304" i="92"/>
  <c r="AR304" i="92"/>
  <c r="AE304" i="92"/>
  <c r="X324" i="93"/>
  <c r="AQ323" i="93"/>
  <c r="O360" i="92"/>
  <c r="AH354" i="87"/>
  <c r="Q354" i="87"/>
  <c r="AQ354" i="87"/>
  <c r="L354" i="87"/>
  <c r="AD354" i="87"/>
  <c r="AO354" i="87"/>
  <c r="AA354" i="87"/>
  <c r="N354" i="87"/>
  <c r="AJ354" i="87"/>
  <c r="AL354" i="87"/>
  <c r="Y354" i="87"/>
  <c r="P354" i="87"/>
  <c r="I354" i="87"/>
  <c r="W354" i="87"/>
  <c r="AE354" i="87"/>
  <c r="AR354" i="87"/>
  <c r="O354" i="87"/>
  <c r="S354" i="87"/>
  <c r="AI354" i="87"/>
  <c r="AN354" i="87"/>
  <c r="K354" i="87"/>
  <c r="AS354" i="87"/>
  <c r="H354" i="87"/>
  <c r="X354" i="87"/>
  <c r="AB354" i="87"/>
  <c r="AQ304" i="94"/>
  <c r="S304" i="94"/>
  <c r="AF304" i="94"/>
  <c r="AD304" i="94"/>
  <c r="AO304" i="94"/>
  <c r="W304" i="94"/>
  <c r="AS304" i="94"/>
  <c r="AH304" i="94"/>
  <c r="AR304" i="94"/>
  <c r="AE354" i="91"/>
  <c r="AA354" i="91"/>
  <c r="AN354" i="91"/>
  <c r="L354" i="91"/>
  <c r="H354" i="91"/>
  <c r="AS354" i="91"/>
  <c r="V354" i="91"/>
  <c r="AR354" i="91"/>
  <c r="AI354" i="91"/>
  <c r="AJ349" i="88"/>
  <c r="AE349" i="88"/>
  <c r="AL349" i="88"/>
  <c r="AP349" i="88"/>
  <c r="N324" i="94"/>
  <c r="M324" i="94"/>
  <c r="AF324" i="94"/>
  <c r="AK324" i="94"/>
  <c r="U324" i="94"/>
  <c r="P324" i="94"/>
  <c r="AN324" i="94"/>
  <c r="AS324" i="94"/>
  <c r="R324" i="94"/>
  <c r="AL349" i="92"/>
  <c r="Y349" i="92"/>
  <c r="AC349" i="92"/>
  <c r="AM324" i="32"/>
  <c r="O324" i="32"/>
  <c r="K324" i="32"/>
  <c r="H324" i="32"/>
  <c r="L323" i="92"/>
  <c r="S323" i="92"/>
  <c r="AC323" i="92"/>
  <c r="AQ304" i="92"/>
  <c r="AL304" i="92"/>
  <c r="R354" i="87"/>
  <c r="M354" i="87"/>
  <c r="AC354" i="87"/>
  <c r="J349" i="93"/>
  <c r="AE360" i="87"/>
  <c r="N323" i="87"/>
  <c r="R310" i="87"/>
  <c r="H360" i="32"/>
  <c r="I352" i="32"/>
  <c r="S324" i="93"/>
  <c r="AK324" i="93"/>
  <c r="R324" i="93"/>
  <c r="AS324" i="93"/>
  <c r="AC324" i="93"/>
  <c r="AN324" i="93"/>
  <c r="AB324" i="93"/>
  <c r="Z324" i="93"/>
  <c r="AN323" i="93"/>
  <c r="AE323" i="93"/>
  <c r="AD323" i="93"/>
  <c r="AO323" i="93"/>
  <c r="AM323" i="93"/>
  <c r="L323" i="93"/>
  <c r="AF323" i="93"/>
  <c r="Q323" i="93"/>
  <c r="AR360" i="92"/>
  <c r="M360" i="92"/>
  <c r="N360" i="92"/>
  <c r="AB360" i="92"/>
  <c r="AE360" i="92"/>
  <c r="AS360" i="92"/>
  <c r="H360" i="92"/>
  <c r="N352" i="87"/>
  <c r="Z352" i="87"/>
  <c r="AA352" i="87"/>
  <c r="AL352" i="87"/>
  <c r="AP352" i="87"/>
  <c r="X352" i="87"/>
  <c r="J352" i="87"/>
  <c r="AO352" i="87"/>
  <c r="K352" i="87"/>
  <c r="AS352" i="87"/>
  <c r="AN352" i="87"/>
  <c r="I352" i="87"/>
  <c r="AF352" i="87"/>
  <c r="AR352" i="87"/>
  <c r="Y352" i="87"/>
  <c r="AK352" i="87"/>
  <c r="O352" i="87"/>
  <c r="AH352" i="87"/>
  <c r="AQ352" i="87"/>
  <c r="AI352" i="87"/>
  <c r="R352" i="87"/>
  <c r="M352" i="87"/>
  <c r="W352" i="87"/>
  <c r="AC352" i="87"/>
  <c r="AM352" i="87"/>
  <c r="Q352" i="87"/>
  <c r="AD352" i="87"/>
  <c r="W323" i="92"/>
  <c r="AN323" i="92"/>
  <c r="Y323" i="92"/>
  <c r="AD323" i="92"/>
  <c r="AO323" i="92"/>
  <c r="I323" i="92"/>
  <c r="H323" i="92"/>
  <c r="Q323" i="92"/>
  <c r="AF323" i="92"/>
  <c r="AR323" i="92"/>
  <c r="N323" i="92"/>
  <c r="AS323" i="92"/>
  <c r="M323" i="92"/>
  <c r="X323" i="92"/>
  <c r="AL323" i="92"/>
  <c r="AM323" i="92"/>
  <c r="AK323" i="92"/>
  <c r="AI323" i="92"/>
  <c r="AB352" i="32"/>
  <c r="AJ352" i="32"/>
  <c r="S352" i="32"/>
  <c r="X352" i="32"/>
  <c r="H352" i="32"/>
  <c r="AH352" i="32"/>
  <c r="W352" i="32"/>
  <c r="Q352" i="32"/>
  <c r="AR352" i="32"/>
  <c r="AS352" i="32"/>
  <c r="AN352" i="32"/>
  <c r="P352" i="32"/>
  <c r="V352" i="32"/>
  <c r="O352" i="32"/>
  <c r="R352" i="32"/>
  <c r="AL352" i="32"/>
  <c r="U352" i="32"/>
  <c r="AC352" i="32"/>
  <c r="AA352" i="32"/>
  <c r="Y352" i="32"/>
  <c r="AF352" i="32"/>
  <c r="AK352" i="32"/>
  <c r="AI352" i="32"/>
  <c r="M352" i="32"/>
  <c r="L352" i="32"/>
  <c r="J352" i="32"/>
  <c r="AM352" i="32"/>
  <c r="AB304" i="92"/>
  <c r="S304" i="92"/>
  <c r="J304" i="92"/>
  <c r="AP304" i="92"/>
  <c r="AN304" i="92"/>
  <c r="AC304" i="92"/>
  <c r="X304" i="92"/>
  <c r="AS304" i="92"/>
  <c r="L304" i="92"/>
  <c r="Y304" i="92"/>
  <c r="R304" i="92"/>
  <c r="AJ304" i="92"/>
  <c r="AM304" i="92"/>
  <c r="M304" i="92"/>
  <c r="AI304" i="92"/>
  <c r="K304" i="92"/>
  <c r="AF304" i="92"/>
  <c r="H304" i="92"/>
  <c r="AK304" i="92"/>
  <c r="V304" i="92"/>
  <c r="AD304" i="92"/>
  <c r="N304" i="92"/>
  <c r="X354" i="91"/>
  <c r="AC354" i="91"/>
  <c r="AP354" i="91"/>
  <c r="Z354" i="91"/>
  <c r="AD349" i="88"/>
  <c r="P349" i="88"/>
  <c r="V323" i="92"/>
  <c r="AP323" i="92"/>
  <c r="P352" i="87"/>
  <c r="S352" i="87"/>
  <c r="N352" i="32"/>
  <c r="AD352" i="32"/>
  <c r="AR323" i="87"/>
  <c r="Q323" i="87"/>
  <c r="S323" i="87"/>
  <c r="AL323" i="87"/>
  <c r="H323" i="87"/>
  <c r="AM323" i="87"/>
  <c r="AA323" i="87"/>
  <c r="R323" i="87"/>
  <c r="AQ323" i="87"/>
  <c r="M323" i="87"/>
  <c r="AP323" i="87"/>
  <c r="L323" i="87"/>
  <c r="AD323" i="87"/>
  <c r="AB323" i="87"/>
  <c r="AS323" i="87"/>
  <c r="V323" i="87"/>
  <c r="AJ323" i="87"/>
  <c r="AK323" i="87"/>
  <c r="AI323" i="87"/>
  <c r="X323" i="87"/>
  <c r="P323" i="87"/>
  <c r="W323" i="87"/>
  <c r="AC323" i="87"/>
  <c r="Z323" i="87"/>
  <c r="O323" i="87"/>
  <c r="J323" i="87"/>
  <c r="AN323" i="87"/>
  <c r="M360" i="87"/>
  <c r="V360" i="87"/>
  <c r="Q360" i="87"/>
  <c r="AI360" i="87"/>
  <c r="I360" i="87"/>
  <c r="AO360" i="87"/>
  <c r="AJ360" i="87"/>
  <c r="O360" i="87"/>
  <c r="AK360" i="87"/>
  <c r="AP360" i="87"/>
  <c r="AM360" i="87"/>
  <c r="AL360" i="87"/>
  <c r="N360" i="87"/>
  <c r="W360" i="87"/>
  <c r="K360" i="87"/>
  <c r="J360" i="87"/>
  <c r="AA360" i="87"/>
  <c r="AS360" i="87"/>
  <c r="P360" i="87"/>
  <c r="AQ360" i="87"/>
  <c r="AF360" i="87"/>
  <c r="AR360" i="87"/>
  <c r="AD360" i="87"/>
  <c r="AH360" i="87"/>
  <c r="AC360" i="87"/>
  <c r="R360" i="87"/>
  <c r="S360" i="87"/>
  <c r="AP349" i="93"/>
  <c r="AO349" i="93"/>
  <c r="I349" i="93"/>
  <c r="AK349" i="93"/>
  <c r="AN349" i="93"/>
  <c r="Q349" i="93"/>
  <c r="M349" i="93"/>
  <c r="P349" i="93"/>
  <c r="AH349" i="93"/>
  <c r="AL349" i="93"/>
  <c r="X349" i="93"/>
  <c r="N349" i="93"/>
  <c r="S349" i="93"/>
  <c r="AR349" i="93"/>
  <c r="AJ349" i="93"/>
  <c r="AA349" i="93"/>
  <c r="AB349" i="93"/>
  <c r="AD349" i="93"/>
  <c r="AC349" i="93"/>
  <c r="AQ349" i="93"/>
  <c r="AM349" i="93"/>
  <c r="AS349" i="93"/>
  <c r="W349" i="93"/>
  <c r="H349" i="93"/>
  <c r="Z349" i="93"/>
  <c r="V349" i="93"/>
  <c r="K349" i="93"/>
  <c r="AI349" i="93"/>
  <c r="J324" i="32"/>
  <c r="AO324" i="32"/>
  <c r="V324" i="32"/>
  <c r="W324" i="32"/>
  <c r="AQ324" i="32"/>
  <c r="AB324" i="32"/>
  <c r="AI324" i="32"/>
  <c r="AF324" i="32"/>
  <c r="AN324" i="32"/>
  <c r="AA324" i="32"/>
  <c r="AC324" i="32"/>
  <c r="AJ324" i="32"/>
  <c r="S324" i="32"/>
  <c r="N324" i="32"/>
  <c r="AS324" i="32"/>
  <c r="I324" i="32"/>
  <c r="P324" i="32"/>
  <c r="AK324" i="32"/>
  <c r="Y360" i="32"/>
  <c r="AS360" i="32"/>
  <c r="S360" i="32"/>
  <c r="AD360" i="32"/>
  <c r="L360" i="32"/>
  <c r="K360" i="32"/>
  <c r="P360" i="32"/>
  <c r="W360" i="32"/>
  <c r="AB360" i="32"/>
  <c r="J360" i="32"/>
  <c r="AP360" i="32"/>
  <c r="AM360" i="32"/>
  <c r="M360" i="32"/>
  <c r="AK360" i="32"/>
  <c r="AC360" i="32"/>
  <c r="X360" i="32"/>
  <c r="Q360" i="32"/>
  <c r="U360" i="32"/>
  <c r="AR360" i="32"/>
  <c r="AH360" i="32"/>
  <c r="AE360" i="32"/>
  <c r="R360" i="32"/>
  <c r="AF360" i="32"/>
  <c r="AI360" i="32"/>
  <c r="AN360" i="32"/>
  <c r="I360" i="32"/>
  <c r="V360" i="32"/>
  <c r="AE349" i="92"/>
  <c r="P349" i="92"/>
  <c r="AF349" i="92"/>
  <c r="AP349" i="92"/>
  <c r="AA349" i="92"/>
  <c r="AM349" i="92"/>
  <c r="U349" i="92"/>
  <c r="V349" i="92"/>
  <c r="L349" i="92"/>
  <c r="H349" i="92"/>
  <c r="AN349" i="92"/>
  <c r="AB349" i="92"/>
  <c r="J349" i="92"/>
  <c r="AQ349" i="92"/>
  <c r="X349" i="92"/>
  <c r="AR349" i="92"/>
  <c r="AI349" i="92"/>
  <c r="R349" i="92"/>
  <c r="W310" i="87"/>
  <c r="AD310" i="87"/>
  <c r="L310" i="87"/>
  <c r="P310" i="87"/>
  <c r="Z310" i="87"/>
  <c r="AE310" i="87"/>
  <c r="J310" i="87"/>
  <c r="H310" i="87"/>
  <c r="AI310" i="87"/>
  <c r="AS310" i="87"/>
  <c r="M310" i="87"/>
  <c r="AK310" i="87"/>
  <c r="AO310" i="87"/>
  <c r="I310" i="87"/>
  <c r="AL310" i="87"/>
  <c r="N310" i="87"/>
  <c r="AC310" i="87"/>
  <c r="Q310" i="87"/>
  <c r="AA310" i="87"/>
  <c r="X310" i="87"/>
  <c r="S310" i="87"/>
  <c r="O310" i="87"/>
  <c r="AN310" i="87"/>
  <c r="AH310" i="87"/>
  <c r="AQ310" i="87"/>
  <c r="V310" i="87"/>
  <c r="AP310" i="87"/>
  <c r="O304" i="94"/>
  <c r="M304" i="94"/>
  <c r="Z304" i="94"/>
  <c r="Y304" i="94"/>
  <c r="Q304" i="94"/>
  <c r="AL304" i="94"/>
  <c r="V304" i="94"/>
  <c r="AA304" i="94"/>
  <c r="J354" i="91"/>
  <c r="AJ354" i="91"/>
  <c r="W354" i="91"/>
  <c r="Q354" i="91"/>
  <c r="AL354" i="91"/>
  <c r="AF354" i="91"/>
  <c r="I354" i="91"/>
  <c r="AB354" i="91"/>
  <c r="J349" i="88"/>
  <c r="Z349" i="88"/>
  <c r="V349" i="88"/>
  <c r="L349" i="88"/>
  <c r="AH349" i="88"/>
  <c r="AD324" i="94"/>
  <c r="S324" i="94"/>
  <c r="AP324" i="94"/>
  <c r="AA324" i="94"/>
  <c r="AQ324" i="94"/>
  <c r="J324" i="94"/>
  <c r="Z324" i="94"/>
  <c r="H324" i="94"/>
  <c r="O349" i="92"/>
  <c r="AK349" i="92"/>
  <c r="I349" i="92"/>
  <c r="M349" i="92"/>
  <c r="AH349" i="92"/>
  <c r="Y324" i="32"/>
  <c r="R324" i="32"/>
  <c r="AE324" i="32"/>
  <c r="L324" i="32"/>
  <c r="AR324" i="32"/>
  <c r="O323" i="92"/>
  <c r="Z323" i="92"/>
  <c r="K323" i="92"/>
  <c r="AA323" i="92"/>
  <c r="P304" i="92"/>
  <c r="AH304" i="92"/>
  <c r="AO304" i="92"/>
  <c r="Q304" i="92"/>
  <c r="J354" i="87"/>
  <c r="AM354" i="87"/>
  <c r="AE349" i="93"/>
  <c r="Y349" i="93"/>
  <c r="AN360" i="87"/>
  <c r="L360" i="87"/>
  <c r="AH323" i="87"/>
  <c r="AF323" i="87"/>
  <c r="AJ310" i="87"/>
  <c r="AR310" i="87"/>
  <c r="H352" i="87"/>
  <c r="AB352" i="87"/>
  <c r="O360" i="32"/>
  <c r="AJ360" i="32"/>
  <c r="AP352" i="32"/>
  <c r="AQ352" i="32"/>
  <c r="F345" i="92"/>
  <c r="F370" i="93"/>
  <c r="F345" i="91"/>
  <c r="O349" i="94"/>
  <c r="AJ349" i="94"/>
  <c r="S349" i="94"/>
  <c r="AD349" i="94"/>
  <c r="X349" i="94"/>
  <c r="N323" i="91"/>
  <c r="I323" i="91"/>
  <c r="R349" i="87"/>
  <c r="W349" i="87"/>
  <c r="K349" i="87"/>
  <c r="W323" i="94"/>
  <c r="S323" i="94"/>
  <c r="Q323" i="94"/>
  <c r="Z310" i="88"/>
  <c r="U310" i="88"/>
  <c r="F370" i="87"/>
  <c r="R349" i="94"/>
  <c r="AN349" i="94"/>
  <c r="Y349" i="94"/>
  <c r="AL349" i="94"/>
  <c r="AR349" i="94"/>
  <c r="P349" i="94"/>
  <c r="Q349" i="94"/>
  <c r="V349" i="94"/>
  <c r="AO349" i="94"/>
  <c r="AA349" i="88"/>
  <c r="R349" i="88"/>
  <c r="X349" i="88"/>
  <c r="N349" i="88"/>
  <c r="AO349" i="88"/>
  <c r="Y349" i="88"/>
  <c r="H349" i="88"/>
  <c r="K349" i="88"/>
  <c r="AR349" i="88"/>
  <c r="AA323" i="91"/>
  <c r="Z323" i="91"/>
  <c r="S323" i="91"/>
  <c r="L323" i="91"/>
  <c r="AP349" i="87"/>
  <c r="Q349" i="87"/>
  <c r="S349" i="87"/>
  <c r="AM349" i="87"/>
  <c r="V324" i="93"/>
  <c r="K324" i="93"/>
  <c r="H324" i="93"/>
  <c r="AK323" i="94"/>
  <c r="Z323" i="94"/>
  <c r="J323" i="94"/>
  <c r="I323" i="93"/>
  <c r="AL323" i="93"/>
  <c r="AB323" i="93"/>
  <c r="P323" i="93"/>
  <c r="H310" i="88"/>
  <c r="AK310" i="88"/>
  <c r="I310" i="88"/>
  <c r="R360" i="92"/>
  <c r="AA360" i="92"/>
  <c r="AL360" i="92"/>
  <c r="X360" i="92"/>
  <c r="AT324" i="92"/>
  <c r="AB349" i="87"/>
  <c r="AI349" i="87"/>
  <c r="M349" i="87"/>
  <c r="AO349" i="87"/>
  <c r="X349" i="87"/>
  <c r="Z349" i="87"/>
  <c r="AH349" i="87"/>
  <c r="N349" i="87"/>
  <c r="AE349" i="87"/>
  <c r="H349" i="87"/>
  <c r="I349" i="87"/>
  <c r="AK349" i="87"/>
  <c r="O349" i="87"/>
  <c r="V349" i="87"/>
  <c r="AQ349" i="87"/>
  <c r="J349" i="87"/>
  <c r="AJ349" i="87"/>
  <c r="AO323" i="94"/>
  <c r="V323" i="94"/>
  <c r="AS323" i="94"/>
  <c r="AD323" i="94"/>
  <c r="AF323" i="94"/>
  <c r="N323" i="94"/>
  <c r="AJ323" i="94"/>
  <c r="AP323" i="94"/>
  <c r="AR323" i="94"/>
  <c r="X323" i="94"/>
  <c r="AH323" i="94"/>
  <c r="L323" i="94"/>
  <c r="H323" i="94"/>
  <c r="I323" i="94"/>
  <c r="AE323" i="94"/>
  <c r="U323" i="94"/>
  <c r="R323" i="94"/>
  <c r="AB323" i="94"/>
  <c r="O310" i="88"/>
  <c r="Q310" i="88"/>
  <c r="K310" i="88"/>
  <c r="L310" i="88"/>
  <c r="M310" i="88"/>
  <c r="AR310" i="88"/>
  <c r="AJ310" i="88"/>
  <c r="N310" i="88"/>
  <c r="AM310" i="88"/>
  <c r="F308" i="88"/>
  <c r="AF310" i="88"/>
  <c r="AL310" i="88"/>
  <c r="R310" i="88"/>
  <c r="AB310" i="88"/>
  <c r="AH310" i="88"/>
  <c r="J310" i="88"/>
  <c r="AP310" i="88"/>
  <c r="V310" i="88"/>
  <c r="S310" i="88"/>
  <c r="AM323" i="91"/>
  <c r="M323" i="91"/>
  <c r="Y323" i="91"/>
  <c r="AQ323" i="91"/>
  <c r="W323" i="91"/>
  <c r="Q323" i="91"/>
  <c r="AR323" i="91"/>
  <c r="AJ323" i="91"/>
  <c r="O323" i="91"/>
  <c r="V323" i="91"/>
  <c r="AP323" i="91"/>
  <c r="AI323" i="91"/>
  <c r="U323" i="91"/>
  <c r="AN323" i="91"/>
  <c r="J323" i="91"/>
  <c r="AO323" i="91"/>
  <c r="K323" i="91"/>
  <c r="X323" i="91"/>
  <c r="F345" i="87"/>
  <c r="AP349" i="94"/>
  <c r="N349" i="94"/>
  <c r="AH349" i="94"/>
  <c r="AQ349" i="94"/>
  <c r="AK323" i="91"/>
  <c r="P323" i="91"/>
  <c r="Y349" i="87"/>
  <c r="AD349" i="87"/>
  <c r="AA323" i="94"/>
  <c r="Y310" i="88"/>
  <c r="W310" i="88"/>
  <c r="AE310" i="88"/>
  <c r="Y324" i="93"/>
  <c r="AD324" i="93"/>
  <c r="AP324" i="93"/>
  <c r="O324" i="93"/>
  <c r="AJ324" i="93"/>
  <c r="AH324" i="93"/>
  <c r="P324" i="93"/>
  <c r="N324" i="93"/>
  <c r="I324" i="93"/>
  <c r="M324" i="93"/>
  <c r="Q324" i="93"/>
  <c r="AO324" i="93"/>
  <c r="AL324" i="93"/>
  <c r="U324" i="93"/>
  <c r="W324" i="93"/>
  <c r="J324" i="93"/>
  <c r="AA324" i="93"/>
  <c r="AE324" i="93"/>
  <c r="AC323" i="93"/>
  <c r="AK323" i="93"/>
  <c r="AR323" i="93"/>
  <c r="O323" i="93"/>
  <c r="AP323" i="93"/>
  <c r="AA323" i="93"/>
  <c r="Z323" i="93"/>
  <c r="AH323" i="93"/>
  <c r="W323" i="93"/>
  <c r="N323" i="93"/>
  <c r="S323" i="93"/>
  <c r="J323" i="93"/>
  <c r="AI323" i="93"/>
  <c r="H323" i="93"/>
  <c r="U323" i="93"/>
  <c r="R323" i="93"/>
  <c r="AS323" i="93"/>
  <c r="M323" i="93"/>
  <c r="AI360" i="92"/>
  <c r="AF360" i="92"/>
  <c r="AQ360" i="92"/>
  <c r="V360" i="92"/>
  <c r="W360" i="92"/>
  <c r="Y360" i="92"/>
  <c r="AD360" i="92"/>
  <c r="K360" i="92"/>
  <c r="AC360" i="92"/>
  <c r="Q360" i="92"/>
  <c r="I360" i="92"/>
  <c r="S360" i="92"/>
  <c r="AK360" i="92"/>
  <c r="AN360" i="92"/>
  <c r="AP360" i="92"/>
  <c r="L360" i="92"/>
  <c r="AM360" i="92"/>
  <c r="AJ360" i="92"/>
  <c r="W349" i="94"/>
  <c r="H349" i="94"/>
  <c r="AC349" i="94"/>
  <c r="AS349" i="94"/>
  <c r="U349" i="94"/>
  <c r="AA349" i="94"/>
  <c r="Z349" i="94"/>
  <c r="AF349" i="94"/>
  <c r="Q349" i="88"/>
  <c r="W349" i="88"/>
  <c r="AQ349" i="88"/>
  <c r="AN349" i="88"/>
  <c r="AM349" i="88"/>
  <c r="AF349" i="88"/>
  <c r="AB349" i="88"/>
  <c r="S349" i="88"/>
  <c r="R323" i="91"/>
  <c r="AB323" i="91"/>
  <c r="AL323" i="91"/>
  <c r="AD323" i="91"/>
  <c r="AS323" i="91"/>
  <c r="AT354" i="92"/>
  <c r="AA349" i="87"/>
  <c r="P349" i="87"/>
  <c r="AL349" i="87"/>
  <c r="AF349" i="87"/>
  <c r="AF324" i="93"/>
  <c r="AQ324" i="93"/>
  <c r="L324" i="93"/>
  <c r="AI324" i="93"/>
  <c r="AM323" i="94"/>
  <c r="AN323" i="94"/>
  <c r="P323" i="94"/>
  <c r="O323" i="94"/>
  <c r="AI323" i="94"/>
  <c r="Y323" i="93"/>
  <c r="X323" i="93"/>
  <c r="AJ323" i="93"/>
  <c r="V323" i="93"/>
  <c r="AA310" i="88"/>
  <c r="P310" i="88"/>
  <c r="AQ310" i="88"/>
  <c r="AO310" i="88"/>
  <c r="P360" i="92"/>
  <c r="J360" i="92"/>
  <c r="U360" i="92"/>
  <c r="Z360" i="92"/>
  <c r="AU319" i="94"/>
  <c r="AV319" i="94" s="1"/>
  <c r="F351" i="87"/>
  <c r="F351" i="93"/>
  <c r="AT338" i="94"/>
  <c r="F345" i="32"/>
  <c r="F345" i="94"/>
  <c r="AU385" i="93"/>
  <c r="AV385" i="93" s="1"/>
  <c r="F351" i="88"/>
  <c r="AT378" i="91"/>
  <c r="F370" i="88"/>
  <c r="AT319" i="94"/>
  <c r="G326" i="94"/>
  <c r="AT323" i="88"/>
  <c r="AI336" i="92"/>
  <c r="AL336" i="92"/>
  <c r="O336" i="92"/>
  <c r="AD336" i="92"/>
  <c r="H336" i="92"/>
  <c r="K336" i="92"/>
  <c r="X336" i="92"/>
  <c r="AM336" i="92"/>
  <c r="AB336" i="92"/>
  <c r="AF336" i="92"/>
  <c r="I336" i="92"/>
  <c r="Y336" i="92"/>
  <c r="AS336" i="92"/>
  <c r="AO336" i="92"/>
  <c r="Z336" i="92"/>
  <c r="S336" i="92"/>
  <c r="AC336" i="92"/>
  <c r="U336" i="92"/>
  <c r="M336" i="92"/>
  <c r="Q336" i="92"/>
  <c r="P336" i="92"/>
  <c r="AR336" i="92"/>
  <c r="AH336" i="92"/>
  <c r="R336" i="92"/>
  <c r="AJ336" i="92"/>
  <c r="L336" i="92"/>
  <c r="AQ336" i="92"/>
  <c r="V336" i="92"/>
  <c r="W336" i="92"/>
  <c r="AN336" i="92"/>
  <c r="J336" i="92"/>
  <c r="N336" i="92"/>
  <c r="AP336" i="92"/>
  <c r="AA336" i="92"/>
  <c r="AK336" i="92"/>
  <c r="AE336" i="92"/>
  <c r="AJ356" i="94"/>
  <c r="P356" i="94"/>
  <c r="AN356" i="94"/>
  <c r="N356" i="94"/>
  <c r="W356" i="94"/>
  <c r="R356" i="94"/>
  <c r="AK356" i="94"/>
  <c r="S356" i="94"/>
  <c r="AM356" i="94"/>
  <c r="V356" i="94"/>
  <c r="L356" i="94"/>
  <c r="J356" i="94"/>
  <c r="H356" i="94"/>
  <c r="AF356" i="94"/>
  <c r="O356" i="94"/>
  <c r="AI356" i="94"/>
  <c r="Q356" i="94"/>
  <c r="U356" i="94"/>
  <c r="AP356" i="94"/>
  <c r="AA356" i="94"/>
  <c r="AB356" i="94"/>
  <c r="AD356" i="94"/>
  <c r="AC356" i="94"/>
  <c r="AE356" i="94"/>
  <c r="X356" i="94"/>
  <c r="Z356" i="94"/>
  <c r="AL356" i="94"/>
  <c r="Y356" i="94"/>
  <c r="K356" i="94"/>
  <c r="AS356" i="94"/>
  <c r="M356" i="94"/>
  <c r="AQ356" i="94"/>
  <c r="AR356" i="94"/>
  <c r="AO356" i="94"/>
  <c r="AH356" i="94"/>
  <c r="I356" i="94"/>
  <c r="AR334" i="92"/>
  <c r="AO334" i="92"/>
  <c r="X334" i="92"/>
  <c r="AI334" i="92"/>
  <c r="Q334" i="92"/>
  <c r="AQ334" i="92"/>
  <c r="I334" i="92"/>
  <c r="AF334" i="92"/>
  <c r="Z334" i="92"/>
  <c r="O334" i="92"/>
  <c r="AB334" i="92"/>
  <c r="F333" i="92"/>
  <c r="AK334" i="92"/>
  <c r="K334" i="92"/>
  <c r="AD334" i="92"/>
  <c r="S334" i="92"/>
  <c r="AM334" i="92"/>
  <c r="AS334" i="92"/>
  <c r="U334" i="92"/>
  <c r="AL334" i="92"/>
  <c r="W334" i="92"/>
  <c r="AN334" i="92"/>
  <c r="H334" i="92"/>
  <c r="Y334" i="92"/>
  <c r="AP334" i="92"/>
  <c r="J334" i="92"/>
  <c r="AA334" i="92"/>
  <c r="M334" i="92"/>
  <c r="L334" i="92"/>
  <c r="N334" i="92"/>
  <c r="AC334" i="92"/>
  <c r="V334" i="92"/>
  <c r="P334" i="92"/>
  <c r="R334" i="92"/>
  <c r="AE334" i="92"/>
  <c r="AJ334" i="92"/>
  <c r="AH334" i="92"/>
  <c r="AU306" i="93"/>
  <c r="AV306" i="93" s="1"/>
  <c r="AQ297" i="92"/>
  <c r="V297" i="92"/>
  <c r="AK297" i="92"/>
  <c r="N297" i="92"/>
  <c r="AA297" i="92"/>
  <c r="M297" i="92"/>
  <c r="AR297" i="92"/>
  <c r="AD297" i="92"/>
  <c r="Z297" i="92"/>
  <c r="AE297" i="92"/>
  <c r="S297" i="92"/>
  <c r="R297" i="92"/>
  <c r="X297" i="92"/>
  <c r="AJ297" i="92"/>
  <c r="J297" i="92"/>
  <c r="AM297" i="92"/>
  <c r="O297" i="92"/>
  <c r="AL297" i="92"/>
  <c r="U297" i="92"/>
  <c r="K297" i="92"/>
  <c r="AI297" i="92"/>
  <c r="I297" i="92"/>
  <c r="F296" i="92"/>
  <c r="AH297" i="92"/>
  <c r="P297" i="92"/>
  <c r="Q297" i="92"/>
  <c r="AN297" i="92"/>
  <c r="AO297" i="92"/>
  <c r="L297" i="92"/>
  <c r="AS297" i="92"/>
  <c r="AC297" i="92"/>
  <c r="AF297" i="92"/>
  <c r="AP297" i="92"/>
  <c r="H297" i="92"/>
  <c r="W297" i="92"/>
  <c r="Y297" i="92"/>
  <c r="AB297" i="92"/>
  <c r="AB298" i="94"/>
  <c r="AI298" i="94"/>
  <c r="AD298" i="94"/>
  <c r="O298" i="94"/>
  <c r="AR298" i="94"/>
  <c r="S298" i="94"/>
  <c r="Z298" i="94"/>
  <c r="M298" i="94"/>
  <c r="AM298" i="94"/>
  <c r="AS298" i="94"/>
  <c r="Q298" i="94"/>
  <c r="AF298" i="94"/>
  <c r="H298" i="94"/>
  <c r="Y298" i="94"/>
  <c r="AP298" i="94"/>
  <c r="W298" i="94"/>
  <c r="AN298" i="94"/>
  <c r="AK298" i="94"/>
  <c r="I298" i="94"/>
  <c r="V298" i="94"/>
  <c r="L298" i="94"/>
  <c r="AC298" i="94"/>
  <c r="J298" i="94"/>
  <c r="AA298" i="94"/>
  <c r="AO298" i="94"/>
  <c r="AH298" i="94"/>
  <c r="AE298" i="94"/>
  <c r="X298" i="94"/>
  <c r="AL298" i="94"/>
  <c r="AJ298" i="94"/>
  <c r="K298" i="94"/>
  <c r="P298" i="94"/>
  <c r="AQ298" i="94"/>
  <c r="U298" i="94"/>
  <c r="N298" i="94"/>
  <c r="R298" i="94"/>
  <c r="K361" i="32"/>
  <c r="AB361" i="32"/>
  <c r="AS361" i="32"/>
  <c r="V361" i="32"/>
  <c r="AM361" i="32"/>
  <c r="AE361" i="32"/>
  <c r="AL361" i="32"/>
  <c r="J361" i="32"/>
  <c r="H361" i="32"/>
  <c r="AK361" i="32"/>
  <c r="AD361" i="32"/>
  <c r="AC361" i="32"/>
  <c r="AJ361" i="32"/>
  <c r="AO361" i="32"/>
  <c r="W361" i="32"/>
  <c r="AP361" i="32"/>
  <c r="L361" i="32"/>
  <c r="O361" i="32"/>
  <c r="AF361" i="32"/>
  <c r="I361" i="32"/>
  <c r="Z361" i="32"/>
  <c r="AQ361" i="32"/>
  <c r="AN361" i="32"/>
  <c r="R361" i="32"/>
  <c r="AH361" i="32"/>
  <c r="Y361" i="32"/>
  <c r="S361" i="32"/>
  <c r="M361" i="32"/>
  <c r="N361" i="32"/>
  <c r="P361" i="32"/>
  <c r="U361" i="32"/>
  <c r="X361" i="32"/>
  <c r="Q361" i="32"/>
  <c r="AI361" i="32"/>
  <c r="AA361" i="32"/>
  <c r="AR361" i="32"/>
  <c r="P368" i="94"/>
  <c r="AS368" i="94"/>
  <c r="AE368" i="94"/>
  <c r="AD368" i="94"/>
  <c r="M368" i="94"/>
  <c r="AC368" i="94"/>
  <c r="AR368" i="94"/>
  <c r="U368" i="94"/>
  <c r="Y368" i="94"/>
  <c r="AH368" i="94"/>
  <c r="AB368" i="94"/>
  <c r="AQ368" i="94"/>
  <c r="Z368" i="94"/>
  <c r="I368" i="94"/>
  <c r="X368" i="94"/>
  <c r="AL368" i="94"/>
  <c r="O368" i="94"/>
  <c r="AK368" i="94"/>
  <c r="K368" i="94"/>
  <c r="H368" i="94"/>
  <c r="AM368" i="94"/>
  <c r="AO368" i="94"/>
  <c r="AF368" i="94"/>
  <c r="W368" i="94"/>
  <c r="S368" i="94"/>
  <c r="AI368" i="94"/>
  <c r="AJ368" i="94"/>
  <c r="AA368" i="94"/>
  <c r="R368" i="94"/>
  <c r="J368" i="94"/>
  <c r="L368" i="94"/>
  <c r="AP368" i="94"/>
  <c r="V368" i="94"/>
  <c r="Q368" i="94"/>
  <c r="N368" i="94"/>
  <c r="AN368" i="94"/>
  <c r="AM386" i="94"/>
  <c r="AR386" i="94"/>
  <c r="V386" i="94"/>
  <c r="AQ386" i="94"/>
  <c r="S386" i="94"/>
  <c r="AF386" i="94"/>
  <c r="AE386" i="94"/>
  <c r="J386" i="94"/>
  <c r="I386" i="94"/>
  <c r="Z386" i="94"/>
  <c r="AH386" i="94"/>
  <c r="P386" i="94"/>
  <c r="Q386" i="94"/>
  <c r="AN386" i="94"/>
  <c r="M386" i="94"/>
  <c r="AJ386" i="94"/>
  <c r="AK386" i="94"/>
  <c r="O386" i="94"/>
  <c r="AC386" i="94"/>
  <c r="L386" i="94"/>
  <c r="W386" i="94"/>
  <c r="AS386" i="94"/>
  <c r="R386" i="94"/>
  <c r="AO386" i="94"/>
  <c r="AA386" i="94"/>
  <c r="Y386" i="94"/>
  <c r="AB386" i="94"/>
  <c r="X386" i="94"/>
  <c r="U386" i="94"/>
  <c r="AI386" i="94"/>
  <c r="AD386" i="94"/>
  <c r="AP386" i="94"/>
  <c r="AL386" i="94"/>
  <c r="H386" i="94"/>
  <c r="K386" i="94"/>
  <c r="N386" i="94"/>
  <c r="AD353" i="94"/>
  <c r="H353" i="94"/>
  <c r="Q353" i="94"/>
  <c r="X353" i="94"/>
  <c r="AC353" i="94"/>
  <c r="L353" i="94"/>
  <c r="AI353" i="94"/>
  <c r="AR353" i="94"/>
  <c r="Y353" i="94"/>
  <c r="AO353" i="94"/>
  <c r="K353" i="94"/>
  <c r="P353" i="94"/>
  <c r="O353" i="94"/>
  <c r="V353" i="94"/>
  <c r="S353" i="94"/>
  <c r="AM353" i="94"/>
  <c r="AQ353" i="94"/>
  <c r="N353" i="94"/>
  <c r="AE353" i="94"/>
  <c r="M353" i="94"/>
  <c r="AF353" i="94"/>
  <c r="AB353" i="94"/>
  <c r="R353" i="94"/>
  <c r="AJ353" i="94"/>
  <c r="AP353" i="94"/>
  <c r="I353" i="94"/>
  <c r="W353" i="94"/>
  <c r="AK353" i="94"/>
  <c r="AS353" i="94"/>
  <c r="AA353" i="94"/>
  <c r="AH353" i="94"/>
  <c r="Z353" i="94"/>
  <c r="J353" i="94"/>
  <c r="U353" i="94"/>
  <c r="AN353" i="94"/>
  <c r="AL353" i="94"/>
  <c r="AT375" i="92"/>
  <c r="AU300" i="94"/>
  <c r="AV300" i="94" s="1"/>
  <c r="AU338" i="94"/>
  <c r="AV338" i="94" s="1"/>
  <c r="AP367" i="93"/>
  <c r="AA367" i="93"/>
  <c r="N367" i="93"/>
  <c r="AR367" i="93"/>
  <c r="AE367" i="93"/>
  <c r="J367" i="93"/>
  <c r="R367" i="93"/>
  <c r="AJ367" i="93"/>
  <c r="W367" i="93"/>
  <c r="P367" i="93"/>
  <c r="AF367" i="93"/>
  <c r="O367" i="93"/>
  <c r="AI367" i="93"/>
  <c r="Q367" i="93"/>
  <c r="U367" i="93"/>
  <c r="Y367" i="93"/>
  <c r="AS367" i="93"/>
  <c r="X367" i="93"/>
  <c r="AM367" i="93"/>
  <c r="M367" i="93"/>
  <c r="AL367" i="93"/>
  <c r="AH367" i="93"/>
  <c r="AO367" i="93"/>
  <c r="S367" i="93"/>
  <c r="AD367" i="93"/>
  <c r="I367" i="93"/>
  <c r="AN367" i="93"/>
  <c r="AK367" i="93"/>
  <c r="Z367" i="93"/>
  <c r="L367" i="93"/>
  <c r="H367" i="93"/>
  <c r="AB367" i="93"/>
  <c r="V367" i="93"/>
  <c r="K367" i="93"/>
  <c r="AQ367" i="93"/>
  <c r="AC367" i="93"/>
  <c r="H387" i="92"/>
  <c r="AD387" i="92"/>
  <c r="AF387" i="92"/>
  <c r="O387" i="92"/>
  <c r="AC387" i="92"/>
  <c r="AQ387" i="92"/>
  <c r="U387" i="92"/>
  <c r="AH387" i="92"/>
  <c r="AA387" i="92"/>
  <c r="M387" i="92"/>
  <c r="AS387" i="92"/>
  <c r="AB387" i="92"/>
  <c r="K387" i="92"/>
  <c r="W387" i="92"/>
  <c r="AL387" i="92"/>
  <c r="N387" i="92"/>
  <c r="V387" i="92"/>
  <c r="P387" i="92"/>
  <c r="AP387" i="92"/>
  <c r="X387" i="92"/>
  <c r="Q387" i="92"/>
  <c r="I387" i="92"/>
  <c r="Y387" i="92"/>
  <c r="AN387" i="92"/>
  <c r="AE387" i="92"/>
  <c r="R387" i="92"/>
  <c r="S387" i="92"/>
  <c r="L387" i="92"/>
  <c r="AR387" i="92"/>
  <c r="AJ387" i="92"/>
  <c r="AO387" i="92"/>
  <c r="J387" i="92"/>
  <c r="Z387" i="92"/>
  <c r="AI387" i="92"/>
  <c r="AM387" i="92"/>
  <c r="AK387" i="92"/>
  <c r="AT309" i="91"/>
  <c r="AP384" i="91"/>
  <c r="AN384" i="91"/>
  <c r="I384" i="91"/>
  <c r="AI384" i="91"/>
  <c r="R384" i="91"/>
  <c r="Y384" i="91"/>
  <c r="L384" i="91"/>
  <c r="W384" i="91"/>
  <c r="AJ384" i="91"/>
  <c r="Q384" i="91"/>
  <c r="Z384" i="91"/>
  <c r="N384" i="91"/>
  <c r="AC384" i="91"/>
  <c r="AE384" i="91"/>
  <c r="AL384" i="91"/>
  <c r="U384" i="91"/>
  <c r="AD384" i="91"/>
  <c r="M384" i="91"/>
  <c r="AO384" i="91"/>
  <c r="X384" i="91"/>
  <c r="J384" i="91"/>
  <c r="AH384" i="91"/>
  <c r="H384" i="91"/>
  <c r="AK384" i="91"/>
  <c r="O384" i="91"/>
  <c r="AA384" i="91"/>
  <c r="P384" i="91"/>
  <c r="AQ384" i="91"/>
  <c r="AF384" i="91"/>
  <c r="K384" i="91"/>
  <c r="AM384" i="91"/>
  <c r="AB384" i="91"/>
  <c r="AR384" i="91"/>
  <c r="AS384" i="91"/>
  <c r="S384" i="91"/>
  <c r="V384" i="91"/>
  <c r="AU309" i="87"/>
  <c r="G357" i="88"/>
  <c r="AO316" i="88"/>
  <c r="AF316" i="88"/>
  <c r="J316" i="88"/>
  <c r="AS316" i="88"/>
  <c r="X316" i="88"/>
  <c r="AJ316" i="88"/>
  <c r="K316" i="88"/>
  <c r="S316" i="88"/>
  <c r="AR316" i="88"/>
  <c r="AK316" i="88"/>
  <c r="AB316" i="88"/>
  <c r="O316" i="88"/>
  <c r="AA316" i="88"/>
  <c r="AD316" i="88"/>
  <c r="M316" i="88"/>
  <c r="AH316" i="88"/>
  <c r="P316" i="88"/>
  <c r="W316" i="88"/>
  <c r="V316" i="88"/>
  <c r="H316" i="88"/>
  <c r="AN316" i="88"/>
  <c r="AQ316" i="88"/>
  <c r="Z316" i="88"/>
  <c r="I316" i="88"/>
  <c r="AC316" i="88"/>
  <c r="L316" i="88"/>
  <c r="AE316" i="88"/>
  <c r="AM316" i="88"/>
  <c r="AP316" i="88"/>
  <c r="Y316" i="88"/>
  <c r="Q316" i="88"/>
  <c r="U316" i="88"/>
  <c r="N316" i="88"/>
  <c r="AL316" i="88"/>
  <c r="R316" i="88"/>
  <c r="AI316" i="88"/>
  <c r="AR337" i="87"/>
  <c r="AQ337" i="87"/>
  <c r="AL337" i="87"/>
  <c r="O337" i="87"/>
  <c r="AF337" i="87"/>
  <c r="Z337" i="87"/>
  <c r="I337" i="87"/>
  <c r="K337" i="87"/>
  <c r="AS337" i="87"/>
  <c r="AC337" i="87"/>
  <c r="P337" i="87"/>
  <c r="S337" i="87"/>
  <c r="AP337" i="87"/>
  <c r="V337" i="87"/>
  <c r="L337" i="87"/>
  <c r="AI337" i="87"/>
  <c r="AH337" i="87"/>
  <c r="Y337" i="87"/>
  <c r="Q337" i="87"/>
  <c r="AD337" i="87"/>
  <c r="X337" i="87"/>
  <c r="AK337" i="87"/>
  <c r="AO337" i="87"/>
  <c r="H337" i="87"/>
  <c r="N337" i="87"/>
  <c r="AE337" i="87"/>
  <c r="AN337" i="87"/>
  <c r="M337" i="87"/>
  <c r="R337" i="87"/>
  <c r="AJ337" i="87"/>
  <c r="AB337" i="87"/>
  <c r="W337" i="87"/>
  <c r="AM337" i="87"/>
  <c r="J337" i="87"/>
  <c r="AA337" i="87"/>
  <c r="AK337" i="91"/>
  <c r="AS337" i="91"/>
  <c r="AF337" i="91"/>
  <c r="R337" i="91"/>
  <c r="AR337" i="91"/>
  <c r="AB337" i="91"/>
  <c r="K337" i="91"/>
  <c r="AO337" i="91"/>
  <c r="J337" i="91"/>
  <c r="AJ337" i="91"/>
  <c r="S337" i="91"/>
  <c r="X337" i="91"/>
  <c r="AA337" i="91"/>
  <c r="O337" i="91"/>
  <c r="AM337" i="91"/>
  <c r="V337" i="91"/>
  <c r="AP337" i="91"/>
  <c r="Y337" i="91"/>
  <c r="H337" i="91"/>
  <c r="AN337" i="91"/>
  <c r="AI337" i="91"/>
  <c r="Q337" i="91"/>
  <c r="AL337" i="91"/>
  <c r="U337" i="91"/>
  <c r="N337" i="91"/>
  <c r="M337" i="91"/>
  <c r="P337" i="91"/>
  <c r="AD337" i="91"/>
  <c r="AQ337" i="91"/>
  <c r="I337" i="91"/>
  <c r="L337" i="91"/>
  <c r="AH337" i="91"/>
  <c r="W337" i="91"/>
  <c r="Z337" i="91"/>
  <c r="AE337" i="91"/>
  <c r="AC337" i="91"/>
  <c r="AK362" i="87"/>
  <c r="AB362" i="87"/>
  <c r="AR362" i="87"/>
  <c r="S362" i="87"/>
  <c r="AF362" i="87"/>
  <c r="J362" i="87"/>
  <c r="R362" i="87"/>
  <c r="AO362" i="87"/>
  <c r="K362" i="87"/>
  <c r="X362" i="87"/>
  <c r="O362" i="87"/>
  <c r="AA362" i="87"/>
  <c r="AD362" i="87"/>
  <c r="M362" i="87"/>
  <c r="AH362" i="87"/>
  <c r="P362" i="87"/>
  <c r="W362" i="87"/>
  <c r="V362" i="87"/>
  <c r="Y362" i="87"/>
  <c r="AN362" i="87"/>
  <c r="AQ362" i="87"/>
  <c r="Z362" i="87"/>
  <c r="I362" i="87"/>
  <c r="AC362" i="87"/>
  <c r="L362" i="87"/>
  <c r="AE362" i="87"/>
  <c r="AJ362" i="87"/>
  <c r="AM362" i="87"/>
  <c r="AP362" i="87"/>
  <c r="H362" i="87"/>
  <c r="AI362" i="87"/>
  <c r="N362" i="87"/>
  <c r="AL362" i="87"/>
  <c r="AS362" i="87"/>
  <c r="Q362" i="87"/>
  <c r="G295" i="88"/>
  <c r="AJ315" i="92"/>
  <c r="AA315" i="92"/>
  <c r="AP315" i="92"/>
  <c r="R315" i="92"/>
  <c r="AN315" i="92"/>
  <c r="AE315" i="92"/>
  <c r="H315" i="92"/>
  <c r="P315" i="92"/>
  <c r="AH315" i="92"/>
  <c r="AR315" i="92"/>
  <c r="J315" i="92"/>
  <c r="W315" i="92"/>
  <c r="AM315" i="92"/>
  <c r="V315" i="92"/>
  <c r="AS315" i="92"/>
  <c r="AB315" i="92"/>
  <c r="K315" i="92"/>
  <c r="AC315" i="92"/>
  <c r="AI315" i="92"/>
  <c r="Q315" i="92"/>
  <c r="AO315" i="92"/>
  <c r="X315" i="92"/>
  <c r="F314" i="92"/>
  <c r="AL315" i="92"/>
  <c r="AD315" i="92"/>
  <c r="AK315" i="92"/>
  <c r="L315" i="92"/>
  <c r="M315" i="92"/>
  <c r="Z315" i="92"/>
  <c r="AF315" i="92"/>
  <c r="U315" i="92"/>
  <c r="N315" i="92"/>
  <c r="S315" i="92"/>
  <c r="O315" i="92"/>
  <c r="Y315" i="92"/>
  <c r="AQ315" i="92"/>
  <c r="I315" i="92"/>
  <c r="AP321" i="92"/>
  <c r="L321" i="92"/>
  <c r="AL321" i="92"/>
  <c r="H321" i="92"/>
  <c r="AC321" i="92"/>
  <c r="Y321" i="92"/>
  <c r="AM321" i="92"/>
  <c r="V321" i="92"/>
  <c r="AS321" i="92"/>
  <c r="AB321" i="92"/>
  <c r="K321" i="92"/>
  <c r="AA321" i="92"/>
  <c r="AE321" i="92"/>
  <c r="AH321" i="92"/>
  <c r="AI321" i="92"/>
  <c r="Q321" i="92"/>
  <c r="AO321" i="92"/>
  <c r="X321" i="92"/>
  <c r="F320" i="92"/>
  <c r="R321" i="92"/>
  <c r="W321" i="92"/>
  <c r="M321" i="92"/>
  <c r="S321" i="92"/>
  <c r="J321" i="92"/>
  <c r="AK321" i="92"/>
  <c r="N321" i="92"/>
  <c r="AQ321" i="92"/>
  <c r="I321" i="92"/>
  <c r="O321" i="92"/>
  <c r="AN321" i="92"/>
  <c r="AD321" i="92"/>
  <c r="AR321" i="92"/>
  <c r="AF321" i="92"/>
  <c r="U321" i="92"/>
  <c r="AJ321" i="92"/>
  <c r="P321" i="92"/>
  <c r="Z321" i="92"/>
  <c r="I359" i="32"/>
  <c r="Z359" i="32"/>
  <c r="AQ359" i="32"/>
  <c r="X359" i="32"/>
  <c r="AO359" i="32"/>
  <c r="AC359" i="32"/>
  <c r="AH359" i="32"/>
  <c r="AJ359" i="32"/>
  <c r="R359" i="32"/>
  <c r="Q359" i="32"/>
  <c r="O359" i="32"/>
  <c r="L359" i="32"/>
  <c r="N359" i="32"/>
  <c r="AP359" i="32"/>
  <c r="V359" i="32"/>
  <c r="S359" i="32"/>
  <c r="U359" i="32"/>
  <c r="Y359" i="32"/>
  <c r="H359" i="32"/>
  <c r="M359" i="32"/>
  <c r="AD359" i="32"/>
  <c r="K359" i="32"/>
  <c r="AB359" i="32"/>
  <c r="AS359" i="32"/>
  <c r="AL359" i="32"/>
  <c r="AR359" i="32"/>
  <c r="P359" i="32"/>
  <c r="AE359" i="32"/>
  <c r="F358" i="32"/>
  <c r="AI359" i="32"/>
  <c r="AF359" i="32"/>
  <c r="J359" i="32"/>
  <c r="AN359" i="32"/>
  <c r="AM359" i="32"/>
  <c r="AK359" i="32"/>
  <c r="W359" i="32"/>
  <c r="AA359" i="32"/>
  <c r="AR332" i="91"/>
  <c r="AO332" i="91"/>
  <c r="X332" i="91"/>
  <c r="AH332" i="91"/>
  <c r="P332" i="91"/>
  <c r="AF332" i="91"/>
  <c r="Y332" i="91"/>
  <c r="O332" i="91"/>
  <c r="AP332" i="91"/>
  <c r="H332" i="91"/>
  <c r="AK332" i="91"/>
  <c r="L332" i="91"/>
  <c r="K332" i="91"/>
  <c r="AS332" i="91"/>
  <c r="U332" i="91"/>
  <c r="S332" i="91"/>
  <c r="AB332" i="91"/>
  <c r="I332" i="91"/>
  <c r="Z332" i="91"/>
  <c r="AQ332" i="91"/>
  <c r="J332" i="91"/>
  <c r="AA332" i="91"/>
  <c r="AD332" i="91"/>
  <c r="W332" i="91"/>
  <c r="Q332" i="91"/>
  <c r="AJ332" i="91"/>
  <c r="M332" i="91"/>
  <c r="AI332" i="91"/>
  <c r="AE332" i="91"/>
  <c r="AC332" i="91"/>
  <c r="AM332" i="91"/>
  <c r="N332" i="91"/>
  <c r="R332" i="91"/>
  <c r="V332" i="91"/>
  <c r="AL332" i="91"/>
  <c r="AN332" i="91"/>
  <c r="S343" i="93"/>
  <c r="AJ343" i="93"/>
  <c r="N343" i="93"/>
  <c r="AR343" i="93"/>
  <c r="AO343" i="93"/>
  <c r="J343" i="93"/>
  <c r="O343" i="93"/>
  <c r="L343" i="93"/>
  <c r="AF343" i="93"/>
  <c r="AL343" i="93"/>
  <c r="H343" i="93"/>
  <c r="AK343" i="93"/>
  <c r="Y343" i="93"/>
  <c r="AP343" i="93"/>
  <c r="AM343" i="93"/>
  <c r="V343" i="93"/>
  <c r="K343" i="93"/>
  <c r="AH343" i="93"/>
  <c r="R343" i="93"/>
  <c r="AA343" i="93"/>
  <c r="AI343" i="93"/>
  <c r="Q343" i="93"/>
  <c r="P343" i="93"/>
  <c r="AN343" i="93"/>
  <c r="AE343" i="93"/>
  <c r="M343" i="93"/>
  <c r="AS343" i="93"/>
  <c r="X343" i="93"/>
  <c r="AQ343" i="93"/>
  <c r="I343" i="93"/>
  <c r="U343" i="93"/>
  <c r="W343" i="93"/>
  <c r="AD343" i="93"/>
  <c r="AC343" i="93"/>
  <c r="AB343" i="93"/>
  <c r="Z343" i="93"/>
  <c r="AT340" i="94"/>
  <c r="AU335" i="93"/>
  <c r="AV335" i="93" s="1"/>
  <c r="AE350" i="91"/>
  <c r="S350" i="91"/>
  <c r="AQ350" i="91"/>
  <c r="AD350" i="91"/>
  <c r="O350" i="91"/>
  <c r="AM350" i="91"/>
  <c r="M350" i="91"/>
  <c r="AK350" i="91"/>
  <c r="I350" i="91"/>
  <c r="V350" i="91"/>
  <c r="AA350" i="91"/>
  <c r="Z350" i="91"/>
  <c r="X350" i="91"/>
  <c r="R350" i="91"/>
  <c r="AJ350" i="91"/>
  <c r="J350" i="91"/>
  <c r="N350" i="91"/>
  <c r="AR350" i="91"/>
  <c r="AP350" i="91"/>
  <c r="Y350" i="91"/>
  <c r="H350" i="91"/>
  <c r="AB350" i="91"/>
  <c r="U350" i="91"/>
  <c r="Q350" i="91"/>
  <c r="AS350" i="91"/>
  <c r="AH350" i="91"/>
  <c r="AI350" i="91"/>
  <c r="AL350" i="91"/>
  <c r="P350" i="91"/>
  <c r="W350" i="91"/>
  <c r="AO350" i="91"/>
  <c r="L350" i="91"/>
  <c r="AC350" i="91"/>
  <c r="AN350" i="91"/>
  <c r="AF350" i="91"/>
  <c r="K350" i="91"/>
  <c r="AJ365" i="91"/>
  <c r="R365" i="91"/>
  <c r="L365" i="91"/>
  <c r="AF365" i="91"/>
  <c r="O365" i="91"/>
  <c r="AM365" i="91"/>
  <c r="V365" i="91"/>
  <c r="AP365" i="91"/>
  <c r="H365" i="91"/>
  <c r="N365" i="91"/>
  <c r="AL365" i="91"/>
  <c r="AS365" i="91"/>
  <c r="AB365" i="91"/>
  <c r="K365" i="91"/>
  <c r="AI365" i="91"/>
  <c r="Q365" i="91"/>
  <c r="AH365" i="91"/>
  <c r="AN365" i="91"/>
  <c r="AR365" i="91"/>
  <c r="U365" i="91"/>
  <c r="AO365" i="91"/>
  <c r="F364" i="91"/>
  <c r="M365" i="91"/>
  <c r="AE365" i="91"/>
  <c r="AC365" i="91"/>
  <c r="X365" i="91"/>
  <c r="Y365" i="91"/>
  <c r="AK365" i="91"/>
  <c r="AQ365" i="91"/>
  <c r="I365" i="91"/>
  <c r="W365" i="91"/>
  <c r="AD365" i="91"/>
  <c r="AA365" i="91"/>
  <c r="Z365" i="91"/>
  <c r="J365" i="91"/>
  <c r="S365" i="91"/>
  <c r="P365" i="91"/>
  <c r="L322" i="32"/>
  <c r="AC322" i="32"/>
  <c r="I322" i="32"/>
  <c r="Z322" i="32"/>
  <c r="AQ322" i="32"/>
  <c r="AA322" i="32"/>
  <c r="W322" i="32"/>
  <c r="AK322" i="32"/>
  <c r="AS322" i="32"/>
  <c r="Y322" i="32"/>
  <c r="AP322" i="32"/>
  <c r="V322" i="32"/>
  <c r="AM322" i="32"/>
  <c r="R322" i="32"/>
  <c r="N322" i="32"/>
  <c r="S322" i="32"/>
  <c r="K322" i="32"/>
  <c r="AF322" i="32"/>
  <c r="P322" i="32"/>
  <c r="AH322" i="32"/>
  <c r="M322" i="32"/>
  <c r="AD322" i="32"/>
  <c r="H322" i="32"/>
  <c r="AJ322" i="32"/>
  <c r="AE322" i="32"/>
  <c r="X322" i="32"/>
  <c r="AB322" i="32"/>
  <c r="U322" i="32"/>
  <c r="AL322" i="32"/>
  <c r="Q322" i="32"/>
  <c r="AI322" i="32"/>
  <c r="J322" i="32"/>
  <c r="AR322" i="32"/>
  <c r="AN322" i="32"/>
  <c r="AO322" i="32"/>
  <c r="O322" i="32"/>
  <c r="AD348" i="93"/>
  <c r="M348" i="93"/>
  <c r="AM348" i="93"/>
  <c r="V348" i="93"/>
  <c r="AA348" i="93"/>
  <c r="N348" i="93"/>
  <c r="AF348" i="93"/>
  <c r="AO348" i="93"/>
  <c r="I348" i="93"/>
  <c r="Z348" i="93"/>
  <c r="AE348" i="93"/>
  <c r="S348" i="93"/>
  <c r="AJ348" i="93"/>
  <c r="AC348" i="93"/>
  <c r="L348" i="93"/>
  <c r="W348" i="93"/>
  <c r="R348" i="93"/>
  <c r="AK348" i="93"/>
  <c r="AL348" i="93"/>
  <c r="P348" i="93"/>
  <c r="AB348" i="93"/>
  <c r="J348" i="93"/>
  <c r="AR348" i="93"/>
  <c r="AH348" i="93"/>
  <c r="H348" i="93"/>
  <c r="AI348" i="93"/>
  <c r="X348" i="93"/>
  <c r="AN348" i="93"/>
  <c r="K348" i="93"/>
  <c r="AQ348" i="93"/>
  <c r="O348" i="93"/>
  <c r="AP348" i="93"/>
  <c r="Q348" i="93"/>
  <c r="Y348" i="93"/>
  <c r="AS348" i="93"/>
  <c r="U348" i="93"/>
  <c r="AM380" i="93"/>
  <c r="AR380" i="93"/>
  <c r="W380" i="93"/>
  <c r="I380" i="93"/>
  <c r="AL380" i="93"/>
  <c r="U380" i="93"/>
  <c r="AH380" i="93"/>
  <c r="Q380" i="93"/>
  <c r="L380" i="93"/>
  <c r="AC380" i="93"/>
  <c r="N380" i="93"/>
  <c r="Z380" i="93"/>
  <c r="M380" i="93"/>
  <c r="AS380" i="93"/>
  <c r="AB380" i="93"/>
  <c r="K380" i="93"/>
  <c r="J380" i="93"/>
  <c r="AI380" i="93"/>
  <c r="R380" i="93"/>
  <c r="AO380" i="93"/>
  <c r="X380" i="93"/>
  <c r="AP380" i="93"/>
  <c r="P380" i="93"/>
  <c r="AQ380" i="93"/>
  <c r="AN380" i="93"/>
  <c r="AK380" i="93"/>
  <c r="AJ380" i="93"/>
  <c r="S380" i="93"/>
  <c r="H380" i="93"/>
  <c r="AF380" i="93"/>
  <c r="AD380" i="93"/>
  <c r="Y380" i="93"/>
  <c r="V380" i="93"/>
  <c r="AA380" i="93"/>
  <c r="AE380" i="93"/>
  <c r="O380" i="93"/>
  <c r="L372" i="32"/>
  <c r="AC372" i="32"/>
  <c r="K372" i="32"/>
  <c r="AI372" i="32"/>
  <c r="R372" i="32"/>
  <c r="AO372" i="32"/>
  <c r="I372" i="32"/>
  <c r="J372" i="32"/>
  <c r="AR372" i="32"/>
  <c r="U372" i="32"/>
  <c r="W372" i="32"/>
  <c r="AD372" i="32"/>
  <c r="AE372" i="32"/>
  <c r="O372" i="32"/>
  <c r="AP372" i="32"/>
  <c r="AJ372" i="32"/>
  <c r="AQ372" i="32"/>
  <c r="V372" i="32"/>
  <c r="P372" i="32"/>
  <c r="AH372" i="32"/>
  <c r="Q372" i="32"/>
  <c r="AN372" i="32"/>
  <c r="X372" i="32"/>
  <c r="N372" i="32"/>
  <c r="S372" i="32"/>
  <c r="AF372" i="32"/>
  <c r="H372" i="32"/>
  <c r="AL372" i="32"/>
  <c r="AS372" i="32"/>
  <c r="Z372" i="32"/>
  <c r="AA372" i="32"/>
  <c r="Y372" i="32"/>
  <c r="AB372" i="32"/>
  <c r="M372" i="32"/>
  <c r="AK372" i="32"/>
  <c r="AM372" i="32"/>
  <c r="L301" i="32"/>
  <c r="AC301" i="32"/>
  <c r="K301" i="32"/>
  <c r="AI301" i="32"/>
  <c r="N301" i="32"/>
  <c r="AK301" i="32"/>
  <c r="AJ301" i="32"/>
  <c r="AM301" i="32"/>
  <c r="AF301" i="32"/>
  <c r="AL301" i="32"/>
  <c r="AS301" i="32"/>
  <c r="M301" i="32"/>
  <c r="O301" i="32"/>
  <c r="R301" i="32"/>
  <c r="Y301" i="32"/>
  <c r="AB301" i="32"/>
  <c r="X301" i="32"/>
  <c r="AO301" i="32"/>
  <c r="P301" i="32"/>
  <c r="AH301" i="32"/>
  <c r="Q301" i="32"/>
  <c r="AN301" i="32"/>
  <c r="S301" i="32"/>
  <c r="AQ301" i="32"/>
  <c r="H301" i="32"/>
  <c r="AD301" i="32"/>
  <c r="AR301" i="32"/>
  <c r="U301" i="32"/>
  <c r="W301" i="32"/>
  <c r="Z301" i="32"/>
  <c r="J301" i="32"/>
  <c r="AP301" i="32"/>
  <c r="I301" i="32"/>
  <c r="AE301" i="32"/>
  <c r="AA301" i="32"/>
  <c r="V301" i="32"/>
  <c r="AC301" i="91"/>
  <c r="U301" i="91"/>
  <c r="AS301" i="91"/>
  <c r="K301" i="91"/>
  <c r="AL301" i="91"/>
  <c r="AB301" i="91"/>
  <c r="AR301" i="91"/>
  <c r="P301" i="91"/>
  <c r="X301" i="91"/>
  <c r="AP301" i="91"/>
  <c r="H301" i="91"/>
  <c r="O301" i="91"/>
  <c r="AO301" i="91"/>
  <c r="AF301" i="91"/>
  <c r="L301" i="91"/>
  <c r="S301" i="91"/>
  <c r="M301" i="91"/>
  <c r="AD301" i="91"/>
  <c r="N301" i="91"/>
  <c r="AE301" i="91"/>
  <c r="AK301" i="91"/>
  <c r="Q301" i="91"/>
  <c r="AI301" i="91"/>
  <c r="R301" i="91"/>
  <c r="AJ301" i="91"/>
  <c r="V301" i="91"/>
  <c r="AN301" i="91"/>
  <c r="Z301" i="91"/>
  <c r="J301" i="91"/>
  <c r="AH301" i="91"/>
  <c r="AM301" i="91"/>
  <c r="W301" i="91"/>
  <c r="AA301" i="91"/>
  <c r="AQ301" i="91"/>
  <c r="Y301" i="91"/>
  <c r="I301" i="91"/>
  <c r="K311" i="32"/>
  <c r="AB311" i="32"/>
  <c r="AS311" i="32"/>
  <c r="AD311" i="32"/>
  <c r="N311" i="32"/>
  <c r="AL311" i="32"/>
  <c r="AH311" i="32"/>
  <c r="AM311" i="32"/>
  <c r="AI311" i="32"/>
  <c r="S311" i="32"/>
  <c r="AP311" i="32"/>
  <c r="J311" i="32"/>
  <c r="W311" i="32"/>
  <c r="X311" i="32"/>
  <c r="Y311" i="32"/>
  <c r="I311" i="32"/>
  <c r="V311" i="32"/>
  <c r="AC311" i="32"/>
  <c r="O311" i="32"/>
  <c r="AF311" i="32"/>
  <c r="M311" i="32"/>
  <c r="AJ311" i="32"/>
  <c r="U311" i="32"/>
  <c r="AQ311" i="32"/>
  <c r="AR311" i="32"/>
  <c r="H311" i="32"/>
  <c r="L311" i="32"/>
  <c r="AK311" i="32"/>
  <c r="R311" i="32"/>
  <c r="Z311" i="32"/>
  <c r="P311" i="32"/>
  <c r="Q311" i="32"/>
  <c r="AO311" i="32"/>
  <c r="AE311" i="32"/>
  <c r="AA311" i="32"/>
  <c r="AN311" i="32"/>
  <c r="W311" i="92"/>
  <c r="R311" i="92"/>
  <c r="AJ311" i="92"/>
  <c r="J311" i="92"/>
  <c r="H311" i="92"/>
  <c r="N311" i="92"/>
  <c r="AP311" i="92"/>
  <c r="AE311" i="92"/>
  <c r="AR311" i="92"/>
  <c r="AO311" i="92"/>
  <c r="X311" i="92"/>
  <c r="AQ311" i="92"/>
  <c r="Z311" i="92"/>
  <c r="I311" i="92"/>
  <c r="AL311" i="92"/>
  <c r="AH311" i="92"/>
  <c r="AK311" i="92"/>
  <c r="S311" i="92"/>
  <c r="AM311" i="92"/>
  <c r="V311" i="92"/>
  <c r="L311" i="92"/>
  <c r="AN311" i="92"/>
  <c r="O311" i="92"/>
  <c r="Q311" i="92"/>
  <c r="AF311" i="92"/>
  <c r="U311" i="92"/>
  <c r="P311" i="92"/>
  <c r="AS311" i="92"/>
  <c r="K311" i="92"/>
  <c r="M311" i="92"/>
  <c r="AI311" i="92"/>
  <c r="Y311" i="92"/>
  <c r="AC311" i="92"/>
  <c r="AB311" i="92"/>
  <c r="AA311" i="92"/>
  <c r="AD311" i="92"/>
  <c r="I363" i="32"/>
  <c r="Z363" i="32"/>
  <c r="AQ363" i="32"/>
  <c r="X363" i="32"/>
  <c r="AO363" i="32"/>
  <c r="AH363" i="32"/>
  <c r="AE363" i="32"/>
  <c r="AJ363" i="32"/>
  <c r="AL363" i="32"/>
  <c r="AI363" i="32"/>
  <c r="AF363" i="32"/>
  <c r="J363" i="32"/>
  <c r="H363" i="32"/>
  <c r="AM363" i="32"/>
  <c r="AK363" i="32"/>
  <c r="U363" i="32"/>
  <c r="N363" i="32"/>
  <c r="M363" i="32"/>
  <c r="AD363" i="32"/>
  <c r="K363" i="32"/>
  <c r="AB363" i="32"/>
  <c r="AS363" i="32"/>
  <c r="AP363" i="32"/>
  <c r="AR363" i="32"/>
  <c r="AA363" i="32"/>
  <c r="R363" i="32"/>
  <c r="Q363" i="32"/>
  <c r="O363" i="32"/>
  <c r="P363" i="32"/>
  <c r="L363" i="32"/>
  <c r="AC363" i="32"/>
  <c r="V363" i="32"/>
  <c r="S363" i="32"/>
  <c r="Y363" i="32"/>
  <c r="W363" i="32"/>
  <c r="AN363" i="32"/>
  <c r="AL363" i="91"/>
  <c r="AJ363" i="91"/>
  <c r="AO363" i="91"/>
  <c r="X363" i="91"/>
  <c r="AQ363" i="91"/>
  <c r="Z363" i="91"/>
  <c r="I363" i="91"/>
  <c r="P363" i="91"/>
  <c r="W363" i="91"/>
  <c r="AR363" i="91"/>
  <c r="R363" i="91"/>
  <c r="AK363" i="91"/>
  <c r="S363" i="91"/>
  <c r="AM363" i="91"/>
  <c r="V363" i="91"/>
  <c r="AP363" i="91"/>
  <c r="H363" i="91"/>
  <c r="N363" i="91"/>
  <c r="AA363" i="91"/>
  <c r="AF363" i="91"/>
  <c r="AI363" i="91"/>
  <c r="AH363" i="91"/>
  <c r="AC363" i="91"/>
  <c r="O363" i="91"/>
  <c r="AN363" i="91"/>
  <c r="J363" i="91"/>
  <c r="AB363" i="91"/>
  <c r="AD363" i="91"/>
  <c r="Y363" i="91"/>
  <c r="L363" i="91"/>
  <c r="Q363" i="91"/>
  <c r="AE363" i="91"/>
  <c r="AS363" i="91"/>
  <c r="U363" i="91"/>
  <c r="K363" i="91"/>
  <c r="M363" i="91"/>
  <c r="AR342" i="91"/>
  <c r="AA342" i="91"/>
  <c r="J342" i="91"/>
  <c r="AD342" i="91"/>
  <c r="V342" i="91"/>
  <c r="M342" i="91"/>
  <c r="AM342" i="91"/>
  <c r="AP342" i="91"/>
  <c r="Y342" i="91"/>
  <c r="H342" i="91"/>
  <c r="AF342" i="91"/>
  <c r="O342" i="91"/>
  <c r="Z342" i="91"/>
  <c r="AE342" i="91"/>
  <c r="R342" i="91"/>
  <c r="AL342" i="91"/>
  <c r="U342" i="91"/>
  <c r="AS342" i="91"/>
  <c r="AB342" i="91"/>
  <c r="K342" i="91"/>
  <c r="Q342" i="91"/>
  <c r="W342" i="91"/>
  <c r="AJ342" i="91"/>
  <c r="AH342" i="91"/>
  <c r="AO342" i="91"/>
  <c r="AQ342" i="91"/>
  <c r="N342" i="91"/>
  <c r="P342" i="91"/>
  <c r="I342" i="91"/>
  <c r="AC342" i="91"/>
  <c r="AK342" i="91"/>
  <c r="AI342" i="91"/>
  <c r="X342" i="91"/>
  <c r="L342" i="91"/>
  <c r="S342" i="91"/>
  <c r="AN342" i="91"/>
  <c r="AB328" i="88"/>
  <c r="AN328" i="88"/>
  <c r="K328" i="88"/>
  <c r="AE328" i="88"/>
  <c r="AS328" i="88"/>
  <c r="W328" i="88"/>
  <c r="N328" i="88"/>
  <c r="AQ328" i="88"/>
  <c r="Z328" i="88"/>
  <c r="I328" i="88"/>
  <c r="AC328" i="88"/>
  <c r="L328" i="88"/>
  <c r="AA328" i="88"/>
  <c r="AF328" i="88"/>
  <c r="S328" i="88"/>
  <c r="Q328" i="88"/>
  <c r="U328" i="88"/>
  <c r="J328" i="88"/>
  <c r="AM328" i="88"/>
  <c r="V328" i="88"/>
  <c r="AP328" i="88"/>
  <c r="Y328" i="88"/>
  <c r="H328" i="88"/>
  <c r="R328" i="88"/>
  <c r="X328" i="88"/>
  <c r="AK328" i="88"/>
  <c r="AI328" i="88"/>
  <c r="AL328" i="88"/>
  <c r="AR328" i="88"/>
  <c r="O328" i="88"/>
  <c r="AD328" i="88"/>
  <c r="AJ328" i="88"/>
  <c r="AH328" i="88"/>
  <c r="M328" i="88"/>
  <c r="AO328" i="88"/>
  <c r="F327" i="88"/>
  <c r="P328" i="88"/>
  <c r="AA328" i="94"/>
  <c r="X328" i="94"/>
  <c r="AR328" i="94"/>
  <c r="AO328" i="94"/>
  <c r="AL328" i="94"/>
  <c r="H328" i="94"/>
  <c r="AE328" i="94"/>
  <c r="AI328" i="94"/>
  <c r="Q328" i="94"/>
  <c r="P328" i="94"/>
  <c r="AN328" i="94"/>
  <c r="AF328" i="94"/>
  <c r="AC328" i="94"/>
  <c r="O328" i="94"/>
  <c r="N328" i="94"/>
  <c r="AK328" i="94"/>
  <c r="AD328" i="94"/>
  <c r="M328" i="94"/>
  <c r="W328" i="94"/>
  <c r="AS328" i="94"/>
  <c r="U328" i="94"/>
  <c r="AJ328" i="94"/>
  <c r="S328" i="94"/>
  <c r="Z328" i="94"/>
  <c r="AB328" i="94"/>
  <c r="J328" i="94"/>
  <c r="L328" i="94"/>
  <c r="Y328" i="94"/>
  <c r="V328" i="94"/>
  <c r="AH328" i="94"/>
  <c r="R328" i="94"/>
  <c r="I328" i="94"/>
  <c r="F327" i="94"/>
  <c r="K328" i="94"/>
  <c r="AQ328" i="94"/>
  <c r="AM328" i="94"/>
  <c r="AP328" i="94"/>
  <c r="AN383" i="87"/>
  <c r="V383" i="87"/>
  <c r="W383" i="87"/>
  <c r="AC383" i="87"/>
  <c r="L383" i="87"/>
  <c r="AK383" i="87"/>
  <c r="S383" i="87"/>
  <c r="AR383" i="87"/>
  <c r="J383" i="87"/>
  <c r="Q383" i="87"/>
  <c r="AD383" i="87"/>
  <c r="AB383" i="87"/>
  <c r="AI383" i="87"/>
  <c r="AM383" i="87"/>
  <c r="AP383" i="87"/>
  <c r="Y383" i="87"/>
  <c r="H383" i="87"/>
  <c r="AF383" i="87"/>
  <c r="O383" i="87"/>
  <c r="AJ383" i="87"/>
  <c r="AQ383" i="87"/>
  <c r="I383" i="87"/>
  <c r="M383" i="87"/>
  <c r="AL383" i="87"/>
  <c r="AS383" i="87"/>
  <c r="K383" i="87"/>
  <c r="AA383" i="87"/>
  <c r="AE383" i="87"/>
  <c r="AH383" i="87"/>
  <c r="F382" i="87"/>
  <c r="Z383" i="87"/>
  <c r="X383" i="87"/>
  <c r="P383" i="87"/>
  <c r="R383" i="87"/>
  <c r="AO383" i="87"/>
  <c r="N383" i="87"/>
  <c r="AT330" i="94"/>
  <c r="F376" i="93"/>
  <c r="AU323" i="88"/>
  <c r="AV323" i="88" s="1"/>
  <c r="AJ336" i="94"/>
  <c r="N336" i="94"/>
  <c r="J336" i="94"/>
  <c r="AH336" i="94"/>
  <c r="Y336" i="94"/>
  <c r="H336" i="94"/>
  <c r="W336" i="94"/>
  <c r="AQ336" i="94"/>
  <c r="Z336" i="94"/>
  <c r="I336" i="94"/>
  <c r="AF336" i="94"/>
  <c r="O336" i="94"/>
  <c r="AC336" i="94"/>
  <c r="AP336" i="94"/>
  <c r="AN336" i="94"/>
  <c r="AR336" i="94"/>
  <c r="AM336" i="94"/>
  <c r="V336" i="94"/>
  <c r="AS336" i="94"/>
  <c r="AB336" i="94"/>
  <c r="K336" i="94"/>
  <c r="AL336" i="94"/>
  <c r="AA336" i="94"/>
  <c r="Q336" i="94"/>
  <c r="X336" i="94"/>
  <c r="P336" i="94"/>
  <c r="M336" i="94"/>
  <c r="S336" i="94"/>
  <c r="AO336" i="94"/>
  <c r="AI336" i="94"/>
  <c r="AK336" i="94"/>
  <c r="AE336" i="94"/>
  <c r="L336" i="94"/>
  <c r="AD336" i="94"/>
  <c r="R336" i="94"/>
  <c r="U336" i="94"/>
  <c r="I334" i="32"/>
  <c r="Z334" i="32"/>
  <c r="AQ334" i="32"/>
  <c r="X334" i="32"/>
  <c r="AO334" i="32"/>
  <c r="AH334" i="32"/>
  <c r="AL334" i="32"/>
  <c r="J334" i="32"/>
  <c r="AJ334" i="32"/>
  <c r="Q334" i="32"/>
  <c r="O334" i="32"/>
  <c r="P334" i="32"/>
  <c r="AC334" i="32"/>
  <c r="W334" i="32"/>
  <c r="V334" i="32"/>
  <c r="S334" i="32"/>
  <c r="AK334" i="32"/>
  <c r="AA334" i="32"/>
  <c r="AR334" i="32"/>
  <c r="F333" i="32"/>
  <c r="M334" i="32"/>
  <c r="AD334" i="32"/>
  <c r="K334" i="32"/>
  <c r="AB334" i="32"/>
  <c r="AS334" i="32"/>
  <c r="AP334" i="32"/>
  <c r="R334" i="32"/>
  <c r="AE334" i="32"/>
  <c r="L334" i="32"/>
  <c r="AI334" i="32"/>
  <c r="AF334" i="32"/>
  <c r="N334" i="32"/>
  <c r="U334" i="32"/>
  <c r="AM334" i="32"/>
  <c r="Y334" i="32"/>
  <c r="AN334" i="32"/>
  <c r="H334" i="32"/>
  <c r="G357" i="92"/>
  <c r="AT360" i="94"/>
  <c r="AC325" i="93"/>
  <c r="N325" i="93"/>
  <c r="AE325" i="93"/>
  <c r="L325" i="93"/>
  <c r="AN325" i="93"/>
  <c r="AQ325" i="93"/>
  <c r="Z325" i="93"/>
  <c r="I325" i="93"/>
  <c r="AF325" i="93"/>
  <c r="O325" i="93"/>
  <c r="AA325" i="93"/>
  <c r="AH325" i="93"/>
  <c r="U325" i="93"/>
  <c r="AM325" i="93"/>
  <c r="V325" i="93"/>
  <c r="AS325" i="93"/>
  <c r="AB325" i="93"/>
  <c r="K325" i="93"/>
  <c r="R325" i="93"/>
  <c r="Y325" i="93"/>
  <c r="AL325" i="93"/>
  <c r="Q325" i="93"/>
  <c r="X325" i="93"/>
  <c r="J325" i="93"/>
  <c r="M325" i="93"/>
  <c r="S325" i="93"/>
  <c r="AP325" i="93"/>
  <c r="W325" i="93"/>
  <c r="AI325" i="93"/>
  <c r="AR325" i="93"/>
  <c r="P325" i="93"/>
  <c r="AD325" i="93"/>
  <c r="AJ325" i="93"/>
  <c r="AO325" i="93"/>
  <c r="H325" i="93"/>
  <c r="AK325" i="93"/>
  <c r="AS297" i="93"/>
  <c r="AR297" i="93"/>
  <c r="N297" i="93"/>
  <c r="AN297" i="93"/>
  <c r="J297" i="93"/>
  <c r="AB297" i="93"/>
  <c r="Z297" i="93"/>
  <c r="AF297" i="93"/>
  <c r="O297" i="93"/>
  <c r="AH297" i="93"/>
  <c r="P297" i="93"/>
  <c r="AJ297" i="93"/>
  <c r="M297" i="93"/>
  <c r="AI297" i="93"/>
  <c r="V297" i="93"/>
  <c r="W297" i="93"/>
  <c r="AC297" i="93"/>
  <c r="L297" i="93"/>
  <c r="AD297" i="93"/>
  <c r="K297" i="93"/>
  <c r="AQ297" i="93"/>
  <c r="Y297" i="93"/>
  <c r="X297" i="93"/>
  <c r="Q297" i="93"/>
  <c r="I297" i="93"/>
  <c r="U297" i="93"/>
  <c r="R297" i="93"/>
  <c r="F296" i="93"/>
  <c r="AK297" i="93"/>
  <c r="AP297" i="93"/>
  <c r="S297" i="93"/>
  <c r="AE297" i="93"/>
  <c r="AL297" i="93"/>
  <c r="AA297" i="93"/>
  <c r="H297" i="93"/>
  <c r="AM297" i="93"/>
  <c r="AO297" i="93"/>
  <c r="AC303" i="91"/>
  <c r="AL303" i="91"/>
  <c r="F302" i="91"/>
  <c r="AB303" i="91"/>
  <c r="AS303" i="91"/>
  <c r="U303" i="91"/>
  <c r="K303" i="91"/>
  <c r="AR303" i="91"/>
  <c r="P303" i="91"/>
  <c r="X303" i="91"/>
  <c r="AP303" i="91"/>
  <c r="H303" i="91"/>
  <c r="O303" i="91"/>
  <c r="AH303" i="91"/>
  <c r="S303" i="91"/>
  <c r="Y303" i="91"/>
  <c r="AK303" i="91"/>
  <c r="I303" i="91"/>
  <c r="Z303" i="91"/>
  <c r="AQ303" i="91"/>
  <c r="N303" i="91"/>
  <c r="AE303" i="91"/>
  <c r="L303" i="91"/>
  <c r="M303" i="91"/>
  <c r="AD303" i="91"/>
  <c r="R303" i="91"/>
  <c r="AJ303" i="91"/>
  <c r="AO303" i="91"/>
  <c r="Q303" i="91"/>
  <c r="AN303" i="91"/>
  <c r="AI303" i="91"/>
  <c r="W303" i="91"/>
  <c r="AF303" i="91"/>
  <c r="V303" i="91"/>
  <c r="J303" i="91"/>
  <c r="AA303" i="91"/>
  <c r="AM303" i="91"/>
  <c r="AJ361" i="87"/>
  <c r="J361" i="87"/>
  <c r="AI361" i="87"/>
  <c r="Z361" i="87"/>
  <c r="N361" i="87"/>
  <c r="R361" i="87"/>
  <c r="Q361" i="87"/>
  <c r="I361" i="87"/>
  <c r="W361" i="87"/>
  <c r="AQ361" i="87"/>
  <c r="AR361" i="87"/>
  <c r="AE361" i="87"/>
  <c r="AN361" i="87"/>
  <c r="AL361" i="87"/>
  <c r="AS361" i="87"/>
  <c r="AB361" i="87"/>
  <c r="K361" i="87"/>
  <c r="AM361" i="87"/>
  <c r="AC361" i="87"/>
  <c r="AK361" i="87"/>
  <c r="V361" i="87"/>
  <c r="AA361" i="87"/>
  <c r="AH361" i="87"/>
  <c r="P361" i="87"/>
  <c r="AO361" i="87"/>
  <c r="X361" i="87"/>
  <c r="M361" i="87"/>
  <c r="L361" i="87"/>
  <c r="S361" i="87"/>
  <c r="H361" i="87"/>
  <c r="O361" i="87"/>
  <c r="AD361" i="87"/>
  <c r="AF361" i="87"/>
  <c r="AP361" i="87"/>
  <c r="Y361" i="87"/>
  <c r="I317" i="32"/>
  <c r="Z317" i="32"/>
  <c r="AQ317" i="32"/>
  <c r="W317" i="32"/>
  <c r="AN317" i="32"/>
  <c r="AF317" i="32"/>
  <c r="S317" i="32"/>
  <c r="Y317" i="32"/>
  <c r="AH317" i="32"/>
  <c r="Q317" i="32"/>
  <c r="N317" i="32"/>
  <c r="O317" i="32"/>
  <c r="AK317" i="32"/>
  <c r="AL317" i="32"/>
  <c r="AM317" i="32"/>
  <c r="AJ317" i="32"/>
  <c r="K317" i="32"/>
  <c r="AC317" i="32"/>
  <c r="M317" i="32"/>
  <c r="AD317" i="32"/>
  <c r="J317" i="32"/>
  <c r="AA317" i="32"/>
  <c r="AR317" i="32"/>
  <c r="AO317" i="32"/>
  <c r="AB317" i="32"/>
  <c r="AP317" i="32"/>
  <c r="P317" i="32"/>
  <c r="AI317" i="32"/>
  <c r="AE317" i="32"/>
  <c r="H317" i="32"/>
  <c r="L317" i="32"/>
  <c r="V317" i="32"/>
  <c r="R317" i="32"/>
  <c r="X317" i="32"/>
  <c r="AS317" i="32"/>
  <c r="U317" i="32"/>
  <c r="AR369" i="94"/>
  <c r="AK369" i="94"/>
  <c r="Y369" i="94"/>
  <c r="M369" i="94"/>
  <c r="AI369" i="94"/>
  <c r="X369" i="94"/>
  <c r="L369" i="94"/>
  <c r="AD369" i="94"/>
  <c r="H369" i="94"/>
  <c r="AC369" i="94"/>
  <c r="Q369" i="94"/>
  <c r="AP369" i="94"/>
  <c r="AO369" i="94"/>
  <c r="S369" i="94"/>
  <c r="I369" i="94"/>
  <c r="AF369" i="94"/>
  <c r="V369" i="94"/>
  <c r="AS369" i="94"/>
  <c r="R369" i="94"/>
  <c r="AJ369" i="94"/>
  <c r="O369" i="94"/>
  <c r="AL369" i="94"/>
  <c r="AB369" i="94"/>
  <c r="W369" i="94"/>
  <c r="AN369" i="94"/>
  <c r="U369" i="94"/>
  <c r="AH369" i="94"/>
  <c r="AA369" i="94"/>
  <c r="Z369" i="94"/>
  <c r="AM369" i="94"/>
  <c r="AE369" i="94"/>
  <c r="AQ369" i="94"/>
  <c r="K369" i="94"/>
  <c r="J369" i="94"/>
  <c r="P369" i="94"/>
  <c r="N369" i="94"/>
  <c r="AS368" i="88"/>
  <c r="AI368" i="88"/>
  <c r="Q368" i="88"/>
  <c r="AH368" i="88"/>
  <c r="P368" i="88"/>
  <c r="Z368" i="88"/>
  <c r="Y368" i="88"/>
  <c r="AP368" i="88"/>
  <c r="H368" i="88"/>
  <c r="I368" i="88"/>
  <c r="AQ368" i="88"/>
  <c r="U368" i="88"/>
  <c r="AD368" i="88"/>
  <c r="AC368" i="88"/>
  <c r="AM368" i="88"/>
  <c r="L368" i="88"/>
  <c r="M368" i="88"/>
  <c r="V368" i="88"/>
  <c r="AL368" i="88"/>
  <c r="W368" i="88"/>
  <c r="AN368" i="88"/>
  <c r="O368" i="88"/>
  <c r="AF368" i="88"/>
  <c r="N368" i="88"/>
  <c r="AO368" i="88"/>
  <c r="J368" i="88"/>
  <c r="AA368" i="88"/>
  <c r="AR368" i="88"/>
  <c r="S368" i="88"/>
  <c r="AK368" i="88"/>
  <c r="AE368" i="88"/>
  <c r="X368" i="88"/>
  <c r="AJ368" i="88"/>
  <c r="AB368" i="88"/>
  <c r="R368" i="88"/>
  <c r="K368" i="88"/>
  <c r="AP353" i="92"/>
  <c r="R353" i="92"/>
  <c r="H353" i="92"/>
  <c r="AK353" i="92"/>
  <c r="S353" i="92"/>
  <c r="AI353" i="92"/>
  <c r="L353" i="92"/>
  <c r="Z353" i="92"/>
  <c r="AR353" i="92"/>
  <c r="AM353" i="92"/>
  <c r="M353" i="92"/>
  <c r="AF353" i="92"/>
  <c r="O353" i="92"/>
  <c r="AC353" i="92"/>
  <c r="AQ353" i="92"/>
  <c r="U353" i="92"/>
  <c r="AH353" i="92"/>
  <c r="AA353" i="92"/>
  <c r="AS353" i="92"/>
  <c r="K353" i="92"/>
  <c r="AL353" i="92"/>
  <c r="V353" i="92"/>
  <c r="Y353" i="92"/>
  <c r="AB353" i="92"/>
  <c r="W353" i="92"/>
  <c r="N353" i="92"/>
  <c r="P353" i="92"/>
  <c r="AO353" i="92"/>
  <c r="AN353" i="92"/>
  <c r="AE353" i="92"/>
  <c r="J353" i="92"/>
  <c r="AD353" i="92"/>
  <c r="I353" i="92"/>
  <c r="AJ353" i="92"/>
  <c r="X353" i="92"/>
  <c r="Q353" i="92"/>
  <c r="AU377" i="87"/>
  <c r="AO373" i="88"/>
  <c r="I373" i="88"/>
  <c r="AE373" i="88"/>
  <c r="AQ373" i="88"/>
  <c r="S373" i="88"/>
  <c r="R373" i="88"/>
  <c r="N373" i="88"/>
  <c r="AD373" i="88"/>
  <c r="AR373" i="88"/>
  <c r="AJ373" i="88"/>
  <c r="X373" i="88"/>
  <c r="M373" i="88"/>
  <c r="AK373" i="88"/>
  <c r="Z373" i="88"/>
  <c r="V373" i="88"/>
  <c r="AL373" i="88"/>
  <c r="U373" i="88"/>
  <c r="K373" i="88"/>
  <c r="AI373" i="88"/>
  <c r="J373" i="88"/>
  <c r="L373" i="88"/>
  <c r="AS373" i="88"/>
  <c r="AA373" i="88"/>
  <c r="AH373" i="88"/>
  <c r="P373" i="88"/>
  <c r="Q373" i="88"/>
  <c r="AN373" i="88"/>
  <c r="AF373" i="88"/>
  <c r="AC373" i="88"/>
  <c r="W373" i="88"/>
  <c r="AB373" i="88"/>
  <c r="AM373" i="88"/>
  <c r="O373" i="88"/>
  <c r="AP373" i="88"/>
  <c r="Y373" i="88"/>
  <c r="H373" i="88"/>
  <c r="AR367" i="88"/>
  <c r="AP367" i="88"/>
  <c r="AC367" i="88"/>
  <c r="S367" i="88"/>
  <c r="H367" i="88"/>
  <c r="AL367" i="88"/>
  <c r="AB367" i="88"/>
  <c r="P367" i="88"/>
  <c r="AH367" i="88"/>
  <c r="K367" i="88"/>
  <c r="Y367" i="88"/>
  <c r="L367" i="88"/>
  <c r="AS367" i="88"/>
  <c r="AK367" i="88"/>
  <c r="U367" i="88"/>
  <c r="X367" i="88"/>
  <c r="AF367" i="88"/>
  <c r="AO367" i="88"/>
  <c r="O367" i="88"/>
  <c r="I367" i="88"/>
  <c r="Z367" i="88"/>
  <c r="AQ367" i="88"/>
  <c r="N367" i="88"/>
  <c r="AE367" i="88"/>
  <c r="Q367" i="88"/>
  <c r="AN367" i="88"/>
  <c r="M367" i="88"/>
  <c r="AD367" i="88"/>
  <c r="R367" i="88"/>
  <c r="AJ367" i="88"/>
  <c r="AI367" i="88"/>
  <c r="W367" i="88"/>
  <c r="AA367" i="88"/>
  <c r="V367" i="88"/>
  <c r="J367" i="88"/>
  <c r="AM367" i="88"/>
  <c r="AR387" i="87"/>
  <c r="AP387" i="87"/>
  <c r="AD387" i="87"/>
  <c r="S387" i="87"/>
  <c r="H387" i="87"/>
  <c r="AO387" i="87"/>
  <c r="AC387" i="87"/>
  <c r="Q387" i="87"/>
  <c r="AK387" i="87"/>
  <c r="M387" i="87"/>
  <c r="Y387" i="87"/>
  <c r="AI387" i="87"/>
  <c r="L387" i="87"/>
  <c r="X387" i="87"/>
  <c r="Z387" i="87"/>
  <c r="V387" i="87"/>
  <c r="AS387" i="87"/>
  <c r="I387" i="87"/>
  <c r="AF387" i="87"/>
  <c r="AB387" i="87"/>
  <c r="O387" i="87"/>
  <c r="K387" i="87"/>
  <c r="P387" i="87"/>
  <c r="AL387" i="87"/>
  <c r="AH387" i="87"/>
  <c r="R387" i="87"/>
  <c r="AJ387" i="87"/>
  <c r="AA387" i="87"/>
  <c r="AQ387" i="87"/>
  <c r="AM387" i="87"/>
  <c r="W387" i="87"/>
  <c r="AN387" i="87"/>
  <c r="J387" i="87"/>
  <c r="AE387" i="87"/>
  <c r="N387" i="87"/>
  <c r="G326" i="87"/>
  <c r="AF384" i="87"/>
  <c r="O384" i="87"/>
  <c r="N384" i="87"/>
  <c r="AE384" i="87"/>
  <c r="AD384" i="87"/>
  <c r="M384" i="87"/>
  <c r="AH384" i="87"/>
  <c r="P384" i="87"/>
  <c r="AK384" i="87"/>
  <c r="AR384" i="87"/>
  <c r="J384" i="87"/>
  <c r="AM384" i="87"/>
  <c r="AP384" i="87"/>
  <c r="H384" i="87"/>
  <c r="AA384" i="87"/>
  <c r="AQ384" i="87"/>
  <c r="Z384" i="87"/>
  <c r="I384" i="87"/>
  <c r="AC384" i="87"/>
  <c r="L384" i="87"/>
  <c r="AB384" i="87"/>
  <c r="AJ384" i="87"/>
  <c r="W384" i="87"/>
  <c r="X384" i="87"/>
  <c r="V384" i="87"/>
  <c r="Y384" i="87"/>
  <c r="S384" i="87"/>
  <c r="AN384" i="87"/>
  <c r="AO384" i="87"/>
  <c r="Q384" i="87"/>
  <c r="K384" i="87"/>
  <c r="AS384" i="87"/>
  <c r="AL384" i="87"/>
  <c r="R384" i="87"/>
  <c r="AI384" i="87"/>
  <c r="F351" i="92"/>
  <c r="G357" i="94"/>
  <c r="AU374" i="91"/>
  <c r="AV374" i="91" s="1"/>
  <c r="AU379" i="91"/>
  <c r="AV379" i="91" s="1"/>
  <c r="AT309" i="93"/>
  <c r="AD316" i="92"/>
  <c r="K316" i="92"/>
  <c r="AB316" i="92"/>
  <c r="M316" i="92"/>
  <c r="AS316" i="92"/>
  <c r="V316" i="92"/>
  <c r="AM316" i="92"/>
  <c r="AI316" i="92"/>
  <c r="AO316" i="92"/>
  <c r="S316" i="92"/>
  <c r="Z316" i="92"/>
  <c r="AF316" i="92"/>
  <c r="AK316" i="92"/>
  <c r="Q316" i="92"/>
  <c r="I316" i="92"/>
  <c r="AR316" i="92"/>
  <c r="U316" i="92"/>
  <c r="AL316" i="92"/>
  <c r="W316" i="92"/>
  <c r="AN316" i="92"/>
  <c r="AQ316" i="92"/>
  <c r="H316" i="92"/>
  <c r="Y316" i="92"/>
  <c r="AP316" i="92"/>
  <c r="J316" i="92"/>
  <c r="AA316" i="92"/>
  <c r="X316" i="92"/>
  <c r="AC316" i="92"/>
  <c r="N316" i="92"/>
  <c r="L316" i="92"/>
  <c r="O316" i="92"/>
  <c r="AH316" i="92"/>
  <c r="R316" i="92"/>
  <c r="AE316" i="92"/>
  <c r="AJ316" i="92"/>
  <c r="P316" i="92"/>
  <c r="AP337" i="92"/>
  <c r="P337" i="92"/>
  <c r="AQ337" i="92"/>
  <c r="Z337" i="92"/>
  <c r="I337" i="92"/>
  <c r="AF337" i="92"/>
  <c r="O337" i="92"/>
  <c r="AA337" i="92"/>
  <c r="AE337" i="92"/>
  <c r="U337" i="92"/>
  <c r="AH337" i="92"/>
  <c r="H337" i="92"/>
  <c r="AM337" i="92"/>
  <c r="V337" i="92"/>
  <c r="AS337" i="92"/>
  <c r="AB337" i="92"/>
  <c r="K337" i="92"/>
  <c r="R337" i="92"/>
  <c r="W337" i="92"/>
  <c r="AC337" i="92"/>
  <c r="AI337" i="92"/>
  <c r="AO337" i="92"/>
  <c r="AR337" i="92"/>
  <c r="N337" i="92"/>
  <c r="Q337" i="92"/>
  <c r="J337" i="92"/>
  <c r="AD337" i="92"/>
  <c r="AK337" i="92"/>
  <c r="AJ337" i="92"/>
  <c r="AL337" i="92"/>
  <c r="X337" i="92"/>
  <c r="L337" i="92"/>
  <c r="S337" i="92"/>
  <c r="M337" i="92"/>
  <c r="AN337" i="92"/>
  <c r="Y337" i="92"/>
  <c r="AK366" i="92"/>
  <c r="AQ366" i="92"/>
  <c r="I366" i="92"/>
  <c r="M366" i="92"/>
  <c r="AB366" i="92"/>
  <c r="AI366" i="92"/>
  <c r="AF366" i="92"/>
  <c r="V366" i="92"/>
  <c r="AR366" i="92"/>
  <c r="Z366" i="92"/>
  <c r="AO366" i="92"/>
  <c r="AM366" i="92"/>
  <c r="AS366" i="92"/>
  <c r="Q366" i="92"/>
  <c r="O366" i="92"/>
  <c r="P366" i="92"/>
  <c r="AH366" i="92"/>
  <c r="W366" i="92"/>
  <c r="AN366" i="92"/>
  <c r="AD366" i="92"/>
  <c r="X366" i="92"/>
  <c r="U366" i="92"/>
  <c r="AL366" i="92"/>
  <c r="J366" i="92"/>
  <c r="AA366" i="92"/>
  <c r="S366" i="92"/>
  <c r="H366" i="92"/>
  <c r="AP366" i="92"/>
  <c r="N366" i="92"/>
  <c r="Y366" i="92"/>
  <c r="K366" i="92"/>
  <c r="L366" i="92"/>
  <c r="R366" i="92"/>
  <c r="AE366" i="92"/>
  <c r="AC366" i="92"/>
  <c r="AJ366" i="92"/>
  <c r="AN315" i="93"/>
  <c r="AR315" i="93"/>
  <c r="W315" i="93"/>
  <c r="AP315" i="93"/>
  <c r="R315" i="93"/>
  <c r="J315" i="93"/>
  <c r="H315" i="93"/>
  <c r="AH315" i="93"/>
  <c r="AE315" i="93"/>
  <c r="AM315" i="93"/>
  <c r="V315" i="93"/>
  <c r="AS315" i="93"/>
  <c r="AB315" i="93"/>
  <c r="K315" i="93"/>
  <c r="AC315" i="93"/>
  <c r="N315" i="93"/>
  <c r="AI315" i="93"/>
  <c r="Q315" i="93"/>
  <c r="AO315" i="93"/>
  <c r="X315" i="93"/>
  <c r="F314" i="93"/>
  <c r="AL315" i="93"/>
  <c r="Y315" i="93"/>
  <c r="M315" i="93"/>
  <c r="S315" i="93"/>
  <c r="AJ315" i="93"/>
  <c r="AQ315" i="93"/>
  <c r="I315" i="93"/>
  <c r="O315" i="93"/>
  <c r="P315" i="93"/>
  <c r="AK315" i="93"/>
  <c r="AD315" i="93"/>
  <c r="AA315" i="93"/>
  <c r="AF315" i="93"/>
  <c r="L315" i="93"/>
  <c r="U315" i="93"/>
  <c r="Z315" i="93"/>
  <c r="AK321" i="91"/>
  <c r="AR321" i="91"/>
  <c r="S321" i="91"/>
  <c r="AO321" i="91"/>
  <c r="R321" i="91"/>
  <c r="J321" i="91"/>
  <c r="AF321" i="91"/>
  <c r="AB321" i="91"/>
  <c r="AS321" i="91"/>
  <c r="K321" i="91"/>
  <c r="X321" i="91"/>
  <c r="O321" i="91"/>
  <c r="AJ321" i="91"/>
  <c r="AA321" i="91"/>
  <c r="AI321" i="91"/>
  <c r="Q321" i="91"/>
  <c r="AL321" i="91"/>
  <c r="U321" i="91"/>
  <c r="N321" i="91"/>
  <c r="AD321" i="91"/>
  <c r="M321" i="91"/>
  <c r="AH321" i="91"/>
  <c r="P321" i="91"/>
  <c r="W321" i="91"/>
  <c r="Z321" i="91"/>
  <c r="AC321" i="91"/>
  <c r="AE321" i="91"/>
  <c r="AQ321" i="91"/>
  <c r="L321" i="91"/>
  <c r="F320" i="91"/>
  <c r="V321" i="91"/>
  <c r="Y321" i="91"/>
  <c r="AN321" i="91"/>
  <c r="I321" i="91"/>
  <c r="AP321" i="91"/>
  <c r="AM321" i="91"/>
  <c r="H321" i="91"/>
  <c r="X343" i="94"/>
  <c r="AQ343" i="94"/>
  <c r="V343" i="94"/>
  <c r="M343" i="94"/>
  <c r="I343" i="94"/>
  <c r="AF343" i="94"/>
  <c r="AI343" i="94"/>
  <c r="AB343" i="94"/>
  <c r="Z343" i="94"/>
  <c r="U343" i="94"/>
  <c r="AL343" i="94"/>
  <c r="J343" i="94"/>
  <c r="AA343" i="94"/>
  <c r="AR343" i="94"/>
  <c r="S343" i="94"/>
  <c r="AM343" i="94"/>
  <c r="Q343" i="94"/>
  <c r="H343" i="94"/>
  <c r="Y343" i="94"/>
  <c r="AP343" i="94"/>
  <c r="N343" i="94"/>
  <c r="AE343" i="94"/>
  <c r="K343" i="94"/>
  <c r="AD343" i="94"/>
  <c r="AC343" i="94"/>
  <c r="AJ343" i="94"/>
  <c r="O343" i="94"/>
  <c r="AO343" i="94"/>
  <c r="AH343" i="94"/>
  <c r="AN343" i="94"/>
  <c r="AS343" i="94"/>
  <c r="R343" i="94"/>
  <c r="AK343" i="94"/>
  <c r="W343" i="94"/>
  <c r="L343" i="94"/>
  <c r="P343" i="94"/>
  <c r="F308" i="32"/>
  <c r="AK350" i="87"/>
  <c r="AB350" i="87"/>
  <c r="H350" i="87"/>
  <c r="W350" i="87"/>
  <c r="P350" i="87"/>
  <c r="AS350" i="87"/>
  <c r="M350" i="87"/>
  <c r="AN350" i="87"/>
  <c r="Q350" i="87"/>
  <c r="AE350" i="87"/>
  <c r="AI350" i="87"/>
  <c r="AP350" i="87"/>
  <c r="Y350" i="87"/>
  <c r="X350" i="87"/>
  <c r="AA350" i="87"/>
  <c r="Z350" i="87"/>
  <c r="N350" i="87"/>
  <c r="O350" i="87"/>
  <c r="L350" i="87"/>
  <c r="AD350" i="87"/>
  <c r="AL350" i="87"/>
  <c r="J350" i="87"/>
  <c r="AF350" i="87"/>
  <c r="K350" i="87"/>
  <c r="AJ350" i="87"/>
  <c r="AQ350" i="87"/>
  <c r="AH350" i="87"/>
  <c r="AO350" i="87"/>
  <c r="AR350" i="87"/>
  <c r="R350" i="87"/>
  <c r="I350" i="87"/>
  <c r="AC350" i="87"/>
  <c r="S350" i="87"/>
  <c r="AM350" i="87"/>
  <c r="V350" i="87"/>
  <c r="AT329" i="92"/>
  <c r="AT385" i="93"/>
  <c r="AT307" i="91"/>
  <c r="AR301" i="87"/>
  <c r="L301" i="87"/>
  <c r="AA301" i="87"/>
  <c r="J301" i="87"/>
  <c r="AK301" i="87"/>
  <c r="S301" i="87"/>
  <c r="AM301" i="87"/>
  <c r="V301" i="87"/>
  <c r="AP301" i="87"/>
  <c r="H301" i="87"/>
  <c r="N301" i="87"/>
  <c r="AL301" i="87"/>
  <c r="AS301" i="87"/>
  <c r="K301" i="87"/>
  <c r="M301" i="87"/>
  <c r="AE301" i="87"/>
  <c r="AC301" i="87"/>
  <c r="AF301" i="87"/>
  <c r="O301" i="87"/>
  <c r="AI301" i="87"/>
  <c r="Q301" i="87"/>
  <c r="AH301" i="87"/>
  <c r="AN301" i="87"/>
  <c r="R301" i="87"/>
  <c r="AB301" i="87"/>
  <c r="AD301" i="87"/>
  <c r="Y301" i="87"/>
  <c r="AJ301" i="87"/>
  <c r="AO301" i="87"/>
  <c r="I301" i="87"/>
  <c r="W301" i="87"/>
  <c r="X301" i="87"/>
  <c r="P301" i="87"/>
  <c r="AQ301" i="87"/>
  <c r="Z301" i="87"/>
  <c r="AQ301" i="92"/>
  <c r="I301" i="92"/>
  <c r="S301" i="92"/>
  <c r="AL301" i="92"/>
  <c r="U301" i="92"/>
  <c r="AO301" i="92"/>
  <c r="R301" i="92"/>
  <c r="AF301" i="92"/>
  <c r="J301" i="92"/>
  <c r="AS301" i="92"/>
  <c r="AK301" i="92"/>
  <c r="AH301" i="92"/>
  <c r="P301" i="92"/>
  <c r="AJ301" i="92"/>
  <c r="M301" i="92"/>
  <c r="AA301" i="92"/>
  <c r="AN301" i="92"/>
  <c r="AI301" i="92"/>
  <c r="N301" i="92"/>
  <c r="AC301" i="92"/>
  <c r="AD301" i="92"/>
  <c r="V301" i="92"/>
  <c r="W301" i="92"/>
  <c r="AR301" i="92"/>
  <c r="Z301" i="92"/>
  <c r="Y301" i="92"/>
  <c r="X301" i="92"/>
  <c r="O301" i="92"/>
  <c r="K301" i="92"/>
  <c r="L301" i="92"/>
  <c r="AB301" i="92"/>
  <c r="Q301" i="92"/>
  <c r="AM301" i="92"/>
  <c r="AP301" i="92"/>
  <c r="AE301" i="92"/>
  <c r="H301" i="92"/>
  <c r="AR311" i="87"/>
  <c r="AQ311" i="87"/>
  <c r="AK311" i="87"/>
  <c r="AC311" i="87"/>
  <c r="M311" i="87"/>
  <c r="AF311" i="87"/>
  <c r="Q311" i="87"/>
  <c r="AP311" i="87"/>
  <c r="AI311" i="87"/>
  <c r="Z311" i="87"/>
  <c r="S311" i="87"/>
  <c r="L311" i="87"/>
  <c r="AO311" i="87"/>
  <c r="Y311" i="87"/>
  <c r="I311" i="87"/>
  <c r="AL311" i="87"/>
  <c r="AD311" i="87"/>
  <c r="X311" i="87"/>
  <c r="O311" i="87"/>
  <c r="H311" i="87"/>
  <c r="K311" i="87"/>
  <c r="AH311" i="87"/>
  <c r="P311" i="87"/>
  <c r="AM311" i="87"/>
  <c r="AS311" i="87"/>
  <c r="V311" i="87"/>
  <c r="AB311" i="87"/>
  <c r="J311" i="87"/>
  <c r="AA311" i="87"/>
  <c r="R311" i="87"/>
  <c r="N311" i="87"/>
  <c r="AE311" i="87"/>
  <c r="AJ311" i="87"/>
  <c r="W311" i="87"/>
  <c r="AN311" i="87"/>
  <c r="AN311" i="93"/>
  <c r="AH311" i="93"/>
  <c r="J311" i="93"/>
  <c r="AE311" i="93"/>
  <c r="H311" i="93"/>
  <c r="R311" i="93"/>
  <c r="AR311" i="93"/>
  <c r="AP311" i="93"/>
  <c r="W311" i="93"/>
  <c r="AJ311" i="93"/>
  <c r="AO311" i="93"/>
  <c r="X311" i="93"/>
  <c r="AQ311" i="93"/>
  <c r="Z311" i="93"/>
  <c r="I311" i="93"/>
  <c r="AL311" i="93"/>
  <c r="AK311" i="93"/>
  <c r="S311" i="93"/>
  <c r="AM311" i="93"/>
  <c r="V311" i="93"/>
  <c r="L311" i="93"/>
  <c r="N311" i="93"/>
  <c r="P311" i="93"/>
  <c r="AF311" i="93"/>
  <c r="AI311" i="93"/>
  <c r="U311" i="93"/>
  <c r="Y311" i="93"/>
  <c r="AA311" i="93"/>
  <c r="AB311" i="93"/>
  <c r="AD311" i="93"/>
  <c r="AC311" i="93"/>
  <c r="O311" i="93"/>
  <c r="Q311" i="93"/>
  <c r="K311" i="93"/>
  <c r="AS311" i="93"/>
  <c r="M311" i="93"/>
  <c r="Y363" i="87"/>
  <c r="AO363" i="87"/>
  <c r="L363" i="87"/>
  <c r="V363" i="87"/>
  <c r="AR363" i="87"/>
  <c r="S363" i="87"/>
  <c r="AF363" i="87"/>
  <c r="O363" i="87"/>
  <c r="AK363" i="87"/>
  <c r="AL363" i="87"/>
  <c r="M363" i="87"/>
  <c r="AS363" i="87"/>
  <c r="AB363" i="87"/>
  <c r="AC363" i="87"/>
  <c r="H363" i="87"/>
  <c r="I363" i="87"/>
  <c r="K363" i="87"/>
  <c r="AP363" i="87"/>
  <c r="AH363" i="87"/>
  <c r="X363" i="87"/>
  <c r="P363" i="87"/>
  <c r="Z363" i="87"/>
  <c r="AQ363" i="87"/>
  <c r="W363" i="87"/>
  <c r="AN363" i="87"/>
  <c r="AI363" i="87"/>
  <c r="AE363" i="87"/>
  <c r="Q363" i="87"/>
  <c r="AD363" i="87"/>
  <c r="J363" i="87"/>
  <c r="AA363" i="87"/>
  <c r="N363" i="87"/>
  <c r="R363" i="87"/>
  <c r="AJ363" i="87"/>
  <c r="AM363" i="87"/>
  <c r="AC363" i="93"/>
  <c r="L363" i="93"/>
  <c r="AM363" i="93"/>
  <c r="V363" i="93"/>
  <c r="AS363" i="93"/>
  <c r="AB363" i="93"/>
  <c r="K363" i="93"/>
  <c r="R363" i="93"/>
  <c r="W363" i="93"/>
  <c r="H363" i="93"/>
  <c r="AH363" i="93"/>
  <c r="AI363" i="93"/>
  <c r="Q363" i="93"/>
  <c r="AO363" i="93"/>
  <c r="X363" i="93"/>
  <c r="AR363" i="93"/>
  <c r="J363" i="93"/>
  <c r="N363" i="93"/>
  <c r="AL363" i="93"/>
  <c r="M363" i="93"/>
  <c r="S363" i="93"/>
  <c r="AN363" i="93"/>
  <c r="U363" i="93"/>
  <c r="AQ363" i="93"/>
  <c r="I363" i="93"/>
  <c r="O363" i="93"/>
  <c r="AE363" i="93"/>
  <c r="P363" i="93"/>
  <c r="AK363" i="93"/>
  <c r="AP363" i="93"/>
  <c r="AF363" i="93"/>
  <c r="Y363" i="93"/>
  <c r="AD363" i="93"/>
  <c r="AJ363" i="93"/>
  <c r="Z363" i="93"/>
  <c r="AA363" i="93"/>
  <c r="L342" i="32"/>
  <c r="AC342" i="32"/>
  <c r="K342" i="32"/>
  <c r="AI342" i="32"/>
  <c r="R342" i="32"/>
  <c r="AO342" i="32"/>
  <c r="AQ342" i="32"/>
  <c r="J342" i="32"/>
  <c r="AR342" i="32"/>
  <c r="AL342" i="32"/>
  <c r="AS342" i="32"/>
  <c r="S342" i="32"/>
  <c r="O342" i="32"/>
  <c r="M342" i="32"/>
  <c r="AE342" i="32"/>
  <c r="AA342" i="32"/>
  <c r="P342" i="32"/>
  <c r="AH342" i="32"/>
  <c r="Q342" i="32"/>
  <c r="AN342" i="32"/>
  <c r="X342" i="32"/>
  <c r="I342" i="32"/>
  <c r="N342" i="32"/>
  <c r="AF342" i="32"/>
  <c r="H342" i="32"/>
  <c r="U342" i="32"/>
  <c r="W342" i="32"/>
  <c r="AD342" i="32"/>
  <c r="Z342" i="32"/>
  <c r="V342" i="32"/>
  <c r="Y342" i="32"/>
  <c r="AP342" i="32"/>
  <c r="AB342" i="32"/>
  <c r="AJ342" i="32"/>
  <c r="AK342" i="32"/>
  <c r="AM342" i="32"/>
  <c r="AS342" i="92"/>
  <c r="AQ342" i="92"/>
  <c r="AE342" i="92"/>
  <c r="K342" i="92"/>
  <c r="Q342" i="92"/>
  <c r="AN342" i="92"/>
  <c r="S342" i="92"/>
  <c r="W342" i="92"/>
  <c r="AB342" i="92"/>
  <c r="I342" i="92"/>
  <c r="AI342" i="92"/>
  <c r="AP342" i="92"/>
  <c r="Y342" i="92"/>
  <c r="H342" i="92"/>
  <c r="X342" i="92"/>
  <c r="AM342" i="92"/>
  <c r="O342" i="92"/>
  <c r="AK342" i="92"/>
  <c r="AL342" i="92"/>
  <c r="U342" i="92"/>
  <c r="AO342" i="92"/>
  <c r="R342" i="92"/>
  <c r="AF342" i="92"/>
  <c r="J342" i="92"/>
  <c r="AH342" i="92"/>
  <c r="AJ342" i="92"/>
  <c r="AA342" i="92"/>
  <c r="P342" i="92"/>
  <c r="N342" i="92"/>
  <c r="AC342" i="92"/>
  <c r="AD342" i="92"/>
  <c r="V342" i="92"/>
  <c r="M342" i="92"/>
  <c r="Z342" i="92"/>
  <c r="L342" i="92"/>
  <c r="AR342" i="92"/>
  <c r="AR328" i="91"/>
  <c r="AF328" i="91"/>
  <c r="O328" i="91"/>
  <c r="AP328" i="91"/>
  <c r="Y328" i="91"/>
  <c r="H328" i="91"/>
  <c r="AO328" i="91"/>
  <c r="AH328" i="91"/>
  <c r="P328" i="91"/>
  <c r="X328" i="91"/>
  <c r="F327" i="91"/>
  <c r="AB328" i="91"/>
  <c r="L328" i="91"/>
  <c r="AK328" i="91"/>
  <c r="U328" i="91"/>
  <c r="K328" i="91"/>
  <c r="AC328" i="91"/>
  <c r="S328" i="91"/>
  <c r="AL328" i="91"/>
  <c r="AS328" i="91"/>
  <c r="Q328" i="91"/>
  <c r="AI328" i="91"/>
  <c r="R328" i="91"/>
  <c r="AJ328" i="91"/>
  <c r="M328" i="91"/>
  <c r="AM328" i="91"/>
  <c r="N328" i="91"/>
  <c r="AN328" i="91"/>
  <c r="V328" i="91"/>
  <c r="AQ328" i="91"/>
  <c r="W328" i="91"/>
  <c r="Z328" i="91"/>
  <c r="AA328" i="91"/>
  <c r="AD328" i="91"/>
  <c r="AE328" i="91"/>
  <c r="J328" i="91"/>
  <c r="I328" i="91"/>
  <c r="AR383" i="88"/>
  <c r="AH383" i="88"/>
  <c r="P383" i="88"/>
  <c r="AS383" i="88"/>
  <c r="AB383" i="88"/>
  <c r="K383" i="88"/>
  <c r="AP383" i="88"/>
  <c r="H383" i="88"/>
  <c r="AK383" i="88"/>
  <c r="Y383" i="88"/>
  <c r="S383" i="88"/>
  <c r="AC383" i="88"/>
  <c r="O383" i="88"/>
  <c r="AL383" i="88"/>
  <c r="X383" i="88"/>
  <c r="L383" i="88"/>
  <c r="U383" i="88"/>
  <c r="AF383" i="88"/>
  <c r="AO383" i="88"/>
  <c r="I383" i="88"/>
  <c r="Z383" i="88"/>
  <c r="AQ383" i="88"/>
  <c r="N383" i="88"/>
  <c r="AE383" i="88"/>
  <c r="Q383" i="88"/>
  <c r="W383" i="88"/>
  <c r="M383" i="88"/>
  <c r="AD383" i="88"/>
  <c r="R383" i="88"/>
  <c r="AJ383" i="88"/>
  <c r="F382" i="88"/>
  <c r="AI383" i="88"/>
  <c r="AN383" i="88"/>
  <c r="AM383" i="88"/>
  <c r="V383" i="88"/>
  <c r="J383" i="88"/>
  <c r="AA383" i="88"/>
  <c r="AT344" i="94"/>
  <c r="AU341" i="94"/>
  <c r="AV341" i="94" s="1"/>
  <c r="AT312" i="92"/>
  <c r="AU312" i="92"/>
  <c r="AV312" i="92" s="1"/>
  <c r="AR336" i="87"/>
  <c r="AA336" i="87"/>
  <c r="AN336" i="87"/>
  <c r="N336" i="87"/>
  <c r="AE336" i="87"/>
  <c r="J336" i="87"/>
  <c r="W336" i="87"/>
  <c r="AQ336" i="87"/>
  <c r="Z336" i="87"/>
  <c r="I336" i="87"/>
  <c r="AC336" i="87"/>
  <c r="L336" i="87"/>
  <c r="X336" i="87"/>
  <c r="AB336" i="87"/>
  <c r="AJ336" i="87"/>
  <c r="AI336" i="87"/>
  <c r="AL336" i="87"/>
  <c r="AO336" i="87"/>
  <c r="K336" i="87"/>
  <c r="AM336" i="87"/>
  <c r="V336" i="87"/>
  <c r="AP336" i="87"/>
  <c r="Y336" i="87"/>
  <c r="H336" i="87"/>
  <c r="O336" i="87"/>
  <c r="S336" i="87"/>
  <c r="Q336" i="87"/>
  <c r="AS336" i="87"/>
  <c r="M336" i="87"/>
  <c r="AK336" i="87"/>
  <c r="AF336" i="87"/>
  <c r="AH336" i="87"/>
  <c r="R336" i="87"/>
  <c r="P336" i="87"/>
  <c r="AD336" i="87"/>
  <c r="AO336" i="93"/>
  <c r="O336" i="93"/>
  <c r="AM336" i="93"/>
  <c r="AD336" i="93"/>
  <c r="AQ336" i="93"/>
  <c r="AR336" i="93"/>
  <c r="AA336" i="93"/>
  <c r="Z336" i="93"/>
  <c r="R336" i="93"/>
  <c r="AJ336" i="93"/>
  <c r="AF336" i="93"/>
  <c r="I336" i="93"/>
  <c r="AE336" i="93"/>
  <c r="AH336" i="93"/>
  <c r="P336" i="93"/>
  <c r="Q336" i="93"/>
  <c r="AN336" i="93"/>
  <c r="X336" i="93"/>
  <c r="AK336" i="93"/>
  <c r="AL336" i="93"/>
  <c r="L336" i="93"/>
  <c r="AB336" i="93"/>
  <c r="M336" i="93"/>
  <c r="AC336" i="93"/>
  <c r="H336" i="93"/>
  <c r="AI336" i="93"/>
  <c r="V336" i="93"/>
  <c r="N336" i="93"/>
  <c r="Y336" i="93"/>
  <c r="AS336" i="93"/>
  <c r="K336" i="93"/>
  <c r="J336" i="93"/>
  <c r="S336" i="93"/>
  <c r="U336" i="93"/>
  <c r="W336" i="93"/>
  <c r="AP336" i="93"/>
  <c r="K356" i="32"/>
  <c r="AB356" i="32"/>
  <c r="AS356" i="32"/>
  <c r="U356" i="32"/>
  <c r="AQ356" i="32"/>
  <c r="AC356" i="32"/>
  <c r="AA356" i="32"/>
  <c r="AP356" i="32"/>
  <c r="AR356" i="32"/>
  <c r="S356" i="32"/>
  <c r="I356" i="32"/>
  <c r="AE356" i="32"/>
  <c r="AN356" i="32"/>
  <c r="AH356" i="32"/>
  <c r="AO356" i="32"/>
  <c r="AL356" i="32"/>
  <c r="P356" i="32"/>
  <c r="V356" i="32"/>
  <c r="O356" i="32"/>
  <c r="AF356" i="32"/>
  <c r="H356" i="32"/>
  <c r="Z356" i="32"/>
  <c r="L356" i="32"/>
  <c r="AI356" i="32"/>
  <c r="AM356" i="32"/>
  <c r="J356" i="32"/>
  <c r="M356" i="32"/>
  <c r="AK356" i="32"/>
  <c r="Q356" i="32"/>
  <c r="R356" i="32"/>
  <c r="Y356" i="32"/>
  <c r="X356" i="32"/>
  <c r="N356" i="32"/>
  <c r="W356" i="32"/>
  <c r="AD356" i="32"/>
  <c r="AJ356" i="32"/>
  <c r="AS356" i="92"/>
  <c r="AF356" i="92"/>
  <c r="P356" i="92"/>
  <c r="AQ356" i="92"/>
  <c r="V356" i="92"/>
  <c r="AM356" i="92"/>
  <c r="U356" i="92"/>
  <c r="I356" i="92"/>
  <c r="AH356" i="92"/>
  <c r="K356" i="92"/>
  <c r="AB356" i="92"/>
  <c r="AR356" i="92"/>
  <c r="Y356" i="92"/>
  <c r="AO356" i="92"/>
  <c r="Q356" i="92"/>
  <c r="AL356" i="92"/>
  <c r="AP356" i="92"/>
  <c r="S356" i="92"/>
  <c r="AI356" i="92"/>
  <c r="L356" i="92"/>
  <c r="M356" i="92"/>
  <c r="O356" i="92"/>
  <c r="W356" i="92"/>
  <c r="AN356" i="92"/>
  <c r="H356" i="92"/>
  <c r="Z356" i="92"/>
  <c r="J356" i="92"/>
  <c r="AA356" i="92"/>
  <c r="AK356" i="92"/>
  <c r="N356" i="92"/>
  <c r="AE356" i="92"/>
  <c r="AD356" i="92"/>
  <c r="R356" i="92"/>
  <c r="AC356" i="92"/>
  <c r="AJ356" i="92"/>
  <c r="X356" i="92"/>
  <c r="AH334" i="87"/>
  <c r="L334" i="87"/>
  <c r="N334" i="87"/>
  <c r="Q334" i="87"/>
  <c r="R334" i="87"/>
  <c r="W334" i="87"/>
  <c r="Z334" i="87"/>
  <c r="M334" i="87"/>
  <c r="Y334" i="87"/>
  <c r="AC334" i="87"/>
  <c r="H334" i="87"/>
  <c r="I334" i="87"/>
  <c r="AM334" i="87"/>
  <c r="AL334" i="87"/>
  <c r="AD334" i="87"/>
  <c r="AO334" i="87"/>
  <c r="X334" i="87"/>
  <c r="F333" i="87"/>
  <c r="AE334" i="87"/>
  <c r="AA334" i="87"/>
  <c r="AF334" i="87"/>
  <c r="AN334" i="87"/>
  <c r="AP334" i="87"/>
  <c r="AK334" i="87"/>
  <c r="S334" i="87"/>
  <c r="AR334" i="87"/>
  <c r="J334" i="87"/>
  <c r="AI334" i="87"/>
  <c r="O334" i="87"/>
  <c r="P334" i="87"/>
  <c r="AQ334" i="87"/>
  <c r="AB334" i="87"/>
  <c r="V334" i="87"/>
  <c r="K334" i="87"/>
  <c r="AJ334" i="87"/>
  <c r="AS334" i="87"/>
  <c r="AA334" i="94"/>
  <c r="W334" i="94"/>
  <c r="H334" i="94"/>
  <c r="AF334" i="94"/>
  <c r="O334" i="94"/>
  <c r="AD334" i="94"/>
  <c r="M334" i="94"/>
  <c r="Y334" i="94"/>
  <c r="AL334" i="94"/>
  <c r="N334" i="94"/>
  <c r="AR334" i="94"/>
  <c r="AS334" i="94"/>
  <c r="AB334" i="94"/>
  <c r="AQ334" i="94"/>
  <c r="Z334" i="94"/>
  <c r="I334" i="94"/>
  <c r="P334" i="94"/>
  <c r="AC334" i="94"/>
  <c r="AE334" i="94"/>
  <c r="R334" i="94"/>
  <c r="K334" i="94"/>
  <c r="AO334" i="94"/>
  <c r="AM334" i="94"/>
  <c r="AP334" i="94"/>
  <c r="U334" i="94"/>
  <c r="AN334" i="94"/>
  <c r="AK334" i="94"/>
  <c r="AI334" i="94"/>
  <c r="AH334" i="94"/>
  <c r="L334" i="94"/>
  <c r="V334" i="94"/>
  <c r="Q334" i="94"/>
  <c r="X334" i="94"/>
  <c r="J334" i="94"/>
  <c r="AJ334" i="94"/>
  <c r="F333" i="94"/>
  <c r="S334" i="94"/>
  <c r="AT306" i="93"/>
  <c r="AU310" i="91"/>
  <c r="AV310" i="91" s="1"/>
  <c r="G357" i="32"/>
  <c r="AU360" i="94"/>
  <c r="AV360" i="94" s="1"/>
  <c r="AT305" i="94"/>
  <c r="AU305" i="94"/>
  <c r="AV305" i="94" s="1"/>
  <c r="K325" i="32"/>
  <c r="AB325" i="32"/>
  <c r="AS325" i="32"/>
  <c r="U325" i="32"/>
  <c r="AL325" i="32"/>
  <c r="Z325" i="32"/>
  <c r="V325" i="32"/>
  <c r="AA325" i="32"/>
  <c r="AJ325" i="32"/>
  <c r="AK325" i="32"/>
  <c r="AC325" i="32"/>
  <c r="AQ325" i="32"/>
  <c r="N325" i="32"/>
  <c r="AO325" i="32"/>
  <c r="AH325" i="32"/>
  <c r="M325" i="32"/>
  <c r="AE325" i="32"/>
  <c r="O325" i="32"/>
  <c r="AF325" i="32"/>
  <c r="H325" i="32"/>
  <c r="Y325" i="32"/>
  <c r="AP325" i="32"/>
  <c r="AI325" i="32"/>
  <c r="AD325" i="32"/>
  <c r="AR325" i="32"/>
  <c r="R325" i="32"/>
  <c r="S325" i="32"/>
  <c r="L325" i="32"/>
  <c r="I325" i="32"/>
  <c r="AM325" i="32"/>
  <c r="AN325" i="32"/>
  <c r="X325" i="32"/>
  <c r="P325" i="32"/>
  <c r="Q325" i="32"/>
  <c r="J325" i="32"/>
  <c r="W325" i="32"/>
  <c r="AC325" i="88"/>
  <c r="L325" i="88"/>
  <c r="AK325" i="88"/>
  <c r="S325" i="88"/>
  <c r="AI325" i="88"/>
  <c r="AN325" i="88"/>
  <c r="AD325" i="88"/>
  <c r="R325" i="88"/>
  <c r="AA325" i="88"/>
  <c r="AP325" i="88"/>
  <c r="U325" i="88"/>
  <c r="AO325" i="88"/>
  <c r="O325" i="88"/>
  <c r="Q325" i="88"/>
  <c r="N325" i="88"/>
  <c r="AR325" i="88"/>
  <c r="H325" i="88"/>
  <c r="AQ325" i="88"/>
  <c r="AM325" i="88"/>
  <c r="AJ325" i="88"/>
  <c r="AL325" i="88"/>
  <c r="P325" i="88"/>
  <c r="AF325" i="88"/>
  <c r="K325" i="88"/>
  <c r="I325" i="88"/>
  <c r="M325" i="88"/>
  <c r="J325" i="88"/>
  <c r="AH325" i="88"/>
  <c r="AB325" i="88"/>
  <c r="AE325" i="88"/>
  <c r="Y325" i="88"/>
  <c r="W325" i="88"/>
  <c r="X325" i="88"/>
  <c r="Z325" i="88"/>
  <c r="AS325" i="88"/>
  <c r="V325" i="88"/>
  <c r="AR297" i="87"/>
  <c r="H297" i="87"/>
  <c r="N297" i="87"/>
  <c r="J297" i="87"/>
  <c r="P297" i="87"/>
  <c r="R297" i="87"/>
  <c r="Y297" i="87"/>
  <c r="W297" i="87"/>
  <c r="AA297" i="87"/>
  <c r="AN297" i="87"/>
  <c r="AH297" i="87"/>
  <c r="AK297" i="87"/>
  <c r="S297" i="87"/>
  <c r="AQ297" i="87"/>
  <c r="Z297" i="87"/>
  <c r="I297" i="87"/>
  <c r="AL297" i="87"/>
  <c r="AS297" i="87"/>
  <c r="K297" i="87"/>
  <c r="Q297" i="87"/>
  <c r="AF297" i="87"/>
  <c r="O297" i="87"/>
  <c r="AM297" i="87"/>
  <c r="V297" i="87"/>
  <c r="L297" i="87"/>
  <c r="AE297" i="87"/>
  <c r="AJ297" i="87"/>
  <c r="AB297" i="87"/>
  <c r="AI297" i="87"/>
  <c r="AD297" i="87"/>
  <c r="X297" i="87"/>
  <c r="AO297" i="87"/>
  <c r="M297" i="87"/>
  <c r="AP297" i="87"/>
  <c r="AC297" i="87"/>
  <c r="F296" i="87"/>
  <c r="AE297" i="94"/>
  <c r="AQ297" i="94"/>
  <c r="Z297" i="94"/>
  <c r="I297" i="94"/>
  <c r="AF297" i="94"/>
  <c r="O297" i="94"/>
  <c r="AJ297" i="94"/>
  <c r="AP297" i="94"/>
  <c r="H297" i="94"/>
  <c r="W297" i="94"/>
  <c r="AM297" i="94"/>
  <c r="V297" i="94"/>
  <c r="AS297" i="94"/>
  <c r="AB297" i="94"/>
  <c r="K297" i="94"/>
  <c r="AA297" i="94"/>
  <c r="AH297" i="94"/>
  <c r="AC297" i="94"/>
  <c r="AL297" i="94"/>
  <c r="Q297" i="94"/>
  <c r="X297" i="94"/>
  <c r="R297" i="94"/>
  <c r="L297" i="94"/>
  <c r="M297" i="94"/>
  <c r="S297" i="94"/>
  <c r="J297" i="94"/>
  <c r="AN297" i="94"/>
  <c r="AI297" i="94"/>
  <c r="F296" i="94"/>
  <c r="U297" i="94"/>
  <c r="AD297" i="94"/>
  <c r="AR297" i="94"/>
  <c r="N297" i="94"/>
  <c r="AO297" i="94"/>
  <c r="Y297" i="94"/>
  <c r="AK297" i="94"/>
  <c r="P297" i="94"/>
  <c r="H298" i="92"/>
  <c r="AE298" i="92"/>
  <c r="N298" i="92"/>
  <c r="AK298" i="92"/>
  <c r="AQ298" i="92"/>
  <c r="Z298" i="92"/>
  <c r="I298" i="92"/>
  <c r="X298" i="92"/>
  <c r="AL298" i="92"/>
  <c r="O298" i="92"/>
  <c r="W298" i="92"/>
  <c r="P298" i="92"/>
  <c r="AM298" i="92"/>
  <c r="V298" i="92"/>
  <c r="AO298" i="92"/>
  <c r="R298" i="92"/>
  <c r="AF298" i="92"/>
  <c r="J298" i="92"/>
  <c r="K298" i="92"/>
  <c r="AI298" i="92"/>
  <c r="AJ298" i="92"/>
  <c r="AA298" i="92"/>
  <c r="AN298" i="92"/>
  <c r="L298" i="92"/>
  <c r="S298" i="92"/>
  <c r="AD298" i="92"/>
  <c r="AC298" i="92"/>
  <c r="U298" i="92"/>
  <c r="AB298" i="92"/>
  <c r="Y298" i="92"/>
  <c r="Q298" i="92"/>
  <c r="AS298" i="92"/>
  <c r="AH298" i="92"/>
  <c r="AP298" i="92"/>
  <c r="M298" i="92"/>
  <c r="AR298" i="92"/>
  <c r="I303" i="32"/>
  <c r="Z303" i="32"/>
  <c r="AQ303" i="32"/>
  <c r="AE303" i="32"/>
  <c r="P303" i="32"/>
  <c r="AN303" i="32"/>
  <c r="AF303" i="32"/>
  <c r="AJ303" i="32"/>
  <c r="AO303" i="32"/>
  <c r="F302" i="32"/>
  <c r="AI303" i="32"/>
  <c r="AP303" i="32"/>
  <c r="L303" i="32"/>
  <c r="H303" i="32"/>
  <c r="AM303" i="32"/>
  <c r="K303" i="32"/>
  <c r="U303" i="32"/>
  <c r="AA303" i="32"/>
  <c r="M303" i="32"/>
  <c r="AD303" i="32"/>
  <c r="N303" i="32"/>
  <c r="AK303" i="32"/>
  <c r="W303" i="32"/>
  <c r="AS303" i="32"/>
  <c r="AR303" i="32"/>
  <c r="O303" i="32"/>
  <c r="R303" i="32"/>
  <c r="Q303" i="32"/>
  <c r="S303" i="32"/>
  <c r="AB303" i="32"/>
  <c r="J303" i="32"/>
  <c r="AL303" i="32"/>
  <c r="V303" i="32"/>
  <c r="Y303" i="32"/>
  <c r="AH303" i="32"/>
  <c r="X303" i="32"/>
  <c r="AC303" i="32"/>
  <c r="AE303" i="92"/>
  <c r="Z303" i="92"/>
  <c r="N303" i="92"/>
  <c r="AK303" i="92"/>
  <c r="I303" i="92"/>
  <c r="AL303" i="92"/>
  <c r="U303" i="92"/>
  <c r="AO303" i="92"/>
  <c r="R303" i="92"/>
  <c r="AF303" i="92"/>
  <c r="J303" i="92"/>
  <c r="W303" i="92"/>
  <c r="Q303" i="92"/>
  <c r="AH303" i="92"/>
  <c r="P303" i="92"/>
  <c r="AJ303" i="92"/>
  <c r="M303" i="92"/>
  <c r="AA303" i="92"/>
  <c r="F302" i="92"/>
  <c r="K303" i="92"/>
  <c r="S303" i="92"/>
  <c r="AC303" i="92"/>
  <c r="AD303" i="92"/>
  <c r="V303" i="92"/>
  <c r="AN303" i="92"/>
  <c r="L303" i="92"/>
  <c r="AS303" i="92"/>
  <c r="Y303" i="92"/>
  <c r="X303" i="92"/>
  <c r="O303" i="92"/>
  <c r="AB303" i="92"/>
  <c r="AR303" i="92"/>
  <c r="AQ303" i="92"/>
  <c r="AM303" i="92"/>
  <c r="AI303" i="92"/>
  <c r="AP303" i="92"/>
  <c r="H303" i="92"/>
  <c r="AP361" i="88"/>
  <c r="AH361" i="88"/>
  <c r="P361" i="88"/>
  <c r="Y361" i="88"/>
  <c r="AR361" i="88"/>
  <c r="L361" i="88"/>
  <c r="S361" i="88"/>
  <c r="AL361" i="88"/>
  <c r="AS361" i="88"/>
  <c r="K361" i="88"/>
  <c r="X361" i="88"/>
  <c r="AK361" i="88"/>
  <c r="O361" i="88"/>
  <c r="AO361" i="88"/>
  <c r="AB361" i="88"/>
  <c r="AF361" i="88"/>
  <c r="AC361" i="88"/>
  <c r="U361" i="88"/>
  <c r="Q361" i="88"/>
  <c r="AI361" i="88"/>
  <c r="N361" i="88"/>
  <c r="AE361" i="88"/>
  <c r="Z361" i="88"/>
  <c r="AN361" i="88"/>
  <c r="V361" i="88"/>
  <c r="AM361" i="88"/>
  <c r="R361" i="88"/>
  <c r="AJ361" i="88"/>
  <c r="I361" i="88"/>
  <c r="AQ361" i="88"/>
  <c r="W361" i="88"/>
  <c r="M361" i="88"/>
  <c r="H361" i="88"/>
  <c r="AD361" i="88"/>
  <c r="J361" i="88"/>
  <c r="AA361" i="88"/>
  <c r="AR361" i="94"/>
  <c r="AQ361" i="94"/>
  <c r="Z361" i="94"/>
  <c r="I361" i="94"/>
  <c r="AO361" i="94"/>
  <c r="X361" i="94"/>
  <c r="AI361" i="94"/>
  <c r="AF361" i="94"/>
  <c r="Q361" i="94"/>
  <c r="O361" i="94"/>
  <c r="S361" i="94"/>
  <c r="AM361" i="94"/>
  <c r="H361" i="94"/>
  <c r="Y361" i="94"/>
  <c r="AP361" i="94"/>
  <c r="J361" i="94"/>
  <c r="AA361" i="94"/>
  <c r="AB361" i="94"/>
  <c r="M361" i="94"/>
  <c r="L361" i="94"/>
  <c r="AC361" i="94"/>
  <c r="N361" i="94"/>
  <c r="AE361" i="94"/>
  <c r="P361" i="94"/>
  <c r="AJ361" i="94"/>
  <c r="K361" i="94"/>
  <c r="U361" i="94"/>
  <c r="AN361" i="94"/>
  <c r="AK361" i="94"/>
  <c r="AH361" i="94"/>
  <c r="AS361" i="94"/>
  <c r="AL361" i="94"/>
  <c r="V361" i="94"/>
  <c r="R361" i="94"/>
  <c r="AD361" i="94"/>
  <c r="W361" i="94"/>
  <c r="AR317" i="87"/>
  <c r="AK317" i="87"/>
  <c r="Y317" i="87"/>
  <c r="M317" i="87"/>
  <c r="AD317" i="87"/>
  <c r="AI317" i="87"/>
  <c r="X317" i="87"/>
  <c r="L317" i="87"/>
  <c r="AP317" i="87"/>
  <c r="S317" i="87"/>
  <c r="H317" i="87"/>
  <c r="AO317" i="87"/>
  <c r="AC317" i="87"/>
  <c r="Q317" i="87"/>
  <c r="O317" i="87"/>
  <c r="AL317" i="87"/>
  <c r="P317" i="87"/>
  <c r="AM317" i="87"/>
  <c r="AQ317" i="87"/>
  <c r="V317" i="87"/>
  <c r="AS317" i="87"/>
  <c r="Z317" i="87"/>
  <c r="AB317" i="87"/>
  <c r="AF317" i="87"/>
  <c r="AH317" i="87"/>
  <c r="I317" i="87"/>
  <c r="K317" i="87"/>
  <c r="R317" i="87"/>
  <c r="AJ317" i="87"/>
  <c r="J317" i="87"/>
  <c r="W317" i="87"/>
  <c r="AN317" i="87"/>
  <c r="AA317" i="87"/>
  <c r="AE317" i="87"/>
  <c r="N317" i="87"/>
  <c r="AA317" i="93"/>
  <c r="AC317" i="93"/>
  <c r="L317" i="93"/>
  <c r="AL317" i="93"/>
  <c r="J317" i="93"/>
  <c r="U317" i="93"/>
  <c r="AK317" i="93"/>
  <c r="S317" i="93"/>
  <c r="AM317" i="93"/>
  <c r="V317" i="93"/>
  <c r="AP317" i="93"/>
  <c r="H317" i="93"/>
  <c r="N317" i="93"/>
  <c r="AR317" i="93"/>
  <c r="AF317" i="93"/>
  <c r="O317" i="93"/>
  <c r="AI317" i="93"/>
  <c r="Q317" i="93"/>
  <c r="AH317" i="93"/>
  <c r="AN317" i="93"/>
  <c r="R317" i="93"/>
  <c r="AB317" i="93"/>
  <c r="AD317" i="93"/>
  <c r="Y317" i="93"/>
  <c r="AJ317" i="93"/>
  <c r="X317" i="93"/>
  <c r="Z317" i="93"/>
  <c r="P317" i="93"/>
  <c r="AS317" i="93"/>
  <c r="M317" i="93"/>
  <c r="AE317" i="93"/>
  <c r="AO317" i="93"/>
  <c r="I317" i="93"/>
  <c r="K317" i="93"/>
  <c r="AQ317" i="93"/>
  <c r="W317" i="93"/>
  <c r="AM369" i="88"/>
  <c r="AC369" i="88"/>
  <c r="L369" i="88"/>
  <c r="AK369" i="88"/>
  <c r="S369" i="88"/>
  <c r="AJ369" i="88"/>
  <c r="AQ369" i="88"/>
  <c r="I369" i="88"/>
  <c r="M369" i="88"/>
  <c r="AH369" i="88"/>
  <c r="H369" i="88"/>
  <c r="AB369" i="88"/>
  <c r="AR369" i="88"/>
  <c r="AI369" i="88"/>
  <c r="N369" i="88"/>
  <c r="V369" i="88"/>
  <c r="AP369" i="88"/>
  <c r="AO369" i="88"/>
  <c r="R369" i="88"/>
  <c r="AN369" i="88"/>
  <c r="Y369" i="88"/>
  <c r="AS369" i="88"/>
  <c r="X369" i="88"/>
  <c r="AA369" i="88"/>
  <c r="Z369" i="88"/>
  <c r="AD369" i="88"/>
  <c r="U369" i="88"/>
  <c r="O369" i="88"/>
  <c r="Q369" i="88"/>
  <c r="K369" i="88"/>
  <c r="AE369" i="88"/>
  <c r="W369" i="88"/>
  <c r="AL369" i="88"/>
  <c r="J369" i="88"/>
  <c r="P369" i="88"/>
  <c r="AF369" i="88"/>
  <c r="I368" i="32"/>
  <c r="Z368" i="32"/>
  <c r="AQ368" i="32"/>
  <c r="X368" i="32"/>
  <c r="AO368" i="32"/>
  <c r="AH368" i="32"/>
  <c r="AL368" i="32"/>
  <c r="J368" i="32"/>
  <c r="H368" i="32"/>
  <c r="AI368" i="32"/>
  <c r="AF368" i="32"/>
  <c r="N368" i="32"/>
  <c r="L368" i="32"/>
  <c r="AM368" i="32"/>
  <c r="AK368" i="32"/>
  <c r="AA368" i="32"/>
  <c r="AR368" i="32"/>
  <c r="M368" i="32"/>
  <c r="AD368" i="32"/>
  <c r="K368" i="32"/>
  <c r="AB368" i="32"/>
  <c r="AS368" i="32"/>
  <c r="AP368" i="32"/>
  <c r="R368" i="32"/>
  <c r="AE368" i="32"/>
  <c r="AJ368" i="32"/>
  <c r="Q368" i="32"/>
  <c r="O368" i="32"/>
  <c r="P368" i="32"/>
  <c r="AC368" i="32"/>
  <c r="U368" i="32"/>
  <c r="V368" i="32"/>
  <c r="S368" i="32"/>
  <c r="Y368" i="32"/>
  <c r="AN368" i="32"/>
  <c r="W368" i="32"/>
  <c r="AB368" i="92"/>
  <c r="Q368" i="92"/>
  <c r="AR368" i="92"/>
  <c r="Z368" i="92"/>
  <c r="AP368" i="92"/>
  <c r="S368" i="92"/>
  <c r="X368" i="92"/>
  <c r="V368" i="92"/>
  <c r="AC368" i="92"/>
  <c r="AQ368" i="92"/>
  <c r="U368" i="92"/>
  <c r="AK368" i="92"/>
  <c r="M368" i="92"/>
  <c r="L368" i="92"/>
  <c r="K368" i="92"/>
  <c r="AO368" i="92"/>
  <c r="AL368" i="92"/>
  <c r="AD368" i="92"/>
  <c r="AS368" i="92"/>
  <c r="AF368" i="92"/>
  <c r="Y368" i="92"/>
  <c r="AH368" i="92"/>
  <c r="H368" i="92"/>
  <c r="N368" i="92"/>
  <c r="AE368" i="92"/>
  <c r="AI368" i="92"/>
  <c r="R368" i="92"/>
  <c r="AJ368" i="92"/>
  <c r="AM368" i="92"/>
  <c r="AN368" i="92"/>
  <c r="P368" i="92"/>
  <c r="J368" i="92"/>
  <c r="O368" i="92"/>
  <c r="W368" i="92"/>
  <c r="I368" i="92"/>
  <c r="AA368" i="92"/>
  <c r="J386" i="32"/>
  <c r="AA386" i="32"/>
  <c r="AR386" i="32"/>
  <c r="Y386" i="32"/>
  <c r="AP386" i="32"/>
  <c r="AM386" i="32"/>
  <c r="H386" i="32"/>
  <c r="AQ386" i="32"/>
  <c r="AI386" i="32"/>
  <c r="R386" i="32"/>
  <c r="P386" i="32"/>
  <c r="V386" i="32"/>
  <c r="S386" i="32"/>
  <c r="Z386" i="32"/>
  <c r="W386" i="32"/>
  <c r="U386" i="32"/>
  <c r="AD386" i="32"/>
  <c r="AF386" i="32"/>
  <c r="AK386" i="32"/>
  <c r="N386" i="32"/>
  <c r="AE386" i="32"/>
  <c r="L386" i="32"/>
  <c r="AC386" i="32"/>
  <c r="M386" i="32"/>
  <c r="Q386" i="32"/>
  <c r="I386" i="32"/>
  <c r="X386" i="32"/>
  <c r="O386" i="32"/>
  <c r="AJ386" i="32"/>
  <c r="AH386" i="32"/>
  <c r="AB386" i="32"/>
  <c r="AS386" i="32"/>
  <c r="AN386" i="32"/>
  <c r="AL386" i="32"/>
  <c r="AO386" i="32"/>
  <c r="K386" i="32"/>
  <c r="AS386" i="88"/>
  <c r="AJ386" i="88"/>
  <c r="AE386" i="88"/>
  <c r="J386" i="88"/>
  <c r="K386" i="88"/>
  <c r="W386" i="88"/>
  <c r="AI386" i="88"/>
  <c r="Q386" i="88"/>
  <c r="AL386" i="88"/>
  <c r="U386" i="88"/>
  <c r="AO386" i="88"/>
  <c r="N386" i="88"/>
  <c r="Z386" i="88"/>
  <c r="L386" i="88"/>
  <c r="AK386" i="88"/>
  <c r="AB386" i="88"/>
  <c r="AD386" i="88"/>
  <c r="M386" i="88"/>
  <c r="AH386" i="88"/>
  <c r="P386" i="88"/>
  <c r="AF386" i="88"/>
  <c r="AA386" i="88"/>
  <c r="R386" i="88"/>
  <c r="S386" i="88"/>
  <c r="AQ386" i="88"/>
  <c r="I386" i="88"/>
  <c r="AC386" i="88"/>
  <c r="X386" i="88"/>
  <c r="Y386" i="88"/>
  <c r="V386" i="88"/>
  <c r="AM386" i="88"/>
  <c r="H386" i="88"/>
  <c r="AR386" i="88"/>
  <c r="O386" i="88"/>
  <c r="AP386" i="88"/>
  <c r="AN386" i="88"/>
  <c r="L353" i="32"/>
  <c r="AC353" i="32"/>
  <c r="M353" i="32"/>
  <c r="AJ353" i="32"/>
  <c r="V353" i="32"/>
  <c r="AR353" i="32"/>
  <c r="AK353" i="32"/>
  <c r="I353" i="32"/>
  <c r="AI353" i="32"/>
  <c r="U353" i="32"/>
  <c r="X353" i="32"/>
  <c r="AF353" i="32"/>
  <c r="AB353" i="32"/>
  <c r="K353" i="32"/>
  <c r="Y353" i="32"/>
  <c r="AD353" i="32"/>
  <c r="AM353" i="32"/>
  <c r="AN353" i="32"/>
  <c r="W353" i="32"/>
  <c r="P353" i="32"/>
  <c r="AH353" i="32"/>
  <c r="R353" i="32"/>
  <c r="AO353" i="32"/>
  <c r="AA353" i="32"/>
  <c r="H353" i="32"/>
  <c r="Q353" i="32"/>
  <c r="AE353" i="32"/>
  <c r="AS353" i="32"/>
  <c r="AL353" i="32"/>
  <c r="J353" i="32"/>
  <c r="N353" i="32"/>
  <c r="S353" i="32"/>
  <c r="AP353" i="32"/>
  <c r="O353" i="32"/>
  <c r="Z353" i="32"/>
  <c r="AQ353" i="32"/>
  <c r="AP353" i="91"/>
  <c r="S353" i="91"/>
  <c r="AO353" i="91"/>
  <c r="H353" i="91"/>
  <c r="AK353" i="91"/>
  <c r="Y353" i="91"/>
  <c r="AC353" i="91"/>
  <c r="L353" i="91"/>
  <c r="AR353" i="91"/>
  <c r="R353" i="91"/>
  <c r="AJ353" i="91"/>
  <c r="X353" i="91"/>
  <c r="N353" i="91"/>
  <c r="J353" i="91"/>
  <c r="AF353" i="91"/>
  <c r="AI353" i="91"/>
  <c r="Q353" i="91"/>
  <c r="P353" i="91"/>
  <c r="AN353" i="91"/>
  <c r="AE353" i="91"/>
  <c r="AL353" i="91"/>
  <c r="Z353" i="91"/>
  <c r="K353" i="91"/>
  <c r="AS353" i="91"/>
  <c r="U353" i="91"/>
  <c r="M353" i="91"/>
  <c r="O353" i="91"/>
  <c r="AQ353" i="91"/>
  <c r="V353" i="91"/>
  <c r="W353" i="91"/>
  <c r="AM353" i="91"/>
  <c r="AB353" i="91"/>
  <c r="AH353" i="91"/>
  <c r="I353" i="91"/>
  <c r="AA353" i="91"/>
  <c r="AD353" i="91"/>
  <c r="AT300" i="94"/>
  <c r="F370" i="32"/>
  <c r="AU352" i="93"/>
  <c r="G295" i="92"/>
  <c r="I373" i="32"/>
  <c r="Z373" i="32"/>
  <c r="AQ373" i="32"/>
  <c r="AE373" i="32"/>
  <c r="O373" i="32"/>
  <c r="AL373" i="32"/>
  <c r="AH373" i="32"/>
  <c r="AN373" i="32"/>
  <c r="X373" i="32"/>
  <c r="Q373" i="32"/>
  <c r="S373" i="32"/>
  <c r="AA373" i="32"/>
  <c r="P373" i="32"/>
  <c r="AJ373" i="32"/>
  <c r="AM373" i="32"/>
  <c r="J373" i="32"/>
  <c r="W373" i="32"/>
  <c r="AO373" i="32"/>
  <c r="M373" i="32"/>
  <c r="AD373" i="32"/>
  <c r="N373" i="32"/>
  <c r="AK373" i="32"/>
  <c r="U373" i="32"/>
  <c r="AR373" i="32"/>
  <c r="AS373" i="32"/>
  <c r="H373" i="32"/>
  <c r="AC373" i="32"/>
  <c r="AI373" i="32"/>
  <c r="AP373" i="32"/>
  <c r="K373" i="32"/>
  <c r="R373" i="32"/>
  <c r="V373" i="32"/>
  <c r="Y373" i="32"/>
  <c r="AF373" i="32"/>
  <c r="AB373" i="32"/>
  <c r="L373" i="32"/>
  <c r="AH373" i="92"/>
  <c r="AO373" i="92"/>
  <c r="X373" i="92"/>
  <c r="AQ373" i="92"/>
  <c r="Z373" i="92"/>
  <c r="I373" i="92"/>
  <c r="R373" i="92"/>
  <c r="W373" i="92"/>
  <c r="AL373" i="92"/>
  <c r="AK373" i="92"/>
  <c r="S373" i="92"/>
  <c r="AM373" i="92"/>
  <c r="V373" i="92"/>
  <c r="AR373" i="92"/>
  <c r="J373" i="92"/>
  <c r="N373" i="92"/>
  <c r="U373" i="92"/>
  <c r="O373" i="92"/>
  <c r="Q373" i="92"/>
  <c r="AN373" i="92"/>
  <c r="Y373" i="92"/>
  <c r="AF373" i="92"/>
  <c r="AJ373" i="92"/>
  <c r="AS373" i="92"/>
  <c r="K373" i="92"/>
  <c r="M373" i="92"/>
  <c r="AE373" i="92"/>
  <c r="AP373" i="92"/>
  <c r="AI373" i="92"/>
  <c r="AC373" i="92"/>
  <c r="P373" i="92"/>
  <c r="L373" i="92"/>
  <c r="AB373" i="92"/>
  <c r="H373" i="92"/>
  <c r="AD373" i="92"/>
  <c r="AA373" i="92"/>
  <c r="AA367" i="91"/>
  <c r="AR367" i="91"/>
  <c r="AC367" i="91"/>
  <c r="J367" i="91"/>
  <c r="L367" i="91"/>
  <c r="AQ367" i="91"/>
  <c r="Z367" i="91"/>
  <c r="I367" i="91"/>
  <c r="AF367" i="91"/>
  <c r="O367" i="91"/>
  <c r="Y367" i="91"/>
  <c r="AE367" i="91"/>
  <c r="AJ367" i="91"/>
  <c r="V367" i="91"/>
  <c r="AO367" i="91"/>
  <c r="S367" i="91"/>
  <c r="P367" i="91"/>
  <c r="N367" i="91"/>
  <c r="AI367" i="91"/>
  <c r="AB367" i="91"/>
  <c r="AN367" i="91"/>
  <c r="U367" i="91"/>
  <c r="AM367" i="91"/>
  <c r="Q367" i="91"/>
  <c r="AK367" i="91"/>
  <c r="K367" i="91"/>
  <c r="H367" i="91"/>
  <c r="R367" i="91"/>
  <c r="M367" i="91"/>
  <c r="AP367" i="91"/>
  <c r="AS367" i="91"/>
  <c r="AL367" i="91"/>
  <c r="W367" i="91"/>
  <c r="X367" i="91"/>
  <c r="AH367" i="91"/>
  <c r="AD367" i="91"/>
  <c r="AR387" i="91"/>
  <c r="AI387" i="91"/>
  <c r="X387" i="91"/>
  <c r="L387" i="91"/>
  <c r="AP387" i="91"/>
  <c r="AD387" i="91"/>
  <c r="S387" i="91"/>
  <c r="H387" i="91"/>
  <c r="AK387" i="91"/>
  <c r="M387" i="91"/>
  <c r="AC387" i="91"/>
  <c r="Q387" i="91"/>
  <c r="AO387" i="91"/>
  <c r="Y387" i="91"/>
  <c r="U387" i="91"/>
  <c r="AQ387" i="91"/>
  <c r="Z387" i="91"/>
  <c r="AF387" i="91"/>
  <c r="P387" i="91"/>
  <c r="AM387" i="91"/>
  <c r="AL387" i="91"/>
  <c r="V387" i="91"/>
  <c r="AS387" i="91"/>
  <c r="AB387" i="91"/>
  <c r="AH387" i="91"/>
  <c r="W387" i="91"/>
  <c r="AN387" i="91"/>
  <c r="N387" i="91"/>
  <c r="AJ387" i="91"/>
  <c r="K387" i="91"/>
  <c r="R387" i="91"/>
  <c r="I387" i="91"/>
  <c r="AA387" i="91"/>
  <c r="O387" i="91"/>
  <c r="AE387" i="91"/>
  <c r="J387" i="91"/>
  <c r="AC387" i="94"/>
  <c r="AA387" i="94"/>
  <c r="N387" i="94"/>
  <c r="L387" i="94"/>
  <c r="AR387" i="94"/>
  <c r="AP387" i="94"/>
  <c r="R387" i="94"/>
  <c r="X387" i="94"/>
  <c r="AJ387" i="94"/>
  <c r="AI387" i="94"/>
  <c r="Q387" i="94"/>
  <c r="P387" i="94"/>
  <c r="AN387" i="94"/>
  <c r="AO387" i="94"/>
  <c r="J387" i="94"/>
  <c r="O387" i="94"/>
  <c r="AD387" i="94"/>
  <c r="M387" i="94"/>
  <c r="W387" i="94"/>
  <c r="AS387" i="94"/>
  <c r="AF387" i="94"/>
  <c r="H387" i="94"/>
  <c r="U387" i="94"/>
  <c r="Z387" i="94"/>
  <c r="AB387" i="94"/>
  <c r="Y387" i="94"/>
  <c r="S387" i="94"/>
  <c r="AK387" i="94"/>
  <c r="V387" i="94"/>
  <c r="AH387" i="94"/>
  <c r="AL387" i="94"/>
  <c r="I387" i="94"/>
  <c r="AQ387" i="94"/>
  <c r="AE387" i="94"/>
  <c r="K387" i="94"/>
  <c r="AM387" i="94"/>
  <c r="AU304" i="88"/>
  <c r="AV304" i="88" s="1"/>
  <c r="AT349" i="91"/>
  <c r="AU349" i="91"/>
  <c r="AV349" i="91" s="1"/>
  <c r="AU299" i="92"/>
  <c r="AV299" i="92" s="1"/>
  <c r="AU309" i="91"/>
  <c r="L384" i="32"/>
  <c r="AC384" i="32"/>
  <c r="J384" i="32"/>
  <c r="AA384" i="32"/>
  <c r="AR384" i="32"/>
  <c r="AK384" i="32"/>
  <c r="AI384" i="32"/>
  <c r="AD384" i="32"/>
  <c r="AQ384" i="32"/>
  <c r="AL384" i="32"/>
  <c r="AJ384" i="32"/>
  <c r="M384" i="32"/>
  <c r="AO384" i="32"/>
  <c r="AP384" i="32"/>
  <c r="AN384" i="32"/>
  <c r="X384" i="32"/>
  <c r="AF384" i="32"/>
  <c r="P384" i="32"/>
  <c r="AH384" i="32"/>
  <c r="N384" i="32"/>
  <c r="AE384" i="32"/>
  <c r="K384" i="32"/>
  <c r="AS384" i="32"/>
  <c r="O384" i="32"/>
  <c r="Q384" i="32"/>
  <c r="I384" i="32"/>
  <c r="U384" i="32"/>
  <c r="R384" i="32"/>
  <c r="S384" i="32"/>
  <c r="Z384" i="32"/>
  <c r="H384" i="32"/>
  <c r="Y384" i="32"/>
  <c r="W384" i="32"/>
  <c r="AB384" i="32"/>
  <c r="AM384" i="32"/>
  <c r="V384" i="32"/>
  <c r="AQ384" i="92"/>
  <c r="AJ384" i="92"/>
  <c r="V384" i="92"/>
  <c r="AF384" i="92"/>
  <c r="R384" i="92"/>
  <c r="AO384" i="92"/>
  <c r="J384" i="92"/>
  <c r="AD384" i="92"/>
  <c r="M384" i="92"/>
  <c r="X384" i="92"/>
  <c r="AR384" i="92"/>
  <c r="AM384" i="92"/>
  <c r="N384" i="92"/>
  <c r="AK384" i="92"/>
  <c r="AL384" i="92"/>
  <c r="U384" i="92"/>
  <c r="K384" i="92"/>
  <c r="AI384" i="92"/>
  <c r="S384" i="92"/>
  <c r="AH384" i="92"/>
  <c r="P384" i="92"/>
  <c r="Q384" i="92"/>
  <c r="AN384" i="92"/>
  <c r="O384" i="92"/>
  <c r="L384" i="92"/>
  <c r="AS384" i="92"/>
  <c r="AC384" i="92"/>
  <c r="AA384" i="92"/>
  <c r="I384" i="92"/>
  <c r="AP384" i="92"/>
  <c r="H384" i="92"/>
  <c r="Z384" i="92"/>
  <c r="W384" i="92"/>
  <c r="AE384" i="92"/>
  <c r="AB384" i="92"/>
  <c r="Y384" i="92"/>
  <c r="F345" i="93"/>
  <c r="AU331" i="93"/>
  <c r="AV331" i="93" s="1"/>
  <c r="AT379" i="91"/>
  <c r="F308" i="93"/>
  <c r="F339" i="91"/>
  <c r="AT371" i="94"/>
  <c r="L316" i="32"/>
  <c r="AC316" i="32"/>
  <c r="I316" i="32"/>
  <c r="Z316" i="32"/>
  <c r="AQ316" i="32"/>
  <c r="AA316" i="32"/>
  <c r="W316" i="32"/>
  <c r="AB316" i="32"/>
  <c r="AK316" i="32"/>
  <c r="U316" i="32"/>
  <c r="Q316" i="32"/>
  <c r="J316" i="32"/>
  <c r="AN316" i="32"/>
  <c r="X316" i="32"/>
  <c r="Y316" i="32"/>
  <c r="V316" i="32"/>
  <c r="R316" i="32"/>
  <c r="AF316" i="32"/>
  <c r="P316" i="32"/>
  <c r="AH316" i="32"/>
  <c r="M316" i="32"/>
  <c r="AD316" i="32"/>
  <c r="H316" i="32"/>
  <c r="AJ316" i="32"/>
  <c r="AE316" i="32"/>
  <c r="AS316" i="32"/>
  <c r="S316" i="32"/>
  <c r="AL316" i="32"/>
  <c r="AI316" i="32"/>
  <c r="AR316" i="32"/>
  <c r="O316" i="32"/>
  <c r="AP316" i="32"/>
  <c r="AM316" i="32"/>
  <c r="N316" i="32"/>
  <c r="K316" i="32"/>
  <c r="AO316" i="32"/>
  <c r="AR316" i="91"/>
  <c r="AO316" i="91"/>
  <c r="X316" i="91"/>
  <c r="AH316" i="91"/>
  <c r="P316" i="91"/>
  <c r="AP316" i="91"/>
  <c r="H316" i="91"/>
  <c r="AF316" i="91"/>
  <c r="O316" i="91"/>
  <c r="Y316" i="91"/>
  <c r="K316" i="91"/>
  <c r="AS316" i="91"/>
  <c r="L316" i="91"/>
  <c r="S316" i="91"/>
  <c r="U316" i="91"/>
  <c r="AB316" i="91"/>
  <c r="AK316" i="91"/>
  <c r="M316" i="91"/>
  <c r="AD316" i="91"/>
  <c r="N316" i="91"/>
  <c r="AE316" i="91"/>
  <c r="Q316" i="91"/>
  <c r="AI316" i="91"/>
  <c r="R316" i="91"/>
  <c r="AJ316" i="91"/>
  <c r="AC316" i="91"/>
  <c r="AM316" i="91"/>
  <c r="AN316" i="91"/>
  <c r="AL316" i="91"/>
  <c r="I316" i="91"/>
  <c r="AQ316" i="91"/>
  <c r="J316" i="91"/>
  <c r="V316" i="91"/>
  <c r="W316" i="91"/>
  <c r="Z316" i="91"/>
  <c r="AA316" i="91"/>
  <c r="AK337" i="93"/>
  <c r="Y337" i="93"/>
  <c r="AD337" i="93"/>
  <c r="M337" i="93"/>
  <c r="AF337" i="93"/>
  <c r="J337" i="93"/>
  <c r="X337" i="93"/>
  <c r="AE337" i="93"/>
  <c r="AN337" i="93"/>
  <c r="AS337" i="93"/>
  <c r="AQ337" i="93"/>
  <c r="Z337" i="93"/>
  <c r="I337" i="93"/>
  <c r="AA337" i="93"/>
  <c r="AO337" i="93"/>
  <c r="R337" i="93"/>
  <c r="S337" i="93"/>
  <c r="AB337" i="93"/>
  <c r="AH337" i="93"/>
  <c r="K337" i="93"/>
  <c r="V337" i="93"/>
  <c r="U337" i="93"/>
  <c r="L337" i="93"/>
  <c r="P337" i="93"/>
  <c r="N337" i="93"/>
  <c r="Q337" i="93"/>
  <c r="O337" i="93"/>
  <c r="AP337" i="93"/>
  <c r="W337" i="93"/>
  <c r="AR337" i="93"/>
  <c r="H337" i="93"/>
  <c r="AM337" i="93"/>
  <c r="AL337" i="93"/>
  <c r="AJ337" i="93"/>
  <c r="AI337" i="93"/>
  <c r="AC337" i="93"/>
  <c r="L362" i="32"/>
  <c r="AC362" i="32"/>
  <c r="J362" i="32"/>
  <c r="AA362" i="32"/>
  <c r="AR362" i="32"/>
  <c r="AK362" i="32"/>
  <c r="AI362" i="32"/>
  <c r="Q362" i="32"/>
  <c r="AQ362" i="32"/>
  <c r="U362" i="32"/>
  <c r="R362" i="32"/>
  <c r="S362" i="32"/>
  <c r="Z362" i="32"/>
  <c r="H362" i="32"/>
  <c r="Y362" i="32"/>
  <c r="W362" i="32"/>
  <c r="AB362" i="32"/>
  <c r="AM362" i="32"/>
  <c r="AF362" i="32"/>
  <c r="P362" i="32"/>
  <c r="AH362" i="32"/>
  <c r="N362" i="32"/>
  <c r="AE362" i="32"/>
  <c r="K362" i="32"/>
  <c r="AS362" i="32"/>
  <c r="O362" i="32"/>
  <c r="AO362" i="32"/>
  <c r="V362" i="32"/>
  <c r="AL362" i="32"/>
  <c r="AJ362" i="32"/>
  <c r="M362" i="32"/>
  <c r="AD362" i="32"/>
  <c r="AP362" i="32"/>
  <c r="AN362" i="32"/>
  <c r="X362" i="32"/>
  <c r="I362" i="32"/>
  <c r="X362" i="91"/>
  <c r="AK362" i="91"/>
  <c r="AQ362" i="91"/>
  <c r="I362" i="91"/>
  <c r="M362" i="91"/>
  <c r="AB362" i="91"/>
  <c r="AI362" i="91"/>
  <c r="AF362" i="91"/>
  <c r="S362" i="91"/>
  <c r="O362" i="91"/>
  <c r="AO362" i="91"/>
  <c r="AM362" i="91"/>
  <c r="V362" i="91"/>
  <c r="K362" i="91"/>
  <c r="AD362" i="91"/>
  <c r="Z362" i="91"/>
  <c r="Q362" i="91"/>
  <c r="P362" i="91"/>
  <c r="AH362" i="91"/>
  <c r="W362" i="91"/>
  <c r="AN362" i="91"/>
  <c r="U362" i="91"/>
  <c r="AP362" i="91"/>
  <c r="AA362" i="91"/>
  <c r="H362" i="91"/>
  <c r="AC362" i="91"/>
  <c r="AJ362" i="91"/>
  <c r="AS362" i="91"/>
  <c r="Y362" i="91"/>
  <c r="J362" i="91"/>
  <c r="AE362" i="91"/>
  <c r="AR362" i="91"/>
  <c r="N362" i="91"/>
  <c r="AL362" i="91"/>
  <c r="R362" i="91"/>
  <c r="L362" i="91"/>
  <c r="AS366" i="87"/>
  <c r="AH366" i="87"/>
  <c r="P366" i="87"/>
  <c r="AQ366" i="87"/>
  <c r="Z366" i="87"/>
  <c r="I366" i="87"/>
  <c r="Y366" i="87"/>
  <c r="Q366" i="87"/>
  <c r="AP366" i="87"/>
  <c r="H366" i="87"/>
  <c r="AI366" i="87"/>
  <c r="L366" i="87"/>
  <c r="V366" i="87"/>
  <c r="AD366" i="87"/>
  <c r="AC366" i="87"/>
  <c r="AM366" i="87"/>
  <c r="AL366" i="87"/>
  <c r="M366" i="87"/>
  <c r="R366" i="87"/>
  <c r="AJ366" i="87"/>
  <c r="X366" i="87"/>
  <c r="AO366" i="87"/>
  <c r="AA366" i="87"/>
  <c r="O366" i="87"/>
  <c r="W366" i="87"/>
  <c r="AN366" i="87"/>
  <c r="K366" i="87"/>
  <c r="AB366" i="87"/>
  <c r="J366" i="87"/>
  <c r="AR366" i="87"/>
  <c r="AF366" i="87"/>
  <c r="S366" i="87"/>
  <c r="AE366" i="87"/>
  <c r="AK366" i="87"/>
  <c r="N366" i="87"/>
  <c r="AF366" i="93"/>
  <c r="M366" i="93"/>
  <c r="AD366" i="93"/>
  <c r="O366" i="93"/>
  <c r="X366" i="93"/>
  <c r="AO366" i="93"/>
  <c r="AR366" i="93"/>
  <c r="S366" i="93"/>
  <c r="Z366" i="93"/>
  <c r="AM366" i="93"/>
  <c r="AS366" i="93"/>
  <c r="K366" i="93"/>
  <c r="Q366" i="93"/>
  <c r="AK366" i="93"/>
  <c r="I366" i="93"/>
  <c r="U366" i="93"/>
  <c r="AL366" i="93"/>
  <c r="W366" i="93"/>
  <c r="AN366" i="93"/>
  <c r="AB366" i="93"/>
  <c r="V366" i="93"/>
  <c r="H366" i="93"/>
  <c r="Y366" i="93"/>
  <c r="AP366" i="93"/>
  <c r="J366" i="93"/>
  <c r="AA366" i="93"/>
  <c r="L366" i="93"/>
  <c r="AE366" i="93"/>
  <c r="AC366" i="93"/>
  <c r="N366" i="93"/>
  <c r="P366" i="93"/>
  <c r="AJ366" i="93"/>
  <c r="AQ366" i="93"/>
  <c r="R366" i="93"/>
  <c r="AH366" i="93"/>
  <c r="AI366" i="93"/>
  <c r="G295" i="93"/>
  <c r="AN315" i="88"/>
  <c r="AR315" i="88"/>
  <c r="AE315" i="88"/>
  <c r="N315" i="88"/>
  <c r="AQ315" i="88"/>
  <c r="Z315" i="88"/>
  <c r="J315" i="88"/>
  <c r="R315" i="88"/>
  <c r="AJ315" i="88"/>
  <c r="I315" i="88"/>
  <c r="AI315" i="88"/>
  <c r="W315" i="88"/>
  <c r="Q315" i="88"/>
  <c r="AA315" i="88"/>
  <c r="AH315" i="88"/>
  <c r="P315" i="88"/>
  <c r="AO315" i="88"/>
  <c r="X315" i="88"/>
  <c r="F314" i="88"/>
  <c r="AM315" i="88"/>
  <c r="Y315" i="88"/>
  <c r="AF315" i="88"/>
  <c r="V315" i="88"/>
  <c r="AC315" i="88"/>
  <c r="L315" i="88"/>
  <c r="AK315" i="88"/>
  <c r="S315" i="88"/>
  <c r="M315" i="88"/>
  <c r="AP315" i="88"/>
  <c r="H315" i="88"/>
  <c r="O315" i="88"/>
  <c r="AB315" i="88"/>
  <c r="U315" i="88"/>
  <c r="AL315" i="88"/>
  <c r="K315" i="88"/>
  <c r="AD315" i="88"/>
  <c r="AS315" i="88"/>
  <c r="AR315" i="94"/>
  <c r="AI315" i="94"/>
  <c r="X315" i="94"/>
  <c r="L315" i="94"/>
  <c r="AP315" i="94"/>
  <c r="AD315" i="94"/>
  <c r="S315" i="94"/>
  <c r="H315" i="94"/>
  <c r="Y315" i="94"/>
  <c r="AO315" i="94"/>
  <c r="Q315" i="94"/>
  <c r="AK315" i="94"/>
  <c r="M315" i="94"/>
  <c r="AC315" i="94"/>
  <c r="Z315" i="94"/>
  <c r="P315" i="94"/>
  <c r="AM315" i="94"/>
  <c r="N315" i="94"/>
  <c r="AE315" i="94"/>
  <c r="I315" i="94"/>
  <c r="AF315" i="94"/>
  <c r="V315" i="94"/>
  <c r="AS315" i="94"/>
  <c r="R315" i="94"/>
  <c r="AJ315" i="94"/>
  <c r="AL315" i="94"/>
  <c r="W315" i="94"/>
  <c r="AQ315" i="94"/>
  <c r="K315" i="94"/>
  <c r="AA315" i="94"/>
  <c r="O315" i="94"/>
  <c r="AB315" i="94"/>
  <c r="AN315" i="94"/>
  <c r="F314" i="94"/>
  <c r="U315" i="94"/>
  <c r="AH315" i="94"/>
  <c r="J315" i="94"/>
  <c r="AD321" i="93"/>
  <c r="M321" i="93"/>
  <c r="AK321" i="93"/>
  <c r="S321" i="93"/>
  <c r="AP321" i="93"/>
  <c r="H321" i="93"/>
  <c r="N321" i="93"/>
  <c r="L321" i="93"/>
  <c r="AQ321" i="93"/>
  <c r="Z321" i="93"/>
  <c r="I321" i="93"/>
  <c r="AF321" i="93"/>
  <c r="O321" i="93"/>
  <c r="AH321" i="93"/>
  <c r="AN321" i="93"/>
  <c r="AL321" i="93"/>
  <c r="AJ321" i="93"/>
  <c r="J321" i="93"/>
  <c r="AM321" i="93"/>
  <c r="AS321" i="93"/>
  <c r="K321" i="93"/>
  <c r="AE321" i="93"/>
  <c r="R321" i="93"/>
  <c r="AA321" i="93"/>
  <c r="AI321" i="93"/>
  <c r="AO321" i="93"/>
  <c r="F320" i="93"/>
  <c r="W321" i="93"/>
  <c r="AR321" i="93"/>
  <c r="V321" i="93"/>
  <c r="Y321" i="93"/>
  <c r="U321" i="93"/>
  <c r="Q321" i="93"/>
  <c r="P321" i="93"/>
  <c r="AB321" i="93"/>
  <c r="AC321" i="93"/>
  <c r="X321" i="93"/>
  <c r="AJ321" i="94"/>
  <c r="V321" i="94"/>
  <c r="AO321" i="94"/>
  <c r="J321" i="94"/>
  <c r="O321" i="94"/>
  <c r="N321" i="94"/>
  <c r="S321" i="94"/>
  <c r="F320" i="94"/>
  <c r="AP321" i="94"/>
  <c r="Y321" i="94"/>
  <c r="H321" i="94"/>
  <c r="AB321" i="94"/>
  <c r="AF321" i="94"/>
  <c r="AM321" i="94"/>
  <c r="I321" i="94"/>
  <c r="AQ321" i="94"/>
  <c r="AK321" i="94"/>
  <c r="AL321" i="94"/>
  <c r="U321" i="94"/>
  <c r="K321" i="94"/>
  <c r="AI321" i="94"/>
  <c r="Z321" i="94"/>
  <c r="AR321" i="94"/>
  <c r="AH321" i="94"/>
  <c r="Q321" i="94"/>
  <c r="R321" i="94"/>
  <c r="AD321" i="94"/>
  <c r="AC321" i="94"/>
  <c r="W321" i="94"/>
  <c r="AA321" i="94"/>
  <c r="P321" i="94"/>
  <c r="AN321" i="94"/>
  <c r="M321" i="94"/>
  <c r="L321" i="94"/>
  <c r="AE321" i="94"/>
  <c r="AS321" i="94"/>
  <c r="X321" i="94"/>
  <c r="W359" i="91"/>
  <c r="AP359" i="91"/>
  <c r="AN359" i="91"/>
  <c r="J359" i="91"/>
  <c r="AE359" i="91"/>
  <c r="AA359" i="91"/>
  <c r="Y359" i="91"/>
  <c r="AR359" i="91"/>
  <c r="AJ359" i="91"/>
  <c r="N359" i="91"/>
  <c r="P359" i="91"/>
  <c r="AH359" i="91"/>
  <c r="R359" i="91"/>
  <c r="H359" i="91"/>
  <c r="AK359" i="91"/>
  <c r="S359" i="91"/>
  <c r="AQ359" i="91"/>
  <c r="Z359" i="91"/>
  <c r="I359" i="91"/>
  <c r="AL359" i="91"/>
  <c r="AB359" i="91"/>
  <c r="F358" i="91"/>
  <c r="V359" i="91"/>
  <c r="U359" i="91"/>
  <c r="O359" i="91"/>
  <c r="M359" i="91"/>
  <c r="AS359" i="91"/>
  <c r="X359" i="91"/>
  <c r="AM359" i="91"/>
  <c r="Q359" i="91"/>
  <c r="AC359" i="91"/>
  <c r="AO359" i="91"/>
  <c r="AI359" i="91"/>
  <c r="K359" i="91"/>
  <c r="L359" i="91"/>
  <c r="AD359" i="91"/>
  <c r="AF359" i="91"/>
  <c r="AC359" i="94"/>
  <c r="AB359" i="94"/>
  <c r="AR359" i="94"/>
  <c r="Z359" i="94"/>
  <c r="AP359" i="94"/>
  <c r="S359" i="94"/>
  <c r="X359" i="94"/>
  <c r="V359" i="94"/>
  <c r="AM359" i="94"/>
  <c r="J359" i="94"/>
  <c r="AA359" i="94"/>
  <c r="AQ359" i="94"/>
  <c r="U359" i="94"/>
  <c r="AK359" i="94"/>
  <c r="M359" i="94"/>
  <c r="L359" i="94"/>
  <c r="K359" i="94"/>
  <c r="P359" i="94"/>
  <c r="N359" i="94"/>
  <c r="AE359" i="94"/>
  <c r="O359" i="94"/>
  <c r="H359" i="94"/>
  <c r="AO359" i="94"/>
  <c r="R359" i="94"/>
  <c r="I359" i="94"/>
  <c r="AI359" i="94"/>
  <c r="Q359" i="94"/>
  <c r="F358" i="94"/>
  <c r="W359" i="94"/>
  <c r="AL359" i="94"/>
  <c r="AS359" i="94"/>
  <c r="AJ359" i="94"/>
  <c r="AF359" i="94"/>
  <c r="AH359" i="94"/>
  <c r="AD359" i="94"/>
  <c r="AN359" i="94"/>
  <c r="Y359" i="94"/>
  <c r="AK347" i="91"/>
  <c r="U347" i="91"/>
  <c r="H347" i="91"/>
  <c r="AE347" i="91"/>
  <c r="S347" i="91"/>
  <c r="AA347" i="91"/>
  <c r="AP347" i="91"/>
  <c r="O347" i="91"/>
  <c r="AC347" i="91"/>
  <c r="L347" i="91"/>
  <c r="AL347" i="91"/>
  <c r="R347" i="91"/>
  <c r="AJ347" i="91"/>
  <c r="AO347" i="91"/>
  <c r="J347" i="91"/>
  <c r="AR347" i="91"/>
  <c r="N347" i="91"/>
  <c r="X347" i="91"/>
  <c r="AF347" i="91"/>
  <c r="Y347" i="91"/>
  <c r="AQ347" i="91"/>
  <c r="Z347" i="91"/>
  <c r="I347" i="91"/>
  <c r="AB347" i="91"/>
  <c r="V347" i="91"/>
  <c r="P347" i="91"/>
  <c r="AS347" i="91"/>
  <c r="M347" i="91"/>
  <c r="AM347" i="91"/>
  <c r="Q347" i="91"/>
  <c r="W347" i="91"/>
  <c r="AI347" i="91"/>
  <c r="AH347" i="91"/>
  <c r="AD347" i="91"/>
  <c r="K347" i="91"/>
  <c r="AN347" i="91"/>
  <c r="AP347" i="93"/>
  <c r="AC347" i="93"/>
  <c r="AQ347" i="93"/>
  <c r="U347" i="93"/>
  <c r="AN347" i="93"/>
  <c r="AE347" i="93"/>
  <c r="Q347" i="93"/>
  <c r="I347" i="93"/>
  <c r="AI347" i="93"/>
  <c r="N347" i="93"/>
  <c r="Y347" i="93"/>
  <c r="Z347" i="93"/>
  <c r="H347" i="93"/>
  <c r="AD347" i="93"/>
  <c r="AK347" i="93"/>
  <c r="S347" i="93"/>
  <c r="P347" i="93"/>
  <c r="AM347" i="93"/>
  <c r="L347" i="93"/>
  <c r="AL347" i="93"/>
  <c r="AJ347" i="93"/>
  <c r="AO347" i="93"/>
  <c r="O347" i="93"/>
  <c r="AA347" i="93"/>
  <c r="W347" i="93"/>
  <c r="AF347" i="93"/>
  <c r="K347" i="93"/>
  <c r="AH347" i="93"/>
  <c r="J347" i="93"/>
  <c r="M347" i="93"/>
  <c r="AR347" i="93"/>
  <c r="AS347" i="93"/>
  <c r="V347" i="93"/>
  <c r="AB347" i="93"/>
  <c r="X347" i="93"/>
  <c r="R347" i="93"/>
  <c r="L332" i="32"/>
  <c r="AC332" i="32"/>
  <c r="J332" i="32"/>
  <c r="AA332" i="32"/>
  <c r="AR332" i="32"/>
  <c r="AK332" i="32"/>
  <c r="AO332" i="32"/>
  <c r="AQ332" i="32"/>
  <c r="AI332" i="32"/>
  <c r="V332" i="32"/>
  <c r="P332" i="32"/>
  <c r="AH332" i="32"/>
  <c r="N332" i="32"/>
  <c r="AE332" i="32"/>
  <c r="K332" i="32"/>
  <c r="AS332" i="32"/>
  <c r="I332" i="32"/>
  <c r="H332" i="32"/>
  <c r="Z332" i="32"/>
  <c r="U332" i="32"/>
  <c r="AL332" i="32"/>
  <c r="R332" i="32"/>
  <c r="AJ332" i="32"/>
  <c r="S332" i="32"/>
  <c r="Q332" i="32"/>
  <c r="X332" i="32"/>
  <c r="AM332" i="32"/>
  <c r="Y332" i="32"/>
  <c r="AP332" i="32"/>
  <c r="W332" i="32"/>
  <c r="AN332" i="32"/>
  <c r="AB332" i="32"/>
  <c r="AD332" i="32"/>
  <c r="AF332" i="32"/>
  <c r="M332" i="32"/>
  <c r="O332" i="32"/>
  <c r="AK332" i="94"/>
  <c r="P332" i="94"/>
  <c r="N332" i="94"/>
  <c r="AN332" i="94"/>
  <c r="AM332" i="94"/>
  <c r="V332" i="94"/>
  <c r="AR332" i="94"/>
  <c r="U332" i="94"/>
  <c r="AJ332" i="94"/>
  <c r="L332" i="94"/>
  <c r="K332" i="94"/>
  <c r="H332" i="94"/>
  <c r="AB332" i="94"/>
  <c r="AI332" i="94"/>
  <c r="Q332" i="94"/>
  <c r="AL332" i="94"/>
  <c r="O332" i="94"/>
  <c r="AC332" i="94"/>
  <c r="AS332" i="94"/>
  <c r="AP332" i="94"/>
  <c r="Y332" i="94"/>
  <c r="AD332" i="94"/>
  <c r="AF332" i="94"/>
  <c r="X332" i="94"/>
  <c r="AE332" i="94"/>
  <c r="Z332" i="94"/>
  <c r="AA332" i="94"/>
  <c r="R332" i="94"/>
  <c r="S332" i="94"/>
  <c r="M332" i="94"/>
  <c r="AH332" i="94"/>
  <c r="I332" i="94"/>
  <c r="W332" i="94"/>
  <c r="J332" i="94"/>
  <c r="AO332" i="94"/>
  <c r="AQ332" i="94"/>
  <c r="AR343" i="87"/>
  <c r="AB343" i="87"/>
  <c r="S343" i="87"/>
  <c r="AP343" i="87"/>
  <c r="L343" i="87"/>
  <c r="AO343" i="87"/>
  <c r="Z343" i="87"/>
  <c r="AH343" i="87"/>
  <c r="Y343" i="87"/>
  <c r="X343" i="87"/>
  <c r="I343" i="87"/>
  <c r="AF343" i="87"/>
  <c r="K343" i="87"/>
  <c r="AD343" i="87"/>
  <c r="V343" i="87"/>
  <c r="AL343" i="87"/>
  <c r="P343" i="87"/>
  <c r="AK343" i="87"/>
  <c r="AM343" i="87"/>
  <c r="AQ343" i="87"/>
  <c r="AS343" i="87"/>
  <c r="Q343" i="87"/>
  <c r="H343" i="87"/>
  <c r="M343" i="87"/>
  <c r="J343" i="87"/>
  <c r="AA343" i="87"/>
  <c r="AJ343" i="87"/>
  <c r="N343" i="87"/>
  <c r="AE343" i="87"/>
  <c r="AC343" i="87"/>
  <c r="O343" i="87"/>
  <c r="R343" i="87"/>
  <c r="AN343" i="87"/>
  <c r="AI343" i="87"/>
  <c r="W343" i="87"/>
  <c r="G326" i="93"/>
  <c r="F370" i="92"/>
  <c r="AU378" i="92"/>
  <c r="AV378" i="92" s="1"/>
  <c r="AT335" i="93"/>
  <c r="AR350" i="93"/>
  <c r="AP350" i="93"/>
  <c r="AD350" i="93"/>
  <c r="S350" i="93"/>
  <c r="H350" i="93"/>
  <c r="AO350" i="93"/>
  <c r="AC350" i="93"/>
  <c r="Q350" i="93"/>
  <c r="X350" i="93"/>
  <c r="AK350" i="93"/>
  <c r="M350" i="93"/>
  <c r="AI350" i="93"/>
  <c r="Y350" i="93"/>
  <c r="L350" i="93"/>
  <c r="U350" i="93"/>
  <c r="AQ350" i="93"/>
  <c r="P350" i="93"/>
  <c r="AM350" i="93"/>
  <c r="Z350" i="93"/>
  <c r="V350" i="93"/>
  <c r="AS350" i="93"/>
  <c r="AF350" i="93"/>
  <c r="N350" i="93"/>
  <c r="AE350" i="93"/>
  <c r="AL350" i="93"/>
  <c r="K350" i="93"/>
  <c r="R350" i="93"/>
  <c r="AJ350" i="93"/>
  <c r="I350" i="93"/>
  <c r="W350" i="93"/>
  <c r="AN350" i="93"/>
  <c r="O350" i="93"/>
  <c r="AA350" i="93"/>
  <c r="AB350" i="93"/>
  <c r="AH350" i="93"/>
  <c r="J350" i="93"/>
  <c r="AP350" i="94"/>
  <c r="Y350" i="94"/>
  <c r="AC350" i="94"/>
  <c r="AK350" i="94"/>
  <c r="S350" i="94"/>
  <c r="AM350" i="94"/>
  <c r="V350" i="94"/>
  <c r="AN350" i="94"/>
  <c r="AR350" i="94"/>
  <c r="J350" i="94"/>
  <c r="L350" i="94"/>
  <c r="AF350" i="94"/>
  <c r="O350" i="94"/>
  <c r="AI350" i="94"/>
  <c r="Q350" i="94"/>
  <c r="AE350" i="94"/>
  <c r="AJ350" i="94"/>
  <c r="P350" i="94"/>
  <c r="U350" i="94"/>
  <c r="H350" i="94"/>
  <c r="AS350" i="94"/>
  <c r="K350" i="94"/>
  <c r="M350" i="94"/>
  <c r="AA350" i="94"/>
  <c r="AL350" i="94"/>
  <c r="AO350" i="94"/>
  <c r="AQ350" i="94"/>
  <c r="I350" i="94"/>
  <c r="R350" i="94"/>
  <c r="AB350" i="94"/>
  <c r="W350" i="94"/>
  <c r="AH350" i="94"/>
  <c r="X350" i="94"/>
  <c r="N350" i="94"/>
  <c r="AD350" i="94"/>
  <c r="Z350" i="94"/>
  <c r="AN365" i="88"/>
  <c r="AQ365" i="88"/>
  <c r="R365" i="88"/>
  <c r="AI365" i="88"/>
  <c r="J365" i="88"/>
  <c r="AE365" i="88"/>
  <c r="W365" i="88"/>
  <c r="AR365" i="88"/>
  <c r="I365" i="88"/>
  <c r="N365" i="88"/>
  <c r="Q365" i="88"/>
  <c r="Z365" i="88"/>
  <c r="AA365" i="88"/>
  <c r="AJ365" i="88"/>
  <c r="AL365" i="88"/>
  <c r="U365" i="88"/>
  <c r="AS365" i="88"/>
  <c r="AB365" i="88"/>
  <c r="K365" i="88"/>
  <c r="AD365" i="88"/>
  <c r="AC365" i="88"/>
  <c r="AK365" i="88"/>
  <c r="AH365" i="88"/>
  <c r="P365" i="88"/>
  <c r="AO365" i="88"/>
  <c r="X365" i="88"/>
  <c r="F364" i="88"/>
  <c r="AM365" i="88"/>
  <c r="L365" i="88"/>
  <c r="S365" i="88"/>
  <c r="M365" i="88"/>
  <c r="H365" i="88"/>
  <c r="AP365" i="88"/>
  <c r="Y365" i="88"/>
  <c r="AF365" i="88"/>
  <c r="O365" i="88"/>
  <c r="V365" i="88"/>
  <c r="AJ322" i="88"/>
  <c r="AR322" i="88"/>
  <c r="AS322" i="88"/>
  <c r="AA322" i="88"/>
  <c r="AK322" i="88"/>
  <c r="AB322" i="88"/>
  <c r="K322" i="88"/>
  <c r="R322" i="88"/>
  <c r="S322" i="88"/>
  <c r="AM322" i="88"/>
  <c r="V322" i="88"/>
  <c r="AP322" i="88"/>
  <c r="Y322" i="88"/>
  <c r="H322" i="88"/>
  <c r="AN322" i="88"/>
  <c r="O322" i="88"/>
  <c r="M322" i="88"/>
  <c r="P322" i="88"/>
  <c r="AI322" i="88"/>
  <c r="Q322" i="88"/>
  <c r="AL322" i="88"/>
  <c r="U322" i="88"/>
  <c r="N322" i="88"/>
  <c r="X322" i="88"/>
  <c r="J322" i="88"/>
  <c r="AD322" i="88"/>
  <c r="AH322" i="88"/>
  <c r="W322" i="88"/>
  <c r="AF322" i="88"/>
  <c r="Z322" i="88"/>
  <c r="AE322" i="88"/>
  <c r="AC322" i="88"/>
  <c r="AQ322" i="88"/>
  <c r="I322" i="88"/>
  <c r="L322" i="88"/>
  <c r="AO322" i="88"/>
  <c r="AD322" i="94"/>
  <c r="M322" i="94"/>
  <c r="AC322" i="94"/>
  <c r="AR322" i="94"/>
  <c r="U322" i="94"/>
  <c r="AH322" i="94"/>
  <c r="AE322" i="94"/>
  <c r="P322" i="94"/>
  <c r="AQ322" i="94"/>
  <c r="Z322" i="94"/>
  <c r="I322" i="94"/>
  <c r="X322" i="94"/>
  <c r="AL322" i="94"/>
  <c r="O322" i="94"/>
  <c r="W322" i="94"/>
  <c r="S322" i="94"/>
  <c r="AK322" i="94"/>
  <c r="Y322" i="94"/>
  <c r="V322" i="94"/>
  <c r="R322" i="94"/>
  <c r="J322" i="94"/>
  <c r="H322" i="94"/>
  <c r="Q322" i="94"/>
  <c r="L322" i="94"/>
  <c r="AS322" i="94"/>
  <c r="AN322" i="94"/>
  <c r="AO322" i="94"/>
  <c r="K322" i="94"/>
  <c r="AJ322" i="94"/>
  <c r="AP322" i="94"/>
  <c r="AM322" i="94"/>
  <c r="AF322" i="94"/>
  <c r="N322" i="94"/>
  <c r="AB322" i="94"/>
  <c r="AA322" i="94"/>
  <c r="AI322" i="94"/>
  <c r="AE348" i="88"/>
  <c r="K348" i="88"/>
  <c r="AS348" i="88"/>
  <c r="AB348" i="88"/>
  <c r="N348" i="88"/>
  <c r="AQ348" i="88"/>
  <c r="Z348" i="88"/>
  <c r="I348" i="88"/>
  <c r="AC348" i="88"/>
  <c r="L348" i="88"/>
  <c r="AA348" i="88"/>
  <c r="AF348" i="88"/>
  <c r="AK348" i="88"/>
  <c r="AI348" i="88"/>
  <c r="AL348" i="88"/>
  <c r="U348" i="88"/>
  <c r="J348" i="88"/>
  <c r="W348" i="88"/>
  <c r="AM348" i="88"/>
  <c r="V348" i="88"/>
  <c r="AP348" i="88"/>
  <c r="Y348" i="88"/>
  <c r="H348" i="88"/>
  <c r="R348" i="88"/>
  <c r="X348" i="88"/>
  <c r="Q348" i="88"/>
  <c r="AR348" i="88"/>
  <c r="O348" i="88"/>
  <c r="AD348" i="88"/>
  <c r="AJ348" i="88"/>
  <c r="AH348" i="88"/>
  <c r="P348" i="88"/>
  <c r="AN348" i="88"/>
  <c r="M348" i="88"/>
  <c r="AO348" i="88"/>
  <c r="S348" i="88"/>
  <c r="AU329" i="92"/>
  <c r="AV329" i="92" s="1"/>
  <c r="AU378" i="87"/>
  <c r="AV378" i="87" s="1"/>
  <c r="AL380" i="91"/>
  <c r="AJ380" i="91"/>
  <c r="AA380" i="91"/>
  <c r="L380" i="91"/>
  <c r="U380" i="91"/>
  <c r="R380" i="91"/>
  <c r="AP380" i="91"/>
  <c r="J380" i="91"/>
  <c r="X380" i="91"/>
  <c r="AR380" i="91"/>
  <c r="O380" i="91"/>
  <c r="AF380" i="91"/>
  <c r="AO380" i="91"/>
  <c r="AC380" i="91"/>
  <c r="Y380" i="91"/>
  <c r="AD380" i="91"/>
  <c r="M380" i="91"/>
  <c r="W380" i="91"/>
  <c r="AS380" i="91"/>
  <c r="S380" i="91"/>
  <c r="AM380" i="91"/>
  <c r="Q380" i="91"/>
  <c r="AB380" i="91"/>
  <c r="AK380" i="91"/>
  <c r="Z380" i="91"/>
  <c r="AN380" i="91"/>
  <c r="AE380" i="91"/>
  <c r="AI380" i="91"/>
  <c r="I380" i="91"/>
  <c r="AH380" i="91"/>
  <c r="H380" i="91"/>
  <c r="K380" i="91"/>
  <c r="P380" i="91"/>
  <c r="N380" i="91"/>
  <c r="AQ380" i="91"/>
  <c r="V380" i="91"/>
  <c r="G357" i="91"/>
  <c r="AS372" i="91"/>
  <c r="AB372" i="91"/>
  <c r="AQ372" i="91"/>
  <c r="U372" i="91"/>
  <c r="P372" i="91"/>
  <c r="I372" i="91"/>
  <c r="AM372" i="91"/>
  <c r="AF372" i="91"/>
  <c r="K372" i="91"/>
  <c r="AR372" i="91"/>
  <c r="Y372" i="91"/>
  <c r="AO372" i="91"/>
  <c r="Q372" i="91"/>
  <c r="AL372" i="91"/>
  <c r="V372" i="91"/>
  <c r="AP372" i="91"/>
  <c r="S372" i="91"/>
  <c r="AI372" i="91"/>
  <c r="L372" i="91"/>
  <c r="AH372" i="91"/>
  <c r="AK372" i="91"/>
  <c r="AC372" i="91"/>
  <c r="AD372" i="91"/>
  <c r="X372" i="91"/>
  <c r="M372" i="91"/>
  <c r="H372" i="91"/>
  <c r="J372" i="91"/>
  <c r="AA372" i="91"/>
  <c r="W372" i="91"/>
  <c r="N372" i="91"/>
  <c r="AE372" i="91"/>
  <c r="O372" i="91"/>
  <c r="AJ372" i="91"/>
  <c r="R372" i="91"/>
  <c r="AN372" i="91"/>
  <c r="Z372" i="91"/>
  <c r="AS372" i="94"/>
  <c r="M372" i="94"/>
  <c r="H372" i="94"/>
  <c r="AK372" i="94"/>
  <c r="S372" i="94"/>
  <c r="AJ372" i="94"/>
  <c r="AL372" i="94"/>
  <c r="I372" i="94"/>
  <c r="Q372" i="94"/>
  <c r="AM372" i="94"/>
  <c r="AR372" i="94"/>
  <c r="AF372" i="94"/>
  <c r="O372" i="94"/>
  <c r="AE372" i="94"/>
  <c r="AC372" i="94"/>
  <c r="AQ372" i="94"/>
  <c r="L372" i="94"/>
  <c r="V372" i="94"/>
  <c r="AB372" i="94"/>
  <c r="AA372" i="94"/>
  <c r="AH372" i="94"/>
  <c r="J372" i="94"/>
  <c r="X372" i="94"/>
  <c r="W372" i="94"/>
  <c r="Y372" i="94"/>
  <c r="R372" i="94"/>
  <c r="Z372" i="94"/>
  <c r="K372" i="94"/>
  <c r="AD372" i="94"/>
  <c r="U372" i="94"/>
  <c r="AO372" i="94"/>
  <c r="P372" i="94"/>
  <c r="AI372" i="94"/>
  <c r="AN372" i="94"/>
  <c r="AP372" i="94"/>
  <c r="N372" i="94"/>
  <c r="F351" i="32"/>
  <c r="AU307" i="91"/>
  <c r="AV307" i="91" s="1"/>
  <c r="AQ301" i="93"/>
  <c r="AR301" i="93"/>
  <c r="AD301" i="93"/>
  <c r="N301" i="93"/>
  <c r="AM301" i="93"/>
  <c r="X301" i="93"/>
  <c r="I301" i="93"/>
  <c r="V301" i="93"/>
  <c r="O301" i="93"/>
  <c r="AK301" i="93"/>
  <c r="AE301" i="93"/>
  <c r="AF301" i="93"/>
  <c r="S301" i="93"/>
  <c r="AL301" i="93"/>
  <c r="U301" i="93"/>
  <c r="K301" i="93"/>
  <c r="AI301" i="93"/>
  <c r="J301" i="93"/>
  <c r="AO301" i="93"/>
  <c r="AA301" i="93"/>
  <c r="AH301" i="93"/>
  <c r="P301" i="93"/>
  <c r="Q301" i="93"/>
  <c r="AN301" i="93"/>
  <c r="AJ301" i="93"/>
  <c r="AC301" i="93"/>
  <c r="W301" i="93"/>
  <c r="Y301" i="93"/>
  <c r="AB301" i="93"/>
  <c r="R301" i="93"/>
  <c r="L301" i="93"/>
  <c r="AS301" i="93"/>
  <c r="Z301" i="93"/>
  <c r="M301" i="93"/>
  <c r="H301" i="93"/>
  <c r="AP301" i="93"/>
  <c r="AJ301" i="94"/>
  <c r="AP301" i="94"/>
  <c r="R301" i="94"/>
  <c r="P301" i="94"/>
  <c r="AN301" i="94"/>
  <c r="H301" i="94"/>
  <c r="AE301" i="94"/>
  <c r="AA301" i="94"/>
  <c r="AR301" i="94"/>
  <c r="AI301" i="94"/>
  <c r="Q301" i="94"/>
  <c r="AO301" i="94"/>
  <c r="X301" i="94"/>
  <c r="L301" i="94"/>
  <c r="J301" i="94"/>
  <c r="AD301" i="94"/>
  <c r="M301" i="94"/>
  <c r="AK301" i="94"/>
  <c r="S301" i="94"/>
  <c r="U301" i="94"/>
  <c r="AQ301" i="94"/>
  <c r="I301" i="94"/>
  <c r="O301" i="94"/>
  <c r="AM301" i="94"/>
  <c r="AS301" i="94"/>
  <c r="K301" i="94"/>
  <c r="Z301" i="94"/>
  <c r="AC301" i="94"/>
  <c r="V301" i="94"/>
  <c r="AL301" i="94"/>
  <c r="W301" i="94"/>
  <c r="N301" i="94"/>
  <c r="AF301" i="94"/>
  <c r="AH301" i="94"/>
  <c r="AB301" i="94"/>
  <c r="Y301" i="94"/>
  <c r="AR311" i="91"/>
  <c r="AL311" i="91"/>
  <c r="AD311" i="91"/>
  <c r="X311" i="91"/>
  <c r="O311" i="91"/>
  <c r="H311" i="91"/>
  <c r="AQ311" i="91"/>
  <c r="AK311" i="91"/>
  <c r="AC311" i="91"/>
  <c r="U311" i="91"/>
  <c r="M311" i="91"/>
  <c r="AF311" i="91"/>
  <c r="Q311" i="91"/>
  <c r="AP311" i="91"/>
  <c r="Z311" i="91"/>
  <c r="L311" i="91"/>
  <c r="AO311" i="91"/>
  <c r="I311" i="91"/>
  <c r="Y311" i="91"/>
  <c r="AI311" i="91"/>
  <c r="S311" i="91"/>
  <c r="V311" i="91"/>
  <c r="AS311" i="91"/>
  <c r="AB311" i="91"/>
  <c r="AH311" i="91"/>
  <c r="AM311" i="91"/>
  <c r="K311" i="91"/>
  <c r="N311" i="91"/>
  <c r="AE311" i="91"/>
  <c r="P311" i="91"/>
  <c r="R311" i="91"/>
  <c r="AJ311" i="91"/>
  <c r="AN311" i="91"/>
  <c r="W311" i="91"/>
  <c r="J311" i="91"/>
  <c r="AA311" i="91"/>
  <c r="AR311" i="94"/>
  <c r="AO311" i="94"/>
  <c r="X311" i="94"/>
  <c r="AI311" i="94"/>
  <c r="Q311" i="94"/>
  <c r="AQ311" i="94"/>
  <c r="I311" i="94"/>
  <c r="AF311" i="94"/>
  <c r="Z311" i="94"/>
  <c r="O311" i="94"/>
  <c r="AK311" i="94"/>
  <c r="M311" i="94"/>
  <c r="P311" i="94"/>
  <c r="AH311" i="94"/>
  <c r="W311" i="94"/>
  <c r="AN311" i="94"/>
  <c r="K311" i="94"/>
  <c r="AS311" i="94"/>
  <c r="V311" i="94"/>
  <c r="U311" i="94"/>
  <c r="AL311" i="94"/>
  <c r="J311" i="94"/>
  <c r="AA311" i="94"/>
  <c r="S311" i="94"/>
  <c r="AD311" i="94"/>
  <c r="Y311" i="94"/>
  <c r="AE311" i="94"/>
  <c r="AB311" i="94"/>
  <c r="AM311" i="94"/>
  <c r="AC311" i="94"/>
  <c r="AJ311" i="94"/>
  <c r="AP311" i="94"/>
  <c r="H311" i="94"/>
  <c r="N311" i="94"/>
  <c r="L311" i="94"/>
  <c r="R311" i="94"/>
  <c r="AN363" i="88"/>
  <c r="AJ363" i="88"/>
  <c r="W363" i="88"/>
  <c r="AI363" i="88"/>
  <c r="R363" i="88"/>
  <c r="AE363" i="88"/>
  <c r="I363" i="88"/>
  <c r="Z363" i="88"/>
  <c r="AQ363" i="88"/>
  <c r="N363" i="88"/>
  <c r="J363" i="88"/>
  <c r="AR363" i="88"/>
  <c r="Q363" i="88"/>
  <c r="AA363" i="88"/>
  <c r="AC363" i="88"/>
  <c r="L363" i="88"/>
  <c r="AK363" i="88"/>
  <c r="S363" i="88"/>
  <c r="V363" i="88"/>
  <c r="U363" i="88"/>
  <c r="K363" i="88"/>
  <c r="AP363" i="88"/>
  <c r="Y363" i="88"/>
  <c r="H363" i="88"/>
  <c r="AF363" i="88"/>
  <c r="O363" i="88"/>
  <c r="AD363" i="88"/>
  <c r="AL363" i="88"/>
  <c r="AS363" i="88"/>
  <c r="AB363" i="88"/>
  <c r="AM363" i="88"/>
  <c r="X363" i="88"/>
  <c r="AH363" i="88"/>
  <c r="M363" i="88"/>
  <c r="P363" i="88"/>
  <c r="AO363" i="88"/>
  <c r="AK363" i="94"/>
  <c r="Y363" i="94"/>
  <c r="Q363" i="94"/>
  <c r="I363" i="94"/>
  <c r="AF363" i="94"/>
  <c r="X363" i="94"/>
  <c r="O363" i="94"/>
  <c r="H363" i="94"/>
  <c r="AQ363" i="94"/>
  <c r="U363" i="94"/>
  <c r="AP363" i="94"/>
  <c r="S363" i="94"/>
  <c r="L363" i="94"/>
  <c r="AD363" i="94"/>
  <c r="Z363" i="94"/>
  <c r="M363" i="94"/>
  <c r="AR363" i="94"/>
  <c r="AM363" i="94"/>
  <c r="P363" i="94"/>
  <c r="W363" i="94"/>
  <c r="AN363" i="94"/>
  <c r="AO363" i="94"/>
  <c r="AH363" i="94"/>
  <c r="V363" i="94"/>
  <c r="J363" i="94"/>
  <c r="AA363" i="94"/>
  <c r="AI363" i="94"/>
  <c r="AC363" i="94"/>
  <c r="N363" i="94"/>
  <c r="AS363" i="94"/>
  <c r="AL363" i="94"/>
  <c r="R363" i="94"/>
  <c r="AB363" i="94"/>
  <c r="AE363" i="94"/>
  <c r="AJ363" i="94"/>
  <c r="K363" i="94"/>
  <c r="AH342" i="88"/>
  <c r="P342" i="88"/>
  <c r="AS342" i="88"/>
  <c r="AB342" i="88"/>
  <c r="L342" i="88"/>
  <c r="X342" i="88"/>
  <c r="K342" i="88"/>
  <c r="V342" i="88"/>
  <c r="AM342" i="88"/>
  <c r="AI342" i="88"/>
  <c r="AF342" i="88"/>
  <c r="I342" i="88"/>
  <c r="Y342" i="88"/>
  <c r="Q342" i="88"/>
  <c r="AR342" i="88"/>
  <c r="Z342" i="88"/>
  <c r="AP342" i="88"/>
  <c r="S342" i="88"/>
  <c r="AC342" i="88"/>
  <c r="AQ342" i="88"/>
  <c r="AK342" i="88"/>
  <c r="AO342" i="88"/>
  <c r="AL342" i="88"/>
  <c r="AD342" i="88"/>
  <c r="M342" i="88"/>
  <c r="H342" i="88"/>
  <c r="U342" i="88"/>
  <c r="W342" i="88"/>
  <c r="AN342" i="88"/>
  <c r="N342" i="88"/>
  <c r="AE342" i="88"/>
  <c r="O342" i="88"/>
  <c r="J342" i="88"/>
  <c r="AA342" i="88"/>
  <c r="AJ342" i="88"/>
  <c r="R342" i="88"/>
  <c r="AP342" i="94"/>
  <c r="AL342" i="94"/>
  <c r="H342" i="94"/>
  <c r="AC342" i="94"/>
  <c r="Y342" i="94"/>
  <c r="L342" i="94"/>
  <c r="U342" i="94"/>
  <c r="AM342" i="94"/>
  <c r="V342" i="94"/>
  <c r="AS342" i="94"/>
  <c r="AB342" i="94"/>
  <c r="K342" i="94"/>
  <c r="R342" i="94"/>
  <c r="W342" i="94"/>
  <c r="AI342" i="94"/>
  <c r="Q342" i="94"/>
  <c r="AO342" i="94"/>
  <c r="X342" i="94"/>
  <c r="AR342" i="94"/>
  <c r="J342" i="94"/>
  <c r="N342" i="94"/>
  <c r="M342" i="94"/>
  <c r="S342" i="94"/>
  <c r="AN342" i="94"/>
  <c r="AQ342" i="94"/>
  <c r="I342" i="94"/>
  <c r="O342" i="94"/>
  <c r="AE342" i="94"/>
  <c r="AD342" i="94"/>
  <c r="AJ342" i="94"/>
  <c r="AK342" i="94"/>
  <c r="Z342" i="94"/>
  <c r="AA342" i="94"/>
  <c r="P342" i="94"/>
  <c r="AH342" i="94"/>
  <c r="AF342" i="94"/>
  <c r="L328" i="32"/>
  <c r="AC328" i="32"/>
  <c r="J328" i="32"/>
  <c r="AA328" i="32"/>
  <c r="AR328" i="32"/>
  <c r="AO328" i="32"/>
  <c r="AQ328" i="32"/>
  <c r="AS328" i="32"/>
  <c r="AM328" i="32"/>
  <c r="F327" i="32"/>
  <c r="Y328" i="32"/>
  <c r="AP328" i="32"/>
  <c r="W328" i="32"/>
  <c r="P328" i="32"/>
  <c r="AH328" i="32"/>
  <c r="N328" i="32"/>
  <c r="AE328" i="32"/>
  <c r="O328" i="32"/>
  <c r="I328" i="32"/>
  <c r="K328" i="32"/>
  <c r="M328" i="32"/>
  <c r="Q328" i="32"/>
  <c r="U328" i="32"/>
  <c r="AL328" i="32"/>
  <c r="R328" i="32"/>
  <c r="AJ328" i="32"/>
  <c r="X328" i="32"/>
  <c r="S328" i="32"/>
  <c r="V328" i="32"/>
  <c r="AK328" i="32"/>
  <c r="AB328" i="32"/>
  <c r="AN328" i="32"/>
  <c r="AF328" i="32"/>
  <c r="AD328" i="32"/>
  <c r="AI328" i="32"/>
  <c r="Z328" i="32"/>
  <c r="H328" i="32"/>
  <c r="AR328" i="92"/>
  <c r="AO328" i="92"/>
  <c r="X328" i="92"/>
  <c r="AI328" i="92"/>
  <c r="Q328" i="92"/>
  <c r="AQ328" i="92"/>
  <c r="I328" i="92"/>
  <c r="AF328" i="92"/>
  <c r="O328" i="92"/>
  <c r="Z328" i="92"/>
  <c r="K328" i="92"/>
  <c r="AS328" i="92"/>
  <c r="F327" i="92"/>
  <c r="S328" i="92"/>
  <c r="V328" i="92"/>
  <c r="AD328" i="92"/>
  <c r="AB328" i="92"/>
  <c r="L328" i="92"/>
  <c r="AC328" i="92"/>
  <c r="W328" i="92"/>
  <c r="AN328" i="92"/>
  <c r="AK328" i="92"/>
  <c r="M328" i="92"/>
  <c r="P328" i="92"/>
  <c r="AH328" i="92"/>
  <c r="J328" i="92"/>
  <c r="AA328" i="92"/>
  <c r="U328" i="92"/>
  <c r="N328" i="92"/>
  <c r="Y328" i="92"/>
  <c r="R328" i="92"/>
  <c r="AM328" i="92"/>
  <c r="AL328" i="92"/>
  <c r="AE328" i="92"/>
  <c r="AP328" i="92"/>
  <c r="AJ328" i="92"/>
  <c r="H328" i="92"/>
  <c r="L383" i="32"/>
  <c r="K383" i="32"/>
  <c r="AF383" i="32"/>
  <c r="I383" i="32"/>
  <c r="AD383" i="32"/>
  <c r="J383" i="32"/>
  <c r="M383" i="32"/>
  <c r="AC383" i="32"/>
  <c r="AH383" i="32"/>
  <c r="W383" i="32"/>
  <c r="AO383" i="32"/>
  <c r="AE383" i="32"/>
  <c r="R383" i="32"/>
  <c r="Y383" i="32"/>
  <c r="AS383" i="32"/>
  <c r="AQ383" i="32"/>
  <c r="O383" i="32"/>
  <c r="H383" i="32"/>
  <c r="P383" i="32"/>
  <c r="Q383" i="32"/>
  <c r="AK383" i="32"/>
  <c r="N383" i="32"/>
  <c r="AI383" i="32"/>
  <c r="V383" i="32"/>
  <c r="AA383" i="32"/>
  <c r="AP383" i="32"/>
  <c r="X383" i="32"/>
  <c r="U383" i="32"/>
  <c r="S383" i="32"/>
  <c r="AM383" i="32"/>
  <c r="AL383" i="32"/>
  <c r="AJ383" i="32"/>
  <c r="AB383" i="32"/>
  <c r="Z383" i="32"/>
  <c r="AN383" i="32"/>
  <c r="AR383" i="32"/>
  <c r="F382" i="32"/>
  <c r="AQ383" i="92"/>
  <c r="AN383" i="92"/>
  <c r="Y383" i="92"/>
  <c r="N383" i="92"/>
  <c r="AL383" i="92"/>
  <c r="W383" i="92"/>
  <c r="M383" i="92"/>
  <c r="AD383" i="92"/>
  <c r="H383" i="92"/>
  <c r="U383" i="92"/>
  <c r="Q383" i="92"/>
  <c r="I383" i="92"/>
  <c r="AE383" i="92"/>
  <c r="AI383" i="92"/>
  <c r="L383" i="92"/>
  <c r="AP383" i="92"/>
  <c r="AC383" i="92"/>
  <c r="R383" i="92"/>
  <c r="AJ383" i="92"/>
  <c r="AK383" i="92"/>
  <c r="S383" i="92"/>
  <c r="J383" i="92"/>
  <c r="AH383" i="92"/>
  <c r="Z383" i="92"/>
  <c r="AF383" i="92"/>
  <c r="O383" i="92"/>
  <c r="P383" i="92"/>
  <c r="AM383" i="92"/>
  <c r="AS383" i="92"/>
  <c r="K383" i="92"/>
  <c r="AR383" i="92"/>
  <c r="V383" i="92"/>
  <c r="AO383" i="92"/>
  <c r="F382" i="92"/>
  <c r="AB383" i="92"/>
  <c r="X383" i="92"/>
  <c r="AA383" i="92"/>
  <c r="AT341" i="94"/>
  <c r="AU379" i="93"/>
  <c r="AV379" i="93" s="1"/>
  <c r="L336" i="32"/>
  <c r="AC336" i="32"/>
  <c r="J336" i="32"/>
  <c r="AF336" i="32"/>
  <c r="Q336" i="32"/>
  <c r="AN336" i="32"/>
  <c r="AO336" i="32"/>
  <c r="AJ336" i="32"/>
  <c r="I336" i="32"/>
  <c r="AL336" i="32"/>
  <c r="AR336" i="32"/>
  <c r="R336" i="32"/>
  <c r="AQ336" i="32"/>
  <c r="Y336" i="32"/>
  <c r="AA336" i="32"/>
  <c r="AI336" i="32"/>
  <c r="X336" i="32"/>
  <c r="AK336" i="32"/>
  <c r="P336" i="32"/>
  <c r="AH336" i="32"/>
  <c r="O336" i="32"/>
  <c r="AM336" i="32"/>
  <c r="W336" i="32"/>
  <c r="AS336" i="32"/>
  <c r="H336" i="32"/>
  <c r="S336" i="32"/>
  <c r="AE336" i="32"/>
  <c r="U336" i="32"/>
  <c r="V336" i="32"/>
  <c r="AB336" i="32"/>
  <c r="M336" i="32"/>
  <c r="N336" i="32"/>
  <c r="AP336" i="32"/>
  <c r="K336" i="32"/>
  <c r="AD336" i="32"/>
  <c r="Z336" i="32"/>
  <c r="AS356" i="88"/>
  <c r="AP356" i="88"/>
  <c r="Y356" i="88"/>
  <c r="H356" i="88"/>
  <c r="AI356" i="88"/>
  <c r="Q356" i="88"/>
  <c r="AH356" i="88"/>
  <c r="P356" i="88"/>
  <c r="Z356" i="88"/>
  <c r="AQ356" i="88"/>
  <c r="I356" i="88"/>
  <c r="AC356" i="88"/>
  <c r="M356" i="88"/>
  <c r="AL356" i="88"/>
  <c r="V356" i="88"/>
  <c r="AD356" i="88"/>
  <c r="AM356" i="88"/>
  <c r="W356" i="88"/>
  <c r="AN356" i="88"/>
  <c r="O356" i="88"/>
  <c r="AF356" i="88"/>
  <c r="AE356" i="88"/>
  <c r="AO356" i="88"/>
  <c r="J356" i="88"/>
  <c r="AA356" i="88"/>
  <c r="AR356" i="88"/>
  <c r="S356" i="88"/>
  <c r="AK356" i="88"/>
  <c r="L356" i="88"/>
  <c r="N356" i="88"/>
  <c r="X356" i="88"/>
  <c r="AB356" i="88"/>
  <c r="AJ356" i="88"/>
  <c r="K356" i="88"/>
  <c r="U356" i="88"/>
  <c r="R356" i="88"/>
  <c r="AP325" i="92"/>
  <c r="AR325" i="92"/>
  <c r="J325" i="92"/>
  <c r="AN325" i="92"/>
  <c r="W325" i="92"/>
  <c r="AA325" i="92"/>
  <c r="N325" i="92"/>
  <c r="AE325" i="92"/>
  <c r="R325" i="92"/>
  <c r="AJ325" i="92"/>
  <c r="Y325" i="92"/>
  <c r="AI325" i="92"/>
  <c r="Q325" i="92"/>
  <c r="AO325" i="92"/>
  <c r="X325" i="92"/>
  <c r="L325" i="92"/>
  <c r="AH325" i="92"/>
  <c r="AD325" i="92"/>
  <c r="M325" i="92"/>
  <c r="AK325" i="92"/>
  <c r="S325" i="92"/>
  <c r="U325" i="92"/>
  <c r="H325" i="92"/>
  <c r="AQ325" i="92"/>
  <c r="I325" i="92"/>
  <c r="O325" i="92"/>
  <c r="Z325" i="92"/>
  <c r="AC325" i="92"/>
  <c r="P325" i="92"/>
  <c r="AM325" i="92"/>
  <c r="AS325" i="92"/>
  <c r="K325" i="92"/>
  <c r="AF325" i="92"/>
  <c r="V325" i="92"/>
  <c r="AB325" i="92"/>
  <c r="AL325" i="92"/>
  <c r="AS325" i="94"/>
  <c r="K325" i="94"/>
  <c r="I325" i="94"/>
  <c r="AE325" i="94"/>
  <c r="AI325" i="94"/>
  <c r="S325" i="94"/>
  <c r="AP325" i="94"/>
  <c r="Y325" i="94"/>
  <c r="H325" i="94"/>
  <c r="X325" i="94"/>
  <c r="AM325" i="94"/>
  <c r="O325" i="94"/>
  <c r="AK325" i="94"/>
  <c r="AQ325" i="94"/>
  <c r="AL325" i="94"/>
  <c r="U325" i="94"/>
  <c r="AO325" i="94"/>
  <c r="R325" i="94"/>
  <c r="AF325" i="94"/>
  <c r="J325" i="94"/>
  <c r="Q325" i="94"/>
  <c r="AH325" i="94"/>
  <c r="AJ325" i="94"/>
  <c r="AA325" i="94"/>
  <c r="AB325" i="94"/>
  <c r="AC325" i="94"/>
  <c r="AD325" i="94"/>
  <c r="V325" i="94"/>
  <c r="AN325" i="94"/>
  <c r="P325" i="94"/>
  <c r="N325" i="94"/>
  <c r="L325" i="94"/>
  <c r="Z325" i="94"/>
  <c r="M325" i="94"/>
  <c r="W325" i="94"/>
  <c r="AR325" i="94"/>
  <c r="X298" i="91"/>
  <c r="L298" i="91"/>
  <c r="AI298" i="91"/>
  <c r="AL298" i="91"/>
  <c r="O298" i="91"/>
  <c r="AD298" i="91"/>
  <c r="H298" i="91"/>
  <c r="AC298" i="91"/>
  <c r="AB298" i="91"/>
  <c r="K298" i="91"/>
  <c r="AF298" i="91"/>
  <c r="I298" i="91"/>
  <c r="Y298" i="91"/>
  <c r="AM298" i="91"/>
  <c r="AO298" i="91"/>
  <c r="V298" i="91"/>
  <c r="Z298" i="91"/>
  <c r="S298" i="91"/>
  <c r="AH298" i="91"/>
  <c r="U298" i="91"/>
  <c r="M298" i="91"/>
  <c r="Q298" i="91"/>
  <c r="AS298" i="91"/>
  <c r="AR298" i="91"/>
  <c r="N298" i="91"/>
  <c r="AE298" i="91"/>
  <c r="AQ298" i="91"/>
  <c r="R298" i="91"/>
  <c r="AJ298" i="91"/>
  <c r="W298" i="91"/>
  <c r="AN298" i="91"/>
  <c r="AA298" i="91"/>
  <c r="AP298" i="91"/>
  <c r="AK298" i="91"/>
  <c r="J298" i="91"/>
  <c r="P298" i="91"/>
  <c r="AS303" i="88"/>
  <c r="W303" i="88"/>
  <c r="AB303" i="88"/>
  <c r="AE303" i="88"/>
  <c r="K303" i="88"/>
  <c r="AN303" i="88"/>
  <c r="N303" i="88"/>
  <c r="AQ303" i="88"/>
  <c r="Z303" i="88"/>
  <c r="I303" i="88"/>
  <c r="AC303" i="88"/>
  <c r="L303" i="88"/>
  <c r="AA303" i="88"/>
  <c r="AF303" i="88"/>
  <c r="S303" i="88"/>
  <c r="AM303" i="88"/>
  <c r="Q303" i="88"/>
  <c r="AH303" i="88"/>
  <c r="H303" i="88"/>
  <c r="J303" i="88"/>
  <c r="F302" i="88"/>
  <c r="AD303" i="88"/>
  <c r="U303" i="88"/>
  <c r="X303" i="88"/>
  <c r="AI303" i="88"/>
  <c r="M303" i="88"/>
  <c r="Y303" i="88"/>
  <c r="AR303" i="88"/>
  <c r="AO303" i="88"/>
  <c r="AK303" i="88"/>
  <c r="AP303" i="88"/>
  <c r="AJ303" i="88"/>
  <c r="R303" i="88"/>
  <c r="AL303" i="88"/>
  <c r="P303" i="88"/>
  <c r="V303" i="88"/>
  <c r="O303" i="88"/>
  <c r="AR303" i="94"/>
  <c r="N303" i="94"/>
  <c r="J303" i="94"/>
  <c r="AP303" i="94"/>
  <c r="Y303" i="94"/>
  <c r="AE303" i="94"/>
  <c r="AQ303" i="94"/>
  <c r="Z303" i="94"/>
  <c r="I303" i="94"/>
  <c r="AF303" i="94"/>
  <c r="O303" i="94"/>
  <c r="U303" i="94"/>
  <c r="AH303" i="94"/>
  <c r="P303" i="94"/>
  <c r="AM303" i="94"/>
  <c r="V303" i="94"/>
  <c r="AS303" i="94"/>
  <c r="AB303" i="94"/>
  <c r="K303" i="94"/>
  <c r="AC303" i="94"/>
  <c r="R303" i="94"/>
  <c r="AI303" i="94"/>
  <c r="AO303" i="94"/>
  <c r="F302" i="94"/>
  <c r="H303" i="94"/>
  <c r="AD303" i="94"/>
  <c r="AK303" i="94"/>
  <c r="L303" i="94"/>
  <c r="AN303" i="94"/>
  <c r="AA303" i="94"/>
  <c r="X303" i="94"/>
  <c r="Q303" i="94"/>
  <c r="AJ303" i="94"/>
  <c r="S303" i="94"/>
  <c r="W303" i="94"/>
  <c r="AL303" i="94"/>
  <c r="M303" i="94"/>
  <c r="AP361" i="92"/>
  <c r="AL361" i="92"/>
  <c r="H361" i="92"/>
  <c r="Y361" i="92"/>
  <c r="AC361" i="92"/>
  <c r="AO361" i="92"/>
  <c r="X361" i="92"/>
  <c r="AQ361" i="92"/>
  <c r="Z361" i="92"/>
  <c r="I361" i="92"/>
  <c r="N361" i="92"/>
  <c r="R361" i="92"/>
  <c r="AK361" i="92"/>
  <c r="S361" i="92"/>
  <c r="AM361" i="92"/>
  <c r="V361" i="92"/>
  <c r="AN361" i="92"/>
  <c r="AR361" i="92"/>
  <c r="J361" i="92"/>
  <c r="U361" i="92"/>
  <c r="O361" i="92"/>
  <c r="Q361" i="92"/>
  <c r="AJ361" i="92"/>
  <c r="AF361" i="92"/>
  <c r="AE361" i="92"/>
  <c r="L361" i="92"/>
  <c r="AS361" i="92"/>
  <c r="K361" i="92"/>
  <c r="M361" i="92"/>
  <c r="AA361" i="92"/>
  <c r="AI361" i="92"/>
  <c r="P361" i="92"/>
  <c r="AD361" i="92"/>
  <c r="W361" i="92"/>
  <c r="AH361" i="92"/>
  <c r="AB361" i="92"/>
  <c r="AH317" i="92"/>
  <c r="AP317" i="92"/>
  <c r="H317" i="92"/>
  <c r="P317" i="92"/>
  <c r="AF317" i="92"/>
  <c r="O317" i="92"/>
  <c r="AI317" i="92"/>
  <c r="Q317" i="92"/>
  <c r="AJ317" i="92"/>
  <c r="AN317" i="92"/>
  <c r="AC317" i="92"/>
  <c r="Y317" i="92"/>
  <c r="AS317" i="92"/>
  <c r="AB317" i="92"/>
  <c r="K317" i="92"/>
  <c r="AD317" i="92"/>
  <c r="M317" i="92"/>
  <c r="AA317" i="92"/>
  <c r="AE317" i="92"/>
  <c r="L317" i="92"/>
  <c r="AO317" i="92"/>
  <c r="AQ317" i="92"/>
  <c r="I317" i="92"/>
  <c r="W317" i="92"/>
  <c r="Z317" i="92"/>
  <c r="AL317" i="92"/>
  <c r="AK317" i="92"/>
  <c r="AM317" i="92"/>
  <c r="AR317" i="92"/>
  <c r="N317" i="92"/>
  <c r="X317" i="92"/>
  <c r="R317" i="92"/>
  <c r="J317" i="92"/>
  <c r="V317" i="92"/>
  <c r="U317" i="92"/>
  <c r="S317" i="92"/>
  <c r="W369" i="91"/>
  <c r="N369" i="91"/>
  <c r="AN369" i="91"/>
  <c r="L369" i="91"/>
  <c r="AC369" i="91"/>
  <c r="AE369" i="91"/>
  <c r="AO369" i="91"/>
  <c r="X369" i="91"/>
  <c r="AQ369" i="91"/>
  <c r="Z369" i="91"/>
  <c r="I369" i="91"/>
  <c r="R369" i="91"/>
  <c r="Y369" i="91"/>
  <c r="AL369" i="91"/>
  <c r="AS369" i="91"/>
  <c r="S369" i="91"/>
  <c r="AI369" i="91"/>
  <c r="M369" i="91"/>
  <c r="J369" i="91"/>
  <c r="H369" i="91"/>
  <c r="K369" i="91"/>
  <c r="AJ369" i="91"/>
  <c r="AK369" i="91"/>
  <c r="O369" i="91"/>
  <c r="AD369" i="91"/>
  <c r="AR369" i="91"/>
  <c r="AP369" i="91"/>
  <c r="U369" i="91"/>
  <c r="AF369" i="91"/>
  <c r="V369" i="91"/>
  <c r="AH369" i="91"/>
  <c r="AA369" i="91"/>
  <c r="AM369" i="91"/>
  <c r="AB369" i="91"/>
  <c r="P369" i="91"/>
  <c r="Q369" i="91"/>
  <c r="AP369" i="93"/>
  <c r="AR369" i="93"/>
  <c r="J369" i="93"/>
  <c r="AE369" i="93"/>
  <c r="AA369" i="93"/>
  <c r="N369" i="93"/>
  <c r="R369" i="93"/>
  <c r="P369" i="93"/>
  <c r="AM369" i="93"/>
  <c r="V369" i="93"/>
  <c r="AS369" i="93"/>
  <c r="AB369" i="93"/>
  <c r="K369" i="93"/>
  <c r="AL369" i="93"/>
  <c r="AH369" i="93"/>
  <c r="Z369" i="93"/>
  <c r="AO369" i="93"/>
  <c r="S369" i="93"/>
  <c r="AC369" i="93"/>
  <c r="AQ369" i="93"/>
  <c r="Q369" i="93"/>
  <c r="AK369" i="93"/>
  <c r="O369" i="93"/>
  <c r="AJ369" i="93"/>
  <c r="AI369" i="93"/>
  <c r="AF369" i="93"/>
  <c r="L369" i="93"/>
  <c r="AD369" i="93"/>
  <c r="X369" i="93"/>
  <c r="W369" i="93"/>
  <c r="H369" i="93"/>
  <c r="M369" i="93"/>
  <c r="U369" i="93"/>
  <c r="AN369" i="93"/>
  <c r="Y369" i="93"/>
  <c r="I369" i="93"/>
  <c r="AD368" i="91"/>
  <c r="X368" i="91"/>
  <c r="M368" i="91"/>
  <c r="AO368" i="91"/>
  <c r="AF368" i="91"/>
  <c r="O368" i="91"/>
  <c r="AS368" i="91"/>
  <c r="K368" i="91"/>
  <c r="Q368" i="91"/>
  <c r="AK368" i="91"/>
  <c r="AQ368" i="91"/>
  <c r="I368" i="91"/>
  <c r="AI368" i="91"/>
  <c r="AR368" i="91"/>
  <c r="Z368" i="91"/>
  <c r="V368" i="91"/>
  <c r="AM368" i="91"/>
  <c r="L368" i="91"/>
  <c r="AC368" i="91"/>
  <c r="W368" i="91"/>
  <c r="AN368" i="91"/>
  <c r="P368" i="91"/>
  <c r="AL368" i="91"/>
  <c r="N368" i="91"/>
  <c r="AJ368" i="91"/>
  <c r="U368" i="91"/>
  <c r="AP368" i="91"/>
  <c r="R368" i="91"/>
  <c r="AB368" i="91"/>
  <c r="Y368" i="91"/>
  <c r="AA368" i="91"/>
  <c r="AE368" i="91"/>
  <c r="J368" i="91"/>
  <c r="S368" i="91"/>
  <c r="H368" i="91"/>
  <c r="AH368" i="91"/>
  <c r="AR386" i="92"/>
  <c r="AL386" i="92"/>
  <c r="AD386" i="92"/>
  <c r="X386" i="92"/>
  <c r="O386" i="92"/>
  <c r="H386" i="92"/>
  <c r="AQ386" i="92"/>
  <c r="AK386" i="92"/>
  <c r="AC386" i="92"/>
  <c r="U386" i="92"/>
  <c r="M386" i="92"/>
  <c r="AP386" i="92"/>
  <c r="Z386" i="92"/>
  <c r="L386" i="92"/>
  <c r="AO386" i="92"/>
  <c r="Y386" i="92"/>
  <c r="I386" i="92"/>
  <c r="AF386" i="92"/>
  <c r="S386" i="92"/>
  <c r="AI386" i="92"/>
  <c r="Q386" i="92"/>
  <c r="K386" i="92"/>
  <c r="AH386" i="92"/>
  <c r="P386" i="92"/>
  <c r="AM386" i="92"/>
  <c r="AS386" i="92"/>
  <c r="N386" i="92"/>
  <c r="AE386" i="92"/>
  <c r="R386" i="92"/>
  <c r="AJ386" i="92"/>
  <c r="AN386" i="92"/>
  <c r="J386" i="92"/>
  <c r="V386" i="92"/>
  <c r="W386" i="92"/>
  <c r="AB386" i="92"/>
  <c r="AA386" i="92"/>
  <c r="AR353" i="88"/>
  <c r="AI353" i="88"/>
  <c r="N353" i="88"/>
  <c r="AE353" i="88"/>
  <c r="I353" i="88"/>
  <c r="Z353" i="88"/>
  <c r="AQ353" i="88"/>
  <c r="Q353" i="88"/>
  <c r="W353" i="88"/>
  <c r="AN353" i="88"/>
  <c r="AJ353" i="88"/>
  <c r="AP353" i="88"/>
  <c r="Y353" i="88"/>
  <c r="H353" i="88"/>
  <c r="AK353" i="88"/>
  <c r="S353" i="88"/>
  <c r="V353" i="88"/>
  <c r="AH353" i="88"/>
  <c r="AS353" i="88"/>
  <c r="K353" i="88"/>
  <c r="J353" i="88"/>
  <c r="AL353" i="88"/>
  <c r="U353" i="88"/>
  <c r="AF353" i="88"/>
  <c r="O353" i="88"/>
  <c r="AD353" i="88"/>
  <c r="R353" i="88"/>
  <c r="P353" i="88"/>
  <c r="AB353" i="88"/>
  <c r="AM353" i="88"/>
  <c r="AO353" i="88"/>
  <c r="M353" i="88"/>
  <c r="AA353" i="88"/>
  <c r="X353" i="88"/>
  <c r="AC353" i="88"/>
  <c r="L353" i="88"/>
  <c r="AC373" i="91"/>
  <c r="AR373" i="91"/>
  <c r="AN373" i="91"/>
  <c r="U373" i="91"/>
  <c r="R373" i="91"/>
  <c r="AE373" i="91"/>
  <c r="J373" i="91"/>
  <c r="W373" i="91"/>
  <c r="AM373" i="91"/>
  <c r="V373" i="91"/>
  <c r="AS373" i="91"/>
  <c r="AB373" i="91"/>
  <c r="K373" i="91"/>
  <c r="P373" i="91"/>
  <c r="AL373" i="91"/>
  <c r="AD373" i="91"/>
  <c r="I373" i="91"/>
  <c r="X373" i="91"/>
  <c r="AH373" i="91"/>
  <c r="AA373" i="91"/>
  <c r="AQ373" i="91"/>
  <c r="AK373" i="91"/>
  <c r="H373" i="91"/>
  <c r="Z373" i="91"/>
  <c r="AO373" i="91"/>
  <c r="S373" i="91"/>
  <c r="Y373" i="91"/>
  <c r="Q373" i="91"/>
  <c r="O373" i="91"/>
  <c r="AP373" i="91"/>
  <c r="M373" i="91"/>
  <c r="AI373" i="91"/>
  <c r="N373" i="91"/>
  <c r="AJ373" i="91"/>
  <c r="L373" i="91"/>
  <c r="AF373" i="91"/>
  <c r="AL373" i="94"/>
  <c r="AE373" i="94"/>
  <c r="I373" i="94"/>
  <c r="AD373" i="94"/>
  <c r="H373" i="94"/>
  <c r="R373" i="94"/>
  <c r="AQ373" i="94"/>
  <c r="U373" i="94"/>
  <c r="AP373" i="94"/>
  <c r="Y373" i="94"/>
  <c r="N373" i="94"/>
  <c r="AK373" i="94"/>
  <c r="S373" i="94"/>
  <c r="P373" i="94"/>
  <c r="AM373" i="94"/>
  <c r="W373" i="94"/>
  <c r="AJ373" i="94"/>
  <c r="Z373" i="94"/>
  <c r="AF373" i="94"/>
  <c r="O373" i="94"/>
  <c r="V373" i="94"/>
  <c r="AR373" i="94"/>
  <c r="AC373" i="94"/>
  <c r="AB373" i="94"/>
  <c r="AA373" i="94"/>
  <c r="AI373" i="94"/>
  <c r="X373" i="94"/>
  <c r="AH373" i="94"/>
  <c r="AN373" i="94"/>
  <c r="AS373" i="94"/>
  <c r="L373" i="94"/>
  <c r="K373" i="94"/>
  <c r="AO373" i="94"/>
  <c r="Q373" i="94"/>
  <c r="J373" i="94"/>
  <c r="M373" i="94"/>
  <c r="AD367" i="87"/>
  <c r="V367" i="87"/>
  <c r="M367" i="87"/>
  <c r="AR367" i="87"/>
  <c r="AH367" i="87"/>
  <c r="P367" i="87"/>
  <c r="AO367" i="87"/>
  <c r="X367" i="87"/>
  <c r="AQ367" i="87"/>
  <c r="I367" i="87"/>
  <c r="W367" i="87"/>
  <c r="J367" i="87"/>
  <c r="AP367" i="87"/>
  <c r="H367" i="87"/>
  <c r="O367" i="87"/>
  <c r="AC367" i="87"/>
  <c r="L367" i="87"/>
  <c r="AK367" i="87"/>
  <c r="S367" i="87"/>
  <c r="AI367" i="87"/>
  <c r="N367" i="87"/>
  <c r="AM367" i="87"/>
  <c r="Y367" i="87"/>
  <c r="AF367" i="87"/>
  <c r="Z367" i="87"/>
  <c r="AN367" i="87"/>
  <c r="R367" i="87"/>
  <c r="AA367" i="87"/>
  <c r="AL367" i="87"/>
  <c r="K367" i="87"/>
  <c r="AE367" i="87"/>
  <c r="AB367" i="87"/>
  <c r="Q367" i="87"/>
  <c r="AS367" i="87"/>
  <c r="AJ367" i="87"/>
  <c r="K387" i="32"/>
  <c r="AB387" i="32"/>
  <c r="AS387" i="32"/>
  <c r="Q387" i="32"/>
  <c r="AI387" i="32"/>
  <c r="R387" i="32"/>
  <c r="N387" i="32"/>
  <c r="AC387" i="32"/>
  <c r="AP387" i="32"/>
  <c r="I387" i="32"/>
  <c r="AQ387" i="32"/>
  <c r="AL387" i="32"/>
  <c r="W387" i="32"/>
  <c r="X387" i="32"/>
  <c r="M387" i="32"/>
  <c r="J387" i="32"/>
  <c r="P387" i="32"/>
  <c r="AH387" i="32"/>
  <c r="O387" i="32"/>
  <c r="AF387" i="32"/>
  <c r="H387" i="32"/>
  <c r="V387" i="32"/>
  <c r="AM387" i="32"/>
  <c r="AA387" i="32"/>
  <c r="Y387" i="32"/>
  <c r="AN387" i="32"/>
  <c r="L387" i="32"/>
  <c r="S387" i="32"/>
  <c r="AK387" i="32"/>
  <c r="Z387" i="32"/>
  <c r="AJ387" i="32"/>
  <c r="AE387" i="32"/>
  <c r="AO387" i="32"/>
  <c r="AD387" i="32"/>
  <c r="AR387" i="32"/>
  <c r="U387" i="32"/>
  <c r="AT299" i="92"/>
  <c r="AM384" i="94"/>
  <c r="AK384" i="94"/>
  <c r="M384" i="94"/>
  <c r="AC384" i="94"/>
  <c r="AS384" i="94"/>
  <c r="AQ384" i="94"/>
  <c r="Z384" i="94"/>
  <c r="R384" i="94"/>
  <c r="AJ384" i="94"/>
  <c r="AD384" i="94"/>
  <c r="H384" i="94"/>
  <c r="X384" i="94"/>
  <c r="AH384" i="94"/>
  <c r="AF384" i="94"/>
  <c r="AL384" i="94"/>
  <c r="P384" i="94"/>
  <c r="W384" i="94"/>
  <c r="AN384" i="94"/>
  <c r="Y384" i="94"/>
  <c r="Q384" i="94"/>
  <c r="U384" i="94"/>
  <c r="AA384" i="94"/>
  <c r="S384" i="94"/>
  <c r="L384" i="94"/>
  <c r="I384" i="94"/>
  <c r="AE384" i="94"/>
  <c r="AR384" i="94"/>
  <c r="V384" i="94"/>
  <c r="J384" i="94"/>
  <c r="AP384" i="94"/>
  <c r="K384" i="94"/>
  <c r="N384" i="94"/>
  <c r="AO384" i="94"/>
  <c r="O384" i="94"/>
  <c r="AB384" i="94"/>
  <c r="AI384" i="94"/>
  <c r="AT374" i="91"/>
  <c r="AU346" i="93"/>
  <c r="AN316" i="94"/>
  <c r="AE316" i="94"/>
  <c r="H316" i="94"/>
  <c r="AR316" i="94"/>
  <c r="W316" i="94"/>
  <c r="R316" i="94"/>
  <c r="J316" i="94"/>
  <c r="AP316" i="94"/>
  <c r="AH316" i="94"/>
  <c r="N316" i="94"/>
  <c r="AD316" i="94"/>
  <c r="M316" i="94"/>
  <c r="AK316" i="94"/>
  <c r="S316" i="94"/>
  <c r="U316" i="94"/>
  <c r="Y316" i="94"/>
  <c r="AQ316" i="94"/>
  <c r="Z316" i="94"/>
  <c r="I316" i="94"/>
  <c r="AF316" i="94"/>
  <c r="O316" i="94"/>
  <c r="AC316" i="94"/>
  <c r="P316" i="94"/>
  <c r="V316" i="94"/>
  <c r="AB316" i="94"/>
  <c r="AL316" i="94"/>
  <c r="AA316" i="94"/>
  <c r="Q316" i="94"/>
  <c r="X316" i="94"/>
  <c r="AM316" i="94"/>
  <c r="K316" i="94"/>
  <c r="AI316" i="94"/>
  <c r="L316" i="94"/>
  <c r="AJ316" i="94"/>
  <c r="AS316" i="94"/>
  <c r="AO316" i="94"/>
  <c r="R362" i="94"/>
  <c r="N362" i="94"/>
  <c r="AR362" i="94"/>
  <c r="W362" i="94"/>
  <c r="AH362" i="94"/>
  <c r="AF362" i="94"/>
  <c r="O362" i="94"/>
  <c r="AI362" i="94"/>
  <c r="Q362" i="94"/>
  <c r="U362" i="94"/>
  <c r="AA362" i="94"/>
  <c r="AE362" i="94"/>
  <c r="H362" i="94"/>
  <c r="AS362" i="94"/>
  <c r="AB362" i="94"/>
  <c r="K362" i="94"/>
  <c r="AD362" i="94"/>
  <c r="M362" i="94"/>
  <c r="AC362" i="94"/>
  <c r="J362" i="94"/>
  <c r="AO362" i="94"/>
  <c r="AQ362" i="94"/>
  <c r="I362" i="94"/>
  <c r="AN362" i="94"/>
  <c r="AJ362" i="94"/>
  <c r="AK362" i="94"/>
  <c r="AM362" i="94"/>
  <c r="L362" i="94"/>
  <c r="P362" i="94"/>
  <c r="X362" i="94"/>
  <c r="AL362" i="94"/>
  <c r="Z362" i="94"/>
  <c r="AP362" i="94"/>
  <c r="Y362" i="94"/>
  <c r="S362" i="94"/>
  <c r="V362" i="94"/>
  <c r="AO366" i="88"/>
  <c r="AK366" i="88"/>
  <c r="AB366" i="88"/>
  <c r="O366" i="88"/>
  <c r="X366" i="88"/>
  <c r="S366" i="88"/>
  <c r="K366" i="88"/>
  <c r="J366" i="88"/>
  <c r="R366" i="88"/>
  <c r="AR366" i="88"/>
  <c r="AF366" i="88"/>
  <c r="AS366" i="88"/>
  <c r="AJ366" i="88"/>
  <c r="AA366" i="88"/>
  <c r="AI366" i="88"/>
  <c r="Q366" i="88"/>
  <c r="AL366" i="88"/>
  <c r="U366" i="88"/>
  <c r="N366" i="88"/>
  <c r="AQ366" i="88"/>
  <c r="I366" i="88"/>
  <c r="L366" i="88"/>
  <c r="AD366" i="88"/>
  <c r="M366" i="88"/>
  <c r="AH366" i="88"/>
  <c r="P366" i="88"/>
  <c r="W366" i="88"/>
  <c r="Z366" i="88"/>
  <c r="AC366" i="88"/>
  <c r="AE366" i="88"/>
  <c r="AM366" i="88"/>
  <c r="H366" i="88"/>
  <c r="AP366" i="88"/>
  <c r="Y366" i="88"/>
  <c r="V366" i="88"/>
  <c r="AN366" i="88"/>
  <c r="K315" i="32"/>
  <c r="AB315" i="32"/>
  <c r="AS315" i="32"/>
  <c r="Y315" i="32"/>
  <c r="AP315" i="32"/>
  <c r="AM315" i="32"/>
  <c r="AI315" i="32"/>
  <c r="R315" i="32"/>
  <c r="AR315" i="32"/>
  <c r="S315" i="32"/>
  <c r="P315" i="32"/>
  <c r="V315" i="32"/>
  <c r="N315" i="32"/>
  <c r="J315" i="32"/>
  <c r="X315" i="32"/>
  <c r="AO315" i="32"/>
  <c r="U315" i="32"/>
  <c r="AL315" i="32"/>
  <c r="AD315" i="32"/>
  <c r="Z315" i="32"/>
  <c r="AE315" i="32"/>
  <c r="W315" i="32"/>
  <c r="AA315" i="32"/>
  <c r="O315" i="32"/>
  <c r="AF315" i="32"/>
  <c r="L315" i="32"/>
  <c r="AC315" i="32"/>
  <c r="M315" i="32"/>
  <c r="I315" i="32"/>
  <c r="AQ315" i="32"/>
  <c r="AJ315" i="32"/>
  <c r="H315" i="32"/>
  <c r="F314" i="32"/>
  <c r="AK315" i="32"/>
  <c r="AH315" i="32"/>
  <c r="Q315" i="32"/>
  <c r="AN315" i="32"/>
  <c r="K321" i="32"/>
  <c r="AB321" i="32"/>
  <c r="AS321" i="32"/>
  <c r="Y321" i="32"/>
  <c r="AP321" i="32"/>
  <c r="AM321" i="32"/>
  <c r="AI321" i="32"/>
  <c r="J321" i="32"/>
  <c r="AE321" i="32"/>
  <c r="S321" i="32"/>
  <c r="P321" i="32"/>
  <c r="V321" i="32"/>
  <c r="W321" i="32"/>
  <c r="R321" i="32"/>
  <c r="F320" i="32"/>
  <c r="X321" i="32"/>
  <c r="U321" i="32"/>
  <c r="AD321" i="32"/>
  <c r="AN321" i="32"/>
  <c r="AJ321" i="32"/>
  <c r="O321" i="32"/>
  <c r="AF321" i="32"/>
  <c r="L321" i="32"/>
  <c r="AC321" i="32"/>
  <c r="M321" i="32"/>
  <c r="I321" i="32"/>
  <c r="AQ321" i="32"/>
  <c r="AA321" i="32"/>
  <c r="H321" i="32"/>
  <c r="AK321" i="32"/>
  <c r="AH321" i="32"/>
  <c r="Q321" i="32"/>
  <c r="AR321" i="32"/>
  <c r="AO321" i="32"/>
  <c r="AL321" i="32"/>
  <c r="Z321" i="32"/>
  <c r="N321" i="32"/>
  <c r="AP359" i="92"/>
  <c r="AE359" i="92"/>
  <c r="J359" i="92"/>
  <c r="AR359" i="92"/>
  <c r="AA359" i="92"/>
  <c r="N359" i="92"/>
  <c r="R359" i="92"/>
  <c r="W359" i="92"/>
  <c r="AH359" i="92"/>
  <c r="AI359" i="92"/>
  <c r="Q359" i="92"/>
  <c r="AO359" i="92"/>
  <c r="X359" i="92"/>
  <c r="F358" i="92"/>
  <c r="AL359" i="92"/>
  <c r="AN359" i="92"/>
  <c r="H359" i="92"/>
  <c r="AD359" i="92"/>
  <c r="M359" i="92"/>
  <c r="AK359" i="92"/>
  <c r="S359" i="92"/>
  <c r="L359" i="92"/>
  <c r="AJ359" i="92"/>
  <c r="P359" i="92"/>
  <c r="AQ359" i="92"/>
  <c r="I359" i="92"/>
  <c r="O359" i="92"/>
  <c r="U359" i="92"/>
  <c r="Y359" i="92"/>
  <c r="AM359" i="92"/>
  <c r="AS359" i="92"/>
  <c r="K359" i="92"/>
  <c r="Z359" i="92"/>
  <c r="AF359" i="92"/>
  <c r="AB359" i="92"/>
  <c r="AC359" i="92"/>
  <c r="V359" i="92"/>
  <c r="AM347" i="88"/>
  <c r="V347" i="88"/>
  <c r="R347" i="88"/>
  <c r="AC347" i="88"/>
  <c r="L347" i="88"/>
  <c r="AK347" i="88"/>
  <c r="S347" i="88"/>
  <c r="AI347" i="88"/>
  <c r="AN347" i="88"/>
  <c r="AD347" i="88"/>
  <c r="J347" i="88"/>
  <c r="AL347" i="88"/>
  <c r="AS347" i="88"/>
  <c r="K347" i="88"/>
  <c r="W347" i="88"/>
  <c r="AP347" i="88"/>
  <c r="Y347" i="88"/>
  <c r="H347" i="88"/>
  <c r="AF347" i="88"/>
  <c r="O347" i="88"/>
  <c r="Z347" i="88"/>
  <c r="AE347" i="88"/>
  <c r="M347" i="88"/>
  <c r="AJ347" i="88"/>
  <c r="U347" i="88"/>
  <c r="AB347" i="88"/>
  <c r="Q347" i="88"/>
  <c r="AR347" i="88"/>
  <c r="AO347" i="88"/>
  <c r="N347" i="88"/>
  <c r="AQ347" i="88"/>
  <c r="P347" i="88"/>
  <c r="X347" i="88"/>
  <c r="AA347" i="88"/>
  <c r="AH347" i="88"/>
  <c r="I347" i="88"/>
  <c r="AE332" i="88"/>
  <c r="AO332" i="88"/>
  <c r="N332" i="88"/>
  <c r="AF332" i="88"/>
  <c r="X332" i="88"/>
  <c r="O332" i="88"/>
  <c r="AM332" i="88"/>
  <c r="V332" i="88"/>
  <c r="AP332" i="88"/>
  <c r="Y332" i="88"/>
  <c r="H332" i="88"/>
  <c r="S332" i="88"/>
  <c r="AA332" i="88"/>
  <c r="AN332" i="88"/>
  <c r="M332" i="88"/>
  <c r="P332" i="88"/>
  <c r="AR332" i="88"/>
  <c r="AI332" i="88"/>
  <c r="Q332" i="88"/>
  <c r="AL332" i="88"/>
  <c r="U332" i="88"/>
  <c r="AS332" i="88"/>
  <c r="K332" i="88"/>
  <c r="R332" i="88"/>
  <c r="AD332" i="88"/>
  <c r="AH332" i="88"/>
  <c r="AK332" i="88"/>
  <c r="J332" i="88"/>
  <c r="Z332" i="88"/>
  <c r="AB332" i="88"/>
  <c r="AC332" i="88"/>
  <c r="AQ332" i="88"/>
  <c r="L332" i="88"/>
  <c r="I332" i="88"/>
  <c r="AJ332" i="88"/>
  <c r="W332" i="88"/>
  <c r="AJ343" i="88"/>
  <c r="AR343" i="88"/>
  <c r="J343" i="88"/>
  <c r="AQ343" i="88"/>
  <c r="I343" i="88"/>
  <c r="AA343" i="88"/>
  <c r="Z343" i="88"/>
  <c r="Q343" i="88"/>
  <c r="AI343" i="88"/>
  <c r="R343" i="88"/>
  <c r="AL343" i="88"/>
  <c r="U343" i="88"/>
  <c r="AS343" i="88"/>
  <c r="AB343" i="88"/>
  <c r="K343" i="88"/>
  <c r="AM343" i="88"/>
  <c r="AE343" i="88"/>
  <c r="L343" i="88"/>
  <c r="V343" i="88"/>
  <c r="AH343" i="88"/>
  <c r="P343" i="88"/>
  <c r="AO343" i="88"/>
  <c r="X343" i="88"/>
  <c r="M343" i="88"/>
  <c r="AN343" i="88"/>
  <c r="AC343" i="88"/>
  <c r="AK343" i="88"/>
  <c r="S343" i="88"/>
  <c r="N343" i="88"/>
  <c r="AF343" i="88"/>
  <c r="W343" i="88"/>
  <c r="AD343" i="88"/>
  <c r="H343" i="88"/>
  <c r="AP343" i="88"/>
  <c r="O343" i="88"/>
  <c r="Y343" i="88"/>
  <c r="L350" i="32"/>
  <c r="AC350" i="32"/>
  <c r="H350" i="32"/>
  <c r="Z350" i="32"/>
  <c r="K350" i="32"/>
  <c r="AI350" i="32"/>
  <c r="AA350" i="32"/>
  <c r="AO350" i="32"/>
  <c r="AF350" i="32"/>
  <c r="AL350" i="32"/>
  <c r="N350" i="32"/>
  <c r="W350" i="32"/>
  <c r="AR350" i="32"/>
  <c r="Y350" i="32"/>
  <c r="S350" i="32"/>
  <c r="AQ350" i="32"/>
  <c r="O350" i="32"/>
  <c r="J350" i="32"/>
  <c r="P350" i="32"/>
  <c r="AH350" i="32"/>
  <c r="I350" i="32"/>
  <c r="AE350" i="32"/>
  <c r="Q350" i="32"/>
  <c r="AN350" i="32"/>
  <c r="AM350" i="32"/>
  <c r="V350" i="32"/>
  <c r="X350" i="32"/>
  <c r="U350" i="32"/>
  <c r="AK350" i="32"/>
  <c r="AS350" i="32"/>
  <c r="R350" i="32"/>
  <c r="AJ350" i="32"/>
  <c r="AP350" i="32"/>
  <c r="AB350" i="32"/>
  <c r="AD350" i="32"/>
  <c r="M350" i="32"/>
  <c r="L365" i="93"/>
  <c r="AQ365" i="93"/>
  <c r="Z365" i="93"/>
  <c r="I365" i="93"/>
  <c r="AF365" i="93"/>
  <c r="O365" i="93"/>
  <c r="AJ365" i="93"/>
  <c r="AN365" i="93"/>
  <c r="AP365" i="93"/>
  <c r="U365" i="93"/>
  <c r="AM365" i="93"/>
  <c r="V365" i="93"/>
  <c r="AS365" i="93"/>
  <c r="AB365" i="93"/>
  <c r="K365" i="93"/>
  <c r="AA365" i="93"/>
  <c r="AE365" i="93"/>
  <c r="Y365" i="93"/>
  <c r="AH365" i="93"/>
  <c r="Q365" i="93"/>
  <c r="X365" i="93"/>
  <c r="R365" i="93"/>
  <c r="H365" i="93"/>
  <c r="M365" i="93"/>
  <c r="S365" i="93"/>
  <c r="J365" i="93"/>
  <c r="AL365" i="93"/>
  <c r="AI365" i="93"/>
  <c r="F364" i="93"/>
  <c r="P365" i="93"/>
  <c r="W365" i="93"/>
  <c r="AD365" i="93"/>
  <c r="AR365" i="93"/>
  <c r="AC365" i="93"/>
  <c r="AO365" i="93"/>
  <c r="AK365" i="93"/>
  <c r="N365" i="93"/>
  <c r="AD322" i="92"/>
  <c r="K322" i="92"/>
  <c r="AB322" i="92"/>
  <c r="M322" i="92"/>
  <c r="AS322" i="92"/>
  <c r="V322" i="92"/>
  <c r="AM322" i="92"/>
  <c r="AI322" i="92"/>
  <c r="AO322" i="92"/>
  <c r="S322" i="92"/>
  <c r="Z322" i="92"/>
  <c r="AF322" i="92"/>
  <c r="AK322" i="92"/>
  <c r="AR322" i="92"/>
  <c r="X322" i="92"/>
  <c r="AQ322" i="92"/>
  <c r="O322" i="92"/>
  <c r="Q322" i="92"/>
  <c r="P322" i="92"/>
  <c r="AH322" i="92"/>
  <c r="W322" i="92"/>
  <c r="AN322" i="92"/>
  <c r="I322" i="92"/>
  <c r="U322" i="92"/>
  <c r="AL322" i="92"/>
  <c r="J322" i="92"/>
  <c r="AA322" i="92"/>
  <c r="Y322" i="92"/>
  <c r="N322" i="92"/>
  <c r="H322" i="92"/>
  <c r="AE322" i="92"/>
  <c r="AC322" i="92"/>
  <c r="R322" i="92"/>
  <c r="AP322" i="92"/>
  <c r="L322" i="92"/>
  <c r="AJ322" i="92"/>
  <c r="AP348" i="91"/>
  <c r="S348" i="91"/>
  <c r="AO348" i="91"/>
  <c r="K348" i="91"/>
  <c r="Y348" i="91"/>
  <c r="AI348" i="91"/>
  <c r="L348" i="91"/>
  <c r="AF348" i="91"/>
  <c r="I348" i="91"/>
  <c r="P348" i="91"/>
  <c r="AC348" i="91"/>
  <c r="AH348" i="91"/>
  <c r="AB348" i="91"/>
  <c r="AR348" i="91"/>
  <c r="Z348" i="91"/>
  <c r="AM348" i="91"/>
  <c r="H348" i="91"/>
  <c r="V348" i="91"/>
  <c r="AQ348" i="91"/>
  <c r="AD348" i="91"/>
  <c r="M348" i="91"/>
  <c r="AL348" i="91"/>
  <c r="X348" i="91"/>
  <c r="Q348" i="91"/>
  <c r="U348" i="91"/>
  <c r="O348" i="91"/>
  <c r="W348" i="91"/>
  <c r="AN348" i="91"/>
  <c r="AS348" i="91"/>
  <c r="AA348" i="91"/>
  <c r="N348" i="91"/>
  <c r="AK348" i="91"/>
  <c r="J348" i="91"/>
  <c r="AE348" i="91"/>
  <c r="AJ348" i="91"/>
  <c r="R348" i="91"/>
  <c r="AR380" i="87"/>
  <c r="AQ380" i="87"/>
  <c r="AF380" i="87"/>
  <c r="I380" i="87"/>
  <c r="AP380" i="87"/>
  <c r="AD380" i="87"/>
  <c r="S380" i="87"/>
  <c r="H380" i="87"/>
  <c r="Z380" i="87"/>
  <c r="AL380" i="87"/>
  <c r="O380" i="87"/>
  <c r="Y380" i="87"/>
  <c r="AK380" i="87"/>
  <c r="M380" i="87"/>
  <c r="AB380" i="87"/>
  <c r="AC380" i="87"/>
  <c r="K380" i="87"/>
  <c r="AH380" i="87"/>
  <c r="L380" i="87"/>
  <c r="AI380" i="87"/>
  <c r="AM380" i="87"/>
  <c r="Q380" i="87"/>
  <c r="AS380" i="87"/>
  <c r="X380" i="87"/>
  <c r="AO380" i="87"/>
  <c r="W380" i="87"/>
  <c r="AN380" i="87"/>
  <c r="N380" i="87"/>
  <c r="J380" i="87"/>
  <c r="AA380" i="87"/>
  <c r="P380" i="87"/>
  <c r="AE380" i="87"/>
  <c r="R380" i="87"/>
  <c r="AJ380" i="87"/>
  <c r="V380" i="87"/>
  <c r="AE372" i="88"/>
  <c r="O372" i="88"/>
  <c r="N372" i="88"/>
  <c r="AS372" i="88"/>
  <c r="AP372" i="88"/>
  <c r="V372" i="88"/>
  <c r="AN372" i="88"/>
  <c r="U372" i="88"/>
  <c r="AM372" i="88"/>
  <c r="AL372" i="88"/>
  <c r="W372" i="88"/>
  <c r="AR372" i="88"/>
  <c r="AD372" i="88"/>
  <c r="AC372" i="88"/>
  <c r="S372" i="88"/>
  <c r="AH372" i="88"/>
  <c r="AO372" i="88"/>
  <c r="AJ372" i="88"/>
  <c r="Q372" i="88"/>
  <c r="AI372" i="88"/>
  <c r="P372" i="88"/>
  <c r="AB372" i="88"/>
  <c r="AA372" i="88"/>
  <c r="AQ372" i="88"/>
  <c r="AK372" i="88"/>
  <c r="M372" i="88"/>
  <c r="L372" i="88"/>
  <c r="R372" i="88"/>
  <c r="Z372" i="88"/>
  <c r="K372" i="88"/>
  <c r="X372" i="88"/>
  <c r="Y372" i="88"/>
  <c r="H372" i="88"/>
  <c r="I372" i="88"/>
  <c r="J372" i="88"/>
  <c r="AF372" i="88"/>
  <c r="AK383" i="94"/>
  <c r="AP383" i="94"/>
  <c r="S383" i="94"/>
  <c r="AL383" i="94"/>
  <c r="O383" i="94"/>
  <c r="AE383" i="94"/>
  <c r="AA383" i="94"/>
  <c r="H383" i="94"/>
  <c r="F382" i="94"/>
  <c r="U383" i="94"/>
  <c r="Y383" i="94"/>
  <c r="AI383" i="94"/>
  <c r="Q383" i="94"/>
  <c r="P383" i="94"/>
  <c r="AN383" i="94"/>
  <c r="X383" i="94"/>
  <c r="AF383" i="94"/>
  <c r="AD383" i="94"/>
  <c r="M383" i="94"/>
  <c r="W383" i="94"/>
  <c r="AS383" i="94"/>
  <c r="AC383" i="94"/>
  <c r="Z383" i="94"/>
  <c r="AB383" i="94"/>
  <c r="L383" i="94"/>
  <c r="J383" i="94"/>
  <c r="V383" i="94"/>
  <c r="AH383" i="94"/>
  <c r="R383" i="94"/>
  <c r="AQ383" i="94"/>
  <c r="AJ383" i="94"/>
  <c r="I383" i="94"/>
  <c r="AM383" i="94"/>
  <c r="AO383" i="94"/>
  <c r="AR383" i="94"/>
  <c r="N383" i="94"/>
  <c r="K383" i="94"/>
  <c r="AN336" i="91"/>
  <c r="AA336" i="91"/>
  <c r="N336" i="91"/>
  <c r="AJ336" i="91"/>
  <c r="AI336" i="91"/>
  <c r="AE336" i="91"/>
  <c r="W336" i="91"/>
  <c r="R336" i="91"/>
  <c r="I336" i="91"/>
  <c r="AR336" i="91"/>
  <c r="Z336" i="91"/>
  <c r="J336" i="91"/>
  <c r="AC336" i="91"/>
  <c r="L336" i="91"/>
  <c r="AK336" i="91"/>
  <c r="S336" i="91"/>
  <c r="V336" i="91"/>
  <c r="AQ336" i="91"/>
  <c r="AP336" i="91"/>
  <c r="Y336" i="91"/>
  <c r="H336" i="91"/>
  <c r="AF336" i="91"/>
  <c r="O336" i="91"/>
  <c r="AD336" i="91"/>
  <c r="U336" i="91"/>
  <c r="AB336" i="91"/>
  <c r="AM336" i="91"/>
  <c r="AS336" i="91"/>
  <c r="Q336" i="91"/>
  <c r="P336" i="91"/>
  <c r="X336" i="91"/>
  <c r="AL336" i="91"/>
  <c r="K336" i="91"/>
  <c r="M336" i="91"/>
  <c r="AH336" i="91"/>
  <c r="AO336" i="91"/>
  <c r="V356" i="91"/>
  <c r="AM356" i="91"/>
  <c r="O356" i="91"/>
  <c r="AB356" i="91"/>
  <c r="AI356" i="91"/>
  <c r="AD356" i="91"/>
  <c r="AF356" i="91"/>
  <c r="AR356" i="91"/>
  <c r="S356" i="91"/>
  <c r="Z356" i="91"/>
  <c r="M356" i="91"/>
  <c r="AS356" i="91"/>
  <c r="Q356" i="91"/>
  <c r="AK356" i="91"/>
  <c r="I356" i="91"/>
  <c r="AO356" i="91"/>
  <c r="X356" i="91"/>
  <c r="U356" i="91"/>
  <c r="AL356" i="91"/>
  <c r="W356" i="91"/>
  <c r="AN356" i="91"/>
  <c r="Y356" i="91"/>
  <c r="N356" i="91"/>
  <c r="AJ356" i="91"/>
  <c r="AH356" i="91"/>
  <c r="H356" i="91"/>
  <c r="AC356" i="91"/>
  <c r="R356" i="91"/>
  <c r="K356" i="91"/>
  <c r="L356" i="91"/>
  <c r="AA356" i="91"/>
  <c r="P356" i="91"/>
  <c r="J356" i="91"/>
  <c r="AQ356" i="91"/>
  <c r="AP356" i="91"/>
  <c r="AE356" i="91"/>
  <c r="AR334" i="91"/>
  <c r="AH334" i="91"/>
  <c r="P334" i="91"/>
  <c r="AF334" i="91"/>
  <c r="O334" i="91"/>
  <c r="AO334" i="91"/>
  <c r="Y334" i="91"/>
  <c r="AP334" i="91"/>
  <c r="X334" i="91"/>
  <c r="H334" i="91"/>
  <c r="AB334" i="91"/>
  <c r="L334" i="91"/>
  <c r="F333" i="91"/>
  <c r="AK334" i="91"/>
  <c r="U334" i="91"/>
  <c r="AS334" i="91"/>
  <c r="AC334" i="91"/>
  <c r="AL334" i="91"/>
  <c r="V334" i="91"/>
  <c r="AM334" i="91"/>
  <c r="J334" i="91"/>
  <c r="AA334" i="91"/>
  <c r="M334" i="91"/>
  <c r="AI334" i="91"/>
  <c r="N334" i="91"/>
  <c r="AJ334" i="91"/>
  <c r="Z334" i="91"/>
  <c r="Q334" i="91"/>
  <c r="AQ334" i="91"/>
  <c r="R334" i="91"/>
  <c r="AN334" i="91"/>
  <c r="K334" i="91"/>
  <c r="W334" i="91"/>
  <c r="S334" i="91"/>
  <c r="I334" i="91"/>
  <c r="AD334" i="91"/>
  <c r="AE334" i="91"/>
  <c r="AT310" i="91"/>
  <c r="AA297" i="88"/>
  <c r="S297" i="88"/>
  <c r="J297" i="88"/>
  <c r="AR297" i="88"/>
  <c r="AB297" i="88"/>
  <c r="AJ297" i="88"/>
  <c r="K297" i="88"/>
  <c r="R297" i="88"/>
  <c r="AS297" i="88"/>
  <c r="AK297" i="88"/>
  <c r="AI297" i="88"/>
  <c r="Q297" i="88"/>
  <c r="AL297" i="88"/>
  <c r="U297" i="88"/>
  <c r="N297" i="88"/>
  <c r="O297" i="88"/>
  <c r="Z297" i="88"/>
  <c r="AC297" i="88"/>
  <c r="AE297" i="88"/>
  <c r="F296" i="88"/>
  <c r="AD297" i="88"/>
  <c r="M297" i="88"/>
  <c r="AH297" i="88"/>
  <c r="P297" i="88"/>
  <c r="W297" i="88"/>
  <c r="X297" i="88"/>
  <c r="AQ297" i="88"/>
  <c r="I297" i="88"/>
  <c r="L297" i="88"/>
  <c r="AF297" i="88"/>
  <c r="AP297" i="88"/>
  <c r="H297" i="88"/>
  <c r="V297" i="88"/>
  <c r="Y297" i="88"/>
  <c r="AM297" i="88"/>
  <c r="AN297" i="88"/>
  <c r="AO297" i="88"/>
  <c r="AC298" i="88"/>
  <c r="U298" i="88"/>
  <c r="AF298" i="88"/>
  <c r="O298" i="88"/>
  <c r="L298" i="88"/>
  <c r="AL298" i="88"/>
  <c r="AS298" i="88"/>
  <c r="K298" i="88"/>
  <c r="P298" i="88"/>
  <c r="AK298" i="88"/>
  <c r="AP298" i="88"/>
  <c r="H298" i="88"/>
  <c r="AB298" i="88"/>
  <c r="X298" i="88"/>
  <c r="S298" i="88"/>
  <c r="AO298" i="88"/>
  <c r="AH298" i="88"/>
  <c r="Y298" i="88"/>
  <c r="V298" i="88"/>
  <c r="AM298" i="88"/>
  <c r="J298" i="88"/>
  <c r="AA298" i="88"/>
  <c r="M298" i="88"/>
  <c r="AD298" i="88"/>
  <c r="R298" i="88"/>
  <c r="AR298" i="88"/>
  <c r="I298" i="88"/>
  <c r="Z298" i="88"/>
  <c r="AQ298" i="88"/>
  <c r="N298" i="88"/>
  <c r="AE298" i="88"/>
  <c r="AJ298" i="88"/>
  <c r="Q298" i="88"/>
  <c r="AI298" i="88"/>
  <c r="W298" i="88"/>
  <c r="AN298" i="88"/>
  <c r="P361" i="93"/>
  <c r="AL361" i="93"/>
  <c r="AS361" i="93"/>
  <c r="AB361" i="93"/>
  <c r="K361" i="93"/>
  <c r="AD361" i="93"/>
  <c r="M361" i="93"/>
  <c r="AA361" i="93"/>
  <c r="AE361" i="93"/>
  <c r="L361" i="93"/>
  <c r="AH361" i="93"/>
  <c r="U361" i="93"/>
  <c r="AO361" i="93"/>
  <c r="X361" i="93"/>
  <c r="AQ361" i="93"/>
  <c r="Z361" i="93"/>
  <c r="I361" i="93"/>
  <c r="R361" i="93"/>
  <c r="W361" i="93"/>
  <c r="AP361" i="93"/>
  <c r="S361" i="93"/>
  <c r="V361" i="93"/>
  <c r="J361" i="93"/>
  <c r="Y361" i="93"/>
  <c r="O361" i="93"/>
  <c r="Q361" i="93"/>
  <c r="AN361" i="93"/>
  <c r="H361" i="93"/>
  <c r="AK361" i="93"/>
  <c r="AR361" i="93"/>
  <c r="N361" i="93"/>
  <c r="AF361" i="93"/>
  <c r="AJ361" i="93"/>
  <c r="AM361" i="93"/>
  <c r="AI361" i="93"/>
  <c r="AC361" i="93"/>
  <c r="Y317" i="91"/>
  <c r="M317" i="91"/>
  <c r="I317" i="91"/>
  <c r="AH317" i="91"/>
  <c r="AI317" i="91"/>
  <c r="Q317" i="91"/>
  <c r="P317" i="91"/>
  <c r="H317" i="91"/>
  <c r="V317" i="91"/>
  <c r="AM317" i="91"/>
  <c r="Z317" i="91"/>
  <c r="AQ317" i="91"/>
  <c r="AS317" i="91"/>
  <c r="AB317" i="91"/>
  <c r="K317" i="91"/>
  <c r="AE317" i="91"/>
  <c r="N317" i="91"/>
  <c r="AC317" i="91"/>
  <c r="AO317" i="91"/>
  <c r="X317" i="91"/>
  <c r="AR317" i="91"/>
  <c r="AA317" i="91"/>
  <c r="J317" i="91"/>
  <c r="AL317" i="91"/>
  <c r="S317" i="91"/>
  <c r="W317" i="91"/>
  <c r="AN317" i="91"/>
  <c r="O317" i="91"/>
  <c r="R317" i="91"/>
  <c r="AP317" i="91"/>
  <c r="AK317" i="91"/>
  <c r="L317" i="91"/>
  <c r="AJ317" i="91"/>
  <c r="AF317" i="91"/>
  <c r="AD317" i="91"/>
  <c r="U317" i="91"/>
  <c r="AJ369" i="92"/>
  <c r="AN369" i="92"/>
  <c r="P369" i="92"/>
  <c r="AE369" i="92"/>
  <c r="H369" i="92"/>
  <c r="R369" i="92"/>
  <c r="AP369" i="92"/>
  <c r="AA369" i="92"/>
  <c r="W369" i="92"/>
  <c r="AH369" i="92"/>
  <c r="AR369" i="92"/>
  <c r="N369" i="92"/>
  <c r="AM369" i="92"/>
  <c r="V369" i="92"/>
  <c r="AS369" i="92"/>
  <c r="AB369" i="92"/>
  <c r="K369" i="92"/>
  <c r="AL369" i="92"/>
  <c r="Y369" i="92"/>
  <c r="AI369" i="92"/>
  <c r="Q369" i="92"/>
  <c r="AO369" i="92"/>
  <c r="X369" i="92"/>
  <c r="L369" i="92"/>
  <c r="M369" i="92"/>
  <c r="S369" i="92"/>
  <c r="U369" i="92"/>
  <c r="AQ369" i="92"/>
  <c r="I369" i="92"/>
  <c r="O369" i="92"/>
  <c r="AD369" i="92"/>
  <c r="AK369" i="92"/>
  <c r="AC369" i="92"/>
  <c r="Z369" i="92"/>
  <c r="J369" i="92"/>
  <c r="AF369" i="92"/>
  <c r="Y386" i="91"/>
  <c r="N386" i="91"/>
  <c r="K386" i="91"/>
  <c r="AK386" i="91"/>
  <c r="AH386" i="91"/>
  <c r="AD386" i="91"/>
  <c r="M386" i="91"/>
  <c r="AF386" i="91"/>
  <c r="J386" i="91"/>
  <c r="AC386" i="91"/>
  <c r="AP386" i="91"/>
  <c r="AN386" i="91"/>
  <c r="AS386" i="91"/>
  <c r="AQ386" i="91"/>
  <c r="V386" i="91"/>
  <c r="AL386" i="91"/>
  <c r="R386" i="91"/>
  <c r="H386" i="91"/>
  <c r="AI386" i="91"/>
  <c r="U386" i="91"/>
  <c r="AE386" i="91"/>
  <c r="P386" i="91"/>
  <c r="AM386" i="91"/>
  <c r="Q386" i="91"/>
  <c r="AA386" i="91"/>
  <c r="AO386" i="91"/>
  <c r="L386" i="91"/>
  <c r="AB386" i="91"/>
  <c r="I386" i="91"/>
  <c r="AJ386" i="91"/>
  <c r="Z386" i="91"/>
  <c r="S386" i="91"/>
  <c r="O386" i="91"/>
  <c r="X386" i="91"/>
  <c r="AR386" i="91"/>
  <c r="W386" i="91"/>
  <c r="AU375" i="92"/>
  <c r="AV375" i="92" s="1"/>
  <c r="AT313" i="92"/>
  <c r="F339" i="88"/>
  <c r="AR367" i="94"/>
  <c r="AQ367" i="94"/>
  <c r="Z367" i="94"/>
  <c r="I367" i="94"/>
  <c r="AK367" i="94"/>
  <c r="S367" i="94"/>
  <c r="AI367" i="94"/>
  <c r="AB367" i="94"/>
  <c r="AS367" i="94"/>
  <c r="Q367" i="94"/>
  <c r="K367" i="94"/>
  <c r="M367" i="94"/>
  <c r="AF367" i="94"/>
  <c r="U367" i="94"/>
  <c r="AL367" i="94"/>
  <c r="J367" i="94"/>
  <c r="AA367" i="94"/>
  <c r="V367" i="94"/>
  <c r="AO367" i="94"/>
  <c r="H367" i="94"/>
  <c r="Y367" i="94"/>
  <c r="AP367" i="94"/>
  <c r="N367" i="94"/>
  <c r="AE367" i="94"/>
  <c r="O367" i="94"/>
  <c r="L367" i="94"/>
  <c r="AJ367" i="94"/>
  <c r="X367" i="94"/>
  <c r="P367" i="94"/>
  <c r="AN367" i="94"/>
  <c r="R367" i="94"/>
  <c r="AC367" i="94"/>
  <c r="W367" i="94"/>
  <c r="AD367" i="94"/>
  <c r="AM367" i="94"/>
  <c r="AH367" i="94"/>
  <c r="AK387" i="93"/>
  <c r="AE387" i="93"/>
  <c r="Q387" i="93"/>
  <c r="AD387" i="93"/>
  <c r="K387" i="93"/>
  <c r="AO387" i="93"/>
  <c r="W387" i="93"/>
  <c r="I387" i="93"/>
  <c r="AN387" i="93"/>
  <c r="R387" i="93"/>
  <c r="X387" i="93"/>
  <c r="AI387" i="93"/>
  <c r="Z387" i="93"/>
  <c r="AS387" i="93"/>
  <c r="AP387" i="93"/>
  <c r="Y387" i="93"/>
  <c r="H387" i="93"/>
  <c r="AA387" i="93"/>
  <c r="M387" i="93"/>
  <c r="AQ387" i="93"/>
  <c r="AL387" i="93"/>
  <c r="U387" i="93"/>
  <c r="AR387" i="93"/>
  <c r="V387" i="93"/>
  <c r="S387" i="93"/>
  <c r="AH387" i="93"/>
  <c r="AM387" i="93"/>
  <c r="AB387" i="93"/>
  <c r="P387" i="93"/>
  <c r="N387" i="93"/>
  <c r="AC387" i="93"/>
  <c r="AF387" i="93"/>
  <c r="AJ387" i="93"/>
  <c r="O387" i="93"/>
  <c r="J387" i="93"/>
  <c r="L387" i="93"/>
  <c r="AU355" i="94"/>
  <c r="AV355" i="94" s="1"/>
  <c r="F370" i="91"/>
  <c r="G326" i="91"/>
  <c r="F370" i="94"/>
  <c r="AU378" i="91"/>
  <c r="AV378" i="91" s="1"/>
  <c r="AR337" i="94"/>
  <c r="AQ337" i="94"/>
  <c r="AF337" i="94"/>
  <c r="S337" i="94"/>
  <c r="AO337" i="94"/>
  <c r="AB337" i="94"/>
  <c r="Q337" i="94"/>
  <c r="AK337" i="94"/>
  <c r="O337" i="94"/>
  <c r="AI337" i="94"/>
  <c r="K337" i="94"/>
  <c r="I337" i="94"/>
  <c r="AS337" i="94"/>
  <c r="Z337" i="94"/>
  <c r="X337" i="94"/>
  <c r="M337" i="94"/>
  <c r="H337" i="94"/>
  <c r="Y337" i="94"/>
  <c r="AP337" i="94"/>
  <c r="J337" i="94"/>
  <c r="AA337" i="94"/>
  <c r="V337" i="94"/>
  <c r="L337" i="94"/>
  <c r="AC337" i="94"/>
  <c r="N337" i="94"/>
  <c r="AE337" i="94"/>
  <c r="AH337" i="94"/>
  <c r="AJ337" i="94"/>
  <c r="AL337" i="94"/>
  <c r="AN337" i="94"/>
  <c r="P337" i="94"/>
  <c r="AD337" i="94"/>
  <c r="R337" i="94"/>
  <c r="W337" i="94"/>
  <c r="AM337" i="94"/>
  <c r="U337" i="94"/>
  <c r="AB362" i="92"/>
  <c r="Q362" i="92"/>
  <c r="AR362" i="92"/>
  <c r="Z362" i="92"/>
  <c r="AP362" i="92"/>
  <c r="S362" i="92"/>
  <c r="X362" i="92"/>
  <c r="V362" i="92"/>
  <c r="AC362" i="92"/>
  <c r="AQ362" i="92"/>
  <c r="U362" i="92"/>
  <c r="AK362" i="92"/>
  <c r="M362" i="92"/>
  <c r="L362" i="92"/>
  <c r="K362" i="92"/>
  <c r="AO362" i="92"/>
  <c r="AL362" i="92"/>
  <c r="AD362" i="92"/>
  <c r="AS362" i="92"/>
  <c r="AF362" i="92"/>
  <c r="Y362" i="92"/>
  <c r="AH362" i="92"/>
  <c r="H362" i="92"/>
  <c r="R362" i="92"/>
  <c r="AJ362" i="92"/>
  <c r="AI362" i="92"/>
  <c r="W362" i="92"/>
  <c r="AN362" i="92"/>
  <c r="AM362" i="92"/>
  <c r="J362" i="92"/>
  <c r="P362" i="92"/>
  <c r="N362" i="92"/>
  <c r="O362" i="92"/>
  <c r="AA362" i="92"/>
  <c r="AE362" i="92"/>
  <c r="I362" i="92"/>
  <c r="K366" i="32"/>
  <c r="AB366" i="32"/>
  <c r="AS366" i="32"/>
  <c r="V366" i="32"/>
  <c r="AM366" i="32"/>
  <c r="AE366" i="32"/>
  <c r="AH366" i="32"/>
  <c r="AJ366" i="32"/>
  <c r="AC366" i="32"/>
  <c r="S366" i="32"/>
  <c r="M366" i="32"/>
  <c r="N366" i="32"/>
  <c r="L366" i="32"/>
  <c r="R366" i="32"/>
  <c r="X366" i="32"/>
  <c r="Q366" i="32"/>
  <c r="W366" i="32"/>
  <c r="Y366" i="32"/>
  <c r="AP366" i="32"/>
  <c r="O366" i="32"/>
  <c r="AF366" i="32"/>
  <c r="I366" i="32"/>
  <c r="Z366" i="32"/>
  <c r="AQ366" i="32"/>
  <c r="AN366" i="32"/>
  <c r="AR366" i="32"/>
  <c r="P366" i="32"/>
  <c r="H366" i="32"/>
  <c r="AK366" i="32"/>
  <c r="AD366" i="32"/>
  <c r="J366" i="32"/>
  <c r="AL366" i="32"/>
  <c r="AO366" i="32"/>
  <c r="AI366" i="32"/>
  <c r="U366" i="32"/>
  <c r="AA366" i="32"/>
  <c r="F351" i="94"/>
  <c r="G357" i="93"/>
  <c r="AR315" i="87"/>
  <c r="F314" i="87"/>
  <c r="I315" i="87"/>
  <c r="AQ315" i="87"/>
  <c r="AO315" i="87"/>
  <c r="AB315" i="87"/>
  <c r="V315" i="87"/>
  <c r="X315" i="87"/>
  <c r="Q315" i="87"/>
  <c r="M315" i="87"/>
  <c r="AK315" i="87"/>
  <c r="Z315" i="87"/>
  <c r="O315" i="87"/>
  <c r="K315" i="87"/>
  <c r="AI315" i="87"/>
  <c r="AF315" i="87"/>
  <c r="S315" i="87"/>
  <c r="AD315" i="87"/>
  <c r="AS315" i="87"/>
  <c r="AM315" i="87"/>
  <c r="AL315" i="87"/>
  <c r="N315" i="87"/>
  <c r="AE315" i="87"/>
  <c r="L315" i="87"/>
  <c r="AN315" i="87"/>
  <c r="H315" i="87"/>
  <c r="Y315" i="87"/>
  <c r="AP315" i="87"/>
  <c r="R315" i="87"/>
  <c r="AJ315" i="87"/>
  <c r="AC315" i="87"/>
  <c r="W315" i="87"/>
  <c r="J315" i="87"/>
  <c r="AH315" i="87"/>
  <c r="P315" i="87"/>
  <c r="AA315" i="87"/>
  <c r="AR321" i="87"/>
  <c r="AS321" i="87"/>
  <c r="AI321" i="87"/>
  <c r="X321" i="87"/>
  <c r="K321" i="87"/>
  <c r="AO321" i="87"/>
  <c r="Q321" i="87"/>
  <c r="AQ321" i="87"/>
  <c r="AF321" i="87"/>
  <c r="S321" i="87"/>
  <c r="I321" i="87"/>
  <c r="AB321" i="87"/>
  <c r="AK321" i="87"/>
  <c r="Z321" i="87"/>
  <c r="O321" i="87"/>
  <c r="AM321" i="87"/>
  <c r="M321" i="87"/>
  <c r="F320" i="87"/>
  <c r="V321" i="87"/>
  <c r="AD321" i="87"/>
  <c r="L321" i="87"/>
  <c r="AC321" i="87"/>
  <c r="N321" i="87"/>
  <c r="AE321" i="87"/>
  <c r="AL321" i="87"/>
  <c r="AN321" i="87"/>
  <c r="P321" i="87"/>
  <c r="AH321" i="87"/>
  <c r="R321" i="87"/>
  <c r="AJ321" i="87"/>
  <c r="W321" i="87"/>
  <c r="Y321" i="87"/>
  <c r="J321" i="87"/>
  <c r="AP321" i="87"/>
  <c r="AA321" i="87"/>
  <c r="H321" i="87"/>
  <c r="AS359" i="87"/>
  <c r="S359" i="87"/>
  <c r="K359" i="87"/>
  <c r="AH359" i="87"/>
  <c r="AO359" i="87"/>
  <c r="F358" i="87"/>
  <c r="AL359" i="87"/>
  <c r="AB359" i="87"/>
  <c r="Y359" i="87"/>
  <c r="AF359" i="87"/>
  <c r="AK359" i="87"/>
  <c r="L359" i="87"/>
  <c r="P359" i="87"/>
  <c r="AC359" i="87"/>
  <c r="H359" i="87"/>
  <c r="X359" i="87"/>
  <c r="O359" i="87"/>
  <c r="AR359" i="87"/>
  <c r="Q359" i="87"/>
  <c r="AI359" i="87"/>
  <c r="W359" i="87"/>
  <c r="AN359" i="87"/>
  <c r="Z359" i="87"/>
  <c r="AE359" i="87"/>
  <c r="AP359" i="87"/>
  <c r="V359" i="87"/>
  <c r="AM359" i="87"/>
  <c r="J359" i="87"/>
  <c r="AA359" i="87"/>
  <c r="I359" i="87"/>
  <c r="AQ359" i="87"/>
  <c r="N359" i="87"/>
  <c r="R359" i="87"/>
  <c r="AD359" i="87"/>
  <c r="AJ359" i="87"/>
  <c r="M359" i="87"/>
  <c r="AR359" i="93"/>
  <c r="AP359" i="93"/>
  <c r="AN359" i="93"/>
  <c r="AA359" i="93"/>
  <c r="AH359" i="93"/>
  <c r="AE359" i="93"/>
  <c r="P359" i="93"/>
  <c r="Y359" i="93"/>
  <c r="W359" i="93"/>
  <c r="AJ359" i="93"/>
  <c r="J359" i="93"/>
  <c r="N359" i="93"/>
  <c r="AQ359" i="93"/>
  <c r="Z359" i="93"/>
  <c r="I359" i="93"/>
  <c r="AF359" i="93"/>
  <c r="O359" i="93"/>
  <c r="U359" i="93"/>
  <c r="R359" i="93"/>
  <c r="AD359" i="93"/>
  <c r="AS359" i="93"/>
  <c r="X359" i="93"/>
  <c r="L359" i="93"/>
  <c r="H359" i="93"/>
  <c r="V359" i="93"/>
  <c r="AO359" i="93"/>
  <c r="S359" i="93"/>
  <c r="AC359" i="93"/>
  <c r="AM359" i="93"/>
  <c r="AK359" i="93"/>
  <c r="AL359" i="93"/>
  <c r="K359" i="93"/>
  <c r="AI359" i="93"/>
  <c r="AB359" i="93"/>
  <c r="Q359" i="93"/>
  <c r="M359" i="93"/>
  <c r="F358" i="93"/>
  <c r="L347" i="32"/>
  <c r="AC347" i="32"/>
  <c r="I347" i="32"/>
  <c r="Z347" i="32"/>
  <c r="AQ347" i="32"/>
  <c r="AJ347" i="32"/>
  <c r="AE347" i="32"/>
  <c r="AS347" i="32"/>
  <c r="S347" i="32"/>
  <c r="AL347" i="32"/>
  <c r="AI347" i="32"/>
  <c r="N347" i="32"/>
  <c r="O347" i="32"/>
  <c r="AP347" i="32"/>
  <c r="AM347" i="32"/>
  <c r="W347" i="32"/>
  <c r="AF347" i="32"/>
  <c r="P347" i="32"/>
  <c r="AH347" i="32"/>
  <c r="M347" i="32"/>
  <c r="AD347" i="32"/>
  <c r="J347" i="32"/>
  <c r="AR347" i="32"/>
  <c r="AN347" i="32"/>
  <c r="H347" i="32"/>
  <c r="AK347" i="32"/>
  <c r="U347" i="32"/>
  <c r="Q347" i="32"/>
  <c r="R347" i="32"/>
  <c r="K347" i="32"/>
  <c r="X347" i="32"/>
  <c r="Y347" i="32"/>
  <c r="V347" i="32"/>
  <c r="AA347" i="32"/>
  <c r="AB347" i="32"/>
  <c r="AO347" i="32"/>
  <c r="AE347" i="92"/>
  <c r="AL347" i="92"/>
  <c r="H347" i="92"/>
  <c r="AJ347" i="92"/>
  <c r="M347" i="92"/>
  <c r="Y347" i="92"/>
  <c r="AD347" i="92"/>
  <c r="AP347" i="92"/>
  <c r="U347" i="92"/>
  <c r="AQ347" i="92"/>
  <c r="AC347" i="92"/>
  <c r="R347" i="92"/>
  <c r="W347" i="92"/>
  <c r="AN347" i="92"/>
  <c r="N347" i="92"/>
  <c r="Q347" i="92"/>
  <c r="AI347" i="92"/>
  <c r="AK347" i="92"/>
  <c r="S347" i="92"/>
  <c r="P347" i="92"/>
  <c r="AM347" i="92"/>
  <c r="I347" i="92"/>
  <c r="AF347" i="92"/>
  <c r="O347" i="92"/>
  <c r="V347" i="92"/>
  <c r="AR347" i="92"/>
  <c r="AS347" i="92"/>
  <c r="K347" i="92"/>
  <c r="AA347" i="92"/>
  <c r="AO347" i="92"/>
  <c r="J347" i="92"/>
  <c r="Z347" i="92"/>
  <c r="AB347" i="92"/>
  <c r="L347" i="92"/>
  <c r="X347" i="92"/>
  <c r="AH347" i="92"/>
  <c r="V332" i="93"/>
  <c r="O332" i="93"/>
  <c r="AM332" i="93"/>
  <c r="AR332" i="93"/>
  <c r="S332" i="93"/>
  <c r="Z332" i="93"/>
  <c r="M332" i="93"/>
  <c r="AS332" i="93"/>
  <c r="K332" i="93"/>
  <c r="Q332" i="93"/>
  <c r="AO332" i="93"/>
  <c r="AK332" i="93"/>
  <c r="I332" i="93"/>
  <c r="L332" i="93"/>
  <c r="AC332" i="93"/>
  <c r="AB332" i="93"/>
  <c r="AD332" i="93"/>
  <c r="P332" i="93"/>
  <c r="AH332" i="93"/>
  <c r="R332" i="93"/>
  <c r="AJ332" i="93"/>
  <c r="AQ332" i="93"/>
  <c r="AL332" i="93"/>
  <c r="N332" i="93"/>
  <c r="AN332" i="93"/>
  <c r="AI332" i="93"/>
  <c r="H332" i="93"/>
  <c r="AP332" i="93"/>
  <c r="W332" i="93"/>
  <c r="U332" i="93"/>
  <c r="AA332" i="93"/>
  <c r="Y332" i="93"/>
  <c r="J332" i="93"/>
  <c r="X332" i="93"/>
  <c r="AF332" i="93"/>
  <c r="AE332" i="93"/>
  <c r="R343" i="92"/>
  <c r="AA343" i="92"/>
  <c r="AP343" i="92"/>
  <c r="AR343" i="92"/>
  <c r="AL343" i="92"/>
  <c r="AJ343" i="92"/>
  <c r="AF343" i="92"/>
  <c r="O343" i="92"/>
  <c r="X343" i="92"/>
  <c r="AC343" i="92"/>
  <c r="L343" i="92"/>
  <c r="AO343" i="92"/>
  <c r="H343" i="92"/>
  <c r="AE343" i="92"/>
  <c r="AD343" i="92"/>
  <c r="M343" i="92"/>
  <c r="W343" i="92"/>
  <c r="AS343" i="92"/>
  <c r="N343" i="92"/>
  <c r="AK343" i="92"/>
  <c r="AQ343" i="92"/>
  <c r="Z343" i="92"/>
  <c r="I343" i="92"/>
  <c r="AB343" i="92"/>
  <c r="U343" i="92"/>
  <c r="AM343" i="92"/>
  <c r="K343" i="92"/>
  <c r="V343" i="92"/>
  <c r="J343" i="92"/>
  <c r="AI343" i="92"/>
  <c r="P343" i="92"/>
  <c r="S343" i="92"/>
  <c r="AH343" i="92"/>
  <c r="AN343" i="92"/>
  <c r="Y343" i="92"/>
  <c r="Q343" i="92"/>
  <c r="F339" i="94"/>
  <c r="AT378" i="92"/>
  <c r="AI350" i="92"/>
  <c r="AC350" i="92"/>
  <c r="AO350" i="92"/>
  <c r="K350" i="92"/>
  <c r="AH350" i="92"/>
  <c r="Q350" i="92"/>
  <c r="AS350" i="92"/>
  <c r="V350" i="92"/>
  <c r="AF350" i="92"/>
  <c r="I350" i="92"/>
  <c r="Y350" i="92"/>
  <c r="P350" i="92"/>
  <c r="L350" i="92"/>
  <c r="AR350" i="92"/>
  <c r="Z350" i="92"/>
  <c r="AP350" i="92"/>
  <c r="S350" i="92"/>
  <c r="AB350" i="92"/>
  <c r="X350" i="92"/>
  <c r="AQ350" i="92"/>
  <c r="AK350" i="92"/>
  <c r="AM350" i="92"/>
  <c r="AL350" i="92"/>
  <c r="AD350" i="92"/>
  <c r="M350" i="92"/>
  <c r="W350" i="92"/>
  <c r="AN350" i="92"/>
  <c r="H350" i="92"/>
  <c r="J350" i="92"/>
  <c r="AA350" i="92"/>
  <c r="N350" i="92"/>
  <c r="R350" i="92"/>
  <c r="U350" i="92"/>
  <c r="AE350" i="92"/>
  <c r="AJ350" i="92"/>
  <c r="O350" i="92"/>
  <c r="AF365" i="87"/>
  <c r="L365" i="87"/>
  <c r="AC365" i="87"/>
  <c r="O365" i="87"/>
  <c r="AO365" i="87"/>
  <c r="X365" i="87"/>
  <c r="AK365" i="87"/>
  <c r="AP365" i="87"/>
  <c r="H365" i="87"/>
  <c r="AB365" i="87"/>
  <c r="AH365" i="87"/>
  <c r="S365" i="87"/>
  <c r="AL365" i="87"/>
  <c r="K365" i="87"/>
  <c r="AR365" i="87"/>
  <c r="AS365" i="87"/>
  <c r="V365" i="87"/>
  <c r="AM365" i="87"/>
  <c r="W365" i="87"/>
  <c r="AN365" i="87"/>
  <c r="AD365" i="87"/>
  <c r="F364" i="87"/>
  <c r="I365" i="87"/>
  <c r="Z365" i="87"/>
  <c r="AQ365" i="87"/>
  <c r="J365" i="87"/>
  <c r="AA365" i="87"/>
  <c r="Y365" i="87"/>
  <c r="M365" i="87"/>
  <c r="N365" i="87"/>
  <c r="AE365" i="87"/>
  <c r="P365" i="87"/>
  <c r="Q365" i="87"/>
  <c r="AI365" i="87"/>
  <c r="R365" i="87"/>
  <c r="AJ365" i="87"/>
  <c r="O365" i="94"/>
  <c r="AL365" i="94"/>
  <c r="K365" i="94"/>
  <c r="AH365" i="94"/>
  <c r="Z365" i="94"/>
  <c r="AR365" i="94"/>
  <c r="Y365" i="94"/>
  <c r="AO365" i="94"/>
  <c r="Q365" i="94"/>
  <c r="U365" i="94"/>
  <c r="P365" i="94"/>
  <c r="W365" i="94"/>
  <c r="AN365" i="94"/>
  <c r="AP365" i="94"/>
  <c r="S365" i="94"/>
  <c r="AI365" i="94"/>
  <c r="L365" i="94"/>
  <c r="I365" i="94"/>
  <c r="V365" i="94"/>
  <c r="F364" i="94"/>
  <c r="J365" i="94"/>
  <c r="AA365" i="94"/>
  <c r="M365" i="94"/>
  <c r="AQ365" i="94"/>
  <c r="AS365" i="94"/>
  <c r="N365" i="94"/>
  <c r="H365" i="94"/>
  <c r="AF365" i="94"/>
  <c r="R365" i="94"/>
  <c r="AK365" i="94"/>
  <c r="AM365" i="94"/>
  <c r="AE365" i="94"/>
  <c r="AD365" i="94"/>
  <c r="AB365" i="94"/>
  <c r="AJ365" i="94"/>
  <c r="AC365" i="94"/>
  <c r="X365" i="94"/>
  <c r="AR322" i="87"/>
  <c r="AP322" i="87"/>
  <c r="Y322" i="87"/>
  <c r="W322" i="87"/>
  <c r="H322" i="87"/>
  <c r="AJ322" i="87"/>
  <c r="AA322" i="87"/>
  <c r="AH322" i="87"/>
  <c r="R322" i="87"/>
  <c r="AE322" i="87"/>
  <c r="J322" i="87"/>
  <c r="N322" i="87"/>
  <c r="P322" i="87"/>
  <c r="AN322" i="87"/>
  <c r="AO322" i="87"/>
  <c r="X322" i="87"/>
  <c r="AQ322" i="87"/>
  <c r="Z322" i="87"/>
  <c r="I322" i="87"/>
  <c r="AL322" i="87"/>
  <c r="O322" i="87"/>
  <c r="Q322" i="87"/>
  <c r="AK322" i="87"/>
  <c r="S322" i="87"/>
  <c r="AM322" i="87"/>
  <c r="V322" i="87"/>
  <c r="L322" i="87"/>
  <c r="AF322" i="87"/>
  <c r="AI322" i="87"/>
  <c r="AB322" i="87"/>
  <c r="AC322" i="87"/>
  <c r="AD322" i="87"/>
  <c r="AS322" i="87"/>
  <c r="K322" i="87"/>
  <c r="M322" i="87"/>
  <c r="AH322" i="91"/>
  <c r="AO322" i="91"/>
  <c r="AK322" i="91"/>
  <c r="U322" i="91"/>
  <c r="K322" i="91"/>
  <c r="Y322" i="91"/>
  <c r="AF322" i="91"/>
  <c r="AB322" i="91"/>
  <c r="S322" i="91"/>
  <c r="AR322" i="91"/>
  <c r="X322" i="91"/>
  <c r="AS322" i="91"/>
  <c r="AP322" i="91"/>
  <c r="O322" i="91"/>
  <c r="AL322" i="91"/>
  <c r="I322" i="91"/>
  <c r="Z322" i="91"/>
  <c r="AQ322" i="91"/>
  <c r="R322" i="91"/>
  <c r="AJ322" i="91"/>
  <c r="V322" i="91"/>
  <c r="N322" i="91"/>
  <c r="AN322" i="91"/>
  <c r="AI322" i="91"/>
  <c r="AA322" i="91"/>
  <c r="H322" i="91"/>
  <c r="AD322" i="91"/>
  <c r="W322" i="91"/>
  <c r="P322" i="91"/>
  <c r="L322" i="91"/>
  <c r="M322" i="91"/>
  <c r="Q322" i="91"/>
  <c r="AE322" i="91"/>
  <c r="AM322" i="91"/>
  <c r="AC322" i="91"/>
  <c r="J322" i="91"/>
  <c r="AA348" i="87"/>
  <c r="AR348" i="87"/>
  <c r="AE348" i="87"/>
  <c r="J348" i="87"/>
  <c r="N348" i="87"/>
  <c r="AD348" i="87"/>
  <c r="M348" i="87"/>
  <c r="AH348" i="87"/>
  <c r="P348" i="87"/>
  <c r="AK348" i="87"/>
  <c r="AO348" i="87"/>
  <c r="R348" i="87"/>
  <c r="V348" i="87"/>
  <c r="Y348" i="87"/>
  <c r="S348" i="87"/>
  <c r="AN348" i="87"/>
  <c r="AQ348" i="87"/>
  <c r="Z348" i="87"/>
  <c r="I348" i="87"/>
  <c r="AC348" i="87"/>
  <c r="L348" i="87"/>
  <c r="AB348" i="87"/>
  <c r="AF348" i="87"/>
  <c r="AJ348" i="87"/>
  <c r="W348" i="87"/>
  <c r="AM348" i="87"/>
  <c r="AP348" i="87"/>
  <c r="H348" i="87"/>
  <c r="X348" i="87"/>
  <c r="AL348" i="87"/>
  <c r="O348" i="87"/>
  <c r="AI348" i="87"/>
  <c r="K348" i="87"/>
  <c r="AS348" i="87"/>
  <c r="Q348" i="87"/>
  <c r="AP348" i="94"/>
  <c r="AA348" i="94"/>
  <c r="AR348" i="94"/>
  <c r="W348" i="94"/>
  <c r="AN348" i="94"/>
  <c r="AE348" i="94"/>
  <c r="J348" i="94"/>
  <c r="N348" i="94"/>
  <c r="Y348" i="94"/>
  <c r="AM348" i="94"/>
  <c r="V348" i="94"/>
  <c r="AS348" i="94"/>
  <c r="AB348" i="94"/>
  <c r="K348" i="94"/>
  <c r="AL348" i="94"/>
  <c r="R348" i="94"/>
  <c r="AH348" i="94"/>
  <c r="AI348" i="94"/>
  <c r="Q348" i="94"/>
  <c r="AO348" i="94"/>
  <c r="X348" i="94"/>
  <c r="L348" i="94"/>
  <c r="H348" i="94"/>
  <c r="M348" i="94"/>
  <c r="S348" i="94"/>
  <c r="P348" i="94"/>
  <c r="AQ348" i="94"/>
  <c r="I348" i="94"/>
  <c r="O348" i="94"/>
  <c r="AK348" i="94"/>
  <c r="AD348" i="94"/>
  <c r="AF348" i="94"/>
  <c r="AJ348" i="94"/>
  <c r="U348" i="94"/>
  <c r="Z348" i="94"/>
  <c r="AC348" i="94"/>
  <c r="G326" i="92"/>
  <c r="AT378" i="87"/>
  <c r="AR380" i="92"/>
  <c r="AI380" i="92"/>
  <c r="X380" i="92"/>
  <c r="L380" i="92"/>
  <c r="AP380" i="92"/>
  <c r="AD380" i="92"/>
  <c r="S380" i="92"/>
  <c r="H380" i="92"/>
  <c r="AO380" i="92"/>
  <c r="Q380" i="92"/>
  <c r="AK380" i="92"/>
  <c r="M380" i="92"/>
  <c r="AC380" i="92"/>
  <c r="Y380" i="92"/>
  <c r="Z380" i="92"/>
  <c r="AB380" i="92"/>
  <c r="I380" i="92"/>
  <c r="AF380" i="92"/>
  <c r="K380" i="92"/>
  <c r="AH380" i="92"/>
  <c r="AL380" i="92"/>
  <c r="P380" i="92"/>
  <c r="N380" i="92"/>
  <c r="AE380" i="92"/>
  <c r="AQ380" i="92"/>
  <c r="V380" i="92"/>
  <c r="R380" i="92"/>
  <c r="AJ380" i="92"/>
  <c r="O380" i="92"/>
  <c r="AN380" i="92"/>
  <c r="W380" i="92"/>
  <c r="U380" i="92"/>
  <c r="J380" i="92"/>
  <c r="AM380" i="92"/>
  <c r="AA380" i="92"/>
  <c r="AS380" i="92"/>
  <c r="Q380" i="94"/>
  <c r="AS380" i="94"/>
  <c r="K380" i="94"/>
  <c r="AF380" i="94"/>
  <c r="AR380" i="94"/>
  <c r="AN380" i="94"/>
  <c r="V380" i="94"/>
  <c r="AP380" i="94"/>
  <c r="Y380" i="94"/>
  <c r="H380" i="94"/>
  <c r="Z380" i="94"/>
  <c r="AO380" i="94"/>
  <c r="R380" i="94"/>
  <c r="AM380" i="94"/>
  <c r="W380" i="94"/>
  <c r="AB380" i="94"/>
  <c r="AL380" i="94"/>
  <c r="U380" i="94"/>
  <c r="AQ380" i="94"/>
  <c r="S380" i="94"/>
  <c r="AJ380" i="94"/>
  <c r="M380" i="94"/>
  <c r="AH380" i="94"/>
  <c r="AK380" i="94"/>
  <c r="AD380" i="94"/>
  <c r="AC380" i="94"/>
  <c r="AE380" i="94"/>
  <c r="X380" i="94"/>
  <c r="J380" i="94"/>
  <c r="N380" i="94"/>
  <c r="P380" i="94"/>
  <c r="AI380" i="94"/>
  <c r="I380" i="94"/>
  <c r="O380" i="94"/>
  <c r="L380" i="94"/>
  <c r="AA380" i="94"/>
  <c r="AC372" i="87"/>
  <c r="V372" i="87"/>
  <c r="L372" i="87"/>
  <c r="AM372" i="87"/>
  <c r="AD372" i="87"/>
  <c r="M372" i="87"/>
  <c r="AS372" i="87"/>
  <c r="Q372" i="87"/>
  <c r="AH372" i="87"/>
  <c r="AQ372" i="87"/>
  <c r="I372" i="87"/>
  <c r="Y372" i="87"/>
  <c r="AL372" i="87"/>
  <c r="AI372" i="87"/>
  <c r="P372" i="87"/>
  <c r="Z372" i="87"/>
  <c r="H372" i="87"/>
  <c r="W372" i="87"/>
  <c r="AN372" i="87"/>
  <c r="X372" i="87"/>
  <c r="AO372" i="87"/>
  <c r="AE372" i="87"/>
  <c r="O372" i="87"/>
  <c r="AP372" i="87"/>
  <c r="J372" i="87"/>
  <c r="AA372" i="87"/>
  <c r="AR372" i="87"/>
  <c r="K372" i="87"/>
  <c r="AB372" i="87"/>
  <c r="N372" i="87"/>
  <c r="AF372" i="87"/>
  <c r="S372" i="87"/>
  <c r="R372" i="87"/>
  <c r="AJ372" i="87"/>
  <c r="AK372" i="87"/>
  <c r="AO372" i="93"/>
  <c r="X372" i="93"/>
  <c r="V372" i="93"/>
  <c r="AR372" i="93"/>
  <c r="S372" i="93"/>
  <c r="Z372" i="93"/>
  <c r="O372" i="93"/>
  <c r="AS372" i="93"/>
  <c r="K372" i="93"/>
  <c r="Q372" i="93"/>
  <c r="AD372" i="93"/>
  <c r="AK372" i="93"/>
  <c r="I372" i="93"/>
  <c r="P372" i="93"/>
  <c r="AH372" i="93"/>
  <c r="W372" i="93"/>
  <c r="AN372" i="93"/>
  <c r="AB372" i="93"/>
  <c r="AF372" i="93"/>
  <c r="U372" i="93"/>
  <c r="AL372" i="93"/>
  <c r="J372" i="93"/>
  <c r="AA372" i="93"/>
  <c r="M372" i="93"/>
  <c r="H372" i="93"/>
  <c r="AP372" i="93"/>
  <c r="AE372" i="93"/>
  <c r="Y372" i="93"/>
  <c r="AM372" i="93"/>
  <c r="L372" i="93"/>
  <c r="AJ372" i="93"/>
  <c r="AQ372" i="93"/>
  <c r="N372" i="93"/>
  <c r="R372" i="93"/>
  <c r="AC372" i="93"/>
  <c r="AI372" i="93"/>
  <c r="AU344" i="94"/>
  <c r="AV344" i="94" s="1"/>
  <c r="AU330" i="94"/>
  <c r="AV330" i="94" s="1"/>
  <c r="F376" i="92"/>
  <c r="AT379" i="93"/>
  <c r="AR336" i="88"/>
  <c r="AS336" i="88"/>
  <c r="AL336" i="88"/>
  <c r="AD336" i="88"/>
  <c r="V336" i="88"/>
  <c r="O336" i="88"/>
  <c r="H336" i="88"/>
  <c r="AQ336" i="88"/>
  <c r="AK336" i="88"/>
  <c r="AB336" i="88"/>
  <c r="U336" i="88"/>
  <c r="M336" i="88"/>
  <c r="AH336" i="88"/>
  <c r="S336" i="88"/>
  <c r="Z336" i="88"/>
  <c r="AF336" i="88"/>
  <c r="P336" i="88"/>
  <c r="AP336" i="88"/>
  <c r="K336" i="88"/>
  <c r="AM336" i="88"/>
  <c r="Y336" i="88"/>
  <c r="I336" i="88"/>
  <c r="Q336" i="88"/>
  <c r="AO336" i="88"/>
  <c r="X336" i="88"/>
  <c r="L336" i="88"/>
  <c r="AC336" i="88"/>
  <c r="AI336" i="88"/>
  <c r="J336" i="88"/>
  <c r="AA336" i="88"/>
  <c r="R336" i="88"/>
  <c r="AJ336" i="88"/>
  <c r="N336" i="88"/>
  <c r="AE336" i="88"/>
  <c r="W336" i="88"/>
  <c r="AN336" i="88"/>
  <c r="F339" i="32"/>
  <c r="K356" i="87"/>
  <c r="S356" i="87"/>
  <c r="AR356" i="87"/>
  <c r="AJ356" i="87"/>
  <c r="AA356" i="87"/>
  <c r="J356" i="87"/>
  <c r="AK356" i="87"/>
  <c r="R356" i="87"/>
  <c r="AI356" i="87"/>
  <c r="Q356" i="87"/>
  <c r="AL356" i="87"/>
  <c r="N356" i="87"/>
  <c r="X356" i="87"/>
  <c r="Z356" i="87"/>
  <c r="AC356" i="87"/>
  <c r="AB356" i="87"/>
  <c r="AD356" i="87"/>
  <c r="M356" i="87"/>
  <c r="AH356" i="87"/>
  <c r="P356" i="87"/>
  <c r="W356" i="87"/>
  <c r="AF356" i="87"/>
  <c r="AS356" i="87"/>
  <c r="AQ356" i="87"/>
  <c r="I356" i="87"/>
  <c r="L356" i="87"/>
  <c r="AE356" i="87"/>
  <c r="AO356" i="87"/>
  <c r="V356" i="87"/>
  <c r="AN356" i="87"/>
  <c r="Y356" i="87"/>
  <c r="AM356" i="87"/>
  <c r="AP356" i="87"/>
  <c r="O356" i="87"/>
  <c r="H356" i="87"/>
  <c r="AR356" i="93"/>
  <c r="AK356" i="93"/>
  <c r="Y356" i="93"/>
  <c r="M356" i="93"/>
  <c r="AI356" i="93"/>
  <c r="X356" i="93"/>
  <c r="L356" i="93"/>
  <c r="AD356" i="93"/>
  <c r="H356" i="93"/>
  <c r="AC356" i="93"/>
  <c r="AP356" i="93"/>
  <c r="AO356" i="93"/>
  <c r="S356" i="93"/>
  <c r="Q356" i="93"/>
  <c r="U356" i="93"/>
  <c r="AQ356" i="93"/>
  <c r="P356" i="93"/>
  <c r="AM356" i="93"/>
  <c r="Z356" i="93"/>
  <c r="V356" i="93"/>
  <c r="AS356" i="93"/>
  <c r="I356" i="93"/>
  <c r="J356" i="93"/>
  <c r="AA356" i="93"/>
  <c r="O356" i="93"/>
  <c r="K356" i="93"/>
  <c r="N356" i="93"/>
  <c r="AE356" i="93"/>
  <c r="AB356" i="93"/>
  <c r="R356" i="93"/>
  <c r="AH356" i="93"/>
  <c r="W356" i="93"/>
  <c r="AF356" i="93"/>
  <c r="AJ356" i="93"/>
  <c r="AL356" i="93"/>
  <c r="AN356" i="93"/>
  <c r="X334" i="88"/>
  <c r="AE334" i="88"/>
  <c r="F333" i="88"/>
  <c r="AF334" i="88"/>
  <c r="N334" i="88"/>
  <c r="AO334" i="88"/>
  <c r="O334" i="88"/>
  <c r="AD334" i="88"/>
  <c r="M334" i="88"/>
  <c r="AH334" i="88"/>
  <c r="P334" i="88"/>
  <c r="AK334" i="88"/>
  <c r="AR334" i="88"/>
  <c r="J334" i="88"/>
  <c r="AM334" i="88"/>
  <c r="AP334" i="88"/>
  <c r="H334" i="88"/>
  <c r="AA334" i="88"/>
  <c r="AQ334" i="88"/>
  <c r="Z334" i="88"/>
  <c r="I334" i="88"/>
  <c r="AC334" i="88"/>
  <c r="L334" i="88"/>
  <c r="AB334" i="88"/>
  <c r="AJ334" i="88"/>
  <c r="W334" i="88"/>
  <c r="V334" i="88"/>
  <c r="Y334" i="88"/>
  <c r="S334" i="88"/>
  <c r="AN334" i="88"/>
  <c r="Q334" i="88"/>
  <c r="K334" i="88"/>
  <c r="U334" i="88"/>
  <c r="AS334" i="88"/>
  <c r="AL334" i="88"/>
  <c r="R334" i="88"/>
  <c r="AI334" i="88"/>
  <c r="AR334" i="93"/>
  <c r="AI334" i="93"/>
  <c r="Q334" i="93"/>
  <c r="AK334" i="93"/>
  <c r="K334" i="93"/>
  <c r="AB334" i="93"/>
  <c r="I334" i="93"/>
  <c r="Z334" i="93"/>
  <c r="S334" i="93"/>
  <c r="AS334" i="93"/>
  <c r="AQ334" i="93"/>
  <c r="AD334" i="93"/>
  <c r="AO334" i="93"/>
  <c r="H334" i="93"/>
  <c r="Y334" i="93"/>
  <c r="AP334" i="93"/>
  <c r="AM334" i="93"/>
  <c r="O334" i="93"/>
  <c r="L334" i="93"/>
  <c r="AC334" i="93"/>
  <c r="R334" i="93"/>
  <c r="AJ334" i="93"/>
  <c r="AH334" i="93"/>
  <c r="AA334" i="93"/>
  <c r="AL334" i="93"/>
  <c r="J334" i="93"/>
  <c r="AE334" i="93"/>
  <c r="M334" i="93"/>
  <c r="N334" i="93"/>
  <c r="P334" i="93"/>
  <c r="V334" i="93"/>
  <c r="F333" i="93"/>
  <c r="W334" i="93"/>
  <c r="X334" i="93"/>
  <c r="AN334" i="93"/>
  <c r="AF334" i="93"/>
  <c r="U334" i="93"/>
  <c r="G295" i="91"/>
  <c r="AR325" i="87"/>
  <c r="AO325" i="87"/>
  <c r="AQ325" i="87"/>
  <c r="X325" i="87"/>
  <c r="AI325" i="87"/>
  <c r="Q325" i="87"/>
  <c r="AF325" i="87"/>
  <c r="O325" i="87"/>
  <c r="Z325" i="87"/>
  <c r="I325" i="87"/>
  <c r="S325" i="87"/>
  <c r="AM325" i="87"/>
  <c r="AB325" i="87"/>
  <c r="M325" i="87"/>
  <c r="AK325" i="87"/>
  <c r="V325" i="87"/>
  <c r="AS325" i="87"/>
  <c r="AD325" i="87"/>
  <c r="K325" i="87"/>
  <c r="H325" i="87"/>
  <c r="Y325" i="87"/>
  <c r="AP325" i="87"/>
  <c r="N325" i="87"/>
  <c r="AE325" i="87"/>
  <c r="P325" i="87"/>
  <c r="L325" i="87"/>
  <c r="AC325" i="87"/>
  <c r="R325" i="87"/>
  <c r="AJ325" i="87"/>
  <c r="AH325" i="87"/>
  <c r="W325" i="87"/>
  <c r="AN325" i="87"/>
  <c r="J325" i="87"/>
  <c r="AA325" i="87"/>
  <c r="AL325" i="87"/>
  <c r="X325" i="91"/>
  <c r="AE325" i="91"/>
  <c r="O325" i="91"/>
  <c r="AO325" i="91"/>
  <c r="AF325" i="91"/>
  <c r="N325" i="91"/>
  <c r="AI325" i="91"/>
  <c r="Q325" i="91"/>
  <c r="AL325" i="91"/>
  <c r="U325" i="91"/>
  <c r="AS325" i="91"/>
  <c r="K325" i="91"/>
  <c r="R325" i="91"/>
  <c r="AD325" i="91"/>
  <c r="M325" i="91"/>
  <c r="AH325" i="91"/>
  <c r="P325" i="91"/>
  <c r="AK325" i="91"/>
  <c r="AR325" i="91"/>
  <c r="J325" i="91"/>
  <c r="AQ325" i="91"/>
  <c r="I325" i="91"/>
  <c r="L325" i="91"/>
  <c r="AJ325" i="91"/>
  <c r="Z325" i="91"/>
  <c r="AB325" i="91"/>
  <c r="AM325" i="91"/>
  <c r="AP325" i="91"/>
  <c r="H325" i="91"/>
  <c r="AA325" i="91"/>
  <c r="AC325" i="91"/>
  <c r="W325" i="91"/>
  <c r="V325" i="91"/>
  <c r="Y325" i="91"/>
  <c r="S325" i="91"/>
  <c r="AN325" i="91"/>
  <c r="AR297" i="91"/>
  <c r="AO297" i="91"/>
  <c r="AB297" i="91"/>
  <c r="P297" i="91"/>
  <c r="AK297" i="91"/>
  <c r="Y297" i="91"/>
  <c r="O297" i="91"/>
  <c r="AS297" i="91"/>
  <c r="X297" i="91"/>
  <c r="AP297" i="91"/>
  <c r="S297" i="91"/>
  <c r="AH297" i="91"/>
  <c r="K297" i="91"/>
  <c r="AF297" i="91"/>
  <c r="H297" i="91"/>
  <c r="L297" i="91"/>
  <c r="U297" i="91"/>
  <c r="AC297" i="91"/>
  <c r="Q297" i="91"/>
  <c r="AI297" i="91"/>
  <c r="N297" i="91"/>
  <c r="AE297" i="91"/>
  <c r="AL297" i="91"/>
  <c r="V297" i="91"/>
  <c r="AM297" i="91"/>
  <c r="R297" i="91"/>
  <c r="AJ297" i="91"/>
  <c r="Z297" i="91"/>
  <c r="AN297" i="91"/>
  <c r="F296" i="91"/>
  <c r="I297" i="91"/>
  <c r="W297" i="91"/>
  <c r="AD297" i="91"/>
  <c r="J297" i="91"/>
  <c r="AQ297" i="91"/>
  <c r="M297" i="91"/>
  <c r="AA297" i="91"/>
  <c r="AR298" i="87"/>
  <c r="AL298" i="87"/>
  <c r="AD298" i="87"/>
  <c r="X298" i="87"/>
  <c r="O298" i="87"/>
  <c r="H298" i="87"/>
  <c r="AP298" i="87"/>
  <c r="L298" i="87"/>
  <c r="AQ298" i="87"/>
  <c r="AK298" i="87"/>
  <c r="AC298" i="87"/>
  <c r="M298" i="87"/>
  <c r="AI298" i="87"/>
  <c r="Z298" i="87"/>
  <c r="S298" i="87"/>
  <c r="AO298" i="87"/>
  <c r="AF298" i="87"/>
  <c r="Y298" i="87"/>
  <c r="Q298" i="87"/>
  <c r="I298" i="87"/>
  <c r="K298" i="87"/>
  <c r="AH298" i="87"/>
  <c r="P298" i="87"/>
  <c r="AM298" i="87"/>
  <c r="V298" i="87"/>
  <c r="AB298" i="87"/>
  <c r="AS298" i="87"/>
  <c r="W298" i="87"/>
  <c r="AN298" i="87"/>
  <c r="AE298" i="87"/>
  <c r="J298" i="87"/>
  <c r="AA298" i="87"/>
  <c r="N298" i="87"/>
  <c r="R298" i="87"/>
  <c r="AJ298" i="87"/>
  <c r="AR298" i="93"/>
  <c r="AK298" i="93"/>
  <c r="AA298" i="93"/>
  <c r="AP298" i="93"/>
  <c r="U298" i="93"/>
  <c r="L298" i="93"/>
  <c r="R298" i="93"/>
  <c r="AE298" i="93"/>
  <c r="S298" i="93"/>
  <c r="AM298" i="93"/>
  <c r="V298" i="93"/>
  <c r="K298" i="93"/>
  <c r="AH298" i="93"/>
  <c r="N298" i="93"/>
  <c r="AO298" i="93"/>
  <c r="J298" i="93"/>
  <c r="X298" i="93"/>
  <c r="AJ298" i="93"/>
  <c r="AI298" i="93"/>
  <c r="Q298" i="93"/>
  <c r="P298" i="93"/>
  <c r="AN298" i="93"/>
  <c r="AC298" i="93"/>
  <c r="AF298" i="93"/>
  <c r="O298" i="93"/>
  <c r="AD298" i="93"/>
  <c r="W298" i="93"/>
  <c r="Y298" i="93"/>
  <c r="H298" i="93"/>
  <c r="Z298" i="93"/>
  <c r="AB298" i="93"/>
  <c r="M298" i="93"/>
  <c r="AL298" i="93"/>
  <c r="I298" i="93"/>
  <c r="AS298" i="93"/>
  <c r="AQ298" i="93"/>
  <c r="AR303" i="87"/>
  <c r="AA303" i="87"/>
  <c r="J303" i="87"/>
  <c r="AC303" i="87"/>
  <c r="L303" i="87"/>
  <c r="AL303" i="87"/>
  <c r="AF303" i="87"/>
  <c r="O303" i="87"/>
  <c r="AM303" i="87"/>
  <c r="V303" i="87"/>
  <c r="AP303" i="87"/>
  <c r="H303" i="87"/>
  <c r="N303" i="87"/>
  <c r="F302" i="87"/>
  <c r="M303" i="87"/>
  <c r="AJ303" i="87"/>
  <c r="AS303" i="87"/>
  <c r="AB303" i="87"/>
  <c r="K303" i="87"/>
  <c r="AI303" i="87"/>
  <c r="Q303" i="87"/>
  <c r="AH303" i="87"/>
  <c r="AN303" i="87"/>
  <c r="R303" i="87"/>
  <c r="AO303" i="87"/>
  <c r="X303" i="87"/>
  <c r="AD303" i="87"/>
  <c r="Y303" i="87"/>
  <c r="AE303" i="87"/>
  <c r="AK303" i="87"/>
  <c r="I303" i="87"/>
  <c r="Z303" i="87"/>
  <c r="S303" i="87"/>
  <c r="P303" i="87"/>
  <c r="AQ303" i="87"/>
  <c r="W303" i="87"/>
  <c r="AR303" i="93"/>
  <c r="AA303" i="93"/>
  <c r="V303" i="93"/>
  <c r="AK303" i="93"/>
  <c r="M303" i="93"/>
  <c r="F302" i="93"/>
  <c r="AQ303" i="93"/>
  <c r="AD303" i="93"/>
  <c r="Z303" i="93"/>
  <c r="AE303" i="93"/>
  <c r="S303" i="93"/>
  <c r="AL303" i="93"/>
  <c r="U303" i="93"/>
  <c r="K303" i="93"/>
  <c r="AI303" i="93"/>
  <c r="R303" i="93"/>
  <c r="X303" i="93"/>
  <c r="AJ303" i="93"/>
  <c r="AH303" i="93"/>
  <c r="P303" i="93"/>
  <c r="Q303" i="93"/>
  <c r="AN303" i="93"/>
  <c r="J303" i="93"/>
  <c r="AC303" i="93"/>
  <c r="W303" i="93"/>
  <c r="N303" i="93"/>
  <c r="AM303" i="93"/>
  <c r="Y303" i="93"/>
  <c r="AB303" i="93"/>
  <c r="O303" i="93"/>
  <c r="L303" i="93"/>
  <c r="I303" i="93"/>
  <c r="H303" i="93"/>
  <c r="AO303" i="93"/>
  <c r="AS303" i="93"/>
  <c r="AP303" i="93"/>
  <c r="AF303" i="93"/>
  <c r="AJ361" i="91"/>
  <c r="AR361" i="91"/>
  <c r="AE361" i="91"/>
  <c r="P361" i="91"/>
  <c r="AP361" i="91"/>
  <c r="AA361" i="91"/>
  <c r="J361" i="91"/>
  <c r="R361" i="91"/>
  <c r="AN361" i="91"/>
  <c r="H361" i="91"/>
  <c r="AH361" i="91"/>
  <c r="W361" i="91"/>
  <c r="N361" i="91"/>
  <c r="Y361" i="91"/>
  <c r="AD361" i="91"/>
  <c r="M361" i="91"/>
  <c r="AK361" i="91"/>
  <c r="S361" i="91"/>
  <c r="U361" i="91"/>
  <c r="AI361" i="91"/>
  <c r="I361" i="91"/>
  <c r="AB361" i="91"/>
  <c r="L361" i="91"/>
  <c r="V361" i="91"/>
  <c r="O361" i="91"/>
  <c r="Z361" i="91"/>
  <c r="AS361" i="91"/>
  <c r="X361" i="91"/>
  <c r="AC361" i="91"/>
  <c r="AQ361" i="91"/>
  <c r="AO361" i="91"/>
  <c r="AL361" i="91"/>
  <c r="Q361" i="91"/>
  <c r="AM361" i="91"/>
  <c r="AF361" i="91"/>
  <c r="K361" i="91"/>
  <c r="G499" i="86"/>
  <c r="AH317" i="88"/>
  <c r="O317" i="88"/>
  <c r="AF317" i="88"/>
  <c r="H317" i="88"/>
  <c r="Y317" i="88"/>
  <c r="AP317" i="88"/>
  <c r="P317" i="88"/>
  <c r="AL317" i="88"/>
  <c r="AS317" i="88"/>
  <c r="K317" i="88"/>
  <c r="AC317" i="88"/>
  <c r="AK317" i="88"/>
  <c r="X317" i="88"/>
  <c r="U317" i="88"/>
  <c r="AO317" i="88"/>
  <c r="L317" i="88"/>
  <c r="AR317" i="88"/>
  <c r="AB317" i="88"/>
  <c r="I317" i="88"/>
  <c r="Z317" i="88"/>
  <c r="AQ317" i="88"/>
  <c r="J317" i="88"/>
  <c r="AA317" i="88"/>
  <c r="AI317" i="88"/>
  <c r="S317" i="88"/>
  <c r="M317" i="88"/>
  <c r="AD317" i="88"/>
  <c r="N317" i="88"/>
  <c r="AE317" i="88"/>
  <c r="Q317" i="88"/>
  <c r="R317" i="88"/>
  <c r="AJ317" i="88"/>
  <c r="W317" i="88"/>
  <c r="V317" i="88"/>
  <c r="AM317" i="88"/>
  <c r="AN317" i="88"/>
  <c r="AF317" i="94"/>
  <c r="M317" i="94"/>
  <c r="AD317" i="94"/>
  <c r="AO317" i="94"/>
  <c r="X317" i="94"/>
  <c r="O317" i="94"/>
  <c r="AB317" i="94"/>
  <c r="AI317" i="94"/>
  <c r="V317" i="94"/>
  <c r="L317" i="94"/>
  <c r="AC317" i="94"/>
  <c r="W317" i="94"/>
  <c r="AN317" i="94"/>
  <c r="AR317" i="94"/>
  <c r="S317" i="94"/>
  <c r="Z317" i="94"/>
  <c r="AM317" i="94"/>
  <c r="P317" i="94"/>
  <c r="AH317" i="94"/>
  <c r="J317" i="94"/>
  <c r="AA317" i="94"/>
  <c r="AS317" i="94"/>
  <c r="Q317" i="94"/>
  <c r="U317" i="94"/>
  <c r="AE317" i="94"/>
  <c r="AK317" i="94"/>
  <c r="I317" i="94"/>
  <c r="Y317" i="94"/>
  <c r="AJ317" i="94"/>
  <c r="K317" i="94"/>
  <c r="N317" i="94"/>
  <c r="AL317" i="94"/>
  <c r="AQ317" i="94"/>
  <c r="H317" i="94"/>
  <c r="R317" i="94"/>
  <c r="AP317" i="94"/>
  <c r="J369" i="32"/>
  <c r="AA369" i="32"/>
  <c r="Y369" i="32"/>
  <c r="AD369" i="32"/>
  <c r="K369" i="32"/>
  <c r="AR369" i="32"/>
  <c r="AN369" i="32"/>
  <c r="H369" i="32"/>
  <c r="AP369" i="32"/>
  <c r="P369" i="32"/>
  <c r="AM369" i="32"/>
  <c r="Z369" i="32"/>
  <c r="AO369" i="32"/>
  <c r="U369" i="32"/>
  <c r="AQ369" i="32"/>
  <c r="AH369" i="32"/>
  <c r="I369" i="32"/>
  <c r="N369" i="32"/>
  <c r="L369" i="32"/>
  <c r="AC369" i="32"/>
  <c r="AI369" i="32"/>
  <c r="X369" i="32"/>
  <c r="O369" i="32"/>
  <c r="AS369" i="32"/>
  <c r="AB369" i="32"/>
  <c r="S369" i="32"/>
  <c r="R369" i="32"/>
  <c r="M369" i="32"/>
  <c r="AF369" i="32"/>
  <c r="Q369" i="32"/>
  <c r="AE369" i="32"/>
  <c r="W369" i="32"/>
  <c r="V369" i="32"/>
  <c r="AL369" i="32"/>
  <c r="AJ369" i="32"/>
  <c r="AK369" i="32"/>
  <c r="AR369" i="87"/>
  <c r="AH369" i="87"/>
  <c r="P369" i="87"/>
  <c r="AF369" i="87"/>
  <c r="O369" i="87"/>
  <c r="AO369" i="87"/>
  <c r="Y369" i="87"/>
  <c r="X369" i="87"/>
  <c r="AP369" i="87"/>
  <c r="H369" i="87"/>
  <c r="K369" i="87"/>
  <c r="AS369" i="87"/>
  <c r="S369" i="87"/>
  <c r="AC369" i="87"/>
  <c r="L369" i="87"/>
  <c r="AB369" i="87"/>
  <c r="AK369" i="87"/>
  <c r="AL369" i="87"/>
  <c r="M369" i="87"/>
  <c r="AD369" i="87"/>
  <c r="W369" i="87"/>
  <c r="AN369" i="87"/>
  <c r="AM369" i="87"/>
  <c r="N369" i="87"/>
  <c r="Q369" i="87"/>
  <c r="AI369" i="87"/>
  <c r="J369" i="87"/>
  <c r="AA369" i="87"/>
  <c r="V369" i="87"/>
  <c r="AE369" i="87"/>
  <c r="I369" i="87"/>
  <c r="AQ369" i="87"/>
  <c r="R369" i="87"/>
  <c r="AJ369" i="87"/>
  <c r="Z369" i="87"/>
  <c r="W368" i="87"/>
  <c r="AB368" i="87"/>
  <c r="N368" i="87"/>
  <c r="AE368" i="87"/>
  <c r="AN368" i="87"/>
  <c r="K368" i="87"/>
  <c r="AS368" i="87"/>
  <c r="AQ368" i="87"/>
  <c r="Z368" i="87"/>
  <c r="I368" i="87"/>
  <c r="AC368" i="87"/>
  <c r="L368" i="87"/>
  <c r="AA368" i="87"/>
  <c r="AF368" i="87"/>
  <c r="AK368" i="87"/>
  <c r="Q368" i="87"/>
  <c r="AR368" i="87"/>
  <c r="O368" i="87"/>
  <c r="AM368" i="87"/>
  <c r="V368" i="87"/>
  <c r="AP368" i="87"/>
  <c r="Y368" i="87"/>
  <c r="H368" i="87"/>
  <c r="R368" i="87"/>
  <c r="X368" i="87"/>
  <c r="AI368" i="87"/>
  <c r="AL368" i="87"/>
  <c r="J368" i="87"/>
  <c r="P368" i="87"/>
  <c r="AO368" i="87"/>
  <c r="AH368" i="87"/>
  <c r="AD368" i="87"/>
  <c r="AJ368" i="87"/>
  <c r="M368" i="87"/>
  <c r="S368" i="87"/>
  <c r="AR368" i="93"/>
  <c r="AI368" i="93"/>
  <c r="X368" i="93"/>
  <c r="L368" i="93"/>
  <c r="AP368" i="93"/>
  <c r="AD368" i="93"/>
  <c r="S368" i="93"/>
  <c r="H368" i="93"/>
  <c r="AC368" i="93"/>
  <c r="Y368" i="93"/>
  <c r="AO368" i="93"/>
  <c r="AK368" i="93"/>
  <c r="M368" i="93"/>
  <c r="Q368" i="93"/>
  <c r="U368" i="93"/>
  <c r="AQ368" i="93"/>
  <c r="P368" i="93"/>
  <c r="AM368" i="93"/>
  <c r="Z368" i="93"/>
  <c r="V368" i="93"/>
  <c r="AS368" i="93"/>
  <c r="AF368" i="93"/>
  <c r="AB368" i="93"/>
  <c r="R368" i="93"/>
  <c r="AJ368" i="93"/>
  <c r="AL368" i="93"/>
  <c r="AH368" i="93"/>
  <c r="W368" i="93"/>
  <c r="AN368" i="93"/>
  <c r="J368" i="93"/>
  <c r="K368" i="93"/>
  <c r="N368" i="93"/>
  <c r="I368" i="93"/>
  <c r="AA368" i="93"/>
  <c r="O368" i="93"/>
  <c r="AE368" i="93"/>
  <c r="P386" i="87"/>
  <c r="AS386" i="87"/>
  <c r="AH386" i="87"/>
  <c r="K386" i="87"/>
  <c r="AF386" i="87"/>
  <c r="AN386" i="87"/>
  <c r="AR386" i="87"/>
  <c r="AB386" i="87"/>
  <c r="W386" i="87"/>
  <c r="J386" i="87"/>
  <c r="AQ386" i="87"/>
  <c r="Z386" i="87"/>
  <c r="I386" i="87"/>
  <c r="Y386" i="87"/>
  <c r="AO386" i="87"/>
  <c r="R386" i="87"/>
  <c r="AL386" i="87"/>
  <c r="AI386" i="87"/>
  <c r="AK386" i="87"/>
  <c r="AC386" i="87"/>
  <c r="O386" i="87"/>
  <c r="AM386" i="87"/>
  <c r="V386" i="87"/>
  <c r="AP386" i="87"/>
  <c r="S386" i="87"/>
  <c r="AJ386" i="87"/>
  <c r="L386" i="87"/>
  <c r="Q386" i="87"/>
  <c r="N386" i="87"/>
  <c r="AE386" i="87"/>
  <c r="X386" i="87"/>
  <c r="M386" i="87"/>
  <c r="H386" i="87"/>
  <c r="AD386" i="87"/>
  <c r="AA386" i="87"/>
  <c r="Z386" i="93"/>
  <c r="R386" i="93"/>
  <c r="J386" i="93"/>
  <c r="AH386" i="93"/>
  <c r="H386" i="93"/>
  <c r="AL386" i="93"/>
  <c r="AO386" i="93"/>
  <c r="X386" i="93"/>
  <c r="AN386" i="93"/>
  <c r="Q386" i="93"/>
  <c r="AA386" i="93"/>
  <c r="AE386" i="93"/>
  <c r="N386" i="93"/>
  <c r="AP386" i="93"/>
  <c r="AK386" i="93"/>
  <c r="S386" i="93"/>
  <c r="AI386" i="93"/>
  <c r="L386" i="93"/>
  <c r="U386" i="93"/>
  <c r="Y386" i="93"/>
  <c r="AD386" i="93"/>
  <c r="V386" i="93"/>
  <c r="O386" i="93"/>
  <c r="AQ386" i="93"/>
  <c r="P386" i="93"/>
  <c r="AC386" i="93"/>
  <c r="M386" i="93"/>
  <c r="AS386" i="93"/>
  <c r="K386" i="93"/>
  <c r="AJ386" i="93"/>
  <c r="I386" i="93"/>
  <c r="AF386" i="93"/>
  <c r="AR386" i="93"/>
  <c r="W386" i="93"/>
  <c r="AB386" i="93"/>
  <c r="AM386" i="93"/>
  <c r="AH353" i="87"/>
  <c r="AP353" i="87"/>
  <c r="L353" i="87"/>
  <c r="M353" i="87"/>
  <c r="AL353" i="87"/>
  <c r="Y353" i="87"/>
  <c r="AS353" i="87"/>
  <c r="X353" i="87"/>
  <c r="AB353" i="87"/>
  <c r="S353" i="87"/>
  <c r="AR353" i="87"/>
  <c r="AC353" i="87"/>
  <c r="AK353" i="87"/>
  <c r="AO353" i="87"/>
  <c r="I353" i="87"/>
  <c r="P353" i="87"/>
  <c r="H353" i="87"/>
  <c r="AF353" i="87"/>
  <c r="O353" i="87"/>
  <c r="Q353" i="87"/>
  <c r="Z353" i="87"/>
  <c r="AQ353" i="87"/>
  <c r="W353" i="87"/>
  <c r="AN353" i="87"/>
  <c r="AI353" i="87"/>
  <c r="AE353" i="87"/>
  <c r="AD353" i="87"/>
  <c r="J353" i="87"/>
  <c r="AA353" i="87"/>
  <c r="N353" i="87"/>
  <c r="R353" i="87"/>
  <c r="V353" i="87"/>
  <c r="K353" i="87"/>
  <c r="AJ353" i="87"/>
  <c r="AM353" i="87"/>
  <c r="AJ353" i="93"/>
  <c r="R353" i="93"/>
  <c r="N353" i="93"/>
  <c r="J353" i="93"/>
  <c r="AP353" i="93"/>
  <c r="AN353" i="93"/>
  <c r="H353" i="93"/>
  <c r="AM353" i="93"/>
  <c r="V353" i="93"/>
  <c r="AS353" i="93"/>
  <c r="AB353" i="93"/>
  <c r="K353" i="93"/>
  <c r="AL353" i="93"/>
  <c r="AR353" i="93"/>
  <c r="Y353" i="93"/>
  <c r="AQ353" i="93"/>
  <c r="Q353" i="93"/>
  <c r="AK353" i="93"/>
  <c r="O353" i="93"/>
  <c r="AA353" i="93"/>
  <c r="AH353" i="93"/>
  <c r="AI353" i="93"/>
  <c r="M353" i="93"/>
  <c r="AF353" i="93"/>
  <c r="L353" i="93"/>
  <c r="W353" i="93"/>
  <c r="AD353" i="93"/>
  <c r="X353" i="93"/>
  <c r="U353" i="93"/>
  <c r="AE353" i="93"/>
  <c r="Z353" i="93"/>
  <c r="S353" i="93"/>
  <c r="I353" i="93"/>
  <c r="P353" i="93"/>
  <c r="AC353" i="93"/>
  <c r="AO353" i="93"/>
  <c r="AU313" i="92"/>
  <c r="AV313" i="92" s="1"/>
  <c r="AT377" i="87"/>
  <c r="AT352" i="93"/>
  <c r="AN373" i="87"/>
  <c r="AI373" i="87"/>
  <c r="J373" i="87"/>
  <c r="AE373" i="87"/>
  <c r="I373" i="87"/>
  <c r="R373" i="87"/>
  <c r="AQ373" i="87"/>
  <c r="AR373" i="87"/>
  <c r="W373" i="87"/>
  <c r="AA373" i="87"/>
  <c r="N373" i="87"/>
  <c r="Q373" i="87"/>
  <c r="Z373" i="87"/>
  <c r="AL373" i="87"/>
  <c r="AS373" i="87"/>
  <c r="AB373" i="87"/>
  <c r="K373" i="87"/>
  <c r="AM373" i="87"/>
  <c r="L373" i="87"/>
  <c r="S373" i="87"/>
  <c r="AJ373" i="87"/>
  <c r="AH373" i="87"/>
  <c r="P373" i="87"/>
  <c r="AO373" i="87"/>
  <c r="X373" i="87"/>
  <c r="M373" i="87"/>
  <c r="AC373" i="87"/>
  <c r="AK373" i="87"/>
  <c r="V373" i="87"/>
  <c r="AF373" i="87"/>
  <c r="Y373" i="87"/>
  <c r="H373" i="87"/>
  <c r="AP373" i="87"/>
  <c r="O373" i="87"/>
  <c r="AD373" i="87"/>
  <c r="AL373" i="93"/>
  <c r="U373" i="93"/>
  <c r="P373" i="93"/>
  <c r="AF373" i="93"/>
  <c r="O373" i="93"/>
  <c r="AI373" i="93"/>
  <c r="Q373" i="93"/>
  <c r="AE373" i="93"/>
  <c r="AJ373" i="93"/>
  <c r="AC373" i="93"/>
  <c r="H373" i="93"/>
  <c r="AS373" i="93"/>
  <c r="AB373" i="93"/>
  <c r="K373" i="93"/>
  <c r="AD373" i="93"/>
  <c r="M373" i="93"/>
  <c r="W373" i="93"/>
  <c r="AA373" i="93"/>
  <c r="L373" i="93"/>
  <c r="AH373" i="93"/>
  <c r="X373" i="93"/>
  <c r="Z373" i="93"/>
  <c r="N373" i="93"/>
  <c r="AP373" i="93"/>
  <c r="S373" i="93"/>
  <c r="V373" i="93"/>
  <c r="AR373" i="93"/>
  <c r="Y373" i="93"/>
  <c r="AO373" i="93"/>
  <c r="I373" i="93"/>
  <c r="R373" i="93"/>
  <c r="AK373" i="93"/>
  <c r="AN373" i="93"/>
  <c r="AQ373" i="93"/>
  <c r="J373" i="93"/>
  <c r="AM373" i="93"/>
  <c r="L367" i="32"/>
  <c r="AC367" i="32"/>
  <c r="J367" i="32"/>
  <c r="AA367" i="32"/>
  <c r="AR367" i="32"/>
  <c r="AK367" i="32"/>
  <c r="AO367" i="32"/>
  <c r="AQ367" i="32"/>
  <c r="H367" i="32"/>
  <c r="AL367" i="32"/>
  <c r="AJ367" i="32"/>
  <c r="Q367" i="32"/>
  <c r="M367" i="32"/>
  <c r="AP367" i="32"/>
  <c r="AN367" i="32"/>
  <c r="AB367" i="32"/>
  <c r="AF367" i="32"/>
  <c r="Z367" i="32"/>
  <c r="P367" i="32"/>
  <c r="AH367" i="32"/>
  <c r="N367" i="32"/>
  <c r="AE367" i="32"/>
  <c r="K367" i="32"/>
  <c r="AS367" i="32"/>
  <c r="I367" i="32"/>
  <c r="X367" i="32"/>
  <c r="AM367" i="32"/>
  <c r="U367" i="32"/>
  <c r="R367" i="32"/>
  <c r="S367" i="32"/>
  <c r="V367" i="32"/>
  <c r="O367" i="32"/>
  <c r="Y367" i="32"/>
  <c r="W367" i="32"/>
  <c r="AD367" i="32"/>
  <c r="AI367" i="32"/>
  <c r="AN367" i="92"/>
  <c r="AR367" i="92"/>
  <c r="W367" i="92"/>
  <c r="AP367" i="92"/>
  <c r="R367" i="92"/>
  <c r="H367" i="92"/>
  <c r="AH367" i="92"/>
  <c r="AE367" i="92"/>
  <c r="J367" i="92"/>
  <c r="N367" i="92"/>
  <c r="P367" i="92"/>
  <c r="Y367" i="92"/>
  <c r="AA367" i="92"/>
  <c r="AF367" i="92"/>
  <c r="O367" i="92"/>
  <c r="AI367" i="92"/>
  <c r="Q367" i="92"/>
  <c r="U367" i="92"/>
  <c r="AS367" i="92"/>
  <c r="AB367" i="92"/>
  <c r="K367" i="92"/>
  <c r="AD367" i="92"/>
  <c r="M367" i="92"/>
  <c r="AC367" i="92"/>
  <c r="X367" i="92"/>
  <c r="Z367" i="92"/>
  <c r="AL367" i="92"/>
  <c r="AQ367" i="92"/>
  <c r="S367" i="92"/>
  <c r="V367" i="92"/>
  <c r="AJ367" i="92"/>
  <c r="AO367" i="92"/>
  <c r="I367" i="92"/>
  <c r="AM367" i="92"/>
  <c r="AK367" i="92"/>
  <c r="L367" i="92"/>
  <c r="AR387" i="88"/>
  <c r="AP387" i="88"/>
  <c r="AC387" i="88"/>
  <c r="S387" i="88"/>
  <c r="H387" i="88"/>
  <c r="AL387" i="88"/>
  <c r="AB387" i="88"/>
  <c r="P387" i="88"/>
  <c r="Y387" i="88"/>
  <c r="AS387" i="88"/>
  <c r="U387" i="88"/>
  <c r="K387" i="88"/>
  <c r="AH387" i="88"/>
  <c r="AK387" i="88"/>
  <c r="L387" i="88"/>
  <c r="O387" i="88"/>
  <c r="X387" i="88"/>
  <c r="AF387" i="88"/>
  <c r="AO387" i="88"/>
  <c r="Q387" i="88"/>
  <c r="AI387" i="88"/>
  <c r="N387" i="88"/>
  <c r="AE387" i="88"/>
  <c r="I387" i="88"/>
  <c r="AQ387" i="88"/>
  <c r="W387" i="88"/>
  <c r="V387" i="88"/>
  <c r="AM387" i="88"/>
  <c r="R387" i="88"/>
  <c r="AJ387" i="88"/>
  <c r="Z387" i="88"/>
  <c r="AN387" i="88"/>
  <c r="AA387" i="88"/>
  <c r="M387" i="88"/>
  <c r="J387" i="88"/>
  <c r="AD387" i="88"/>
  <c r="AT304" i="88"/>
  <c r="AU354" i="92"/>
  <c r="AV354" i="92" s="1"/>
  <c r="AT355" i="94"/>
  <c r="AD384" i="88"/>
  <c r="AP384" i="88"/>
  <c r="U384" i="88"/>
  <c r="AI384" i="88"/>
  <c r="AM384" i="88"/>
  <c r="M384" i="88"/>
  <c r="AS384" i="88"/>
  <c r="L384" i="88"/>
  <c r="Z384" i="88"/>
  <c r="Y384" i="88"/>
  <c r="P384" i="88"/>
  <c r="AL384" i="88"/>
  <c r="Q384" i="88"/>
  <c r="V384" i="88"/>
  <c r="H384" i="88"/>
  <c r="AC384" i="88"/>
  <c r="I384" i="88"/>
  <c r="AH384" i="88"/>
  <c r="W384" i="88"/>
  <c r="AN384" i="88"/>
  <c r="O384" i="88"/>
  <c r="AF384" i="88"/>
  <c r="N384" i="88"/>
  <c r="X384" i="88"/>
  <c r="J384" i="88"/>
  <c r="AA384" i="88"/>
  <c r="AR384" i="88"/>
  <c r="S384" i="88"/>
  <c r="AK384" i="88"/>
  <c r="AE384" i="88"/>
  <c r="AO384" i="88"/>
  <c r="AJ384" i="88"/>
  <c r="AB384" i="88"/>
  <c r="K384" i="88"/>
  <c r="AQ384" i="88"/>
  <c r="R384" i="88"/>
  <c r="AN384" i="93"/>
  <c r="AP384" i="93"/>
  <c r="L384" i="93"/>
  <c r="AJ384" i="93"/>
  <c r="H384" i="93"/>
  <c r="AB384" i="93"/>
  <c r="X384" i="93"/>
  <c r="AM384" i="93"/>
  <c r="V384" i="93"/>
  <c r="AR384" i="93"/>
  <c r="U384" i="93"/>
  <c r="AH384" i="93"/>
  <c r="AS384" i="93"/>
  <c r="N384" i="93"/>
  <c r="AQ384" i="93"/>
  <c r="Q384" i="93"/>
  <c r="AF384" i="93"/>
  <c r="AO384" i="93"/>
  <c r="AK384" i="93"/>
  <c r="P384" i="93"/>
  <c r="AI384" i="93"/>
  <c r="M384" i="93"/>
  <c r="AA384" i="93"/>
  <c r="Y384" i="93"/>
  <c r="AC384" i="93"/>
  <c r="AE384" i="93"/>
  <c r="I384" i="93"/>
  <c r="R384" i="93"/>
  <c r="AD384" i="93"/>
  <c r="W384" i="93"/>
  <c r="AL384" i="93"/>
  <c r="K384" i="93"/>
  <c r="O384" i="93"/>
  <c r="Z384" i="93"/>
  <c r="S384" i="93"/>
  <c r="J384" i="93"/>
  <c r="G326" i="88"/>
  <c r="G295" i="94"/>
  <c r="AT346" i="93"/>
  <c r="F345" i="88"/>
  <c r="AT318" i="93"/>
  <c r="AU318" i="93"/>
  <c r="AV318" i="93" s="1"/>
  <c r="AT331" i="93"/>
  <c r="AT381" i="88"/>
  <c r="AU381" i="88"/>
  <c r="AV381" i="88" s="1"/>
  <c r="AU309" i="93"/>
  <c r="AT309" i="87"/>
  <c r="F308" i="87"/>
  <c r="AU371" i="94"/>
  <c r="AR316" i="87"/>
  <c r="AN316" i="87"/>
  <c r="N316" i="87"/>
  <c r="AE316" i="87"/>
  <c r="H316" i="87"/>
  <c r="Y316" i="87"/>
  <c r="AP316" i="87"/>
  <c r="W316" i="87"/>
  <c r="P316" i="87"/>
  <c r="AH316" i="87"/>
  <c r="AA316" i="87"/>
  <c r="AO316" i="87"/>
  <c r="X316" i="87"/>
  <c r="AQ316" i="87"/>
  <c r="Z316" i="87"/>
  <c r="I316" i="87"/>
  <c r="AL316" i="87"/>
  <c r="J316" i="87"/>
  <c r="O316" i="87"/>
  <c r="AJ316" i="87"/>
  <c r="AK316" i="87"/>
  <c r="S316" i="87"/>
  <c r="AM316" i="87"/>
  <c r="V316" i="87"/>
  <c r="L316" i="87"/>
  <c r="AF316" i="87"/>
  <c r="AI316" i="87"/>
  <c r="Q316" i="87"/>
  <c r="AD316" i="87"/>
  <c r="AB316" i="87"/>
  <c r="AC316" i="87"/>
  <c r="R316" i="87"/>
  <c r="AS316" i="87"/>
  <c r="M316" i="87"/>
  <c r="K316" i="87"/>
  <c r="AM316" i="93"/>
  <c r="AF316" i="93"/>
  <c r="AS316" i="93"/>
  <c r="K316" i="93"/>
  <c r="Q316" i="93"/>
  <c r="AO316" i="93"/>
  <c r="AK316" i="93"/>
  <c r="AQ316" i="93"/>
  <c r="I316" i="93"/>
  <c r="X316" i="93"/>
  <c r="AI316" i="93"/>
  <c r="V316" i="93"/>
  <c r="H316" i="93"/>
  <c r="Y316" i="93"/>
  <c r="AP316" i="93"/>
  <c r="AR316" i="93"/>
  <c r="Z316" i="93"/>
  <c r="O316" i="93"/>
  <c r="L316" i="93"/>
  <c r="AC316" i="93"/>
  <c r="R316" i="93"/>
  <c r="AJ316" i="93"/>
  <c r="AB316" i="93"/>
  <c r="P316" i="93"/>
  <c r="AA316" i="93"/>
  <c r="S316" i="93"/>
  <c r="U316" i="93"/>
  <c r="J316" i="93"/>
  <c r="AE316" i="93"/>
  <c r="AH316" i="93"/>
  <c r="N316" i="93"/>
  <c r="AN316" i="93"/>
  <c r="AL316" i="93"/>
  <c r="W316" i="93"/>
  <c r="AD316" i="93"/>
  <c r="M316" i="93"/>
  <c r="I337" i="32"/>
  <c r="Z337" i="32"/>
  <c r="AQ337" i="32"/>
  <c r="AC337" i="32"/>
  <c r="S337" i="32"/>
  <c r="AP337" i="32"/>
  <c r="J337" i="32"/>
  <c r="AB337" i="32"/>
  <c r="P337" i="32"/>
  <c r="AO337" i="32"/>
  <c r="AF337" i="32"/>
  <c r="W337" i="32"/>
  <c r="AH337" i="32"/>
  <c r="M337" i="32"/>
  <c r="AD337" i="32"/>
  <c r="L337" i="32"/>
  <c r="AJ337" i="32"/>
  <c r="Y337" i="32"/>
  <c r="O337" i="32"/>
  <c r="U337" i="32"/>
  <c r="H337" i="32"/>
  <c r="AN337" i="32"/>
  <c r="Q337" i="32"/>
  <c r="AI337" i="32"/>
  <c r="R337" i="32"/>
  <c r="AE337" i="32"/>
  <c r="AA337" i="32"/>
  <c r="K337" i="32"/>
  <c r="V337" i="32"/>
  <c r="AM337" i="32"/>
  <c r="X337" i="32"/>
  <c r="N337" i="32"/>
  <c r="AK337" i="32"/>
  <c r="AL337" i="32"/>
  <c r="AR337" i="32"/>
  <c r="AS337" i="32"/>
  <c r="R337" i="88"/>
  <c r="AQ337" i="88"/>
  <c r="Z337" i="88"/>
  <c r="W337" i="88"/>
  <c r="AE337" i="88"/>
  <c r="N337" i="88"/>
  <c r="J337" i="88"/>
  <c r="AJ337" i="88"/>
  <c r="I337" i="88"/>
  <c r="AA337" i="88"/>
  <c r="AR337" i="88"/>
  <c r="AI337" i="88"/>
  <c r="Q337" i="88"/>
  <c r="AP337" i="88"/>
  <c r="Y337" i="88"/>
  <c r="H337" i="88"/>
  <c r="AF337" i="88"/>
  <c r="O337" i="88"/>
  <c r="AD337" i="88"/>
  <c r="AH337" i="88"/>
  <c r="AO337" i="88"/>
  <c r="M337" i="88"/>
  <c r="AN337" i="88"/>
  <c r="AL337" i="88"/>
  <c r="U337" i="88"/>
  <c r="AS337" i="88"/>
  <c r="AB337" i="88"/>
  <c r="K337" i="88"/>
  <c r="AM337" i="88"/>
  <c r="P337" i="88"/>
  <c r="X337" i="88"/>
  <c r="AC337" i="88"/>
  <c r="V337" i="88"/>
  <c r="AK337" i="88"/>
  <c r="S337" i="88"/>
  <c r="L337" i="88"/>
  <c r="AC362" i="88"/>
  <c r="AL362" i="88"/>
  <c r="U362" i="88"/>
  <c r="V362" i="88"/>
  <c r="AI362" i="88"/>
  <c r="AP362" i="88"/>
  <c r="H362" i="88"/>
  <c r="M362" i="88"/>
  <c r="L362" i="88"/>
  <c r="Z362" i="88"/>
  <c r="AH362" i="88"/>
  <c r="AM362" i="88"/>
  <c r="AD362" i="88"/>
  <c r="Q362" i="88"/>
  <c r="I362" i="88"/>
  <c r="Y362" i="88"/>
  <c r="P362" i="88"/>
  <c r="AS362" i="88"/>
  <c r="N362" i="88"/>
  <c r="AE362" i="88"/>
  <c r="O362" i="88"/>
  <c r="AF362" i="88"/>
  <c r="W362" i="88"/>
  <c r="AO362" i="88"/>
  <c r="AQ362" i="88"/>
  <c r="R362" i="88"/>
  <c r="AJ362" i="88"/>
  <c r="S362" i="88"/>
  <c r="AK362" i="88"/>
  <c r="AN362" i="88"/>
  <c r="X362" i="88"/>
  <c r="AR362" i="88"/>
  <c r="AB362" i="88"/>
  <c r="J362" i="88"/>
  <c r="AA362" i="88"/>
  <c r="K362" i="88"/>
  <c r="AR362" i="93"/>
  <c r="AO362" i="93"/>
  <c r="AC362" i="93"/>
  <c r="Q362" i="93"/>
  <c r="AK362" i="93"/>
  <c r="Y362" i="93"/>
  <c r="M362" i="93"/>
  <c r="AI362" i="93"/>
  <c r="L362" i="93"/>
  <c r="AD362" i="93"/>
  <c r="H362" i="93"/>
  <c r="X362" i="93"/>
  <c r="S362" i="93"/>
  <c r="AP362" i="93"/>
  <c r="Z362" i="93"/>
  <c r="V362" i="93"/>
  <c r="AS362" i="93"/>
  <c r="I362" i="93"/>
  <c r="AF362" i="93"/>
  <c r="AB362" i="93"/>
  <c r="AL362" i="93"/>
  <c r="AH362" i="93"/>
  <c r="W362" i="93"/>
  <c r="AN362" i="93"/>
  <c r="AQ362" i="93"/>
  <c r="AM362" i="93"/>
  <c r="J362" i="93"/>
  <c r="AA362" i="93"/>
  <c r="O362" i="93"/>
  <c r="N362" i="93"/>
  <c r="U362" i="93"/>
  <c r="R362" i="93"/>
  <c r="K362" i="93"/>
  <c r="AE362" i="93"/>
  <c r="AJ362" i="93"/>
  <c r="P362" i="93"/>
  <c r="AO366" i="91"/>
  <c r="X366" i="91"/>
  <c r="K366" i="91"/>
  <c r="AI366" i="91"/>
  <c r="V366" i="91"/>
  <c r="AH366" i="91"/>
  <c r="AC366" i="91"/>
  <c r="AS366" i="91"/>
  <c r="Q366" i="91"/>
  <c r="L366" i="91"/>
  <c r="AF366" i="91"/>
  <c r="I366" i="91"/>
  <c r="Y366" i="91"/>
  <c r="P366" i="91"/>
  <c r="AR366" i="91"/>
  <c r="Z366" i="91"/>
  <c r="AP366" i="91"/>
  <c r="S366" i="91"/>
  <c r="AB366" i="91"/>
  <c r="AQ366" i="91"/>
  <c r="AK366" i="91"/>
  <c r="AM366" i="91"/>
  <c r="AL366" i="91"/>
  <c r="AD366" i="91"/>
  <c r="M366" i="91"/>
  <c r="H366" i="91"/>
  <c r="N366" i="91"/>
  <c r="AE366" i="91"/>
  <c r="U366" i="91"/>
  <c r="AA366" i="91"/>
  <c r="AN366" i="91"/>
  <c r="O366" i="91"/>
  <c r="J366" i="91"/>
  <c r="AJ366" i="91"/>
  <c r="R366" i="91"/>
  <c r="W366" i="91"/>
  <c r="AI366" i="94"/>
  <c r="Q366" i="94"/>
  <c r="AO366" i="94"/>
  <c r="X366" i="94"/>
  <c r="AR366" i="94"/>
  <c r="J366" i="94"/>
  <c r="N366" i="94"/>
  <c r="AP366" i="94"/>
  <c r="P366" i="94"/>
  <c r="AL366" i="94"/>
  <c r="AD366" i="94"/>
  <c r="M366" i="94"/>
  <c r="AK366" i="94"/>
  <c r="S366" i="94"/>
  <c r="AJ366" i="94"/>
  <c r="AN366" i="94"/>
  <c r="Y366" i="94"/>
  <c r="AH366" i="94"/>
  <c r="Z366" i="94"/>
  <c r="AF366" i="94"/>
  <c r="AA366" i="94"/>
  <c r="AC366" i="94"/>
  <c r="V366" i="94"/>
  <c r="AB366" i="94"/>
  <c r="R366" i="94"/>
  <c r="L366" i="94"/>
  <c r="AQ366" i="94"/>
  <c r="O366" i="94"/>
  <c r="H366" i="94"/>
  <c r="AM366" i="94"/>
  <c r="K366" i="94"/>
  <c r="U366" i="94"/>
  <c r="I366" i="94"/>
  <c r="AE366" i="94"/>
  <c r="AS366" i="94"/>
  <c r="W366" i="94"/>
  <c r="AR315" i="91"/>
  <c r="S315" i="91"/>
  <c r="K315" i="91"/>
  <c r="AB315" i="91"/>
  <c r="AA315" i="91"/>
  <c r="AS315" i="91"/>
  <c r="AJ315" i="91"/>
  <c r="R315" i="91"/>
  <c r="J315" i="91"/>
  <c r="AQ315" i="91"/>
  <c r="Z315" i="91"/>
  <c r="I315" i="91"/>
  <c r="AC315" i="91"/>
  <c r="L315" i="91"/>
  <c r="AE315" i="91"/>
  <c r="AO315" i="91"/>
  <c r="AK315" i="91"/>
  <c r="AM315" i="91"/>
  <c r="V315" i="91"/>
  <c r="AP315" i="91"/>
  <c r="Y315" i="91"/>
  <c r="H315" i="91"/>
  <c r="AN315" i="91"/>
  <c r="O315" i="91"/>
  <c r="AI315" i="91"/>
  <c r="AL315" i="91"/>
  <c r="N315" i="91"/>
  <c r="U315" i="91"/>
  <c r="AD315" i="91"/>
  <c r="AH315" i="91"/>
  <c r="W315" i="91"/>
  <c r="F314" i="91"/>
  <c r="Q315" i="91"/>
  <c r="X315" i="91"/>
  <c r="P315" i="91"/>
  <c r="AF315" i="91"/>
  <c r="M315" i="91"/>
  <c r="Z321" i="88"/>
  <c r="AI321" i="88"/>
  <c r="J321" i="88"/>
  <c r="AJ321" i="88"/>
  <c r="Q321" i="88"/>
  <c r="I321" i="88"/>
  <c r="AR321" i="88"/>
  <c r="AQ321" i="88"/>
  <c r="R321" i="88"/>
  <c r="AA321" i="88"/>
  <c r="AP321" i="88"/>
  <c r="Y321" i="88"/>
  <c r="H321" i="88"/>
  <c r="AF321" i="88"/>
  <c r="O321" i="88"/>
  <c r="V321" i="88"/>
  <c r="W321" i="88"/>
  <c r="AH321" i="88"/>
  <c r="AO321" i="88"/>
  <c r="F320" i="88"/>
  <c r="AN321" i="88"/>
  <c r="AL321" i="88"/>
  <c r="U321" i="88"/>
  <c r="AS321" i="88"/>
  <c r="AB321" i="88"/>
  <c r="K321" i="88"/>
  <c r="AD321" i="88"/>
  <c r="AE321" i="88"/>
  <c r="P321" i="88"/>
  <c r="X321" i="88"/>
  <c r="AM321" i="88"/>
  <c r="AK321" i="88"/>
  <c r="AC321" i="88"/>
  <c r="S321" i="88"/>
  <c r="N321" i="88"/>
  <c r="M321" i="88"/>
  <c r="L321" i="88"/>
  <c r="AE359" i="88"/>
  <c r="AD359" i="88"/>
  <c r="M359" i="88"/>
  <c r="N359" i="88"/>
  <c r="AC359" i="88"/>
  <c r="L359" i="88"/>
  <c r="AK359" i="88"/>
  <c r="S359" i="88"/>
  <c r="AR359" i="88"/>
  <c r="J359" i="88"/>
  <c r="Q359" i="88"/>
  <c r="W359" i="88"/>
  <c r="AL359" i="88"/>
  <c r="AS359" i="88"/>
  <c r="AB359" i="88"/>
  <c r="AA359" i="88"/>
  <c r="V359" i="88"/>
  <c r="AP359" i="88"/>
  <c r="Y359" i="88"/>
  <c r="H359" i="88"/>
  <c r="AF359" i="88"/>
  <c r="O359" i="88"/>
  <c r="AJ359" i="88"/>
  <c r="AQ359" i="88"/>
  <c r="I359" i="88"/>
  <c r="AN359" i="88"/>
  <c r="U359" i="88"/>
  <c r="K359" i="88"/>
  <c r="AI359" i="88"/>
  <c r="P359" i="88"/>
  <c r="R359" i="88"/>
  <c r="X359" i="88"/>
  <c r="F358" i="88"/>
  <c r="AO359" i="88"/>
  <c r="Z359" i="88"/>
  <c r="AM359" i="88"/>
  <c r="AH359" i="88"/>
  <c r="V347" i="87"/>
  <c r="AM347" i="87"/>
  <c r="Q347" i="87"/>
  <c r="AC347" i="87"/>
  <c r="L347" i="87"/>
  <c r="AK347" i="87"/>
  <c r="S347" i="87"/>
  <c r="AJ347" i="87"/>
  <c r="AN347" i="87"/>
  <c r="AD347" i="87"/>
  <c r="I347" i="87"/>
  <c r="AL347" i="87"/>
  <c r="AS347" i="87"/>
  <c r="K347" i="87"/>
  <c r="W347" i="87"/>
  <c r="AP347" i="87"/>
  <c r="Y347" i="87"/>
  <c r="H347" i="87"/>
  <c r="AF347" i="87"/>
  <c r="O347" i="87"/>
  <c r="AA347" i="87"/>
  <c r="AE347" i="87"/>
  <c r="M347" i="87"/>
  <c r="AI347" i="87"/>
  <c r="AB347" i="87"/>
  <c r="R347" i="87"/>
  <c r="AQ347" i="87"/>
  <c r="X347" i="87"/>
  <c r="Z347" i="87"/>
  <c r="P347" i="87"/>
  <c r="AO347" i="87"/>
  <c r="N347" i="87"/>
  <c r="AH347" i="87"/>
  <c r="AR347" i="87"/>
  <c r="J347" i="87"/>
  <c r="AS347" i="94"/>
  <c r="AP347" i="94"/>
  <c r="L347" i="94"/>
  <c r="AK347" i="94"/>
  <c r="V347" i="94"/>
  <c r="AB347" i="94"/>
  <c r="AQ347" i="94"/>
  <c r="U347" i="94"/>
  <c r="AH347" i="94"/>
  <c r="AM347" i="94"/>
  <c r="H347" i="94"/>
  <c r="R347" i="94"/>
  <c r="AJ347" i="94"/>
  <c r="AL347" i="94"/>
  <c r="O347" i="94"/>
  <c r="Y347" i="94"/>
  <c r="AD347" i="94"/>
  <c r="S347" i="94"/>
  <c r="W347" i="94"/>
  <c r="AN347" i="94"/>
  <c r="I347" i="94"/>
  <c r="X347" i="94"/>
  <c r="AA347" i="94"/>
  <c r="AR347" i="94"/>
  <c r="AO347" i="94"/>
  <c r="P347" i="94"/>
  <c r="AE347" i="94"/>
  <c r="M347" i="94"/>
  <c r="AF347" i="94"/>
  <c r="AI347" i="94"/>
  <c r="J347" i="94"/>
  <c r="AC347" i="94"/>
  <c r="Z347" i="94"/>
  <c r="N347" i="94"/>
  <c r="Q347" i="94"/>
  <c r="K347" i="94"/>
  <c r="AN332" i="87"/>
  <c r="W332" i="87"/>
  <c r="AP332" i="87"/>
  <c r="AQ332" i="87"/>
  <c r="Q332" i="87"/>
  <c r="AD332" i="87"/>
  <c r="Y332" i="87"/>
  <c r="R332" i="87"/>
  <c r="AJ332" i="87"/>
  <c r="AL332" i="87"/>
  <c r="L332" i="87"/>
  <c r="M332" i="87"/>
  <c r="AE332" i="87"/>
  <c r="AI332" i="87"/>
  <c r="Z332" i="87"/>
  <c r="AC332" i="87"/>
  <c r="H332" i="87"/>
  <c r="N332" i="87"/>
  <c r="I332" i="87"/>
  <c r="AO332" i="87"/>
  <c r="X332" i="87"/>
  <c r="J332" i="87"/>
  <c r="AH332" i="87"/>
  <c r="AF332" i="87"/>
  <c r="V332" i="87"/>
  <c r="AK332" i="87"/>
  <c r="S332" i="87"/>
  <c r="P332" i="87"/>
  <c r="AM332" i="87"/>
  <c r="O332" i="87"/>
  <c r="AR332" i="87"/>
  <c r="AB332" i="87"/>
  <c r="AA332" i="87"/>
  <c r="AS332" i="87"/>
  <c r="K332" i="87"/>
  <c r="V332" i="92"/>
  <c r="AM332" i="92"/>
  <c r="O332" i="92"/>
  <c r="AK332" i="92"/>
  <c r="AQ332" i="92"/>
  <c r="I332" i="92"/>
  <c r="X332" i="92"/>
  <c r="AB332" i="92"/>
  <c r="AI332" i="92"/>
  <c r="AD332" i="92"/>
  <c r="AR332" i="92"/>
  <c r="Z332" i="92"/>
  <c r="AF332" i="92"/>
  <c r="AS332" i="92"/>
  <c r="Q332" i="92"/>
  <c r="S332" i="92"/>
  <c r="H332" i="92"/>
  <c r="Y332" i="92"/>
  <c r="AP332" i="92"/>
  <c r="W332" i="92"/>
  <c r="AN332" i="92"/>
  <c r="K332" i="92"/>
  <c r="L332" i="92"/>
  <c r="AC332" i="92"/>
  <c r="J332" i="92"/>
  <c r="AA332" i="92"/>
  <c r="M332" i="92"/>
  <c r="P332" i="92"/>
  <c r="N332" i="92"/>
  <c r="AE332" i="92"/>
  <c r="AO332" i="92"/>
  <c r="U332" i="92"/>
  <c r="R332" i="92"/>
  <c r="AH332" i="92"/>
  <c r="AJ332" i="92"/>
  <c r="AL332" i="92"/>
  <c r="I343" i="32"/>
  <c r="Z343" i="32"/>
  <c r="AQ343" i="32"/>
  <c r="AE343" i="32"/>
  <c r="O343" i="32"/>
  <c r="AL343" i="32"/>
  <c r="AN343" i="32"/>
  <c r="AS343" i="32"/>
  <c r="X343" i="32"/>
  <c r="Q343" i="32"/>
  <c r="S343" i="32"/>
  <c r="AA343" i="32"/>
  <c r="W343" i="32"/>
  <c r="L343" i="32"/>
  <c r="AM343" i="32"/>
  <c r="J343" i="32"/>
  <c r="AB343" i="32"/>
  <c r="AO343" i="32"/>
  <c r="M343" i="32"/>
  <c r="AD343" i="32"/>
  <c r="N343" i="32"/>
  <c r="AK343" i="32"/>
  <c r="U343" i="32"/>
  <c r="AR343" i="32"/>
  <c r="K343" i="32"/>
  <c r="H343" i="32"/>
  <c r="AC343" i="32"/>
  <c r="AI343" i="32"/>
  <c r="AP343" i="32"/>
  <c r="P343" i="32"/>
  <c r="R343" i="32"/>
  <c r="V343" i="32"/>
  <c r="Y343" i="32"/>
  <c r="AF343" i="32"/>
  <c r="AH343" i="32"/>
  <c r="AJ343" i="32"/>
  <c r="N343" i="91"/>
  <c r="AE343" i="91"/>
  <c r="AI343" i="91"/>
  <c r="Q343" i="91"/>
  <c r="AL343" i="91"/>
  <c r="U343" i="91"/>
  <c r="AR343" i="91"/>
  <c r="J343" i="91"/>
  <c r="O343" i="91"/>
  <c r="AN343" i="91"/>
  <c r="AD343" i="91"/>
  <c r="M343" i="91"/>
  <c r="AH343" i="91"/>
  <c r="P343" i="91"/>
  <c r="AJ343" i="91"/>
  <c r="AO343" i="91"/>
  <c r="AS343" i="91"/>
  <c r="W343" i="91"/>
  <c r="AQ343" i="91"/>
  <c r="I343" i="91"/>
  <c r="L343" i="91"/>
  <c r="AF343" i="91"/>
  <c r="S343" i="91"/>
  <c r="AC343" i="91"/>
  <c r="AM343" i="91"/>
  <c r="AP343" i="91"/>
  <c r="H343" i="91"/>
  <c r="X343" i="91"/>
  <c r="AK343" i="91"/>
  <c r="Z343" i="91"/>
  <c r="AA343" i="91"/>
  <c r="AB343" i="91"/>
  <c r="V343" i="91"/>
  <c r="R343" i="91"/>
  <c r="Y343" i="91"/>
  <c r="K343" i="91"/>
  <c r="T309" i="32"/>
  <c r="AU340" i="94"/>
  <c r="AS350" i="88"/>
  <c r="AP350" i="88"/>
  <c r="Y350" i="88"/>
  <c r="H350" i="88"/>
  <c r="AI350" i="88"/>
  <c r="Q350" i="88"/>
  <c r="AQ350" i="88"/>
  <c r="I350" i="88"/>
  <c r="AH350" i="88"/>
  <c r="Z350" i="88"/>
  <c r="P350" i="88"/>
  <c r="AC350" i="88"/>
  <c r="M350" i="88"/>
  <c r="AL350" i="88"/>
  <c r="V350" i="88"/>
  <c r="L350" i="88"/>
  <c r="U350" i="88"/>
  <c r="AD350" i="88"/>
  <c r="R350" i="88"/>
  <c r="AJ350" i="88"/>
  <c r="O350" i="88"/>
  <c r="AF350" i="88"/>
  <c r="J350" i="88"/>
  <c r="AR350" i="88"/>
  <c r="AO350" i="88"/>
  <c r="AM350" i="88"/>
  <c r="W350" i="88"/>
  <c r="AN350" i="88"/>
  <c r="S350" i="88"/>
  <c r="AK350" i="88"/>
  <c r="AA350" i="88"/>
  <c r="X350" i="88"/>
  <c r="AE350" i="88"/>
  <c r="AB350" i="88"/>
  <c r="N350" i="88"/>
  <c r="K350" i="88"/>
  <c r="J365" i="32"/>
  <c r="AA365" i="32"/>
  <c r="AR365" i="32"/>
  <c r="Y365" i="32"/>
  <c r="AP365" i="32"/>
  <c r="AI365" i="32"/>
  <c r="AK365" i="32"/>
  <c r="AD365" i="32"/>
  <c r="AF365" i="32"/>
  <c r="R365" i="32"/>
  <c r="P365" i="32"/>
  <c r="Q365" i="32"/>
  <c r="AB365" i="32"/>
  <c r="K365" i="32"/>
  <c r="W365" i="32"/>
  <c r="U365" i="32"/>
  <c r="Z365" i="32"/>
  <c r="AM365" i="32"/>
  <c r="H365" i="32"/>
  <c r="F364" i="32"/>
  <c r="N365" i="32"/>
  <c r="AE365" i="32"/>
  <c r="L365" i="32"/>
  <c r="AC365" i="32"/>
  <c r="I365" i="32"/>
  <c r="AQ365" i="32"/>
  <c r="O365" i="32"/>
  <c r="S365" i="32"/>
  <c r="AS365" i="32"/>
  <c r="AJ365" i="32"/>
  <c r="AH365" i="32"/>
  <c r="M365" i="32"/>
  <c r="AO365" i="32"/>
  <c r="AN365" i="32"/>
  <c r="AL365" i="32"/>
  <c r="X365" i="32"/>
  <c r="V365" i="32"/>
  <c r="AD365" i="92"/>
  <c r="M365" i="92"/>
  <c r="AK365" i="92"/>
  <c r="S365" i="92"/>
  <c r="AN365" i="92"/>
  <c r="AR365" i="92"/>
  <c r="J365" i="92"/>
  <c r="L365" i="92"/>
  <c r="AP365" i="92"/>
  <c r="AQ365" i="92"/>
  <c r="Z365" i="92"/>
  <c r="I365" i="92"/>
  <c r="AF365" i="92"/>
  <c r="O365" i="92"/>
  <c r="AE365" i="92"/>
  <c r="AJ365" i="92"/>
  <c r="AL365" i="92"/>
  <c r="AH365" i="92"/>
  <c r="H365" i="92"/>
  <c r="V365" i="92"/>
  <c r="AB365" i="92"/>
  <c r="W365" i="92"/>
  <c r="U365" i="92"/>
  <c r="AS365" i="92"/>
  <c r="P365" i="92"/>
  <c r="Q365" i="92"/>
  <c r="X365" i="92"/>
  <c r="N365" i="92"/>
  <c r="AC365" i="92"/>
  <c r="AM365" i="92"/>
  <c r="K365" i="92"/>
  <c r="AA365" i="92"/>
  <c r="AO365" i="92"/>
  <c r="Y365" i="92"/>
  <c r="F364" i="92"/>
  <c r="R365" i="92"/>
  <c r="AI365" i="92"/>
  <c r="AK322" i="93"/>
  <c r="AR322" i="93"/>
  <c r="Q322" i="93"/>
  <c r="X322" i="93"/>
  <c r="K322" i="93"/>
  <c r="M322" i="93"/>
  <c r="AQ322" i="93"/>
  <c r="I322" i="93"/>
  <c r="O322" i="93"/>
  <c r="AM322" i="93"/>
  <c r="AD322" i="93"/>
  <c r="AI322" i="93"/>
  <c r="AS322" i="93"/>
  <c r="U322" i="93"/>
  <c r="AL322" i="93"/>
  <c r="Z322" i="93"/>
  <c r="AB322" i="93"/>
  <c r="H322" i="93"/>
  <c r="Y322" i="93"/>
  <c r="AP322" i="93"/>
  <c r="R322" i="93"/>
  <c r="AJ322" i="93"/>
  <c r="V322" i="93"/>
  <c r="L322" i="93"/>
  <c r="N322" i="93"/>
  <c r="AN322" i="93"/>
  <c r="S322" i="93"/>
  <c r="P322" i="93"/>
  <c r="W322" i="93"/>
  <c r="AC322" i="93"/>
  <c r="AA322" i="93"/>
  <c r="AH322" i="93"/>
  <c r="AE322" i="93"/>
  <c r="AO322" i="93"/>
  <c r="J322" i="93"/>
  <c r="AF322" i="93"/>
  <c r="I348" i="32"/>
  <c r="Z348" i="32"/>
  <c r="AQ348" i="32"/>
  <c r="W348" i="32"/>
  <c r="AN348" i="32"/>
  <c r="AF348" i="32"/>
  <c r="AB348" i="32"/>
  <c r="Y348" i="32"/>
  <c r="P348" i="32"/>
  <c r="Q348" i="32"/>
  <c r="N348" i="32"/>
  <c r="O348" i="32"/>
  <c r="AS348" i="32"/>
  <c r="U348" i="32"/>
  <c r="V348" i="32"/>
  <c r="R348" i="32"/>
  <c r="AJ348" i="32"/>
  <c r="S348" i="32"/>
  <c r="AC348" i="32"/>
  <c r="M348" i="32"/>
  <c r="AD348" i="32"/>
  <c r="J348" i="32"/>
  <c r="AA348" i="32"/>
  <c r="AR348" i="32"/>
  <c r="AO348" i="32"/>
  <c r="AK348" i="32"/>
  <c r="AP348" i="32"/>
  <c r="AH348" i="32"/>
  <c r="AI348" i="32"/>
  <c r="AE348" i="32"/>
  <c r="K348" i="32"/>
  <c r="L348" i="32"/>
  <c r="AM348" i="32"/>
  <c r="X348" i="32"/>
  <c r="H348" i="32"/>
  <c r="AL348" i="32"/>
  <c r="AO348" i="92"/>
  <c r="AM348" i="92"/>
  <c r="O348" i="92"/>
  <c r="AD348" i="92"/>
  <c r="R348" i="92"/>
  <c r="AQ348" i="92"/>
  <c r="AR348" i="92"/>
  <c r="AA348" i="92"/>
  <c r="AJ348" i="92"/>
  <c r="AF348" i="92"/>
  <c r="X348" i="92"/>
  <c r="M348" i="92"/>
  <c r="V348" i="92"/>
  <c r="S348" i="92"/>
  <c r="AH348" i="92"/>
  <c r="P348" i="92"/>
  <c r="Q348" i="92"/>
  <c r="AN348" i="92"/>
  <c r="J348" i="92"/>
  <c r="Z348" i="92"/>
  <c r="AC348" i="92"/>
  <c r="L348" i="92"/>
  <c r="W348" i="92"/>
  <c r="AS348" i="92"/>
  <c r="I348" i="92"/>
  <c r="AP348" i="92"/>
  <c r="H348" i="92"/>
  <c r="AB348" i="92"/>
  <c r="N348" i="92"/>
  <c r="AL348" i="92"/>
  <c r="K348" i="92"/>
  <c r="AE348" i="92"/>
  <c r="Y348" i="92"/>
  <c r="U348" i="92"/>
  <c r="AK348" i="92"/>
  <c r="AI348" i="92"/>
  <c r="AU324" i="92"/>
  <c r="AV324" i="92" s="1"/>
  <c r="F339" i="93"/>
  <c r="K380" i="32"/>
  <c r="AB380" i="32"/>
  <c r="AS380" i="32"/>
  <c r="AD380" i="32"/>
  <c r="P380" i="32"/>
  <c r="AM380" i="32"/>
  <c r="AN380" i="32"/>
  <c r="AQ380" i="32"/>
  <c r="U380" i="32"/>
  <c r="AK380" i="32"/>
  <c r="AA380" i="32"/>
  <c r="L380" i="32"/>
  <c r="I380" i="32"/>
  <c r="AO380" i="32"/>
  <c r="J380" i="32"/>
  <c r="AC380" i="32"/>
  <c r="AI380" i="32"/>
  <c r="O380" i="32"/>
  <c r="AF380" i="32"/>
  <c r="M380" i="32"/>
  <c r="AJ380" i="32"/>
  <c r="V380" i="32"/>
  <c r="AR380" i="32"/>
  <c r="H380" i="32"/>
  <c r="N380" i="32"/>
  <c r="AL380" i="32"/>
  <c r="S380" i="32"/>
  <c r="R380" i="32"/>
  <c r="AP380" i="32"/>
  <c r="Q380" i="32"/>
  <c r="AE380" i="32"/>
  <c r="X380" i="32"/>
  <c r="Y380" i="32"/>
  <c r="AH380" i="32"/>
  <c r="Z380" i="32"/>
  <c r="W380" i="32"/>
  <c r="X380" i="88"/>
  <c r="AF380" i="88"/>
  <c r="W380" i="88"/>
  <c r="AR380" i="88"/>
  <c r="AJ380" i="88"/>
  <c r="N380" i="88"/>
  <c r="J380" i="88"/>
  <c r="AQ380" i="88"/>
  <c r="Z380" i="88"/>
  <c r="I380" i="88"/>
  <c r="AC380" i="88"/>
  <c r="L380" i="88"/>
  <c r="AB380" i="88"/>
  <c r="AA380" i="88"/>
  <c r="AI380" i="88"/>
  <c r="AL380" i="88"/>
  <c r="U380" i="88"/>
  <c r="K380" i="88"/>
  <c r="AE380" i="88"/>
  <c r="AM380" i="88"/>
  <c r="V380" i="88"/>
  <c r="AP380" i="88"/>
  <c r="Y380" i="88"/>
  <c r="H380" i="88"/>
  <c r="S380" i="88"/>
  <c r="AN380" i="88"/>
  <c r="R380" i="88"/>
  <c r="Q380" i="88"/>
  <c r="AS380" i="88"/>
  <c r="M380" i="88"/>
  <c r="O380" i="88"/>
  <c r="AO380" i="88"/>
  <c r="AK380" i="88"/>
  <c r="AH380" i="88"/>
  <c r="P380" i="88"/>
  <c r="AD380" i="88"/>
  <c r="AR372" i="92"/>
  <c r="AF372" i="92"/>
  <c r="O372" i="92"/>
  <c r="AQ372" i="92"/>
  <c r="Z372" i="92"/>
  <c r="I372" i="92"/>
  <c r="AO372" i="92"/>
  <c r="AI372" i="92"/>
  <c r="X372" i="92"/>
  <c r="Q372" i="92"/>
  <c r="S372" i="92"/>
  <c r="M372" i="92"/>
  <c r="AB372" i="92"/>
  <c r="V372" i="92"/>
  <c r="L372" i="92"/>
  <c r="AC372" i="92"/>
  <c r="W372" i="92"/>
  <c r="AN372" i="92"/>
  <c r="K372" i="92"/>
  <c r="P372" i="92"/>
  <c r="AH372" i="92"/>
  <c r="J372" i="92"/>
  <c r="AA372" i="92"/>
  <c r="AK372" i="92"/>
  <c r="AL372" i="92"/>
  <c r="N372" i="92"/>
  <c r="U372" i="92"/>
  <c r="AE372" i="92"/>
  <c r="AS372" i="92"/>
  <c r="H372" i="92"/>
  <c r="AP372" i="92"/>
  <c r="R372" i="92"/>
  <c r="AD372" i="92"/>
  <c r="AJ372" i="92"/>
  <c r="Y372" i="92"/>
  <c r="AM372" i="92"/>
  <c r="G357" i="87"/>
  <c r="AB301" i="88"/>
  <c r="AN301" i="88"/>
  <c r="AE301" i="88"/>
  <c r="N301" i="88"/>
  <c r="K301" i="88"/>
  <c r="W301" i="88"/>
  <c r="AS301" i="88"/>
  <c r="AM301" i="88"/>
  <c r="V301" i="88"/>
  <c r="AP301" i="88"/>
  <c r="Y301" i="88"/>
  <c r="H301" i="88"/>
  <c r="R301" i="88"/>
  <c r="X301" i="88"/>
  <c r="AD301" i="88"/>
  <c r="I301" i="88"/>
  <c r="U301" i="88"/>
  <c r="AJ301" i="88"/>
  <c r="AF301" i="88"/>
  <c r="AQ301" i="88"/>
  <c r="AH301" i="88"/>
  <c r="J301" i="88"/>
  <c r="Z301" i="88"/>
  <c r="AL301" i="88"/>
  <c r="P301" i="88"/>
  <c r="AA301" i="88"/>
  <c r="O301" i="88"/>
  <c r="Q301" i="88"/>
  <c r="L301" i="88"/>
  <c r="S301" i="88"/>
  <c r="M301" i="88"/>
  <c r="AK301" i="88"/>
  <c r="AI301" i="88"/>
  <c r="AC301" i="88"/>
  <c r="AR301" i="88"/>
  <c r="AO301" i="88"/>
  <c r="AR311" i="88"/>
  <c r="AP311" i="88"/>
  <c r="AC311" i="88"/>
  <c r="S311" i="88"/>
  <c r="H311" i="88"/>
  <c r="AL311" i="88"/>
  <c r="AB311" i="88"/>
  <c r="P311" i="88"/>
  <c r="Y311" i="88"/>
  <c r="AK311" i="88"/>
  <c r="AS311" i="88"/>
  <c r="U311" i="88"/>
  <c r="L311" i="88"/>
  <c r="AH311" i="88"/>
  <c r="K311" i="88"/>
  <c r="AO311" i="88"/>
  <c r="O311" i="88"/>
  <c r="X311" i="88"/>
  <c r="AF311" i="88"/>
  <c r="M311" i="88"/>
  <c r="AD311" i="88"/>
  <c r="J311" i="88"/>
  <c r="AA311" i="88"/>
  <c r="V311" i="88"/>
  <c r="R311" i="88"/>
  <c r="AJ311" i="88"/>
  <c r="Q311" i="88"/>
  <c r="AI311" i="88"/>
  <c r="N311" i="88"/>
  <c r="AE311" i="88"/>
  <c r="AM311" i="88"/>
  <c r="W311" i="88"/>
  <c r="AN311" i="88"/>
  <c r="I311" i="88"/>
  <c r="Z311" i="88"/>
  <c r="AQ311" i="88"/>
  <c r="AM363" i="92"/>
  <c r="V363" i="92"/>
  <c r="AS363" i="92"/>
  <c r="AB363" i="92"/>
  <c r="K363" i="92"/>
  <c r="N363" i="92"/>
  <c r="R363" i="92"/>
  <c r="AC363" i="92"/>
  <c r="Y363" i="92"/>
  <c r="AI363" i="92"/>
  <c r="Q363" i="92"/>
  <c r="AO363" i="92"/>
  <c r="X363" i="92"/>
  <c r="AN363" i="92"/>
  <c r="AR363" i="92"/>
  <c r="J363" i="92"/>
  <c r="L363" i="92"/>
  <c r="AP363" i="92"/>
  <c r="AD363" i="92"/>
  <c r="AK363" i="92"/>
  <c r="AE363" i="92"/>
  <c r="AL363" i="92"/>
  <c r="H363" i="92"/>
  <c r="M363" i="92"/>
  <c r="AJ363" i="92"/>
  <c r="Z363" i="92"/>
  <c r="AF363" i="92"/>
  <c r="W363" i="92"/>
  <c r="U363" i="92"/>
  <c r="S363" i="92"/>
  <c r="P363" i="92"/>
  <c r="AQ363" i="92"/>
  <c r="AH363" i="92"/>
  <c r="AA363" i="92"/>
  <c r="I363" i="92"/>
  <c r="O363" i="92"/>
  <c r="AK342" i="87"/>
  <c r="AR342" i="87"/>
  <c r="AB342" i="87"/>
  <c r="K342" i="87"/>
  <c r="AO342" i="87"/>
  <c r="X342" i="87"/>
  <c r="J342" i="87"/>
  <c r="AJ342" i="87"/>
  <c r="S342" i="87"/>
  <c r="AF342" i="87"/>
  <c r="AS342" i="87"/>
  <c r="R342" i="87"/>
  <c r="O342" i="87"/>
  <c r="AA342" i="87"/>
  <c r="AD342" i="87"/>
  <c r="M342" i="87"/>
  <c r="AH342" i="87"/>
  <c r="P342" i="87"/>
  <c r="W342" i="87"/>
  <c r="AM342" i="87"/>
  <c r="AP342" i="87"/>
  <c r="H342" i="87"/>
  <c r="AQ342" i="87"/>
  <c r="Z342" i="87"/>
  <c r="I342" i="87"/>
  <c r="AC342" i="87"/>
  <c r="L342" i="87"/>
  <c r="AE342" i="87"/>
  <c r="V342" i="87"/>
  <c r="Y342" i="87"/>
  <c r="AN342" i="87"/>
  <c r="AL342" i="87"/>
  <c r="N342" i="87"/>
  <c r="Q342" i="87"/>
  <c r="AI342" i="87"/>
  <c r="AN342" i="93"/>
  <c r="I342" i="93"/>
  <c r="S342" i="93"/>
  <c r="AB342" i="93"/>
  <c r="Q342" i="93"/>
  <c r="AH342" i="93"/>
  <c r="P342" i="93"/>
  <c r="AM342" i="93"/>
  <c r="O342" i="93"/>
  <c r="AD342" i="93"/>
  <c r="N342" i="93"/>
  <c r="AQ342" i="93"/>
  <c r="K342" i="93"/>
  <c r="AC342" i="93"/>
  <c r="L342" i="93"/>
  <c r="AF342" i="93"/>
  <c r="J342" i="93"/>
  <c r="X342" i="93"/>
  <c r="Z342" i="93"/>
  <c r="AS342" i="93"/>
  <c r="W342" i="93"/>
  <c r="AP342" i="93"/>
  <c r="H342" i="93"/>
  <c r="AO342" i="93"/>
  <c r="AK342" i="93"/>
  <c r="AE342" i="93"/>
  <c r="AI342" i="93"/>
  <c r="AL342" i="93"/>
  <c r="AR342" i="93"/>
  <c r="AJ342" i="93"/>
  <c r="AA342" i="93"/>
  <c r="R342" i="93"/>
  <c r="V342" i="93"/>
  <c r="Y342" i="93"/>
  <c r="U342" i="93"/>
  <c r="M342" i="93"/>
  <c r="AO328" i="87"/>
  <c r="X328" i="87"/>
  <c r="AE328" i="87"/>
  <c r="K328" i="87"/>
  <c r="AC328" i="87"/>
  <c r="I328" i="87"/>
  <c r="J328" i="87"/>
  <c r="H328" i="87"/>
  <c r="L328" i="87"/>
  <c r="AF328" i="87"/>
  <c r="Q328" i="87"/>
  <c r="AA328" i="87"/>
  <c r="AR328" i="87"/>
  <c r="AK328" i="87"/>
  <c r="S328" i="87"/>
  <c r="Z328" i="87"/>
  <c r="F327" i="87"/>
  <c r="W328" i="87"/>
  <c r="AP328" i="87"/>
  <c r="AM328" i="87"/>
  <c r="AJ328" i="87"/>
  <c r="Y328" i="87"/>
  <c r="AQ328" i="87"/>
  <c r="AN328" i="87"/>
  <c r="AD328" i="87"/>
  <c r="N328" i="87"/>
  <c r="AB328" i="87"/>
  <c r="M328" i="87"/>
  <c r="V328" i="87"/>
  <c r="P328" i="87"/>
  <c r="AI328" i="87"/>
  <c r="AL328" i="87"/>
  <c r="R328" i="87"/>
  <c r="O328" i="87"/>
  <c r="AS328" i="87"/>
  <c r="AH328" i="87"/>
  <c r="AR328" i="93"/>
  <c r="AF328" i="93"/>
  <c r="O328" i="93"/>
  <c r="AQ328" i="93"/>
  <c r="X328" i="93"/>
  <c r="AO328" i="93"/>
  <c r="Q328" i="93"/>
  <c r="Z328" i="93"/>
  <c r="I328" i="93"/>
  <c r="AI328" i="93"/>
  <c r="F327" i="93"/>
  <c r="S328" i="93"/>
  <c r="M328" i="93"/>
  <c r="P328" i="93"/>
  <c r="AH328" i="93"/>
  <c r="AB328" i="93"/>
  <c r="V328" i="93"/>
  <c r="U328" i="93"/>
  <c r="AL328" i="93"/>
  <c r="R328" i="93"/>
  <c r="AJ328" i="93"/>
  <c r="AK328" i="93"/>
  <c r="AD328" i="93"/>
  <c r="H328" i="93"/>
  <c r="AP328" i="93"/>
  <c r="AA328" i="93"/>
  <c r="AS328" i="93"/>
  <c r="AM328" i="93"/>
  <c r="L328" i="93"/>
  <c r="J328" i="93"/>
  <c r="AE328" i="93"/>
  <c r="Y328" i="93"/>
  <c r="AN328" i="93"/>
  <c r="K328" i="93"/>
  <c r="AC328" i="93"/>
  <c r="N328" i="93"/>
  <c r="W328" i="93"/>
  <c r="AR383" i="91"/>
  <c r="AL383" i="91"/>
  <c r="AD383" i="91"/>
  <c r="X383" i="91"/>
  <c r="O383" i="91"/>
  <c r="H383" i="91"/>
  <c r="AQ383" i="91"/>
  <c r="AK383" i="91"/>
  <c r="AC383" i="91"/>
  <c r="U383" i="91"/>
  <c r="M383" i="91"/>
  <c r="AP383" i="91"/>
  <c r="Z383" i="91"/>
  <c r="L383" i="91"/>
  <c r="AO383" i="91"/>
  <c r="Y383" i="91"/>
  <c r="I383" i="91"/>
  <c r="Q383" i="91"/>
  <c r="S383" i="91"/>
  <c r="AI383" i="91"/>
  <c r="AF383" i="91"/>
  <c r="P383" i="91"/>
  <c r="AM383" i="91"/>
  <c r="V383" i="91"/>
  <c r="AS383" i="91"/>
  <c r="AB383" i="91"/>
  <c r="AH383" i="91"/>
  <c r="K383" i="91"/>
  <c r="W383" i="91"/>
  <c r="AN383" i="91"/>
  <c r="F382" i="91"/>
  <c r="AA383" i="91"/>
  <c r="AJ383" i="91"/>
  <c r="J383" i="91"/>
  <c r="AE383" i="91"/>
  <c r="N383" i="91"/>
  <c r="R383" i="91"/>
  <c r="AQ383" i="93"/>
  <c r="AM383" i="93"/>
  <c r="AD383" i="93"/>
  <c r="R383" i="93"/>
  <c r="I383" i="93"/>
  <c r="AK383" i="93"/>
  <c r="Z383" i="93"/>
  <c r="O383" i="93"/>
  <c r="AR383" i="93"/>
  <c r="AF383" i="93"/>
  <c r="X383" i="93"/>
  <c r="N383" i="93"/>
  <c r="AE383" i="93"/>
  <c r="V383" i="93"/>
  <c r="AO383" i="93"/>
  <c r="J383" i="93"/>
  <c r="S383" i="93"/>
  <c r="AA383" i="93"/>
  <c r="AP383" i="93"/>
  <c r="Y383" i="93"/>
  <c r="H383" i="93"/>
  <c r="AB383" i="93"/>
  <c r="M383" i="93"/>
  <c r="AL383" i="93"/>
  <c r="U383" i="93"/>
  <c r="K383" i="93"/>
  <c r="AI383" i="93"/>
  <c r="P383" i="93"/>
  <c r="AN383" i="93"/>
  <c r="AH383" i="93"/>
  <c r="L383" i="93"/>
  <c r="AS383" i="93"/>
  <c r="AJ383" i="93"/>
  <c r="Q383" i="93"/>
  <c r="W383" i="93"/>
  <c r="AC383" i="93"/>
  <c r="F382" i="93"/>
  <c r="U218" i="92"/>
  <c r="S267" i="32"/>
  <c r="Q267" i="32"/>
  <c r="AM267" i="32"/>
  <c r="V267" i="32"/>
  <c r="J267" i="32"/>
  <c r="W284" i="32"/>
  <c r="X284" i="32"/>
  <c r="AK284" i="32"/>
  <c r="AM284" i="32"/>
  <c r="AF284" i="32"/>
  <c r="H284" i="32"/>
  <c r="V284" i="32"/>
  <c r="AH284" i="32"/>
  <c r="AB204" i="94"/>
  <c r="Q260" i="92"/>
  <c r="P260" i="92"/>
  <c r="AD262" i="88"/>
  <c r="AH262" i="88"/>
  <c r="R262" i="88"/>
  <c r="AM262" i="88"/>
  <c r="Z262" i="88"/>
  <c r="AS262" i="88"/>
  <c r="AD269" i="91"/>
  <c r="U269" i="91"/>
  <c r="AP269" i="91"/>
  <c r="I269" i="91"/>
  <c r="J269" i="91"/>
  <c r="K269" i="91"/>
  <c r="W259" i="93"/>
  <c r="L269" i="94"/>
  <c r="AC269" i="94"/>
  <c r="M269" i="94"/>
  <c r="Q269" i="94"/>
  <c r="AA269" i="94"/>
  <c r="K211" i="92"/>
  <c r="V211" i="92"/>
  <c r="AF211" i="92"/>
  <c r="S211" i="92"/>
  <c r="AP211" i="92"/>
  <c r="P211" i="92"/>
  <c r="AE218" i="93"/>
  <c r="O218" i="93"/>
  <c r="AJ218" i="93"/>
  <c r="AR218" i="93"/>
  <c r="I218" i="93"/>
  <c r="AN218" i="93"/>
  <c r="AA269" i="93"/>
  <c r="U269" i="93"/>
  <c r="AJ269" i="93"/>
  <c r="AI269" i="93"/>
  <c r="AK269" i="93"/>
  <c r="V269" i="93"/>
  <c r="AB284" i="88"/>
  <c r="N284" i="88"/>
  <c r="S284" i="88"/>
  <c r="AC284" i="88"/>
  <c r="Y284" i="88"/>
  <c r="AQ284" i="88"/>
  <c r="AK252" i="87"/>
  <c r="P252" i="87"/>
  <c r="AQ252" i="91"/>
  <c r="AB252" i="91"/>
  <c r="AH284" i="91"/>
  <c r="AP284" i="91"/>
  <c r="L284" i="91"/>
  <c r="K284" i="91"/>
  <c r="AD284" i="91"/>
  <c r="AE284" i="91"/>
  <c r="AQ211" i="32"/>
  <c r="Q211" i="32"/>
  <c r="AH225" i="92"/>
  <c r="M225" i="92"/>
  <c r="AD259" i="93"/>
  <c r="AM259" i="93"/>
  <c r="AO259" i="93"/>
  <c r="N259" i="93"/>
  <c r="N260" i="92"/>
  <c r="AJ260" i="92"/>
  <c r="W260" i="92"/>
  <c r="AK260" i="92"/>
  <c r="AC260" i="92"/>
  <c r="AB260" i="92"/>
  <c r="AF262" i="88"/>
  <c r="K262" i="88"/>
  <c r="AK262" i="88"/>
  <c r="I262" i="88"/>
  <c r="AB262" i="88"/>
  <c r="Y262" i="88"/>
  <c r="M262" i="88"/>
  <c r="Q262" i="88"/>
  <c r="AR262" i="88"/>
  <c r="N218" i="93"/>
  <c r="J218" i="93"/>
  <c r="AP218" i="93"/>
  <c r="AA218" i="93"/>
  <c r="AM218" i="93"/>
  <c r="AI218" i="93"/>
  <c r="Y218" i="93"/>
  <c r="S218" i="93"/>
  <c r="R218" i="93"/>
  <c r="S269" i="94"/>
  <c r="O269" i="94"/>
  <c r="AO269" i="94"/>
  <c r="AI269" i="94"/>
  <c r="N269" i="94"/>
  <c r="P269" i="94"/>
  <c r="AE269" i="94"/>
  <c r="AQ269" i="94"/>
  <c r="I269" i="94"/>
  <c r="AF269" i="93"/>
  <c r="AD269" i="93"/>
  <c r="Z269" i="93"/>
  <c r="AB269" i="93"/>
  <c r="K269" i="93"/>
  <c r="R269" i="93"/>
  <c r="W269" i="93"/>
  <c r="AH269" i="93"/>
  <c r="AL269" i="93"/>
  <c r="AB269" i="91"/>
  <c r="X269" i="91"/>
  <c r="AA269" i="91"/>
  <c r="AF269" i="91"/>
  <c r="AC269" i="91"/>
  <c r="V269" i="91"/>
  <c r="AN269" i="91"/>
  <c r="P269" i="91"/>
  <c r="W269" i="91"/>
  <c r="J211" i="92"/>
  <c r="Y211" i="92"/>
  <c r="AE211" i="92"/>
  <c r="M211" i="92"/>
  <c r="AQ211" i="92"/>
  <c r="O211" i="92"/>
  <c r="L211" i="92"/>
  <c r="X211" i="92"/>
  <c r="AS211" i="92"/>
  <c r="AS284" i="32"/>
  <c r="Z284" i="32"/>
  <c r="R284" i="32"/>
  <c r="AD284" i="88"/>
  <c r="AI284" i="88"/>
  <c r="AP284" i="88"/>
  <c r="P284" i="88"/>
  <c r="L284" i="88"/>
  <c r="AK284" i="88"/>
  <c r="AO284" i="88"/>
  <c r="J284" i="88"/>
  <c r="AR284" i="88"/>
  <c r="AC218" i="92"/>
  <c r="V218" i="92"/>
  <c r="L267" i="32"/>
  <c r="AB267" i="32"/>
  <c r="AI267" i="32"/>
  <c r="AO267" i="32"/>
  <c r="AA284" i="32"/>
  <c r="AR284" i="32"/>
  <c r="I284" i="32"/>
  <c r="AJ284" i="32"/>
  <c r="U284" i="32"/>
  <c r="L284" i="32"/>
  <c r="AQ284" i="32"/>
  <c r="AD284" i="32"/>
  <c r="K260" i="92"/>
  <c r="Z260" i="92"/>
  <c r="AH260" i="92"/>
  <c r="U262" i="88"/>
  <c r="AI262" i="88"/>
  <c r="P262" i="88"/>
  <c r="AP262" i="88"/>
  <c r="L262" i="88"/>
  <c r="W262" i="88"/>
  <c r="X262" i="88"/>
  <c r="AH269" i="91"/>
  <c r="AI269" i="91"/>
  <c r="H269" i="91"/>
  <c r="AE269" i="91"/>
  <c r="AQ269" i="91"/>
  <c r="O269" i="91"/>
  <c r="AS269" i="91"/>
  <c r="O259" i="93"/>
  <c r="N225" i="92"/>
  <c r="H269" i="94"/>
  <c r="Y269" i="94"/>
  <c r="W269" i="94"/>
  <c r="U269" i="94"/>
  <c r="X269" i="94"/>
  <c r="AJ269" i="94"/>
  <c r="AF269" i="94"/>
  <c r="N284" i="91"/>
  <c r="Z284" i="91"/>
  <c r="U284" i="91"/>
  <c r="AJ252" i="93"/>
  <c r="AL211" i="92"/>
  <c r="AI211" i="92"/>
  <c r="Z211" i="92"/>
  <c r="AD211" i="92"/>
  <c r="N211" i="92"/>
  <c r="AN211" i="92"/>
  <c r="Z211" i="32"/>
  <c r="V218" i="93"/>
  <c r="U218" i="93"/>
  <c r="P218" i="93"/>
  <c r="AB218" i="93"/>
  <c r="AQ218" i="93"/>
  <c r="AF218" i="93"/>
  <c r="J269" i="93"/>
  <c r="AC269" i="93"/>
  <c r="Y269" i="93"/>
  <c r="S269" i="93"/>
  <c r="AQ269" i="93"/>
  <c r="O269" i="93"/>
  <c r="K284" i="88"/>
  <c r="AF284" i="88"/>
  <c r="AN284" i="88"/>
  <c r="R284" i="88"/>
  <c r="AH284" i="88"/>
  <c r="Q284" i="88"/>
  <c r="V284" i="88"/>
  <c r="Y265" i="92"/>
  <c r="AC265" i="92"/>
  <c r="AM225" i="32"/>
  <c r="AB225" i="32"/>
  <c r="U225" i="32"/>
  <c r="AN225" i="32"/>
  <c r="R262" i="92"/>
  <c r="AQ218" i="94"/>
  <c r="AH269" i="87"/>
  <c r="AP206" i="94"/>
  <c r="AD218" i="91"/>
  <c r="AD247" i="87"/>
  <c r="K203" i="32"/>
  <c r="AN218" i="92"/>
  <c r="X218" i="92"/>
  <c r="R218" i="32"/>
  <c r="AJ265" i="92"/>
  <c r="V265" i="92"/>
  <c r="H265" i="92"/>
  <c r="AF265" i="92"/>
  <c r="AO265" i="92"/>
  <c r="AI203" i="91"/>
  <c r="AL225" i="32"/>
  <c r="Y225" i="32"/>
  <c r="Q225" i="32"/>
  <c r="AO225" i="32"/>
  <c r="AD225" i="32"/>
  <c r="X225" i="32"/>
  <c r="H225" i="32"/>
  <c r="P225" i="32"/>
  <c r="W225" i="32"/>
  <c r="AJ262" i="92"/>
  <c r="X262" i="92"/>
  <c r="AE262" i="32"/>
  <c r="I218" i="94"/>
  <c r="AF218" i="94"/>
  <c r="R218" i="87"/>
  <c r="J269" i="87"/>
  <c r="AS269" i="87"/>
  <c r="K206" i="94"/>
  <c r="J218" i="91"/>
  <c r="K218" i="91"/>
  <c r="AN247" i="87"/>
  <c r="AF247" i="87"/>
  <c r="AR247" i="87"/>
  <c r="AM269" i="88"/>
  <c r="R265" i="92"/>
  <c r="K265" i="92"/>
  <c r="U265" i="92"/>
  <c r="N225" i="32"/>
  <c r="J225" i="32"/>
  <c r="AS225" i="32"/>
  <c r="AP225" i="32"/>
  <c r="I225" i="32"/>
  <c r="N262" i="92"/>
  <c r="H262" i="92"/>
  <c r="J218" i="94"/>
  <c r="M218" i="94"/>
  <c r="Z269" i="87"/>
  <c r="X269" i="87"/>
  <c r="I218" i="91"/>
  <c r="L247" i="87"/>
  <c r="J203" i="32"/>
  <c r="H218" i="92"/>
  <c r="Z218" i="92"/>
  <c r="W206" i="32"/>
  <c r="AE265" i="92"/>
  <c r="P265" i="92"/>
  <c r="AD265" i="92"/>
  <c r="AQ265" i="92"/>
  <c r="AS207" i="92"/>
  <c r="K225" i="32"/>
  <c r="AK225" i="32"/>
  <c r="L225" i="32"/>
  <c r="AR225" i="32"/>
  <c r="M225" i="32"/>
  <c r="R225" i="32"/>
  <c r="AE225" i="32"/>
  <c r="S225" i="32"/>
  <c r="Q262" i="92"/>
  <c r="AA262" i="92"/>
  <c r="AO218" i="94"/>
  <c r="AI218" i="94"/>
  <c r="AJ269" i="87"/>
  <c r="AK269" i="87"/>
  <c r="AE206" i="94"/>
  <c r="AE265" i="88"/>
  <c r="AR218" i="91"/>
  <c r="O218" i="91"/>
  <c r="AA247" i="87"/>
  <c r="Y247" i="87"/>
  <c r="L218" i="92"/>
  <c r="AJ218" i="92"/>
  <c r="AB218" i="92"/>
  <c r="AI218" i="92"/>
  <c r="Q218" i="32"/>
  <c r="J262" i="32"/>
  <c r="AK252" i="93"/>
  <c r="AP269" i="88"/>
  <c r="H206" i="87"/>
  <c r="AN258" i="32"/>
  <c r="J218" i="92"/>
  <c r="N218" i="92"/>
  <c r="AP218" i="92"/>
  <c r="R218" i="92"/>
  <c r="AK218" i="92"/>
  <c r="O218" i="92"/>
  <c r="I218" i="92"/>
  <c r="AQ218" i="92"/>
  <c r="AM218" i="92"/>
  <c r="AD218" i="32"/>
  <c r="O284" i="92"/>
  <c r="I284" i="92"/>
  <c r="AC284" i="92"/>
  <c r="L284" i="92"/>
  <c r="AI284" i="92"/>
  <c r="AB284" i="92"/>
  <c r="P284" i="92"/>
  <c r="R284" i="92"/>
  <c r="N284" i="92"/>
  <c r="I240" i="94"/>
  <c r="AQ252" i="87"/>
  <c r="AH252" i="87"/>
  <c r="J252" i="87"/>
  <c r="AO262" i="32"/>
  <c r="Z218" i="87"/>
  <c r="AI284" i="91"/>
  <c r="R284" i="91"/>
  <c r="AA284" i="91"/>
  <c r="AN284" i="91"/>
  <c r="I284" i="91"/>
  <c r="S284" i="91"/>
  <c r="X284" i="91"/>
  <c r="AC284" i="91"/>
  <c r="Y284" i="91"/>
  <c r="AO252" i="93"/>
  <c r="P252" i="91"/>
  <c r="O252" i="91"/>
  <c r="L269" i="88"/>
  <c r="P218" i="92"/>
  <c r="W218" i="92"/>
  <c r="S218" i="92"/>
  <c r="AO218" i="92"/>
  <c r="AD218" i="92"/>
  <c r="AM218" i="87"/>
  <c r="AA269" i="88"/>
  <c r="AE218" i="92"/>
  <c r="AH218" i="92"/>
  <c r="Y218" i="92"/>
  <c r="AL218" i="92"/>
  <c r="K218" i="92"/>
  <c r="AF218" i="92"/>
  <c r="Q218" i="92"/>
  <c r="M218" i="92"/>
  <c r="AO218" i="32"/>
  <c r="AK284" i="92"/>
  <c r="S284" i="92"/>
  <c r="AF284" i="92"/>
  <c r="X284" i="92"/>
  <c r="Y284" i="92"/>
  <c r="AS284" i="92"/>
  <c r="J284" i="92"/>
  <c r="AJ284" i="92"/>
  <c r="AN252" i="87"/>
  <c r="Q252" i="87"/>
  <c r="AN262" i="32"/>
  <c r="AK218" i="87"/>
  <c r="W240" i="92"/>
  <c r="V284" i="91"/>
  <c r="Q284" i="91"/>
  <c r="J284" i="91"/>
  <c r="W284" i="91"/>
  <c r="AK284" i="91"/>
  <c r="AB284" i="91"/>
  <c r="AO284" i="91"/>
  <c r="AL284" i="91"/>
  <c r="AS252" i="93"/>
  <c r="AE252" i="91"/>
  <c r="AP252" i="91"/>
  <c r="AR267" i="92"/>
  <c r="AS267" i="92"/>
  <c r="V267" i="92"/>
  <c r="AK269" i="88"/>
  <c r="M269" i="88"/>
  <c r="AH269" i="88"/>
  <c r="K269" i="88"/>
  <c r="I269" i="88"/>
  <c r="AO269" i="88"/>
  <c r="AC269" i="88"/>
  <c r="W269" i="88"/>
  <c r="AE269" i="88"/>
  <c r="AD269" i="88"/>
  <c r="H269" i="88"/>
  <c r="AB269" i="88"/>
  <c r="AQ269" i="88"/>
  <c r="AL269" i="88"/>
  <c r="Q269" i="88"/>
  <c r="X269" i="88"/>
  <c r="AN269" i="88"/>
  <c r="J269" i="88"/>
  <c r="AI206" i="87"/>
  <c r="AM218" i="32"/>
  <c r="AB218" i="32"/>
  <c r="Y218" i="32"/>
  <c r="I218" i="32"/>
  <c r="AI262" i="32"/>
  <c r="AD262" i="32"/>
  <c r="W262" i="32"/>
  <c r="H218" i="87"/>
  <c r="AM240" i="32"/>
  <c r="K252" i="93"/>
  <c r="U252" i="93"/>
  <c r="AP252" i="93"/>
  <c r="AI269" i="88"/>
  <c r="AS269" i="88"/>
  <c r="AR247" i="93"/>
  <c r="V247" i="93"/>
  <c r="Z269" i="32"/>
  <c r="AO269" i="32"/>
  <c r="J269" i="32"/>
  <c r="Y269" i="32"/>
  <c r="AS269" i="32"/>
  <c r="I262" i="93"/>
  <c r="Z262" i="93"/>
  <c r="AL247" i="92"/>
  <c r="Z247" i="92"/>
  <c r="H247" i="92"/>
  <c r="AO247" i="92"/>
  <c r="V247" i="92"/>
  <c r="P258" i="32"/>
  <c r="AM258" i="32"/>
  <c r="AJ258" i="32"/>
  <c r="AD258" i="32"/>
  <c r="AI258" i="32"/>
  <c r="AL258" i="32"/>
  <c r="AR258" i="32"/>
  <c r="V258" i="32"/>
  <c r="AQ258" i="32"/>
  <c r="AE258" i="32"/>
  <c r="Q240" i="94"/>
  <c r="J240" i="94"/>
  <c r="AR240" i="94"/>
  <c r="O240" i="94"/>
  <c r="R240" i="94"/>
  <c r="AD258" i="91"/>
  <c r="AF258" i="91"/>
  <c r="N258" i="91"/>
  <c r="H258" i="91"/>
  <c r="AO258" i="91"/>
  <c r="AK240" i="87"/>
  <c r="X240" i="87"/>
  <c r="I240" i="87"/>
  <c r="AR240" i="87"/>
  <c r="AF252" i="91"/>
  <c r="I252" i="91"/>
  <c r="X252" i="91"/>
  <c r="Y252" i="91"/>
  <c r="S252" i="91"/>
  <c r="AH252" i="91"/>
  <c r="V252" i="91"/>
  <c r="AN252" i="91"/>
  <c r="N252" i="91"/>
  <c r="AR252" i="91"/>
  <c r="Z252" i="91"/>
  <c r="AO252" i="91"/>
  <c r="Q252" i="91"/>
  <c r="M252" i="91"/>
  <c r="H252" i="91"/>
  <c r="K252" i="91"/>
  <c r="R252" i="91"/>
  <c r="AA252" i="91"/>
  <c r="X206" i="87"/>
  <c r="AD206" i="87"/>
  <c r="S258" i="32"/>
  <c r="J258" i="32"/>
  <c r="AP218" i="32"/>
  <c r="AF218" i="32"/>
  <c r="O218" i="32"/>
  <c r="M247" i="92"/>
  <c r="AC258" i="91"/>
  <c r="K240" i="94"/>
  <c r="AS240" i="87"/>
  <c r="AE252" i="87"/>
  <c r="AP252" i="87"/>
  <c r="X252" i="87"/>
  <c r="W260" i="88"/>
  <c r="R262" i="32"/>
  <c r="AF262" i="32"/>
  <c r="O262" i="32"/>
  <c r="AC262" i="32"/>
  <c r="W218" i="87"/>
  <c r="AA218" i="87"/>
  <c r="N218" i="87"/>
  <c r="AH218" i="87"/>
  <c r="O252" i="93"/>
  <c r="AA252" i="93"/>
  <c r="N252" i="93"/>
  <c r="AC252" i="93"/>
  <c r="AJ252" i="91"/>
  <c r="AM252" i="91"/>
  <c r="L252" i="91"/>
  <c r="U252" i="91"/>
  <c r="R247" i="94"/>
  <c r="AJ269" i="88"/>
  <c r="O269" i="88"/>
  <c r="P269" i="88"/>
  <c r="S269" i="88"/>
  <c r="I260" i="32"/>
  <c r="AK260" i="32"/>
  <c r="AS218" i="87"/>
  <c r="L218" i="87"/>
  <c r="Q218" i="87"/>
  <c r="Y218" i="87"/>
  <c r="AD218" i="87"/>
  <c r="AE218" i="87"/>
  <c r="AJ218" i="87"/>
  <c r="AO218" i="87"/>
  <c r="AN218" i="87"/>
  <c r="AL218" i="87"/>
  <c r="AQ218" i="87"/>
  <c r="I218" i="87"/>
  <c r="P218" i="87"/>
  <c r="V218" i="87"/>
  <c r="K218" i="87"/>
  <c r="O218" i="87"/>
  <c r="AR218" i="87"/>
  <c r="S218" i="87"/>
  <c r="Z262" i="32"/>
  <c r="AB262" i="32"/>
  <c r="Q262" i="32"/>
  <c r="L262" i="32"/>
  <c r="AP262" i="32"/>
  <c r="AA262" i="32"/>
  <c r="AL262" i="32"/>
  <c r="AS262" i="32"/>
  <c r="S262" i="32"/>
  <c r="AQ262" i="32"/>
  <c r="X262" i="32"/>
  <c r="N262" i="32"/>
  <c r="AM262" i="32"/>
  <c r="M262" i="32"/>
  <c r="AR262" i="32"/>
  <c r="AH262" i="32"/>
  <c r="Y262" i="32"/>
  <c r="H262" i="32"/>
  <c r="Z218" i="32"/>
  <c r="X218" i="32"/>
  <c r="AI218" i="32"/>
  <c r="V218" i="32"/>
  <c r="L218" i="32"/>
  <c r="W218" i="32"/>
  <c r="AH218" i="32"/>
  <c r="AR218" i="32"/>
  <c r="AE218" i="32"/>
  <c r="AQ218" i="32"/>
  <c r="S218" i="32"/>
  <c r="AA218" i="32"/>
  <c r="N218" i="32"/>
  <c r="M218" i="32"/>
  <c r="AN218" i="32"/>
  <c r="AC218" i="32"/>
  <c r="AK218" i="32"/>
  <c r="K218" i="32"/>
  <c r="AI252" i="93"/>
  <c r="R252" i="93"/>
  <c r="AD252" i="93"/>
  <c r="AR252" i="93"/>
  <c r="Z252" i="93"/>
  <c r="V252" i="93"/>
  <c r="I252" i="93"/>
  <c r="AM252" i="93"/>
  <c r="Y252" i="93"/>
  <c r="P252" i="93"/>
  <c r="Q252" i="93"/>
  <c r="W252" i="93"/>
  <c r="M252" i="93"/>
  <c r="J252" i="93"/>
  <c r="AF252" i="93"/>
  <c r="AB252" i="93"/>
  <c r="AN252" i="93"/>
  <c r="AQ252" i="93"/>
  <c r="AS218" i="32"/>
  <c r="AN267" i="92"/>
  <c r="P262" i="32"/>
  <c r="K262" i="32"/>
  <c r="X218" i="87"/>
  <c r="AB218" i="87"/>
  <c r="AI218" i="87"/>
  <c r="L252" i="93"/>
  <c r="AH252" i="93"/>
  <c r="N269" i="88"/>
  <c r="AF269" i="88"/>
  <c r="AR269" i="88"/>
  <c r="AR252" i="87"/>
  <c r="R252" i="87"/>
  <c r="AB252" i="87"/>
  <c r="AL252" i="87"/>
  <c r="AD252" i="87"/>
  <c r="W252" i="87"/>
  <c r="H252" i="87"/>
  <c r="I252" i="87"/>
  <c r="AO252" i="87"/>
  <c r="AA252" i="87"/>
  <c r="AS252" i="87"/>
  <c r="S252" i="87"/>
  <c r="M252" i="87"/>
  <c r="AF252" i="87"/>
  <c r="O252" i="87"/>
  <c r="Z252" i="87"/>
  <c r="Y252" i="87"/>
  <c r="O206" i="87"/>
  <c r="R258" i="32"/>
  <c r="AA258" i="32"/>
  <c r="Z258" i="32"/>
  <c r="J218" i="32"/>
  <c r="H218" i="32"/>
  <c r="U218" i="32"/>
  <c r="AJ218" i="32"/>
  <c r="Q247" i="92"/>
  <c r="AL258" i="91"/>
  <c r="AP262" i="93"/>
  <c r="AO240" i="94"/>
  <c r="AP240" i="87"/>
  <c r="AC252" i="87"/>
  <c r="AM252" i="87"/>
  <c r="N252" i="87"/>
  <c r="K252" i="87"/>
  <c r="V262" i="32"/>
  <c r="AK262" i="32"/>
  <c r="AJ262" i="32"/>
  <c r="U262" i="32"/>
  <c r="J218" i="87"/>
  <c r="AF218" i="87"/>
  <c r="M218" i="87"/>
  <c r="AP218" i="87"/>
  <c r="AC218" i="87"/>
  <c r="AE252" i="93"/>
  <c r="AL252" i="93"/>
  <c r="S252" i="93"/>
  <c r="X252" i="93"/>
  <c r="J252" i="91"/>
  <c r="AS252" i="91"/>
  <c r="AD252" i="91"/>
  <c r="AC252" i="91"/>
  <c r="AL252" i="91"/>
  <c r="AQ267" i="87"/>
  <c r="R269" i="88"/>
  <c r="Z269" i="88"/>
  <c r="V269" i="88"/>
  <c r="Y269" i="88"/>
  <c r="AP265" i="91"/>
  <c r="P265" i="91"/>
  <c r="Q260" i="88"/>
  <c r="V260" i="88"/>
  <c r="AN260" i="88"/>
  <c r="AS260" i="88"/>
  <c r="U260" i="88"/>
  <c r="K260" i="88"/>
  <c r="AC262" i="93"/>
  <c r="X262" i="93"/>
  <c r="U262" i="93"/>
  <c r="AS262" i="93"/>
  <c r="AD262" i="93"/>
  <c r="AD240" i="94"/>
  <c r="H240" i="94"/>
  <c r="X240" i="94"/>
  <c r="Z240" i="94"/>
  <c r="V240" i="94"/>
  <c r="AF240" i="94"/>
  <c r="AB240" i="94"/>
  <c r="AE240" i="94"/>
  <c r="AN240" i="94"/>
  <c r="AP240" i="94"/>
  <c r="S240" i="94"/>
  <c r="AI240" i="94"/>
  <c r="L240" i="94"/>
  <c r="AS240" i="94"/>
  <c r="AM240" i="94"/>
  <c r="U240" i="94"/>
  <c r="AA240" i="94"/>
  <c r="W240" i="94"/>
  <c r="AR258" i="91"/>
  <c r="Y258" i="91"/>
  <c r="AS258" i="91"/>
  <c r="V258" i="91"/>
  <c r="Z258" i="91"/>
  <c r="U258" i="91"/>
  <c r="Q258" i="91"/>
  <c r="R258" i="91"/>
  <c r="AA258" i="91"/>
  <c r="AK258" i="91"/>
  <c r="M258" i="91"/>
  <c r="AH258" i="91"/>
  <c r="K258" i="91"/>
  <c r="AQ258" i="91"/>
  <c r="X258" i="91"/>
  <c r="L258" i="91"/>
  <c r="W258" i="91"/>
  <c r="J258" i="91"/>
  <c r="Z240" i="87"/>
  <c r="AA240" i="87"/>
  <c r="V240" i="87"/>
  <c r="R240" i="87"/>
  <c r="AL240" i="87"/>
  <c r="J240" i="87"/>
  <c r="AD240" i="87"/>
  <c r="AB240" i="87"/>
  <c r="W240" i="87"/>
  <c r="S240" i="87"/>
  <c r="AC240" i="87"/>
  <c r="AE240" i="87"/>
  <c r="Y240" i="87"/>
  <c r="N240" i="87"/>
  <c r="O240" i="87"/>
  <c r="M240" i="87"/>
  <c r="AJ240" i="87"/>
  <c r="AN240" i="87"/>
  <c r="AN203" i="32"/>
  <c r="K258" i="32"/>
  <c r="L258" i="32"/>
  <c r="Y258" i="32"/>
  <c r="W258" i="32"/>
  <c r="AS258" i="32"/>
  <c r="AK258" i="32"/>
  <c r="AP258" i="32"/>
  <c r="X258" i="32"/>
  <c r="I258" i="32"/>
  <c r="N247" i="92"/>
  <c r="AM247" i="92"/>
  <c r="AP247" i="92"/>
  <c r="AI247" i="92"/>
  <c r="AQ247" i="92"/>
  <c r="R269" i="32"/>
  <c r="H269" i="32"/>
  <c r="AR269" i="32"/>
  <c r="O206" i="32"/>
  <c r="AN265" i="92"/>
  <c r="N265" i="92"/>
  <c r="AH265" i="92"/>
  <c r="AM265" i="92"/>
  <c r="AK265" i="92"/>
  <c r="AP265" i="92"/>
  <c r="Z265" i="92"/>
  <c r="L265" i="92"/>
  <c r="AI265" i="92"/>
  <c r="L207" i="92"/>
  <c r="AJ258" i="91"/>
  <c r="I258" i="91"/>
  <c r="P258" i="91"/>
  <c r="S258" i="91"/>
  <c r="AI262" i="93"/>
  <c r="AJ240" i="94"/>
  <c r="AQ240" i="94"/>
  <c r="AH240" i="94"/>
  <c r="AC240" i="94"/>
  <c r="AK240" i="94"/>
  <c r="K240" i="87"/>
  <c r="Q240" i="87"/>
  <c r="H240" i="87"/>
  <c r="L240" i="87"/>
  <c r="AA260" i="88"/>
  <c r="AK262" i="92"/>
  <c r="U262" i="92"/>
  <c r="Z262" i="92"/>
  <c r="R218" i="94"/>
  <c r="AD218" i="94"/>
  <c r="AA218" i="94"/>
  <c r="AQ269" i="87"/>
  <c r="AD269" i="87"/>
  <c r="AF269" i="87"/>
  <c r="X206" i="94"/>
  <c r="L218" i="91"/>
  <c r="Y218" i="91"/>
  <c r="V218" i="91"/>
  <c r="W247" i="87"/>
  <c r="AE247" i="87"/>
  <c r="H247" i="87"/>
  <c r="V203" i="87"/>
  <c r="M203" i="87"/>
  <c r="AI207" i="93"/>
  <c r="W207" i="93"/>
  <c r="AR211" i="87"/>
  <c r="AI211" i="87"/>
  <c r="K211" i="87"/>
  <c r="J203" i="94"/>
  <c r="AA203" i="94"/>
  <c r="AJ203" i="94"/>
  <c r="AH203" i="94"/>
  <c r="AM206" i="94"/>
  <c r="AS206" i="94"/>
  <c r="AL206" i="94"/>
  <c r="S206" i="94"/>
  <c r="L206" i="94"/>
  <c r="R206" i="94"/>
  <c r="V206" i="94"/>
  <c r="O206" i="94"/>
  <c r="Q206" i="94"/>
  <c r="AA206" i="94"/>
  <c r="AL247" i="87"/>
  <c r="AS247" i="87"/>
  <c r="K247" i="87"/>
  <c r="P247" i="87"/>
  <c r="X247" i="87"/>
  <c r="N247" i="87"/>
  <c r="R247" i="87"/>
  <c r="I247" i="87"/>
  <c r="AQ247" i="87"/>
  <c r="AB247" i="87"/>
  <c r="AH247" i="87"/>
  <c r="AO247" i="87"/>
  <c r="M247" i="87"/>
  <c r="Q247" i="87"/>
  <c r="Z247" i="87"/>
  <c r="AM247" i="87"/>
  <c r="V247" i="87"/>
  <c r="X218" i="91"/>
  <c r="S218" i="91"/>
  <c r="Z218" i="91"/>
  <c r="M218" i="91"/>
  <c r="W218" i="91"/>
  <c r="AP218" i="91"/>
  <c r="N218" i="91"/>
  <c r="AL218" i="91"/>
  <c r="AH218" i="91"/>
  <c r="AS218" i="91"/>
  <c r="AN218" i="91"/>
  <c r="AK218" i="91"/>
  <c r="AE218" i="91"/>
  <c r="U218" i="91"/>
  <c r="H218" i="91"/>
  <c r="AA218" i="91"/>
  <c r="R218" i="91"/>
  <c r="AM218" i="91"/>
  <c r="Y269" i="87"/>
  <c r="AC269" i="87"/>
  <c r="S269" i="87"/>
  <c r="AB269" i="87"/>
  <c r="M269" i="87"/>
  <c r="Q269" i="87"/>
  <c r="I269" i="87"/>
  <c r="W269" i="87"/>
  <c r="AM269" i="87"/>
  <c r="AP269" i="87"/>
  <c r="H269" i="87"/>
  <c r="L269" i="87"/>
  <c r="O269" i="87"/>
  <c r="AO269" i="87"/>
  <c r="N269" i="87"/>
  <c r="R269" i="87"/>
  <c r="AA269" i="87"/>
  <c r="AN269" i="87"/>
  <c r="AH262" i="92"/>
  <c r="AS262" i="92"/>
  <c r="M262" i="92"/>
  <c r="AO262" i="92"/>
  <c r="I262" i="92"/>
  <c r="S262" i="92"/>
  <c r="O262" i="92"/>
  <c r="AF262" i="92"/>
  <c r="AM262" i="92"/>
  <c r="P262" i="92"/>
  <c r="K262" i="92"/>
  <c r="AE262" i="92"/>
  <c r="AQ262" i="92"/>
  <c r="W262" i="92"/>
  <c r="J262" i="92"/>
  <c r="AN262" i="92"/>
  <c r="AC262" i="92"/>
  <c r="AI262" i="92"/>
  <c r="AC218" i="94"/>
  <c r="AJ218" i="94"/>
  <c r="AP218" i="94"/>
  <c r="O218" i="94"/>
  <c r="V218" i="94"/>
  <c r="W218" i="94"/>
  <c r="AR218" i="94"/>
  <c r="U218" i="94"/>
  <c r="Z218" i="94"/>
  <c r="Q218" i="94"/>
  <c r="AK218" i="94"/>
  <c r="AM218" i="94"/>
  <c r="H218" i="94"/>
  <c r="AE218" i="94"/>
  <c r="AS218" i="94"/>
  <c r="AH218" i="94"/>
  <c r="X218" i="94"/>
  <c r="AB218" i="94"/>
  <c r="M203" i="32"/>
  <c r="AO258" i="32"/>
  <c r="O258" i="32"/>
  <c r="H258" i="32"/>
  <c r="AC258" i="32"/>
  <c r="M258" i="32"/>
  <c r="AH258" i="32"/>
  <c r="AB258" i="32"/>
  <c r="N258" i="32"/>
  <c r="AN247" i="92"/>
  <c r="AH247" i="92"/>
  <c r="L247" i="92"/>
  <c r="U247" i="92"/>
  <c r="AL269" i="32"/>
  <c r="S269" i="32"/>
  <c r="AA269" i="32"/>
  <c r="M206" i="32"/>
  <c r="AS206" i="32"/>
  <c r="W265" i="92"/>
  <c r="J265" i="92"/>
  <c r="AS265" i="92"/>
  <c r="M265" i="92"/>
  <c r="S265" i="92"/>
  <c r="O265" i="92"/>
  <c r="AL265" i="92"/>
  <c r="X265" i="92"/>
  <c r="AQ203" i="91"/>
  <c r="AE258" i="91"/>
  <c r="AI258" i="91"/>
  <c r="O258" i="91"/>
  <c r="AM258" i="91"/>
  <c r="AP258" i="91"/>
  <c r="AF262" i="93"/>
  <c r="AP211" i="87"/>
  <c r="N240" i="94"/>
  <c r="P240" i="94"/>
  <c r="AL240" i="94"/>
  <c r="M240" i="94"/>
  <c r="P240" i="87"/>
  <c r="AO240" i="87"/>
  <c r="AI240" i="87"/>
  <c r="AM240" i="87"/>
  <c r="AQ240" i="87"/>
  <c r="AC260" i="88"/>
  <c r="AR262" i="92"/>
  <c r="Y262" i="92"/>
  <c r="AL262" i="92"/>
  <c r="L262" i="92"/>
  <c r="AP262" i="92"/>
  <c r="P218" i="94"/>
  <c r="N218" i="94"/>
  <c r="AL218" i="94"/>
  <c r="Y218" i="94"/>
  <c r="L218" i="94"/>
  <c r="V269" i="87"/>
  <c r="AI269" i="87"/>
  <c r="K269" i="87"/>
  <c r="AR269" i="87"/>
  <c r="AJ206" i="94"/>
  <c r="AO206" i="94"/>
  <c r="AH206" i="94"/>
  <c r="AE203" i="94"/>
  <c r="AJ218" i="91"/>
  <c r="P218" i="91"/>
  <c r="AC218" i="91"/>
  <c r="Q218" i="91"/>
  <c r="AI218" i="91"/>
  <c r="J247" i="87"/>
  <c r="AJ247" i="87"/>
  <c r="O247" i="87"/>
  <c r="AP247" i="87"/>
  <c r="AC247" i="87"/>
  <c r="AR265" i="93"/>
  <c r="V265" i="93"/>
  <c r="I265" i="93"/>
  <c r="O203" i="93"/>
  <c r="S203" i="93"/>
  <c r="AC207" i="88"/>
  <c r="AE207" i="88"/>
  <c r="AQ207" i="88"/>
  <c r="R207" i="87"/>
  <c r="H207" i="87"/>
  <c r="AB207" i="87"/>
  <c r="AI225" i="88"/>
  <c r="Y225" i="88"/>
  <c r="N225" i="88"/>
  <c r="AR244" i="91"/>
  <c r="AH244" i="91"/>
  <c r="Y244" i="91"/>
  <c r="AL244" i="91"/>
  <c r="AC244" i="91"/>
  <c r="N244" i="91"/>
  <c r="V244" i="91"/>
  <c r="M244" i="91"/>
  <c r="O244" i="91"/>
  <c r="AJ244" i="91"/>
  <c r="AK244" i="91"/>
  <c r="AI244" i="91"/>
  <c r="AS244" i="91"/>
  <c r="AE244" i="91"/>
  <c r="AQ244" i="91"/>
  <c r="AN244" i="91"/>
  <c r="U244" i="91"/>
  <c r="AB260" i="32"/>
  <c r="Z260" i="32"/>
  <c r="S260" i="32"/>
  <c r="R260" i="32"/>
  <c r="AE260" i="32"/>
  <c r="Y260" i="32"/>
  <c r="AR260" i="32"/>
  <c r="AQ260" i="32"/>
  <c r="Q260" i="32"/>
  <c r="AS260" i="32"/>
  <c r="V260" i="32"/>
  <c r="L260" i="32"/>
  <c r="AO260" i="32"/>
  <c r="O260" i="32"/>
  <c r="AP260" i="32"/>
  <c r="AN260" i="32"/>
  <c r="N260" i="32"/>
  <c r="J260" i="32"/>
  <c r="AA260" i="32"/>
  <c r="AH260" i="32"/>
  <c r="AI260" i="32"/>
  <c r="X260" i="32"/>
  <c r="K260" i="32"/>
  <c r="AJ260" i="32"/>
  <c r="M260" i="32"/>
  <c r="AD260" i="32"/>
  <c r="P260" i="32"/>
  <c r="AP207" i="91"/>
  <c r="AJ207" i="91"/>
  <c r="AE207" i="91"/>
  <c r="S207" i="91"/>
  <c r="AH207" i="91"/>
  <c r="Q207" i="91"/>
  <c r="M207" i="91"/>
  <c r="P207" i="91"/>
  <c r="AB207" i="91"/>
  <c r="AR207" i="91"/>
  <c r="R207" i="91"/>
  <c r="N207" i="91"/>
  <c r="AM207" i="91"/>
  <c r="AF207" i="91"/>
  <c r="U207" i="91"/>
  <c r="AO207" i="91"/>
  <c r="Z207" i="91"/>
  <c r="AC207" i="91"/>
  <c r="AA207" i="91"/>
  <c r="Y207" i="91"/>
  <c r="O207" i="91"/>
  <c r="AQ207" i="91"/>
  <c r="X207" i="91"/>
  <c r="W207" i="91"/>
  <c r="V207" i="91"/>
  <c r="AS207" i="91"/>
  <c r="J207" i="91"/>
  <c r="AK207" i="91"/>
  <c r="AI207" i="91"/>
  <c r="I207" i="91"/>
  <c r="AD207" i="91"/>
  <c r="AL207" i="91"/>
  <c r="N206" i="87"/>
  <c r="J206" i="87"/>
  <c r="AH206" i="87"/>
  <c r="U265" i="93"/>
  <c r="AB207" i="88"/>
  <c r="AA225" i="94"/>
  <c r="L225" i="88"/>
  <c r="U267" i="92"/>
  <c r="Y267" i="92"/>
  <c r="I267" i="92"/>
  <c r="AO267" i="92"/>
  <c r="S207" i="87"/>
  <c r="H260" i="32"/>
  <c r="AL260" i="32"/>
  <c r="K240" i="92"/>
  <c r="AC240" i="92"/>
  <c r="R240" i="32"/>
  <c r="L207" i="91"/>
  <c r="AK206" i="87"/>
  <c r="AB206" i="87"/>
  <c r="AP206" i="87"/>
  <c r="P265" i="93"/>
  <c r="AH207" i="88"/>
  <c r="AE267" i="92"/>
  <c r="AA267" i="92"/>
  <c r="H267" i="92"/>
  <c r="AQ267" i="92"/>
  <c r="AC221" i="94"/>
  <c r="J207" i="87"/>
  <c r="W260" i="32"/>
  <c r="AF260" i="32"/>
  <c r="U260" i="32"/>
  <c r="AK240" i="32"/>
  <c r="AN207" i="91"/>
  <c r="AQ260" i="94"/>
  <c r="AJ260" i="94"/>
  <c r="AN267" i="94"/>
  <c r="AS267" i="94"/>
  <c r="AI204" i="87"/>
  <c r="Z204" i="87"/>
  <c r="V204" i="32"/>
  <c r="AI204" i="32"/>
  <c r="AA204" i="32"/>
  <c r="AL207" i="32"/>
  <c r="X207" i="32"/>
  <c r="AN207" i="32"/>
  <c r="N207" i="32"/>
  <c r="L225" i="87"/>
  <c r="Z225" i="87"/>
  <c r="AN225" i="87"/>
  <c r="AE225" i="87"/>
  <c r="O206" i="88"/>
  <c r="H206" i="88"/>
  <c r="Y206" i="88"/>
  <c r="Z206" i="88"/>
  <c r="N206" i="88"/>
  <c r="Y225" i="94"/>
  <c r="AI225" i="94"/>
  <c r="R225" i="94"/>
  <c r="AS247" i="94"/>
  <c r="H247" i="94"/>
  <c r="L247" i="94"/>
  <c r="K247" i="94"/>
  <c r="S247" i="94"/>
  <c r="AD247" i="94"/>
  <c r="U247" i="94"/>
  <c r="W247" i="94"/>
  <c r="X247" i="94"/>
  <c r="M247" i="94"/>
  <c r="O247" i="94"/>
  <c r="AP247" i="94"/>
  <c r="AE247" i="94"/>
  <c r="Q247" i="94"/>
  <c r="J247" i="94"/>
  <c r="AQ247" i="94"/>
  <c r="AS206" i="87"/>
  <c r="M206" i="87"/>
  <c r="L206" i="87"/>
  <c r="Q206" i="87"/>
  <c r="Y206" i="87"/>
  <c r="AN206" i="87"/>
  <c r="AA206" i="87"/>
  <c r="AJ206" i="87"/>
  <c r="S206" i="87"/>
  <c r="AM206" i="87"/>
  <c r="AL206" i="87"/>
  <c r="AQ206" i="87"/>
  <c r="I206" i="87"/>
  <c r="P206" i="87"/>
  <c r="K206" i="87"/>
  <c r="AR206" i="87"/>
  <c r="AO206" i="87"/>
  <c r="R206" i="87"/>
  <c r="X267" i="92"/>
  <c r="AB267" i="92"/>
  <c r="Z267" i="92"/>
  <c r="AF267" i="92"/>
  <c r="S267" i="92"/>
  <c r="AI267" i="92"/>
  <c r="M267" i="92"/>
  <c r="AP267" i="92"/>
  <c r="AC267" i="92"/>
  <c r="AJ267" i="92"/>
  <c r="AL267" i="92"/>
  <c r="O267" i="92"/>
  <c r="K267" i="92"/>
  <c r="Q267" i="92"/>
  <c r="AD267" i="92"/>
  <c r="W267" i="92"/>
  <c r="J267" i="92"/>
  <c r="AH267" i="92"/>
  <c r="R267" i="92"/>
  <c r="AP240" i="92"/>
  <c r="AO240" i="92"/>
  <c r="I240" i="92"/>
  <c r="S240" i="92"/>
  <c r="J240" i="92"/>
  <c r="AA240" i="92"/>
  <c r="AN240" i="92"/>
  <c r="P240" i="92"/>
  <c r="AI240" i="92"/>
  <c r="Y240" i="92"/>
  <c r="U240" i="92"/>
  <c r="X240" i="92"/>
  <c r="R240" i="92"/>
  <c r="AM240" i="92"/>
  <c r="N240" i="92"/>
  <c r="AH240" i="92"/>
  <c r="AS240" i="92"/>
  <c r="AF240" i="92"/>
  <c r="H240" i="92"/>
  <c r="AK240" i="92"/>
  <c r="AD240" i="92"/>
  <c r="AE240" i="92"/>
  <c r="L240" i="92"/>
  <c r="AR240" i="92"/>
  <c r="AL240" i="92"/>
  <c r="AQ240" i="92"/>
  <c r="V240" i="92"/>
  <c r="O240" i="92"/>
  <c r="AJ240" i="92"/>
  <c r="Z240" i="92"/>
  <c r="Q240" i="92"/>
  <c r="X240" i="32"/>
  <c r="I240" i="32"/>
  <c r="L240" i="32"/>
  <c r="S240" i="32"/>
  <c r="N240" i="32"/>
  <c r="AS240" i="32"/>
  <c r="AD240" i="32"/>
  <c r="AQ240" i="32"/>
  <c r="M240" i="32"/>
  <c r="J240" i="32"/>
  <c r="AO240" i="32"/>
  <c r="Q240" i="32"/>
  <c r="V240" i="32"/>
  <c r="U240" i="32"/>
  <c r="AE240" i="32"/>
  <c r="AL240" i="32"/>
  <c r="AJ240" i="32"/>
  <c r="AN240" i="32"/>
  <c r="AR240" i="32"/>
  <c r="O240" i="32"/>
  <c r="AI240" i="32"/>
  <c r="Z240" i="32"/>
  <c r="Y240" i="32"/>
  <c r="AH240" i="32"/>
  <c r="AB240" i="32"/>
  <c r="AC240" i="32"/>
  <c r="H240" i="32"/>
  <c r="K240" i="32"/>
  <c r="AF240" i="32"/>
  <c r="W240" i="32"/>
  <c r="P240" i="32"/>
  <c r="U204" i="32"/>
  <c r="AE206" i="87"/>
  <c r="AF206" i="87"/>
  <c r="W206" i="87"/>
  <c r="Z206" i="87"/>
  <c r="V206" i="87"/>
  <c r="P203" i="93"/>
  <c r="X225" i="94"/>
  <c r="P267" i="92"/>
  <c r="L267" i="92"/>
  <c r="AM267" i="92"/>
  <c r="AK267" i="92"/>
  <c r="AC260" i="32"/>
  <c r="AM260" i="32"/>
  <c r="AB240" i="92"/>
  <c r="AP240" i="32"/>
  <c r="AO244" i="91"/>
  <c r="H207" i="91"/>
  <c r="AO247" i="94"/>
  <c r="R247" i="92"/>
  <c r="AA247" i="92"/>
  <c r="P247" i="92"/>
  <c r="AS247" i="92"/>
  <c r="S247" i="92"/>
  <c r="Y247" i="92"/>
  <c r="X247" i="92"/>
  <c r="I247" i="92"/>
  <c r="AF247" i="92"/>
  <c r="AP269" i="32"/>
  <c r="O269" i="32"/>
  <c r="AD269" i="32"/>
  <c r="W269" i="32"/>
  <c r="N269" i="32"/>
  <c r="H262" i="93"/>
  <c r="L262" i="93"/>
  <c r="AQ262" i="93"/>
  <c r="R262" i="93"/>
  <c r="O260" i="88"/>
  <c r="AJ260" i="88"/>
  <c r="H260" i="88"/>
  <c r="AO259" i="87"/>
  <c r="AE259" i="87"/>
  <c r="AI259" i="87"/>
  <c r="N265" i="91"/>
  <c r="AE265" i="91"/>
  <c r="AA265" i="91"/>
  <c r="AS265" i="91"/>
  <c r="I265" i="91"/>
  <c r="U265" i="91"/>
  <c r="AQ260" i="88"/>
  <c r="I260" i="88"/>
  <c r="M260" i="88"/>
  <c r="AH260" i="88"/>
  <c r="L260" i="88"/>
  <c r="S260" i="88"/>
  <c r="X260" i="88"/>
  <c r="N260" i="88"/>
  <c r="J260" i="88"/>
  <c r="AI260" i="88"/>
  <c r="AM260" i="88"/>
  <c r="AP260" i="88"/>
  <c r="P260" i="88"/>
  <c r="AL260" i="88"/>
  <c r="AK260" i="88"/>
  <c r="AO260" i="88"/>
  <c r="AF260" i="88"/>
  <c r="AR260" i="88"/>
  <c r="L269" i="32"/>
  <c r="AQ269" i="32"/>
  <c r="AF269" i="32"/>
  <c r="AC269" i="32"/>
  <c r="AE269" i="32"/>
  <c r="U269" i="32"/>
  <c r="AK269" i="32"/>
  <c r="X269" i="32"/>
  <c r="M269" i="32"/>
  <c r="AJ269" i="32"/>
  <c r="AI269" i="32"/>
  <c r="AM269" i="32"/>
  <c r="AM262" i="93"/>
  <c r="K262" i="93"/>
  <c r="Q262" i="93"/>
  <c r="AR262" i="93"/>
  <c r="O262" i="93"/>
  <c r="AE262" i="93"/>
  <c r="AH262" i="93"/>
  <c r="Y262" i="93"/>
  <c r="AL262" i="93"/>
  <c r="V262" i="93"/>
  <c r="N262" i="93"/>
  <c r="AO262" i="93"/>
  <c r="J262" i="93"/>
  <c r="AA262" i="93"/>
  <c r="P262" i="93"/>
  <c r="S262" i="93"/>
  <c r="M262" i="93"/>
  <c r="W262" i="93"/>
  <c r="AE247" i="92"/>
  <c r="J247" i="92"/>
  <c r="AB247" i="92"/>
  <c r="K247" i="92"/>
  <c r="AD247" i="92"/>
  <c r="AK247" i="92"/>
  <c r="AC247" i="92"/>
  <c r="O247" i="92"/>
  <c r="AB269" i="32"/>
  <c r="K269" i="32"/>
  <c r="AH269" i="32"/>
  <c r="V269" i="32"/>
  <c r="Q269" i="32"/>
  <c r="I269" i="32"/>
  <c r="AJ262" i="93"/>
  <c r="AK262" i="93"/>
  <c r="AN262" i="93"/>
  <c r="AB262" i="93"/>
  <c r="AK259" i="87"/>
  <c r="AJ265" i="91"/>
  <c r="AB260" i="88"/>
  <c r="AE260" i="88"/>
  <c r="R260" i="88"/>
  <c r="Y260" i="88"/>
  <c r="Z260" i="88"/>
  <c r="F257" i="87"/>
  <c r="AM259" i="87"/>
  <c r="O259" i="87"/>
  <c r="AL265" i="91"/>
  <c r="AH265" i="91"/>
  <c r="Q265" i="91"/>
  <c r="V265" i="91"/>
  <c r="AB265" i="91"/>
  <c r="J247" i="93"/>
  <c r="M267" i="32"/>
  <c r="I267" i="32"/>
  <c r="R267" i="32"/>
  <c r="AL267" i="32"/>
  <c r="AE267" i="32"/>
  <c r="AK267" i="32"/>
  <c r="AF267" i="32"/>
  <c r="AH267" i="32"/>
  <c r="AR267" i="32"/>
  <c r="AA206" i="91"/>
  <c r="AO260" i="92"/>
  <c r="L260" i="92"/>
  <c r="AM260" i="92"/>
  <c r="O260" i="92"/>
  <c r="AQ260" i="92"/>
  <c r="M260" i="92"/>
  <c r="AA260" i="92"/>
  <c r="AR260" i="92"/>
  <c r="AP260" i="92"/>
  <c r="H259" i="93"/>
  <c r="R259" i="93"/>
  <c r="I259" i="93"/>
  <c r="AS259" i="93"/>
  <c r="AN259" i="87"/>
  <c r="R259" i="87"/>
  <c r="AH259" i="87"/>
  <c r="AF259" i="87"/>
  <c r="AK265" i="91"/>
  <c r="R265" i="91"/>
  <c r="O265" i="91"/>
  <c r="AF265" i="91"/>
  <c r="AN265" i="91"/>
  <c r="H265" i="91"/>
  <c r="AM265" i="91"/>
  <c r="L265" i="91"/>
  <c r="AQ265" i="91"/>
  <c r="AK225" i="92"/>
  <c r="AE225" i="92"/>
  <c r="AI247" i="93"/>
  <c r="Q259" i="87"/>
  <c r="AC259" i="87"/>
  <c r="AI265" i="91"/>
  <c r="M265" i="91"/>
  <c r="S265" i="91"/>
  <c r="Z265" i="91"/>
  <c r="AR206" i="93"/>
  <c r="M211" i="91"/>
  <c r="AJ247" i="93"/>
  <c r="U267" i="32"/>
  <c r="H267" i="32"/>
  <c r="AQ267" i="32"/>
  <c r="AS267" i="32"/>
  <c r="N267" i="32"/>
  <c r="AN267" i="32"/>
  <c r="AJ267" i="32"/>
  <c r="AC267" i="32"/>
  <c r="AL260" i="92"/>
  <c r="AI260" i="92"/>
  <c r="X260" i="92"/>
  <c r="AF260" i="92"/>
  <c r="U260" i="92"/>
  <c r="AD260" i="92"/>
  <c r="J260" i="92"/>
  <c r="H260" i="92"/>
  <c r="AE259" i="93"/>
  <c r="AH259" i="93"/>
  <c r="AF259" i="93"/>
  <c r="M259" i="93"/>
  <c r="W259" i="87"/>
  <c r="Z259" i="87"/>
  <c r="H259" i="87"/>
  <c r="S259" i="87"/>
  <c r="AR259" i="87"/>
  <c r="W265" i="91"/>
  <c r="AD265" i="91"/>
  <c r="AR265" i="91"/>
  <c r="K265" i="91"/>
  <c r="X265" i="91"/>
  <c r="Y265" i="91"/>
  <c r="AO265" i="91"/>
  <c r="AC265" i="91"/>
  <c r="Z225" i="92"/>
  <c r="AA225" i="92"/>
  <c r="P225" i="92"/>
  <c r="AJ211" i="32"/>
  <c r="O203" i="32"/>
  <c r="AA203" i="32"/>
  <c r="Y203" i="32"/>
  <c r="AR240" i="93"/>
  <c r="AN247" i="93"/>
  <c r="AF247" i="93"/>
  <c r="AF206" i="91"/>
  <c r="L206" i="32"/>
  <c r="AP206" i="32"/>
  <c r="L203" i="91"/>
  <c r="AH207" i="92"/>
  <c r="AA211" i="87"/>
  <c r="O211" i="87"/>
  <c r="M259" i="87"/>
  <c r="J259" i="87"/>
  <c r="AJ259" i="87"/>
  <c r="I259" i="87"/>
  <c r="V259" i="87"/>
  <c r="Y259" i="87"/>
  <c r="P259" i="87"/>
  <c r="AB259" i="87"/>
  <c r="X259" i="87"/>
  <c r="Q204" i="92"/>
  <c r="AH207" i="93"/>
  <c r="AJ204" i="93"/>
  <c r="AN206" i="94"/>
  <c r="J206" i="94"/>
  <c r="Y206" i="94"/>
  <c r="AC206" i="94"/>
  <c r="AD206" i="94"/>
  <c r="U206" i="94"/>
  <c r="AQ206" i="94"/>
  <c r="AB206" i="94"/>
  <c r="AR206" i="94"/>
  <c r="Q203" i="94"/>
  <c r="R203" i="94"/>
  <c r="AR203" i="94"/>
  <c r="Y203" i="87"/>
  <c r="AK203" i="32"/>
  <c r="V203" i="32"/>
  <c r="N247" i="93"/>
  <c r="H247" i="93"/>
  <c r="AB247" i="93"/>
  <c r="AH206" i="32"/>
  <c r="AM206" i="32"/>
  <c r="O203" i="91"/>
  <c r="O207" i="92"/>
  <c r="H211" i="87"/>
  <c r="V211" i="87"/>
  <c r="AD259" i="87"/>
  <c r="AA259" i="87"/>
  <c r="AQ259" i="87"/>
  <c r="N259" i="87"/>
  <c r="AL259" i="87"/>
  <c r="L259" i="87"/>
  <c r="K259" i="87"/>
  <c r="AS259" i="87"/>
  <c r="AL207" i="93"/>
  <c r="W206" i="94"/>
  <c r="N206" i="94"/>
  <c r="AI206" i="94"/>
  <c r="AK206" i="94"/>
  <c r="H206" i="94"/>
  <c r="I206" i="94"/>
  <c r="AF206" i="94"/>
  <c r="P206" i="94"/>
  <c r="AO203" i="94"/>
  <c r="L203" i="94"/>
  <c r="AN203" i="87"/>
  <c r="P247" i="93"/>
  <c r="R247" i="93"/>
  <c r="X247" i="93"/>
  <c r="I247" i="93"/>
  <c r="AK247" i="93"/>
  <c r="AC206" i="91"/>
  <c r="AF206" i="93"/>
  <c r="U247" i="93"/>
  <c r="AE247" i="93"/>
  <c r="AC247" i="93"/>
  <c r="AP247" i="93"/>
  <c r="M247" i="93"/>
  <c r="AD247" i="93"/>
  <c r="Q247" i="93"/>
  <c r="K247" i="93"/>
  <c r="AS247" i="93"/>
  <c r="R204" i="94"/>
  <c r="AP206" i="91"/>
  <c r="AK206" i="91"/>
  <c r="AD206" i="91"/>
  <c r="AJ211" i="93"/>
  <c r="AA259" i="93"/>
  <c r="J259" i="93"/>
  <c r="AC259" i="93"/>
  <c r="U259" i="93"/>
  <c r="P259" i="93"/>
  <c r="X259" i="93"/>
  <c r="Q259" i="93"/>
  <c r="AB259" i="93"/>
  <c r="V259" i="93"/>
  <c r="AR225" i="92"/>
  <c r="I225" i="92"/>
  <c r="K225" i="92"/>
  <c r="AI225" i="92"/>
  <c r="AA223" i="93"/>
  <c r="AK211" i="32"/>
  <c r="AA247" i="93"/>
  <c r="W247" i="93"/>
  <c r="AO247" i="93"/>
  <c r="AQ247" i="93"/>
  <c r="M206" i="91"/>
  <c r="AB211" i="93"/>
  <c r="H206" i="93"/>
  <c r="AK203" i="92"/>
  <c r="AH247" i="93"/>
  <c r="AL247" i="93"/>
  <c r="L247" i="93"/>
  <c r="Y247" i="93"/>
  <c r="AM247" i="93"/>
  <c r="O247" i="93"/>
  <c r="Z247" i="93"/>
  <c r="S247" i="93"/>
  <c r="P204" i="94"/>
  <c r="AE206" i="91"/>
  <c r="L259" i="93"/>
  <c r="AP259" i="93"/>
  <c r="AN259" i="93"/>
  <c r="AJ259" i="93"/>
  <c r="Z259" i="93"/>
  <c r="AQ259" i="93"/>
  <c r="AI259" i="93"/>
  <c r="AK259" i="93"/>
  <c r="V225" i="92"/>
  <c r="AO225" i="92"/>
  <c r="AS225" i="92"/>
  <c r="AF225" i="92"/>
  <c r="N223" i="93"/>
  <c r="H211" i="32"/>
  <c r="AP204" i="32"/>
  <c r="AR204" i="32"/>
  <c r="Q204" i="32"/>
  <c r="AL206" i="93"/>
  <c r="Y265" i="93"/>
  <c r="K265" i="93"/>
  <c r="V203" i="93"/>
  <c r="Q203" i="93"/>
  <c r="M207" i="88"/>
  <c r="U207" i="88"/>
  <c r="N225" i="94"/>
  <c r="O225" i="94"/>
  <c r="V225" i="88"/>
  <c r="Z225" i="88"/>
  <c r="Y221" i="87"/>
  <c r="H204" i="94"/>
  <c r="Q204" i="94"/>
  <c r="V207" i="87"/>
  <c r="AI207" i="87"/>
  <c r="AE207" i="87"/>
  <c r="R225" i="87"/>
  <c r="H225" i="87"/>
  <c r="AM225" i="87"/>
  <c r="AC244" i="32"/>
  <c r="AM204" i="87"/>
  <c r="AE207" i="32"/>
  <c r="P207" i="32"/>
  <c r="AC207" i="32"/>
  <c r="U225" i="92"/>
  <c r="X225" i="92"/>
  <c r="J225" i="92"/>
  <c r="R225" i="92"/>
  <c r="L225" i="92"/>
  <c r="AD225" i="92"/>
  <c r="Y225" i="92"/>
  <c r="Q225" i="92"/>
  <c r="AL225" i="92"/>
  <c r="Z211" i="88"/>
  <c r="J244" i="91"/>
  <c r="W244" i="91"/>
  <c r="L244" i="91"/>
  <c r="X244" i="91"/>
  <c r="I244" i="91"/>
  <c r="H244" i="91"/>
  <c r="AD244" i="91"/>
  <c r="P244" i="91"/>
  <c r="AM244" i="91"/>
  <c r="W206" i="88"/>
  <c r="J206" i="88"/>
  <c r="AK206" i="88"/>
  <c r="J211" i="32"/>
  <c r="AF211" i="32"/>
  <c r="AK247" i="94"/>
  <c r="N247" i="94"/>
  <c r="AF247" i="94"/>
  <c r="AB247" i="94"/>
  <c r="I247" i="94"/>
  <c r="Z247" i="94"/>
  <c r="AI247" i="94"/>
  <c r="AM247" i="94"/>
  <c r="AH247" i="94"/>
  <c r="AK204" i="32"/>
  <c r="J204" i="32"/>
  <c r="AD206" i="93"/>
  <c r="H265" i="93"/>
  <c r="L265" i="93"/>
  <c r="X265" i="93"/>
  <c r="AN207" i="88"/>
  <c r="AD207" i="88"/>
  <c r="P225" i="94"/>
  <c r="AN225" i="88"/>
  <c r="AM225" i="88"/>
  <c r="AL204" i="94"/>
  <c r="L204" i="94"/>
  <c r="V204" i="94"/>
  <c r="AH207" i="87"/>
  <c r="AR225" i="87"/>
  <c r="S207" i="32"/>
  <c r="S225" i="92"/>
  <c r="AP225" i="92"/>
  <c r="AM225" i="92"/>
  <c r="AQ225" i="92"/>
  <c r="W225" i="92"/>
  <c r="AB225" i="92"/>
  <c r="AJ225" i="92"/>
  <c r="O225" i="92"/>
  <c r="AA244" i="91"/>
  <c r="R244" i="91"/>
  <c r="Q244" i="91"/>
  <c r="Z244" i="91"/>
  <c r="AF244" i="91"/>
  <c r="S244" i="91"/>
  <c r="AP244" i="91"/>
  <c r="AB244" i="91"/>
  <c r="K221" i="91"/>
  <c r="S206" i="88"/>
  <c r="AE211" i="32"/>
  <c r="Y211" i="32"/>
  <c r="AA247" i="94"/>
  <c r="AR247" i="94"/>
  <c r="AN247" i="94"/>
  <c r="AJ247" i="94"/>
  <c r="AL247" i="94"/>
  <c r="AC247" i="94"/>
  <c r="V247" i="94"/>
  <c r="P247" i="94"/>
  <c r="AS206" i="93"/>
  <c r="V206" i="93"/>
  <c r="Q211" i="91"/>
  <c r="AN221" i="87"/>
  <c r="U204" i="94"/>
  <c r="AN204" i="94"/>
  <c r="AI204" i="94"/>
  <c r="AQ211" i="88"/>
  <c r="AI211" i="32"/>
  <c r="AD211" i="32"/>
  <c r="AS211" i="32"/>
  <c r="AN211" i="32"/>
  <c r="AB203" i="32"/>
  <c r="W203" i="32"/>
  <c r="AM203" i="32"/>
  <c r="AP203" i="32"/>
  <c r="Q206" i="93"/>
  <c r="AI206" i="93"/>
  <c r="AM206" i="93"/>
  <c r="AQ206" i="93"/>
  <c r="L223" i="88"/>
  <c r="M221" i="87"/>
  <c r="L259" i="94"/>
  <c r="AJ204" i="94"/>
  <c r="N204" i="94"/>
  <c r="J204" i="94"/>
  <c r="W204" i="94"/>
  <c r="AO204" i="94"/>
  <c r="O204" i="94"/>
  <c r="K204" i="94"/>
  <c r="AS204" i="94"/>
  <c r="AM204" i="94"/>
  <c r="AO206" i="32"/>
  <c r="AD206" i="32"/>
  <c r="J206" i="32"/>
  <c r="R206" i="32"/>
  <c r="K206" i="32"/>
  <c r="AR203" i="91"/>
  <c r="M203" i="91"/>
  <c r="AP203" i="91"/>
  <c r="AQ207" i="92"/>
  <c r="N207" i="92"/>
  <c r="AJ211" i="87"/>
  <c r="L211" i="87"/>
  <c r="S211" i="87"/>
  <c r="Z211" i="87"/>
  <c r="AH211" i="87"/>
  <c r="AI204" i="92"/>
  <c r="H207" i="93"/>
  <c r="X207" i="93"/>
  <c r="AK221" i="91"/>
  <c r="V203" i="94"/>
  <c r="AS203" i="94"/>
  <c r="AF203" i="94"/>
  <c r="S203" i="94"/>
  <c r="AJ203" i="87"/>
  <c r="Z203" i="87"/>
  <c r="AL211" i="32"/>
  <c r="U211" i="32"/>
  <c r="L211" i="32"/>
  <c r="AR211" i="32"/>
  <c r="M211" i="32"/>
  <c r="R211" i="32"/>
  <c r="O211" i="32"/>
  <c r="P211" i="32"/>
  <c r="W211" i="32"/>
  <c r="H267" i="93"/>
  <c r="AJ206" i="93"/>
  <c r="Z206" i="93"/>
  <c r="Y204" i="94"/>
  <c r="AA204" i="94"/>
  <c r="X204" i="94"/>
  <c r="AQ204" i="94"/>
  <c r="AK204" i="94"/>
  <c r="AD204" i="94"/>
  <c r="N221" i="91"/>
  <c r="AM211" i="32"/>
  <c r="AO211" i="32"/>
  <c r="X211" i="32"/>
  <c r="AP211" i="32"/>
  <c r="I211" i="32"/>
  <c r="X203" i="32"/>
  <c r="AR203" i="32"/>
  <c r="AD203" i="32"/>
  <c r="AH203" i="32"/>
  <c r="AP206" i="93"/>
  <c r="AC206" i="93"/>
  <c r="J206" i="93"/>
  <c r="O206" i="93"/>
  <c r="Y206" i="93"/>
  <c r="AS223" i="88"/>
  <c r="X221" i="87"/>
  <c r="AE204" i="94"/>
  <c r="AP204" i="94"/>
  <c r="AH204" i="94"/>
  <c r="AC204" i="94"/>
  <c r="Z204" i="94"/>
  <c r="AF204" i="94"/>
  <c r="S204" i="94"/>
  <c r="M204" i="94"/>
  <c r="N206" i="32"/>
  <c r="I206" i="32"/>
  <c r="U206" i="32"/>
  <c r="V206" i="32"/>
  <c r="N203" i="91"/>
  <c r="P203" i="91"/>
  <c r="V207" i="92"/>
  <c r="M207" i="92"/>
  <c r="R207" i="92"/>
  <c r="R211" i="87"/>
  <c r="X211" i="87"/>
  <c r="AD211" i="87"/>
  <c r="AL211" i="87"/>
  <c r="AS211" i="87"/>
  <c r="R207" i="93"/>
  <c r="M207" i="93"/>
  <c r="AR207" i="93"/>
  <c r="Q221" i="91"/>
  <c r="X203" i="94"/>
  <c r="AC203" i="94"/>
  <c r="Z203" i="94"/>
  <c r="M203" i="94"/>
  <c r="AO203" i="87"/>
  <c r="AA203" i="87"/>
  <c r="S211" i="32"/>
  <c r="K211" i="32"/>
  <c r="AH211" i="32"/>
  <c r="AA211" i="32"/>
  <c r="AC211" i="32"/>
  <c r="V211" i="32"/>
  <c r="N211" i="32"/>
  <c r="AB211" i="32"/>
  <c r="AH240" i="91"/>
  <c r="H240" i="91"/>
  <c r="AC240" i="91"/>
  <c r="N240" i="91"/>
  <c r="O244" i="92"/>
  <c r="H244" i="92"/>
  <c r="AB244" i="92"/>
  <c r="AH221" i="94"/>
  <c r="J221" i="94"/>
  <c r="N221" i="94"/>
  <c r="AO221" i="94"/>
  <c r="X221" i="94"/>
  <c r="M259" i="91"/>
  <c r="Y259" i="91"/>
  <c r="S259" i="91"/>
  <c r="AL221" i="93"/>
  <c r="AI221" i="93"/>
  <c r="J221" i="93"/>
  <c r="AH260" i="94"/>
  <c r="AS260" i="94"/>
  <c r="AP260" i="94"/>
  <c r="J260" i="94"/>
  <c r="V260" i="94"/>
  <c r="AK260" i="94"/>
  <c r="AC267" i="94"/>
  <c r="H267" i="94"/>
  <c r="AF267" i="94"/>
  <c r="K223" i="87"/>
  <c r="S223" i="87"/>
  <c r="L223" i="87"/>
  <c r="N204" i="87"/>
  <c r="AS204" i="87"/>
  <c r="AR204" i="87"/>
  <c r="M204" i="87"/>
  <c r="X204" i="87"/>
  <c r="L203" i="93"/>
  <c r="AP203" i="93"/>
  <c r="W203" i="93"/>
  <c r="AQ203" i="93"/>
  <c r="Y203" i="93"/>
  <c r="M203" i="93"/>
  <c r="AO207" i="88"/>
  <c r="Q207" i="88"/>
  <c r="AF207" i="88"/>
  <c r="I207" i="88"/>
  <c r="K207" i="88"/>
  <c r="H207" i="88"/>
  <c r="AK207" i="88"/>
  <c r="AA207" i="88"/>
  <c r="R207" i="88"/>
  <c r="AI207" i="88"/>
  <c r="L207" i="88"/>
  <c r="Z207" i="88"/>
  <c r="AS207" i="88"/>
  <c r="AP207" i="88"/>
  <c r="AM207" i="88"/>
  <c r="Y207" i="88"/>
  <c r="N207" i="88"/>
  <c r="AJ207" i="88"/>
  <c r="Z207" i="32"/>
  <c r="K207" i="32"/>
  <c r="R207" i="32"/>
  <c r="AO207" i="32"/>
  <c r="M207" i="32"/>
  <c r="AR207" i="32"/>
  <c r="Q207" i="32"/>
  <c r="Y207" i="32"/>
  <c r="O207" i="32"/>
  <c r="L207" i="32"/>
  <c r="AQ207" i="32"/>
  <c r="H207" i="32"/>
  <c r="AS207" i="32"/>
  <c r="AK207" i="32"/>
  <c r="AD207" i="32"/>
  <c r="AB207" i="32"/>
  <c r="W207" i="32"/>
  <c r="V207" i="32"/>
  <c r="N207" i="87"/>
  <c r="AN207" i="87"/>
  <c r="Z207" i="87"/>
  <c r="AF207" i="87"/>
  <c r="AL207" i="87"/>
  <c r="K207" i="87"/>
  <c r="AO207" i="87"/>
  <c r="Q207" i="87"/>
  <c r="P207" i="87"/>
  <c r="AR207" i="87"/>
  <c r="W207" i="87"/>
  <c r="AP207" i="87"/>
  <c r="O207" i="87"/>
  <c r="AM207" i="87"/>
  <c r="M207" i="87"/>
  <c r="AC207" i="87"/>
  <c r="L207" i="87"/>
  <c r="M225" i="87"/>
  <c r="AQ225" i="87"/>
  <c r="AK225" i="87"/>
  <c r="Q225" i="87"/>
  <c r="AF225" i="87"/>
  <c r="AI225" i="87"/>
  <c r="N225" i="87"/>
  <c r="W225" i="87"/>
  <c r="X225" i="87"/>
  <c r="AD225" i="87"/>
  <c r="V225" i="87"/>
  <c r="S225" i="87"/>
  <c r="AP225" i="87"/>
  <c r="O225" i="87"/>
  <c r="AH225" i="87"/>
  <c r="P225" i="87"/>
  <c r="AL225" i="87"/>
  <c r="AN206" i="88"/>
  <c r="Q206" i="88"/>
  <c r="L206" i="88"/>
  <c r="M206" i="88"/>
  <c r="AS206" i="88"/>
  <c r="U206" i="88"/>
  <c r="I206" i="88"/>
  <c r="AM206" i="88"/>
  <c r="AE206" i="88"/>
  <c r="AB206" i="88"/>
  <c r="AL206" i="88"/>
  <c r="K206" i="88"/>
  <c r="AF206" i="88"/>
  <c r="AP206" i="88"/>
  <c r="R206" i="88"/>
  <c r="AH206" i="88"/>
  <c r="AR206" i="88"/>
  <c r="AO206" i="88"/>
  <c r="AS225" i="94"/>
  <c r="AF225" i="94"/>
  <c r="AM225" i="94"/>
  <c r="H225" i="94"/>
  <c r="Q225" i="94"/>
  <c r="AD225" i="94"/>
  <c r="Z225" i="94"/>
  <c r="AQ225" i="94"/>
  <c r="I225" i="94"/>
  <c r="AR225" i="94"/>
  <c r="S225" i="94"/>
  <c r="AB225" i="94"/>
  <c r="V225" i="94"/>
  <c r="AN225" i="94"/>
  <c r="AL225" i="94"/>
  <c r="AH225" i="94"/>
  <c r="AC225" i="94"/>
  <c r="L225" i="94"/>
  <c r="AC225" i="88"/>
  <c r="AQ225" i="88"/>
  <c r="U225" i="88"/>
  <c r="AD225" i="88"/>
  <c r="AB225" i="88"/>
  <c r="M225" i="88"/>
  <c r="K225" i="88"/>
  <c r="AE225" i="88"/>
  <c r="R225" i="88"/>
  <c r="AR225" i="88"/>
  <c r="X225" i="88"/>
  <c r="AL225" i="88"/>
  <c r="O225" i="88"/>
  <c r="S225" i="88"/>
  <c r="P225" i="88"/>
  <c r="AS225" i="88"/>
  <c r="J225" i="88"/>
  <c r="W225" i="88"/>
  <c r="P204" i="32"/>
  <c r="X204" i="32"/>
  <c r="R204" i="32"/>
  <c r="Z204" i="32"/>
  <c r="AL265" i="93"/>
  <c r="R265" i="93"/>
  <c r="AK265" i="93"/>
  <c r="AM265" i="93"/>
  <c r="AB203" i="93"/>
  <c r="AM203" i="93"/>
  <c r="X203" i="93"/>
  <c r="W207" i="88"/>
  <c r="P207" i="88"/>
  <c r="V207" i="88"/>
  <c r="AL207" i="88"/>
  <c r="AR207" i="88"/>
  <c r="M225" i="94"/>
  <c r="W225" i="94"/>
  <c r="J225" i="94"/>
  <c r="K225" i="94"/>
  <c r="AO225" i="94"/>
  <c r="AA225" i="88"/>
  <c r="AK225" i="88"/>
  <c r="I225" i="88"/>
  <c r="Q225" i="88"/>
  <c r="Z260" i="94"/>
  <c r="V221" i="94"/>
  <c r="AK207" i="87"/>
  <c r="I207" i="87"/>
  <c r="AD207" i="87"/>
  <c r="AJ207" i="87"/>
  <c r="AQ207" i="87"/>
  <c r="K225" i="87"/>
  <c r="J225" i="87"/>
  <c r="AA225" i="87"/>
  <c r="AJ225" i="87"/>
  <c r="I225" i="87"/>
  <c r="AH223" i="87"/>
  <c r="O221" i="93"/>
  <c r="Y204" i="87"/>
  <c r="AF207" i="32"/>
  <c r="J207" i="32"/>
  <c r="AM207" i="32"/>
  <c r="AJ207" i="32"/>
  <c r="AA206" i="88"/>
  <c r="AQ206" i="88"/>
  <c r="AC206" i="88"/>
  <c r="AJ206" i="88"/>
  <c r="P206" i="88"/>
  <c r="N223" i="91"/>
  <c r="W223" i="91"/>
  <c r="AB225" i="91"/>
  <c r="H225" i="91"/>
  <c r="V206" i="91"/>
  <c r="AI206" i="91"/>
  <c r="AB206" i="91"/>
  <c r="AN206" i="91"/>
  <c r="AJ206" i="91"/>
  <c r="AR206" i="91"/>
  <c r="Q206" i="91"/>
  <c r="AS206" i="91"/>
  <c r="AH206" i="91"/>
  <c r="N206" i="91"/>
  <c r="Y204" i="32"/>
  <c r="S204" i="32"/>
  <c r="AJ204" i="32"/>
  <c r="AQ204" i="32"/>
  <c r="I204" i="32"/>
  <c r="AP265" i="93"/>
  <c r="W265" i="93"/>
  <c r="S265" i="93"/>
  <c r="AS265" i="93"/>
  <c r="AO265" i="93"/>
  <c r="Z203" i="93"/>
  <c r="J203" i="93"/>
  <c r="J207" i="88"/>
  <c r="S207" i="88"/>
  <c r="O207" i="88"/>
  <c r="X207" i="88"/>
  <c r="AE225" i="94"/>
  <c r="U225" i="94"/>
  <c r="AP225" i="94"/>
  <c r="AK225" i="94"/>
  <c r="AJ225" i="88"/>
  <c r="AH225" i="88"/>
  <c r="H225" i="88"/>
  <c r="AF225" i="88"/>
  <c r="AO225" i="88"/>
  <c r="AF260" i="94"/>
  <c r="U240" i="91"/>
  <c r="R221" i="94"/>
  <c r="I259" i="91"/>
  <c r="X207" i="87"/>
  <c r="AS207" i="87"/>
  <c r="Y207" i="87"/>
  <c r="AA207" i="87"/>
  <c r="AB225" i="87"/>
  <c r="AO225" i="87"/>
  <c r="Y225" i="87"/>
  <c r="AC225" i="87"/>
  <c r="AJ223" i="87"/>
  <c r="AO204" i="87"/>
  <c r="AA207" i="32"/>
  <c r="U207" i="32"/>
  <c r="AH207" i="32"/>
  <c r="AI207" i="32"/>
  <c r="I207" i="32"/>
  <c r="L267" i="94"/>
  <c r="X206" i="88"/>
  <c r="V206" i="88"/>
  <c r="AD206" i="88"/>
  <c r="AI206" i="88"/>
  <c r="AF203" i="32"/>
  <c r="H203" i="32"/>
  <c r="AE203" i="32"/>
  <c r="AJ203" i="32"/>
  <c r="AQ203" i="32"/>
  <c r="Z203" i="32"/>
  <c r="I203" i="32"/>
  <c r="AC203" i="32"/>
  <c r="L203" i="32"/>
  <c r="AI259" i="94"/>
  <c r="H206" i="91"/>
  <c r="AL206" i="91"/>
  <c r="J206" i="91"/>
  <c r="W206" i="91"/>
  <c r="K206" i="91"/>
  <c r="X206" i="91"/>
  <c r="I206" i="91"/>
  <c r="AQ206" i="91"/>
  <c r="AM206" i="91"/>
  <c r="AL206" i="32"/>
  <c r="H206" i="32"/>
  <c r="AR206" i="32"/>
  <c r="AC206" i="32"/>
  <c r="AN206" i="32"/>
  <c r="X206" i="32"/>
  <c r="S206" i="32"/>
  <c r="AI206" i="32"/>
  <c r="AB206" i="32"/>
  <c r="AM203" i="91"/>
  <c r="AH203" i="91"/>
  <c r="AN203" i="91"/>
  <c r="AL203" i="91"/>
  <c r="S207" i="92"/>
  <c r="AL207" i="92"/>
  <c r="AD207" i="92"/>
  <c r="AA207" i="92"/>
  <c r="AE207" i="92"/>
  <c r="AD211" i="93"/>
  <c r="W211" i="87"/>
  <c r="N211" i="87"/>
  <c r="Q211" i="87"/>
  <c r="AO211" i="87"/>
  <c r="Y211" i="87"/>
  <c r="I211" i="87"/>
  <c r="AF211" i="87"/>
  <c r="P211" i="87"/>
  <c r="AM211" i="87"/>
  <c r="AO247" i="32"/>
  <c r="AL204" i="92"/>
  <c r="AE207" i="93"/>
  <c r="K207" i="93"/>
  <c r="AP207" i="93"/>
  <c r="AF207" i="93"/>
  <c r="AO207" i="93"/>
  <c r="AI223" i="93"/>
  <c r="AC204" i="93"/>
  <c r="AB203" i="94"/>
  <c r="Y203" i="94"/>
  <c r="W203" i="94"/>
  <c r="K203" i="94"/>
  <c r="U203" i="94"/>
  <c r="O203" i="94"/>
  <c r="AQ203" i="94"/>
  <c r="AP203" i="94"/>
  <c r="AD203" i="94"/>
  <c r="Q203" i="87"/>
  <c r="AK203" i="87"/>
  <c r="AS203" i="87"/>
  <c r="H203" i="87"/>
  <c r="AQ203" i="87"/>
  <c r="F202" i="94"/>
  <c r="AS203" i="32"/>
  <c r="AO203" i="32"/>
  <c r="S203" i="32"/>
  <c r="N203" i="32"/>
  <c r="R203" i="32"/>
  <c r="AI203" i="32"/>
  <c r="Q203" i="32"/>
  <c r="AL203" i="32"/>
  <c r="W223" i="88"/>
  <c r="R206" i="91"/>
  <c r="U206" i="91"/>
  <c r="Y206" i="91"/>
  <c r="P206" i="91"/>
  <c r="L206" i="91"/>
  <c r="S206" i="91"/>
  <c r="O206" i="91"/>
  <c r="Z206" i="91"/>
  <c r="AE206" i="32"/>
  <c r="AJ206" i="32"/>
  <c r="AK206" i="32"/>
  <c r="AQ206" i="32"/>
  <c r="AF206" i="32"/>
  <c r="Z206" i="32"/>
  <c r="Q206" i="32"/>
  <c r="AA206" i="32"/>
  <c r="Z203" i="91"/>
  <c r="AK203" i="91"/>
  <c r="AD203" i="91"/>
  <c r="K203" i="91"/>
  <c r="H203" i="91"/>
  <c r="AM207" i="92"/>
  <c r="X207" i="92"/>
  <c r="W207" i="92"/>
  <c r="Y207" i="92"/>
  <c r="AF211" i="93"/>
  <c r="AN211" i="87"/>
  <c r="J211" i="87"/>
  <c r="AC211" i="87"/>
  <c r="M211" i="87"/>
  <c r="AK211" i="87"/>
  <c r="AQ211" i="87"/>
  <c r="AB211" i="87"/>
  <c r="AE204" i="92"/>
  <c r="AN207" i="93"/>
  <c r="AB207" i="93"/>
  <c r="I207" i="93"/>
  <c r="Q207" i="93"/>
  <c r="AJ223" i="91"/>
  <c r="AJ221" i="32"/>
  <c r="P203" i="94"/>
  <c r="AL203" i="94"/>
  <c r="AI203" i="94"/>
  <c r="AM203" i="94"/>
  <c r="AN203" i="94"/>
  <c r="I203" i="94"/>
  <c r="N203" i="94"/>
  <c r="AK203" i="94"/>
  <c r="AR203" i="87"/>
  <c r="W203" i="87"/>
  <c r="AE203" i="87"/>
  <c r="AD203" i="87"/>
  <c r="F202" i="91"/>
  <c r="AA260" i="91"/>
  <c r="AH260" i="91"/>
  <c r="AN225" i="91"/>
  <c r="AR225" i="91"/>
  <c r="AM225" i="91"/>
  <c r="AK225" i="91"/>
  <c r="Q225" i="91"/>
  <c r="AF225" i="91"/>
  <c r="X225" i="91"/>
  <c r="O225" i="91"/>
  <c r="AH225" i="91"/>
  <c r="AA225" i="91"/>
  <c r="AP225" i="91"/>
  <c r="U225" i="91"/>
  <c r="I225" i="91"/>
  <c r="AC225" i="91"/>
  <c r="R225" i="91"/>
  <c r="W225" i="91"/>
  <c r="V225" i="91"/>
  <c r="AO225" i="91"/>
  <c r="AL225" i="91"/>
  <c r="N225" i="91"/>
  <c r="AQ225" i="91"/>
  <c r="Z225" i="91"/>
  <c r="AE225" i="91"/>
  <c r="AJ225" i="91"/>
  <c r="J225" i="91"/>
  <c r="M225" i="91"/>
  <c r="L225" i="91"/>
  <c r="AR211" i="93"/>
  <c r="AC211" i="93"/>
  <c r="P211" i="93"/>
  <c r="R223" i="93"/>
  <c r="S223" i="91"/>
  <c r="AN223" i="91"/>
  <c r="O204" i="93"/>
  <c r="AI204" i="93"/>
  <c r="AI225" i="91"/>
  <c r="AM211" i="93"/>
  <c r="X211" i="93"/>
  <c r="AI211" i="93"/>
  <c r="AE211" i="93"/>
  <c r="AR223" i="93"/>
  <c r="AK223" i="91"/>
  <c r="V204" i="93"/>
  <c r="AS225" i="91"/>
  <c r="Y225" i="91"/>
  <c r="P265" i="87"/>
  <c r="N265" i="87"/>
  <c r="AD247" i="91"/>
  <c r="O247" i="91"/>
  <c r="W204" i="93"/>
  <c r="Q204" i="93"/>
  <c r="I204" i="93"/>
  <c r="H204" i="93"/>
  <c r="K204" i="93"/>
  <c r="AO204" i="93"/>
  <c r="AK204" i="93"/>
  <c r="R204" i="93"/>
  <c r="AR204" i="93"/>
  <c r="AN204" i="93"/>
  <c r="AL204" i="93"/>
  <c r="M204" i="93"/>
  <c r="AF204" i="93"/>
  <c r="L204" i="93"/>
  <c r="AQ204" i="93"/>
  <c r="N204" i="93"/>
  <c r="AD204" i="93"/>
  <c r="AA204" i="93"/>
  <c r="X204" i="93"/>
  <c r="P204" i="93"/>
  <c r="S204" i="93"/>
  <c r="AM204" i="93"/>
  <c r="AP204" i="93"/>
  <c r="U204" i="93"/>
  <c r="AS204" i="93"/>
  <c r="J204" i="93"/>
  <c r="Y204" i="93"/>
  <c r="AC223" i="91"/>
  <c r="L223" i="91"/>
  <c r="I223" i="91"/>
  <c r="H223" i="91"/>
  <c r="V223" i="91"/>
  <c r="AS223" i="91"/>
  <c r="Y223" i="91"/>
  <c r="P223" i="91"/>
  <c r="AH223" i="91"/>
  <c r="AI223" i="91"/>
  <c r="Z223" i="91"/>
  <c r="M223" i="91"/>
  <c r="J223" i="91"/>
  <c r="Q223" i="91"/>
  <c r="AQ223" i="91"/>
  <c r="AL223" i="91"/>
  <c r="AD223" i="91"/>
  <c r="AR223" i="91"/>
  <c r="AB223" i="91"/>
  <c r="AO223" i="91"/>
  <c r="X223" i="91"/>
  <c r="AM223" i="91"/>
  <c r="AP223" i="91"/>
  <c r="U223" i="91"/>
  <c r="AF223" i="91"/>
  <c r="K223" i="91"/>
  <c r="R223" i="91"/>
  <c r="Z223" i="93"/>
  <c r="P223" i="93"/>
  <c r="AS223" i="93"/>
  <c r="AF223" i="93"/>
  <c r="AN223" i="93"/>
  <c r="AO223" i="93"/>
  <c r="AJ223" i="93"/>
  <c r="U223" i="93"/>
  <c r="AB223" i="93"/>
  <c r="AE223" i="93"/>
  <c r="O223" i="93"/>
  <c r="X223" i="93"/>
  <c r="AL223" i="93"/>
  <c r="V223" i="93"/>
  <c r="I223" i="93"/>
  <c r="AM223" i="93"/>
  <c r="S223" i="93"/>
  <c r="J223" i="93"/>
  <c r="AQ223" i="93"/>
  <c r="W223" i="93"/>
  <c r="K223" i="93"/>
  <c r="M223" i="93"/>
  <c r="Q223" i="93"/>
  <c r="AK223" i="93"/>
  <c r="AC223" i="93"/>
  <c r="AP223" i="93"/>
  <c r="Y223" i="93"/>
  <c r="U211" i="93"/>
  <c r="J211" i="93"/>
  <c r="N211" i="93"/>
  <c r="M211" i="93"/>
  <c r="AQ211" i="93"/>
  <c r="V211" i="93"/>
  <c r="O211" i="93"/>
  <c r="H211" i="93"/>
  <c r="AP211" i="93"/>
  <c r="AO211" i="93"/>
  <c r="AS211" i="93"/>
  <c r="AH211" i="93"/>
  <c r="AA211" i="93"/>
  <c r="AK211" i="93"/>
  <c r="W211" i="93"/>
  <c r="K211" i="93"/>
  <c r="Q211" i="93"/>
  <c r="Z211" i="93"/>
  <c r="Z203" i="92"/>
  <c r="L211" i="93"/>
  <c r="R211" i="93"/>
  <c r="L223" i="93"/>
  <c r="O223" i="91"/>
  <c r="AB204" i="93"/>
  <c r="S225" i="91"/>
  <c r="I265" i="87"/>
  <c r="I211" i="93"/>
  <c r="Y211" i="93"/>
  <c r="AN211" i="93"/>
  <c r="S211" i="93"/>
  <c r="H223" i="93"/>
  <c r="AH223" i="93"/>
  <c r="AA223" i="91"/>
  <c r="AE223" i="91"/>
  <c r="AH204" i="93"/>
  <c r="AE204" i="93"/>
  <c r="P225" i="91"/>
  <c r="K225" i="91"/>
  <c r="AH206" i="93"/>
  <c r="AB206" i="93"/>
  <c r="AN206" i="93"/>
  <c r="S206" i="93"/>
  <c r="R206" i="93"/>
  <c r="P206" i="93"/>
  <c r="X206" i="93"/>
  <c r="N206" i="93"/>
  <c r="AK206" i="93"/>
  <c r="AE211" i="91"/>
  <c r="AB221" i="87"/>
  <c r="AQ221" i="87"/>
  <c r="J204" i="88"/>
  <c r="I221" i="91"/>
  <c r="AE221" i="91"/>
  <c r="L206" i="93"/>
  <c r="M206" i="93"/>
  <c r="U206" i="93"/>
  <c r="AA206" i="93"/>
  <c r="K206" i="93"/>
  <c r="AO206" i="93"/>
  <c r="W206" i="93"/>
  <c r="I206" i="93"/>
  <c r="F220" i="93"/>
  <c r="AK221" i="87"/>
  <c r="V221" i="87"/>
  <c r="AR221" i="87"/>
  <c r="AC204" i="88"/>
  <c r="AS221" i="91"/>
  <c r="AO221" i="91"/>
  <c r="AA221" i="91"/>
  <c r="AM259" i="88"/>
  <c r="AH221" i="87"/>
  <c r="P221" i="87"/>
  <c r="AP221" i="87"/>
  <c r="J221" i="87"/>
  <c r="AM204" i="88"/>
  <c r="L211" i="88"/>
  <c r="W221" i="91"/>
  <c r="Z221" i="91"/>
  <c r="AC221" i="91"/>
  <c r="H221" i="91"/>
  <c r="AJ221" i="91"/>
  <c r="AI259" i="88"/>
  <c r="AF211" i="91"/>
  <c r="AM211" i="91"/>
  <c r="V223" i="88"/>
  <c r="S221" i="87"/>
  <c r="AO221" i="87"/>
  <c r="AD221" i="87"/>
  <c r="AF221" i="87"/>
  <c r="Q221" i="87"/>
  <c r="R221" i="87"/>
  <c r="W221" i="87"/>
  <c r="Z221" i="87"/>
  <c r="AB204" i="88"/>
  <c r="W204" i="88"/>
  <c r="S203" i="91"/>
  <c r="W203" i="91"/>
  <c r="J203" i="91"/>
  <c r="AE203" i="91"/>
  <c r="X203" i="91"/>
  <c r="AJ203" i="91"/>
  <c r="AB203" i="91"/>
  <c r="Y203" i="91"/>
  <c r="AC203" i="91"/>
  <c r="AF207" i="92"/>
  <c r="AK207" i="92"/>
  <c r="I207" i="92"/>
  <c r="AO207" i="92"/>
  <c r="K207" i="92"/>
  <c r="AR207" i="92"/>
  <c r="P207" i="92"/>
  <c r="AJ207" i="92"/>
  <c r="AP207" i="92"/>
  <c r="AC204" i="92"/>
  <c r="V204" i="92"/>
  <c r="N207" i="93"/>
  <c r="AA207" i="93"/>
  <c r="V207" i="93"/>
  <c r="P207" i="93"/>
  <c r="S207" i="93"/>
  <c r="Y207" i="93"/>
  <c r="U207" i="93"/>
  <c r="AQ207" i="93"/>
  <c r="AC207" i="93"/>
  <c r="AA211" i="88"/>
  <c r="O211" i="88"/>
  <c r="P221" i="91"/>
  <c r="AD221" i="91"/>
  <c r="AM221" i="91"/>
  <c r="AQ221" i="91"/>
  <c r="Y221" i="91"/>
  <c r="AR221" i="91"/>
  <c r="O221" i="91"/>
  <c r="L221" i="91"/>
  <c r="AP221" i="91"/>
  <c r="AH265" i="88"/>
  <c r="J203" i="87"/>
  <c r="AC203" i="87"/>
  <c r="AH203" i="87"/>
  <c r="S203" i="87"/>
  <c r="K203" i="87"/>
  <c r="AL203" i="87"/>
  <c r="O203" i="87"/>
  <c r="AP203" i="87"/>
  <c r="AM203" i="87"/>
  <c r="P211" i="91"/>
  <c r="K211" i="91"/>
  <c r="AC221" i="87"/>
  <c r="AS221" i="87"/>
  <c r="O221" i="87"/>
  <c r="I221" i="87"/>
  <c r="N221" i="87"/>
  <c r="U204" i="88"/>
  <c r="AJ211" i="88"/>
  <c r="I211" i="88"/>
  <c r="M221" i="91"/>
  <c r="V221" i="91"/>
  <c r="R221" i="91"/>
  <c r="AL221" i="91"/>
  <c r="F239" i="87"/>
  <c r="AD211" i="91"/>
  <c r="L221" i="87"/>
  <c r="AM221" i="87"/>
  <c r="K221" i="87"/>
  <c r="AL221" i="87"/>
  <c r="H221" i="87"/>
  <c r="AA221" i="87"/>
  <c r="AE221" i="87"/>
  <c r="AI221" i="87"/>
  <c r="AO204" i="88"/>
  <c r="I204" i="88"/>
  <c r="R203" i="91"/>
  <c r="AF203" i="91"/>
  <c r="I203" i="91"/>
  <c r="V203" i="91"/>
  <c r="AA203" i="91"/>
  <c r="AO203" i="91"/>
  <c r="Q203" i="91"/>
  <c r="AS203" i="91"/>
  <c r="U207" i="92"/>
  <c r="AI207" i="92"/>
  <c r="Q207" i="92"/>
  <c r="Z207" i="92"/>
  <c r="AC207" i="92"/>
  <c r="AB207" i="92"/>
  <c r="J207" i="92"/>
  <c r="AN207" i="92"/>
  <c r="W204" i="92"/>
  <c r="H204" i="92"/>
  <c r="AJ207" i="93"/>
  <c r="J207" i="93"/>
  <c r="AS207" i="93"/>
  <c r="AM207" i="93"/>
  <c r="AD207" i="93"/>
  <c r="AK207" i="93"/>
  <c r="Z207" i="93"/>
  <c r="L207" i="93"/>
  <c r="AP211" i="88"/>
  <c r="AI221" i="91"/>
  <c r="AN221" i="91"/>
  <c r="AH221" i="91"/>
  <c r="AB221" i="91"/>
  <c r="J221" i="91"/>
  <c r="AF221" i="91"/>
  <c r="U221" i="91"/>
  <c r="X221" i="91"/>
  <c r="P203" i="87"/>
  <c r="N203" i="87"/>
  <c r="X203" i="87"/>
  <c r="L203" i="87"/>
  <c r="AB203" i="87"/>
  <c r="AI203" i="87"/>
  <c r="AF203" i="87"/>
  <c r="I203" i="87"/>
  <c r="AN262" i="91"/>
  <c r="J262" i="91"/>
  <c r="AN223" i="94"/>
  <c r="AQ223" i="94"/>
  <c r="W211" i="88"/>
  <c r="Q211" i="88"/>
  <c r="AB211" i="88"/>
  <c r="AM211" i="88"/>
  <c r="AC211" i="88"/>
  <c r="X211" i="88"/>
  <c r="M211" i="88"/>
  <c r="AK211" i="88"/>
  <c r="AL211" i="88"/>
  <c r="AS211" i="88"/>
  <c r="K211" i="88"/>
  <c r="AH211" i="88"/>
  <c r="AD211" i="88"/>
  <c r="AF211" i="88"/>
  <c r="U211" i="88"/>
  <c r="H211" i="88"/>
  <c r="Y211" i="88"/>
  <c r="R211" i="88"/>
  <c r="W211" i="91"/>
  <c r="J211" i="91"/>
  <c r="Y211" i="91"/>
  <c r="AB211" i="91"/>
  <c r="AI211" i="91"/>
  <c r="L211" i="91"/>
  <c r="Z211" i="91"/>
  <c r="O211" i="91"/>
  <c r="H211" i="91"/>
  <c r="AP211" i="91"/>
  <c r="N211" i="91"/>
  <c r="AJ211" i="91"/>
  <c r="V211" i="91"/>
  <c r="AL211" i="91"/>
  <c r="AO211" i="91"/>
  <c r="AK211" i="91"/>
  <c r="AC211" i="91"/>
  <c r="I211" i="91"/>
  <c r="AP204" i="88"/>
  <c r="L204" i="88"/>
  <c r="N204" i="88"/>
  <c r="AE204" i="88"/>
  <c r="M204" i="88"/>
  <c r="AF204" i="88"/>
  <c r="K204" i="88"/>
  <c r="X204" i="88"/>
  <c r="AH204" i="88"/>
  <c r="Z204" i="88"/>
  <c r="AD204" i="88"/>
  <c r="AJ204" i="88"/>
  <c r="AQ204" i="88"/>
  <c r="Y204" i="88"/>
  <c r="AS204" i="88"/>
  <c r="P204" i="88"/>
  <c r="AR204" i="88"/>
  <c r="AA204" i="88"/>
  <c r="AC204" i="32"/>
  <c r="AH204" i="32"/>
  <c r="AB204" i="32"/>
  <c r="AF204" i="32"/>
  <c r="AN204" i="32"/>
  <c r="W204" i="32"/>
  <c r="H204" i="32"/>
  <c r="AD204" i="32"/>
  <c r="M204" i="32"/>
  <c r="AS259" i="88"/>
  <c r="AA265" i="93"/>
  <c r="J265" i="93"/>
  <c r="AN265" i="93"/>
  <c r="AJ265" i="93"/>
  <c r="AQ265" i="93"/>
  <c r="Q265" i="93"/>
  <c r="AB265" i="93"/>
  <c r="AD265" i="93"/>
  <c r="AF265" i="93"/>
  <c r="AF203" i="93"/>
  <c r="AJ203" i="93"/>
  <c r="AS203" i="93"/>
  <c r="I203" i="93"/>
  <c r="AR203" i="93"/>
  <c r="AD203" i="93"/>
  <c r="AO203" i="93"/>
  <c r="N260" i="94"/>
  <c r="AL260" i="94"/>
  <c r="U260" i="94"/>
  <c r="Q260" i="94"/>
  <c r="AI262" i="91"/>
  <c r="AQ211" i="91"/>
  <c r="X211" i="91"/>
  <c r="AS211" i="91"/>
  <c r="AR211" i="91"/>
  <c r="AN240" i="91"/>
  <c r="AS221" i="94"/>
  <c r="AP221" i="94"/>
  <c r="AB221" i="94"/>
  <c r="AR259" i="91"/>
  <c r="S204" i="88"/>
  <c r="AK204" i="88"/>
  <c r="AN204" i="88"/>
  <c r="H204" i="88"/>
  <c r="AI204" i="88"/>
  <c r="M223" i="94"/>
  <c r="AI223" i="87"/>
  <c r="N221" i="93"/>
  <c r="AH221" i="93"/>
  <c r="I204" i="87"/>
  <c r="L204" i="87"/>
  <c r="AJ204" i="87"/>
  <c r="O204" i="87"/>
  <c r="AO211" i="88"/>
  <c r="J211" i="88"/>
  <c r="P211" i="88"/>
  <c r="AE211" i="88"/>
  <c r="AB267" i="94"/>
  <c r="K244" i="32"/>
  <c r="AO244" i="32"/>
  <c r="AR240" i="91"/>
  <c r="AO240" i="91"/>
  <c r="AF240" i="91"/>
  <c r="K240" i="91"/>
  <c r="M240" i="91"/>
  <c r="AE240" i="91"/>
  <c r="Q240" i="91"/>
  <c r="I240" i="91"/>
  <c r="Y240" i="91"/>
  <c r="AJ240" i="91"/>
  <c r="AR244" i="92"/>
  <c r="I244" i="92"/>
  <c r="AP244" i="92"/>
  <c r="P244" i="92"/>
  <c r="AS244" i="92"/>
  <c r="AR221" i="94"/>
  <c r="AQ221" i="94"/>
  <c r="L221" i="94"/>
  <c r="Q221" i="94"/>
  <c r="AM221" i="94"/>
  <c r="AL221" i="94"/>
  <c r="S221" i="94"/>
  <c r="AN221" i="94"/>
  <c r="P221" i="94"/>
  <c r="I221" i="94"/>
  <c r="AF221" i="94"/>
  <c r="K221" i="94"/>
  <c r="H221" i="94"/>
  <c r="Y221" i="94"/>
  <c r="AI221" i="94"/>
  <c r="AS259" i="91"/>
  <c r="V259" i="91"/>
  <c r="L259" i="91"/>
  <c r="AA259" i="91"/>
  <c r="K259" i="91"/>
  <c r="Q259" i="91"/>
  <c r="AP259" i="91"/>
  <c r="AN259" i="91"/>
  <c r="N259" i="91"/>
  <c r="I221" i="93"/>
  <c r="Q221" i="93"/>
  <c r="P221" i="93"/>
  <c r="AA221" i="93"/>
  <c r="AF221" i="93"/>
  <c r="V221" i="93"/>
  <c r="X221" i="93"/>
  <c r="AD221" i="93"/>
  <c r="AJ221" i="93"/>
  <c r="AM260" i="94"/>
  <c r="P260" i="94"/>
  <c r="Y260" i="94"/>
  <c r="AI260" i="94"/>
  <c r="AD260" i="94"/>
  <c r="O260" i="94"/>
  <c r="S260" i="94"/>
  <c r="W260" i="94"/>
  <c r="AA260" i="94"/>
  <c r="AR260" i="94"/>
  <c r="AB260" i="94"/>
  <c r="AO260" i="94"/>
  <c r="I260" i="94"/>
  <c r="M260" i="94"/>
  <c r="L260" i="94"/>
  <c r="H260" i="94"/>
  <c r="R260" i="94"/>
  <c r="AE260" i="94"/>
  <c r="U267" i="94"/>
  <c r="W267" i="94"/>
  <c r="AM267" i="94"/>
  <c r="AH267" i="94"/>
  <c r="Q267" i="94"/>
  <c r="AQ267" i="94"/>
  <c r="AJ267" i="94"/>
  <c r="AR267" i="94"/>
  <c r="J267" i="94"/>
  <c r="AM223" i="87"/>
  <c r="AF223" i="87"/>
  <c r="Y223" i="87"/>
  <c r="Q223" i="87"/>
  <c r="W223" i="87"/>
  <c r="P223" i="87"/>
  <c r="I223" i="87"/>
  <c r="AO223" i="87"/>
  <c r="N223" i="87"/>
  <c r="AE204" i="87"/>
  <c r="AD204" i="87"/>
  <c r="AK204" i="87"/>
  <c r="J204" i="87"/>
  <c r="AN204" i="87"/>
  <c r="AP204" i="87"/>
  <c r="V204" i="87"/>
  <c r="AF204" i="87"/>
  <c r="Q204" i="87"/>
  <c r="K204" i="87"/>
  <c r="AH204" i="87"/>
  <c r="R204" i="87"/>
  <c r="AC204" i="87"/>
  <c r="AQ204" i="87"/>
  <c r="W204" i="87"/>
  <c r="S204" i="87"/>
  <c r="H204" i="87"/>
  <c r="H203" i="93"/>
  <c r="AL203" i="93"/>
  <c r="U203" i="93"/>
  <c r="L204" i="32"/>
  <c r="AL204" i="32"/>
  <c r="AS204" i="32"/>
  <c r="K204" i="32"/>
  <c r="O204" i="32"/>
  <c r="AE204" i="32"/>
  <c r="N204" i="32"/>
  <c r="AM204" i="32"/>
  <c r="AA259" i="88"/>
  <c r="N265" i="93"/>
  <c r="AE265" i="93"/>
  <c r="AH265" i="93"/>
  <c r="AC265" i="93"/>
  <c r="AI265" i="93"/>
  <c r="Z265" i="93"/>
  <c r="M265" i="93"/>
  <c r="O265" i="93"/>
  <c r="AH203" i="93"/>
  <c r="AA203" i="93"/>
  <c r="AE203" i="93"/>
  <c r="AN203" i="93"/>
  <c r="N203" i="93"/>
  <c r="AK203" i="93"/>
  <c r="R203" i="93"/>
  <c r="AI203" i="93"/>
  <c r="AC203" i="93"/>
  <c r="AN260" i="94"/>
  <c r="AC260" i="94"/>
  <c r="X260" i="94"/>
  <c r="K260" i="94"/>
  <c r="S211" i="91"/>
  <c r="U211" i="91"/>
  <c r="AH211" i="91"/>
  <c r="R211" i="91"/>
  <c r="AN211" i="91"/>
  <c r="S240" i="91"/>
  <c r="AQ240" i="91"/>
  <c r="AE244" i="87"/>
  <c r="O221" i="94"/>
  <c r="U221" i="94"/>
  <c r="Z221" i="94"/>
  <c r="AE221" i="94"/>
  <c r="AE259" i="91"/>
  <c r="AL259" i="91"/>
  <c r="AQ259" i="91"/>
  <c r="V204" i="88"/>
  <c r="O204" i="88"/>
  <c r="Q204" i="88"/>
  <c r="AL204" i="88"/>
  <c r="AE223" i="87"/>
  <c r="AP223" i="87"/>
  <c r="AH244" i="92"/>
  <c r="W244" i="92"/>
  <c r="K221" i="93"/>
  <c r="AC221" i="93"/>
  <c r="AA204" i="87"/>
  <c r="AB204" i="87"/>
  <c r="P204" i="87"/>
  <c r="AL204" i="87"/>
  <c r="AR211" i="88"/>
  <c r="V211" i="88"/>
  <c r="N211" i="88"/>
  <c r="AI211" i="88"/>
  <c r="AN211" i="88"/>
  <c r="AK267" i="94"/>
  <c r="I267" i="94"/>
  <c r="U259" i="32"/>
  <c r="H223" i="32"/>
  <c r="F202" i="88"/>
  <c r="F202" i="93"/>
  <c r="AM244" i="88"/>
  <c r="X244" i="88"/>
  <c r="Z244" i="88"/>
  <c r="AN244" i="88"/>
  <c r="AE244" i="88"/>
  <c r="AO244" i="88"/>
  <c r="AQ244" i="88"/>
  <c r="K244" i="88"/>
  <c r="AL244" i="88"/>
  <c r="S244" i="88"/>
  <c r="AI244" i="88"/>
  <c r="V244" i="88"/>
  <c r="AA244" i="88"/>
  <c r="M244" i="88"/>
  <c r="Q244" i="88"/>
  <c r="H244" i="88"/>
  <c r="O244" i="88"/>
  <c r="AO262" i="94"/>
  <c r="X262" i="94"/>
  <c r="Q262" i="94"/>
  <c r="AB262" i="94"/>
  <c r="AR262" i="94"/>
  <c r="AS262" i="94"/>
  <c r="L262" i="94"/>
  <c r="H262" i="94"/>
  <c r="N262" i="94"/>
  <c r="AK262" i="94"/>
  <c r="J262" i="94"/>
  <c r="O262" i="94"/>
  <c r="R262" i="94"/>
  <c r="AH262" i="94"/>
  <c r="AP262" i="94"/>
  <c r="AM262" i="94"/>
  <c r="AQ262" i="94"/>
  <c r="J244" i="93"/>
  <c r="R244" i="93"/>
  <c r="AD244" i="93"/>
  <c r="AF244" i="93"/>
  <c r="AS244" i="93"/>
  <c r="W244" i="93"/>
  <c r="AJ244" i="93"/>
  <c r="U244" i="93"/>
  <c r="AB244" i="93"/>
  <c r="K244" i="93"/>
  <c r="AR244" i="93"/>
  <c r="AK244" i="93"/>
  <c r="L244" i="93"/>
  <c r="AA244" i="93"/>
  <c r="AP244" i="93"/>
  <c r="Z244" i="93"/>
  <c r="AC244" i="93"/>
  <c r="AR221" i="88"/>
  <c r="Y221" i="88"/>
  <c r="AS221" i="88"/>
  <c r="V221" i="88"/>
  <c r="Z221" i="88"/>
  <c r="L221" i="88"/>
  <c r="I221" i="88"/>
  <c r="J221" i="88"/>
  <c r="W221" i="88"/>
  <c r="AK221" i="88"/>
  <c r="M221" i="88"/>
  <c r="AH221" i="88"/>
  <c r="K221" i="88"/>
  <c r="AI221" i="88"/>
  <c r="AF221" i="88"/>
  <c r="AC221" i="88"/>
  <c r="N221" i="88"/>
  <c r="AJ221" i="88"/>
  <c r="H221" i="88"/>
  <c r="AL221" i="88"/>
  <c r="U221" i="88"/>
  <c r="AE221" i="88"/>
  <c r="AP221" i="88"/>
  <c r="AM221" i="88"/>
  <c r="O221" i="88"/>
  <c r="AO221" i="88"/>
  <c r="AN221" i="88"/>
  <c r="AD221" i="88"/>
  <c r="AB221" i="88"/>
  <c r="X221" i="88"/>
  <c r="Q221" i="88"/>
  <c r="R221" i="88"/>
  <c r="AQ221" i="32"/>
  <c r="X221" i="32"/>
  <c r="N221" i="32"/>
  <c r="V221" i="32"/>
  <c r="AP221" i="32"/>
  <c r="AA221" i="32"/>
  <c r="P221" i="32"/>
  <c r="AS221" i="32"/>
  <c r="O221" i="32"/>
  <c r="I221" i="32"/>
  <c r="AN221" i="32"/>
  <c r="Y221" i="32"/>
  <c r="AO221" i="32"/>
  <c r="S221" i="32"/>
  <c r="AD221" i="32"/>
  <c r="AK221" i="32"/>
  <c r="AI221" i="32"/>
  <c r="AM221" i="32"/>
  <c r="W221" i="32"/>
  <c r="K221" i="32"/>
  <c r="M221" i="32"/>
  <c r="H221" i="32"/>
  <c r="U221" i="32"/>
  <c r="AB221" i="32"/>
  <c r="AL221" i="32"/>
  <c r="J221" i="32"/>
  <c r="AE221" i="32"/>
  <c r="AC221" i="32"/>
  <c r="R221" i="32"/>
  <c r="AR221" i="32"/>
  <c r="AH221" i="32"/>
  <c r="AK265" i="87"/>
  <c r="AO265" i="87"/>
  <c r="AL265" i="87"/>
  <c r="AC265" i="87"/>
  <c r="H265" i="87"/>
  <c r="AE265" i="87"/>
  <c r="AJ265" i="87"/>
  <c r="Z265" i="87"/>
  <c r="AQ265" i="87"/>
  <c r="AB265" i="87"/>
  <c r="AF265" i="87"/>
  <c r="L265" i="87"/>
  <c r="Q265" i="87"/>
  <c r="V265" i="87"/>
  <c r="M265" i="87"/>
  <c r="AN265" i="87"/>
  <c r="W265" i="87"/>
  <c r="AN260" i="91"/>
  <c r="AI260" i="91"/>
  <c r="R260" i="91"/>
  <c r="Z260" i="91"/>
  <c r="AK260" i="91"/>
  <c r="Y260" i="91"/>
  <c r="AD260" i="91"/>
  <c r="AS260" i="91"/>
  <c r="AB260" i="91"/>
  <c r="Q260" i="91"/>
  <c r="J260" i="91"/>
  <c r="I260" i="91"/>
  <c r="AC260" i="91"/>
  <c r="V260" i="91"/>
  <c r="AF260" i="91"/>
  <c r="X260" i="91"/>
  <c r="U260" i="91"/>
  <c r="AO260" i="91"/>
  <c r="AR260" i="91"/>
  <c r="AJ260" i="91"/>
  <c r="AP260" i="91"/>
  <c r="AL260" i="91"/>
  <c r="M260" i="91"/>
  <c r="L260" i="91"/>
  <c r="AM260" i="91"/>
  <c r="W260" i="91"/>
  <c r="N260" i="91"/>
  <c r="H260" i="91"/>
  <c r="K260" i="91"/>
  <c r="AQ260" i="91"/>
  <c r="O260" i="91"/>
  <c r="V247" i="91"/>
  <c r="Z247" i="91"/>
  <c r="L247" i="91"/>
  <c r="Y247" i="91"/>
  <c r="N247" i="91"/>
  <c r="R247" i="91"/>
  <c r="W247" i="91"/>
  <c r="K247" i="91"/>
  <c r="AN247" i="91"/>
  <c r="AM247" i="91"/>
  <c r="AQ247" i="91"/>
  <c r="I247" i="91"/>
  <c r="U247" i="91"/>
  <c r="AP247" i="91"/>
  <c r="S247" i="91"/>
  <c r="X247" i="91"/>
  <c r="AA247" i="91"/>
  <c r="J247" i="91"/>
  <c r="M247" i="91"/>
  <c r="AL247" i="91"/>
  <c r="AE247" i="91"/>
  <c r="AB247" i="91"/>
  <c r="AI247" i="91"/>
  <c r="AH247" i="91"/>
  <c r="AK247" i="91"/>
  <c r="AF247" i="91"/>
  <c r="AS247" i="91"/>
  <c r="Q247" i="91"/>
  <c r="P247" i="91"/>
  <c r="AJ247" i="91"/>
  <c r="AR247" i="91"/>
  <c r="AQ267" i="88"/>
  <c r="AA267" i="88"/>
  <c r="J267" i="88"/>
  <c r="P267" i="88"/>
  <c r="AC267" i="88"/>
  <c r="V267" i="88"/>
  <c r="H267" i="88"/>
  <c r="AB267" i="88"/>
  <c r="AS267" i="88"/>
  <c r="Z267" i="88"/>
  <c r="R267" i="88"/>
  <c r="Q267" i="88"/>
  <c r="AI267" i="88"/>
  <c r="X267" i="88"/>
  <c r="AK267" i="88"/>
  <c r="AF267" i="88"/>
  <c r="K267" i="88"/>
  <c r="AP267" i="88"/>
  <c r="AJ267" i="88"/>
  <c r="AN267" i="88"/>
  <c r="AO267" i="88"/>
  <c r="Y267" i="88"/>
  <c r="AM267" i="88"/>
  <c r="N267" i="88"/>
  <c r="W267" i="88"/>
  <c r="M267" i="88"/>
  <c r="AD267" i="88"/>
  <c r="O267" i="88"/>
  <c r="AE267" i="88"/>
  <c r="AR267" i="88"/>
  <c r="L267" i="88"/>
  <c r="AL267" i="88"/>
  <c r="Z267" i="87"/>
  <c r="AA267" i="87"/>
  <c r="AJ267" i="87"/>
  <c r="X267" i="87"/>
  <c r="L267" i="87"/>
  <c r="W267" i="87"/>
  <c r="AN267" i="87"/>
  <c r="AE267" i="87"/>
  <c r="AI267" i="87"/>
  <c r="AR267" i="87"/>
  <c r="P267" i="87"/>
  <c r="N267" i="87"/>
  <c r="S267" i="87"/>
  <c r="AS267" i="87"/>
  <c r="AP267" i="87"/>
  <c r="AF267" i="87"/>
  <c r="O267" i="87"/>
  <c r="I267" i="87"/>
  <c r="AH267" i="87"/>
  <c r="AK267" i="87"/>
  <c r="AB267" i="87"/>
  <c r="AM267" i="87"/>
  <c r="Q267" i="87"/>
  <c r="AO267" i="87"/>
  <c r="V267" i="87"/>
  <c r="H267" i="87"/>
  <c r="R267" i="87"/>
  <c r="M267" i="87"/>
  <c r="AL267" i="87"/>
  <c r="Y267" i="87"/>
  <c r="O203" i="92"/>
  <c r="AR203" i="92"/>
  <c r="AL203" i="92"/>
  <c r="V203" i="92"/>
  <c r="AM203" i="92"/>
  <c r="AS203" i="92"/>
  <c r="Q203" i="92"/>
  <c r="H203" i="92"/>
  <c r="W203" i="92"/>
  <c r="N203" i="92"/>
  <c r="U203" i="92"/>
  <c r="I203" i="92"/>
  <c r="AN203" i="92"/>
  <c r="AB203" i="92"/>
  <c r="AE203" i="92"/>
  <c r="AH203" i="92"/>
  <c r="L203" i="92"/>
  <c r="AP203" i="92"/>
  <c r="AA203" i="92"/>
  <c r="P203" i="92"/>
  <c r="J203" i="92"/>
  <c r="K203" i="92"/>
  <c r="AJ203" i="92"/>
  <c r="X203" i="92"/>
  <c r="S203" i="92"/>
  <c r="AH265" i="87"/>
  <c r="AD203" i="92"/>
  <c r="P260" i="91"/>
  <c r="AN244" i="93"/>
  <c r="U267" i="88"/>
  <c r="Y244" i="88"/>
  <c r="J265" i="87"/>
  <c r="R265" i="87"/>
  <c r="Y265" i="87"/>
  <c r="O265" i="87"/>
  <c r="AS265" i="87"/>
  <c r="M203" i="92"/>
  <c r="AC203" i="92"/>
  <c r="S260" i="91"/>
  <c r="AD262" i="94"/>
  <c r="S221" i="88"/>
  <c r="H247" i="91"/>
  <c r="S267" i="88"/>
  <c r="L221" i="32"/>
  <c r="AB244" i="88"/>
  <c r="AC267" i="87"/>
  <c r="AA265" i="87"/>
  <c r="AI265" i="87"/>
  <c r="S265" i="87"/>
  <c r="R203" i="92"/>
  <c r="AF203" i="92"/>
  <c r="U262" i="94"/>
  <c r="P221" i="88"/>
  <c r="AO247" i="91"/>
  <c r="AF221" i="32"/>
  <c r="K267" i="87"/>
  <c r="AD265" i="87"/>
  <c r="AM265" i="87"/>
  <c r="AP265" i="87"/>
  <c r="X265" i="87"/>
  <c r="AR265" i="87"/>
  <c r="AQ203" i="92"/>
  <c r="AO203" i="92"/>
  <c r="AI203" i="92"/>
  <c r="AE260" i="91"/>
  <c r="AA221" i="88"/>
  <c r="AC247" i="91"/>
  <c r="AH267" i="88"/>
  <c r="Q221" i="32"/>
  <c r="J267" i="87"/>
  <c r="AL240" i="93"/>
  <c r="AB240" i="93"/>
  <c r="M240" i="93"/>
  <c r="O265" i="88"/>
  <c r="AM265" i="88"/>
  <c r="W265" i="88"/>
  <c r="AE247" i="32"/>
  <c r="P247" i="32"/>
  <c r="AI247" i="32"/>
  <c r="AS267" i="93"/>
  <c r="O267" i="93"/>
  <c r="AA267" i="93"/>
  <c r="AB223" i="88"/>
  <c r="S223" i="88"/>
  <c r="AC223" i="88"/>
  <c r="J223" i="88"/>
  <c r="H223" i="88"/>
  <c r="F257" i="94"/>
  <c r="J259" i="94"/>
  <c r="H259" i="94"/>
  <c r="AM204" i="92"/>
  <c r="AB204" i="92"/>
  <c r="L204" i="92"/>
  <c r="AQ204" i="92"/>
  <c r="N204" i="92"/>
  <c r="AR204" i="92"/>
  <c r="AP204" i="92"/>
  <c r="O204" i="92"/>
  <c r="Y204" i="92"/>
  <c r="J204" i="92"/>
  <c r="F220" i="92"/>
  <c r="F264" i="32"/>
  <c r="AK244" i="87"/>
  <c r="AA244" i="87"/>
  <c r="S244" i="87"/>
  <c r="Z244" i="87"/>
  <c r="V244" i="87"/>
  <c r="AS244" i="87"/>
  <c r="AD244" i="87"/>
  <c r="AC244" i="87"/>
  <c r="AM244" i="87"/>
  <c r="J259" i="32"/>
  <c r="AO259" i="32"/>
  <c r="AQ259" i="32"/>
  <c r="AM259" i="32"/>
  <c r="AD259" i="32"/>
  <c r="K259" i="32"/>
  <c r="AP259" i="32"/>
  <c r="O259" i="32"/>
  <c r="AN259" i="32"/>
  <c r="AH259" i="32"/>
  <c r="AF259" i="32"/>
  <c r="N259" i="32"/>
  <c r="V259" i="32"/>
  <c r="Y259" i="32"/>
  <c r="AA259" i="32"/>
  <c r="AC259" i="32"/>
  <c r="AJ259" i="32"/>
  <c r="W259" i="32"/>
  <c r="Z259" i="32"/>
  <c r="AB259" i="32"/>
  <c r="AI259" i="32"/>
  <c r="L259" i="32"/>
  <c r="AK259" i="32"/>
  <c r="AR259" i="32"/>
  <c r="S259" i="32"/>
  <c r="AS259" i="32"/>
  <c r="M259" i="32"/>
  <c r="AB223" i="32"/>
  <c r="AD223" i="32"/>
  <c r="S223" i="32"/>
  <c r="AE223" i="32"/>
  <c r="AR223" i="32"/>
  <c r="Y223" i="32"/>
  <c r="J223" i="32"/>
  <c r="I223" i="32"/>
  <c r="V223" i="32"/>
  <c r="U223" i="32"/>
  <c r="M223" i="32"/>
  <c r="AF223" i="32"/>
  <c r="AK223" i="32"/>
  <c r="X223" i="32"/>
  <c r="AS223" i="32"/>
  <c r="Z223" i="32"/>
  <c r="L223" i="32"/>
  <c r="AO223" i="32"/>
  <c r="O223" i="32"/>
  <c r="AP223" i="32"/>
  <c r="R223" i="32"/>
  <c r="AA223" i="32"/>
  <c r="W223" i="32"/>
  <c r="AN223" i="32"/>
  <c r="AH223" i="32"/>
  <c r="AM223" i="32"/>
  <c r="AJ223" i="32"/>
  <c r="AC223" i="94"/>
  <c r="AH223" i="94"/>
  <c r="AD223" i="94"/>
  <c r="P223" i="94"/>
  <c r="Z223" i="94"/>
  <c r="AB223" i="94"/>
  <c r="AF223" i="94"/>
  <c r="X223" i="94"/>
  <c r="N223" i="94"/>
  <c r="L223" i="94"/>
  <c r="U223" i="94"/>
  <c r="V223" i="94"/>
  <c r="Q223" i="94"/>
  <c r="AI223" i="94"/>
  <c r="R223" i="94"/>
  <c r="W223" i="94"/>
  <c r="AA223" i="94"/>
  <c r="AR223" i="94"/>
  <c r="AO223" i="94"/>
  <c r="AS223" i="94"/>
  <c r="I223" i="94"/>
  <c r="AL259" i="88"/>
  <c r="O259" i="88"/>
  <c r="AC259" i="88"/>
  <c r="AK259" i="88"/>
  <c r="AH259" i="88"/>
  <c r="AD259" i="88"/>
  <c r="AB259" i="88"/>
  <c r="W259" i="88"/>
  <c r="AE259" i="88"/>
  <c r="AF259" i="88"/>
  <c r="I259" i="88"/>
  <c r="X259" i="88"/>
  <c r="Y259" i="88"/>
  <c r="V259" i="88"/>
  <c r="S259" i="88"/>
  <c r="P259" i="88"/>
  <c r="AN259" i="88"/>
  <c r="J259" i="88"/>
  <c r="F257" i="88"/>
  <c r="N259" i="88"/>
  <c r="M259" i="88"/>
  <c r="AR259" i="88"/>
  <c r="AM262" i="91"/>
  <c r="R244" i="87"/>
  <c r="K223" i="94"/>
  <c r="AM223" i="94"/>
  <c r="R259" i="32"/>
  <c r="P259" i="32"/>
  <c r="P223" i="32"/>
  <c r="Q223" i="32"/>
  <c r="K223" i="32"/>
  <c r="AJ259" i="88"/>
  <c r="AP259" i="88"/>
  <c r="L259" i="88"/>
  <c r="U259" i="88"/>
  <c r="Z262" i="91"/>
  <c r="H244" i="87"/>
  <c r="AH244" i="87"/>
  <c r="AO244" i="87"/>
  <c r="S223" i="94"/>
  <c r="AJ223" i="94"/>
  <c r="H223" i="94"/>
  <c r="AL259" i="32"/>
  <c r="Q259" i="32"/>
  <c r="AC223" i="32"/>
  <c r="AQ223" i="32"/>
  <c r="AA262" i="91"/>
  <c r="AR262" i="91"/>
  <c r="AL262" i="91"/>
  <c r="S262" i="91"/>
  <c r="AC262" i="91"/>
  <c r="AQ262" i="91"/>
  <c r="AS262" i="91"/>
  <c r="AO262" i="91"/>
  <c r="N262" i="91"/>
  <c r="AD262" i="91"/>
  <c r="H259" i="88"/>
  <c r="AO259" i="88"/>
  <c r="W262" i="91"/>
  <c r="AP262" i="91"/>
  <c r="N244" i="87"/>
  <c r="W244" i="87"/>
  <c r="AE223" i="94"/>
  <c r="AL223" i="94"/>
  <c r="R259" i="88"/>
  <c r="K259" i="88"/>
  <c r="Q259" i="88"/>
  <c r="Z259" i="88"/>
  <c r="O262" i="91"/>
  <c r="K262" i="91"/>
  <c r="AR244" i="87"/>
  <c r="AK223" i="94"/>
  <c r="O223" i="94"/>
  <c r="Y223" i="94"/>
  <c r="AP223" i="94"/>
  <c r="F257" i="32"/>
  <c r="I259" i="32"/>
  <c r="AE259" i="32"/>
  <c r="X259" i="32"/>
  <c r="AI223" i="32"/>
  <c r="N223" i="32"/>
  <c r="F257" i="91"/>
  <c r="F220" i="94"/>
  <c r="AP223" i="88"/>
  <c r="AA223" i="88"/>
  <c r="R223" i="88"/>
  <c r="AQ223" i="88"/>
  <c r="AS240" i="93"/>
  <c r="AJ240" i="93"/>
  <c r="U240" i="93"/>
  <c r="N259" i="94"/>
  <c r="AA259" i="94"/>
  <c r="AC247" i="32"/>
  <c r="AD247" i="32"/>
  <c r="AQ247" i="32"/>
  <c r="AN204" i="92"/>
  <c r="AJ204" i="92"/>
  <c r="I204" i="92"/>
  <c r="AF204" i="92"/>
  <c r="U204" i="92"/>
  <c r="X204" i="92"/>
  <c r="S204" i="92"/>
  <c r="K204" i="92"/>
  <c r="AH204" i="92"/>
  <c r="AP265" i="88"/>
  <c r="AC265" i="88"/>
  <c r="AC267" i="93"/>
  <c r="V267" i="93"/>
  <c r="AK223" i="88"/>
  <c r="X223" i="88"/>
  <c r="AJ223" i="88"/>
  <c r="U223" i="88"/>
  <c r="Q223" i="88"/>
  <c r="AM240" i="93"/>
  <c r="I240" i="93"/>
  <c r="AK259" i="94"/>
  <c r="P259" i="94"/>
  <c r="AA247" i="32"/>
  <c r="AA204" i="92"/>
  <c r="R204" i="92"/>
  <c r="AO204" i="92"/>
  <c r="M204" i="92"/>
  <c r="AK204" i="92"/>
  <c r="AD204" i="92"/>
  <c r="Z204" i="92"/>
  <c r="P204" i="92"/>
  <c r="M265" i="88"/>
  <c r="AJ267" i="93"/>
  <c r="L267" i="93"/>
  <c r="AR265" i="88"/>
  <c r="Z265" i="88"/>
  <c r="AO265" i="88"/>
  <c r="Q265" i="88"/>
  <c r="P265" i="88"/>
  <c r="K265" i="88"/>
  <c r="H265" i="88"/>
  <c r="R265" i="88"/>
  <c r="N265" i="88"/>
  <c r="AQ265" i="88"/>
  <c r="U265" i="88"/>
  <c r="AI265" i="88"/>
  <c r="L265" i="88"/>
  <c r="AS265" i="88"/>
  <c r="AK265" i="88"/>
  <c r="Y265" i="88"/>
  <c r="AJ265" i="88"/>
  <c r="AA265" i="88"/>
  <c r="AB247" i="32"/>
  <c r="AR247" i="32"/>
  <c r="Y247" i="32"/>
  <c r="AF247" i="32"/>
  <c r="K247" i="32"/>
  <c r="J247" i="32"/>
  <c r="AN247" i="32"/>
  <c r="V247" i="32"/>
  <c r="AJ247" i="32"/>
  <c r="I247" i="32"/>
  <c r="N247" i="32"/>
  <c r="H247" i="32"/>
  <c r="L247" i="32"/>
  <c r="AL247" i="32"/>
  <c r="AH247" i="32"/>
  <c r="X247" i="32"/>
  <c r="R247" i="32"/>
  <c r="W247" i="32"/>
  <c r="AH267" i="93"/>
  <c r="K267" i="93"/>
  <c r="Z267" i="93"/>
  <c r="AI267" i="93"/>
  <c r="S267" i="93"/>
  <c r="Y267" i="93"/>
  <c r="Q267" i="93"/>
  <c r="AE267" i="93"/>
  <c r="R267" i="93"/>
  <c r="AR267" i="93"/>
  <c r="AB267" i="93"/>
  <c r="AQ267" i="93"/>
  <c r="U267" i="93"/>
  <c r="X267" i="93"/>
  <c r="AP267" i="93"/>
  <c r="AO267" i="93"/>
  <c r="J267" i="93"/>
  <c r="W267" i="93"/>
  <c r="AD259" i="94"/>
  <c r="Y259" i="94"/>
  <c r="AQ259" i="94"/>
  <c r="AP259" i="94"/>
  <c r="AH259" i="94"/>
  <c r="AN259" i="94"/>
  <c r="R259" i="94"/>
  <c r="AL259" i="94"/>
  <c r="AS259" i="94"/>
  <c r="M259" i="94"/>
  <c r="AO259" i="94"/>
  <c r="Z259" i="94"/>
  <c r="S259" i="94"/>
  <c r="Q259" i="94"/>
  <c r="AM259" i="94"/>
  <c r="K259" i="94"/>
  <c r="AJ259" i="94"/>
  <c r="U259" i="94"/>
  <c r="Z223" i="88"/>
  <c r="AM223" i="88"/>
  <c r="Y223" i="88"/>
  <c r="N223" i="88"/>
  <c r="P223" i="88"/>
  <c r="AF223" i="88"/>
  <c r="AL223" i="88"/>
  <c r="AE223" i="88"/>
  <c r="AN223" i="88"/>
  <c r="AA240" i="93"/>
  <c r="AH240" i="93"/>
  <c r="O240" i="93"/>
  <c r="S240" i="93"/>
  <c r="L240" i="93"/>
  <c r="AE259" i="94"/>
  <c r="AR259" i="94"/>
  <c r="AC259" i="94"/>
  <c r="X259" i="94"/>
  <c r="W259" i="94"/>
  <c r="U247" i="32"/>
  <c r="S247" i="32"/>
  <c r="AM247" i="32"/>
  <c r="AK247" i="32"/>
  <c r="J265" i="88"/>
  <c r="S265" i="88"/>
  <c r="V265" i="88"/>
  <c r="X265" i="88"/>
  <c r="AF265" i="88"/>
  <c r="AN267" i="93"/>
  <c r="AD267" i="93"/>
  <c r="AK267" i="93"/>
  <c r="AF267" i="93"/>
  <c r="AM267" i="93"/>
  <c r="AR244" i="32"/>
  <c r="M244" i="32"/>
  <c r="O244" i="32"/>
  <c r="J244" i="32"/>
  <c r="I244" i="32"/>
  <c r="AN244" i="32"/>
  <c r="AE244" i="92"/>
  <c r="N244" i="92"/>
  <c r="S244" i="92"/>
  <c r="Q244" i="92"/>
  <c r="AC244" i="92"/>
  <c r="R244" i="92"/>
  <c r="V244" i="92"/>
  <c r="AO244" i="92"/>
  <c r="AL244" i="92"/>
  <c r="AA221" i="94"/>
  <c r="AD221" i="94"/>
  <c r="AK221" i="94"/>
  <c r="W221" i="94"/>
  <c r="M221" i="94"/>
  <c r="AI259" i="91"/>
  <c r="AM259" i="91"/>
  <c r="AH259" i="91"/>
  <c r="H259" i="91"/>
  <c r="AC259" i="91"/>
  <c r="AK259" i="91"/>
  <c r="X259" i="91"/>
  <c r="R259" i="91"/>
  <c r="O259" i="91"/>
  <c r="Z259" i="91"/>
  <c r="AD259" i="91"/>
  <c r="P259" i="91"/>
  <c r="U259" i="91"/>
  <c r="W259" i="91"/>
  <c r="J259" i="91"/>
  <c r="AO259" i="91"/>
  <c r="AF259" i="91"/>
  <c r="AJ259" i="91"/>
  <c r="AR221" i="93"/>
  <c r="Z221" i="93"/>
  <c r="AS221" i="93"/>
  <c r="M221" i="93"/>
  <c r="H221" i="93"/>
  <c r="L221" i="93"/>
  <c r="S221" i="93"/>
  <c r="W221" i="93"/>
  <c r="R221" i="93"/>
  <c r="AQ221" i="93"/>
  <c r="U221" i="93"/>
  <c r="AK221" i="93"/>
  <c r="AM221" i="93"/>
  <c r="AP221" i="93"/>
  <c r="Y221" i="93"/>
  <c r="AO221" i="93"/>
  <c r="AN221" i="93"/>
  <c r="AE221" i="93"/>
  <c r="AE267" i="94"/>
  <c r="AP267" i="94"/>
  <c r="AI267" i="94"/>
  <c r="N267" i="94"/>
  <c r="AL267" i="94"/>
  <c r="S267" i="94"/>
  <c r="O267" i="94"/>
  <c r="AA267" i="94"/>
  <c r="AO267" i="94"/>
  <c r="Y267" i="94"/>
  <c r="AD267" i="94"/>
  <c r="R267" i="94"/>
  <c r="Z267" i="94"/>
  <c r="M267" i="94"/>
  <c r="P267" i="94"/>
  <c r="V267" i="94"/>
  <c r="X267" i="94"/>
  <c r="K267" i="94"/>
  <c r="AR223" i="87"/>
  <c r="AB223" i="87"/>
  <c r="AQ223" i="87"/>
  <c r="AK223" i="87"/>
  <c r="M223" i="87"/>
  <c r="AC223" i="87"/>
  <c r="J223" i="87"/>
  <c r="AN223" i="87"/>
  <c r="AS223" i="87"/>
  <c r="V223" i="87"/>
  <c r="AL223" i="87"/>
  <c r="O223" i="87"/>
  <c r="AD223" i="87"/>
  <c r="H223" i="87"/>
  <c r="X223" i="87"/>
  <c r="AA223" i="87"/>
  <c r="R223" i="87"/>
  <c r="K223" i="88"/>
  <c r="AR223" i="88"/>
  <c r="O223" i="88"/>
  <c r="AD223" i="88"/>
  <c r="M223" i="88"/>
  <c r="AI223" i="88"/>
  <c r="AO223" i="88"/>
  <c r="I223" i="88"/>
  <c r="AO240" i="93"/>
  <c r="H240" i="93"/>
  <c r="AQ240" i="93"/>
  <c r="Y240" i="93"/>
  <c r="V259" i="94"/>
  <c r="O259" i="94"/>
  <c r="I259" i="94"/>
  <c r="AF259" i="94"/>
  <c r="AS247" i="32"/>
  <c r="O247" i="32"/>
  <c r="M247" i="32"/>
  <c r="Q247" i="32"/>
  <c r="Z247" i="32"/>
  <c r="AN265" i="88"/>
  <c r="AD265" i="88"/>
  <c r="AB265" i="88"/>
  <c r="I265" i="88"/>
  <c r="N267" i="93"/>
  <c r="M267" i="93"/>
  <c r="I267" i="93"/>
  <c r="P267" i="93"/>
  <c r="F264" i="93"/>
  <c r="F264" i="88"/>
  <c r="F264" i="94"/>
  <c r="F264" i="92"/>
  <c r="F239" i="92"/>
  <c r="AE262" i="91"/>
  <c r="AJ262" i="91"/>
  <c r="H262" i="91"/>
  <c r="M262" i="91"/>
  <c r="R262" i="91"/>
  <c r="I262" i="91"/>
  <c r="Y262" i="91"/>
  <c r="V262" i="91"/>
  <c r="P262" i="91"/>
  <c r="J240" i="91"/>
  <c r="W240" i="91"/>
  <c r="AD240" i="91"/>
  <c r="AP240" i="91"/>
  <c r="AM240" i="91"/>
  <c r="AS240" i="91"/>
  <c r="Z240" i="91"/>
  <c r="L240" i="91"/>
  <c r="AI240" i="91"/>
  <c r="AI244" i="87"/>
  <c r="AN244" i="87"/>
  <c r="Q244" i="87"/>
  <c r="I244" i="87"/>
  <c r="P244" i="87"/>
  <c r="J244" i="87"/>
  <c r="K244" i="87"/>
  <c r="O244" i="87"/>
  <c r="AB244" i="87"/>
  <c r="AG293" i="32"/>
  <c r="K244" i="92"/>
  <c r="X244" i="92"/>
  <c r="Y244" i="92"/>
  <c r="U244" i="92"/>
  <c r="AF244" i="92"/>
  <c r="AM244" i="92"/>
  <c r="J244" i="92"/>
  <c r="AJ244" i="92"/>
  <c r="AN244" i="92"/>
  <c r="H244" i="32"/>
  <c r="AB244" i="32"/>
  <c r="W244" i="32"/>
  <c r="Y244" i="32"/>
  <c r="F251" i="91"/>
  <c r="AG265" i="32"/>
  <c r="F251" i="92"/>
  <c r="F239" i="91"/>
  <c r="AF262" i="91"/>
  <c r="AK262" i="91"/>
  <c r="U262" i="91"/>
  <c r="L262" i="91"/>
  <c r="X262" i="91"/>
  <c r="Q262" i="91"/>
  <c r="AB262" i="91"/>
  <c r="AH262" i="91"/>
  <c r="AA240" i="91"/>
  <c r="R240" i="91"/>
  <c r="AK240" i="91"/>
  <c r="P240" i="91"/>
  <c r="V240" i="91"/>
  <c r="O240" i="91"/>
  <c r="AL240" i="91"/>
  <c r="X240" i="91"/>
  <c r="Y244" i="87"/>
  <c r="AP244" i="87"/>
  <c r="AL244" i="87"/>
  <c r="L244" i="87"/>
  <c r="AQ244" i="87"/>
  <c r="M244" i="87"/>
  <c r="AF244" i="87"/>
  <c r="AJ244" i="87"/>
  <c r="T265" i="32"/>
  <c r="T293" i="32"/>
  <c r="M244" i="92"/>
  <c r="Z244" i="92"/>
  <c r="AD244" i="92"/>
  <c r="AQ244" i="92"/>
  <c r="AI244" i="92"/>
  <c r="L244" i="92"/>
  <c r="AK244" i="92"/>
  <c r="AA244" i="92"/>
  <c r="AK244" i="32"/>
  <c r="AQ244" i="32"/>
  <c r="V244" i="32"/>
  <c r="AJ244" i="32"/>
  <c r="AA244" i="32"/>
  <c r="P153" i="88"/>
  <c r="AC153" i="88"/>
  <c r="AA153" i="88"/>
  <c r="Q153" i="88"/>
  <c r="AI153" i="88"/>
  <c r="Y153" i="88"/>
  <c r="R153" i="88"/>
  <c r="X152" i="91"/>
  <c r="AF153" i="88"/>
  <c r="AM153" i="88"/>
  <c r="H153" i="88"/>
  <c r="AE153" i="88"/>
  <c r="AQ153" i="88"/>
  <c r="G337" i="84"/>
  <c r="K153" i="88"/>
  <c r="AH153" i="88"/>
  <c r="W153" i="88"/>
  <c r="J153" i="88"/>
  <c r="AL153" i="32"/>
  <c r="N153" i="88"/>
  <c r="Z153" i="88"/>
  <c r="AJ153" i="88"/>
  <c r="AB153" i="88"/>
  <c r="AP153" i="88"/>
  <c r="X153" i="88"/>
  <c r="L153" i="88"/>
  <c r="AN153" i="88"/>
  <c r="U153" i="88"/>
  <c r="K153" i="92"/>
  <c r="AS153" i="88"/>
  <c r="AD153" i="88"/>
  <c r="O153" i="88"/>
  <c r="AK153" i="88"/>
  <c r="AO153" i="88"/>
  <c r="AR153" i="88"/>
  <c r="I153" i="88"/>
  <c r="M153" i="88"/>
  <c r="AF153" i="91"/>
  <c r="N153" i="91"/>
  <c r="AM153" i="91"/>
  <c r="AQ153" i="91"/>
  <c r="V153" i="91"/>
  <c r="AO174" i="93"/>
  <c r="AA153" i="91"/>
  <c r="AD153" i="91"/>
  <c r="AI153" i="91"/>
  <c r="AR153" i="91"/>
  <c r="AQ174" i="93"/>
  <c r="AN153" i="91"/>
  <c r="AH153" i="91"/>
  <c r="Q153" i="91"/>
  <c r="V153" i="32"/>
  <c r="AJ185" i="32"/>
  <c r="AE153" i="32"/>
  <c r="AK153" i="32"/>
  <c r="AS174" i="93"/>
  <c r="R153" i="91"/>
  <c r="S153" i="91"/>
  <c r="AP153" i="91"/>
  <c r="K153" i="91"/>
  <c r="L153" i="91"/>
  <c r="AO153" i="91"/>
  <c r="O153" i="91"/>
  <c r="I153" i="32"/>
  <c r="L153" i="32"/>
  <c r="AH174" i="93"/>
  <c r="AR174" i="93"/>
  <c r="M174" i="93"/>
  <c r="AR153" i="32"/>
  <c r="R174" i="93"/>
  <c r="AJ153" i="91"/>
  <c r="AE153" i="91"/>
  <c r="H153" i="91"/>
  <c r="M153" i="91"/>
  <c r="X153" i="91"/>
  <c r="I153" i="91"/>
  <c r="AL153" i="91"/>
  <c r="AH153" i="32"/>
  <c r="X153" i="32"/>
  <c r="AI174" i="93"/>
  <c r="L174" i="93"/>
  <c r="Z152" i="91"/>
  <c r="AA180" i="92"/>
  <c r="AC153" i="32"/>
  <c r="AF153" i="32"/>
  <c r="W153" i="32"/>
  <c r="AS153" i="32"/>
  <c r="Y153" i="32"/>
  <c r="AI153" i="32"/>
  <c r="AA153" i="32"/>
  <c r="H153" i="32"/>
  <c r="S153" i="32"/>
  <c r="AD187" i="87"/>
  <c r="S174" i="93"/>
  <c r="W174" i="93"/>
  <c r="AN174" i="93"/>
  <c r="AL174" i="93"/>
  <c r="AA174" i="93"/>
  <c r="Q174" i="93"/>
  <c r="AK174" i="93"/>
  <c r="V174" i="93"/>
  <c r="AM174" i="93"/>
  <c r="K152" i="91"/>
  <c r="J153" i="32"/>
  <c r="AQ153" i="32"/>
  <c r="O153" i="32"/>
  <c r="U153" i="32"/>
  <c r="AB153" i="32"/>
  <c r="P153" i="32"/>
  <c r="Q153" i="32"/>
  <c r="AJ153" i="32"/>
  <c r="AD153" i="32"/>
  <c r="AE174" i="93"/>
  <c r="AP174" i="93"/>
  <c r="Y174" i="93"/>
  <c r="U174" i="93"/>
  <c r="J174" i="93"/>
  <c r="O174" i="93"/>
  <c r="AF174" i="93"/>
  <c r="AD174" i="93"/>
  <c r="AB174" i="93"/>
  <c r="G175" i="84"/>
  <c r="AP152" i="91"/>
  <c r="J153" i="91"/>
  <c r="W153" i="91"/>
  <c r="P153" i="91"/>
  <c r="AB153" i="91"/>
  <c r="AK153" i="91"/>
  <c r="Y153" i="91"/>
  <c r="AC153" i="91"/>
  <c r="U153" i="91"/>
  <c r="R153" i="32"/>
  <c r="Z153" i="32"/>
  <c r="AP153" i="32"/>
  <c r="AM153" i="32"/>
  <c r="K153" i="32"/>
  <c r="N153" i="32"/>
  <c r="AO153" i="32"/>
  <c r="AN153" i="32"/>
  <c r="N174" i="93"/>
  <c r="P174" i="93"/>
  <c r="H174" i="93"/>
  <c r="AJ174" i="93"/>
  <c r="X174" i="93"/>
  <c r="AC174" i="93"/>
  <c r="I174" i="93"/>
  <c r="Z174" i="93"/>
  <c r="N153" i="92"/>
  <c r="U153" i="92"/>
  <c r="P153" i="92"/>
  <c r="Z153" i="92"/>
  <c r="O185" i="94"/>
  <c r="M153" i="92"/>
  <c r="Q153" i="92"/>
  <c r="AF152" i="91"/>
  <c r="J152" i="91"/>
  <c r="AN174" i="94"/>
  <c r="AC185" i="32"/>
  <c r="AB153" i="92"/>
  <c r="O153" i="92"/>
  <c r="V152" i="91"/>
  <c r="AH152" i="91"/>
  <c r="AR152" i="91"/>
  <c r="P180" i="92"/>
  <c r="AE174" i="87"/>
  <c r="AH185" i="32"/>
  <c r="N152" i="92"/>
  <c r="S153" i="92"/>
  <c r="AS153" i="92"/>
  <c r="J153" i="92"/>
  <c r="AH153" i="92"/>
  <c r="AQ153" i="92"/>
  <c r="R180" i="87"/>
  <c r="AN153" i="92"/>
  <c r="R153" i="92"/>
  <c r="AO153" i="92"/>
  <c r="AA153" i="92"/>
  <c r="AP180" i="87"/>
  <c r="L152" i="88"/>
  <c r="Y152" i="92"/>
  <c r="W185" i="91"/>
  <c r="AL152" i="93"/>
  <c r="H152" i="92"/>
  <c r="Q152" i="92"/>
  <c r="AK153" i="87"/>
  <c r="AE152" i="93"/>
  <c r="AP152" i="92"/>
  <c r="L180" i="88"/>
  <c r="I152" i="87"/>
  <c r="AJ152" i="93"/>
  <c r="AN152" i="92"/>
  <c r="AK152" i="92"/>
  <c r="AM180" i="93"/>
  <c r="AS153" i="87"/>
  <c r="K152" i="93"/>
  <c r="S152" i="92"/>
  <c r="X152" i="92"/>
  <c r="N180" i="88"/>
  <c r="AO153" i="87"/>
  <c r="S152" i="87"/>
  <c r="P180" i="91"/>
  <c r="Y152" i="93"/>
  <c r="AO152" i="93"/>
  <c r="AR152" i="93"/>
  <c r="O152" i="92"/>
  <c r="AH152" i="92"/>
  <c r="AQ152" i="92"/>
  <c r="L152" i="92"/>
  <c r="AB180" i="93"/>
  <c r="I153" i="87"/>
  <c r="V152" i="93"/>
  <c r="AF152" i="93"/>
  <c r="R152" i="92"/>
  <c r="K152" i="92"/>
  <c r="AM152" i="92"/>
  <c r="AF152" i="92"/>
  <c r="AS152" i="92"/>
  <c r="AJ187" i="88"/>
  <c r="X180" i="88"/>
  <c r="AH153" i="87"/>
  <c r="P153" i="87"/>
  <c r="AC153" i="87"/>
  <c r="AD152" i="87"/>
  <c r="X152" i="93"/>
  <c r="Z152" i="93"/>
  <c r="J152" i="93"/>
  <c r="O152" i="93"/>
  <c r="AJ152" i="92"/>
  <c r="J152" i="92"/>
  <c r="AE152" i="92"/>
  <c r="AL152" i="92"/>
  <c r="AB152" i="92"/>
  <c r="M152" i="92"/>
  <c r="P152" i="92"/>
  <c r="V152" i="92"/>
  <c r="AC152" i="92"/>
  <c r="AE180" i="93"/>
  <c r="I180" i="93"/>
  <c r="AH185" i="91"/>
  <c r="AF180" i="88"/>
  <c r="H153" i="87"/>
  <c r="Y153" i="87"/>
  <c r="AH152" i="87"/>
  <c r="K180" i="91"/>
  <c r="N152" i="93"/>
  <c r="AH152" i="93"/>
  <c r="L152" i="93"/>
  <c r="S152" i="93"/>
  <c r="AI152" i="93"/>
  <c r="AA152" i="92"/>
  <c r="W152" i="92"/>
  <c r="AD152" i="92"/>
  <c r="Z152" i="92"/>
  <c r="AR152" i="92"/>
  <c r="U152" i="92"/>
  <c r="I152" i="92"/>
  <c r="AI152" i="92"/>
  <c r="J180" i="93"/>
  <c r="P180" i="32"/>
  <c r="U185" i="88"/>
  <c r="Z153" i="87"/>
  <c r="M153" i="87"/>
  <c r="R153" i="87"/>
  <c r="AJ153" i="92"/>
  <c r="AP153" i="92"/>
  <c r="H153" i="92"/>
  <c r="AM153" i="92"/>
  <c r="V153" i="92"/>
  <c r="AR153" i="92"/>
  <c r="AI153" i="92"/>
  <c r="AC153" i="92"/>
  <c r="AF153" i="92"/>
  <c r="AB152" i="88"/>
  <c r="O153" i="87"/>
  <c r="AQ153" i="87"/>
  <c r="AJ153" i="87"/>
  <c r="AD153" i="87"/>
  <c r="AR153" i="87"/>
  <c r="AI153" i="87"/>
  <c r="K153" i="87"/>
  <c r="AM153" i="87"/>
  <c r="N153" i="87"/>
  <c r="P187" i="92"/>
  <c r="M180" i="87"/>
  <c r="H152" i="88"/>
  <c r="AA153" i="87"/>
  <c r="AP153" i="87"/>
  <c r="J153" i="87"/>
  <c r="Q153" i="87"/>
  <c r="V153" i="87"/>
  <c r="L153" i="87"/>
  <c r="AD153" i="92"/>
  <c r="AK153" i="92"/>
  <c r="W153" i="92"/>
  <c r="L153" i="92"/>
  <c r="AL153" i="92"/>
  <c r="X153" i="92"/>
  <c r="Y153" i="92"/>
  <c r="AE153" i="92"/>
  <c r="AS185" i="92"/>
  <c r="AR152" i="88"/>
  <c r="AF153" i="87"/>
  <c r="AN153" i="87"/>
  <c r="S153" i="87"/>
  <c r="W153" i="87"/>
  <c r="X153" i="87"/>
  <c r="AL153" i="87"/>
  <c r="AB153" i="87"/>
  <c r="I180" i="87"/>
  <c r="N180" i="87"/>
  <c r="AR180" i="87"/>
  <c r="AF185" i="92"/>
  <c r="H185" i="91"/>
  <c r="AB180" i="88"/>
  <c r="P180" i="88"/>
  <c r="N152" i="87"/>
  <c r="M152" i="87"/>
  <c r="AR152" i="87"/>
  <c r="P174" i="32"/>
  <c r="I180" i="91"/>
  <c r="AM152" i="93"/>
  <c r="AP152" i="93"/>
  <c r="AN152" i="93"/>
  <c r="R152" i="93"/>
  <c r="I152" i="93"/>
  <c r="U152" i="93"/>
  <c r="AK152" i="93"/>
  <c r="M152" i="93"/>
  <c r="AD152" i="93"/>
  <c r="U180" i="93"/>
  <c r="AQ180" i="93"/>
  <c r="J180" i="87"/>
  <c r="H180" i="87"/>
  <c r="S180" i="87"/>
  <c r="Q180" i="87"/>
  <c r="P180" i="87"/>
  <c r="X185" i="92"/>
  <c r="AD180" i="87"/>
  <c r="AS180" i="87"/>
  <c r="AD185" i="92"/>
  <c r="J185" i="92"/>
  <c r="I180" i="88"/>
  <c r="U180" i="88"/>
  <c r="AD180" i="88"/>
  <c r="W152" i="87"/>
  <c r="AQ152" i="87"/>
  <c r="J180" i="91"/>
  <c r="AR180" i="91"/>
  <c r="H152" i="93"/>
  <c r="W152" i="93"/>
  <c r="P152" i="93"/>
  <c r="AC152" i="93"/>
  <c r="AA152" i="93"/>
  <c r="AS152" i="93"/>
  <c r="AQ152" i="93"/>
  <c r="Q152" i="93"/>
  <c r="AH180" i="93"/>
  <c r="AF180" i="93"/>
  <c r="W180" i="87"/>
  <c r="O180" i="87"/>
  <c r="X180" i="87"/>
  <c r="AM180" i="87"/>
  <c r="G49" i="20"/>
  <c r="AF185" i="32"/>
  <c r="W185" i="32"/>
  <c r="L185" i="32"/>
  <c r="AD244" i="32"/>
  <c r="Q244" i="32"/>
  <c r="R244" i="32"/>
  <c r="AH244" i="32"/>
  <c r="AE244" i="32"/>
  <c r="P244" i="32"/>
  <c r="AP244" i="32"/>
  <c r="Z244" i="32"/>
  <c r="X244" i="32"/>
  <c r="P185" i="32"/>
  <c r="M185" i="32"/>
  <c r="S185" i="32"/>
  <c r="L244" i="32"/>
  <c r="AL244" i="32"/>
  <c r="AM244" i="32"/>
  <c r="AS244" i="32"/>
  <c r="N244" i="32"/>
  <c r="S244" i="32"/>
  <c r="AF244" i="32"/>
  <c r="U244" i="32"/>
  <c r="AD180" i="32"/>
  <c r="AU207" i="94"/>
  <c r="AV207" i="94" s="1"/>
  <c r="G499" i="85"/>
  <c r="AT260" i="93"/>
  <c r="F220" i="91"/>
  <c r="AE262" i="94"/>
  <c r="AL262" i="94"/>
  <c r="I262" i="94"/>
  <c r="V262" i="94"/>
  <c r="S262" i="94"/>
  <c r="Y262" i="94"/>
  <c r="Z262" i="94"/>
  <c r="AC262" i="94"/>
  <c r="AJ262" i="94"/>
  <c r="AT293" i="92"/>
  <c r="K240" i="93"/>
  <c r="N240" i="93"/>
  <c r="W240" i="93"/>
  <c r="P240" i="93"/>
  <c r="AF240" i="93"/>
  <c r="J240" i="93"/>
  <c r="AK240" i="93"/>
  <c r="AC240" i="93"/>
  <c r="AP240" i="93"/>
  <c r="AI244" i="93"/>
  <c r="X244" i="93"/>
  <c r="V244" i="93"/>
  <c r="I244" i="93"/>
  <c r="S244" i="93"/>
  <c r="N244" i="93"/>
  <c r="P244" i="93"/>
  <c r="AE244" i="93"/>
  <c r="AH244" i="93"/>
  <c r="F251" i="93"/>
  <c r="AU259" i="92"/>
  <c r="AV259" i="92" s="1"/>
  <c r="AS244" i="88"/>
  <c r="P244" i="88"/>
  <c r="AK244" i="88"/>
  <c r="W244" i="88"/>
  <c r="AC244" i="88"/>
  <c r="AR244" i="88"/>
  <c r="N244" i="88"/>
  <c r="L244" i="88"/>
  <c r="AF244" i="88"/>
  <c r="G201" i="91"/>
  <c r="W262" i="94"/>
  <c r="AN262" i="94"/>
  <c r="P262" i="94"/>
  <c r="AI262" i="94"/>
  <c r="AA262" i="94"/>
  <c r="K262" i="94"/>
  <c r="AF262" i="94"/>
  <c r="M262" i="94"/>
  <c r="AI240" i="93"/>
  <c r="R240" i="93"/>
  <c r="Q240" i="93"/>
  <c r="V240" i="93"/>
  <c r="AE240" i="93"/>
  <c r="Z240" i="93"/>
  <c r="AN240" i="93"/>
  <c r="AD240" i="93"/>
  <c r="AM244" i="93"/>
  <c r="AO244" i="93"/>
  <c r="AL244" i="93"/>
  <c r="O244" i="93"/>
  <c r="AQ244" i="93"/>
  <c r="M244" i="93"/>
  <c r="Y244" i="93"/>
  <c r="H244" i="93"/>
  <c r="AU225" i="93"/>
  <c r="AV225" i="93" s="1"/>
  <c r="AT284" i="94"/>
  <c r="AP244" i="88"/>
  <c r="AJ244" i="88"/>
  <c r="R244" i="88"/>
  <c r="J244" i="88"/>
  <c r="AH244" i="88"/>
  <c r="AD244" i="88"/>
  <c r="I244" i="88"/>
  <c r="U244" i="88"/>
  <c r="AQ224" i="91"/>
  <c r="AJ224" i="91"/>
  <c r="AA224" i="91"/>
  <c r="S224" i="91"/>
  <c r="M224" i="91"/>
  <c r="AM224" i="91"/>
  <c r="AE224" i="91"/>
  <c r="X224" i="91"/>
  <c r="O224" i="91"/>
  <c r="I224" i="91"/>
  <c r="AO224" i="91"/>
  <c r="Z224" i="91"/>
  <c r="J224" i="91"/>
  <c r="AF224" i="91"/>
  <c r="R224" i="91"/>
  <c r="AR224" i="91"/>
  <c r="N224" i="91"/>
  <c r="AK224" i="91"/>
  <c r="AD224" i="91"/>
  <c r="V224" i="91"/>
  <c r="AH224" i="91"/>
  <c r="P224" i="91"/>
  <c r="Q224" i="91"/>
  <c r="AN224" i="91"/>
  <c r="AC224" i="91"/>
  <c r="L224" i="91"/>
  <c r="W224" i="91"/>
  <c r="AS224" i="91"/>
  <c r="U224" i="91"/>
  <c r="AI224" i="91"/>
  <c r="AP224" i="91"/>
  <c r="H224" i="91"/>
  <c r="Y224" i="91"/>
  <c r="K224" i="91"/>
  <c r="AB224" i="91"/>
  <c r="AL224" i="91"/>
  <c r="AR248" i="91"/>
  <c r="AI248" i="91"/>
  <c r="W248" i="91"/>
  <c r="J248" i="91"/>
  <c r="AN248" i="91"/>
  <c r="AA248" i="91"/>
  <c r="Q248" i="91"/>
  <c r="AJ248" i="91"/>
  <c r="N248" i="91"/>
  <c r="Z248" i="91"/>
  <c r="I248" i="91"/>
  <c r="AQ248" i="91"/>
  <c r="AE248" i="91"/>
  <c r="R248" i="91"/>
  <c r="AH248" i="91"/>
  <c r="P248" i="91"/>
  <c r="AO248" i="91"/>
  <c r="X248" i="91"/>
  <c r="M248" i="91"/>
  <c r="AC248" i="91"/>
  <c r="L248" i="91"/>
  <c r="AK248" i="91"/>
  <c r="S248" i="91"/>
  <c r="V248" i="91"/>
  <c r="AL248" i="91"/>
  <c r="AS248" i="91"/>
  <c r="K248" i="91"/>
  <c r="Y248" i="91"/>
  <c r="AF248" i="91"/>
  <c r="AD248" i="91"/>
  <c r="AP248" i="91"/>
  <c r="O248" i="91"/>
  <c r="H248" i="91"/>
  <c r="U248" i="91"/>
  <c r="AM248" i="91"/>
  <c r="AB248" i="91"/>
  <c r="AE216" i="87"/>
  <c r="N216" i="87"/>
  <c r="AI216" i="87"/>
  <c r="Q216" i="87"/>
  <c r="AL216" i="87"/>
  <c r="AO216" i="87"/>
  <c r="AS216" i="87"/>
  <c r="K216" i="87"/>
  <c r="J216" i="87"/>
  <c r="AD216" i="87"/>
  <c r="M216" i="87"/>
  <c r="AH216" i="87"/>
  <c r="P216" i="87"/>
  <c r="AF216" i="87"/>
  <c r="AK216" i="87"/>
  <c r="AJ216" i="87"/>
  <c r="AA216" i="87"/>
  <c r="AQ216" i="87"/>
  <c r="I216" i="87"/>
  <c r="L216" i="87"/>
  <c r="AB216" i="87"/>
  <c r="Z216" i="87"/>
  <c r="X216" i="87"/>
  <c r="Y216" i="87"/>
  <c r="O216" i="87"/>
  <c r="AM216" i="87"/>
  <c r="AP216" i="87"/>
  <c r="H216" i="87"/>
  <c r="S216" i="87"/>
  <c r="W216" i="87"/>
  <c r="AC216" i="87"/>
  <c r="AN216" i="87"/>
  <c r="V216" i="87"/>
  <c r="R216" i="87"/>
  <c r="AR216" i="87"/>
  <c r="K230" i="32"/>
  <c r="AB230" i="32"/>
  <c r="AS230" i="32"/>
  <c r="Y230" i="32"/>
  <c r="AP230" i="32"/>
  <c r="AM230" i="32"/>
  <c r="AI230" i="32"/>
  <c r="AN230" i="32"/>
  <c r="AE230" i="32"/>
  <c r="S230" i="32"/>
  <c r="P230" i="32"/>
  <c r="AH230" i="32"/>
  <c r="Q230" i="32"/>
  <c r="AA230" i="32"/>
  <c r="AO230" i="32"/>
  <c r="AL230" i="32"/>
  <c r="Z230" i="32"/>
  <c r="AR230" i="32"/>
  <c r="O230" i="32"/>
  <c r="AF230" i="32"/>
  <c r="L230" i="32"/>
  <c r="AC230" i="32"/>
  <c r="M230" i="32"/>
  <c r="I230" i="32"/>
  <c r="AQ230" i="32"/>
  <c r="J230" i="32"/>
  <c r="AJ230" i="32"/>
  <c r="AK230" i="32"/>
  <c r="V230" i="32"/>
  <c r="H230" i="32"/>
  <c r="N230" i="32"/>
  <c r="X230" i="32"/>
  <c r="U230" i="32"/>
  <c r="AD230" i="32"/>
  <c r="W230" i="32"/>
  <c r="R230" i="32"/>
  <c r="I236" i="32"/>
  <c r="Z236" i="32"/>
  <c r="AQ236" i="32"/>
  <c r="W236" i="32"/>
  <c r="AN236" i="32"/>
  <c r="AB236" i="32"/>
  <c r="O236" i="32"/>
  <c r="L236" i="32"/>
  <c r="U236" i="32"/>
  <c r="AI236" i="32"/>
  <c r="AE236" i="32"/>
  <c r="AS236" i="32"/>
  <c r="P236" i="32"/>
  <c r="AM236" i="32"/>
  <c r="AJ236" i="32"/>
  <c r="S236" i="32"/>
  <c r="AO236" i="32"/>
  <c r="AP236" i="32"/>
  <c r="M236" i="32"/>
  <c r="AD236" i="32"/>
  <c r="J236" i="32"/>
  <c r="AA236" i="32"/>
  <c r="AR236" i="32"/>
  <c r="AK236" i="32"/>
  <c r="X236" i="32"/>
  <c r="AC236" i="32"/>
  <c r="Y236" i="32"/>
  <c r="Q236" i="32"/>
  <c r="N236" i="32"/>
  <c r="K236" i="32"/>
  <c r="AF236" i="32"/>
  <c r="AL236" i="32"/>
  <c r="V236" i="32"/>
  <c r="R236" i="32"/>
  <c r="H236" i="32"/>
  <c r="AH236" i="32"/>
  <c r="L242" i="32"/>
  <c r="AC242" i="32"/>
  <c r="I242" i="32"/>
  <c r="Z242" i="32"/>
  <c r="AQ242" i="32"/>
  <c r="AN242" i="32"/>
  <c r="AJ242" i="32"/>
  <c r="S242" i="32"/>
  <c r="K242" i="32"/>
  <c r="U242" i="32"/>
  <c r="Q242" i="32"/>
  <c r="W242" i="32"/>
  <c r="O242" i="32"/>
  <c r="X242" i="32"/>
  <c r="AP242" i="32"/>
  <c r="AM242" i="32"/>
  <c r="AA242" i="32"/>
  <c r="AO242" i="32"/>
  <c r="P242" i="32"/>
  <c r="AH242" i="32"/>
  <c r="M242" i="32"/>
  <c r="AD242" i="32"/>
  <c r="N242" i="32"/>
  <c r="J242" i="32"/>
  <c r="AR242" i="32"/>
  <c r="AK242" i="32"/>
  <c r="AS242" i="32"/>
  <c r="AL242" i="32"/>
  <c r="AI242" i="32"/>
  <c r="R242" i="32"/>
  <c r="H242" i="32"/>
  <c r="Y242" i="32"/>
  <c r="V242" i="32"/>
  <c r="AE242" i="32"/>
  <c r="AF242" i="32"/>
  <c r="AB242" i="32"/>
  <c r="M254" i="94"/>
  <c r="AI254" i="94"/>
  <c r="Q254" i="94"/>
  <c r="AL254" i="94"/>
  <c r="U254" i="94"/>
  <c r="AS254" i="94"/>
  <c r="AB254" i="94"/>
  <c r="K254" i="94"/>
  <c r="R254" i="94"/>
  <c r="W254" i="94"/>
  <c r="Z254" i="94"/>
  <c r="AD254" i="94"/>
  <c r="AH254" i="94"/>
  <c r="P254" i="94"/>
  <c r="AO254" i="94"/>
  <c r="X254" i="94"/>
  <c r="AR254" i="94"/>
  <c r="J254" i="94"/>
  <c r="N254" i="94"/>
  <c r="I254" i="94"/>
  <c r="AP254" i="94"/>
  <c r="H254" i="94"/>
  <c r="O254" i="94"/>
  <c r="AE254" i="94"/>
  <c r="V254" i="94"/>
  <c r="AC254" i="94"/>
  <c r="AK254" i="94"/>
  <c r="AJ254" i="94"/>
  <c r="L254" i="94"/>
  <c r="AN254" i="94"/>
  <c r="AF254" i="94"/>
  <c r="AQ254" i="94"/>
  <c r="AM254" i="94"/>
  <c r="Y254" i="94"/>
  <c r="S254" i="94"/>
  <c r="AA254" i="94"/>
  <c r="AR283" i="87"/>
  <c r="AQ283" i="87"/>
  <c r="AE283" i="87"/>
  <c r="S283" i="87"/>
  <c r="I283" i="87"/>
  <c r="AK283" i="87"/>
  <c r="Z283" i="87"/>
  <c r="N283" i="87"/>
  <c r="AD283" i="87"/>
  <c r="X283" i="87"/>
  <c r="AO283" i="87"/>
  <c r="R283" i="87"/>
  <c r="AJ283" i="87"/>
  <c r="M283" i="87"/>
  <c r="V283" i="87"/>
  <c r="AH283" i="87"/>
  <c r="P283" i="87"/>
  <c r="Q283" i="87"/>
  <c r="AN283" i="87"/>
  <c r="F282" i="87"/>
  <c r="AA283" i="87"/>
  <c r="AC283" i="87"/>
  <c r="L283" i="87"/>
  <c r="W283" i="87"/>
  <c r="AS283" i="87"/>
  <c r="O283" i="87"/>
  <c r="AL283" i="87"/>
  <c r="K283" i="87"/>
  <c r="AM283" i="87"/>
  <c r="AI283" i="87"/>
  <c r="AP283" i="87"/>
  <c r="AF283" i="87"/>
  <c r="Y283" i="87"/>
  <c r="AB283" i="87"/>
  <c r="J283" i="87"/>
  <c r="H283" i="87"/>
  <c r="AR283" i="94"/>
  <c r="AS283" i="94"/>
  <c r="AM283" i="94"/>
  <c r="AH283" i="94"/>
  <c r="AB283" i="94"/>
  <c r="V283" i="94"/>
  <c r="P283" i="94"/>
  <c r="K283" i="94"/>
  <c r="F282" i="94"/>
  <c r="AQ283" i="94"/>
  <c r="AL283" i="94"/>
  <c r="AF283" i="94"/>
  <c r="Z283" i="94"/>
  <c r="U283" i="94"/>
  <c r="O283" i="94"/>
  <c r="I283" i="94"/>
  <c r="AK283" i="94"/>
  <c r="Y283" i="94"/>
  <c r="M283" i="94"/>
  <c r="AP283" i="94"/>
  <c r="AC283" i="94"/>
  <c r="L283" i="94"/>
  <c r="AD283" i="94"/>
  <c r="H283" i="94"/>
  <c r="X283" i="94"/>
  <c r="Q283" i="94"/>
  <c r="AO283" i="94"/>
  <c r="AI283" i="94"/>
  <c r="S283" i="94"/>
  <c r="R283" i="94"/>
  <c r="AJ283" i="94"/>
  <c r="W283" i="94"/>
  <c r="AN283" i="94"/>
  <c r="N283" i="94"/>
  <c r="AA283" i="94"/>
  <c r="AE283" i="94"/>
  <c r="J283" i="94"/>
  <c r="AR222" i="92"/>
  <c r="AS222" i="92"/>
  <c r="AM222" i="92"/>
  <c r="AH222" i="92"/>
  <c r="AB222" i="92"/>
  <c r="V222" i="92"/>
  <c r="P222" i="92"/>
  <c r="K222" i="92"/>
  <c r="AP222" i="92"/>
  <c r="AK222" i="92"/>
  <c r="AD222" i="92"/>
  <c r="Y222" i="92"/>
  <c r="S222" i="92"/>
  <c r="M222" i="92"/>
  <c r="H222" i="92"/>
  <c r="AL222" i="92"/>
  <c r="Z222" i="92"/>
  <c r="O222" i="92"/>
  <c r="AQ222" i="92"/>
  <c r="AF222" i="92"/>
  <c r="U222" i="92"/>
  <c r="I222" i="92"/>
  <c r="AI222" i="92"/>
  <c r="L222" i="92"/>
  <c r="X222" i="92"/>
  <c r="AO222" i="92"/>
  <c r="AC222" i="92"/>
  <c r="Q222" i="92"/>
  <c r="R222" i="92"/>
  <c r="AJ222" i="92"/>
  <c r="W222" i="92"/>
  <c r="AN222" i="92"/>
  <c r="AE222" i="92"/>
  <c r="J222" i="92"/>
  <c r="N222" i="92"/>
  <c r="AA222" i="92"/>
  <c r="AT258" i="92"/>
  <c r="AR249" i="87"/>
  <c r="AA249" i="87"/>
  <c r="J249" i="87"/>
  <c r="AQ249" i="87"/>
  <c r="Z249" i="87"/>
  <c r="I249" i="87"/>
  <c r="AJ249" i="87"/>
  <c r="R249" i="87"/>
  <c r="AI249" i="87"/>
  <c r="Q249" i="87"/>
  <c r="AH249" i="87"/>
  <c r="P249" i="87"/>
  <c r="AO249" i="87"/>
  <c r="X249" i="87"/>
  <c r="M249" i="87"/>
  <c r="AN249" i="87"/>
  <c r="AC249" i="87"/>
  <c r="L249" i="87"/>
  <c r="AK249" i="87"/>
  <c r="S249" i="87"/>
  <c r="V249" i="87"/>
  <c r="N249" i="87"/>
  <c r="AB249" i="87"/>
  <c r="AM249" i="87"/>
  <c r="AE249" i="87"/>
  <c r="AS249" i="87"/>
  <c r="K249" i="87"/>
  <c r="AF249" i="87"/>
  <c r="AP249" i="87"/>
  <c r="H249" i="87"/>
  <c r="O249" i="87"/>
  <c r="AL249" i="87"/>
  <c r="Y249" i="87"/>
  <c r="AD249" i="87"/>
  <c r="W249" i="87"/>
  <c r="K256" i="87"/>
  <c r="AK256" i="87"/>
  <c r="S256" i="87"/>
  <c r="AS256" i="87"/>
  <c r="AI256" i="87"/>
  <c r="Q256" i="87"/>
  <c r="AL256" i="87"/>
  <c r="AR256" i="87"/>
  <c r="J256" i="87"/>
  <c r="O256" i="87"/>
  <c r="W256" i="87"/>
  <c r="AD256" i="87"/>
  <c r="M256" i="87"/>
  <c r="AH256" i="87"/>
  <c r="P256" i="87"/>
  <c r="AJ256" i="87"/>
  <c r="AO256" i="87"/>
  <c r="AE256" i="87"/>
  <c r="AB256" i="87"/>
  <c r="V256" i="87"/>
  <c r="Y256" i="87"/>
  <c r="R256" i="87"/>
  <c r="AN256" i="87"/>
  <c r="AM256" i="87"/>
  <c r="H256" i="87"/>
  <c r="Z256" i="87"/>
  <c r="AA256" i="87"/>
  <c r="N256" i="87"/>
  <c r="AQ256" i="87"/>
  <c r="I256" i="87"/>
  <c r="L256" i="87"/>
  <c r="AF256" i="87"/>
  <c r="AP256" i="87"/>
  <c r="X256" i="87"/>
  <c r="AC256" i="87"/>
  <c r="AR256" i="94"/>
  <c r="AP256" i="94"/>
  <c r="AK256" i="94"/>
  <c r="AD256" i="94"/>
  <c r="Y256" i="94"/>
  <c r="S256" i="94"/>
  <c r="M256" i="94"/>
  <c r="H256" i="94"/>
  <c r="AM256" i="94"/>
  <c r="AF256" i="94"/>
  <c r="X256" i="94"/>
  <c r="P256" i="94"/>
  <c r="I256" i="94"/>
  <c r="AS256" i="94"/>
  <c r="AL256" i="94"/>
  <c r="AC256" i="94"/>
  <c r="V256" i="94"/>
  <c r="O256" i="94"/>
  <c r="AH256" i="94"/>
  <c r="Q256" i="94"/>
  <c r="AQ256" i="94"/>
  <c r="AB256" i="94"/>
  <c r="L256" i="94"/>
  <c r="AI256" i="94"/>
  <c r="Z256" i="94"/>
  <c r="AO256" i="94"/>
  <c r="K256" i="94"/>
  <c r="U256" i="94"/>
  <c r="J256" i="94"/>
  <c r="AA256" i="94"/>
  <c r="N256" i="94"/>
  <c r="AE256" i="94"/>
  <c r="R256" i="94"/>
  <c r="W256" i="94"/>
  <c r="AJ256" i="94"/>
  <c r="AN256" i="94"/>
  <c r="AR285" i="92"/>
  <c r="AQ285" i="92"/>
  <c r="AI285" i="92"/>
  <c r="Z285" i="92"/>
  <c r="Q285" i="92"/>
  <c r="I285" i="92"/>
  <c r="AM285" i="92"/>
  <c r="AD285" i="92"/>
  <c r="V285" i="92"/>
  <c r="M285" i="92"/>
  <c r="AO285" i="92"/>
  <c r="X285" i="92"/>
  <c r="AF285" i="92"/>
  <c r="O285" i="92"/>
  <c r="AB285" i="92"/>
  <c r="AS285" i="92"/>
  <c r="K285" i="92"/>
  <c r="AK285" i="92"/>
  <c r="S285" i="92"/>
  <c r="L285" i="92"/>
  <c r="AC285" i="92"/>
  <c r="W285" i="92"/>
  <c r="AN285" i="92"/>
  <c r="P285" i="92"/>
  <c r="AH285" i="92"/>
  <c r="J285" i="92"/>
  <c r="AA285" i="92"/>
  <c r="H285" i="92"/>
  <c r="AP285" i="92"/>
  <c r="AJ285" i="92"/>
  <c r="U285" i="92"/>
  <c r="N285" i="92"/>
  <c r="AL285" i="92"/>
  <c r="AE285" i="92"/>
  <c r="Y285" i="92"/>
  <c r="R285" i="92"/>
  <c r="AR238" i="88"/>
  <c r="AD238" i="88"/>
  <c r="P238" i="88"/>
  <c r="AM238" i="88"/>
  <c r="V238" i="88"/>
  <c r="H238" i="88"/>
  <c r="AH238" i="88"/>
  <c r="AA238" i="88"/>
  <c r="R238" i="88"/>
  <c r="AP238" i="88"/>
  <c r="J238" i="88"/>
  <c r="AF238" i="88"/>
  <c r="O238" i="88"/>
  <c r="AC238" i="88"/>
  <c r="AQ238" i="88"/>
  <c r="U238" i="88"/>
  <c r="Y238" i="88"/>
  <c r="AS238" i="88"/>
  <c r="AB238" i="88"/>
  <c r="K238" i="88"/>
  <c r="W238" i="88"/>
  <c r="AL238" i="88"/>
  <c r="N238" i="88"/>
  <c r="AJ238" i="88"/>
  <c r="AK238" i="88"/>
  <c r="AI238" i="88"/>
  <c r="Z238" i="88"/>
  <c r="X238" i="88"/>
  <c r="Q238" i="88"/>
  <c r="I238" i="88"/>
  <c r="AN238" i="88"/>
  <c r="AO238" i="88"/>
  <c r="S238" i="88"/>
  <c r="L238" i="88"/>
  <c r="AE238" i="88"/>
  <c r="M238" i="88"/>
  <c r="AS241" i="94"/>
  <c r="AQ241" i="94"/>
  <c r="AI241" i="94"/>
  <c r="Z241" i="94"/>
  <c r="Q241" i="94"/>
  <c r="I241" i="94"/>
  <c r="AP241" i="94"/>
  <c r="AH241" i="94"/>
  <c r="Y241" i="94"/>
  <c r="P241" i="94"/>
  <c r="H241" i="94"/>
  <c r="AC241" i="94"/>
  <c r="L241" i="94"/>
  <c r="AM241" i="94"/>
  <c r="V241" i="94"/>
  <c r="AL241" i="94"/>
  <c r="AD241" i="94"/>
  <c r="U241" i="94"/>
  <c r="M241" i="94"/>
  <c r="W241" i="94"/>
  <c r="AN241" i="94"/>
  <c r="K241" i="94"/>
  <c r="AB241" i="94"/>
  <c r="J241" i="94"/>
  <c r="AA241" i="94"/>
  <c r="AR241" i="94"/>
  <c r="O241" i="94"/>
  <c r="AF241" i="94"/>
  <c r="N241" i="94"/>
  <c r="S241" i="94"/>
  <c r="R241" i="94"/>
  <c r="X241" i="94"/>
  <c r="AK241" i="94"/>
  <c r="AO241" i="94"/>
  <c r="AE241" i="94"/>
  <c r="AJ241" i="94"/>
  <c r="AJ275" i="94"/>
  <c r="R275" i="94"/>
  <c r="AS275" i="94"/>
  <c r="AB275" i="94"/>
  <c r="K275" i="94"/>
  <c r="AR275" i="94"/>
  <c r="J275" i="94"/>
  <c r="AA275" i="94"/>
  <c r="AK275" i="94"/>
  <c r="S275" i="94"/>
  <c r="AM275" i="94"/>
  <c r="V275" i="94"/>
  <c r="AP275" i="94"/>
  <c r="Y275" i="94"/>
  <c r="H275" i="94"/>
  <c r="AN275" i="94"/>
  <c r="AF275" i="94"/>
  <c r="AI275" i="94"/>
  <c r="Q275" i="94"/>
  <c r="AL275" i="94"/>
  <c r="U275" i="94"/>
  <c r="N275" i="94"/>
  <c r="AO275" i="94"/>
  <c r="M275" i="94"/>
  <c r="P275" i="94"/>
  <c r="AQ275" i="94"/>
  <c r="I275" i="94"/>
  <c r="L275" i="94"/>
  <c r="AH275" i="94"/>
  <c r="O275" i="94"/>
  <c r="AC275" i="94"/>
  <c r="X275" i="94"/>
  <c r="AD275" i="94"/>
  <c r="AE275" i="94"/>
  <c r="Z275" i="94"/>
  <c r="W275" i="94"/>
  <c r="AQ209" i="87"/>
  <c r="AR209" i="87"/>
  <c r="AA209" i="87"/>
  <c r="J209" i="87"/>
  <c r="AN209" i="87"/>
  <c r="W209" i="87"/>
  <c r="AJ209" i="87"/>
  <c r="R209" i="87"/>
  <c r="AE209" i="87"/>
  <c r="N209" i="87"/>
  <c r="Z209" i="87"/>
  <c r="AH209" i="87"/>
  <c r="P209" i="87"/>
  <c r="AO209" i="87"/>
  <c r="X209" i="87"/>
  <c r="F208" i="87"/>
  <c r="AM209" i="87"/>
  <c r="AI209" i="87"/>
  <c r="AC209" i="87"/>
  <c r="L209" i="87"/>
  <c r="AK209" i="87"/>
  <c r="S209" i="87"/>
  <c r="M209" i="87"/>
  <c r="Y209" i="87"/>
  <c r="AF209" i="87"/>
  <c r="V209" i="87"/>
  <c r="I209" i="87"/>
  <c r="H209" i="87"/>
  <c r="Q209" i="87"/>
  <c r="AS209" i="87"/>
  <c r="K209" i="87"/>
  <c r="AB209" i="87"/>
  <c r="AD209" i="87"/>
  <c r="AP209" i="87"/>
  <c r="O209" i="87"/>
  <c r="AL209" i="87"/>
  <c r="AC209" i="94"/>
  <c r="AN209" i="94"/>
  <c r="AE209" i="94"/>
  <c r="W209" i="94"/>
  <c r="N209" i="94"/>
  <c r="AQ209" i="94"/>
  <c r="Z209" i="94"/>
  <c r="I209" i="94"/>
  <c r="AF209" i="94"/>
  <c r="O209" i="94"/>
  <c r="AJ209" i="94"/>
  <c r="AP209" i="94"/>
  <c r="H209" i="94"/>
  <c r="AM209" i="94"/>
  <c r="V209" i="94"/>
  <c r="AS209" i="94"/>
  <c r="AB209" i="94"/>
  <c r="K209" i="94"/>
  <c r="AA209" i="94"/>
  <c r="AH209" i="94"/>
  <c r="U209" i="94"/>
  <c r="Q209" i="94"/>
  <c r="X209" i="94"/>
  <c r="R209" i="94"/>
  <c r="AL209" i="94"/>
  <c r="M209" i="94"/>
  <c r="S209" i="94"/>
  <c r="J209" i="94"/>
  <c r="L209" i="94"/>
  <c r="AD209" i="94"/>
  <c r="AR209" i="94"/>
  <c r="AO209" i="94"/>
  <c r="Y209" i="94"/>
  <c r="AI209" i="94"/>
  <c r="P209" i="94"/>
  <c r="AK209" i="94"/>
  <c r="F208" i="94"/>
  <c r="AS213" i="94"/>
  <c r="AB213" i="94"/>
  <c r="AP213" i="94"/>
  <c r="S213" i="94"/>
  <c r="AE213" i="94"/>
  <c r="P213" i="94"/>
  <c r="H213" i="94"/>
  <c r="AN213" i="94"/>
  <c r="W213" i="94"/>
  <c r="AI213" i="94"/>
  <c r="Q213" i="94"/>
  <c r="AJ213" i="94"/>
  <c r="L213" i="94"/>
  <c r="AA213" i="94"/>
  <c r="N213" i="94"/>
  <c r="AH213" i="94"/>
  <c r="AD213" i="94"/>
  <c r="M213" i="94"/>
  <c r="AC213" i="94"/>
  <c r="AR213" i="94"/>
  <c r="U213" i="94"/>
  <c r="Y213" i="94"/>
  <c r="V213" i="94"/>
  <c r="R213" i="94"/>
  <c r="J213" i="94"/>
  <c r="AQ213" i="94"/>
  <c r="I213" i="94"/>
  <c r="AL213" i="94"/>
  <c r="AK213" i="94"/>
  <c r="K213" i="94"/>
  <c r="AM213" i="94"/>
  <c r="AF213" i="94"/>
  <c r="Z213" i="94"/>
  <c r="O213" i="94"/>
  <c r="X213" i="94"/>
  <c r="AO213" i="94"/>
  <c r="I280" i="32"/>
  <c r="Z280" i="32"/>
  <c r="AQ280" i="32"/>
  <c r="AB280" i="32"/>
  <c r="N280" i="32"/>
  <c r="AK280" i="32"/>
  <c r="AO280" i="32"/>
  <c r="AF280" i="32"/>
  <c r="X280" i="32"/>
  <c r="Q280" i="32"/>
  <c r="P280" i="32"/>
  <c r="Y280" i="32"/>
  <c r="R280" i="32"/>
  <c r="L280" i="32"/>
  <c r="V280" i="32"/>
  <c r="W280" i="32"/>
  <c r="AE280" i="32"/>
  <c r="U280" i="32"/>
  <c r="AL280" i="32"/>
  <c r="M280" i="32"/>
  <c r="AD280" i="32"/>
  <c r="K280" i="32"/>
  <c r="AH280" i="32"/>
  <c r="S280" i="32"/>
  <c r="AP280" i="32"/>
  <c r="H280" i="32"/>
  <c r="AR280" i="32"/>
  <c r="O280" i="32"/>
  <c r="AI280" i="32"/>
  <c r="AN280" i="32"/>
  <c r="J280" i="32"/>
  <c r="AA280" i="32"/>
  <c r="AM280" i="32"/>
  <c r="AS280" i="32"/>
  <c r="AC280" i="32"/>
  <c r="AJ280" i="32"/>
  <c r="I286" i="32"/>
  <c r="Z286" i="32"/>
  <c r="AQ286" i="32"/>
  <c r="AC286" i="32"/>
  <c r="O286" i="32"/>
  <c r="AL286" i="32"/>
  <c r="AE286" i="32"/>
  <c r="AH286" i="32"/>
  <c r="AK286" i="32"/>
  <c r="AI286" i="32"/>
  <c r="AO286" i="32"/>
  <c r="H286" i="32"/>
  <c r="Y286" i="32"/>
  <c r="V286" i="32"/>
  <c r="X286" i="32"/>
  <c r="AF286" i="32"/>
  <c r="W286" i="32"/>
  <c r="AN286" i="32"/>
  <c r="M286" i="32"/>
  <c r="AD286" i="32"/>
  <c r="L286" i="32"/>
  <c r="AJ286" i="32"/>
  <c r="U286" i="32"/>
  <c r="AR286" i="32"/>
  <c r="AP286" i="32"/>
  <c r="AS286" i="32"/>
  <c r="P286" i="32"/>
  <c r="Q286" i="32"/>
  <c r="R286" i="32"/>
  <c r="AA286" i="32"/>
  <c r="K286" i="32"/>
  <c r="AB286" i="32"/>
  <c r="AM286" i="32"/>
  <c r="J286" i="32"/>
  <c r="S286" i="32"/>
  <c r="N286" i="32"/>
  <c r="K289" i="32"/>
  <c r="AB289" i="32"/>
  <c r="AS289" i="32"/>
  <c r="AC289" i="32"/>
  <c r="N289" i="32"/>
  <c r="AL289" i="32"/>
  <c r="AJ289" i="32"/>
  <c r="R289" i="32"/>
  <c r="H289" i="32"/>
  <c r="F288" i="32"/>
  <c r="S289" i="32"/>
  <c r="Q289" i="32"/>
  <c r="Z289" i="32"/>
  <c r="AA289" i="32"/>
  <c r="AR289" i="32"/>
  <c r="X289" i="32"/>
  <c r="W289" i="32"/>
  <c r="AE289" i="32"/>
  <c r="AM289" i="32"/>
  <c r="J289" i="32"/>
  <c r="O289" i="32"/>
  <c r="AF289" i="32"/>
  <c r="L289" i="32"/>
  <c r="AI289" i="32"/>
  <c r="U289" i="32"/>
  <c r="AQ289" i="32"/>
  <c r="P289" i="32"/>
  <c r="AP289" i="32"/>
  <c r="AH289" i="32"/>
  <c r="AK289" i="32"/>
  <c r="AN289" i="32"/>
  <c r="M289" i="32"/>
  <c r="AD289" i="32"/>
  <c r="AO289" i="32"/>
  <c r="I289" i="32"/>
  <c r="Y289" i="32"/>
  <c r="V289" i="32"/>
  <c r="AQ277" i="87"/>
  <c r="AJ277" i="87"/>
  <c r="AA277" i="87"/>
  <c r="S277" i="87"/>
  <c r="M277" i="87"/>
  <c r="AM277" i="87"/>
  <c r="AE277" i="87"/>
  <c r="X277" i="87"/>
  <c r="O277" i="87"/>
  <c r="I277" i="87"/>
  <c r="AR277" i="87"/>
  <c r="AD277" i="87"/>
  <c r="N277" i="87"/>
  <c r="AO277" i="87"/>
  <c r="Z277" i="87"/>
  <c r="J277" i="87"/>
  <c r="AK277" i="87"/>
  <c r="V277" i="87"/>
  <c r="AF277" i="87"/>
  <c r="R277" i="87"/>
  <c r="F276" i="87"/>
  <c r="AC277" i="87"/>
  <c r="L277" i="87"/>
  <c r="W277" i="87"/>
  <c r="AS277" i="87"/>
  <c r="AP277" i="87"/>
  <c r="Y277" i="87"/>
  <c r="H277" i="87"/>
  <c r="AB277" i="87"/>
  <c r="P277" i="87"/>
  <c r="AN277" i="87"/>
  <c r="AH277" i="87"/>
  <c r="AL277" i="87"/>
  <c r="K277" i="87"/>
  <c r="Q277" i="87"/>
  <c r="AI277" i="87"/>
  <c r="AU293" i="32"/>
  <c r="G201" i="94"/>
  <c r="AC215" i="92"/>
  <c r="AL215" i="92"/>
  <c r="U215" i="92"/>
  <c r="Y215" i="92"/>
  <c r="H215" i="92"/>
  <c r="AP215" i="92"/>
  <c r="L215" i="92"/>
  <c r="AF215" i="92"/>
  <c r="O215" i="92"/>
  <c r="AM215" i="92"/>
  <c r="V215" i="92"/>
  <c r="AR215" i="92"/>
  <c r="J215" i="92"/>
  <c r="N215" i="92"/>
  <c r="AS215" i="92"/>
  <c r="AB215" i="92"/>
  <c r="K215" i="92"/>
  <c r="AI215" i="92"/>
  <c r="Q215" i="92"/>
  <c r="AJ215" i="92"/>
  <c r="AN215" i="92"/>
  <c r="P215" i="92"/>
  <c r="AO215" i="92"/>
  <c r="F214" i="92"/>
  <c r="M215" i="92"/>
  <c r="AE215" i="92"/>
  <c r="AK215" i="92"/>
  <c r="AQ215" i="92"/>
  <c r="I215" i="92"/>
  <c r="W215" i="92"/>
  <c r="Z215" i="92"/>
  <c r="S215" i="92"/>
  <c r="AD215" i="92"/>
  <c r="X215" i="92"/>
  <c r="AA215" i="92"/>
  <c r="R215" i="92"/>
  <c r="AH215" i="92"/>
  <c r="AR266" i="91"/>
  <c r="AL266" i="91"/>
  <c r="AC266" i="91"/>
  <c r="U266" i="91"/>
  <c r="L266" i="91"/>
  <c r="AP266" i="91"/>
  <c r="AH266" i="91"/>
  <c r="Y266" i="91"/>
  <c r="P266" i="91"/>
  <c r="H266" i="91"/>
  <c r="AO266" i="91"/>
  <c r="X266" i="91"/>
  <c r="AF266" i="91"/>
  <c r="O266" i="91"/>
  <c r="AK266" i="91"/>
  <c r="AB266" i="91"/>
  <c r="S266" i="91"/>
  <c r="AS266" i="91"/>
  <c r="K266" i="91"/>
  <c r="V266" i="91"/>
  <c r="AM266" i="91"/>
  <c r="W266" i="91"/>
  <c r="AN266" i="91"/>
  <c r="I266" i="91"/>
  <c r="Z266" i="91"/>
  <c r="AQ266" i="91"/>
  <c r="J266" i="91"/>
  <c r="AA266" i="91"/>
  <c r="Q266" i="91"/>
  <c r="N266" i="91"/>
  <c r="AD266" i="91"/>
  <c r="R266" i="91"/>
  <c r="AI266" i="91"/>
  <c r="AJ266" i="91"/>
  <c r="M266" i="91"/>
  <c r="AE266" i="91"/>
  <c r="F264" i="91"/>
  <c r="L227" i="32"/>
  <c r="AC227" i="32"/>
  <c r="I227" i="32"/>
  <c r="Z227" i="32"/>
  <c r="AQ227" i="32"/>
  <c r="AN227" i="32"/>
  <c r="AJ227" i="32"/>
  <c r="H227" i="32"/>
  <c r="K227" i="32"/>
  <c r="F226" i="32"/>
  <c r="U227" i="32"/>
  <c r="Q227" i="32"/>
  <c r="W227" i="32"/>
  <c r="O227" i="32"/>
  <c r="X227" i="32"/>
  <c r="Y227" i="32"/>
  <c r="V227" i="32"/>
  <c r="AE227" i="32"/>
  <c r="AF227" i="32"/>
  <c r="AB227" i="32"/>
  <c r="P227" i="32"/>
  <c r="AH227" i="32"/>
  <c r="M227" i="32"/>
  <c r="AD227" i="32"/>
  <c r="N227" i="32"/>
  <c r="J227" i="32"/>
  <c r="AR227" i="32"/>
  <c r="S227" i="32"/>
  <c r="AS227" i="32"/>
  <c r="AL227" i="32"/>
  <c r="AI227" i="32"/>
  <c r="R227" i="32"/>
  <c r="AK227" i="32"/>
  <c r="AP227" i="32"/>
  <c r="AM227" i="32"/>
  <c r="AA227" i="32"/>
  <c r="AO227" i="32"/>
  <c r="R227" i="91"/>
  <c r="J227" i="91"/>
  <c r="AM227" i="91"/>
  <c r="V227" i="91"/>
  <c r="AP227" i="91"/>
  <c r="Y227" i="91"/>
  <c r="H227" i="91"/>
  <c r="S227" i="91"/>
  <c r="X227" i="91"/>
  <c r="W227" i="91"/>
  <c r="AR227" i="91"/>
  <c r="AI227" i="91"/>
  <c r="Q227" i="91"/>
  <c r="AL227" i="91"/>
  <c r="U227" i="91"/>
  <c r="AS227" i="91"/>
  <c r="K227" i="91"/>
  <c r="O227" i="91"/>
  <c r="AE227" i="91"/>
  <c r="AJ227" i="91"/>
  <c r="AD227" i="91"/>
  <c r="AH227" i="91"/>
  <c r="AK227" i="91"/>
  <c r="F226" i="91"/>
  <c r="Z227" i="91"/>
  <c r="AC227" i="91"/>
  <c r="AB227" i="91"/>
  <c r="AN227" i="91"/>
  <c r="I227" i="91"/>
  <c r="AF227" i="91"/>
  <c r="AQ227" i="91"/>
  <c r="AA227" i="91"/>
  <c r="M227" i="91"/>
  <c r="P227" i="91"/>
  <c r="N227" i="91"/>
  <c r="L227" i="91"/>
  <c r="AO227" i="91"/>
  <c r="K253" i="32"/>
  <c r="AB253" i="32"/>
  <c r="AS253" i="32"/>
  <c r="V253" i="32"/>
  <c r="AM253" i="32"/>
  <c r="AC253" i="32"/>
  <c r="AE253" i="32"/>
  <c r="Y253" i="32"/>
  <c r="AR253" i="32"/>
  <c r="AK253" i="32"/>
  <c r="AD253" i="32"/>
  <c r="N253" i="32"/>
  <c r="AJ253" i="32"/>
  <c r="X253" i="32"/>
  <c r="Q253" i="32"/>
  <c r="U253" i="32"/>
  <c r="AH253" i="32"/>
  <c r="H253" i="32"/>
  <c r="O253" i="32"/>
  <c r="AF253" i="32"/>
  <c r="I253" i="32"/>
  <c r="Z253" i="32"/>
  <c r="AQ253" i="32"/>
  <c r="AL253" i="32"/>
  <c r="AN253" i="32"/>
  <c r="AP253" i="32"/>
  <c r="R253" i="32"/>
  <c r="S253" i="32"/>
  <c r="M253" i="32"/>
  <c r="L253" i="32"/>
  <c r="P253" i="32"/>
  <c r="AA253" i="32"/>
  <c r="AO253" i="32"/>
  <c r="AI253" i="32"/>
  <c r="W253" i="32"/>
  <c r="J253" i="32"/>
  <c r="J237" i="32"/>
  <c r="AA237" i="32"/>
  <c r="AR237" i="32"/>
  <c r="X237" i="32"/>
  <c r="AO237" i="32"/>
  <c r="AH237" i="32"/>
  <c r="AC237" i="32"/>
  <c r="AQ237" i="32"/>
  <c r="H237" i="32"/>
  <c r="AJ237" i="32"/>
  <c r="AF237" i="32"/>
  <c r="L237" i="32"/>
  <c r="AD237" i="32"/>
  <c r="W237" i="32"/>
  <c r="S237" i="32"/>
  <c r="AK237" i="32"/>
  <c r="U237" i="32"/>
  <c r="Q237" i="32"/>
  <c r="N237" i="32"/>
  <c r="AE237" i="32"/>
  <c r="K237" i="32"/>
  <c r="AB237" i="32"/>
  <c r="AS237" i="32"/>
  <c r="AP237" i="32"/>
  <c r="AL237" i="32"/>
  <c r="M237" i="32"/>
  <c r="V237" i="32"/>
  <c r="R237" i="32"/>
  <c r="O237" i="32"/>
  <c r="P237" i="32"/>
  <c r="I237" i="32"/>
  <c r="AI237" i="32"/>
  <c r="AN237" i="32"/>
  <c r="Y237" i="32"/>
  <c r="Z237" i="32"/>
  <c r="AM237" i="32"/>
  <c r="F251" i="94"/>
  <c r="AU252" i="94"/>
  <c r="AU258" i="88"/>
  <c r="AU211" i="94"/>
  <c r="AV211" i="94" s="1"/>
  <c r="L210" i="32"/>
  <c r="AC210" i="32"/>
  <c r="I210" i="32"/>
  <c r="Z210" i="32"/>
  <c r="AQ210" i="32"/>
  <c r="AA210" i="32"/>
  <c r="W210" i="32"/>
  <c r="AK210" i="32"/>
  <c r="AS210" i="32"/>
  <c r="U210" i="32"/>
  <c r="Q210" i="32"/>
  <c r="J210" i="32"/>
  <c r="AN210" i="32"/>
  <c r="AB210" i="32"/>
  <c r="AP210" i="32"/>
  <c r="AM210" i="32"/>
  <c r="N210" i="32"/>
  <c r="K210" i="32"/>
  <c r="P210" i="32"/>
  <c r="AH210" i="32"/>
  <c r="M210" i="32"/>
  <c r="AD210" i="32"/>
  <c r="H210" i="32"/>
  <c r="AJ210" i="32"/>
  <c r="AE210" i="32"/>
  <c r="X210" i="32"/>
  <c r="O210" i="32"/>
  <c r="AL210" i="32"/>
  <c r="AI210" i="32"/>
  <c r="AR210" i="32"/>
  <c r="AO210" i="32"/>
  <c r="Y210" i="32"/>
  <c r="V210" i="32"/>
  <c r="R210" i="32"/>
  <c r="S210" i="32"/>
  <c r="AF210" i="32"/>
  <c r="AR287" i="88"/>
  <c r="AP287" i="88"/>
  <c r="AK287" i="88"/>
  <c r="AD287" i="88"/>
  <c r="Y287" i="88"/>
  <c r="S287" i="88"/>
  <c r="M287" i="88"/>
  <c r="H287" i="88"/>
  <c r="AS287" i="88"/>
  <c r="AM287" i="88"/>
  <c r="AH287" i="88"/>
  <c r="AB287" i="88"/>
  <c r="V287" i="88"/>
  <c r="P287" i="88"/>
  <c r="K287" i="88"/>
  <c r="AI287" i="88"/>
  <c r="X287" i="88"/>
  <c r="L287" i="88"/>
  <c r="AO287" i="88"/>
  <c r="AC287" i="88"/>
  <c r="Q287" i="88"/>
  <c r="AL287" i="88"/>
  <c r="O287" i="88"/>
  <c r="AF287" i="88"/>
  <c r="I287" i="88"/>
  <c r="Z287" i="88"/>
  <c r="AQ287" i="88"/>
  <c r="U287" i="88"/>
  <c r="R287" i="88"/>
  <c r="AJ287" i="88"/>
  <c r="W287" i="88"/>
  <c r="AN287" i="88"/>
  <c r="N287" i="88"/>
  <c r="J287" i="88"/>
  <c r="AA287" i="88"/>
  <c r="AE287" i="88"/>
  <c r="AP234" i="93"/>
  <c r="AJ234" i="93"/>
  <c r="R234" i="93"/>
  <c r="AE234" i="93"/>
  <c r="N234" i="93"/>
  <c r="AN234" i="93"/>
  <c r="AR234" i="93"/>
  <c r="W234" i="93"/>
  <c r="AA234" i="93"/>
  <c r="J234" i="93"/>
  <c r="P234" i="93"/>
  <c r="AM234" i="93"/>
  <c r="V234" i="93"/>
  <c r="AS234" i="93"/>
  <c r="AB234" i="93"/>
  <c r="K234" i="93"/>
  <c r="AC234" i="93"/>
  <c r="Y234" i="93"/>
  <c r="AI234" i="93"/>
  <c r="Q234" i="93"/>
  <c r="AO234" i="93"/>
  <c r="X234" i="93"/>
  <c r="F233" i="93"/>
  <c r="AL234" i="93"/>
  <c r="AD234" i="93"/>
  <c r="AK234" i="93"/>
  <c r="L234" i="93"/>
  <c r="H234" i="93"/>
  <c r="Z234" i="93"/>
  <c r="AF234" i="93"/>
  <c r="U234" i="93"/>
  <c r="AH234" i="93"/>
  <c r="S234" i="93"/>
  <c r="AQ234" i="93"/>
  <c r="O234" i="93"/>
  <c r="I234" i="93"/>
  <c r="M234" i="93"/>
  <c r="AE268" i="94"/>
  <c r="W268" i="94"/>
  <c r="AH268" i="94"/>
  <c r="P268" i="94"/>
  <c r="AO268" i="94"/>
  <c r="X268" i="94"/>
  <c r="V268" i="94"/>
  <c r="AJ268" i="94"/>
  <c r="AI268" i="94"/>
  <c r="K268" i="94"/>
  <c r="AC268" i="94"/>
  <c r="L268" i="94"/>
  <c r="AK268" i="94"/>
  <c r="S268" i="94"/>
  <c r="N268" i="94"/>
  <c r="AA268" i="94"/>
  <c r="Q268" i="94"/>
  <c r="O268" i="94"/>
  <c r="AP268" i="94"/>
  <c r="H268" i="94"/>
  <c r="AM268" i="94"/>
  <c r="R268" i="94"/>
  <c r="AN268" i="94"/>
  <c r="AL268" i="94"/>
  <c r="AS268" i="94"/>
  <c r="AD268" i="94"/>
  <c r="M268" i="94"/>
  <c r="J268" i="94"/>
  <c r="U268" i="94"/>
  <c r="AR268" i="94"/>
  <c r="AF268" i="94"/>
  <c r="AQ268" i="94"/>
  <c r="Y268" i="94"/>
  <c r="Z268" i="94"/>
  <c r="AB268" i="94"/>
  <c r="I268" i="94"/>
  <c r="AR273" i="92"/>
  <c r="AM273" i="92"/>
  <c r="AD273" i="92"/>
  <c r="V273" i="92"/>
  <c r="M273" i="92"/>
  <c r="AQ273" i="92"/>
  <c r="AI273" i="92"/>
  <c r="Z273" i="92"/>
  <c r="Q273" i="92"/>
  <c r="I273" i="92"/>
  <c r="AK273" i="92"/>
  <c r="S273" i="92"/>
  <c r="AS273" i="92"/>
  <c r="AB273" i="92"/>
  <c r="K273" i="92"/>
  <c r="X273" i="92"/>
  <c r="AO273" i="92"/>
  <c r="AF273" i="92"/>
  <c r="O273" i="92"/>
  <c r="U273" i="92"/>
  <c r="AL273" i="92"/>
  <c r="W273" i="92"/>
  <c r="AN273" i="92"/>
  <c r="H273" i="92"/>
  <c r="Y273" i="92"/>
  <c r="AP273" i="92"/>
  <c r="J273" i="92"/>
  <c r="AA273" i="92"/>
  <c r="P273" i="92"/>
  <c r="AJ273" i="92"/>
  <c r="AC273" i="92"/>
  <c r="N273" i="92"/>
  <c r="AE273" i="92"/>
  <c r="L273" i="92"/>
  <c r="AH273" i="92"/>
  <c r="R273" i="92"/>
  <c r="AR261" i="92"/>
  <c r="AQ261" i="92"/>
  <c r="AI261" i="92"/>
  <c r="Z261" i="92"/>
  <c r="Q261" i="92"/>
  <c r="I261" i="92"/>
  <c r="AM261" i="92"/>
  <c r="AD261" i="92"/>
  <c r="V261" i="92"/>
  <c r="M261" i="92"/>
  <c r="AS261" i="92"/>
  <c r="AB261" i="92"/>
  <c r="K261" i="92"/>
  <c r="AK261" i="92"/>
  <c r="S261" i="92"/>
  <c r="AO261" i="92"/>
  <c r="X261" i="92"/>
  <c r="AF261" i="92"/>
  <c r="O261" i="92"/>
  <c r="L261" i="92"/>
  <c r="AC261" i="92"/>
  <c r="W261" i="92"/>
  <c r="AN261" i="92"/>
  <c r="P261" i="92"/>
  <c r="AH261" i="92"/>
  <c r="J261" i="92"/>
  <c r="AA261" i="92"/>
  <c r="Y261" i="92"/>
  <c r="AJ261" i="92"/>
  <c r="AL261" i="92"/>
  <c r="N261" i="92"/>
  <c r="U261" i="92"/>
  <c r="AE261" i="92"/>
  <c r="AP261" i="92"/>
  <c r="H261" i="92"/>
  <c r="R261" i="92"/>
  <c r="AR217" i="87"/>
  <c r="AQ217" i="87"/>
  <c r="AL217" i="87"/>
  <c r="AF217" i="87"/>
  <c r="Z217" i="87"/>
  <c r="O217" i="87"/>
  <c r="I217" i="87"/>
  <c r="AP217" i="87"/>
  <c r="AK217" i="87"/>
  <c r="AD217" i="87"/>
  <c r="Y217" i="87"/>
  <c r="S217" i="87"/>
  <c r="M217" i="87"/>
  <c r="H217" i="87"/>
  <c r="AO217" i="87"/>
  <c r="AI217" i="87"/>
  <c r="AC217" i="87"/>
  <c r="X217" i="87"/>
  <c r="Q217" i="87"/>
  <c r="L217" i="87"/>
  <c r="AS217" i="87"/>
  <c r="AM217" i="87"/>
  <c r="AH217" i="87"/>
  <c r="AB217" i="87"/>
  <c r="V217" i="87"/>
  <c r="P217" i="87"/>
  <c r="K217" i="87"/>
  <c r="J217" i="87"/>
  <c r="AA217" i="87"/>
  <c r="N217" i="87"/>
  <c r="AE217" i="87"/>
  <c r="AN217" i="87"/>
  <c r="R217" i="87"/>
  <c r="W217" i="87"/>
  <c r="AJ217" i="87"/>
  <c r="AQ231" i="87"/>
  <c r="AE231" i="87"/>
  <c r="N231" i="87"/>
  <c r="AR231" i="87"/>
  <c r="AA231" i="87"/>
  <c r="J231" i="87"/>
  <c r="AN231" i="87"/>
  <c r="W231" i="87"/>
  <c r="AJ231" i="87"/>
  <c r="R231" i="87"/>
  <c r="Z231" i="87"/>
  <c r="AP231" i="87"/>
  <c r="Y231" i="87"/>
  <c r="H231" i="87"/>
  <c r="AF231" i="87"/>
  <c r="O231" i="87"/>
  <c r="AD231" i="87"/>
  <c r="AI231" i="87"/>
  <c r="AL231" i="87"/>
  <c r="AS231" i="87"/>
  <c r="AB231" i="87"/>
  <c r="K231" i="87"/>
  <c r="AM231" i="87"/>
  <c r="I231" i="87"/>
  <c r="P231" i="87"/>
  <c r="X231" i="87"/>
  <c r="AH231" i="87"/>
  <c r="M231" i="87"/>
  <c r="AC231" i="87"/>
  <c r="V231" i="87"/>
  <c r="Q231" i="87"/>
  <c r="L231" i="87"/>
  <c r="S231" i="87"/>
  <c r="AO231" i="87"/>
  <c r="AK231" i="87"/>
  <c r="AU292" i="87"/>
  <c r="AV292" i="87" s="1"/>
  <c r="G232" i="88"/>
  <c r="L274" i="32"/>
  <c r="AC274" i="32"/>
  <c r="I274" i="32"/>
  <c r="Z274" i="32"/>
  <c r="AQ274" i="32"/>
  <c r="AN274" i="32"/>
  <c r="AA274" i="32"/>
  <c r="AO274" i="32"/>
  <c r="O274" i="32"/>
  <c r="U274" i="32"/>
  <c r="Q274" i="32"/>
  <c r="W274" i="32"/>
  <c r="AR274" i="32"/>
  <c r="S274" i="32"/>
  <c r="AP274" i="32"/>
  <c r="AM274" i="32"/>
  <c r="R274" i="32"/>
  <c r="AS274" i="32"/>
  <c r="AK274" i="32"/>
  <c r="P274" i="32"/>
  <c r="AH274" i="32"/>
  <c r="M274" i="32"/>
  <c r="AD274" i="32"/>
  <c r="N274" i="32"/>
  <c r="H274" i="32"/>
  <c r="AJ274" i="32"/>
  <c r="K274" i="32"/>
  <c r="AF274" i="32"/>
  <c r="AL274" i="32"/>
  <c r="AI274" i="32"/>
  <c r="J274" i="32"/>
  <c r="AB274" i="32"/>
  <c r="Y274" i="32"/>
  <c r="V274" i="32"/>
  <c r="AE274" i="32"/>
  <c r="X274" i="32"/>
  <c r="AU258" i="93"/>
  <c r="AT258" i="93"/>
  <c r="AU223" i="92"/>
  <c r="AV223" i="92" s="1"/>
  <c r="AT240" i="88"/>
  <c r="AU244" i="94"/>
  <c r="AV244" i="94" s="1"/>
  <c r="I228" i="32"/>
  <c r="Z228" i="32"/>
  <c r="AQ228" i="32"/>
  <c r="R228" i="32"/>
  <c r="AJ228" i="32"/>
  <c r="S228" i="32"/>
  <c r="O228" i="32"/>
  <c r="L228" i="32"/>
  <c r="AL228" i="32"/>
  <c r="AI228" i="32"/>
  <c r="AA228" i="32"/>
  <c r="AK228" i="32"/>
  <c r="P228" i="32"/>
  <c r="AM228" i="32"/>
  <c r="AE228" i="32"/>
  <c r="AS228" i="32"/>
  <c r="AH228" i="32"/>
  <c r="M228" i="32"/>
  <c r="AD228" i="32"/>
  <c r="H228" i="32"/>
  <c r="W228" i="32"/>
  <c r="AN228" i="32"/>
  <c r="AB228" i="32"/>
  <c r="X228" i="32"/>
  <c r="AC228" i="32"/>
  <c r="AP228" i="32"/>
  <c r="Q228" i="32"/>
  <c r="J228" i="32"/>
  <c r="AR228" i="32"/>
  <c r="AF228" i="32"/>
  <c r="U228" i="32"/>
  <c r="V228" i="32"/>
  <c r="N228" i="32"/>
  <c r="K228" i="32"/>
  <c r="AO228" i="32"/>
  <c r="Y228" i="32"/>
  <c r="AR228" i="92"/>
  <c r="AQ228" i="92"/>
  <c r="AL228" i="92"/>
  <c r="AF228" i="92"/>
  <c r="Z228" i="92"/>
  <c r="U228" i="92"/>
  <c r="O228" i="92"/>
  <c r="I228" i="92"/>
  <c r="AO228" i="92"/>
  <c r="AI228" i="92"/>
  <c r="AC228" i="92"/>
  <c r="X228" i="92"/>
  <c r="Q228" i="92"/>
  <c r="L228" i="92"/>
  <c r="AM228" i="92"/>
  <c r="AB228" i="92"/>
  <c r="P228" i="92"/>
  <c r="AS228" i="92"/>
  <c r="AH228" i="92"/>
  <c r="V228" i="92"/>
  <c r="K228" i="92"/>
  <c r="AD228" i="92"/>
  <c r="H228" i="92"/>
  <c r="AP228" i="92"/>
  <c r="S228" i="92"/>
  <c r="AK228" i="92"/>
  <c r="Y228" i="92"/>
  <c r="M228" i="92"/>
  <c r="N228" i="92"/>
  <c r="AE228" i="92"/>
  <c r="R228" i="92"/>
  <c r="AJ228" i="92"/>
  <c r="AA228" i="92"/>
  <c r="AN228" i="92"/>
  <c r="J228" i="92"/>
  <c r="W228" i="92"/>
  <c r="I243" i="32"/>
  <c r="Z243" i="32"/>
  <c r="AQ243" i="32"/>
  <c r="R243" i="32"/>
  <c r="AJ243" i="32"/>
  <c r="S243" i="32"/>
  <c r="O243" i="32"/>
  <c r="L243" i="32"/>
  <c r="AL243" i="32"/>
  <c r="AI243" i="32"/>
  <c r="AA243" i="32"/>
  <c r="AK243" i="32"/>
  <c r="P243" i="32"/>
  <c r="AM243" i="32"/>
  <c r="AE243" i="32"/>
  <c r="AS243" i="32"/>
  <c r="AH243" i="32"/>
  <c r="M243" i="32"/>
  <c r="AD243" i="32"/>
  <c r="H243" i="32"/>
  <c r="W243" i="32"/>
  <c r="AN243" i="32"/>
  <c r="AB243" i="32"/>
  <c r="X243" i="32"/>
  <c r="AC243" i="32"/>
  <c r="AP243" i="32"/>
  <c r="Q243" i="32"/>
  <c r="J243" i="32"/>
  <c r="AR243" i="32"/>
  <c r="AF243" i="32"/>
  <c r="U243" i="32"/>
  <c r="V243" i="32"/>
  <c r="N243" i="32"/>
  <c r="K243" i="32"/>
  <c r="AO243" i="32"/>
  <c r="Y243" i="32"/>
  <c r="AR243" i="93"/>
  <c r="AP243" i="93"/>
  <c r="AK243" i="93"/>
  <c r="AD243" i="93"/>
  <c r="Y243" i="93"/>
  <c r="S243" i="93"/>
  <c r="M243" i="93"/>
  <c r="H243" i="93"/>
  <c r="AO243" i="93"/>
  <c r="AI243" i="93"/>
  <c r="AC243" i="93"/>
  <c r="X243" i="93"/>
  <c r="Q243" i="93"/>
  <c r="L243" i="93"/>
  <c r="AS243" i="93"/>
  <c r="AH243" i="93"/>
  <c r="V243" i="93"/>
  <c r="K243" i="93"/>
  <c r="AF243" i="93"/>
  <c r="P243" i="93"/>
  <c r="AM243" i="93"/>
  <c r="Z243" i="93"/>
  <c r="I243" i="93"/>
  <c r="AQ243" i="93"/>
  <c r="O243" i="93"/>
  <c r="AB243" i="93"/>
  <c r="AL243" i="93"/>
  <c r="U243" i="93"/>
  <c r="J243" i="93"/>
  <c r="AA243" i="93"/>
  <c r="N243" i="93"/>
  <c r="AE243" i="93"/>
  <c r="AN243" i="93"/>
  <c r="R243" i="93"/>
  <c r="W243" i="93"/>
  <c r="AJ243" i="93"/>
  <c r="AR219" i="88"/>
  <c r="AS219" i="88"/>
  <c r="AM219" i="88"/>
  <c r="AH219" i="88"/>
  <c r="AB219" i="88"/>
  <c r="V219" i="88"/>
  <c r="P219" i="88"/>
  <c r="K219" i="88"/>
  <c r="AP219" i="88"/>
  <c r="AK219" i="88"/>
  <c r="AD219" i="88"/>
  <c r="Y219" i="88"/>
  <c r="S219" i="88"/>
  <c r="M219" i="88"/>
  <c r="H219" i="88"/>
  <c r="AQ219" i="88"/>
  <c r="AF219" i="88"/>
  <c r="U219" i="88"/>
  <c r="I219" i="88"/>
  <c r="AO219" i="88"/>
  <c r="AC219" i="88"/>
  <c r="Q219" i="88"/>
  <c r="AL219" i="88"/>
  <c r="Z219" i="88"/>
  <c r="O219" i="88"/>
  <c r="AI219" i="88"/>
  <c r="X219" i="88"/>
  <c r="L219" i="88"/>
  <c r="J219" i="88"/>
  <c r="AA219" i="88"/>
  <c r="N219" i="88"/>
  <c r="AE219" i="88"/>
  <c r="W219" i="88"/>
  <c r="R219" i="88"/>
  <c r="AJ219" i="88"/>
  <c r="AN219" i="88"/>
  <c r="AE219" i="94"/>
  <c r="AR219" i="94"/>
  <c r="J219" i="94"/>
  <c r="AN219" i="94"/>
  <c r="W219" i="94"/>
  <c r="AA219" i="94"/>
  <c r="AQ219" i="94"/>
  <c r="Z219" i="94"/>
  <c r="I219" i="94"/>
  <c r="AC219" i="94"/>
  <c r="L219" i="94"/>
  <c r="AB219" i="94"/>
  <c r="AF219" i="94"/>
  <c r="AJ219" i="94"/>
  <c r="AM219" i="94"/>
  <c r="V219" i="94"/>
  <c r="AP219" i="94"/>
  <c r="Y219" i="94"/>
  <c r="H219" i="94"/>
  <c r="S219" i="94"/>
  <c r="X219" i="94"/>
  <c r="N219" i="94"/>
  <c r="AD219" i="94"/>
  <c r="AH219" i="94"/>
  <c r="AK219" i="94"/>
  <c r="R219" i="94"/>
  <c r="Q219" i="94"/>
  <c r="U219" i="94"/>
  <c r="K219" i="94"/>
  <c r="M219" i="94"/>
  <c r="AO219" i="94"/>
  <c r="AL219" i="94"/>
  <c r="O219" i="94"/>
  <c r="AS219" i="94"/>
  <c r="AI219" i="94"/>
  <c r="P219" i="94"/>
  <c r="AR235" i="92"/>
  <c r="AQ235" i="92"/>
  <c r="AL235" i="92"/>
  <c r="AF235" i="92"/>
  <c r="Z235" i="92"/>
  <c r="U235" i="92"/>
  <c r="O235" i="92"/>
  <c r="I235" i="92"/>
  <c r="AO235" i="92"/>
  <c r="AI235" i="92"/>
  <c r="AC235" i="92"/>
  <c r="X235" i="92"/>
  <c r="Q235" i="92"/>
  <c r="L235" i="92"/>
  <c r="AK235" i="92"/>
  <c r="Y235" i="92"/>
  <c r="M235" i="92"/>
  <c r="AP235" i="92"/>
  <c r="AD235" i="92"/>
  <c r="S235" i="92"/>
  <c r="H235" i="92"/>
  <c r="AH235" i="92"/>
  <c r="K235" i="92"/>
  <c r="AS235" i="92"/>
  <c r="V235" i="92"/>
  <c r="AM235" i="92"/>
  <c r="AB235" i="92"/>
  <c r="P235" i="92"/>
  <c r="J235" i="92"/>
  <c r="AA235" i="92"/>
  <c r="N235" i="92"/>
  <c r="AE235" i="92"/>
  <c r="AN235" i="92"/>
  <c r="R235" i="92"/>
  <c r="AJ235" i="92"/>
  <c r="W235" i="92"/>
  <c r="AS235" i="94"/>
  <c r="AL235" i="94"/>
  <c r="AC235" i="94"/>
  <c r="U235" i="94"/>
  <c r="L235" i="94"/>
  <c r="AQ235" i="94"/>
  <c r="AI235" i="94"/>
  <c r="Z235" i="94"/>
  <c r="Q235" i="94"/>
  <c r="I235" i="94"/>
  <c r="AP235" i="94"/>
  <c r="Y235" i="94"/>
  <c r="H235" i="94"/>
  <c r="AM235" i="94"/>
  <c r="V235" i="94"/>
  <c r="AD235" i="94"/>
  <c r="P235" i="94"/>
  <c r="AH235" i="94"/>
  <c r="M235" i="94"/>
  <c r="J235" i="94"/>
  <c r="AA235" i="94"/>
  <c r="AR235" i="94"/>
  <c r="K235" i="94"/>
  <c r="AB235" i="94"/>
  <c r="N235" i="94"/>
  <c r="AE235" i="94"/>
  <c r="O235" i="94"/>
  <c r="AF235" i="94"/>
  <c r="R235" i="94"/>
  <c r="S235" i="94"/>
  <c r="W235" i="94"/>
  <c r="X235" i="94"/>
  <c r="AJ235" i="94"/>
  <c r="AN235" i="94"/>
  <c r="AK235" i="94"/>
  <c r="AO235" i="94"/>
  <c r="AM255" i="88"/>
  <c r="V255" i="88"/>
  <c r="I255" i="88"/>
  <c r="AR255" i="88"/>
  <c r="AD255" i="88"/>
  <c r="Q255" i="88"/>
  <c r="AQ255" i="88"/>
  <c r="J255" i="88"/>
  <c r="AI255" i="88"/>
  <c r="AA255" i="88"/>
  <c r="R255" i="88"/>
  <c r="AP255" i="88"/>
  <c r="Y255" i="88"/>
  <c r="H255" i="88"/>
  <c r="AF255" i="88"/>
  <c r="O255" i="88"/>
  <c r="W255" i="88"/>
  <c r="AJ255" i="88"/>
  <c r="AL255" i="88"/>
  <c r="U255" i="88"/>
  <c r="AS255" i="88"/>
  <c r="AB255" i="88"/>
  <c r="K255" i="88"/>
  <c r="N255" i="88"/>
  <c r="AC255" i="88"/>
  <c r="AK255" i="88"/>
  <c r="AE255" i="88"/>
  <c r="L255" i="88"/>
  <c r="Z255" i="88"/>
  <c r="AH255" i="88"/>
  <c r="P255" i="88"/>
  <c r="X255" i="88"/>
  <c r="M255" i="88"/>
  <c r="S255" i="88"/>
  <c r="AO255" i="88"/>
  <c r="AN255" i="88"/>
  <c r="AE255" i="94"/>
  <c r="W255" i="94"/>
  <c r="J255" i="94"/>
  <c r="AR255" i="94"/>
  <c r="AA255" i="94"/>
  <c r="AN255" i="94"/>
  <c r="N255" i="94"/>
  <c r="AD255" i="94"/>
  <c r="M255" i="94"/>
  <c r="AH255" i="94"/>
  <c r="P255" i="94"/>
  <c r="AK255" i="94"/>
  <c r="AO255" i="94"/>
  <c r="R255" i="94"/>
  <c r="AQ255" i="94"/>
  <c r="Z255" i="94"/>
  <c r="I255" i="94"/>
  <c r="AC255" i="94"/>
  <c r="L255" i="94"/>
  <c r="AB255" i="94"/>
  <c r="AF255" i="94"/>
  <c r="AJ255" i="94"/>
  <c r="AI255" i="94"/>
  <c r="AL255" i="94"/>
  <c r="AS255" i="94"/>
  <c r="O255" i="94"/>
  <c r="V255" i="94"/>
  <c r="Y255" i="94"/>
  <c r="S255" i="94"/>
  <c r="U255" i="94"/>
  <c r="AM255" i="94"/>
  <c r="H255" i="94"/>
  <c r="X255" i="94"/>
  <c r="AP255" i="94"/>
  <c r="K255" i="94"/>
  <c r="Q255" i="94"/>
  <c r="AR250" i="87"/>
  <c r="AK250" i="87"/>
  <c r="S250" i="87"/>
  <c r="AJ250" i="87"/>
  <c r="R250" i="87"/>
  <c r="AB250" i="87"/>
  <c r="K250" i="87"/>
  <c r="AS250" i="87"/>
  <c r="AA250" i="87"/>
  <c r="J250" i="87"/>
  <c r="AQ250" i="87"/>
  <c r="Z250" i="87"/>
  <c r="I250" i="87"/>
  <c r="AC250" i="87"/>
  <c r="L250" i="87"/>
  <c r="AE250" i="87"/>
  <c r="AO250" i="87"/>
  <c r="AM250" i="87"/>
  <c r="V250" i="87"/>
  <c r="AP250" i="87"/>
  <c r="Y250" i="87"/>
  <c r="H250" i="87"/>
  <c r="AN250" i="87"/>
  <c r="O250" i="87"/>
  <c r="M250" i="87"/>
  <c r="P250" i="87"/>
  <c r="AH250" i="87"/>
  <c r="AF250" i="87"/>
  <c r="AI250" i="87"/>
  <c r="AL250" i="87"/>
  <c r="N250" i="87"/>
  <c r="X250" i="87"/>
  <c r="AD250" i="87"/>
  <c r="W250" i="87"/>
  <c r="Q250" i="87"/>
  <c r="AD250" i="93"/>
  <c r="M250" i="93"/>
  <c r="AK250" i="93"/>
  <c r="S250" i="93"/>
  <c r="AJ250" i="93"/>
  <c r="AN250" i="93"/>
  <c r="AL250" i="93"/>
  <c r="Y250" i="93"/>
  <c r="H250" i="93"/>
  <c r="AQ250" i="93"/>
  <c r="Z250" i="93"/>
  <c r="I250" i="93"/>
  <c r="AF250" i="93"/>
  <c r="O250" i="93"/>
  <c r="AA250" i="93"/>
  <c r="AE250" i="93"/>
  <c r="U250" i="93"/>
  <c r="AP250" i="93"/>
  <c r="AM250" i="93"/>
  <c r="AS250" i="93"/>
  <c r="K250" i="93"/>
  <c r="W250" i="93"/>
  <c r="AH250" i="93"/>
  <c r="AI250" i="93"/>
  <c r="AO250" i="93"/>
  <c r="AR250" i="93"/>
  <c r="N250" i="93"/>
  <c r="P250" i="93"/>
  <c r="V250" i="93"/>
  <c r="R250" i="93"/>
  <c r="Q250" i="93"/>
  <c r="J250" i="93"/>
  <c r="X250" i="93"/>
  <c r="L250" i="93"/>
  <c r="AC250" i="93"/>
  <c r="AB250" i="93"/>
  <c r="AH291" i="88"/>
  <c r="R291" i="88"/>
  <c r="AO291" i="88"/>
  <c r="X291" i="88"/>
  <c r="K291" i="88"/>
  <c r="W291" i="88"/>
  <c r="AJ291" i="88"/>
  <c r="L291" i="88"/>
  <c r="AS291" i="88"/>
  <c r="AC291" i="88"/>
  <c r="AI291" i="88"/>
  <c r="Q291" i="88"/>
  <c r="AL291" i="88"/>
  <c r="O291" i="88"/>
  <c r="AE291" i="88"/>
  <c r="H291" i="88"/>
  <c r="AD291" i="88"/>
  <c r="M291" i="88"/>
  <c r="AF291" i="88"/>
  <c r="J291" i="88"/>
  <c r="Y291" i="88"/>
  <c r="P291" i="88"/>
  <c r="Z291" i="88"/>
  <c r="AA291" i="88"/>
  <c r="S291" i="88"/>
  <c r="I291" i="88"/>
  <c r="AB291" i="88"/>
  <c r="AM291" i="88"/>
  <c r="AK291" i="88"/>
  <c r="V291" i="88"/>
  <c r="U291" i="88"/>
  <c r="N291" i="88"/>
  <c r="AQ291" i="88"/>
  <c r="AP291" i="88"/>
  <c r="AR291" i="88"/>
  <c r="AN291" i="88"/>
  <c r="J205" i="32"/>
  <c r="AA205" i="32"/>
  <c r="AR205" i="32"/>
  <c r="X205" i="32"/>
  <c r="AO205" i="32"/>
  <c r="U205" i="32"/>
  <c r="Y205" i="32"/>
  <c r="AD205" i="32"/>
  <c r="Z205" i="32"/>
  <c r="R205" i="32"/>
  <c r="O205" i="32"/>
  <c r="H205" i="32"/>
  <c r="AP205" i="32"/>
  <c r="I205" i="32"/>
  <c r="W205" i="32"/>
  <c r="S205" i="32"/>
  <c r="L205" i="32"/>
  <c r="M205" i="32"/>
  <c r="AQ205" i="32"/>
  <c r="N205" i="32"/>
  <c r="AE205" i="32"/>
  <c r="K205" i="32"/>
  <c r="AB205" i="32"/>
  <c r="AS205" i="32"/>
  <c r="AC205" i="32"/>
  <c r="AH205" i="32"/>
  <c r="Q205" i="32"/>
  <c r="AM205" i="32"/>
  <c r="AJ205" i="32"/>
  <c r="AF205" i="32"/>
  <c r="AL205" i="32"/>
  <c r="AI205" i="32"/>
  <c r="AN205" i="32"/>
  <c r="AK205" i="32"/>
  <c r="P205" i="32"/>
  <c r="V205" i="32"/>
  <c r="P205" i="92"/>
  <c r="AH205" i="92"/>
  <c r="L205" i="92"/>
  <c r="AD205" i="92"/>
  <c r="M205" i="92"/>
  <c r="AK205" i="92"/>
  <c r="S205" i="92"/>
  <c r="AE205" i="92"/>
  <c r="AJ205" i="92"/>
  <c r="AP205" i="92"/>
  <c r="U205" i="92"/>
  <c r="AQ205" i="92"/>
  <c r="Z205" i="92"/>
  <c r="I205" i="92"/>
  <c r="AF205" i="92"/>
  <c r="O205" i="92"/>
  <c r="W205" i="92"/>
  <c r="AA205" i="92"/>
  <c r="Y205" i="92"/>
  <c r="AC205" i="92"/>
  <c r="AI205" i="92"/>
  <c r="AO205" i="92"/>
  <c r="AN205" i="92"/>
  <c r="J205" i="92"/>
  <c r="V205" i="92"/>
  <c r="AB205" i="92"/>
  <c r="N205" i="92"/>
  <c r="H205" i="92"/>
  <c r="X205" i="92"/>
  <c r="AL205" i="92"/>
  <c r="AR205" i="92"/>
  <c r="AS205" i="92"/>
  <c r="AM205" i="92"/>
  <c r="K205" i="92"/>
  <c r="Q205" i="92"/>
  <c r="R205" i="92"/>
  <c r="AS229" i="91"/>
  <c r="AM229" i="91"/>
  <c r="AD229" i="91"/>
  <c r="V229" i="91"/>
  <c r="M229" i="91"/>
  <c r="AQ229" i="91"/>
  <c r="AI229" i="91"/>
  <c r="Z229" i="91"/>
  <c r="Q229" i="91"/>
  <c r="I229" i="91"/>
  <c r="AL229" i="91"/>
  <c r="U229" i="91"/>
  <c r="AC229" i="91"/>
  <c r="L229" i="91"/>
  <c r="AP229" i="91"/>
  <c r="H229" i="91"/>
  <c r="AH229" i="91"/>
  <c r="Y229" i="91"/>
  <c r="P229" i="91"/>
  <c r="J229" i="91"/>
  <c r="AA229" i="91"/>
  <c r="AR229" i="91"/>
  <c r="S229" i="91"/>
  <c r="AK229" i="91"/>
  <c r="N229" i="91"/>
  <c r="AE229" i="91"/>
  <c r="X229" i="91"/>
  <c r="AO229" i="91"/>
  <c r="AJ229" i="91"/>
  <c r="AB229" i="91"/>
  <c r="AN229" i="91"/>
  <c r="AF229" i="91"/>
  <c r="K229" i="91"/>
  <c r="W229" i="91"/>
  <c r="O229" i="91"/>
  <c r="R229" i="91"/>
  <c r="AR278" i="87"/>
  <c r="AK278" i="87"/>
  <c r="Y278" i="87"/>
  <c r="N278" i="87"/>
  <c r="AP278" i="87"/>
  <c r="AE278" i="87"/>
  <c r="S278" i="87"/>
  <c r="H278" i="87"/>
  <c r="AJ278" i="87"/>
  <c r="L278" i="87"/>
  <c r="AC278" i="87"/>
  <c r="X278" i="87"/>
  <c r="AO278" i="87"/>
  <c r="R278" i="87"/>
  <c r="AA278" i="87"/>
  <c r="AI278" i="87"/>
  <c r="Q278" i="87"/>
  <c r="P278" i="87"/>
  <c r="AN278" i="87"/>
  <c r="J278" i="87"/>
  <c r="AF278" i="87"/>
  <c r="AD278" i="87"/>
  <c r="M278" i="87"/>
  <c r="W278" i="87"/>
  <c r="AS278" i="87"/>
  <c r="AM278" i="87"/>
  <c r="K278" i="87"/>
  <c r="AH278" i="87"/>
  <c r="AL278" i="87"/>
  <c r="AQ278" i="87"/>
  <c r="O278" i="87"/>
  <c r="Z278" i="87"/>
  <c r="AB278" i="87"/>
  <c r="V278" i="87"/>
  <c r="I278" i="87"/>
  <c r="AL278" i="94"/>
  <c r="AA278" i="94"/>
  <c r="P278" i="94"/>
  <c r="AM278" i="94"/>
  <c r="N278" i="94"/>
  <c r="AS278" i="94"/>
  <c r="AB278" i="94"/>
  <c r="K278" i="94"/>
  <c r="Y278" i="94"/>
  <c r="AN278" i="94"/>
  <c r="Q278" i="94"/>
  <c r="V278" i="94"/>
  <c r="U278" i="94"/>
  <c r="AO278" i="94"/>
  <c r="X278" i="94"/>
  <c r="AP278" i="94"/>
  <c r="R278" i="94"/>
  <c r="AI278" i="94"/>
  <c r="L278" i="94"/>
  <c r="J278" i="94"/>
  <c r="I278" i="94"/>
  <c r="AK278" i="94"/>
  <c r="AJ278" i="94"/>
  <c r="AC278" i="94"/>
  <c r="AQ278" i="94"/>
  <c r="AF278" i="94"/>
  <c r="AD278" i="94"/>
  <c r="W278" i="94"/>
  <c r="AE278" i="94"/>
  <c r="M278" i="94"/>
  <c r="Z278" i="94"/>
  <c r="H278" i="94"/>
  <c r="S278" i="94"/>
  <c r="AH278" i="94"/>
  <c r="O278" i="94"/>
  <c r="AR278" i="94"/>
  <c r="AP246" i="92"/>
  <c r="AJ246" i="92"/>
  <c r="R246" i="92"/>
  <c r="AR246" i="92"/>
  <c r="AA246" i="92"/>
  <c r="J246" i="92"/>
  <c r="W246" i="92"/>
  <c r="AN246" i="92"/>
  <c r="AE246" i="92"/>
  <c r="N246" i="92"/>
  <c r="H246" i="92"/>
  <c r="AS246" i="92"/>
  <c r="AB246" i="92"/>
  <c r="K246" i="92"/>
  <c r="AI246" i="92"/>
  <c r="Q246" i="92"/>
  <c r="U246" i="92"/>
  <c r="P246" i="92"/>
  <c r="AO246" i="92"/>
  <c r="X246" i="92"/>
  <c r="F245" i="92"/>
  <c r="AD246" i="92"/>
  <c r="M246" i="92"/>
  <c r="AC246" i="92"/>
  <c r="AH246" i="92"/>
  <c r="AF246" i="92"/>
  <c r="AM246" i="92"/>
  <c r="L246" i="92"/>
  <c r="S246" i="92"/>
  <c r="Z246" i="92"/>
  <c r="AL246" i="92"/>
  <c r="V246" i="92"/>
  <c r="Y246" i="92"/>
  <c r="AQ246" i="92"/>
  <c r="AK246" i="92"/>
  <c r="I246" i="92"/>
  <c r="O246" i="92"/>
  <c r="AT221" i="92"/>
  <c r="L224" i="32"/>
  <c r="AC224" i="32"/>
  <c r="I224" i="32"/>
  <c r="Z224" i="32"/>
  <c r="AQ224" i="32"/>
  <c r="AA224" i="32"/>
  <c r="W224" i="32"/>
  <c r="AK224" i="32"/>
  <c r="AS224" i="32"/>
  <c r="AL224" i="32"/>
  <c r="AI224" i="32"/>
  <c r="AR224" i="32"/>
  <c r="AO224" i="32"/>
  <c r="AP224" i="32"/>
  <c r="AM224" i="32"/>
  <c r="N224" i="32"/>
  <c r="K224" i="32"/>
  <c r="P224" i="32"/>
  <c r="AH224" i="32"/>
  <c r="M224" i="32"/>
  <c r="AD224" i="32"/>
  <c r="H224" i="32"/>
  <c r="AJ224" i="32"/>
  <c r="AE224" i="32"/>
  <c r="X224" i="32"/>
  <c r="O224" i="32"/>
  <c r="U224" i="32"/>
  <c r="Q224" i="32"/>
  <c r="J224" i="32"/>
  <c r="AN224" i="32"/>
  <c r="AB224" i="32"/>
  <c r="Y224" i="32"/>
  <c r="V224" i="32"/>
  <c r="R224" i="32"/>
  <c r="S224" i="32"/>
  <c r="AF224" i="32"/>
  <c r="G232" i="94"/>
  <c r="J248" i="32"/>
  <c r="AA248" i="32"/>
  <c r="AR248" i="32"/>
  <c r="AD248" i="32"/>
  <c r="P248" i="32"/>
  <c r="AM248" i="32"/>
  <c r="AL248" i="32"/>
  <c r="AO248" i="32"/>
  <c r="AQ248" i="32"/>
  <c r="AJ248" i="32"/>
  <c r="S248" i="32"/>
  <c r="AB248" i="32"/>
  <c r="Q248" i="32"/>
  <c r="X248" i="32"/>
  <c r="AN248" i="32"/>
  <c r="K248" i="32"/>
  <c r="Z248" i="32"/>
  <c r="U248" i="32"/>
  <c r="N248" i="32"/>
  <c r="AE248" i="32"/>
  <c r="M248" i="32"/>
  <c r="AK248" i="32"/>
  <c r="V248" i="32"/>
  <c r="AS248" i="32"/>
  <c r="H248" i="32"/>
  <c r="I248" i="32"/>
  <c r="L248" i="32"/>
  <c r="R248" i="32"/>
  <c r="AP248" i="32"/>
  <c r="O248" i="32"/>
  <c r="AF248" i="32"/>
  <c r="W248" i="32"/>
  <c r="Y248" i="32"/>
  <c r="AH248" i="32"/>
  <c r="AC248" i="32"/>
  <c r="AI248" i="32"/>
  <c r="AP248" i="92"/>
  <c r="AJ248" i="92"/>
  <c r="R248" i="92"/>
  <c r="AR248" i="92"/>
  <c r="AA248" i="92"/>
  <c r="J248" i="92"/>
  <c r="W248" i="92"/>
  <c r="AN248" i="92"/>
  <c r="AE248" i="92"/>
  <c r="N248" i="92"/>
  <c r="H248" i="92"/>
  <c r="AM248" i="92"/>
  <c r="V248" i="92"/>
  <c r="AS248" i="92"/>
  <c r="AB248" i="92"/>
  <c r="K248" i="92"/>
  <c r="AL248" i="92"/>
  <c r="P248" i="92"/>
  <c r="AI248" i="92"/>
  <c r="Q248" i="92"/>
  <c r="AO248" i="92"/>
  <c r="X248" i="92"/>
  <c r="L248" i="92"/>
  <c r="Z248" i="92"/>
  <c r="AF248" i="92"/>
  <c r="AC248" i="92"/>
  <c r="Y248" i="92"/>
  <c r="M248" i="92"/>
  <c r="S248" i="92"/>
  <c r="AH248" i="92"/>
  <c r="I248" i="92"/>
  <c r="AQ248" i="92"/>
  <c r="U248" i="92"/>
  <c r="AK248" i="92"/>
  <c r="O248" i="92"/>
  <c r="AD248" i="92"/>
  <c r="P230" i="93"/>
  <c r="AP230" i="93"/>
  <c r="H230" i="93"/>
  <c r="AK230" i="93"/>
  <c r="S230" i="93"/>
  <c r="AM230" i="93"/>
  <c r="V230" i="93"/>
  <c r="AR230" i="93"/>
  <c r="J230" i="93"/>
  <c r="N230" i="93"/>
  <c r="L230" i="93"/>
  <c r="AF230" i="93"/>
  <c r="O230" i="93"/>
  <c r="AI230" i="93"/>
  <c r="Q230" i="93"/>
  <c r="AJ230" i="93"/>
  <c r="AN230" i="93"/>
  <c r="AL230" i="93"/>
  <c r="Y230" i="93"/>
  <c r="AH230" i="93"/>
  <c r="AS230" i="93"/>
  <c r="K230" i="93"/>
  <c r="M230" i="93"/>
  <c r="AE230" i="93"/>
  <c r="AO230" i="93"/>
  <c r="AQ230" i="93"/>
  <c r="I230" i="93"/>
  <c r="W230" i="93"/>
  <c r="AD230" i="93"/>
  <c r="U230" i="93"/>
  <c r="Z230" i="93"/>
  <c r="AC230" i="93"/>
  <c r="X230" i="93"/>
  <c r="R230" i="93"/>
  <c r="AA230" i="93"/>
  <c r="AB230" i="93"/>
  <c r="AP236" i="93"/>
  <c r="AH236" i="93"/>
  <c r="H236" i="93"/>
  <c r="P236" i="93"/>
  <c r="AK236" i="93"/>
  <c r="S236" i="93"/>
  <c r="AM236" i="93"/>
  <c r="V236" i="93"/>
  <c r="AN236" i="93"/>
  <c r="AR236" i="93"/>
  <c r="J236" i="93"/>
  <c r="L236" i="93"/>
  <c r="AF236" i="93"/>
  <c r="O236" i="93"/>
  <c r="AI236" i="93"/>
  <c r="Q236" i="93"/>
  <c r="AE236" i="93"/>
  <c r="AJ236" i="93"/>
  <c r="AL236" i="93"/>
  <c r="Y236" i="93"/>
  <c r="AS236" i="93"/>
  <c r="K236" i="93"/>
  <c r="M236" i="93"/>
  <c r="AA236" i="93"/>
  <c r="AO236" i="93"/>
  <c r="AQ236" i="93"/>
  <c r="I236" i="93"/>
  <c r="R236" i="93"/>
  <c r="AB236" i="93"/>
  <c r="W236" i="93"/>
  <c r="X236" i="93"/>
  <c r="N236" i="93"/>
  <c r="Z236" i="93"/>
  <c r="AC236" i="93"/>
  <c r="U236" i="93"/>
  <c r="AD236" i="93"/>
  <c r="AJ242" i="93"/>
  <c r="Y242" i="93"/>
  <c r="N242" i="93"/>
  <c r="AR242" i="93"/>
  <c r="AH242" i="93"/>
  <c r="W242" i="93"/>
  <c r="J242" i="93"/>
  <c r="AA242" i="93"/>
  <c r="AE242" i="93"/>
  <c r="AP242" i="93"/>
  <c r="P242" i="93"/>
  <c r="AN242" i="93"/>
  <c r="H242" i="93"/>
  <c r="R242" i="93"/>
  <c r="AO242" i="93"/>
  <c r="X242" i="93"/>
  <c r="AQ242" i="93"/>
  <c r="Z242" i="93"/>
  <c r="I242" i="93"/>
  <c r="AL242" i="93"/>
  <c r="AK242" i="93"/>
  <c r="S242" i="93"/>
  <c r="AM242" i="93"/>
  <c r="V242" i="93"/>
  <c r="L242" i="93"/>
  <c r="AF242" i="93"/>
  <c r="AI242" i="93"/>
  <c r="U242" i="93"/>
  <c r="AB242" i="93"/>
  <c r="AD242" i="93"/>
  <c r="AC242" i="93"/>
  <c r="Q242" i="93"/>
  <c r="AS242" i="93"/>
  <c r="M242" i="93"/>
  <c r="K242" i="93"/>
  <c r="O242" i="93"/>
  <c r="AR254" i="87"/>
  <c r="AP254" i="87"/>
  <c r="AK254" i="87"/>
  <c r="AD254" i="87"/>
  <c r="Y254" i="87"/>
  <c r="S254" i="87"/>
  <c r="M254" i="87"/>
  <c r="H254" i="87"/>
  <c r="AS254" i="87"/>
  <c r="AM254" i="87"/>
  <c r="AH254" i="87"/>
  <c r="AB254" i="87"/>
  <c r="V254" i="87"/>
  <c r="P254" i="87"/>
  <c r="K254" i="87"/>
  <c r="AQ254" i="87"/>
  <c r="AF254" i="87"/>
  <c r="I254" i="87"/>
  <c r="AO254" i="87"/>
  <c r="AC254" i="87"/>
  <c r="Q254" i="87"/>
  <c r="AL254" i="87"/>
  <c r="Z254" i="87"/>
  <c r="O254" i="87"/>
  <c r="AI254" i="87"/>
  <c r="X254" i="87"/>
  <c r="L254" i="87"/>
  <c r="W254" i="87"/>
  <c r="AN254" i="87"/>
  <c r="J254" i="87"/>
  <c r="AA254" i="87"/>
  <c r="R254" i="87"/>
  <c r="N254" i="87"/>
  <c r="AE254" i="87"/>
  <c r="AJ254" i="87"/>
  <c r="AA222" i="88"/>
  <c r="P222" i="88"/>
  <c r="AM222" i="88"/>
  <c r="Y222" i="88"/>
  <c r="AO222" i="88"/>
  <c r="X222" i="88"/>
  <c r="AQ222" i="88"/>
  <c r="U222" i="88"/>
  <c r="AI222" i="88"/>
  <c r="L222" i="88"/>
  <c r="J222" i="88"/>
  <c r="H222" i="88"/>
  <c r="AK222" i="88"/>
  <c r="S222" i="88"/>
  <c r="AL222" i="88"/>
  <c r="N222" i="88"/>
  <c r="AC222" i="88"/>
  <c r="AR222" i="88"/>
  <c r="AP222" i="88"/>
  <c r="AB222" i="88"/>
  <c r="Z222" i="88"/>
  <c r="Q222" i="88"/>
  <c r="R222" i="88"/>
  <c r="AJ222" i="88"/>
  <c r="O222" i="88"/>
  <c r="I222" i="88"/>
  <c r="AH222" i="88"/>
  <c r="AF222" i="88"/>
  <c r="W222" i="88"/>
  <c r="M222" i="88"/>
  <c r="AD222" i="88"/>
  <c r="AN222" i="88"/>
  <c r="K222" i="88"/>
  <c r="V222" i="88"/>
  <c r="AE222" i="88"/>
  <c r="AS222" i="88"/>
  <c r="AR279" i="91"/>
  <c r="AQ279" i="91"/>
  <c r="AL279" i="91"/>
  <c r="AF279" i="91"/>
  <c r="Z279" i="91"/>
  <c r="U279" i="91"/>
  <c r="O279" i="91"/>
  <c r="I279" i="91"/>
  <c r="AO279" i="91"/>
  <c r="AI279" i="91"/>
  <c r="AC279" i="91"/>
  <c r="X279" i="91"/>
  <c r="Q279" i="91"/>
  <c r="L279" i="91"/>
  <c r="AP279" i="91"/>
  <c r="AD279" i="91"/>
  <c r="S279" i="91"/>
  <c r="H279" i="91"/>
  <c r="AK279" i="91"/>
  <c r="Y279" i="91"/>
  <c r="M279" i="91"/>
  <c r="AH279" i="91"/>
  <c r="K279" i="91"/>
  <c r="AB279" i="91"/>
  <c r="AS279" i="91"/>
  <c r="V279" i="91"/>
  <c r="AM279" i="91"/>
  <c r="P279" i="91"/>
  <c r="J279" i="91"/>
  <c r="AA279" i="91"/>
  <c r="N279" i="91"/>
  <c r="AE279" i="91"/>
  <c r="AN279" i="91"/>
  <c r="R279" i="91"/>
  <c r="W279" i="91"/>
  <c r="AJ279" i="91"/>
  <c r="AR290" i="91"/>
  <c r="AL290" i="91"/>
  <c r="AC290" i="91"/>
  <c r="U290" i="91"/>
  <c r="L290" i="91"/>
  <c r="AP290" i="91"/>
  <c r="AH290" i="91"/>
  <c r="Y290" i="91"/>
  <c r="P290" i="91"/>
  <c r="H290" i="91"/>
  <c r="AO290" i="91"/>
  <c r="X290" i="91"/>
  <c r="AF290" i="91"/>
  <c r="O290" i="91"/>
  <c r="S290" i="91"/>
  <c r="AS290" i="91"/>
  <c r="K290" i="91"/>
  <c r="AK290" i="91"/>
  <c r="AB290" i="91"/>
  <c r="V290" i="91"/>
  <c r="AM290" i="91"/>
  <c r="W290" i="91"/>
  <c r="AN290" i="91"/>
  <c r="I290" i="91"/>
  <c r="Z290" i="91"/>
  <c r="AQ290" i="91"/>
  <c r="J290" i="91"/>
  <c r="AA290" i="91"/>
  <c r="AI290" i="91"/>
  <c r="N290" i="91"/>
  <c r="M290" i="91"/>
  <c r="R290" i="91"/>
  <c r="Q290" i="91"/>
  <c r="AJ290" i="91"/>
  <c r="AD290" i="91"/>
  <c r="AE290" i="91"/>
  <c r="AE249" i="94"/>
  <c r="AN249" i="94"/>
  <c r="AA249" i="94"/>
  <c r="AR249" i="94"/>
  <c r="J249" i="94"/>
  <c r="W249" i="94"/>
  <c r="AD249" i="94"/>
  <c r="M249" i="94"/>
  <c r="AH249" i="94"/>
  <c r="P249" i="94"/>
  <c r="AK249" i="94"/>
  <c r="AO249" i="94"/>
  <c r="R249" i="94"/>
  <c r="AQ249" i="94"/>
  <c r="Z249" i="94"/>
  <c r="I249" i="94"/>
  <c r="AC249" i="94"/>
  <c r="L249" i="94"/>
  <c r="AB249" i="94"/>
  <c r="AF249" i="94"/>
  <c r="AJ249" i="94"/>
  <c r="AI249" i="94"/>
  <c r="AL249" i="94"/>
  <c r="AS249" i="94"/>
  <c r="O249" i="94"/>
  <c r="V249" i="94"/>
  <c r="Y249" i="94"/>
  <c r="S249" i="94"/>
  <c r="U249" i="94"/>
  <c r="AM249" i="94"/>
  <c r="H249" i="94"/>
  <c r="X249" i="94"/>
  <c r="N249" i="94"/>
  <c r="Q249" i="94"/>
  <c r="AP249" i="94"/>
  <c r="K249" i="94"/>
  <c r="AN256" i="92"/>
  <c r="AA256" i="92"/>
  <c r="P256" i="92"/>
  <c r="AR256" i="92"/>
  <c r="AE256" i="92"/>
  <c r="N256" i="92"/>
  <c r="AJ256" i="92"/>
  <c r="W256" i="92"/>
  <c r="H256" i="92"/>
  <c r="AP256" i="92"/>
  <c r="J256" i="92"/>
  <c r="Y256" i="92"/>
  <c r="AH256" i="92"/>
  <c r="R256" i="92"/>
  <c r="AS256" i="92"/>
  <c r="AB256" i="92"/>
  <c r="K256" i="92"/>
  <c r="AD256" i="92"/>
  <c r="M256" i="92"/>
  <c r="AC256" i="92"/>
  <c r="AO256" i="92"/>
  <c r="X256" i="92"/>
  <c r="AQ256" i="92"/>
  <c r="Z256" i="92"/>
  <c r="I256" i="92"/>
  <c r="AL256" i="92"/>
  <c r="AF256" i="92"/>
  <c r="AI256" i="92"/>
  <c r="U256" i="92"/>
  <c r="S256" i="92"/>
  <c r="V256" i="92"/>
  <c r="Q256" i="92"/>
  <c r="O256" i="92"/>
  <c r="AK256" i="92"/>
  <c r="L256" i="92"/>
  <c r="AM256" i="92"/>
  <c r="AR285" i="93"/>
  <c r="AP285" i="93"/>
  <c r="AK285" i="93"/>
  <c r="AD285" i="93"/>
  <c r="Y285" i="93"/>
  <c r="S285" i="93"/>
  <c r="M285" i="93"/>
  <c r="H285" i="93"/>
  <c r="AS285" i="93"/>
  <c r="AL285" i="93"/>
  <c r="AC285" i="93"/>
  <c r="V285" i="93"/>
  <c r="O285" i="93"/>
  <c r="AQ285" i="93"/>
  <c r="AI285" i="93"/>
  <c r="AB285" i="93"/>
  <c r="U285" i="93"/>
  <c r="L285" i="93"/>
  <c r="AH285" i="93"/>
  <c r="Q285" i="93"/>
  <c r="AO285" i="93"/>
  <c r="Z285" i="93"/>
  <c r="K285" i="93"/>
  <c r="AF285" i="93"/>
  <c r="P285" i="93"/>
  <c r="X285" i="93"/>
  <c r="I285" i="93"/>
  <c r="AM285" i="93"/>
  <c r="R285" i="93"/>
  <c r="AJ285" i="93"/>
  <c r="W285" i="93"/>
  <c r="AN285" i="93"/>
  <c r="AE285" i="93"/>
  <c r="J285" i="93"/>
  <c r="N285" i="93"/>
  <c r="AA285" i="93"/>
  <c r="AP238" i="92"/>
  <c r="AL238" i="92"/>
  <c r="AA238" i="92"/>
  <c r="O238" i="92"/>
  <c r="AR238" i="92"/>
  <c r="AF238" i="92"/>
  <c r="U238" i="92"/>
  <c r="J238" i="92"/>
  <c r="AC238" i="92"/>
  <c r="AO238" i="92"/>
  <c r="R238" i="92"/>
  <c r="AJ238" i="92"/>
  <c r="L238" i="92"/>
  <c r="X238" i="92"/>
  <c r="S238" i="92"/>
  <c r="AI238" i="92"/>
  <c r="Q238" i="92"/>
  <c r="P238" i="92"/>
  <c r="AN238" i="92"/>
  <c r="Y238" i="92"/>
  <c r="AD238" i="92"/>
  <c r="M238" i="92"/>
  <c r="W238" i="92"/>
  <c r="AS238" i="92"/>
  <c r="AK238" i="92"/>
  <c r="AM238" i="92"/>
  <c r="K238" i="92"/>
  <c r="H238" i="92"/>
  <c r="Z238" i="92"/>
  <c r="AB238" i="92"/>
  <c r="N238" i="92"/>
  <c r="V238" i="92"/>
  <c r="AE238" i="92"/>
  <c r="I238" i="92"/>
  <c r="AH238" i="92"/>
  <c r="AQ238" i="92"/>
  <c r="AS241" i="91"/>
  <c r="AP241" i="91"/>
  <c r="AH241" i="91"/>
  <c r="Y241" i="91"/>
  <c r="P241" i="91"/>
  <c r="H241" i="91"/>
  <c r="AL241" i="91"/>
  <c r="AC241" i="91"/>
  <c r="U241" i="91"/>
  <c r="L241" i="91"/>
  <c r="AQ241" i="91"/>
  <c r="Z241" i="91"/>
  <c r="I241" i="91"/>
  <c r="AI241" i="91"/>
  <c r="Q241" i="91"/>
  <c r="V241" i="91"/>
  <c r="M241" i="91"/>
  <c r="AM241" i="91"/>
  <c r="AD241" i="91"/>
  <c r="R241" i="91"/>
  <c r="AJ241" i="91"/>
  <c r="S241" i="91"/>
  <c r="AK241" i="91"/>
  <c r="W241" i="91"/>
  <c r="AN241" i="91"/>
  <c r="X241" i="91"/>
  <c r="AO241" i="91"/>
  <c r="AA241" i="91"/>
  <c r="AB241" i="91"/>
  <c r="AE241" i="91"/>
  <c r="AF241" i="91"/>
  <c r="AR241" i="91"/>
  <c r="J241" i="91"/>
  <c r="K241" i="91"/>
  <c r="O241" i="91"/>
  <c r="N241" i="91"/>
  <c r="AR271" i="88"/>
  <c r="AQ271" i="88"/>
  <c r="AL271" i="88"/>
  <c r="AF271" i="88"/>
  <c r="Z271" i="88"/>
  <c r="U271" i="88"/>
  <c r="O271" i="88"/>
  <c r="I271" i="88"/>
  <c r="AO271" i="88"/>
  <c r="AI271" i="88"/>
  <c r="AC271" i="88"/>
  <c r="X271" i="88"/>
  <c r="Q271" i="88"/>
  <c r="L271" i="88"/>
  <c r="AK271" i="88"/>
  <c r="Y271" i="88"/>
  <c r="M271" i="88"/>
  <c r="AP271" i="88"/>
  <c r="AD271" i="88"/>
  <c r="S271" i="88"/>
  <c r="H271" i="88"/>
  <c r="AB271" i="88"/>
  <c r="AS271" i="88"/>
  <c r="V271" i="88"/>
  <c r="AM271" i="88"/>
  <c r="P271" i="88"/>
  <c r="F270" i="88"/>
  <c r="AH271" i="88"/>
  <c r="K271" i="88"/>
  <c r="R271" i="88"/>
  <c r="AJ271" i="88"/>
  <c r="W271" i="88"/>
  <c r="AN271" i="88"/>
  <c r="N271" i="88"/>
  <c r="AE271" i="88"/>
  <c r="J271" i="88"/>
  <c r="AA271" i="88"/>
  <c r="AP209" i="91"/>
  <c r="AN209" i="91"/>
  <c r="W209" i="91"/>
  <c r="AE209" i="91"/>
  <c r="N209" i="91"/>
  <c r="AR209" i="91"/>
  <c r="J209" i="91"/>
  <c r="AA209" i="91"/>
  <c r="AJ209" i="91"/>
  <c r="R209" i="91"/>
  <c r="Y209" i="91"/>
  <c r="AS209" i="91"/>
  <c r="AB209" i="91"/>
  <c r="K209" i="91"/>
  <c r="AI209" i="91"/>
  <c r="Q209" i="91"/>
  <c r="U209" i="91"/>
  <c r="AH209" i="91"/>
  <c r="AO209" i="91"/>
  <c r="X209" i="91"/>
  <c r="F208" i="91"/>
  <c r="AD209" i="91"/>
  <c r="M209" i="91"/>
  <c r="AC209" i="91"/>
  <c r="H209" i="91"/>
  <c r="AK209" i="91"/>
  <c r="AQ209" i="91"/>
  <c r="I209" i="91"/>
  <c r="P209" i="91"/>
  <c r="AF209" i="91"/>
  <c r="AM209" i="91"/>
  <c r="L209" i="91"/>
  <c r="O209" i="91"/>
  <c r="S209" i="91"/>
  <c r="Z209" i="91"/>
  <c r="V209" i="91"/>
  <c r="AL209" i="91"/>
  <c r="AC213" i="91"/>
  <c r="H213" i="91"/>
  <c r="AP213" i="91"/>
  <c r="U213" i="91"/>
  <c r="L213" i="91"/>
  <c r="AL213" i="91"/>
  <c r="Y213" i="91"/>
  <c r="AS213" i="91"/>
  <c r="AB213" i="91"/>
  <c r="K213" i="91"/>
  <c r="AD213" i="91"/>
  <c r="M213" i="91"/>
  <c r="W213" i="91"/>
  <c r="AA213" i="91"/>
  <c r="AH213" i="91"/>
  <c r="AO213" i="91"/>
  <c r="X213" i="91"/>
  <c r="AQ213" i="91"/>
  <c r="Z213" i="91"/>
  <c r="I213" i="91"/>
  <c r="N213" i="91"/>
  <c r="R213" i="91"/>
  <c r="O213" i="91"/>
  <c r="Q213" i="91"/>
  <c r="AJ213" i="91"/>
  <c r="AK213" i="91"/>
  <c r="AM213" i="91"/>
  <c r="AN213" i="91"/>
  <c r="J213" i="91"/>
  <c r="AI213" i="91"/>
  <c r="P213" i="91"/>
  <c r="AF213" i="91"/>
  <c r="AE213" i="91"/>
  <c r="S213" i="91"/>
  <c r="V213" i="91"/>
  <c r="AR213" i="91"/>
  <c r="AR280" i="87"/>
  <c r="V280" i="87"/>
  <c r="AS280" i="87"/>
  <c r="AB280" i="87"/>
  <c r="K280" i="87"/>
  <c r="Y280" i="87"/>
  <c r="AN280" i="87"/>
  <c r="Q280" i="87"/>
  <c r="P280" i="87"/>
  <c r="AH280" i="87"/>
  <c r="AO280" i="87"/>
  <c r="X280" i="87"/>
  <c r="AP280" i="87"/>
  <c r="R280" i="87"/>
  <c r="AI280" i="87"/>
  <c r="L280" i="87"/>
  <c r="I280" i="87"/>
  <c r="AL280" i="87"/>
  <c r="S280" i="87"/>
  <c r="M280" i="87"/>
  <c r="AQ280" i="87"/>
  <c r="N280" i="87"/>
  <c r="AJ280" i="87"/>
  <c r="AM280" i="87"/>
  <c r="AF280" i="87"/>
  <c r="W280" i="87"/>
  <c r="AA280" i="87"/>
  <c r="O280" i="87"/>
  <c r="H280" i="87"/>
  <c r="AE280" i="87"/>
  <c r="Z280" i="87"/>
  <c r="J280" i="87"/>
  <c r="AK280" i="87"/>
  <c r="AC280" i="87"/>
  <c r="AD280" i="87"/>
  <c r="AP280" i="93"/>
  <c r="Y280" i="93"/>
  <c r="H280" i="93"/>
  <c r="AM280" i="93"/>
  <c r="V280" i="93"/>
  <c r="AS280" i="93"/>
  <c r="AB280" i="93"/>
  <c r="K280" i="93"/>
  <c r="N280" i="93"/>
  <c r="R280" i="93"/>
  <c r="AI280" i="93"/>
  <c r="Q280" i="93"/>
  <c r="AO280" i="93"/>
  <c r="X280" i="93"/>
  <c r="AN280" i="93"/>
  <c r="AR280" i="93"/>
  <c r="J280" i="93"/>
  <c r="U280" i="93"/>
  <c r="L280" i="93"/>
  <c r="AD280" i="93"/>
  <c r="AK280" i="93"/>
  <c r="AE280" i="93"/>
  <c r="P280" i="93"/>
  <c r="AC280" i="93"/>
  <c r="Z280" i="93"/>
  <c r="AF280" i="93"/>
  <c r="W280" i="93"/>
  <c r="AH280" i="93"/>
  <c r="S280" i="93"/>
  <c r="AQ280" i="93"/>
  <c r="O280" i="93"/>
  <c r="AL280" i="93"/>
  <c r="I280" i="93"/>
  <c r="M280" i="93"/>
  <c r="AJ280" i="93"/>
  <c r="AA280" i="93"/>
  <c r="AR286" i="93"/>
  <c r="AH286" i="93"/>
  <c r="W286" i="93"/>
  <c r="J286" i="93"/>
  <c r="AJ286" i="93"/>
  <c r="R286" i="93"/>
  <c r="AE286" i="93"/>
  <c r="P286" i="93"/>
  <c r="AA286" i="93"/>
  <c r="AP286" i="93"/>
  <c r="N286" i="93"/>
  <c r="H286" i="93"/>
  <c r="AN286" i="93"/>
  <c r="Y286" i="93"/>
  <c r="AM286" i="93"/>
  <c r="V286" i="93"/>
  <c r="AS286" i="93"/>
  <c r="AB286" i="93"/>
  <c r="K286" i="93"/>
  <c r="AL286" i="93"/>
  <c r="AI286" i="93"/>
  <c r="Q286" i="93"/>
  <c r="AO286" i="93"/>
  <c r="X286" i="93"/>
  <c r="L286" i="93"/>
  <c r="AD286" i="93"/>
  <c r="AK286" i="93"/>
  <c r="U286" i="93"/>
  <c r="Z286" i="93"/>
  <c r="AF286" i="93"/>
  <c r="AC286" i="93"/>
  <c r="M286" i="93"/>
  <c r="I286" i="93"/>
  <c r="O286" i="93"/>
  <c r="AQ286" i="93"/>
  <c r="S286" i="93"/>
  <c r="AM289" i="93"/>
  <c r="U289" i="93"/>
  <c r="AA289" i="93"/>
  <c r="W289" i="93"/>
  <c r="I289" i="93"/>
  <c r="AI289" i="93"/>
  <c r="L289" i="93"/>
  <c r="AQ289" i="93"/>
  <c r="F288" i="93"/>
  <c r="AF289" i="93"/>
  <c r="O289" i="93"/>
  <c r="AD289" i="93"/>
  <c r="H289" i="93"/>
  <c r="Q289" i="93"/>
  <c r="AC289" i="93"/>
  <c r="AE289" i="93"/>
  <c r="AS289" i="93"/>
  <c r="AB289" i="93"/>
  <c r="K289" i="93"/>
  <c r="Y289" i="93"/>
  <c r="AN289" i="93"/>
  <c r="J289" i="93"/>
  <c r="V289" i="93"/>
  <c r="X289" i="93"/>
  <c r="R289" i="93"/>
  <c r="AR289" i="93"/>
  <c r="S289" i="93"/>
  <c r="M289" i="93"/>
  <c r="AL289" i="93"/>
  <c r="AO289" i="93"/>
  <c r="AH289" i="93"/>
  <c r="AK289" i="93"/>
  <c r="Z289" i="93"/>
  <c r="P289" i="93"/>
  <c r="AJ289" i="93"/>
  <c r="N289" i="93"/>
  <c r="AP289" i="93"/>
  <c r="G263" i="93"/>
  <c r="AR277" i="88"/>
  <c r="AQ277" i="88"/>
  <c r="AL277" i="88"/>
  <c r="AF277" i="88"/>
  <c r="Z277" i="88"/>
  <c r="U277" i="88"/>
  <c r="O277" i="88"/>
  <c r="I277" i="88"/>
  <c r="AO277" i="88"/>
  <c r="AI277" i="88"/>
  <c r="AC277" i="88"/>
  <c r="X277" i="88"/>
  <c r="Q277" i="88"/>
  <c r="L277" i="88"/>
  <c r="AS277" i="88"/>
  <c r="AH277" i="88"/>
  <c r="V277" i="88"/>
  <c r="K277" i="88"/>
  <c r="F276" i="88"/>
  <c r="AM277" i="88"/>
  <c r="AB277" i="88"/>
  <c r="P277" i="88"/>
  <c r="AP277" i="88"/>
  <c r="S277" i="88"/>
  <c r="AK277" i="88"/>
  <c r="M277" i="88"/>
  <c r="AD277" i="88"/>
  <c r="H277" i="88"/>
  <c r="Y277" i="88"/>
  <c r="R277" i="88"/>
  <c r="AJ277" i="88"/>
  <c r="W277" i="88"/>
  <c r="AN277" i="88"/>
  <c r="N277" i="88"/>
  <c r="AA277" i="88"/>
  <c r="AE277" i="88"/>
  <c r="J277" i="88"/>
  <c r="AU218" i="88"/>
  <c r="AV218" i="88" s="1"/>
  <c r="AT267" i="91"/>
  <c r="AL215" i="91"/>
  <c r="L215" i="91"/>
  <c r="Y215" i="91"/>
  <c r="H215" i="91"/>
  <c r="AC215" i="91"/>
  <c r="AP215" i="91"/>
  <c r="U215" i="91"/>
  <c r="AF215" i="91"/>
  <c r="O215" i="91"/>
  <c r="AM215" i="91"/>
  <c r="V215" i="91"/>
  <c r="AN215" i="91"/>
  <c r="AR215" i="91"/>
  <c r="J215" i="91"/>
  <c r="AS215" i="91"/>
  <c r="AB215" i="91"/>
  <c r="K215" i="91"/>
  <c r="AI215" i="91"/>
  <c r="Q215" i="91"/>
  <c r="AE215" i="91"/>
  <c r="AJ215" i="91"/>
  <c r="P215" i="91"/>
  <c r="AK215" i="91"/>
  <c r="AQ215" i="91"/>
  <c r="I215" i="91"/>
  <c r="R215" i="91"/>
  <c r="X215" i="91"/>
  <c r="AD215" i="91"/>
  <c r="W215" i="91"/>
  <c r="AH215" i="91"/>
  <c r="Z215" i="91"/>
  <c r="N215" i="91"/>
  <c r="F214" i="91"/>
  <c r="AO215" i="91"/>
  <c r="M215" i="91"/>
  <c r="S215" i="91"/>
  <c r="AA215" i="91"/>
  <c r="I266" i="32"/>
  <c r="Z266" i="32"/>
  <c r="AQ266" i="32"/>
  <c r="W266" i="32"/>
  <c r="AN266" i="32"/>
  <c r="AF266" i="32"/>
  <c r="AB266" i="32"/>
  <c r="AH266" i="32"/>
  <c r="Y266" i="32"/>
  <c r="Q266" i="32"/>
  <c r="N266" i="32"/>
  <c r="O266" i="32"/>
  <c r="AS266" i="32"/>
  <c r="L266" i="32"/>
  <c r="V266" i="32"/>
  <c r="R266" i="32"/>
  <c r="X266" i="32"/>
  <c r="P266" i="32"/>
  <c r="AC266" i="32"/>
  <c r="M266" i="32"/>
  <c r="AD266" i="32"/>
  <c r="J266" i="32"/>
  <c r="AA266" i="32"/>
  <c r="AR266" i="32"/>
  <c r="AO266" i="32"/>
  <c r="AK266" i="32"/>
  <c r="U266" i="32"/>
  <c r="H266" i="32"/>
  <c r="AI266" i="32"/>
  <c r="AE266" i="32"/>
  <c r="K266" i="32"/>
  <c r="AL266" i="32"/>
  <c r="AM266" i="32"/>
  <c r="AJ266" i="32"/>
  <c r="S266" i="32"/>
  <c r="AP266" i="32"/>
  <c r="F220" i="88"/>
  <c r="AT206" i="92"/>
  <c r="AH227" i="92"/>
  <c r="U227" i="92"/>
  <c r="AS227" i="92"/>
  <c r="AB227" i="92"/>
  <c r="K227" i="92"/>
  <c r="AI227" i="92"/>
  <c r="Q227" i="92"/>
  <c r="AE227" i="92"/>
  <c r="AJ227" i="92"/>
  <c r="AC227" i="92"/>
  <c r="H227" i="92"/>
  <c r="AO227" i="92"/>
  <c r="X227" i="92"/>
  <c r="F226" i="92"/>
  <c r="AD227" i="92"/>
  <c r="M227" i="92"/>
  <c r="W227" i="92"/>
  <c r="AA227" i="92"/>
  <c r="L227" i="92"/>
  <c r="P227" i="92"/>
  <c r="O227" i="92"/>
  <c r="V227" i="92"/>
  <c r="AR227" i="92"/>
  <c r="Y227" i="92"/>
  <c r="AK227" i="92"/>
  <c r="AQ227" i="92"/>
  <c r="I227" i="92"/>
  <c r="R227" i="92"/>
  <c r="AL227" i="92"/>
  <c r="AF227" i="92"/>
  <c r="AN227" i="92"/>
  <c r="J227" i="92"/>
  <c r="Z227" i="92"/>
  <c r="S227" i="92"/>
  <c r="N227" i="92"/>
  <c r="AM227" i="92"/>
  <c r="AP227" i="92"/>
  <c r="AR253" i="88"/>
  <c r="AP253" i="88"/>
  <c r="AK253" i="88"/>
  <c r="AD253" i="88"/>
  <c r="Y253" i="88"/>
  <c r="S253" i="88"/>
  <c r="M253" i="88"/>
  <c r="H253" i="88"/>
  <c r="AS253" i="88"/>
  <c r="AM253" i="88"/>
  <c r="AH253" i="88"/>
  <c r="AB253" i="88"/>
  <c r="V253" i="88"/>
  <c r="P253" i="88"/>
  <c r="K253" i="88"/>
  <c r="AQ253" i="88"/>
  <c r="AF253" i="88"/>
  <c r="U253" i="88"/>
  <c r="I253" i="88"/>
  <c r="AO253" i="88"/>
  <c r="AC253" i="88"/>
  <c r="Q253" i="88"/>
  <c r="AL253" i="88"/>
  <c r="Z253" i="88"/>
  <c r="O253" i="88"/>
  <c r="AI253" i="88"/>
  <c r="X253" i="88"/>
  <c r="L253" i="88"/>
  <c r="R253" i="88"/>
  <c r="AJ253" i="88"/>
  <c r="W253" i="88"/>
  <c r="AN253" i="88"/>
  <c r="N253" i="88"/>
  <c r="AE253" i="88"/>
  <c r="J253" i="88"/>
  <c r="AA253" i="88"/>
  <c r="R237" i="87"/>
  <c r="J237" i="87"/>
  <c r="AR237" i="87"/>
  <c r="AP237" i="87"/>
  <c r="Y237" i="87"/>
  <c r="H237" i="87"/>
  <c r="AF237" i="87"/>
  <c r="O237" i="87"/>
  <c r="Z237" i="87"/>
  <c r="AE237" i="87"/>
  <c r="V237" i="87"/>
  <c r="AL237" i="87"/>
  <c r="AS237" i="87"/>
  <c r="AB237" i="87"/>
  <c r="K237" i="87"/>
  <c r="Q237" i="87"/>
  <c r="W237" i="87"/>
  <c r="AD237" i="87"/>
  <c r="AJ237" i="87"/>
  <c r="L237" i="87"/>
  <c r="S237" i="87"/>
  <c r="AN237" i="87"/>
  <c r="AA237" i="87"/>
  <c r="AK237" i="87"/>
  <c r="P237" i="87"/>
  <c r="I237" i="87"/>
  <c r="AH237" i="87"/>
  <c r="AO237" i="87"/>
  <c r="AQ237" i="87"/>
  <c r="N237" i="87"/>
  <c r="AC237" i="87"/>
  <c r="AI237" i="87"/>
  <c r="AM237" i="87"/>
  <c r="X237" i="87"/>
  <c r="M237" i="87"/>
  <c r="F251" i="87"/>
  <c r="AR210" i="88"/>
  <c r="AP210" i="88"/>
  <c r="R210" i="88"/>
  <c r="AD210" i="88"/>
  <c r="H210" i="88"/>
  <c r="AM210" i="88"/>
  <c r="AA210" i="88"/>
  <c r="P210" i="88"/>
  <c r="V210" i="88"/>
  <c r="AS210" i="88"/>
  <c r="AB210" i="88"/>
  <c r="K210" i="88"/>
  <c r="W210" i="88"/>
  <c r="AL210" i="88"/>
  <c r="N210" i="88"/>
  <c r="AJ210" i="88"/>
  <c r="AH210" i="88"/>
  <c r="AO210" i="88"/>
  <c r="X210" i="88"/>
  <c r="AN210" i="88"/>
  <c r="Q210" i="88"/>
  <c r="AE210" i="88"/>
  <c r="I210" i="88"/>
  <c r="J210" i="88"/>
  <c r="S210" i="88"/>
  <c r="L210" i="88"/>
  <c r="M210" i="88"/>
  <c r="O210" i="88"/>
  <c r="AQ210" i="88"/>
  <c r="Y210" i="88"/>
  <c r="AC210" i="88"/>
  <c r="AF210" i="88"/>
  <c r="AI210" i="88"/>
  <c r="AK210" i="88"/>
  <c r="Z210" i="88"/>
  <c r="U210" i="88"/>
  <c r="AP210" i="93"/>
  <c r="AM210" i="93"/>
  <c r="P210" i="93"/>
  <c r="AA210" i="93"/>
  <c r="AR210" i="93"/>
  <c r="V210" i="93"/>
  <c r="J210" i="93"/>
  <c r="AH210" i="93"/>
  <c r="H210" i="93"/>
  <c r="AO210" i="93"/>
  <c r="X210" i="93"/>
  <c r="AQ210" i="93"/>
  <c r="U210" i="93"/>
  <c r="AI210" i="93"/>
  <c r="L210" i="93"/>
  <c r="R210" i="93"/>
  <c r="AK210" i="93"/>
  <c r="S210" i="93"/>
  <c r="AL210" i="93"/>
  <c r="N210" i="93"/>
  <c r="AC210" i="93"/>
  <c r="M210" i="93"/>
  <c r="AF210" i="93"/>
  <c r="AE210" i="93"/>
  <c r="W210" i="93"/>
  <c r="AD210" i="93"/>
  <c r="AB210" i="93"/>
  <c r="Z210" i="93"/>
  <c r="Q210" i="93"/>
  <c r="AS210" i="93"/>
  <c r="AN210" i="93"/>
  <c r="O210" i="93"/>
  <c r="Y210" i="93"/>
  <c r="I210" i="93"/>
  <c r="AJ210" i="93"/>
  <c r="K210" i="93"/>
  <c r="AS287" i="93"/>
  <c r="AQ287" i="93"/>
  <c r="AF287" i="93"/>
  <c r="X287" i="93"/>
  <c r="O287" i="93"/>
  <c r="AL287" i="93"/>
  <c r="Z287" i="93"/>
  <c r="M287" i="93"/>
  <c r="AI287" i="93"/>
  <c r="V287" i="93"/>
  <c r="K287" i="93"/>
  <c r="S287" i="93"/>
  <c r="AD287" i="93"/>
  <c r="I287" i="93"/>
  <c r="AO287" i="93"/>
  <c r="Q287" i="93"/>
  <c r="AB287" i="93"/>
  <c r="P287" i="93"/>
  <c r="AH287" i="93"/>
  <c r="AJ287" i="93"/>
  <c r="W287" i="93"/>
  <c r="AP287" i="93"/>
  <c r="U287" i="93"/>
  <c r="AM287" i="93"/>
  <c r="J287" i="93"/>
  <c r="AA287" i="93"/>
  <c r="AC287" i="93"/>
  <c r="R287" i="93"/>
  <c r="H287" i="93"/>
  <c r="AR287" i="93"/>
  <c r="AE287" i="93"/>
  <c r="Y287" i="93"/>
  <c r="AK287" i="93"/>
  <c r="N287" i="93"/>
  <c r="AN287" i="93"/>
  <c r="L287" i="93"/>
  <c r="AR234" i="91"/>
  <c r="AP234" i="91"/>
  <c r="AK234" i="91"/>
  <c r="AD234" i="91"/>
  <c r="Y234" i="91"/>
  <c r="S234" i="91"/>
  <c r="M234" i="91"/>
  <c r="H234" i="91"/>
  <c r="AS234" i="91"/>
  <c r="AM234" i="91"/>
  <c r="AH234" i="91"/>
  <c r="AB234" i="91"/>
  <c r="V234" i="91"/>
  <c r="P234" i="91"/>
  <c r="K234" i="91"/>
  <c r="AQ234" i="91"/>
  <c r="AF234" i="91"/>
  <c r="U234" i="91"/>
  <c r="I234" i="91"/>
  <c r="F233" i="91"/>
  <c r="AL234" i="91"/>
  <c r="Z234" i="91"/>
  <c r="O234" i="91"/>
  <c r="AO234" i="91"/>
  <c r="Q234" i="91"/>
  <c r="AI234" i="91"/>
  <c r="L234" i="91"/>
  <c r="AC234" i="91"/>
  <c r="X234" i="91"/>
  <c r="R234" i="91"/>
  <c r="AJ234" i="91"/>
  <c r="W234" i="91"/>
  <c r="AN234" i="91"/>
  <c r="AA234" i="91"/>
  <c r="AE234" i="91"/>
  <c r="N234" i="91"/>
  <c r="J234" i="91"/>
  <c r="AR268" i="91"/>
  <c r="AI268" i="91"/>
  <c r="W268" i="91"/>
  <c r="J268" i="91"/>
  <c r="AN268" i="91"/>
  <c r="AA268" i="91"/>
  <c r="Q268" i="91"/>
  <c r="Z268" i="91"/>
  <c r="AJ268" i="91"/>
  <c r="N268" i="91"/>
  <c r="AQ268" i="91"/>
  <c r="AE268" i="91"/>
  <c r="R268" i="91"/>
  <c r="I268" i="91"/>
  <c r="AH268" i="91"/>
  <c r="P268" i="91"/>
  <c r="AO268" i="91"/>
  <c r="X268" i="91"/>
  <c r="M268" i="91"/>
  <c r="AC268" i="91"/>
  <c r="L268" i="91"/>
  <c r="AK268" i="91"/>
  <c r="S268" i="91"/>
  <c r="V268" i="91"/>
  <c r="Y268" i="91"/>
  <c r="AF268" i="91"/>
  <c r="AD268" i="91"/>
  <c r="U268" i="91"/>
  <c r="AB268" i="91"/>
  <c r="AM268" i="91"/>
  <c r="H268" i="91"/>
  <c r="O268" i="91"/>
  <c r="K268" i="91"/>
  <c r="AS268" i="91"/>
  <c r="AP268" i="91"/>
  <c r="AL268" i="91"/>
  <c r="AR281" i="88"/>
  <c r="AP281" i="88"/>
  <c r="AK281" i="88"/>
  <c r="AD281" i="88"/>
  <c r="Y281" i="88"/>
  <c r="S281" i="88"/>
  <c r="M281" i="88"/>
  <c r="H281" i="88"/>
  <c r="AS281" i="88"/>
  <c r="AM281" i="88"/>
  <c r="AH281" i="88"/>
  <c r="AB281" i="88"/>
  <c r="V281" i="88"/>
  <c r="P281" i="88"/>
  <c r="K281" i="88"/>
  <c r="AL281" i="88"/>
  <c r="Z281" i="88"/>
  <c r="O281" i="88"/>
  <c r="AQ281" i="88"/>
  <c r="AF281" i="88"/>
  <c r="U281" i="88"/>
  <c r="I281" i="88"/>
  <c r="X281" i="88"/>
  <c r="AO281" i="88"/>
  <c r="Q281" i="88"/>
  <c r="AI281" i="88"/>
  <c r="L281" i="88"/>
  <c r="AC281" i="88"/>
  <c r="R281" i="88"/>
  <c r="AJ281" i="88"/>
  <c r="W281" i="88"/>
  <c r="AN281" i="88"/>
  <c r="N281" i="88"/>
  <c r="AE281" i="88"/>
  <c r="J281" i="88"/>
  <c r="AA281" i="88"/>
  <c r="AR273" i="93"/>
  <c r="AS273" i="93"/>
  <c r="AM273" i="93"/>
  <c r="AH273" i="93"/>
  <c r="AB273" i="93"/>
  <c r="V273" i="93"/>
  <c r="P273" i="93"/>
  <c r="K273" i="93"/>
  <c r="AQ273" i="93"/>
  <c r="AL273" i="93"/>
  <c r="AF273" i="93"/>
  <c r="Z273" i="93"/>
  <c r="U273" i="93"/>
  <c r="O273" i="93"/>
  <c r="I273" i="93"/>
  <c r="AP273" i="93"/>
  <c r="AD273" i="93"/>
  <c r="S273" i="93"/>
  <c r="H273" i="93"/>
  <c r="AK273" i="93"/>
  <c r="Y273" i="93"/>
  <c r="M273" i="93"/>
  <c r="AC273" i="93"/>
  <c r="AO273" i="93"/>
  <c r="Q273" i="93"/>
  <c r="X273" i="93"/>
  <c r="AI273" i="93"/>
  <c r="L273" i="93"/>
  <c r="R273" i="93"/>
  <c r="AJ273" i="93"/>
  <c r="W273" i="93"/>
  <c r="AN273" i="93"/>
  <c r="N273" i="93"/>
  <c r="AA273" i="93"/>
  <c r="J273" i="93"/>
  <c r="AE273" i="93"/>
  <c r="AR261" i="93"/>
  <c r="AQ261" i="93"/>
  <c r="AL261" i="93"/>
  <c r="AF261" i="93"/>
  <c r="Z261" i="93"/>
  <c r="U261" i="93"/>
  <c r="O261" i="93"/>
  <c r="I261" i="93"/>
  <c r="AP261" i="93"/>
  <c r="AK261" i="93"/>
  <c r="AD261" i="93"/>
  <c r="Y261" i="93"/>
  <c r="S261" i="93"/>
  <c r="M261" i="93"/>
  <c r="H261" i="93"/>
  <c r="AM261" i="93"/>
  <c r="AB261" i="93"/>
  <c r="P261" i="93"/>
  <c r="AO261" i="93"/>
  <c r="X261" i="93"/>
  <c r="K261" i="93"/>
  <c r="AH261" i="93"/>
  <c r="Q261" i="93"/>
  <c r="AC261" i="93"/>
  <c r="AS261" i="93"/>
  <c r="L261" i="93"/>
  <c r="AI261" i="93"/>
  <c r="V261" i="93"/>
  <c r="N261" i="93"/>
  <c r="AE261" i="93"/>
  <c r="R261" i="93"/>
  <c r="AJ261" i="93"/>
  <c r="AA261" i="93"/>
  <c r="AN261" i="93"/>
  <c r="W261" i="93"/>
  <c r="J261" i="93"/>
  <c r="AQ217" i="88"/>
  <c r="AJ217" i="88"/>
  <c r="AA217" i="88"/>
  <c r="S217" i="88"/>
  <c r="M217" i="88"/>
  <c r="AM217" i="88"/>
  <c r="AE217" i="88"/>
  <c r="X217" i="88"/>
  <c r="O217" i="88"/>
  <c r="I217" i="88"/>
  <c r="AO217" i="88"/>
  <c r="Z217" i="88"/>
  <c r="J217" i="88"/>
  <c r="AK217" i="88"/>
  <c r="V217" i="88"/>
  <c r="AF217" i="88"/>
  <c r="R217" i="88"/>
  <c r="AR217" i="88"/>
  <c r="AD217" i="88"/>
  <c r="N217" i="88"/>
  <c r="AH217" i="88"/>
  <c r="P217" i="88"/>
  <c r="Q217" i="88"/>
  <c r="AN217" i="88"/>
  <c r="AC217" i="88"/>
  <c r="L217" i="88"/>
  <c r="W217" i="88"/>
  <c r="AS217" i="88"/>
  <c r="AL217" i="88"/>
  <c r="K217" i="88"/>
  <c r="AI217" i="88"/>
  <c r="Y217" i="88"/>
  <c r="AB217" i="88"/>
  <c r="U217" i="88"/>
  <c r="AP217" i="88"/>
  <c r="H217" i="88"/>
  <c r="AS217" i="94"/>
  <c r="AL217" i="94"/>
  <c r="AC217" i="94"/>
  <c r="U217" i="94"/>
  <c r="L217" i="94"/>
  <c r="AQ217" i="94"/>
  <c r="AI217" i="94"/>
  <c r="Z217" i="94"/>
  <c r="Q217" i="94"/>
  <c r="I217" i="94"/>
  <c r="AH217" i="94"/>
  <c r="P217" i="94"/>
  <c r="AD217" i="94"/>
  <c r="M217" i="94"/>
  <c r="AP217" i="94"/>
  <c r="H217" i="94"/>
  <c r="Y217" i="94"/>
  <c r="V217" i="94"/>
  <c r="AM217" i="94"/>
  <c r="W217" i="94"/>
  <c r="AN217" i="94"/>
  <c r="K217" i="94"/>
  <c r="AB217" i="94"/>
  <c r="J217" i="94"/>
  <c r="AA217" i="94"/>
  <c r="AR217" i="94"/>
  <c r="O217" i="94"/>
  <c r="AF217" i="94"/>
  <c r="AE217" i="94"/>
  <c r="S217" i="94"/>
  <c r="AJ217" i="94"/>
  <c r="X217" i="94"/>
  <c r="N217" i="94"/>
  <c r="R217" i="94"/>
  <c r="AO217" i="94"/>
  <c r="AK217" i="94"/>
  <c r="AR231" i="93"/>
  <c r="AO231" i="93"/>
  <c r="AI231" i="93"/>
  <c r="AC231" i="93"/>
  <c r="X231" i="93"/>
  <c r="Q231" i="93"/>
  <c r="L231" i="93"/>
  <c r="AS231" i="93"/>
  <c r="AM231" i="93"/>
  <c r="AH231" i="93"/>
  <c r="AB231" i="93"/>
  <c r="V231" i="93"/>
  <c r="P231" i="93"/>
  <c r="K231" i="93"/>
  <c r="AL231" i="93"/>
  <c r="Z231" i="93"/>
  <c r="O231" i="93"/>
  <c r="AQ231" i="93"/>
  <c r="AD231" i="93"/>
  <c r="M231" i="93"/>
  <c r="AK231" i="93"/>
  <c r="U231" i="93"/>
  <c r="H231" i="93"/>
  <c r="S231" i="93"/>
  <c r="AF231" i="93"/>
  <c r="Y231" i="93"/>
  <c r="AP231" i="93"/>
  <c r="I231" i="93"/>
  <c r="R231" i="93"/>
  <c r="AJ231" i="93"/>
  <c r="W231" i="93"/>
  <c r="AN231" i="93"/>
  <c r="N231" i="93"/>
  <c r="AA231" i="93"/>
  <c r="J231" i="93"/>
  <c r="AE231" i="93"/>
  <c r="AP274" i="93"/>
  <c r="AN274" i="93"/>
  <c r="W274" i="93"/>
  <c r="AJ274" i="93"/>
  <c r="R274" i="93"/>
  <c r="N274" i="93"/>
  <c r="AE274" i="93"/>
  <c r="AA274" i="93"/>
  <c r="J274" i="93"/>
  <c r="AR274" i="93"/>
  <c r="H274" i="93"/>
  <c r="P274" i="93"/>
  <c r="Y274" i="93"/>
  <c r="AQ274" i="93"/>
  <c r="Z274" i="93"/>
  <c r="I274" i="93"/>
  <c r="AF274" i="93"/>
  <c r="O274" i="93"/>
  <c r="AC274" i="93"/>
  <c r="AH274" i="93"/>
  <c r="AM274" i="93"/>
  <c r="V274" i="93"/>
  <c r="AS274" i="93"/>
  <c r="AB274" i="93"/>
  <c r="K274" i="93"/>
  <c r="AL274" i="93"/>
  <c r="AI274" i="93"/>
  <c r="AO274" i="93"/>
  <c r="L274" i="93"/>
  <c r="AD274" i="93"/>
  <c r="AK274" i="93"/>
  <c r="U274" i="93"/>
  <c r="S274" i="93"/>
  <c r="X274" i="93"/>
  <c r="Q274" i="93"/>
  <c r="M274" i="93"/>
  <c r="AT244" i="94"/>
  <c r="AR246" i="87"/>
  <c r="AF246" i="87"/>
  <c r="S246" i="87"/>
  <c r="J246" i="87"/>
  <c r="AO246" i="87"/>
  <c r="AB246" i="87"/>
  <c r="R246" i="87"/>
  <c r="F245" i="87"/>
  <c r="AK246" i="87"/>
  <c r="AA246" i="87"/>
  <c r="O246" i="87"/>
  <c r="AS246" i="87"/>
  <c r="AJ246" i="87"/>
  <c r="X246" i="87"/>
  <c r="K246" i="87"/>
  <c r="AM246" i="87"/>
  <c r="V246" i="87"/>
  <c r="AP246" i="87"/>
  <c r="Y246" i="87"/>
  <c r="H246" i="87"/>
  <c r="AN246" i="87"/>
  <c r="AI246" i="87"/>
  <c r="Q246" i="87"/>
  <c r="AL246" i="87"/>
  <c r="N246" i="87"/>
  <c r="AQ246" i="87"/>
  <c r="I246" i="87"/>
  <c r="L246" i="87"/>
  <c r="AC246" i="87"/>
  <c r="P246" i="87"/>
  <c r="AD246" i="87"/>
  <c r="AH246" i="87"/>
  <c r="W246" i="87"/>
  <c r="Z246" i="87"/>
  <c r="AE246" i="87"/>
  <c r="M246" i="87"/>
  <c r="K32" i="66"/>
  <c r="AU221" i="92"/>
  <c r="AT204" i="91"/>
  <c r="AS224" i="87"/>
  <c r="AM224" i="87"/>
  <c r="AD224" i="87"/>
  <c r="V224" i="87"/>
  <c r="M224" i="87"/>
  <c r="AL224" i="87"/>
  <c r="AC224" i="87"/>
  <c r="L224" i="87"/>
  <c r="AQ224" i="87"/>
  <c r="AI224" i="87"/>
  <c r="Z224" i="87"/>
  <c r="Q224" i="87"/>
  <c r="I224" i="87"/>
  <c r="AP224" i="87"/>
  <c r="AH224" i="87"/>
  <c r="Y224" i="87"/>
  <c r="P224" i="87"/>
  <c r="H224" i="87"/>
  <c r="J224" i="87"/>
  <c r="AA224" i="87"/>
  <c r="AR224" i="87"/>
  <c r="K224" i="87"/>
  <c r="AB224" i="87"/>
  <c r="N224" i="87"/>
  <c r="AE224" i="87"/>
  <c r="O224" i="87"/>
  <c r="AF224" i="87"/>
  <c r="W224" i="87"/>
  <c r="AO224" i="87"/>
  <c r="X224" i="87"/>
  <c r="R224" i="87"/>
  <c r="AK224" i="87"/>
  <c r="AJ224" i="87"/>
  <c r="S224" i="87"/>
  <c r="AN224" i="87"/>
  <c r="AR224" i="93"/>
  <c r="AJ224" i="93"/>
  <c r="AA224" i="93"/>
  <c r="S224" i="93"/>
  <c r="L224" i="93"/>
  <c r="AF224" i="93"/>
  <c r="X224" i="93"/>
  <c r="N224" i="93"/>
  <c r="AE224" i="93"/>
  <c r="R224" i="93"/>
  <c r="AL224" i="93"/>
  <c r="Y224" i="93"/>
  <c r="J224" i="93"/>
  <c r="AK224" i="93"/>
  <c r="H224" i="93"/>
  <c r="U224" i="93"/>
  <c r="O224" i="93"/>
  <c r="AP224" i="93"/>
  <c r="AC224" i="93"/>
  <c r="AM224" i="93"/>
  <c r="V224" i="93"/>
  <c r="K224" i="93"/>
  <c r="AH224" i="93"/>
  <c r="AS224" i="93"/>
  <c r="AI224" i="93"/>
  <c r="Q224" i="93"/>
  <c r="P224" i="93"/>
  <c r="AN224" i="93"/>
  <c r="AO224" i="93"/>
  <c r="M224" i="93"/>
  <c r="AQ224" i="93"/>
  <c r="I224" i="93"/>
  <c r="W224" i="93"/>
  <c r="AB224" i="93"/>
  <c r="Z224" i="93"/>
  <c r="AD224" i="93"/>
  <c r="AR248" i="87"/>
  <c r="AP248" i="87"/>
  <c r="AK248" i="87"/>
  <c r="AD248" i="87"/>
  <c r="Y248" i="87"/>
  <c r="S248" i="87"/>
  <c r="M248" i="87"/>
  <c r="H248" i="87"/>
  <c r="AO248" i="87"/>
  <c r="AI248" i="87"/>
  <c r="AC248" i="87"/>
  <c r="X248" i="87"/>
  <c r="Q248" i="87"/>
  <c r="L248" i="87"/>
  <c r="AS248" i="87"/>
  <c r="AM248" i="87"/>
  <c r="AH248" i="87"/>
  <c r="AB248" i="87"/>
  <c r="V248" i="87"/>
  <c r="P248" i="87"/>
  <c r="K248" i="87"/>
  <c r="AQ248" i="87"/>
  <c r="AL248" i="87"/>
  <c r="AF248" i="87"/>
  <c r="Z248" i="87"/>
  <c r="O248" i="87"/>
  <c r="I248" i="87"/>
  <c r="J248" i="87"/>
  <c r="AA248" i="87"/>
  <c r="N248" i="87"/>
  <c r="AE248" i="87"/>
  <c r="W248" i="87"/>
  <c r="R248" i="87"/>
  <c r="AJ248" i="87"/>
  <c r="AN248" i="87"/>
  <c r="Y248" i="93"/>
  <c r="AP248" i="93"/>
  <c r="U248" i="93"/>
  <c r="AL248" i="93"/>
  <c r="L248" i="93"/>
  <c r="AC248" i="93"/>
  <c r="H248" i="93"/>
  <c r="AF248" i="93"/>
  <c r="O248" i="93"/>
  <c r="AI248" i="93"/>
  <c r="Q248" i="93"/>
  <c r="AJ248" i="93"/>
  <c r="AN248" i="93"/>
  <c r="P248" i="93"/>
  <c r="AS248" i="93"/>
  <c r="AB248" i="93"/>
  <c r="K248" i="93"/>
  <c r="AD248" i="93"/>
  <c r="M248" i="93"/>
  <c r="AA248" i="93"/>
  <c r="AE248" i="93"/>
  <c r="AH248" i="93"/>
  <c r="S248" i="93"/>
  <c r="V248" i="93"/>
  <c r="J248" i="93"/>
  <c r="AO248" i="93"/>
  <c r="AQ248" i="93"/>
  <c r="I248" i="93"/>
  <c r="W248" i="93"/>
  <c r="AM248" i="93"/>
  <c r="N248" i="93"/>
  <c r="Z248" i="93"/>
  <c r="R248" i="93"/>
  <c r="X248" i="93"/>
  <c r="AR248" i="93"/>
  <c r="AK248" i="93"/>
  <c r="K216" i="32"/>
  <c r="AB216" i="32"/>
  <c r="AS216" i="32"/>
  <c r="Y216" i="32"/>
  <c r="AP216" i="32"/>
  <c r="AM216" i="32"/>
  <c r="Z216" i="32"/>
  <c r="AN216" i="32"/>
  <c r="AE216" i="32"/>
  <c r="AK216" i="32"/>
  <c r="AH216" i="32"/>
  <c r="I216" i="32"/>
  <c r="AA216" i="32"/>
  <c r="AO216" i="32"/>
  <c r="AL216" i="32"/>
  <c r="Q216" i="32"/>
  <c r="AR216" i="32"/>
  <c r="O216" i="32"/>
  <c r="AF216" i="32"/>
  <c r="L216" i="32"/>
  <c r="AC216" i="32"/>
  <c r="M216" i="32"/>
  <c r="H216" i="32"/>
  <c r="AI216" i="32"/>
  <c r="J216" i="32"/>
  <c r="AJ216" i="32"/>
  <c r="S216" i="32"/>
  <c r="P216" i="32"/>
  <c r="V216" i="32"/>
  <c r="AQ216" i="32"/>
  <c r="N216" i="32"/>
  <c r="X216" i="32"/>
  <c r="U216" i="32"/>
  <c r="AD216" i="32"/>
  <c r="W216" i="32"/>
  <c r="R216" i="32"/>
  <c r="AN216" i="93"/>
  <c r="AJ216" i="93"/>
  <c r="AC216" i="93"/>
  <c r="U216" i="93"/>
  <c r="M216" i="93"/>
  <c r="AP216" i="93"/>
  <c r="AE216" i="93"/>
  <c r="Y216" i="93"/>
  <c r="Q216" i="93"/>
  <c r="I216" i="93"/>
  <c r="AQ216" i="93"/>
  <c r="Z216" i="93"/>
  <c r="L216" i="93"/>
  <c r="AI216" i="93"/>
  <c r="R216" i="93"/>
  <c r="AL216" i="93"/>
  <c r="H216" i="93"/>
  <c r="W216" i="93"/>
  <c r="AD216" i="93"/>
  <c r="N216" i="93"/>
  <c r="AK216" i="93"/>
  <c r="S216" i="93"/>
  <c r="P216" i="93"/>
  <c r="AM216" i="93"/>
  <c r="AF216" i="93"/>
  <c r="O216" i="93"/>
  <c r="V216" i="93"/>
  <c r="AR216" i="93"/>
  <c r="AS216" i="93"/>
  <c r="K216" i="93"/>
  <c r="AO216" i="93"/>
  <c r="J216" i="93"/>
  <c r="AB216" i="93"/>
  <c r="X216" i="93"/>
  <c r="AH216" i="93"/>
  <c r="AA216" i="93"/>
  <c r="AS230" i="88"/>
  <c r="AE230" i="88"/>
  <c r="H230" i="88"/>
  <c r="AP230" i="88"/>
  <c r="S230" i="88"/>
  <c r="P230" i="88"/>
  <c r="AN230" i="88"/>
  <c r="AB230" i="88"/>
  <c r="AH230" i="88"/>
  <c r="AQ230" i="88"/>
  <c r="Z230" i="88"/>
  <c r="I230" i="88"/>
  <c r="AA230" i="88"/>
  <c r="X230" i="88"/>
  <c r="Y230" i="88"/>
  <c r="AM230" i="88"/>
  <c r="V230" i="88"/>
  <c r="AR230" i="88"/>
  <c r="U230" i="88"/>
  <c r="AO230" i="88"/>
  <c r="R230" i="88"/>
  <c r="AK230" i="88"/>
  <c r="W230" i="88"/>
  <c r="AI230" i="88"/>
  <c r="AL230" i="88"/>
  <c r="AJ230" i="88"/>
  <c r="AD230" i="88"/>
  <c r="AF230" i="88"/>
  <c r="AC230" i="88"/>
  <c r="K230" i="88"/>
  <c r="M230" i="88"/>
  <c r="N230" i="88"/>
  <c r="J230" i="88"/>
  <c r="L230" i="88"/>
  <c r="O230" i="88"/>
  <c r="Q230" i="88"/>
  <c r="M230" i="94"/>
  <c r="AI230" i="94"/>
  <c r="Q230" i="94"/>
  <c r="AP230" i="94"/>
  <c r="Y230" i="94"/>
  <c r="H230" i="94"/>
  <c r="AF230" i="94"/>
  <c r="O230" i="94"/>
  <c r="W230" i="94"/>
  <c r="AA230" i="94"/>
  <c r="Z230" i="94"/>
  <c r="AD230" i="94"/>
  <c r="AL230" i="94"/>
  <c r="U230" i="94"/>
  <c r="AS230" i="94"/>
  <c r="AB230" i="94"/>
  <c r="K230" i="94"/>
  <c r="N230" i="94"/>
  <c r="R230" i="94"/>
  <c r="I230" i="94"/>
  <c r="L230" i="94"/>
  <c r="S230" i="94"/>
  <c r="AJ230" i="94"/>
  <c r="V230" i="94"/>
  <c r="AH230" i="94"/>
  <c r="AO230" i="94"/>
  <c r="AN230" i="94"/>
  <c r="J230" i="94"/>
  <c r="X230" i="94"/>
  <c r="AM230" i="94"/>
  <c r="AC230" i="94"/>
  <c r="AE230" i="94"/>
  <c r="P230" i="94"/>
  <c r="AK230" i="94"/>
  <c r="AR230" i="94"/>
  <c r="AQ230" i="94"/>
  <c r="AN236" i="91"/>
  <c r="AA236" i="91"/>
  <c r="Q236" i="91"/>
  <c r="AR236" i="91"/>
  <c r="AI236" i="91"/>
  <c r="W236" i="91"/>
  <c r="J236" i="91"/>
  <c r="AE236" i="91"/>
  <c r="I236" i="91"/>
  <c r="AQ236" i="91"/>
  <c r="R236" i="91"/>
  <c r="Z236" i="91"/>
  <c r="N236" i="91"/>
  <c r="AJ236" i="91"/>
  <c r="AP236" i="91"/>
  <c r="Y236" i="91"/>
  <c r="H236" i="91"/>
  <c r="AF236" i="91"/>
  <c r="O236" i="91"/>
  <c r="AD236" i="91"/>
  <c r="AL236" i="91"/>
  <c r="U236" i="91"/>
  <c r="AS236" i="91"/>
  <c r="AB236" i="91"/>
  <c r="K236" i="91"/>
  <c r="AM236" i="91"/>
  <c r="AC236" i="91"/>
  <c r="AK236" i="91"/>
  <c r="V236" i="91"/>
  <c r="P236" i="91"/>
  <c r="X236" i="91"/>
  <c r="AO236" i="91"/>
  <c r="AH236" i="91"/>
  <c r="S236" i="91"/>
  <c r="M236" i="91"/>
  <c r="L236" i="91"/>
  <c r="M236" i="94"/>
  <c r="Q236" i="94"/>
  <c r="AI236" i="94"/>
  <c r="AC236" i="94"/>
  <c r="L236" i="94"/>
  <c r="AK236" i="94"/>
  <c r="S236" i="94"/>
  <c r="AJ236" i="94"/>
  <c r="AN236" i="94"/>
  <c r="AM236" i="94"/>
  <c r="AP236" i="94"/>
  <c r="Y236" i="94"/>
  <c r="H236" i="94"/>
  <c r="AF236" i="94"/>
  <c r="O236" i="94"/>
  <c r="AA236" i="94"/>
  <c r="AE236" i="94"/>
  <c r="AQ236" i="94"/>
  <c r="V236" i="94"/>
  <c r="P236" i="94"/>
  <c r="X236" i="94"/>
  <c r="J236" i="94"/>
  <c r="I236" i="94"/>
  <c r="AL236" i="94"/>
  <c r="AS236" i="94"/>
  <c r="K236" i="94"/>
  <c r="W236" i="94"/>
  <c r="AD236" i="94"/>
  <c r="AB236" i="94"/>
  <c r="Z236" i="94"/>
  <c r="AH236" i="94"/>
  <c r="AR236" i="94"/>
  <c r="U236" i="94"/>
  <c r="N236" i="94"/>
  <c r="AO236" i="94"/>
  <c r="R236" i="94"/>
  <c r="AL242" i="88"/>
  <c r="AE242" i="88"/>
  <c r="X242" i="88"/>
  <c r="O242" i="88"/>
  <c r="H242" i="88"/>
  <c r="AP242" i="88"/>
  <c r="AJ242" i="88"/>
  <c r="AA242" i="88"/>
  <c r="S242" i="88"/>
  <c r="L242" i="88"/>
  <c r="AK242" i="88"/>
  <c r="U242" i="88"/>
  <c r="AF242" i="88"/>
  <c r="R242" i="88"/>
  <c r="AR242" i="88"/>
  <c r="AC242" i="88"/>
  <c r="N242" i="88"/>
  <c r="AO242" i="88"/>
  <c r="Y242" i="88"/>
  <c r="J242" i="88"/>
  <c r="AD242" i="88"/>
  <c r="M242" i="88"/>
  <c r="W242" i="88"/>
  <c r="AS242" i="88"/>
  <c r="AQ242" i="88"/>
  <c r="Z242" i="88"/>
  <c r="I242" i="88"/>
  <c r="AB242" i="88"/>
  <c r="Q242" i="88"/>
  <c r="AN242" i="88"/>
  <c r="AI242" i="88"/>
  <c r="AH242" i="88"/>
  <c r="AM242" i="88"/>
  <c r="K242" i="88"/>
  <c r="P242" i="88"/>
  <c r="V242" i="88"/>
  <c r="AI242" i="94"/>
  <c r="Q242" i="94"/>
  <c r="M242" i="94"/>
  <c r="AL242" i="94"/>
  <c r="U242" i="94"/>
  <c r="AS242" i="94"/>
  <c r="AB242" i="94"/>
  <c r="K242" i="94"/>
  <c r="R242" i="94"/>
  <c r="W242" i="94"/>
  <c r="Z242" i="94"/>
  <c r="AD242" i="94"/>
  <c r="AH242" i="94"/>
  <c r="P242" i="94"/>
  <c r="AO242" i="94"/>
  <c r="X242" i="94"/>
  <c r="AR242" i="94"/>
  <c r="J242" i="94"/>
  <c r="N242" i="94"/>
  <c r="I242" i="94"/>
  <c r="Y242" i="94"/>
  <c r="AF242" i="94"/>
  <c r="AA242" i="94"/>
  <c r="AQ242" i="94"/>
  <c r="L242" i="94"/>
  <c r="S242" i="94"/>
  <c r="AN242" i="94"/>
  <c r="AM242" i="94"/>
  <c r="AK242" i="94"/>
  <c r="AP242" i="94"/>
  <c r="O242" i="94"/>
  <c r="V242" i="94"/>
  <c r="AC242" i="94"/>
  <c r="H242" i="94"/>
  <c r="AJ242" i="94"/>
  <c r="AE242" i="94"/>
  <c r="L254" i="32"/>
  <c r="J254" i="32"/>
  <c r="AA254" i="32"/>
  <c r="AR254" i="32"/>
  <c r="AF254" i="32"/>
  <c r="K254" i="32"/>
  <c r="AM254" i="32"/>
  <c r="AO254" i="32"/>
  <c r="AK254" i="32"/>
  <c r="U254" i="32"/>
  <c r="AJ254" i="32"/>
  <c r="AB254" i="32"/>
  <c r="AI254" i="32"/>
  <c r="Y254" i="32"/>
  <c r="AN254" i="32"/>
  <c r="H254" i="32"/>
  <c r="AC254" i="32"/>
  <c r="AP254" i="32"/>
  <c r="P254" i="32"/>
  <c r="N254" i="32"/>
  <c r="AE254" i="32"/>
  <c r="I254" i="32"/>
  <c r="AL254" i="32"/>
  <c r="S254" i="32"/>
  <c r="AS254" i="32"/>
  <c r="V254" i="32"/>
  <c r="O254" i="32"/>
  <c r="R254" i="32"/>
  <c r="Q254" i="32"/>
  <c r="AQ254" i="32"/>
  <c r="M254" i="32"/>
  <c r="X254" i="32"/>
  <c r="W254" i="32"/>
  <c r="Z254" i="32"/>
  <c r="AH254" i="32"/>
  <c r="AD254" i="32"/>
  <c r="AQ254" i="91"/>
  <c r="AE254" i="91"/>
  <c r="R254" i="91"/>
  <c r="I254" i="91"/>
  <c r="AJ254" i="91"/>
  <c r="Z254" i="91"/>
  <c r="N254" i="91"/>
  <c r="AN254" i="91"/>
  <c r="Q254" i="91"/>
  <c r="AA254" i="91"/>
  <c r="W254" i="91"/>
  <c r="J254" i="91"/>
  <c r="AR254" i="91"/>
  <c r="AI254" i="91"/>
  <c r="AL254" i="91"/>
  <c r="U254" i="91"/>
  <c r="AS254" i="91"/>
  <c r="AB254" i="91"/>
  <c r="K254" i="91"/>
  <c r="AM254" i="91"/>
  <c r="AH254" i="91"/>
  <c r="P254" i="91"/>
  <c r="AO254" i="91"/>
  <c r="X254" i="91"/>
  <c r="M254" i="91"/>
  <c r="Y254" i="91"/>
  <c r="AF254" i="91"/>
  <c r="AD254" i="91"/>
  <c r="L254" i="91"/>
  <c r="S254" i="91"/>
  <c r="AC254" i="91"/>
  <c r="V254" i="91"/>
  <c r="O254" i="91"/>
  <c r="H254" i="91"/>
  <c r="AK254" i="91"/>
  <c r="AP254" i="91"/>
  <c r="J283" i="32"/>
  <c r="AA283" i="32"/>
  <c r="AR283" i="32"/>
  <c r="AB283" i="32"/>
  <c r="M283" i="32"/>
  <c r="AK283" i="32"/>
  <c r="AO283" i="32"/>
  <c r="AQ283" i="32"/>
  <c r="Z283" i="32"/>
  <c r="F282" i="32"/>
  <c r="R283" i="32"/>
  <c r="P283" i="32"/>
  <c r="Y283" i="32"/>
  <c r="U283" i="32"/>
  <c r="O283" i="32"/>
  <c r="AN283" i="32"/>
  <c r="AS283" i="32"/>
  <c r="AC283" i="32"/>
  <c r="AI283" i="32"/>
  <c r="N283" i="32"/>
  <c r="AE283" i="32"/>
  <c r="K283" i="32"/>
  <c r="AH283" i="32"/>
  <c r="S283" i="32"/>
  <c r="AP283" i="32"/>
  <c r="I283" i="32"/>
  <c r="X283" i="32"/>
  <c r="AL283" i="32"/>
  <c r="AJ283" i="32"/>
  <c r="AM283" i="32"/>
  <c r="Q283" i="32"/>
  <c r="L283" i="32"/>
  <c r="W283" i="32"/>
  <c r="V283" i="32"/>
  <c r="AD283" i="32"/>
  <c r="AF283" i="32"/>
  <c r="H283" i="32"/>
  <c r="AR283" i="93"/>
  <c r="AQ283" i="93"/>
  <c r="AI283" i="93"/>
  <c r="Z283" i="93"/>
  <c r="Q283" i="93"/>
  <c r="I283" i="93"/>
  <c r="AO283" i="93"/>
  <c r="AF283" i="93"/>
  <c r="X283" i="93"/>
  <c r="O283" i="93"/>
  <c r="F282" i="93"/>
  <c r="AK283" i="93"/>
  <c r="S283" i="93"/>
  <c r="AS283" i="93"/>
  <c r="AB283" i="93"/>
  <c r="K283" i="93"/>
  <c r="AD283" i="93"/>
  <c r="M283" i="93"/>
  <c r="V283" i="93"/>
  <c r="AM283" i="93"/>
  <c r="U283" i="93"/>
  <c r="AL283" i="93"/>
  <c r="R283" i="93"/>
  <c r="AJ283" i="93"/>
  <c r="H283" i="93"/>
  <c r="Y283" i="93"/>
  <c r="AP283" i="93"/>
  <c r="W283" i="93"/>
  <c r="AN283" i="93"/>
  <c r="AH283" i="93"/>
  <c r="AE283" i="93"/>
  <c r="L283" i="93"/>
  <c r="J283" i="93"/>
  <c r="AC283" i="93"/>
  <c r="N283" i="93"/>
  <c r="P283" i="93"/>
  <c r="AA283" i="93"/>
  <c r="AR222" i="87"/>
  <c r="AF222" i="87"/>
  <c r="S222" i="87"/>
  <c r="J222" i="87"/>
  <c r="AO222" i="87"/>
  <c r="AB222" i="87"/>
  <c r="R222" i="87"/>
  <c r="AK222" i="87"/>
  <c r="AA222" i="87"/>
  <c r="O222" i="87"/>
  <c r="AS222" i="87"/>
  <c r="AJ222" i="87"/>
  <c r="X222" i="87"/>
  <c r="K222" i="87"/>
  <c r="AM222" i="87"/>
  <c r="V222" i="87"/>
  <c r="AP222" i="87"/>
  <c r="Y222" i="87"/>
  <c r="H222" i="87"/>
  <c r="AN222" i="87"/>
  <c r="AI222" i="87"/>
  <c r="Q222" i="87"/>
  <c r="AL222" i="87"/>
  <c r="N222" i="87"/>
  <c r="M222" i="87"/>
  <c r="P222" i="87"/>
  <c r="AD222" i="87"/>
  <c r="W222" i="87"/>
  <c r="AC222" i="87"/>
  <c r="AQ222" i="87"/>
  <c r="I222" i="87"/>
  <c r="L222" i="87"/>
  <c r="AH222" i="87"/>
  <c r="Z222" i="87"/>
  <c r="AE222" i="87"/>
  <c r="AR222" i="94"/>
  <c r="AQ222" i="94"/>
  <c r="AL222" i="94"/>
  <c r="AF222" i="94"/>
  <c r="Z222" i="94"/>
  <c r="U222" i="94"/>
  <c r="AM222" i="94"/>
  <c r="AD222" i="94"/>
  <c r="X222" i="94"/>
  <c r="P222" i="94"/>
  <c r="K222" i="94"/>
  <c r="AS222" i="94"/>
  <c r="AK222" i="94"/>
  <c r="AC222" i="94"/>
  <c r="V222" i="94"/>
  <c r="O222" i="94"/>
  <c r="I222" i="94"/>
  <c r="AH222" i="94"/>
  <c r="Q222" i="94"/>
  <c r="AP222" i="94"/>
  <c r="AB222" i="94"/>
  <c r="M222" i="94"/>
  <c r="Y222" i="94"/>
  <c r="AO222" i="94"/>
  <c r="L222" i="94"/>
  <c r="H222" i="94"/>
  <c r="AI222" i="94"/>
  <c r="S222" i="94"/>
  <c r="J222" i="94"/>
  <c r="AA222" i="94"/>
  <c r="N222" i="94"/>
  <c r="AE222" i="94"/>
  <c r="R222" i="94"/>
  <c r="W222" i="94"/>
  <c r="AJ222" i="94"/>
  <c r="AN222" i="94"/>
  <c r="F257" i="92"/>
  <c r="G263" i="91"/>
  <c r="AR279" i="87"/>
  <c r="AQ279" i="87"/>
  <c r="AL279" i="87"/>
  <c r="AF279" i="87"/>
  <c r="Z279" i="87"/>
  <c r="O279" i="87"/>
  <c r="I279" i="87"/>
  <c r="AO279" i="87"/>
  <c r="AI279" i="87"/>
  <c r="AC279" i="87"/>
  <c r="X279" i="87"/>
  <c r="Q279" i="87"/>
  <c r="L279" i="87"/>
  <c r="AM279" i="87"/>
  <c r="AB279" i="87"/>
  <c r="P279" i="87"/>
  <c r="AK279" i="87"/>
  <c r="Y279" i="87"/>
  <c r="M279" i="87"/>
  <c r="AS279" i="87"/>
  <c r="AH279" i="87"/>
  <c r="V279" i="87"/>
  <c r="K279" i="87"/>
  <c r="AP279" i="87"/>
  <c r="AD279" i="87"/>
  <c r="S279" i="87"/>
  <c r="H279" i="87"/>
  <c r="W279" i="87"/>
  <c r="AN279" i="87"/>
  <c r="J279" i="87"/>
  <c r="AA279" i="87"/>
  <c r="AE279" i="87"/>
  <c r="AJ279" i="87"/>
  <c r="N279" i="87"/>
  <c r="R279" i="87"/>
  <c r="AQ279" i="94"/>
  <c r="AJ279" i="94"/>
  <c r="AA279" i="94"/>
  <c r="S279" i="94"/>
  <c r="M279" i="94"/>
  <c r="AO279" i="94"/>
  <c r="AF279" i="94"/>
  <c r="Z279" i="94"/>
  <c r="R279" i="94"/>
  <c r="J279" i="94"/>
  <c r="AE279" i="94"/>
  <c r="O279" i="94"/>
  <c r="AR279" i="94"/>
  <c r="X279" i="94"/>
  <c r="AK279" i="94"/>
  <c r="I279" i="94"/>
  <c r="AD279" i="94"/>
  <c r="V279" i="94"/>
  <c r="N279" i="94"/>
  <c r="AM279" i="94"/>
  <c r="AH279" i="94"/>
  <c r="P279" i="94"/>
  <c r="Q279" i="94"/>
  <c r="AN279" i="94"/>
  <c r="AC279" i="94"/>
  <c r="L279" i="94"/>
  <c r="W279" i="94"/>
  <c r="AS279" i="94"/>
  <c r="U279" i="94"/>
  <c r="AI279" i="94"/>
  <c r="AP279" i="94"/>
  <c r="H279" i="94"/>
  <c r="Y279" i="94"/>
  <c r="K279" i="94"/>
  <c r="AB279" i="94"/>
  <c r="AL279" i="94"/>
  <c r="L290" i="32"/>
  <c r="AC290" i="32"/>
  <c r="I290" i="32"/>
  <c r="AE290" i="32"/>
  <c r="Q290" i="32"/>
  <c r="AN290" i="32"/>
  <c r="AF290" i="32"/>
  <c r="X290" i="32"/>
  <c r="AM290" i="32"/>
  <c r="U290" i="32"/>
  <c r="S290" i="32"/>
  <c r="AB290" i="32"/>
  <c r="H290" i="32"/>
  <c r="AO290" i="32"/>
  <c r="AP290" i="32"/>
  <c r="K290" i="32"/>
  <c r="V290" i="32"/>
  <c r="O290" i="32"/>
  <c r="P290" i="32"/>
  <c r="AH290" i="32"/>
  <c r="N290" i="32"/>
  <c r="AK290" i="32"/>
  <c r="W290" i="32"/>
  <c r="AS290" i="32"/>
  <c r="AR290" i="32"/>
  <c r="AJ290" i="32"/>
  <c r="AD290" i="32"/>
  <c r="AL290" i="32"/>
  <c r="AQ290" i="32"/>
  <c r="J290" i="32"/>
  <c r="AA290" i="32"/>
  <c r="Y290" i="32"/>
  <c r="Z290" i="32"/>
  <c r="AI290" i="32"/>
  <c r="M290" i="32"/>
  <c r="R290" i="32"/>
  <c r="AP290" i="92"/>
  <c r="AR290" i="92"/>
  <c r="AA290" i="92"/>
  <c r="J290" i="92"/>
  <c r="AJ290" i="92"/>
  <c r="R290" i="92"/>
  <c r="W290" i="92"/>
  <c r="AN290" i="92"/>
  <c r="AE290" i="92"/>
  <c r="N290" i="92"/>
  <c r="P290" i="92"/>
  <c r="AD290" i="92"/>
  <c r="M290" i="92"/>
  <c r="AK290" i="92"/>
  <c r="S290" i="92"/>
  <c r="U290" i="92"/>
  <c r="Y290" i="92"/>
  <c r="AQ290" i="92"/>
  <c r="Z290" i="92"/>
  <c r="I290" i="92"/>
  <c r="AF290" i="92"/>
  <c r="O290" i="92"/>
  <c r="AC290" i="92"/>
  <c r="Q290" i="92"/>
  <c r="X290" i="92"/>
  <c r="AM290" i="92"/>
  <c r="AS290" i="92"/>
  <c r="K290" i="92"/>
  <c r="AI290" i="92"/>
  <c r="L290" i="92"/>
  <c r="AO290" i="92"/>
  <c r="AH290" i="92"/>
  <c r="V290" i="92"/>
  <c r="AL290" i="92"/>
  <c r="H290" i="92"/>
  <c r="AB290" i="92"/>
  <c r="G201" i="87"/>
  <c r="AI249" i="88"/>
  <c r="W249" i="88"/>
  <c r="AR249" i="88"/>
  <c r="I249" i="88"/>
  <c r="AB249" i="88"/>
  <c r="AP249" i="88"/>
  <c r="Y249" i="88"/>
  <c r="H249" i="88"/>
  <c r="X249" i="88"/>
  <c r="AF249" i="88"/>
  <c r="AQ249" i="88"/>
  <c r="AS249" i="88"/>
  <c r="S249" i="88"/>
  <c r="AL249" i="88"/>
  <c r="U249" i="88"/>
  <c r="AO249" i="88"/>
  <c r="R249" i="88"/>
  <c r="Z249" i="88"/>
  <c r="AE249" i="88"/>
  <c r="AK249" i="88"/>
  <c r="AM249" i="88"/>
  <c r="N249" i="88"/>
  <c r="P249" i="88"/>
  <c r="M249" i="88"/>
  <c r="V249" i="88"/>
  <c r="L249" i="88"/>
  <c r="AN249" i="88"/>
  <c r="K249" i="88"/>
  <c r="AD249" i="88"/>
  <c r="O249" i="88"/>
  <c r="AC249" i="88"/>
  <c r="AJ249" i="88"/>
  <c r="AH249" i="88"/>
  <c r="Q249" i="88"/>
  <c r="J249" i="88"/>
  <c r="AA249" i="88"/>
  <c r="L256" i="32"/>
  <c r="AC256" i="32"/>
  <c r="I256" i="32"/>
  <c r="AE256" i="32"/>
  <c r="O256" i="32"/>
  <c r="AM256" i="32"/>
  <c r="AI256" i="32"/>
  <c r="AB256" i="32"/>
  <c r="AJ256" i="32"/>
  <c r="U256" i="32"/>
  <c r="S256" i="32"/>
  <c r="AA256" i="32"/>
  <c r="H256" i="32"/>
  <c r="M256" i="32"/>
  <c r="AP256" i="32"/>
  <c r="J256" i="32"/>
  <c r="W256" i="32"/>
  <c r="AD256" i="32"/>
  <c r="P256" i="32"/>
  <c r="AH256" i="32"/>
  <c r="N256" i="32"/>
  <c r="AK256" i="32"/>
  <c r="V256" i="32"/>
  <c r="AR256" i="32"/>
  <c r="AS256" i="32"/>
  <c r="AN256" i="32"/>
  <c r="AO256" i="32"/>
  <c r="AL256" i="32"/>
  <c r="AQ256" i="32"/>
  <c r="K256" i="32"/>
  <c r="X256" i="32"/>
  <c r="Y256" i="32"/>
  <c r="Z256" i="32"/>
  <c r="AF256" i="32"/>
  <c r="Q256" i="32"/>
  <c r="R256" i="32"/>
  <c r="AR256" i="91"/>
  <c r="AP256" i="91"/>
  <c r="AK256" i="91"/>
  <c r="AD256" i="91"/>
  <c r="Y256" i="91"/>
  <c r="S256" i="91"/>
  <c r="M256" i="91"/>
  <c r="H256" i="91"/>
  <c r="AS256" i="91"/>
  <c r="AM256" i="91"/>
  <c r="AH256" i="91"/>
  <c r="AB256" i="91"/>
  <c r="V256" i="91"/>
  <c r="P256" i="91"/>
  <c r="K256" i="91"/>
  <c r="AI256" i="91"/>
  <c r="X256" i="91"/>
  <c r="L256" i="91"/>
  <c r="AO256" i="91"/>
  <c r="AC256" i="91"/>
  <c r="Q256" i="91"/>
  <c r="AL256" i="91"/>
  <c r="O256" i="91"/>
  <c r="AF256" i="91"/>
  <c r="I256" i="91"/>
  <c r="Z256" i="91"/>
  <c r="AQ256" i="91"/>
  <c r="U256" i="91"/>
  <c r="R256" i="91"/>
  <c r="AJ256" i="91"/>
  <c r="W256" i="91"/>
  <c r="AN256" i="91"/>
  <c r="AA256" i="91"/>
  <c r="AE256" i="91"/>
  <c r="J256" i="91"/>
  <c r="N256" i="91"/>
  <c r="AR285" i="87"/>
  <c r="AP285" i="87"/>
  <c r="AK285" i="87"/>
  <c r="AD285" i="87"/>
  <c r="Y285" i="87"/>
  <c r="S285" i="87"/>
  <c r="M285" i="87"/>
  <c r="H285" i="87"/>
  <c r="AS285" i="87"/>
  <c r="AM285" i="87"/>
  <c r="AH285" i="87"/>
  <c r="AB285" i="87"/>
  <c r="V285" i="87"/>
  <c r="P285" i="87"/>
  <c r="K285" i="87"/>
  <c r="AI285" i="87"/>
  <c r="X285" i="87"/>
  <c r="L285" i="87"/>
  <c r="AQ285" i="87"/>
  <c r="AF285" i="87"/>
  <c r="I285" i="87"/>
  <c r="AO285" i="87"/>
  <c r="AC285" i="87"/>
  <c r="Q285" i="87"/>
  <c r="AL285" i="87"/>
  <c r="Z285" i="87"/>
  <c r="O285" i="87"/>
  <c r="W285" i="87"/>
  <c r="AN285" i="87"/>
  <c r="J285" i="87"/>
  <c r="AA285" i="87"/>
  <c r="AE285" i="87"/>
  <c r="N285" i="87"/>
  <c r="R285" i="87"/>
  <c r="AJ285" i="87"/>
  <c r="AJ285" i="94"/>
  <c r="AB285" i="94"/>
  <c r="Q285" i="94"/>
  <c r="AN285" i="94"/>
  <c r="AH285" i="94"/>
  <c r="P285" i="94"/>
  <c r="AM285" i="94"/>
  <c r="O285" i="94"/>
  <c r="AE285" i="94"/>
  <c r="I285" i="94"/>
  <c r="K285" i="94"/>
  <c r="X285" i="94"/>
  <c r="AC285" i="94"/>
  <c r="L285" i="94"/>
  <c r="AF285" i="94"/>
  <c r="J285" i="94"/>
  <c r="Z285" i="94"/>
  <c r="AS285" i="94"/>
  <c r="AO285" i="94"/>
  <c r="Y285" i="94"/>
  <c r="AA285" i="94"/>
  <c r="S285" i="94"/>
  <c r="AD285" i="94"/>
  <c r="M285" i="94"/>
  <c r="U285" i="94"/>
  <c r="V285" i="94"/>
  <c r="N285" i="94"/>
  <c r="R285" i="94"/>
  <c r="AP285" i="94"/>
  <c r="AQ285" i="94"/>
  <c r="AL285" i="94"/>
  <c r="AK285" i="94"/>
  <c r="H285" i="94"/>
  <c r="W285" i="94"/>
  <c r="AR285" i="94"/>
  <c r="AI285" i="94"/>
  <c r="AR238" i="91"/>
  <c r="AO238" i="91"/>
  <c r="AI238" i="91"/>
  <c r="AC238" i="91"/>
  <c r="X238" i="91"/>
  <c r="Q238" i="91"/>
  <c r="L238" i="91"/>
  <c r="AQ238" i="91"/>
  <c r="AL238" i="91"/>
  <c r="AF238" i="91"/>
  <c r="Z238" i="91"/>
  <c r="U238" i="91"/>
  <c r="O238" i="91"/>
  <c r="I238" i="91"/>
  <c r="AP238" i="91"/>
  <c r="AD238" i="91"/>
  <c r="S238" i="91"/>
  <c r="H238" i="91"/>
  <c r="AK238" i="91"/>
  <c r="Y238" i="91"/>
  <c r="M238" i="91"/>
  <c r="AM238" i="91"/>
  <c r="P238" i="91"/>
  <c r="AH238" i="91"/>
  <c r="K238" i="91"/>
  <c r="AB238" i="91"/>
  <c r="AS238" i="91"/>
  <c r="V238" i="91"/>
  <c r="R238" i="91"/>
  <c r="AJ238" i="91"/>
  <c r="W238" i="91"/>
  <c r="AN238" i="91"/>
  <c r="AA238" i="91"/>
  <c r="AE238" i="91"/>
  <c r="J238" i="91"/>
  <c r="N238" i="91"/>
  <c r="AP238" i="93"/>
  <c r="L238" i="93"/>
  <c r="AL238" i="93"/>
  <c r="AC238" i="93"/>
  <c r="U238" i="93"/>
  <c r="AQ238" i="93"/>
  <c r="Z238" i="93"/>
  <c r="I238" i="93"/>
  <c r="AF238" i="93"/>
  <c r="O238" i="93"/>
  <c r="W238" i="93"/>
  <c r="AA238" i="93"/>
  <c r="AH238" i="93"/>
  <c r="H238" i="93"/>
  <c r="AM238" i="93"/>
  <c r="V238" i="93"/>
  <c r="AS238" i="93"/>
  <c r="AB238" i="93"/>
  <c r="K238" i="93"/>
  <c r="N238" i="93"/>
  <c r="R238" i="93"/>
  <c r="AI238" i="93"/>
  <c r="AO238" i="93"/>
  <c r="AN238" i="93"/>
  <c r="J238" i="93"/>
  <c r="AD238" i="93"/>
  <c r="AK238" i="93"/>
  <c r="AE238" i="93"/>
  <c r="P238" i="93"/>
  <c r="M238" i="93"/>
  <c r="AJ238" i="93"/>
  <c r="Y238" i="93"/>
  <c r="X238" i="93"/>
  <c r="AR238" i="93"/>
  <c r="S238" i="93"/>
  <c r="Q238" i="93"/>
  <c r="K241" i="32"/>
  <c r="AB241" i="32"/>
  <c r="AS241" i="32"/>
  <c r="Y241" i="32"/>
  <c r="AP241" i="32"/>
  <c r="AI241" i="32"/>
  <c r="AD241" i="32"/>
  <c r="AJ241" i="32"/>
  <c r="AR241" i="32"/>
  <c r="S241" i="32"/>
  <c r="P241" i="32"/>
  <c r="Q241" i="32"/>
  <c r="H241" i="32"/>
  <c r="AO241" i="32"/>
  <c r="AL241" i="32"/>
  <c r="V241" i="32"/>
  <c r="J241" i="32"/>
  <c r="O241" i="32"/>
  <c r="AF241" i="32"/>
  <c r="L241" i="32"/>
  <c r="AC241" i="32"/>
  <c r="I241" i="32"/>
  <c r="AQ241" i="32"/>
  <c r="AM241" i="32"/>
  <c r="W241" i="32"/>
  <c r="N241" i="32"/>
  <c r="AK241" i="32"/>
  <c r="AH241" i="32"/>
  <c r="M241" i="32"/>
  <c r="AN241" i="32"/>
  <c r="AA241" i="32"/>
  <c r="X241" i="32"/>
  <c r="U241" i="32"/>
  <c r="Z241" i="32"/>
  <c r="R241" i="32"/>
  <c r="AE241" i="32"/>
  <c r="AR241" i="92"/>
  <c r="AP241" i="92"/>
  <c r="AK241" i="92"/>
  <c r="AD241" i="92"/>
  <c r="Y241" i="92"/>
  <c r="S241" i="92"/>
  <c r="M241" i="92"/>
  <c r="H241" i="92"/>
  <c r="AS241" i="92"/>
  <c r="AM241" i="92"/>
  <c r="AH241" i="92"/>
  <c r="AB241" i="92"/>
  <c r="V241" i="92"/>
  <c r="P241" i="92"/>
  <c r="K241" i="92"/>
  <c r="AQ241" i="92"/>
  <c r="AF241" i="92"/>
  <c r="U241" i="92"/>
  <c r="I241" i="92"/>
  <c r="AL241" i="92"/>
  <c r="Z241" i="92"/>
  <c r="O241" i="92"/>
  <c r="X241" i="92"/>
  <c r="AI241" i="92"/>
  <c r="L241" i="92"/>
  <c r="AO241" i="92"/>
  <c r="AC241" i="92"/>
  <c r="Q241" i="92"/>
  <c r="J241" i="92"/>
  <c r="AA241" i="92"/>
  <c r="N241" i="92"/>
  <c r="AE241" i="92"/>
  <c r="AN241" i="92"/>
  <c r="R241" i="92"/>
  <c r="W241" i="92"/>
  <c r="AJ241" i="92"/>
  <c r="AR271" i="91"/>
  <c r="AF271" i="91"/>
  <c r="S271" i="91"/>
  <c r="J271" i="91"/>
  <c r="AK271" i="91"/>
  <c r="AA271" i="91"/>
  <c r="O271" i="91"/>
  <c r="AJ271" i="91"/>
  <c r="K271" i="91"/>
  <c r="F270" i="91"/>
  <c r="AS271" i="91"/>
  <c r="X271" i="91"/>
  <c r="AB271" i="91"/>
  <c r="R271" i="91"/>
  <c r="AO271" i="91"/>
  <c r="AI271" i="91"/>
  <c r="Q271" i="91"/>
  <c r="AL271" i="91"/>
  <c r="U271" i="91"/>
  <c r="N271" i="91"/>
  <c r="AD271" i="91"/>
  <c r="M271" i="91"/>
  <c r="AH271" i="91"/>
  <c r="P271" i="91"/>
  <c r="W271" i="91"/>
  <c r="AQ271" i="91"/>
  <c r="I271" i="91"/>
  <c r="L271" i="91"/>
  <c r="AM271" i="91"/>
  <c r="AP271" i="91"/>
  <c r="H271" i="91"/>
  <c r="AC271" i="91"/>
  <c r="Z271" i="91"/>
  <c r="V271" i="91"/>
  <c r="Y271" i="91"/>
  <c r="AE271" i="91"/>
  <c r="AN271" i="91"/>
  <c r="I275" i="32"/>
  <c r="Z275" i="32"/>
  <c r="AQ275" i="32"/>
  <c r="W275" i="32"/>
  <c r="AN275" i="32"/>
  <c r="S275" i="32"/>
  <c r="O275" i="32"/>
  <c r="U275" i="32"/>
  <c r="L275" i="32"/>
  <c r="AI275" i="32"/>
  <c r="AE275" i="32"/>
  <c r="AK275" i="32"/>
  <c r="Y275" i="32"/>
  <c r="AM275" i="32"/>
  <c r="AJ275" i="32"/>
  <c r="AS275" i="32"/>
  <c r="AP275" i="32"/>
  <c r="M275" i="32"/>
  <c r="AD275" i="32"/>
  <c r="J275" i="32"/>
  <c r="AA275" i="32"/>
  <c r="AR275" i="32"/>
  <c r="AB275" i="32"/>
  <c r="X275" i="32"/>
  <c r="AL275" i="32"/>
  <c r="AC275" i="32"/>
  <c r="Q275" i="32"/>
  <c r="N275" i="32"/>
  <c r="H275" i="32"/>
  <c r="AF275" i="32"/>
  <c r="P275" i="32"/>
  <c r="V275" i="32"/>
  <c r="R275" i="32"/>
  <c r="K275" i="32"/>
  <c r="AO275" i="32"/>
  <c r="AH275" i="32"/>
  <c r="AR275" i="92"/>
  <c r="AQ275" i="92"/>
  <c r="AL275" i="92"/>
  <c r="AF275" i="92"/>
  <c r="Z275" i="92"/>
  <c r="U275" i="92"/>
  <c r="O275" i="92"/>
  <c r="I275" i="92"/>
  <c r="AO275" i="92"/>
  <c r="AI275" i="92"/>
  <c r="AC275" i="92"/>
  <c r="X275" i="92"/>
  <c r="Q275" i="92"/>
  <c r="L275" i="92"/>
  <c r="AP275" i="92"/>
  <c r="AD275" i="92"/>
  <c r="S275" i="92"/>
  <c r="H275" i="92"/>
  <c r="AK275" i="92"/>
  <c r="Y275" i="92"/>
  <c r="M275" i="92"/>
  <c r="AS275" i="92"/>
  <c r="V275" i="92"/>
  <c r="AH275" i="92"/>
  <c r="K275" i="92"/>
  <c r="AB275" i="92"/>
  <c r="AM275" i="92"/>
  <c r="P275" i="92"/>
  <c r="R275" i="92"/>
  <c r="AJ275" i="92"/>
  <c r="W275" i="92"/>
  <c r="AN275" i="92"/>
  <c r="N275" i="92"/>
  <c r="AA275" i="92"/>
  <c r="J275" i="92"/>
  <c r="AE275" i="92"/>
  <c r="K209" i="32"/>
  <c r="AB209" i="32"/>
  <c r="AS209" i="32"/>
  <c r="Y209" i="32"/>
  <c r="AP209" i="32"/>
  <c r="AM209" i="32"/>
  <c r="AI209" i="32"/>
  <c r="J209" i="32"/>
  <c r="N209" i="32"/>
  <c r="F208" i="32"/>
  <c r="S209" i="32"/>
  <c r="AH209" i="32"/>
  <c r="Q209" i="32"/>
  <c r="AR209" i="32"/>
  <c r="X209" i="32"/>
  <c r="AL209" i="32"/>
  <c r="Z209" i="32"/>
  <c r="H209" i="32"/>
  <c r="O209" i="32"/>
  <c r="AF209" i="32"/>
  <c r="L209" i="32"/>
  <c r="AC209" i="32"/>
  <c r="M209" i="32"/>
  <c r="I209" i="32"/>
  <c r="AQ209" i="32"/>
  <c r="AA209" i="32"/>
  <c r="R209" i="32"/>
  <c r="AK209" i="32"/>
  <c r="P209" i="32"/>
  <c r="V209" i="32"/>
  <c r="W209" i="32"/>
  <c r="AE209" i="32"/>
  <c r="AO209" i="32"/>
  <c r="U209" i="32"/>
  <c r="AD209" i="32"/>
  <c r="AN209" i="32"/>
  <c r="AJ209" i="32"/>
  <c r="AJ209" i="92"/>
  <c r="Y209" i="92"/>
  <c r="N209" i="92"/>
  <c r="AP209" i="92"/>
  <c r="AE209" i="92"/>
  <c r="R209" i="92"/>
  <c r="H209" i="92"/>
  <c r="AN209" i="92"/>
  <c r="P209" i="92"/>
  <c r="AA209" i="92"/>
  <c r="AR209" i="92"/>
  <c r="W209" i="92"/>
  <c r="AH209" i="92"/>
  <c r="J209" i="92"/>
  <c r="AK209" i="92"/>
  <c r="S209" i="92"/>
  <c r="AQ209" i="92"/>
  <c r="Z209" i="92"/>
  <c r="I209" i="92"/>
  <c r="AL209" i="92"/>
  <c r="AF209" i="92"/>
  <c r="O209" i="92"/>
  <c r="AM209" i="92"/>
  <c r="V209" i="92"/>
  <c r="L209" i="92"/>
  <c r="AO209" i="92"/>
  <c r="F208" i="92"/>
  <c r="M209" i="92"/>
  <c r="AB209" i="92"/>
  <c r="AI209" i="92"/>
  <c r="U209" i="92"/>
  <c r="X209" i="92"/>
  <c r="AC209" i="92"/>
  <c r="AD209" i="92"/>
  <c r="Q209" i="92"/>
  <c r="K209" i="92"/>
  <c r="AS209" i="92"/>
  <c r="K213" i="32"/>
  <c r="AB213" i="32"/>
  <c r="AS213" i="32"/>
  <c r="U213" i="32"/>
  <c r="AL213" i="32"/>
  <c r="Z213" i="32"/>
  <c r="V213" i="32"/>
  <c r="AA213" i="32"/>
  <c r="AJ213" i="32"/>
  <c r="S213" i="32"/>
  <c r="L213" i="32"/>
  <c r="I213" i="32"/>
  <c r="AM213" i="32"/>
  <c r="R213" i="32"/>
  <c r="AO213" i="32"/>
  <c r="AH213" i="32"/>
  <c r="M213" i="32"/>
  <c r="AE213" i="32"/>
  <c r="O213" i="32"/>
  <c r="AF213" i="32"/>
  <c r="H213" i="32"/>
  <c r="Y213" i="32"/>
  <c r="AP213" i="32"/>
  <c r="AI213" i="32"/>
  <c r="AD213" i="32"/>
  <c r="AR213" i="32"/>
  <c r="AN213" i="32"/>
  <c r="AK213" i="32"/>
  <c r="AC213" i="32"/>
  <c r="AQ213" i="32"/>
  <c r="N213" i="32"/>
  <c r="X213" i="32"/>
  <c r="P213" i="32"/>
  <c r="Q213" i="32"/>
  <c r="J213" i="32"/>
  <c r="W213" i="32"/>
  <c r="AC213" i="92"/>
  <c r="U213" i="92"/>
  <c r="AL213" i="92"/>
  <c r="Y213" i="92"/>
  <c r="AP213" i="92"/>
  <c r="H213" i="92"/>
  <c r="AS213" i="92"/>
  <c r="AB213" i="92"/>
  <c r="K213" i="92"/>
  <c r="AD213" i="92"/>
  <c r="M213" i="92"/>
  <c r="AA213" i="92"/>
  <c r="AE213" i="92"/>
  <c r="AH213" i="92"/>
  <c r="AO213" i="92"/>
  <c r="X213" i="92"/>
  <c r="AQ213" i="92"/>
  <c r="Z213" i="92"/>
  <c r="I213" i="92"/>
  <c r="R213" i="92"/>
  <c r="W213" i="92"/>
  <c r="S213" i="92"/>
  <c r="V213" i="92"/>
  <c r="J213" i="92"/>
  <c r="O213" i="92"/>
  <c r="Q213" i="92"/>
  <c r="AN213" i="92"/>
  <c r="L213" i="92"/>
  <c r="AI213" i="92"/>
  <c r="P213" i="92"/>
  <c r="AJ213" i="92"/>
  <c r="AM213" i="92"/>
  <c r="AK213" i="92"/>
  <c r="AR213" i="92"/>
  <c r="AF213" i="92"/>
  <c r="N213" i="92"/>
  <c r="AS280" i="88"/>
  <c r="AJ280" i="88"/>
  <c r="X280" i="88"/>
  <c r="K280" i="88"/>
  <c r="AO280" i="88"/>
  <c r="AB280" i="88"/>
  <c r="R280" i="88"/>
  <c r="AF280" i="88"/>
  <c r="J280" i="88"/>
  <c r="AR280" i="88"/>
  <c r="S280" i="88"/>
  <c r="O280" i="88"/>
  <c r="AK280" i="88"/>
  <c r="AA280" i="88"/>
  <c r="AQ280" i="88"/>
  <c r="Z280" i="88"/>
  <c r="I280" i="88"/>
  <c r="AC280" i="88"/>
  <c r="L280" i="88"/>
  <c r="AE280" i="88"/>
  <c r="AM280" i="88"/>
  <c r="V280" i="88"/>
  <c r="AP280" i="88"/>
  <c r="Y280" i="88"/>
  <c r="H280" i="88"/>
  <c r="AN280" i="88"/>
  <c r="Q280" i="88"/>
  <c r="U280" i="88"/>
  <c r="AL280" i="88"/>
  <c r="AD280" i="88"/>
  <c r="W280" i="88"/>
  <c r="M280" i="88"/>
  <c r="P280" i="88"/>
  <c r="AI280" i="88"/>
  <c r="N280" i="88"/>
  <c r="AH280" i="88"/>
  <c r="AJ280" i="94"/>
  <c r="AN280" i="94"/>
  <c r="AB280" i="94"/>
  <c r="P280" i="94"/>
  <c r="AM280" i="94"/>
  <c r="V280" i="94"/>
  <c r="AR280" i="94"/>
  <c r="U280" i="94"/>
  <c r="AK280" i="94"/>
  <c r="N280" i="94"/>
  <c r="W280" i="94"/>
  <c r="R280" i="94"/>
  <c r="L280" i="94"/>
  <c r="AI280" i="94"/>
  <c r="Q280" i="94"/>
  <c r="AL280" i="94"/>
  <c r="O280" i="94"/>
  <c r="AE280" i="94"/>
  <c r="H280" i="94"/>
  <c r="K280" i="94"/>
  <c r="X280" i="94"/>
  <c r="AD280" i="94"/>
  <c r="AF280" i="94"/>
  <c r="Y280" i="94"/>
  <c r="AO280" i="94"/>
  <c r="Z280" i="94"/>
  <c r="AA280" i="94"/>
  <c r="S280" i="94"/>
  <c r="AC280" i="94"/>
  <c r="J280" i="94"/>
  <c r="AQ280" i="94"/>
  <c r="AP280" i="94"/>
  <c r="M280" i="94"/>
  <c r="AS280" i="94"/>
  <c r="I280" i="94"/>
  <c r="AH280" i="94"/>
  <c r="AD286" i="91"/>
  <c r="AN286" i="91"/>
  <c r="W286" i="91"/>
  <c r="AE286" i="91"/>
  <c r="N286" i="91"/>
  <c r="AH286" i="91"/>
  <c r="P286" i="91"/>
  <c r="AO286" i="91"/>
  <c r="X286" i="91"/>
  <c r="AR286" i="91"/>
  <c r="J286" i="91"/>
  <c r="Q286" i="91"/>
  <c r="AC286" i="91"/>
  <c r="L286" i="91"/>
  <c r="AK286" i="91"/>
  <c r="S286" i="91"/>
  <c r="AJ286" i="91"/>
  <c r="AQ286" i="91"/>
  <c r="I286" i="91"/>
  <c r="Y286" i="91"/>
  <c r="AF286" i="91"/>
  <c r="AA286" i="91"/>
  <c r="V286" i="91"/>
  <c r="U286" i="91"/>
  <c r="AB286" i="91"/>
  <c r="R286" i="91"/>
  <c r="AM286" i="91"/>
  <c r="H286" i="91"/>
  <c r="AI286" i="91"/>
  <c r="O286" i="91"/>
  <c r="AL286" i="91"/>
  <c r="AS286" i="91"/>
  <c r="Z286" i="91"/>
  <c r="AP286" i="91"/>
  <c r="M286" i="91"/>
  <c r="K286" i="91"/>
  <c r="AS286" i="94"/>
  <c r="AF286" i="94"/>
  <c r="P286" i="94"/>
  <c r="AR286" i="94"/>
  <c r="AB286" i="94"/>
  <c r="K286" i="94"/>
  <c r="AN286" i="94"/>
  <c r="J286" i="94"/>
  <c r="AH286" i="94"/>
  <c r="U286" i="94"/>
  <c r="W286" i="94"/>
  <c r="AQ286" i="94"/>
  <c r="Z286" i="94"/>
  <c r="I286" i="94"/>
  <c r="Y286" i="94"/>
  <c r="AO286" i="94"/>
  <c r="R286" i="94"/>
  <c r="AL286" i="94"/>
  <c r="AM286" i="94"/>
  <c r="V286" i="94"/>
  <c r="AP286" i="94"/>
  <c r="S286" i="94"/>
  <c r="AJ286" i="94"/>
  <c r="L286" i="94"/>
  <c r="AI286" i="94"/>
  <c r="AK286" i="94"/>
  <c r="AC286" i="94"/>
  <c r="AD286" i="94"/>
  <c r="AE286" i="94"/>
  <c r="X286" i="94"/>
  <c r="Q286" i="94"/>
  <c r="O286" i="94"/>
  <c r="M286" i="94"/>
  <c r="AA286" i="94"/>
  <c r="N286" i="94"/>
  <c r="H286" i="94"/>
  <c r="AR289" i="92"/>
  <c r="AO289" i="92"/>
  <c r="AI289" i="92"/>
  <c r="AC289" i="92"/>
  <c r="X289" i="92"/>
  <c r="Q289" i="92"/>
  <c r="L289" i="92"/>
  <c r="F288" i="92"/>
  <c r="AQ289" i="92"/>
  <c r="AL289" i="92"/>
  <c r="AF289" i="92"/>
  <c r="Z289" i="92"/>
  <c r="U289" i="92"/>
  <c r="O289" i="92"/>
  <c r="I289" i="92"/>
  <c r="AK289" i="92"/>
  <c r="Y289" i="92"/>
  <c r="M289" i="92"/>
  <c r="AP289" i="92"/>
  <c r="AD289" i="92"/>
  <c r="S289" i="92"/>
  <c r="H289" i="92"/>
  <c r="AH289" i="92"/>
  <c r="K289" i="92"/>
  <c r="AS289" i="92"/>
  <c r="V289" i="92"/>
  <c r="AB289" i="92"/>
  <c r="P289" i="92"/>
  <c r="AM289" i="92"/>
  <c r="J289" i="92"/>
  <c r="AA289" i="92"/>
  <c r="N289" i="92"/>
  <c r="AE289" i="92"/>
  <c r="AN289" i="92"/>
  <c r="R289" i="92"/>
  <c r="AJ289" i="92"/>
  <c r="W289" i="92"/>
  <c r="AR289" i="94"/>
  <c r="AP289" i="94"/>
  <c r="AK289" i="94"/>
  <c r="AD289" i="94"/>
  <c r="Y289" i="94"/>
  <c r="S289" i="94"/>
  <c r="M289" i="94"/>
  <c r="H289" i="94"/>
  <c r="AO289" i="94"/>
  <c r="AI289" i="94"/>
  <c r="AC289" i="94"/>
  <c r="X289" i="94"/>
  <c r="Q289" i="94"/>
  <c r="L289" i="94"/>
  <c r="AL289" i="94"/>
  <c r="Z289" i="94"/>
  <c r="O289" i="94"/>
  <c r="AS289" i="94"/>
  <c r="AH289" i="94"/>
  <c r="V289" i="94"/>
  <c r="K289" i="94"/>
  <c r="AB289" i="94"/>
  <c r="AM289" i="94"/>
  <c r="P289" i="94"/>
  <c r="AF289" i="94"/>
  <c r="U289" i="94"/>
  <c r="I289" i="94"/>
  <c r="AQ289" i="94"/>
  <c r="R289" i="94"/>
  <c r="AJ289" i="94"/>
  <c r="F288" i="94"/>
  <c r="W289" i="94"/>
  <c r="AN289" i="94"/>
  <c r="N289" i="94"/>
  <c r="AA289" i="94"/>
  <c r="AE289" i="94"/>
  <c r="J289" i="94"/>
  <c r="F251" i="88"/>
  <c r="G263" i="32"/>
  <c r="I277" i="32"/>
  <c r="Z277" i="32"/>
  <c r="AQ277" i="32"/>
  <c r="W277" i="32"/>
  <c r="AN277" i="32"/>
  <c r="AF277" i="32"/>
  <c r="AB277" i="32"/>
  <c r="AH277" i="32"/>
  <c r="Y277" i="32"/>
  <c r="AI277" i="32"/>
  <c r="O277" i="32"/>
  <c r="AS277" i="32"/>
  <c r="AC277" i="32"/>
  <c r="AM277" i="32"/>
  <c r="AJ277" i="32"/>
  <c r="S277" i="32"/>
  <c r="AP277" i="32"/>
  <c r="F276" i="32"/>
  <c r="M277" i="32"/>
  <c r="AD277" i="32"/>
  <c r="J277" i="32"/>
  <c r="AA277" i="32"/>
  <c r="AR277" i="32"/>
  <c r="AO277" i="32"/>
  <c r="AK277" i="32"/>
  <c r="U277" i="32"/>
  <c r="L277" i="32"/>
  <c r="Q277" i="32"/>
  <c r="N277" i="32"/>
  <c r="AE277" i="32"/>
  <c r="K277" i="32"/>
  <c r="AL277" i="32"/>
  <c r="V277" i="32"/>
  <c r="R277" i="32"/>
  <c r="X277" i="32"/>
  <c r="P277" i="32"/>
  <c r="H277" i="32"/>
  <c r="AR277" i="92"/>
  <c r="AQ277" i="92"/>
  <c r="AL277" i="92"/>
  <c r="AF277" i="92"/>
  <c r="Z277" i="92"/>
  <c r="U277" i="92"/>
  <c r="O277" i="92"/>
  <c r="I277" i="92"/>
  <c r="AO277" i="92"/>
  <c r="AI277" i="92"/>
  <c r="AC277" i="92"/>
  <c r="X277" i="92"/>
  <c r="Q277" i="92"/>
  <c r="L277" i="92"/>
  <c r="F276" i="92"/>
  <c r="AS277" i="92"/>
  <c r="AH277" i="92"/>
  <c r="V277" i="92"/>
  <c r="K277" i="92"/>
  <c r="AM277" i="92"/>
  <c r="AB277" i="92"/>
  <c r="P277" i="92"/>
  <c r="AD277" i="92"/>
  <c r="H277" i="92"/>
  <c r="AP277" i="92"/>
  <c r="S277" i="92"/>
  <c r="Y277" i="92"/>
  <c r="AK277" i="92"/>
  <c r="M277" i="92"/>
  <c r="R277" i="92"/>
  <c r="AJ277" i="92"/>
  <c r="W277" i="92"/>
  <c r="AN277" i="92"/>
  <c r="N277" i="92"/>
  <c r="AA277" i="92"/>
  <c r="J277" i="92"/>
  <c r="AE277" i="92"/>
  <c r="AT293" i="32"/>
  <c r="AU247" i="88"/>
  <c r="AV247" i="88" s="1"/>
  <c r="AD215" i="87"/>
  <c r="AQ215" i="87"/>
  <c r="I215" i="87"/>
  <c r="AM215" i="87"/>
  <c r="Z215" i="87"/>
  <c r="V215" i="87"/>
  <c r="AH215" i="87"/>
  <c r="P215" i="87"/>
  <c r="AO215" i="87"/>
  <c r="X215" i="87"/>
  <c r="F214" i="87"/>
  <c r="N215" i="87"/>
  <c r="R215" i="87"/>
  <c r="M215" i="87"/>
  <c r="AC215" i="87"/>
  <c r="L215" i="87"/>
  <c r="AK215" i="87"/>
  <c r="S215" i="87"/>
  <c r="AN215" i="87"/>
  <c r="AR215" i="87"/>
  <c r="J215" i="87"/>
  <c r="AL215" i="87"/>
  <c r="AS215" i="87"/>
  <c r="K215" i="87"/>
  <c r="AA215" i="87"/>
  <c r="AB215" i="87"/>
  <c r="AP215" i="87"/>
  <c r="O215" i="87"/>
  <c r="AJ215" i="87"/>
  <c r="Y215" i="87"/>
  <c r="AF215" i="87"/>
  <c r="AE215" i="87"/>
  <c r="Q215" i="87"/>
  <c r="W215" i="87"/>
  <c r="AI215" i="87"/>
  <c r="H215" i="87"/>
  <c r="AO215" i="94"/>
  <c r="AB215" i="94"/>
  <c r="R215" i="94"/>
  <c r="AK215" i="94"/>
  <c r="AA215" i="94"/>
  <c r="O215" i="94"/>
  <c r="AR215" i="94"/>
  <c r="S215" i="94"/>
  <c r="AJ215" i="94"/>
  <c r="K215" i="94"/>
  <c r="X215" i="94"/>
  <c r="AS215" i="94"/>
  <c r="AF215" i="94"/>
  <c r="J215" i="94"/>
  <c r="F214" i="94"/>
  <c r="AI215" i="94"/>
  <c r="Q215" i="94"/>
  <c r="AL215" i="94"/>
  <c r="U215" i="94"/>
  <c r="N215" i="94"/>
  <c r="AD215" i="94"/>
  <c r="M215" i="94"/>
  <c r="AH215" i="94"/>
  <c r="P215" i="94"/>
  <c r="W215" i="94"/>
  <c r="AM215" i="94"/>
  <c r="AP215" i="94"/>
  <c r="H215" i="94"/>
  <c r="Z215" i="94"/>
  <c r="AC215" i="94"/>
  <c r="AE215" i="94"/>
  <c r="V215" i="94"/>
  <c r="AN215" i="94"/>
  <c r="I215" i="94"/>
  <c r="Y215" i="94"/>
  <c r="AQ215" i="94"/>
  <c r="L215" i="94"/>
  <c r="AR266" i="87"/>
  <c r="AO266" i="87"/>
  <c r="AI266" i="87"/>
  <c r="AC266" i="87"/>
  <c r="X266" i="87"/>
  <c r="Q266" i="87"/>
  <c r="L266" i="87"/>
  <c r="AQ266" i="87"/>
  <c r="AL266" i="87"/>
  <c r="AF266" i="87"/>
  <c r="Z266" i="87"/>
  <c r="O266" i="87"/>
  <c r="I266" i="87"/>
  <c r="AM266" i="87"/>
  <c r="AB266" i="87"/>
  <c r="P266" i="87"/>
  <c r="AK266" i="87"/>
  <c r="Y266" i="87"/>
  <c r="M266" i="87"/>
  <c r="AS266" i="87"/>
  <c r="AH266" i="87"/>
  <c r="V266" i="87"/>
  <c r="K266" i="87"/>
  <c r="AP266" i="87"/>
  <c r="AD266" i="87"/>
  <c r="S266" i="87"/>
  <c r="H266" i="87"/>
  <c r="N266" i="87"/>
  <c r="AE266" i="87"/>
  <c r="R266" i="87"/>
  <c r="AJ266" i="87"/>
  <c r="J266" i="87"/>
  <c r="AA266" i="87"/>
  <c r="AN266" i="87"/>
  <c r="W266" i="87"/>
  <c r="AL266" i="93"/>
  <c r="L266" i="93"/>
  <c r="AC266" i="93"/>
  <c r="H266" i="93"/>
  <c r="Y266" i="93"/>
  <c r="U266" i="93"/>
  <c r="AP266" i="93"/>
  <c r="AS266" i="93"/>
  <c r="AB266" i="93"/>
  <c r="K266" i="93"/>
  <c r="AD266" i="93"/>
  <c r="M266" i="93"/>
  <c r="AA266" i="93"/>
  <c r="AE266" i="93"/>
  <c r="AH266" i="93"/>
  <c r="AO266" i="93"/>
  <c r="X266" i="93"/>
  <c r="AQ266" i="93"/>
  <c r="Z266" i="93"/>
  <c r="I266" i="93"/>
  <c r="R266" i="93"/>
  <c r="W266" i="93"/>
  <c r="AF266" i="93"/>
  <c r="AI266" i="93"/>
  <c r="AJ266" i="93"/>
  <c r="P266" i="93"/>
  <c r="S266" i="93"/>
  <c r="V266" i="93"/>
  <c r="J266" i="93"/>
  <c r="Q266" i="93"/>
  <c r="AK266" i="93"/>
  <c r="AR266" i="93"/>
  <c r="N266" i="93"/>
  <c r="AM266" i="93"/>
  <c r="AN266" i="93"/>
  <c r="O266" i="93"/>
  <c r="AQ227" i="87"/>
  <c r="V227" i="87"/>
  <c r="AM227" i="87"/>
  <c r="M227" i="87"/>
  <c r="AD227" i="87"/>
  <c r="I227" i="87"/>
  <c r="Z227" i="87"/>
  <c r="AH227" i="87"/>
  <c r="P227" i="87"/>
  <c r="AO227" i="87"/>
  <c r="X227" i="87"/>
  <c r="F226" i="87"/>
  <c r="R227" i="87"/>
  <c r="W227" i="87"/>
  <c r="AC227" i="87"/>
  <c r="L227" i="87"/>
  <c r="AK227" i="87"/>
  <c r="S227" i="87"/>
  <c r="AR227" i="87"/>
  <c r="J227" i="87"/>
  <c r="N227" i="87"/>
  <c r="AB227" i="87"/>
  <c r="AA227" i="87"/>
  <c r="AI227" i="87"/>
  <c r="AS227" i="87"/>
  <c r="AE227" i="87"/>
  <c r="AF227" i="87"/>
  <c r="Q227" i="87"/>
  <c r="AP227" i="87"/>
  <c r="H227" i="87"/>
  <c r="O227" i="87"/>
  <c r="AN227" i="87"/>
  <c r="AL227" i="87"/>
  <c r="K227" i="87"/>
  <c r="Y227" i="87"/>
  <c r="AJ227" i="87"/>
  <c r="AR227" i="94"/>
  <c r="AF227" i="94"/>
  <c r="O227" i="94"/>
  <c r="AB227" i="94"/>
  <c r="F226" i="94"/>
  <c r="AS227" i="94"/>
  <c r="X227" i="94"/>
  <c r="AO227" i="94"/>
  <c r="AK227" i="94"/>
  <c r="K227" i="94"/>
  <c r="S227" i="94"/>
  <c r="AJ227" i="94"/>
  <c r="AD227" i="94"/>
  <c r="M227" i="94"/>
  <c r="AH227" i="94"/>
  <c r="P227" i="94"/>
  <c r="W227" i="94"/>
  <c r="J227" i="94"/>
  <c r="AQ227" i="94"/>
  <c r="Z227" i="94"/>
  <c r="I227" i="94"/>
  <c r="AC227" i="94"/>
  <c r="L227" i="94"/>
  <c r="AE227" i="94"/>
  <c r="AA227" i="94"/>
  <c r="V227" i="94"/>
  <c r="Y227" i="94"/>
  <c r="AN227" i="94"/>
  <c r="Q227" i="94"/>
  <c r="U227" i="94"/>
  <c r="AP227" i="94"/>
  <c r="AL227" i="94"/>
  <c r="AM227" i="94"/>
  <c r="N227" i="94"/>
  <c r="AI227" i="94"/>
  <c r="H227" i="94"/>
  <c r="R227" i="94"/>
  <c r="AR253" i="87"/>
  <c r="AL253" i="87"/>
  <c r="AC253" i="87"/>
  <c r="L253" i="87"/>
  <c r="AP253" i="87"/>
  <c r="AH253" i="87"/>
  <c r="Y253" i="87"/>
  <c r="P253" i="87"/>
  <c r="H253" i="87"/>
  <c r="AS253" i="87"/>
  <c r="AB253" i="87"/>
  <c r="K253" i="87"/>
  <c r="AO253" i="87"/>
  <c r="X253" i="87"/>
  <c r="AK253" i="87"/>
  <c r="S253" i="87"/>
  <c r="AF253" i="87"/>
  <c r="O253" i="87"/>
  <c r="I253" i="87"/>
  <c r="Z253" i="87"/>
  <c r="AQ253" i="87"/>
  <c r="N253" i="87"/>
  <c r="AE253" i="87"/>
  <c r="M253" i="87"/>
  <c r="AD253" i="87"/>
  <c r="R253" i="87"/>
  <c r="AJ253" i="87"/>
  <c r="V253" i="87"/>
  <c r="AA253" i="87"/>
  <c r="AI253" i="87"/>
  <c r="AN253" i="87"/>
  <c r="AM253" i="87"/>
  <c r="J253" i="87"/>
  <c r="Q253" i="87"/>
  <c r="W253" i="87"/>
  <c r="AS253" i="94"/>
  <c r="AL253" i="94"/>
  <c r="AC253" i="94"/>
  <c r="U253" i="94"/>
  <c r="L253" i="94"/>
  <c r="AP253" i="94"/>
  <c r="AD253" i="94"/>
  <c r="Q253" i="94"/>
  <c r="H253" i="94"/>
  <c r="AM253" i="94"/>
  <c r="Z253" i="94"/>
  <c r="P253" i="94"/>
  <c r="AI253" i="94"/>
  <c r="M253" i="94"/>
  <c r="AH253" i="94"/>
  <c r="I253" i="94"/>
  <c r="V253" i="94"/>
  <c r="Y253" i="94"/>
  <c r="AQ253" i="94"/>
  <c r="N253" i="94"/>
  <c r="AE253" i="94"/>
  <c r="K253" i="94"/>
  <c r="AB253" i="94"/>
  <c r="R253" i="94"/>
  <c r="AJ253" i="94"/>
  <c r="O253" i="94"/>
  <c r="AF253" i="94"/>
  <c r="AN253" i="94"/>
  <c r="S253" i="94"/>
  <c r="J253" i="94"/>
  <c r="AR253" i="94"/>
  <c r="X253" i="94"/>
  <c r="AK253" i="94"/>
  <c r="AO253" i="94"/>
  <c r="AA253" i="94"/>
  <c r="W253" i="94"/>
  <c r="J272" i="32"/>
  <c r="AA272" i="32"/>
  <c r="AR272" i="32"/>
  <c r="X272" i="32"/>
  <c r="AO272" i="32"/>
  <c r="AC272" i="32"/>
  <c r="AH272" i="32"/>
  <c r="AD272" i="32"/>
  <c r="AM272" i="32"/>
  <c r="AJ272" i="32"/>
  <c r="AF272" i="32"/>
  <c r="P272" i="32"/>
  <c r="AI272" i="32"/>
  <c r="AN272" i="32"/>
  <c r="AK272" i="32"/>
  <c r="Y272" i="32"/>
  <c r="V272" i="32"/>
  <c r="I272" i="32"/>
  <c r="N272" i="32"/>
  <c r="AE272" i="32"/>
  <c r="K272" i="32"/>
  <c r="AB272" i="32"/>
  <c r="AS272" i="32"/>
  <c r="AL272" i="32"/>
  <c r="AP272" i="32"/>
  <c r="Q272" i="32"/>
  <c r="Z272" i="32"/>
  <c r="R272" i="32"/>
  <c r="O272" i="32"/>
  <c r="L272" i="32"/>
  <c r="H272" i="32"/>
  <c r="AQ272" i="32"/>
  <c r="W272" i="32"/>
  <c r="S272" i="32"/>
  <c r="U272" i="32"/>
  <c r="M272" i="32"/>
  <c r="AR272" i="91"/>
  <c r="AL272" i="91"/>
  <c r="AC272" i="91"/>
  <c r="U272" i="91"/>
  <c r="L272" i="91"/>
  <c r="AP272" i="91"/>
  <c r="AH272" i="91"/>
  <c r="Y272" i="91"/>
  <c r="P272" i="91"/>
  <c r="H272" i="91"/>
  <c r="AK272" i="91"/>
  <c r="S272" i="91"/>
  <c r="AS272" i="91"/>
  <c r="AB272" i="91"/>
  <c r="K272" i="91"/>
  <c r="AO272" i="91"/>
  <c r="AF272" i="91"/>
  <c r="X272" i="91"/>
  <c r="O272" i="91"/>
  <c r="Q272" i="91"/>
  <c r="AI272" i="91"/>
  <c r="W272" i="91"/>
  <c r="AN272" i="91"/>
  <c r="V272" i="91"/>
  <c r="AM272" i="91"/>
  <c r="J272" i="91"/>
  <c r="AA272" i="91"/>
  <c r="M272" i="91"/>
  <c r="N272" i="91"/>
  <c r="Z272" i="91"/>
  <c r="R272" i="91"/>
  <c r="AJ272" i="91"/>
  <c r="I272" i="91"/>
  <c r="AD272" i="91"/>
  <c r="AQ272" i="91"/>
  <c r="AE272" i="91"/>
  <c r="AR237" i="88"/>
  <c r="AP237" i="88"/>
  <c r="AK237" i="88"/>
  <c r="AD237" i="88"/>
  <c r="Y237" i="88"/>
  <c r="S237" i="88"/>
  <c r="M237" i="88"/>
  <c r="H237" i="88"/>
  <c r="AS237" i="88"/>
  <c r="AM237" i="88"/>
  <c r="AH237" i="88"/>
  <c r="AB237" i="88"/>
  <c r="V237" i="88"/>
  <c r="P237" i="88"/>
  <c r="K237" i="88"/>
  <c r="AO237" i="88"/>
  <c r="AC237" i="88"/>
  <c r="Q237" i="88"/>
  <c r="AL237" i="88"/>
  <c r="Z237" i="88"/>
  <c r="O237" i="88"/>
  <c r="AI237" i="88"/>
  <c r="X237" i="88"/>
  <c r="L237" i="88"/>
  <c r="AQ237" i="88"/>
  <c r="AF237" i="88"/>
  <c r="U237" i="88"/>
  <c r="I237" i="88"/>
  <c r="J237" i="88"/>
  <c r="AA237" i="88"/>
  <c r="N237" i="88"/>
  <c r="AE237" i="88"/>
  <c r="W237" i="88"/>
  <c r="AN237" i="88"/>
  <c r="R237" i="88"/>
  <c r="AJ237" i="88"/>
  <c r="AE237" i="94"/>
  <c r="W237" i="94"/>
  <c r="AR237" i="94"/>
  <c r="J237" i="94"/>
  <c r="AN237" i="94"/>
  <c r="AA237" i="94"/>
  <c r="AQ237" i="94"/>
  <c r="Z237" i="94"/>
  <c r="I237" i="94"/>
  <c r="AC237" i="94"/>
  <c r="L237" i="94"/>
  <c r="AB237" i="94"/>
  <c r="AF237" i="94"/>
  <c r="AJ237" i="94"/>
  <c r="N237" i="94"/>
  <c r="AM237" i="94"/>
  <c r="V237" i="94"/>
  <c r="AP237" i="94"/>
  <c r="Y237" i="94"/>
  <c r="H237" i="94"/>
  <c r="S237" i="94"/>
  <c r="X237" i="94"/>
  <c r="M237" i="94"/>
  <c r="P237" i="94"/>
  <c r="AO237" i="94"/>
  <c r="AI237" i="94"/>
  <c r="AL237" i="94"/>
  <c r="AS237" i="94"/>
  <c r="O237" i="94"/>
  <c r="AH237" i="94"/>
  <c r="R237" i="94"/>
  <c r="U237" i="94"/>
  <c r="K237" i="94"/>
  <c r="AK237" i="94"/>
  <c r="AD237" i="94"/>
  <c r="Q237" i="94"/>
  <c r="AT252" i="94"/>
  <c r="G263" i="92"/>
  <c r="AU284" i="94"/>
  <c r="AV284" i="94" s="1"/>
  <c r="AR210" i="87"/>
  <c r="AO210" i="87"/>
  <c r="X210" i="87"/>
  <c r="AK210" i="87"/>
  <c r="S210" i="87"/>
  <c r="AF210" i="87"/>
  <c r="O210" i="87"/>
  <c r="AS210" i="87"/>
  <c r="AB210" i="87"/>
  <c r="K210" i="87"/>
  <c r="AA210" i="87"/>
  <c r="AD210" i="87"/>
  <c r="M210" i="87"/>
  <c r="AH210" i="87"/>
  <c r="P210" i="87"/>
  <c r="W210" i="87"/>
  <c r="AJ210" i="87"/>
  <c r="AQ210" i="87"/>
  <c r="Z210" i="87"/>
  <c r="I210" i="87"/>
  <c r="AC210" i="87"/>
  <c r="L210" i="87"/>
  <c r="AE210" i="87"/>
  <c r="J210" i="87"/>
  <c r="V210" i="87"/>
  <c r="Y210" i="87"/>
  <c r="AN210" i="87"/>
  <c r="AM210" i="87"/>
  <c r="H210" i="87"/>
  <c r="AL210" i="87"/>
  <c r="R210" i="87"/>
  <c r="Q210" i="87"/>
  <c r="AP210" i="87"/>
  <c r="AI210" i="87"/>
  <c r="N210" i="87"/>
  <c r="AR210" i="94"/>
  <c r="AO210" i="94"/>
  <c r="AI210" i="94"/>
  <c r="AC210" i="94"/>
  <c r="X210" i="94"/>
  <c r="Q210" i="94"/>
  <c r="L210" i="94"/>
  <c r="AS210" i="94"/>
  <c r="AM210" i="94"/>
  <c r="AH210" i="94"/>
  <c r="AB210" i="94"/>
  <c r="V210" i="94"/>
  <c r="P210" i="94"/>
  <c r="K210" i="94"/>
  <c r="AL210" i="94"/>
  <c r="Z210" i="94"/>
  <c r="O210" i="94"/>
  <c r="AK210" i="94"/>
  <c r="Y210" i="94"/>
  <c r="M210" i="94"/>
  <c r="AF210" i="94"/>
  <c r="I210" i="94"/>
  <c r="AQ210" i="94"/>
  <c r="U210" i="94"/>
  <c r="S210" i="94"/>
  <c r="AP210" i="94"/>
  <c r="AD210" i="94"/>
  <c r="H210" i="94"/>
  <c r="J210" i="94"/>
  <c r="AA210" i="94"/>
  <c r="N210" i="94"/>
  <c r="AE210" i="94"/>
  <c r="R210" i="94"/>
  <c r="W210" i="94"/>
  <c r="AJ210" i="94"/>
  <c r="AN210" i="94"/>
  <c r="AE287" i="91"/>
  <c r="AO287" i="91"/>
  <c r="O287" i="91"/>
  <c r="AF287" i="91"/>
  <c r="N287" i="91"/>
  <c r="X287" i="91"/>
  <c r="AQ287" i="91"/>
  <c r="Z287" i="91"/>
  <c r="I287" i="91"/>
  <c r="AC287" i="91"/>
  <c r="L287" i="91"/>
  <c r="AB287" i="91"/>
  <c r="AJ287" i="91"/>
  <c r="W287" i="91"/>
  <c r="AM287" i="91"/>
  <c r="V287" i="91"/>
  <c r="AP287" i="91"/>
  <c r="Y287" i="91"/>
  <c r="H287" i="91"/>
  <c r="S287" i="91"/>
  <c r="AA287" i="91"/>
  <c r="AN287" i="91"/>
  <c r="AD287" i="91"/>
  <c r="AH287" i="91"/>
  <c r="AK287" i="91"/>
  <c r="J287" i="91"/>
  <c r="Q287" i="91"/>
  <c r="U287" i="91"/>
  <c r="K287" i="91"/>
  <c r="AI287" i="91"/>
  <c r="AS287" i="91"/>
  <c r="AL287" i="91"/>
  <c r="P287" i="91"/>
  <c r="M287" i="91"/>
  <c r="AR287" i="91"/>
  <c r="R287" i="91"/>
  <c r="AR287" i="92"/>
  <c r="AO287" i="92"/>
  <c r="AI287" i="92"/>
  <c r="AC287" i="92"/>
  <c r="X287" i="92"/>
  <c r="Q287" i="92"/>
  <c r="L287" i="92"/>
  <c r="AQ287" i="92"/>
  <c r="AL287" i="92"/>
  <c r="AF287" i="92"/>
  <c r="Z287" i="92"/>
  <c r="U287" i="92"/>
  <c r="O287" i="92"/>
  <c r="I287" i="92"/>
  <c r="AS287" i="92"/>
  <c r="AH287" i="92"/>
  <c r="V287" i="92"/>
  <c r="K287" i="92"/>
  <c r="AM287" i="92"/>
  <c r="AB287" i="92"/>
  <c r="P287" i="92"/>
  <c r="Y287" i="92"/>
  <c r="AK287" i="92"/>
  <c r="M287" i="92"/>
  <c r="AD287" i="92"/>
  <c r="H287" i="92"/>
  <c r="S287" i="92"/>
  <c r="AP287" i="92"/>
  <c r="J287" i="92"/>
  <c r="AA287" i="92"/>
  <c r="N287" i="92"/>
  <c r="AE287" i="92"/>
  <c r="AN287" i="92"/>
  <c r="R287" i="92"/>
  <c r="AJ287" i="92"/>
  <c r="W287" i="92"/>
  <c r="K234" i="32"/>
  <c r="AB234" i="32"/>
  <c r="AS234" i="32"/>
  <c r="Y234" i="32"/>
  <c r="AP234" i="32"/>
  <c r="AI234" i="32"/>
  <c r="AD234" i="32"/>
  <c r="W234" i="32"/>
  <c r="AE234" i="32"/>
  <c r="F233" i="32"/>
  <c r="S234" i="32"/>
  <c r="P234" i="32"/>
  <c r="Q234" i="32"/>
  <c r="R234" i="32"/>
  <c r="AR234" i="32"/>
  <c r="X234" i="32"/>
  <c r="U234" i="32"/>
  <c r="Z234" i="32"/>
  <c r="AJ234" i="32"/>
  <c r="N234" i="32"/>
  <c r="O234" i="32"/>
  <c r="AF234" i="32"/>
  <c r="L234" i="32"/>
  <c r="AC234" i="32"/>
  <c r="I234" i="32"/>
  <c r="AQ234" i="32"/>
  <c r="AM234" i="32"/>
  <c r="AN234" i="32"/>
  <c r="J234" i="32"/>
  <c r="AK234" i="32"/>
  <c r="AH234" i="32"/>
  <c r="M234" i="32"/>
  <c r="H234" i="32"/>
  <c r="AO234" i="32"/>
  <c r="AL234" i="32"/>
  <c r="V234" i="32"/>
  <c r="AA234" i="32"/>
  <c r="AP234" i="92"/>
  <c r="AH234" i="92"/>
  <c r="K234" i="92"/>
  <c r="AS234" i="92"/>
  <c r="W234" i="92"/>
  <c r="P234" i="92"/>
  <c r="AN234" i="92"/>
  <c r="AB234" i="92"/>
  <c r="S234" i="92"/>
  <c r="AQ234" i="92"/>
  <c r="Z234" i="92"/>
  <c r="I234" i="92"/>
  <c r="X234" i="92"/>
  <c r="AL234" i="92"/>
  <c r="O234" i="92"/>
  <c r="Y234" i="92"/>
  <c r="AE234" i="92"/>
  <c r="AM234" i="92"/>
  <c r="V234" i="92"/>
  <c r="AO234" i="92"/>
  <c r="R234" i="92"/>
  <c r="AF234" i="92"/>
  <c r="J234" i="92"/>
  <c r="AK234" i="92"/>
  <c r="H234" i="92"/>
  <c r="M234" i="92"/>
  <c r="AR234" i="92"/>
  <c r="N234" i="92"/>
  <c r="AI234" i="92"/>
  <c r="AJ234" i="92"/>
  <c r="AA234" i="92"/>
  <c r="AD234" i="92"/>
  <c r="U234" i="92"/>
  <c r="Q234" i="92"/>
  <c r="F233" i="92"/>
  <c r="AC234" i="92"/>
  <c r="L234" i="92"/>
  <c r="K268" i="32"/>
  <c r="AB268" i="32"/>
  <c r="AS268" i="32"/>
  <c r="Y268" i="32"/>
  <c r="AP268" i="32"/>
  <c r="AI268" i="32"/>
  <c r="AD268" i="32"/>
  <c r="AR268" i="32"/>
  <c r="R268" i="32"/>
  <c r="AK268" i="32"/>
  <c r="Q268" i="32"/>
  <c r="J268" i="32"/>
  <c r="H268" i="32"/>
  <c r="AO268" i="32"/>
  <c r="AL268" i="32"/>
  <c r="V268" i="32"/>
  <c r="AJ268" i="32"/>
  <c r="O268" i="32"/>
  <c r="AF268" i="32"/>
  <c r="L268" i="32"/>
  <c r="AC268" i="32"/>
  <c r="I268" i="32"/>
  <c r="AQ268" i="32"/>
  <c r="AM268" i="32"/>
  <c r="N268" i="32"/>
  <c r="W268" i="32"/>
  <c r="S268" i="32"/>
  <c r="P268" i="32"/>
  <c r="AH268" i="32"/>
  <c r="M268" i="32"/>
  <c r="AE268" i="32"/>
  <c r="X268" i="32"/>
  <c r="U268" i="32"/>
  <c r="Z268" i="32"/>
  <c r="AA268" i="32"/>
  <c r="AN268" i="32"/>
  <c r="AS268" i="88"/>
  <c r="AJ268" i="88"/>
  <c r="X268" i="88"/>
  <c r="K268" i="88"/>
  <c r="AO268" i="88"/>
  <c r="AB268" i="88"/>
  <c r="R268" i="88"/>
  <c r="AR268" i="88"/>
  <c r="S268" i="88"/>
  <c r="AF268" i="88"/>
  <c r="J268" i="88"/>
  <c r="AK268" i="88"/>
  <c r="AA268" i="88"/>
  <c r="O268" i="88"/>
  <c r="AQ268" i="88"/>
  <c r="Z268" i="88"/>
  <c r="I268" i="88"/>
  <c r="AC268" i="88"/>
  <c r="L268" i="88"/>
  <c r="AE268" i="88"/>
  <c r="AM268" i="88"/>
  <c r="V268" i="88"/>
  <c r="AP268" i="88"/>
  <c r="Y268" i="88"/>
  <c r="H268" i="88"/>
  <c r="AN268" i="88"/>
  <c r="Q268" i="88"/>
  <c r="U268" i="88"/>
  <c r="AI268" i="88"/>
  <c r="N268" i="88"/>
  <c r="AH268" i="88"/>
  <c r="M268" i="88"/>
  <c r="P268" i="88"/>
  <c r="AL268" i="88"/>
  <c r="AD268" i="88"/>
  <c r="W268" i="88"/>
  <c r="AR281" i="87"/>
  <c r="AJ281" i="87"/>
  <c r="X281" i="87"/>
  <c r="M281" i="87"/>
  <c r="AO281" i="87"/>
  <c r="AD281" i="87"/>
  <c r="R281" i="87"/>
  <c r="Z281" i="87"/>
  <c r="AQ281" i="87"/>
  <c r="S281" i="87"/>
  <c r="AK281" i="87"/>
  <c r="N281" i="87"/>
  <c r="AE281" i="87"/>
  <c r="I281" i="87"/>
  <c r="O281" i="87"/>
  <c r="AM281" i="87"/>
  <c r="AH281" i="87"/>
  <c r="P281" i="87"/>
  <c r="Q281" i="87"/>
  <c r="AN281" i="87"/>
  <c r="V281" i="87"/>
  <c r="AC281" i="87"/>
  <c r="L281" i="87"/>
  <c r="W281" i="87"/>
  <c r="AS281" i="87"/>
  <c r="J281" i="87"/>
  <c r="AL281" i="87"/>
  <c r="K281" i="87"/>
  <c r="AI281" i="87"/>
  <c r="AP281" i="87"/>
  <c r="AA281" i="87"/>
  <c r="Y281" i="87"/>
  <c r="AB281" i="87"/>
  <c r="AF281" i="87"/>
  <c r="H281" i="87"/>
  <c r="AR281" i="94"/>
  <c r="AO281" i="94"/>
  <c r="AI281" i="94"/>
  <c r="AC281" i="94"/>
  <c r="X281" i="94"/>
  <c r="Q281" i="94"/>
  <c r="L281" i="94"/>
  <c r="AS281" i="94"/>
  <c r="AM281" i="94"/>
  <c r="AH281" i="94"/>
  <c r="AB281" i="94"/>
  <c r="V281" i="94"/>
  <c r="P281" i="94"/>
  <c r="K281" i="94"/>
  <c r="AK281" i="94"/>
  <c r="Y281" i="94"/>
  <c r="M281" i="94"/>
  <c r="AP281" i="94"/>
  <c r="Z281" i="94"/>
  <c r="I281" i="94"/>
  <c r="AF281" i="94"/>
  <c r="O281" i="94"/>
  <c r="AD281" i="94"/>
  <c r="H281" i="94"/>
  <c r="AL281" i="94"/>
  <c r="U281" i="94"/>
  <c r="AQ281" i="94"/>
  <c r="S281" i="94"/>
  <c r="R281" i="94"/>
  <c r="AJ281" i="94"/>
  <c r="W281" i="94"/>
  <c r="AN281" i="94"/>
  <c r="N281" i="94"/>
  <c r="AA281" i="94"/>
  <c r="J281" i="94"/>
  <c r="AE281" i="94"/>
  <c r="AJ273" i="88"/>
  <c r="Z273" i="88"/>
  <c r="N273" i="88"/>
  <c r="AQ273" i="88"/>
  <c r="AE273" i="88"/>
  <c r="R273" i="88"/>
  <c r="I273" i="88"/>
  <c r="AR273" i="88"/>
  <c r="W273" i="88"/>
  <c r="AI273" i="88"/>
  <c r="J273" i="88"/>
  <c r="AN273" i="88"/>
  <c r="AA273" i="88"/>
  <c r="Q273" i="88"/>
  <c r="AH273" i="88"/>
  <c r="P273" i="88"/>
  <c r="AO273" i="88"/>
  <c r="X273" i="88"/>
  <c r="M273" i="88"/>
  <c r="AC273" i="88"/>
  <c r="L273" i="88"/>
  <c r="AK273" i="88"/>
  <c r="S273" i="88"/>
  <c r="V273" i="88"/>
  <c r="AP273" i="88"/>
  <c r="H273" i="88"/>
  <c r="O273" i="88"/>
  <c r="AF273" i="88"/>
  <c r="U273" i="88"/>
  <c r="AM273" i="88"/>
  <c r="AL273" i="88"/>
  <c r="AS273" i="88"/>
  <c r="K273" i="88"/>
  <c r="Y273" i="88"/>
  <c r="AD273" i="88"/>
  <c r="AB273" i="88"/>
  <c r="AS273" i="94"/>
  <c r="AL273" i="94"/>
  <c r="AC273" i="94"/>
  <c r="U273" i="94"/>
  <c r="L273" i="94"/>
  <c r="AQ273" i="94"/>
  <c r="AI273" i="94"/>
  <c r="Z273" i="94"/>
  <c r="Q273" i="94"/>
  <c r="I273" i="94"/>
  <c r="AP273" i="94"/>
  <c r="Y273" i="94"/>
  <c r="H273" i="94"/>
  <c r="AH273" i="94"/>
  <c r="M273" i="94"/>
  <c r="AD273" i="94"/>
  <c r="V273" i="94"/>
  <c r="AM273" i="94"/>
  <c r="P273" i="94"/>
  <c r="N273" i="94"/>
  <c r="AE273" i="94"/>
  <c r="S273" i="94"/>
  <c r="AK273" i="94"/>
  <c r="R273" i="94"/>
  <c r="AJ273" i="94"/>
  <c r="X273" i="94"/>
  <c r="AO273" i="94"/>
  <c r="W273" i="94"/>
  <c r="AF273" i="94"/>
  <c r="AA273" i="94"/>
  <c r="K273" i="94"/>
  <c r="AN273" i="94"/>
  <c r="AR273" i="94"/>
  <c r="O273" i="94"/>
  <c r="AB273" i="94"/>
  <c r="J273" i="94"/>
  <c r="AJ261" i="88"/>
  <c r="AE261" i="88"/>
  <c r="J261" i="88"/>
  <c r="AR261" i="88"/>
  <c r="V261" i="88"/>
  <c r="R261" i="88"/>
  <c r="AN261" i="88"/>
  <c r="AD261" i="88"/>
  <c r="AC261" i="88"/>
  <c r="L261" i="88"/>
  <c r="AK261" i="88"/>
  <c r="S261" i="88"/>
  <c r="AI261" i="88"/>
  <c r="N261" i="88"/>
  <c r="AP261" i="88"/>
  <c r="Y261" i="88"/>
  <c r="H261" i="88"/>
  <c r="AF261" i="88"/>
  <c r="O261" i="88"/>
  <c r="Z261" i="88"/>
  <c r="AA261" i="88"/>
  <c r="W261" i="88"/>
  <c r="AH261" i="88"/>
  <c r="AO261" i="88"/>
  <c r="AQ261" i="88"/>
  <c r="X261" i="88"/>
  <c r="AL261" i="88"/>
  <c r="K261" i="88"/>
  <c r="U261" i="88"/>
  <c r="AB261" i="88"/>
  <c r="Q261" i="88"/>
  <c r="P261" i="88"/>
  <c r="I261" i="88"/>
  <c r="M261" i="88"/>
  <c r="AS261" i="88"/>
  <c r="AM261" i="88"/>
  <c r="AL261" i="94"/>
  <c r="Z261" i="94"/>
  <c r="N261" i="94"/>
  <c r="AQ261" i="94"/>
  <c r="AD261" i="94"/>
  <c r="M261" i="94"/>
  <c r="Y261" i="94"/>
  <c r="H261" i="94"/>
  <c r="AP261" i="94"/>
  <c r="U261" i="94"/>
  <c r="I261" i="94"/>
  <c r="AJ261" i="94"/>
  <c r="R261" i="94"/>
  <c r="AE261" i="94"/>
  <c r="AS261" i="94"/>
  <c r="AB261" i="94"/>
  <c r="K261" i="94"/>
  <c r="AA261" i="94"/>
  <c r="L261" i="94"/>
  <c r="AI261" i="94"/>
  <c r="AO261" i="94"/>
  <c r="X261" i="94"/>
  <c r="J261" i="94"/>
  <c r="AH261" i="94"/>
  <c r="Q261" i="94"/>
  <c r="AN261" i="94"/>
  <c r="S261" i="94"/>
  <c r="AM261" i="94"/>
  <c r="W261" i="94"/>
  <c r="O261" i="94"/>
  <c r="AR261" i="94"/>
  <c r="AC261" i="94"/>
  <c r="AK261" i="94"/>
  <c r="AF261" i="94"/>
  <c r="P261" i="94"/>
  <c r="V261" i="94"/>
  <c r="AT259" i="92"/>
  <c r="AT265" i="94"/>
  <c r="AC217" i="91"/>
  <c r="AI217" i="91"/>
  <c r="Q217" i="91"/>
  <c r="AO217" i="91"/>
  <c r="X217" i="91"/>
  <c r="AN217" i="91"/>
  <c r="AR217" i="91"/>
  <c r="J217" i="91"/>
  <c r="H217" i="91"/>
  <c r="AD217" i="91"/>
  <c r="M217" i="91"/>
  <c r="AK217" i="91"/>
  <c r="S217" i="91"/>
  <c r="AE217" i="91"/>
  <c r="AJ217" i="91"/>
  <c r="P217" i="91"/>
  <c r="AP217" i="91"/>
  <c r="AQ217" i="91"/>
  <c r="I217" i="91"/>
  <c r="O217" i="91"/>
  <c r="AA217" i="91"/>
  <c r="U217" i="91"/>
  <c r="AM217" i="91"/>
  <c r="AS217" i="91"/>
  <c r="K217" i="91"/>
  <c r="R217" i="91"/>
  <c r="AL217" i="91"/>
  <c r="Y217" i="91"/>
  <c r="L217" i="91"/>
  <c r="V217" i="91"/>
  <c r="N217" i="91"/>
  <c r="Z217" i="91"/>
  <c r="AF217" i="91"/>
  <c r="AH217" i="91"/>
  <c r="AB217" i="91"/>
  <c r="W217" i="91"/>
  <c r="AR231" i="91"/>
  <c r="AS231" i="91"/>
  <c r="AB231" i="91"/>
  <c r="K231" i="91"/>
  <c r="AK231" i="91"/>
  <c r="S231" i="91"/>
  <c r="AO231" i="91"/>
  <c r="X231" i="91"/>
  <c r="O231" i="91"/>
  <c r="AF231" i="91"/>
  <c r="R231" i="91"/>
  <c r="AM231" i="91"/>
  <c r="V231" i="91"/>
  <c r="AP231" i="91"/>
  <c r="Y231" i="91"/>
  <c r="H231" i="91"/>
  <c r="AN231" i="91"/>
  <c r="AA231" i="91"/>
  <c r="AI231" i="91"/>
  <c r="Q231" i="91"/>
  <c r="AL231" i="91"/>
  <c r="U231" i="91"/>
  <c r="N231" i="91"/>
  <c r="J231" i="91"/>
  <c r="AD231" i="91"/>
  <c r="AH231" i="91"/>
  <c r="W231" i="91"/>
  <c r="AJ231" i="91"/>
  <c r="Z231" i="91"/>
  <c r="AC231" i="91"/>
  <c r="AE231" i="91"/>
  <c r="P231" i="91"/>
  <c r="M231" i="91"/>
  <c r="AQ231" i="91"/>
  <c r="L231" i="91"/>
  <c r="I231" i="91"/>
  <c r="AN274" i="87"/>
  <c r="W274" i="87"/>
  <c r="J274" i="87"/>
  <c r="AH274" i="87"/>
  <c r="Q274" i="87"/>
  <c r="AR274" i="87"/>
  <c r="L274" i="87"/>
  <c r="AI274" i="87"/>
  <c r="AC274" i="87"/>
  <c r="V274" i="87"/>
  <c r="AK274" i="87"/>
  <c r="S274" i="87"/>
  <c r="AL274" i="87"/>
  <c r="N274" i="87"/>
  <c r="AD274" i="87"/>
  <c r="H274" i="87"/>
  <c r="AF274" i="87"/>
  <c r="O274" i="87"/>
  <c r="AE274" i="87"/>
  <c r="I274" i="87"/>
  <c r="Y274" i="87"/>
  <c r="P274" i="87"/>
  <c r="AO274" i="87"/>
  <c r="AQ274" i="87"/>
  <c r="AJ274" i="87"/>
  <c r="AM274" i="87"/>
  <c r="K274" i="87"/>
  <c r="AP274" i="87"/>
  <c r="AB274" i="87"/>
  <c r="Z274" i="87"/>
  <c r="R274" i="87"/>
  <c r="X274" i="87"/>
  <c r="M274" i="87"/>
  <c r="AS274" i="87"/>
  <c r="AA274" i="87"/>
  <c r="AQ274" i="94"/>
  <c r="Z274" i="94"/>
  <c r="I274" i="94"/>
  <c r="AJ274" i="94"/>
  <c r="R274" i="94"/>
  <c r="AR274" i="94"/>
  <c r="J274" i="94"/>
  <c r="Q274" i="94"/>
  <c r="AI274" i="94"/>
  <c r="AA274" i="94"/>
  <c r="AC274" i="94"/>
  <c r="L274" i="94"/>
  <c r="AK274" i="94"/>
  <c r="S274" i="94"/>
  <c r="V274" i="94"/>
  <c r="AE274" i="94"/>
  <c r="AP274" i="94"/>
  <c r="Y274" i="94"/>
  <c r="H274" i="94"/>
  <c r="AF274" i="94"/>
  <c r="O274" i="94"/>
  <c r="AD274" i="94"/>
  <c r="AN274" i="94"/>
  <c r="U274" i="94"/>
  <c r="AB274" i="94"/>
  <c r="AM274" i="94"/>
  <c r="N274" i="94"/>
  <c r="P274" i="94"/>
  <c r="X274" i="94"/>
  <c r="W274" i="94"/>
  <c r="AL274" i="94"/>
  <c r="K274" i="94"/>
  <c r="AH274" i="94"/>
  <c r="M274" i="94"/>
  <c r="AS274" i="94"/>
  <c r="AO274" i="94"/>
  <c r="J212" i="32"/>
  <c r="AA212" i="32"/>
  <c r="AR212" i="32"/>
  <c r="X212" i="32"/>
  <c r="AO212" i="32"/>
  <c r="AC212" i="32"/>
  <c r="AH212" i="32"/>
  <c r="Q212" i="32"/>
  <c r="I212" i="32"/>
  <c r="AJ212" i="32"/>
  <c r="AF212" i="32"/>
  <c r="L212" i="32"/>
  <c r="M212" i="32"/>
  <c r="V212" i="32"/>
  <c r="W212" i="32"/>
  <c r="S212" i="32"/>
  <c r="U212" i="32"/>
  <c r="AD212" i="32"/>
  <c r="Z212" i="32"/>
  <c r="N212" i="32"/>
  <c r="AE212" i="32"/>
  <c r="K212" i="32"/>
  <c r="AB212" i="32"/>
  <c r="AS212" i="32"/>
  <c r="AL212" i="32"/>
  <c r="AP212" i="32"/>
  <c r="AI212" i="32"/>
  <c r="AQ212" i="32"/>
  <c r="R212" i="32"/>
  <c r="O212" i="32"/>
  <c r="P212" i="32"/>
  <c r="H212" i="32"/>
  <c r="AN212" i="32"/>
  <c r="AK212" i="32"/>
  <c r="Y212" i="32"/>
  <c r="AM212" i="32"/>
  <c r="AR212" i="91"/>
  <c r="AM212" i="91"/>
  <c r="AD212" i="91"/>
  <c r="V212" i="91"/>
  <c r="M212" i="91"/>
  <c r="AQ212" i="91"/>
  <c r="AI212" i="91"/>
  <c r="Z212" i="91"/>
  <c r="Q212" i="91"/>
  <c r="I212" i="91"/>
  <c r="AS212" i="91"/>
  <c r="AB212" i="91"/>
  <c r="K212" i="91"/>
  <c r="AK212" i="91"/>
  <c r="S212" i="91"/>
  <c r="AF212" i="91"/>
  <c r="X212" i="91"/>
  <c r="O212" i="91"/>
  <c r="AO212" i="91"/>
  <c r="H212" i="91"/>
  <c r="Y212" i="91"/>
  <c r="AP212" i="91"/>
  <c r="W212" i="91"/>
  <c r="AN212" i="91"/>
  <c r="L212" i="91"/>
  <c r="AC212" i="91"/>
  <c r="J212" i="91"/>
  <c r="AA212" i="91"/>
  <c r="U212" i="91"/>
  <c r="AE212" i="91"/>
  <c r="AH212" i="91"/>
  <c r="AJ212" i="91"/>
  <c r="P212" i="91"/>
  <c r="AL212" i="91"/>
  <c r="N212" i="91"/>
  <c r="R212" i="91"/>
  <c r="AU260" i="93"/>
  <c r="AV260" i="93" s="1"/>
  <c r="AU262" i="87"/>
  <c r="AV262" i="87" s="1"/>
  <c r="G263" i="87"/>
  <c r="AQ228" i="88"/>
  <c r="AJ228" i="88"/>
  <c r="AC228" i="88"/>
  <c r="U228" i="88"/>
  <c r="M228" i="88"/>
  <c r="AN228" i="88"/>
  <c r="AE228" i="88"/>
  <c r="Y228" i="88"/>
  <c r="Q228" i="88"/>
  <c r="I228" i="88"/>
  <c r="AD228" i="88"/>
  <c r="N228" i="88"/>
  <c r="AP228" i="88"/>
  <c r="Z228" i="88"/>
  <c r="L228" i="88"/>
  <c r="AL228" i="88"/>
  <c r="W228" i="88"/>
  <c r="H228" i="88"/>
  <c r="AI228" i="88"/>
  <c r="R228" i="88"/>
  <c r="AS228" i="88"/>
  <c r="AB228" i="88"/>
  <c r="K228" i="88"/>
  <c r="AA228" i="88"/>
  <c r="AO228" i="88"/>
  <c r="X228" i="88"/>
  <c r="J228" i="88"/>
  <c r="AH228" i="88"/>
  <c r="AF228" i="88"/>
  <c r="V228" i="88"/>
  <c r="O228" i="88"/>
  <c r="P228" i="88"/>
  <c r="S228" i="88"/>
  <c r="AM228" i="88"/>
  <c r="AR228" i="88"/>
  <c r="AK228" i="88"/>
  <c r="AR228" i="94"/>
  <c r="AP228" i="94"/>
  <c r="AK228" i="94"/>
  <c r="AD228" i="94"/>
  <c r="Y228" i="94"/>
  <c r="S228" i="94"/>
  <c r="M228" i="94"/>
  <c r="H228" i="94"/>
  <c r="AM228" i="94"/>
  <c r="AF228" i="94"/>
  <c r="X228" i="94"/>
  <c r="P228" i="94"/>
  <c r="I228" i="94"/>
  <c r="AS228" i="94"/>
  <c r="AL228" i="94"/>
  <c r="AC228" i="94"/>
  <c r="V228" i="94"/>
  <c r="O228" i="94"/>
  <c r="AO228" i="94"/>
  <c r="Z228" i="94"/>
  <c r="K228" i="94"/>
  <c r="AI228" i="94"/>
  <c r="U228" i="94"/>
  <c r="AQ228" i="94"/>
  <c r="L228" i="94"/>
  <c r="AB228" i="94"/>
  <c r="AH228" i="94"/>
  <c r="Q228" i="94"/>
  <c r="J228" i="94"/>
  <c r="AA228" i="94"/>
  <c r="N228" i="94"/>
  <c r="AE228" i="94"/>
  <c r="R228" i="94"/>
  <c r="W228" i="94"/>
  <c r="AJ228" i="94"/>
  <c r="AN228" i="94"/>
  <c r="AR243" i="88"/>
  <c r="AQ243" i="88"/>
  <c r="AL243" i="88"/>
  <c r="AF243" i="88"/>
  <c r="Z243" i="88"/>
  <c r="U243" i="88"/>
  <c r="O243" i="88"/>
  <c r="I243" i="88"/>
  <c r="AO243" i="88"/>
  <c r="AI243" i="88"/>
  <c r="AC243" i="88"/>
  <c r="X243" i="88"/>
  <c r="Q243" i="88"/>
  <c r="L243" i="88"/>
  <c r="AM243" i="88"/>
  <c r="AB243" i="88"/>
  <c r="P243" i="88"/>
  <c r="AK243" i="88"/>
  <c r="Y243" i="88"/>
  <c r="M243" i="88"/>
  <c r="AS243" i="88"/>
  <c r="AH243" i="88"/>
  <c r="V243" i="88"/>
  <c r="K243" i="88"/>
  <c r="AP243" i="88"/>
  <c r="AD243" i="88"/>
  <c r="S243" i="88"/>
  <c r="H243" i="88"/>
  <c r="J243" i="88"/>
  <c r="AA243" i="88"/>
  <c r="N243" i="88"/>
  <c r="AE243" i="88"/>
  <c r="W243" i="88"/>
  <c r="AJ243" i="88"/>
  <c r="AN243" i="88"/>
  <c r="R243" i="88"/>
  <c r="AE243" i="94"/>
  <c r="AR243" i="94"/>
  <c r="J243" i="94"/>
  <c r="AN243" i="94"/>
  <c r="AA243" i="94"/>
  <c r="W243" i="94"/>
  <c r="AQ243" i="94"/>
  <c r="Z243" i="94"/>
  <c r="I243" i="94"/>
  <c r="AC243" i="94"/>
  <c r="L243" i="94"/>
  <c r="AB243" i="94"/>
  <c r="AF243" i="94"/>
  <c r="AJ243" i="94"/>
  <c r="AM243" i="94"/>
  <c r="V243" i="94"/>
  <c r="AP243" i="94"/>
  <c r="Y243" i="94"/>
  <c r="H243" i="94"/>
  <c r="S243" i="94"/>
  <c r="X243" i="94"/>
  <c r="M243" i="94"/>
  <c r="P243" i="94"/>
  <c r="AO243" i="94"/>
  <c r="AI243" i="94"/>
  <c r="AL243" i="94"/>
  <c r="AS243" i="94"/>
  <c r="O243" i="94"/>
  <c r="AH243" i="94"/>
  <c r="R243" i="94"/>
  <c r="N243" i="94"/>
  <c r="U243" i="94"/>
  <c r="K243" i="94"/>
  <c r="Q243" i="94"/>
  <c r="AD243" i="94"/>
  <c r="AK243" i="94"/>
  <c r="J219" i="32"/>
  <c r="AA219" i="32"/>
  <c r="AR219" i="32"/>
  <c r="X219" i="32"/>
  <c r="AO219" i="32"/>
  <c r="U219" i="32"/>
  <c r="Y219" i="32"/>
  <c r="AD219" i="32"/>
  <c r="Z219" i="32"/>
  <c r="AJ219" i="32"/>
  <c r="O219" i="32"/>
  <c r="H219" i="32"/>
  <c r="AP219" i="32"/>
  <c r="I219" i="32"/>
  <c r="AN219" i="32"/>
  <c r="S219" i="32"/>
  <c r="L219" i="32"/>
  <c r="M219" i="32"/>
  <c r="AQ219" i="32"/>
  <c r="N219" i="32"/>
  <c r="AE219" i="32"/>
  <c r="K219" i="32"/>
  <c r="AB219" i="32"/>
  <c r="AS219" i="32"/>
  <c r="AC219" i="32"/>
  <c r="AH219" i="32"/>
  <c r="Q219" i="32"/>
  <c r="AM219" i="32"/>
  <c r="R219" i="32"/>
  <c r="AF219" i="32"/>
  <c r="AL219" i="32"/>
  <c r="AI219" i="32"/>
  <c r="W219" i="32"/>
  <c r="AK219" i="32"/>
  <c r="P219" i="32"/>
  <c r="V219" i="32"/>
  <c r="AP219" i="92"/>
  <c r="AR219" i="92"/>
  <c r="AA219" i="92"/>
  <c r="J219" i="92"/>
  <c r="AJ219" i="92"/>
  <c r="R219" i="92"/>
  <c r="AN219" i="92"/>
  <c r="W219" i="92"/>
  <c r="AE219" i="92"/>
  <c r="N219" i="92"/>
  <c r="P219" i="92"/>
  <c r="AF219" i="92"/>
  <c r="O219" i="92"/>
  <c r="AI219" i="92"/>
  <c r="Q219" i="92"/>
  <c r="U219" i="92"/>
  <c r="Y219" i="92"/>
  <c r="AS219" i="92"/>
  <c r="AB219" i="92"/>
  <c r="K219" i="92"/>
  <c r="AD219" i="92"/>
  <c r="M219" i="92"/>
  <c r="AC219" i="92"/>
  <c r="AK219" i="92"/>
  <c r="AM219" i="92"/>
  <c r="L219" i="92"/>
  <c r="X219" i="92"/>
  <c r="Z219" i="92"/>
  <c r="AL219" i="92"/>
  <c r="S219" i="92"/>
  <c r="H219" i="92"/>
  <c r="AH219" i="92"/>
  <c r="AO219" i="92"/>
  <c r="AQ219" i="92"/>
  <c r="V219" i="92"/>
  <c r="I219" i="92"/>
  <c r="L235" i="32"/>
  <c r="AC235" i="32"/>
  <c r="I235" i="32"/>
  <c r="Z235" i="32"/>
  <c r="AQ235" i="32"/>
  <c r="AE235" i="32"/>
  <c r="AA235" i="32"/>
  <c r="AF235" i="32"/>
  <c r="AB235" i="32"/>
  <c r="AL235" i="32"/>
  <c r="AI235" i="32"/>
  <c r="N235" i="32"/>
  <c r="AR235" i="32"/>
  <c r="K235" i="32"/>
  <c r="AP235" i="32"/>
  <c r="AM235" i="32"/>
  <c r="R235" i="32"/>
  <c r="X235" i="32"/>
  <c r="P235" i="32"/>
  <c r="AH235" i="32"/>
  <c r="M235" i="32"/>
  <c r="AD235" i="32"/>
  <c r="H235" i="32"/>
  <c r="AN235" i="32"/>
  <c r="AJ235" i="32"/>
  <c r="S235" i="32"/>
  <c r="AO235" i="32"/>
  <c r="U235" i="32"/>
  <c r="Q235" i="32"/>
  <c r="J235" i="32"/>
  <c r="AK235" i="32"/>
  <c r="Y235" i="32"/>
  <c r="V235" i="32"/>
  <c r="W235" i="32"/>
  <c r="O235" i="32"/>
  <c r="AS235" i="32"/>
  <c r="AS235" i="91"/>
  <c r="AQ235" i="91"/>
  <c r="AI235" i="91"/>
  <c r="Z235" i="91"/>
  <c r="Q235" i="91"/>
  <c r="I235" i="91"/>
  <c r="AM235" i="91"/>
  <c r="AD235" i="91"/>
  <c r="V235" i="91"/>
  <c r="M235" i="91"/>
  <c r="AP235" i="91"/>
  <c r="Y235" i="91"/>
  <c r="H235" i="91"/>
  <c r="AH235" i="91"/>
  <c r="P235" i="91"/>
  <c r="L235" i="91"/>
  <c r="AL235" i="91"/>
  <c r="AC235" i="91"/>
  <c r="U235" i="91"/>
  <c r="W235" i="91"/>
  <c r="AN235" i="91"/>
  <c r="S235" i="91"/>
  <c r="AK235" i="91"/>
  <c r="J235" i="91"/>
  <c r="AA235" i="91"/>
  <c r="AR235" i="91"/>
  <c r="X235" i="91"/>
  <c r="AO235" i="91"/>
  <c r="AE235" i="91"/>
  <c r="AB235" i="91"/>
  <c r="AJ235" i="91"/>
  <c r="AF235" i="91"/>
  <c r="N235" i="91"/>
  <c r="K235" i="91"/>
  <c r="R235" i="91"/>
  <c r="O235" i="91"/>
  <c r="K255" i="32"/>
  <c r="AB255" i="32"/>
  <c r="AS255" i="32"/>
  <c r="AC255" i="32"/>
  <c r="R255" i="32"/>
  <c r="AP255" i="32"/>
  <c r="AL255" i="32"/>
  <c r="AQ255" i="32"/>
  <c r="AR255" i="32"/>
  <c r="AK255" i="32"/>
  <c r="AN255" i="32"/>
  <c r="N255" i="32"/>
  <c r="AM255" i="32"/>
  <c r="AO255" i="32"/>
  <c r="M255" i="32"/>
  <c r="Z255" i="32"/>
  <c r="V255" i="32"/>
  <c r="O255" i="32"/>
  <c r="AF255" i="32"/>
  <c r="L255" i="32"/>
  <c r="AI255" i="32"/>
  <c r="Y255" i="32"/>
  <c r="H255" i="32"/>
  <c r="I255" i="32"/>
  <c r="P255" i="32"/>
  <c r="AA255" i="32"/>
  <c r="S255" i="32"/>
  <c r="Q255" i="32"/>
  <c r="AD255" i="32"/>
  <c r="U255" i="32"/>
  <c r="AH255" i="32"/>
  <c r="X255" i="32"/>
  <c r="W255" i="32"/>
  <c r="AJ255" i="32"/>
  <c r="AE255" i="32"/>
  <c r="J255" i="32"/>
  <c r="AK255" i="91"/>
  <c r="AA255" i="91"/>
  <c r="O255" i="91"/>
  <c r="AR255" i="91"/>
  <c r="AF255" i="91"/>
  <c r="S255" i="91"/>
  <c r="J255" i="91"/>
  <c r="AB255" i="91"/>
  <c r="AO255" i="91"/>
  <c r="R255" i="91"/>
  <c r="AS255" i="91"/>
  <c r="AJ255" i="91"/>
  <c r="X255" i="91"/>
  <c r="K255" i="91"/>
  <c r="AD255" i="91"/>
  <c r="M255" i="91"/>
  <c r="AH255" i="91"/>
  <c r="P255" i="91"/>
  <c r="W255" i="91"/>
  <c r="AQ255" i="91"/>
  <c r="Z255" i="91"/>
  <c r="I255" i="91"/>
  <c r="AC255" i="91"/>
  <c r="L255" i="91"/>
  <c r="AE255" i="91"/>
  <c r="Q255" i="91"/>
  <c r="U255" i="91"/>
  <c r="AM255" i="91"/>
  <c r="AP255" i="91"/>
  <c r="H255" i="91"/>
  <c r="Y255" i="91"/>
  <c r="V255" i="91"/>
  <c r="AI255" i="91"/>
  <c r="N255" i="91"/>
  <c r="AN255" i="91"/>
  <c r="AL255" i="91"/>
  <c r="AR250" i="91"/>
  <c r="AQ250" i="91"/>
  <c r="AL250" i="91"/>
  <c r="AF250" i="91"/>
  <c r="Z250" i="91"/>
  <c r="U250" i="91"/>
  <c r="O250" i="91"/>
  <c r="I250" i="91"/>
  <c r="AO250" i="91"/>
  <c r="AI250" i="91"/>
  <c r="AC250" i="91"/>
  <c r="X250" i="91"/>
  <c r="Q250" i="91"/>
  <c r="L250" i="91"/>
  <c r="AS250" i="91"/>
  <c r="AH250" i="91"/>
  <c r="V250" i="91"/>
  <c r="K250" i="91"/>
  <c r="AM250" i="91"/>
  <c r="AB250" i="91"/>
  <c r="P250" i="91"/>
  <c r="AD250" i="91"/>
  <c r="H250" i="91"/>
  <c r="Y250" i="91"/>
  <c r="AP250" i="91"/>
  <c r="S250" i="91"/>
  <c r="AK250" i="91"/>
  <c r="M250" i="91"/>
  <c r="R250" i="91"/>
  <c r="AJ250" i="91"/>
  <c r="W250" i="91"/>
  <c r="AN250" i="91"/>
  <c r="AA250" i="91"/>
  <c r="AE250" i="91"/>
  <c r="J250" i="91"/>
  <c r="N250" i="91"/>
  <c r="AR291" i="92"/>
  <c r="AO291" i="92"/>
  <c r="AF291" i="92"/>
  <c r="X291" i="92"/>
  <c r="O291" i="92"/>
  <c r="AS291" i="92"/>
  <c r="AK291" i="92"/>
  <c r="AB291" i="92"/>
  <c r="S291" i="92"/>
  <c r="K291" i="92"/>
  <c r="AI291" i="92"/>
  <c r="Q291" i="92"/>
  <c r="AQ291" i="92"/>
  <c r="Z291" i="92"/>
  <c r="I291" i="92"/>
  <c r="AD291" i="92"/>
  <c r="M291" i="92"/>
  <c r="V291" i="92"/>
  <c r="AM291" i="92"/>
  <c r="H291" i="92"/>
  <c r="Y291" i="92"/>
  <c r="AP291" i="92"/>
  <c r="W291" i="92"/>
  <c r="AN291" i="92"/>
  <c r="L291" i="92"/>
  <c r="AC291" i="92"/>
  <c r="J291" i="92"/>
  <c r="AA291" i="92"/>
  <c r="AL291" i="92"/>
  <c r="AJ291" i="92"/>
  <c r="P291" i="92"/>
  <c r="N291" i="92"/>
  <c r="U291" i="92"/>
  <c r="R291" i="92"/>
  <c r="AH291" i="92"/>
  <c r="AE291" i="92"/>
  <c r="AN291" i="93"/>
  <c r="S291" i="93"/>
  <c r="AJ291" i="93"/>
  <c r="H291" i="93"/>
  <c r="AB291" i="93"/>
  <c r="L291" i="93"/>
  <c r="AP291" i="93"/>
  <c r="X291" i="93"/>
  <c r="AD291" i="93"/>
  <c r="M291" i="93"/>
  <c r="AF291" i="93"/>
  <c r="J291" i="93"/>
  <c r="R291" i="93"/>
  <c r="AC291" i="93"/>
  <c r="AE291" i="93"/>
  <c r="AQ291" i="93"/>
  <c r="Z291" i="93"/>
  <c r="I291" i="93"/>
  <c r="AA291" i="93"/>
  <c r="AO291" i="93"/>
  <c r="K291" i="93"/>
  <c r="W291" i="93"/>
  <c r="AM291" i="93"/>
  <c r="AR291" i="93"/>
  <c r="AH291" i="93"/>
  <c r="N291" i="93"/>
  <c r="AI291" i="93"/>
  <c r="AL291" i="93"/>
  <c r="Y291" i="93"/>
  <c r="P291" i="93"/>
  <c r="V291" i="93"/>
  <c r="AS291" i="93"/>
  <c r="Q291" i="93"/>
  <c r="AK291" i="93"/>
  <c r="U291" i="93"/>
  <c r="O291" i="93"/>
  <c r="AQ205" i="88"/>
  <c r="AO205" i="88"/>
  <c r="AD205" i="88"/>
  <c r="R205" i="88"/>
  <c r="AJ205" i="88"/>
  <c r="X205" i="88"/>
  <c r="M205" i="88"/>
  <c r="AA205" i="88"/>
  <c r="AR205" i="88"/>
  <c r="V205" i="88"/>
  <c r="AM205" i="88"/>
  <c r="O205" i="88"/>
  <c r="AF205" i="88"/>
  <c r="J205" i="88"/>
  <c r="S205" i="88"/>
  <c r="AL205" i="88"/>
  <c r="U205" i="88"/>
  <c r="K205" i="88"/>
  <c r="AI205" i="88"/>
  <c r="Z205" i="88"/>
  <c r="AH205" i="88"/>
  <c r="P205" i="88"/>
  <c r="Q205" i="88"/>
  <c r="AN205" i="88"/>
  <c r="N205" i="88"/>
  <c r="AP205" i="88"/>
  <c r="H205" i="88"/>
  <c r="Y205" i="88"/>
  <c r="L205" i="88"/>
  <c r="AS205" i="88"/>
  <c r="AE205" i="88"/>
  <c r="AC205" i="88"/>
  <c r="W205" i="88"/>
  <c r="AK205" i="88"/>
  <c r="AB205" i="88"/>
  <c r="I205" i="88"/>
  <c r="AM205" i="93"/>
  <c r="AE205" i="93"/>
  <c r="X205" i="93"/>
  <c r="O205" i="93"/>
  <c r="I205" i="93"/>
  <c r="AQ205" i="93"/>
  <c r="AJ205" i="93"/>
  <c r="AA205" i="93"/>
  <c r="S205" i="93"/>
  <c r="M205" i="93"/>
  <c r="AO205" i="93"/>
  <c r="Z205" i="93"/>
  <c r="J205" i="93"/>
  <c r="AF205" i="93"/>
  <c r="R205" i="93"/>
  <c r="AD205" i="93"/>
  <c r="AR205" i="93"/>
  <c r="N205" i="93"/>
  <c r="AK205" i="93"/>
  <c r="V205" i="93"/>
  <c r="AH205" i="93"/>
  <c r="P205" i="93"/>
  <c r="Q205" i="93"/>
  <c r="AN205" i="93"/>
  <c r="AC205" i="93"/>
  <c r="L205" i="93"/>
  <c r="W205" i="93"/>
  <c r="AS205" i="93"/>
  <c r="AP205" i="93"/>
  <c r="H205" i="93"/>
  <c r="AL205" i="93"/>
  <c r="K205" i="93"/>
  <c r="AB205" i="93"/>
  <c r="AI205" i="93"/>
  <c r="U205" i="93"/>
  <c r="Y205" i="93"/>
  <c r="AQ229" i="88"/>
  <c r="AR229" i="88"/>
  <c r="AF229" i="88"/>
  <c r="V229" i="88"/>
  <c r="J229" i="88"/>
  <c r="AM229" i="88"/>
  <c r="AA229" i="88"/>
  <c r="O229" i="88"/>
  <c r="AO229" i="88"/>
  <c r="R229" i="88"/>
  <c r="AJ229" i="88"/>
  <c r="M229" i="88"/>
  <c r="AD229" i="88"/>
  <c r="X229" i="88"/>
  <c r="I229" i="88"/>
  <c r="AE229" i="88"/>
  <c r="AP229" i="88"/>
  <c r="Y229" i="88"/>
  <c r="H229" i="88"/>
  <c r="AB229" i="88"/>
  <c r="N229" i="88"/>
  <c r="AK229" i="88"/>
  <c r="AL229" i="88"/>
  <c r="U229" i="88"/>
  <c r="K229" i="88"/>
  <c r="AI229" i="88"/>
  <c r="Z229" i="88"/>
  <c r="L229" i="88"/>
  <c r="AS229" i="88"/>
  <c r="AC229" i="88"/>
  <c r="AN229" i="88"/>
  <c r="AH229" i="88"/>
  <c r="Q229" i="88"/>
  <c r="W229" i="88"/>
  <c r="S229" i="88"/>
  <c r="P229" i="88"/>
  <c r="AR229" i="93"/>
  <c r="AO229" i="93"/>
  <c r="AF229" i="93"/>
  <c r="X229" i="93"/>
  <c r="O229" i="93"/>
  <c r="AM229" i="93"/>
  <c r="AD229" i="93"/>
  <c r="V229" i="93"/>
  <c r="M229" i="93"/>
  <c r="AK229" i="93"/>
  <c r="S229" i="93"/>
  <c r="AB229" i="93"/>
  <c r="I229" i="93"/>
  <c r="AQ229" i="93"/>
  <c r="Q229" i="93"/>
  <c r="AI229" i="93"/>
  <c r="K229" i="93"/>
  <c r="AS229" i="93"/>
  <c r="Z229" i="93"/>
  <c r="U229" i="93"/>
  <c r="AL229" i="93"/>
  <c r="R229" i="93"/>
  <c r="AJ229" i="93"/>
  <c r="H229" i="93"/>
  <c r="Y229" i="93"/>
  <c r="AP229" i="93"/>
  <c r="W229" i="93"/>
  <c r="AN229" i="93"/>
  <c r="P229" i="93"/>
  <c r="AE229" i="93"/>
  <c r="AC229" i="93"/>
  <c r="J229" i="93"/>
  <c r="N229" i="93"/>
  <c r="L229" i="93"/>
  <c r="AA229" i="93"/>
  <c r="AH229" i="93"/>
  <c r="J278" i="32"/>
  <c r="AA278" i="32"/>
  <c r="AR278" i="32"/>
  <c r="X278" i="32"/>
  <c r="AO278" i="32"/>
  <c r="AC278" i="32"/>
  <c r="AH278" i="32"/>
  <c r="Q278" i="32"/>
  <c r="AQ278" i="32"/>
  <c r="R278" i="32"/>
  <c r="O278" i="32"/>
  <c r="L278" i="32"/>
  <c r="M278" i="32"/>
  <c r="I278" i="32"/>
  <c r="AN278" i="32"/>
  <c r="AK278" i="32"/>
  <c r="Y278" i="32"/>
  <c r="V278" i="32"/>
  <c r="N278" i="32"/>
  <c r="AE278" i="32"/>
  <c r="K278" i="32"/>
  <c r="AB278" i="32"/>
  <c r="AS278" i="32"/>
  <c r="AL278" i="32"/>
  <c r="AP278" i="32"/>
  <c r="AI278" i="32"/>
  <c r="H278" i="32"/>
  <c r="AJ278" i="32"/>
  <c r="AF278" i="32"/>
  <c r="P278" i="32"/>
  <c r="AM278" i="32"/>
  <c r="W278" i="32"/>
  <c r="S278" i="32"/>
  <c r="U278" i="32"/>
  <c r="AD278" i="32"/>
  <c r="Z278" i="32"/>
  <c r="AP278" i="92"/>
  <c r="AJ278" i="92"/>
  <c r="R278" i="92"/>
  <c r="AR278" i="92"/>
  <c r="AA278" i="92"/>
  <c r="J278" i="92"/>
  <c r="N278" i="92"/>
  <c r="AE278" i="92"/>
  <c r="W278" i="92"/>
  <c r="AN278" i="92"/>
  <c r="AH278" i="92"/>
  <c r="AI278" i="92"/>
  <c r="Q278" i="92"/>
  <c r="AO278" i="92"/>
  <c r="X278" i="92"/>
  <c r="L278" i="92"/>
  <c r="H278" i="92"/>
  <c r="AD278" i="92"/>
  <c r="M278" i="92"/>
  <c r="AK278" i="92"/>
  <c r="S278" i="92"/>
  <c r="U278" i="92"/>
  <c r="V278" i="92"/>
  <c r="AB278" i="92"/>
  <c r="AL278" i="92"/>
  <c r="P278" i="92"/>
  <c r="AQ278" i="92"/>
  <c r="I278" i="92"/>
  <c r="O278" i="92"/>
  <c r="Y278" i="92"/>
  <c r="AM278" i="92"/>
  <c r="K278" i="92"/>
  <c r="AF278" i="92"/>
  <c r="Z278" i="92"/>
  <c r="AC278" i="92"/>
  <c r="AS278" i="92"/>
  <c r="AR246" i="88"/>
  <c r="AQ246" i="88"/>
  <c r="AL246" i="88"/>
  <c r="AF246" i="88"/>
  <c r="Z246" i="88"/>
  <c r="U246" i="88"/>
  <c r="O246" i="88"/>
  <c r="I246" i="88"/>
  <c r="AO246" i="88"/>
  <c r="AI246" i="88"/>
  <c r="AC246" i="88"/>
  <c r="X246" i="88"/>
  <c r="Q246" i="88"/>
  <c r="L246" i="88"/>
  <c r="AS246" i="88"/>
  <c r="AH246" i="88"/>
  <c r="V246" i="88"/>
  <c r="K246" i="88"/>
  <c r="AP246" i="88"/>
  <c r="AD246" i="88"/>
  <c r="S246" i="88"/>
  <c r="H246" i="88"/>
  <c r="AM246" i="88"/>
  <c r="AB246" i="88"/>
  <c r="P246" i="88"/>
  <c r="AK246" i="88"/>
  <c r="Y246" i="88"/>
  <c r="M246" i="88"/>
  <c r="W246" i="88"/>
  <c r="AN246" i="88"/>
  <c r="J246" i="88"/>
  <c r="AA246" i="88"/>
  <c r="AE246" i="88"/>
  <c r="N246" i="88"/>
  <c r="R246" i="88"/>
  <c r="AJ246" i="88"/>
  <c r="F245" i="88"/>
  <c r="AR246" i="94"/>
  <c r="AO246" i="94"/>
  <c r="AI246" i="94"/>
  <c r="AC246" i="94"/>
  <c r="X246" i="94"/>
  <c r="Q246" i="94"/>
  <c r="L246" i="94"/>
  <c r="AS246" i="94"/>
  <c r="AM246" i="94"/>
  <c r="AH246" i="94"/>
  <c r="AB246" i="94"/>
  <c r="V246" i="94"/>
  <c r="P246" i="94"/>
  <c r="K246" i="94"/>
  <c r="AL246" i="94"/>
  <c r="Z246" i="94"/>
  <c r="O246" i="94"/>
  <c r="AK246" i="94"/>
  <c r="Y246" i="94"/>
  <c r="M246" i="94"/>
  <c r="AF246" i="94"/>
  <c r="I246" i="94"/>
  <c r="AD246" i="94"/>
  <c r="H246" i="94"/>
  <c r="S246" i="94"/>
  <c r="AP246" i="94"/>
  <c r="AQ246" i="94"/>
  <c r="U246" i="94"/>
  <c r="F245" i="94"/>
  <c r="J246" i="94"/>
  <c r="AA246" i="94"/>
  <c r="N246" i="94"/>
  <c r="AE246" i="94"/>
  <c r="R246" i="94"/>
  <c r="W246" i="94"/>
  <c r="AJ246" i="94"/>
  <c r="AN246" i="94"/>
  <c r="AR216" i="94"/>
  <c r="AQ216" i="94"/>
  <c r="AL216" i="94"/>
  <c r="AF216" i="94"/>
  <c r="Z216" i="94"/>
  <c r="U216" i="94"/>
  <c r="O216" i="94"/>
  <c r="I216" i="94"/>
  <c r="AP216" i="94"/>
  <c r="AK216" i="94"/>
  <c r="AD216" i="94"/>
  <c r="Y216" i="94"/>
  <c r="S216" i="94"/>
  <c r="M216" i="94"/>
  <c r="H216" i="94"/>
  <c r="AM216" i="94"/>
  <c r="AB216" i="94"/>
  <c r="P216" i="94"/>
  <c r="AI216" i="94"/>
  <c r="X216" i="94"/>
  <c r="L216" i="94"/>
  <c r="AS216" i="94"/>
  <c r="V216" i="94"/>
  <c r="AH216" i="94"/>
  <c r="K216" i="94"/>
  <c r="AO216" i="94"/>
  <c r="Q216" i="94"/>
  <c r="AC216" i="94"/>
  <c r="J216" i="94"/>
  <c r="AA216" i="94"/>
  <c r="N216" i="94"/>
  <c r="AE216" i="94"/>
  <c r="R216" i="94"/>
  <c r="W216" i="94"/>
  <c r="AJ216" i="94"/>
  <c r="AN216" i="94"/>
  <c r="AP230" i="92"/>
  <c r="AQ230" i="92"/>
  <c r="AE230" i="92"/>
  <c r="U230" i="92"/>
  <c r="I230" i="92"/>
  <c r="AL230" i="92"/>
  <c r="Z230" i="92"/>
  <c r="N230" i="92"/>
  <c r="W230" i="92"/>
  <c r="AI230" i="92"/>
  <c r="L230" i="92"/>
  <c r="AC230" i="92"/>
  <c r="AN230" i="92"/>
  <c r="Q230" i="92"/>
  <c r="H230" i="92"/>
  <c r="AD230" i="92"/>
  <c r="AK230" i="92"/>
  <c r="S230" i="92"/>
  <c r="P230" i="92"/>
  <c r="AM230" i="92"/>
  <c r="M230" i="92"/>
  <c r="AJ230" i="92"/>
  <c r="AF230" i="92"/>
  <c r="O230" i="92"/>
  <c r="V230" i="92"/>
  <c r="AR230" i="92"/>
  <c r="Y230" i="92"/>
  <c r="AO230" i="92"/>
  <c r="J230" i="92"/>
  <c r="AB230" i="92"/>
  <c r="AA230" i="92"/>
  <c r="X230" i="92"/>
  <c r="AH230" i="92"/>
  <c r="R230" i="92"/>
  <c r="AS230" i="92"/>
  <c r="K230" i="92"/>
  <c r="Y236" i="92"/>
  <c r="AJ236" i="92"/>
  <c r="H236" i="92"/>
  <c r="AD236" i="92"/>
  <c r="M236" i="92"/>
  <c r="AF236" i="92"/>
  <c r="O236" i="92"/>
  <c r="AE236" i="92"/>
  <c r="I236" i="92"/>
  <c r="W236" i="92"/>
  <c r="AA236" i="92"/>
  <c r="V236" i="92"/>
  <c r="AS236" i="92"/>
  <c r="AB236" i="92"/>
  <c r="K236" i="92"/>
  <c r="Z236" i="92"/>
  <c r="AN236" i="92"/>
  <c r="Q236" i="92"/>
  <c r="P236" i="92"/>
  <c r="J236" i="92"/>
  <c r="X236" i="92"/>
  <c r="U236" i="92"/>
  <c r="L236" i="92"/>
  <c r="R236" i="92"/>
  <c r="S236" i="92"/>
  <c r="N236" i="92"/>
  <c r="AM236" i="92"/>
  <c r="AP236" i="92"/>
  <c r="AK236" i="92"/>
  <c r="AC236" i="92"/>
  <c r="AL236" i="92"/>
  <c r="AO236" i="92"/>
  <c r="AQ236" i="92"/>
  <c r="AR236" i="92"/>
  <c r="AH236" i="92"/>
  <c r="AI236" i="92"/>
  <c r="AJ242" i="91"/>
  <c r="Z242" i="91"/>
  <c r="N242" i="91"/>
  <c r="AQ242" i="91"/>
  <c r="AE242" i="91"/>
  <c r="R242" i="91"/>
  <c r="I242" i="91"/>
  <c r="AI242" i="91"/>
  <c r="J242" i="91"/>
  <c r="AR242" i="91"/>
  <c r="W242" i="91"/>
  <c r="AN242" i="91"/>
  <c r="AA242" i="91"/>
  <c r="Q242" i="91"/>
  <c r="AC242" i="91"/>
  <c r="L242" i="91"/>
  <c r="AK242" i="91"/>
  <c r="S242" i="91"/>
  <c r="V242" i="91"/>
  <c r="AP242" i="91"/>
  <c r="Y242" i="91"/>
  <c r="H242" i="91"/>
  <c r="AF242" i="91"/>
  <c r="O242" i="91"/>
  <c r="AD242" i="91"/>
  <c r="P242" i="91"/>
  <c r="X242" i="91"/>
  <c r="AL242" i="91"/>
  <c r="AS242" i="91"/>
  <c r="K242" i="91"/>
  <c r="AB242" i="91"/>
  <c r="AM242" i="91"/>
  <c r="AO242" i="91"/>
  <c r="AH242" i="91"/>
  <c r="M242" i="91"/>
  <c r="U242" i="91"/>
  <c r="Y254" i="92"/>
  <c r="P254" i="92"/>
  <c r="AQ254" i="92"/>
  <c r="Z254" i="92"/>
  <c r="I254" i="92"/>
  <c r="AF254" i="92"/>
  <c r="O254" i="92"/>
  <c r="W254" i="92"/>
  <c r="AA254" i="92"/>
  <c r="U254" i="92"/>
  <c r="H254" i="92"/>
  <c r="AM254" i="92"/>
  <c r="V254" i="92"/>
  <c r="AS254" i="92"/>
  <c r="AB254" i="92"/>
  <c r="K254" i="92"/>
  <c r="N254" i="92"/>
  <c r="R254" i="92"/>
  <c r="AC254" i="92"/>
  <c r="AH254" i="92"/>
  <c r="AI254" i="92"/>
  <c r="AO254" i="92"/>
  <c r="AN254" i="92"/>
  <c r="J254" i="92"/>
  <c r="AD254" i="92"/>
  <c r="AK254" i="92"/>
  <c r="AE254" i="92"/>
  <c r="AL254" i="92"/>
  <c r="S254" i="92"/>
  <c r="AP254" i="92"/>
  <c r="AJ254" i="92"/>
  <c r="X254" i="92"/>
  <c r="Q254" i="92"/>
  <c r="AR254" i="92"/>
  <c r="M254" i="92"/>
  <c r="L254" i="92"/>
  <c r="J222" i="32"/>
  <c r="AA222" i="32"/>
  <c r="AR222" i="32"/>
  <c r="X222" i="32"/>
  <c r="AO222" i="32"/>
  <c r="AH222" i="32"/>
  <c r="AC222" i="32"/>
  <c r="AQ222" i="32"/>
  <c r="V222" i="32"/>
  <c r="AJ222" i="32"/>
  <c r="AF222" i="32"/>
  <c r="I222" i="32"/>
  <c r="AI222" i="32"/>
  <c r="AN222" i="32"/>
  <c r="AK222" i="32"/>
  <c r="U222" i="32"/>
  <c r="AM222" i="32"/>
  <c r="N222" i="32"/>
  <c r="AE222" i="32"/>
  <c r="K222" i="32"/>
  <c r="AB222" i="32"/>
  <c r="AS222" i="32"/>
  <c r="AP222" i="32"/>
  <c r="AL222" i="32"/>
  <c r="M222" i="32"/>
  <c r="H222" i="32"/>
  <c r="R222" i="32"/>
  <c r="O222" i="32"/>
  <c r="P222" i="32"/>
  <c r="L222" i="32"/>
  <c r="AD222" i="32"/>
  <c r="W222" i="32"/>
  <c r="S222" i="32"/>
  <c r="Y222" i="32"/>
  <c r="Z222" i="32"/>
  <c r="Q222" i="32"/>
  <c r="G263" i="94"/>
  <c r="L279" i="32"/>
  <c r="AC279" i="32"/>
  <c r="I279" i="32"/>
  <c r="AE279" i="32"/>
  <c r="K279" i="32"/>
  <c r="AI279" i="32"/>
  <c r="V279" i="32"/>
  <c r="X279" i="32"/>
  <c r="AM279" i="32"/>
  <c r="AL279" i="32"/>
  <c r="AQ279" i="32"/>
  <c r="AS279" i="32"/>
  <c r="AD279" i="32"/>
  <c r="Y279" i="32"/>
  <c r="Z279" i="32"/>
  <c r="AB279" i="32"/>
  <c r="M279" i="32"/>
  <c r="AO279" i="32"/>
  <c r="P279" i="32"/>
  <c r="AH279" i="32"/>
  <c r="N279" i="32"/>
  <c r="AK279" i="32"/>
  <c r="Q279" i="32"/>
  <c r="AN279" i="32"/>
  <c r="AF279" i="32"/>
  <c r="AJ279" i="32"/>
  <c r="R279" i="32"/>
  <c r="U279" i="32"/>
  <c r="S279" i="32"/>
  <c r="W279" i="32"/>
  <c r="AR279" i="32"/>
  <c r="AA279" i="32"/>
  <c r="AP279" i="32"/>
  <c r="H279" i="32"/>
  <c r="J279" i="32"/>
  <c r="O279" i="32"/>
  <c r="AR279" i="92"/>
  <c r="AS279" i="92"/>
  <c r="AK279" i="92"/>
  <c r="AB279" i="92"/>
  <c r="S279" i="92"/>
  <c r="K279" i="92"/>
  <c r="AO279" i="92"/>
  <c r="AF279" i="92"/>
  <c r="X279" i="92"/>
  <c r="O279" i="92"/>
  <c r="AD279" i="92"/>
  <c r="M279" i="92"/>
  <c r="AM279" i="92"/>
  <c r="V279" i="92"/>
  <c r="Z279" i="92"/>
  <c r="AQ279" i="92"/>
  <c r="I279" i="92"/>
  <c r="Q279" i="92"/>
  <c r="AI279" i="92"/>
  <c r="P279" i="92"/>
  <c r="AH279" i="92"/>
  <c r="W279" i="92"/>
  <c r="AN279" i="92"/>
  <c r="U279" i="92"/>
  <c r="AL279" i="92"/>
  <c r="J279" i="92"/>
  <c r="AA279" i="92"/>
  <c r="L279" i="92"/>
  <c r="AJ279" i="92"/>
  <c r="Y279" i="92"/>
  <c r="N279" i="92"/>
  <c r="H279" i="92"/>
  <c r="AP279" i="92"/>
  <c r="AE279" i="92"/>
  <c r="AC279" i="92"/>
  <c r="R279" i="92"/>
  <c r="AK290" i="88"/>
  <c r="Z290" i="88"/>
  <c r="N290" i="88"/>
  <c r="AQ290" i="88"/>
  <c r="AE290" i="88"/>
  <c r="S290" i="88"/>
  <c r="I290" i="88"/>
  <c r="X290" i="88"/>
  <c r="AJ290" i="88"/>
  <c r="M290" i="88"/>
  <c r="AD290" i="88"/>
  <c r="R290" i="88"/>
  <c r="H290" i="88"/>
  <c r="AO290" i="88"/>
  <c r="AL290" i="88"/>
  <c r="U290" i="88"/>
  <c r="O290" i="88"/>
  <c r="AM290" i="88"/>
  <c r="W290" i="88"/>
  <c r="AS290" i="88"/>
  <c r="AH290" i="88"/>
  <c r="P290" i="88"/>
  <c r="V290" i="88"/>
  <c r="AR290" i="88"/>
  <c r="AB290" i="88"/>
  <c r="AP290" i="88"/>
  <c r="J290" i="88"/>
  <c r="Q290" i="88"/>
  <c r="Y290" i="88"/>
  <c r="K290" i="88"/>
  <c r="AC290" i="88"/>
  <c r="AA290" i="88"/>
  <c r="AI290" i="88"/>
  <c r="AF290" i="88"/>
  <c r="AN290" i="88"/>
  <c r="L290" i="88"/>
  <c r="AN290" i="94"/>
  <c r="AE290" i="94"/>
  <c r="Y290" i="94"/>
  <c r="Q290" i="94"/>
  <c r="I290" i="94"/>
  <c r="AL290" i="94"/>
  <c r="AD290" i="94"/>
  <c r="W290" i="94"/>
  <c r="N290" i="94"/>
  <c r="H290" i="94"/>
  <c r="AP290" i="94"/>
  <c r="Z290" i="94"/>
  <c r="L290" i="94"/>
  <c r="AJ290" i="94"/>
  <c r="U290" i="94"/>
  <c r="R290" i="94"/>
  <c r="AI290" i="94"/>
  <c r="M290" i="94"/>
  <c r="AC290" i="94"/>
  <c r="AQ290" i="94"/>
  <c r="AK290" i="94"/>
  <c r="S290" i="94"/>
  <c r="P290" i="94"/>
  <c r="AM290" i="94"/>
  <c r="AF290" i="94"/>
  <c r="O290" i="94"/>
  <c r="V290" i="94"/>
  <c r="AR290" i="94"/>
  <c r="X290" i="94"/>
  <c r="AH290" i="94"/>
  <c r="AS290" i="94"/>
  <c r="K290" i="94"/>
  <c r="AA290" i="94"/>
  <c r="AO290" i="94"/>
  <c r="AB290" i="94"/>
  <c r="J290" i="94"/>
  <c r="AR249" i="93"/>
  <c r="AP249" i="93"/>
  <c r="AK249" i="93"/>
  <c r="AD249" i="93"/>
  <c r="Y249" i="93"/>
  <c r="S249" i="93"/>
  <c r="M249" i="93"/>
  <c r="H249" i="93"/>
  <c r="AO249" i="93"/>
  <c r="AI249" i="93"/>
  <c r="AC249" i="93"/>
  <c r="X249" i="93"/>
  <c r="Q249" i="93"/>
  <c r="L249" i="93"/>
  <c r="AQ249" i="93"/>
  <c r="AF249" i="93"/>
  <c r="U249" i="93"/>
  <c r="I249" i="93"/>
  <c r="AS249" i="93"/>
  <c r="AB249" i="93"/>
  <c r="O249" i="93"/>
  <c r="AL249" i="93"/>
  <c r="V249" i="93"/>
  <c r="P249" i="93"/>
  <c r="AH249" i="93"/>
  <c r="Z249" i="93"/>
  <c r="K249" i="93"/>
  <c r="AM249" i="93"/>
  <c r="W249" i="93"/>
  <c r="AN249" i="93"/>
  <c r="J249" i="93"/>
  <c r="AA249" i="93"/>
  <c r="AJ249" i="93"/>
  <c r="N249" i="93"/>
  <c r="AE249" i="93"/>
  <c r="R249" i="93"/>
  <c r="L285" i="32"/>
  <c r="AC285" i="32"/>
  <c r="J285" i="32"/>
  <c r="AF285" i="32"/>
  <c r="R285" i="32"/>
  <c r="AO285" i="32"/>
  <c r="AS285" i="32"/>
  <c r="Q285" i="32"/>
  <c r="AQ285" i="32"/>
  <c r="AL285" i="32"/>
  <c r="AR285" i="32"/>
  <c r="W285" i="32"/>
  <c r="H285" i="32"/>
  <c r="Y285" i="32"/>
  <c r="AA285" i="32"/>
  <c r="AJ285" i="32"/>
  <c r="AK285" i="32"/>
  <c r="AE285" i="32"/>
  <c r="P285" i="32"/>
  <c r="AH285" i="32"/>
  <c r="O285" i="32"/>
  <c r="AM285" i="32"/>
  <c r="X285" i="32"/>
  <c r="K285" i="32"/>
  <c r="N285" i="32"/>
  <c r="AN285" i="32"/>
  <c r="I285" i="32"/>
  <c r="U285" i="32"/>
  <c r="V285" i="32"/>
  <c r="AD285" i="32"/>
  <c r="Z285" i="32"/>
  <c r="S285" i="32"/>
  <c r="AP285" i="32"/>
  <c r="M285" i="32"/>
  <c r="AI285" i="32"/>
  <c r="AB285" i="32"/>
  <c r="AS241" i="88"/>
  <c r="AQ241" i="88"/>
  <c r="S241" i="88"/>
  <c r="AE241" i="88"/>
  <c r="I241" i="88"/>
  <c r="AB241" i="88"/>
  <c r="Q241" i="88"/>
  <c r="AN241" i="88"/>
  <c r="AI241" i="88"/>
  <c r="AL241" i="88"/>
  <c r="U241" i="88"/>
  <c r="AR241" i="88"/>
  <c r="V241" i="88"/>
  <c r="AJ241" i="88"/>
  <c r="M241" i="88"/>
  <c r="AH241" i="88"/>
  <c r="P241" i="88"/>
  <c r="AM241" i="88"/>
  <c r="O241" i="88"/>
  <c r="AD241" i="88"/>
  <c r="N241" i="88"/>
  <c r="W241" i="88"/>
  <c r="L241" i="88"/>
  <c r="J241" i="88"/>
  <c r="Z241" i="88"/>
  <c r="AP241" i="88"/>
  <c r="H241" i="88"/>
  <c r="AO241" i="88"/>
  <c r="AK241" i="88"/>
  <c r="K241" i="88"/>
  <c r="Y241" i="88"/>
  <c r="R241" i="88"/>
  <c r="AC241" i="88"/>
  <c r="AF241" i="88"/>
  <c r="AA241" i="88"/>
  <c r="X241" i="88"/>
  <c r="AR271" i="87"/>
  <c r="AL271" i="87"/>
  <c r="AC271" i="87"/>
  <c r="L271" i="87"/>
  <c r="AP271" i="87"/>
  <c r="AH271" i="87"/>
  <c r="Y271" i="87"/>
  <c r="P271" i="87"/>
  <c r="H271" i="87"/>
  <c r="AS271" i="87"/>
  <c r="AB271" i="87"/>
  <c r="K271" i="87"/>
  <c r="AO271" i="87"/>
  <c r="X271" i="87"/>
  <c r="AK271" i="87"/>
  <c r="S271" i="87"/>
  <c r="AF271" i="87"/>
  <c r="O271" i="87"/>
  <c r="F270" i="87"/>
  <c r="I271" i="87"/>
  <c r="Z271" i="87"/>
  <c r="AQ271" i="87"/>
  <c r="N271" i="87"/>
  <c r="AE271" i="87"/>
  <c r="M271" i="87"/>
  <c r="AD271" i="87"/>
  <c r="R271" i="87"/>
  <c r="AJ271" i="87"/>
  <c r="AM271" i="87"/>
  <c r="AA271" i="87"/>
  <c r="V271" i="87"/>
  <c r="AI271" i="87"/>
  <c r="Q271" i="87"/>
  <c r="AN271" i="87"/>
  <c r="J271" i="87"/>
  <c r="W271" i="87"/>
  <c r="AR271" i="93"/>
  <c r="AS271" i="93"/>
  <c r="AK271" i="93"/>
  <c r="AB271" i="93"/>
  <c r="S271" i="93"/>
  <c r="K271" i="93"/>
  <c r="AQ271" i="93"/>
  <c r="AI271" i="93"/>
  <c r="Z271" i="93"/>
  <c r="Q271" i="93"/>
  <c r="I271" i="93"/>
  <c r="AM271" i="93"/>
  <c r="V271" i="93"/>
  <c r="AD271" i="93"/>
  <c r="M271" i="93"/>
  <c r="AF271" i="93"/>
  <c r="O271" i="93"/>
  <c r="X271" i="93"/>
  <c r="AO271" i="93"/>
  <c r="F270" i="93"/>
  <c r="U271" i="93"/>
  <c r="AL271" i="93"/>
  <c r="R271" i="93"/>
  <c r="AJ271" i="93"/>
  <c r="H271" i="93"/>
  <c r="Y271" i="93"/>
  <c r="AP271" i="93"/>
  <c r="W271" i="93"/>
  <c r="AN271" i="93"/>
  <c r="P271" i="93"/>
  <c r="AE271" i="93"/>
  <c r="AC271" i="93"/>
  <c r="J271" i="93"/>
  <c r="N271" i="93"/>
  <c r="L271" i="93"/>
  <c r="AA271" i="93"/>
  <c r="AH271" i="93"/>
  <c r="AU265" i="32"/>
  <c r="AT265" i="32"/>
  <c r="G232" i="32"/>
  <c r="AQ275" i="87"/>
  <c r="AJ275" i="87"/>
  <c r="AA275" i="87"/>
  <c r="S275" i="87"/>
  <c r="M275" i="87"/>
  <c r="AM275" i="87"/>
  <c r="AE275" i="87"/>
  <c r="X275" i="87"/>
  <c r="O275" i="87"/>
  <c r="I275" i="87"/>
  <c r="AO275" i="87"/>
  <c r="Z275" i="87"/>
  <c r="J275" i="87"/>
  <c r="AK275" i="87"/>
  <c r="V275" i="87"/>
  <c r="AF275" i="87"/>
  <c r="R275" i="87"/>
  <c r="AR275" i="87"/>
  <c r="AD275" i="87"/>
  <c r="N275" i="87"/>
  <c r="AC275" i="87"/>
  <c r="L275" i="87"/>
  <c r="W275" i="87"/>
  <c r="AS275" i="87"/>
  <c r="AP275" i="87"/>
  <c r="Y275" i="87"/>
  <c r="H275" i="87"/>
  <c r="AB275" i="87"/>
  <c r="P275" i="87"/>
  <c r="AN275" i="87"/>
  <c r="AH275" i="87"/>
  <c r="AL275" i="87"/>
  <c r="K275" i="87"/>
  <c r="Q275" i="87"/>
  <c r="AI275" i="87"/>
  <c r="AR213" i="88"/>
  <c r="AO213" i="88"/>
  <c r="AI213" i="88"/>
  <c r="AC213" i="88"/>
  <c r="X213" i="88"/>
  <c r="Q213" i="88"/>
  <c r="L213" i="88"/>
  <c r="AQ213" i="88"/>
  <c r="AL213" i="88"/>
  <c r="AF213" i="88"/>
  <c r="Z213" i="88"/>
  <c r="U213" i="88"/>
  <c r="O213" i="88"/>
  <c r="I213" i="88"/>
  <c r="AP213" i="88"/>
  <c r="AD213" i="88"/>
  <c r="S213" i="88"/>
  <c r="H213" i="88"/>
  <c r="AM213" i="88"/>
  <c r="AB213" i="88"/>
  <c r="P213" i="88"/>
  <c r="AK213" i="88"/>
  <c r="Y213" i="88"/>
  <c r="M213" i="88"/>
  <c r="AS213" i="88"/>
  <c r="AH213" i="88"/>
  <c r="V213" i="88"/>
  <c r="K213" i="88"/>
  <c r="J213" i="88"/>
  <c r="AA213" i="88"/>
  <c r="N213" i="88"/>
  <c r="AE213" i="88"/>
  <c r="W213" i="88"/>
  <c r="R213" i="88"/>
  <c r="AJ213" i="88"/>
  <c r="AN213" i="88"/>
  <c r="Y280" i="92"/>
  <c r="AL280" i="92"/>
  <c r="L280" i="92"/>
  <c r="U280" i="92"/>
  <c r="AP280" i="92"/>
  <c r="AC280" i="92"/>
  <c r="H280" i="92"/>
  <c r="AF280" i="92"/>
  <c r="O280" i="92"/>
  <c r="AI280" i="92"/>
  <c r="Q280" i="92"/>
  <c r="AE280" i="92"/>
  <c r="AJ280" i="92"/>
  <c r="P280" i="92"/>
  <c r="AS280" i="92"/>
  <c r="AB280" i="92"/>
  <c r="K280" i="92"/>
  <c r="AD280" i="92"/>
  <c r="M280" i="92"/>
  <c r="W280" i="92"/>
  <c r="AA280" i="92"/>
  <c r="AH280" i="92"/>
  <c r="AK280" i="92"/>
  <c r="AM280" i="92"/>
  <c r="AN280" i="92"/>
  <c r="J280" i="92"/>
  <c r="X280" i="92"/>
  <c r="Z280" i="92"/>
  <c r="N280" i="92"/>
  <c r="V280" i="92"/>
  <c r="AR280" i="92"/>
  <c r="R280" i="92"/>
  <c r="AO280" i="92"/>
  <c r="I280" i="92"/>
  <c r="S280" i="92"/>
  <c r="AQ280" i="92"/>
  <c r="AP286" i="92"/>
  <c r="U286" i="92"/>
  <c r="AC286" i="92"/>
  <c r="H286" i="92"/>
  <c r="Y286" i="92"/>
  <c r="AL286" i="92"/>
  <c r="L286" i="92"/>
  <c r="AK286" i="92"/>
  <c r="S286" i="92"/>
  <c r="AM286" i="92"/>
  <c r="V286" i="92"/>
  <c r="AN286" i="92"/>
  <c r="AR286" i="92"/>
  <c r="J286" i="92"/>
  <c r="AF286" i="92"/>
  <c r="O286" i="92"/>
  <c r="AI286" i="92"/>
  <c r="Q286" i="92"/>
  <c r="AE286" i="92"/>
  <c r="AJ286" i="92"/>
  <c r="P286" i="92"/>
  <c r="X286" i="92"/>
  <c r="Z286" i="92"/>
  <c r="N286" i="92"/>
  <c r="AS286" i="92"/>
  <c r="K286" i="92"/>
  <c r="M286" i="92"/>
  <c r="AA286" i="92"/>
  <c r="AO286" i="92"/>
  <c r="I286" i="92"/>
  <c r="R286" i="92"/>
  <c r="AH286" i="92"/>
  <c r="AB286" i="92"/>
  <c r="W286" i="92"/>
  <c r="AQ286" i="92"/>
  <c r="AD286" i="92"/>
  <c r="AF289" i="91"/>
  <c r="N289" i="91"/>
  <c r="X289" i="91"/>
  <c r="AE289" i="91"/>
  <c r="AO289" i="91"/>
  <c r="F288" i="91"/>
  <c r="O289" i="91"/>
  <c r="AI289" i="91"/>
  <c r="Q289" i="91"/>
  <c r="AL289" i="91"/>
  <c r="U289" i="91"/>
  <c r="AS289" i="91"/>
  <c r="K289" i="91"/>
  <c r="R289" i="91"/>
  <c r="AD289" i="91"/>
  <c r="M289" i="91"/>
  <c r="AH289" i="91"/>
  <c r="P289" i="91"/>
  <c r="AK289" i="91"/>
  <c r="AR289" i="91"/>
  <c r="J289" i="91"/>
  <c r="V289" i="91"/>
  <c r="Y289" i="91"/>
  <c r="S289" i="91"/>
  <c r="AN289" i="91"/>
  <c r="AQ289" i="91"/>
  <c r="I289" i="91"/>
  <c r="L289" i="91"/>
  <c r="AJ289" i="91"/>
  <c r="Z289" i="91"/>
  <c r="AB289" i="91"/>
  <c r="AC289" i="91"/>
  <c r="H289" i="91"/>
  <c r="AP289" i="91"/>
  <c r="AA289" i="91"/>
  <c r="W289" i="91"/>
  <c r="AM289" i="91"/>
  <c r="AH277" i="94"/>
  <c r="K277" i="94"/>
  <c r="X277" i="94"/>
  <c r="AI277" i="94"/>
  <c r="V277" i="94"/>
  <c r="L277" i="94"/>
  <c r="AS277" i="94"/>
  <c r="AE277" i="94"/>
  <c r="N277" i="94"/>
  <c r="AF277" i="94"/>
  <c r="I277" i="94"/>
  <c r="Y277" i="94"/>
  <c r="P277" i="94"/>
  <c r="Q277" i="94"/>
  <c r="AR277" i="94"/>
  <c r="AA277" i="94"/>
  <c r="J277" i="94"/>
  <c r="Z277" i="94"/>
  <c r="AP277" i="94"/>
  <c r="S277" i="94"/>
  <c r="AB277" i="94"/>
  <c r="AC277" i="94"/>
  <c r="AN277" i="94"/>
  <c r="AQ277" i="94"/>
  <c r="AK277" i="94"/>
  <c r="AM277" i="94"/>
  <c r="F276" i="94"/>
  <c r="AJ277" i="94"/>
  <c r="AL277" i="94"/>
  <c r="AD277" i="94"/>
  <c r="W277" i="94"/>
  <c r="M277" i="94"/>
  <c r="R277" i="94"/>
  <c r="H277" i="94"/>
  <c r="U277" i="94"/>
  <c r="AO277" i="94"/>
  <c r="O277" i="94"/>
  <c r="J215" i="32"/>
  <c r="AA215" i="32"/>
  <c r="AR215" i="32"/>
  <c r="X215" i="32"/>
  <c r="AO215" i="32"/>
  <c r="AH215" i="32"/>
  <c r="AC215" i="32"/>
  <c r="AQ215" i="32"/>
  <c r="H215" i="32"/>
  <c r="AJ215" i="32"/>
  <c r="AF215" i="32"/>
  <c r="L215" i="32"/>
  <c r="AD215" i="32"/>
  <c r="AN215" i="32"/>
  <c r="AK215" i="32"/>
  <c r="U215" i="32"/>
  <c r="AI215" i="32"/>
  <c r="F214" i="32"/>
  <c r="N215" i="32"/>
  <c r="AE215" i="32"/>
  <c r="K215" i="32"/>
  <c r="AB215" i="32"/>
  <c r="AS215" i="32"/>
  <c r="AP215" i="32"/>
  <c r="AL215" i="32"/>
  <c r="M215" i="32"/>
  <c r="AM215" i="32"/>
  <c r="R215" i="32"/>
  <c r="O215" i="32"/>
  <c r="P215" i="32"/>
  <c r="I215" i="32"/>
  <c r="Q215" i="32"/>
  <c r="W215" i="32"/>
  <c r="S215" i="32"/>
  <c r="Y215" i="32"/>
  <c r="Z215" i="32"/>
  <c r="V215" i="32"/>
  <c r="G232" i="92"/>
  <c r="AR253" i="92"/>
  <c r="AP253" i="92"/>
  <c r="AK253" i="92"/>
  <c r="AD253" i="92"/>
  <c r="Y253" i="92"/>
  <c r="S253" i="92"/>
  <c r="M253" i="92"/>
  <c r="H253" i="92"/>
  <c r="AS253" i="92"/>
  <c r="AM253" i="92"/>
  <c r="AH253" i="92"/>
  <c r="AB253" i="92"/>
  <c r="V253" i="92"/>
  <c r="P253" i="92"/>
  <c r="K253" i="92"/>
  <c r="AL253" i="92"/>
  <c r="Z253" i="92"/>
  <c r="O253" i="92"/>
  <c r="AQ253" i="92"/>
  <c r="AF253" i="92"/>
  <c r="U253" i="92"/>
  <c r="I253" i="92"/>
  <c r="AO253" i="92"/>
  <c r="Q253" i="92"/>
  <c r="AC253" i="92"/>
  <c r="AI253" i="92"/>
  <c r="X253" i="92"/>
  <c r="L253" i="92"/>
  <c r="R253" i="92"/>
  <c r="AJ253" i="92"/>
  <c r="W253" i="92"/>
  <c r="AN253" i="92"/>
  <c r="AE253" i="92"/>
  <c r="J253" i="92"/>
  <c r="N253" i="92"/>
  <c r="AA253" i="92"/>
  <c r="AT292" i="94"/>
  <c r="AR272" i="87"/>
  <c r="AP272" i="87"/>
  <c r="AK272" i="87"/>
  <c r="AD272" i="87"/>
  <c r="Y272" i="87"/>
  <c r="S272" i="87"/>
  <c r="M272" i="87"/>
  <c r="H272" i="87"/>
  <c r="AS272" i="87"/>
  <c r="AM272" i="87"/>
  <c r="AH272" i="87"/>
  <c r="AB272" i="87"/>
  <c r="V272" i="87"/>
  <c r="P272" i="87"/>
  <c r="K272" i="87"/>
  <c r="AQ272" i="87"/>
  <c r="AF272" i="87"/>
  <c r="I272" i="87"/>
  <c r="AO272" i="87"/>
  <c r="AC272" i="87"/>
  <c r="Q272" i="87"/>
  <c r="AL272" i="87"/>
  <c r="Z272" i="87"/>
  <c r="O272" i="87"/>
  <c r="AI272" i="87"/>
  <c r="X272" i="87"/>
  <c r="L272" i="87"/>
  <c r="W272" i="87"/>
  <c r="AN272" i="87"/>
  <c r="J272" i="87"/>
  <c r="AA272" i="87"/>
  <c r="AJ272" i="87"/>
  <c r="N272" i="87"/>
  <c r="R272" i="87"/>
  <c r="AE272" i="87"/>
  <c r="AR272" i="94"/>
  <c r="AQ272" i="94"/>
  <c r="AL272" i="94"/>
  <c r="AF272" i="94"/>
  <c r="AP272" i="94"/>
  <c r="AK272" i="94"/>
  <c r="AD272" i="94"/>
  <c r="Y272" i="94"/>
  <c r="AS272" i="94"/>
  <c r="AH272" i="94"/>
  <c r="X272" i="94"/>
  <c r="Q272" i="94"/>
  <c r="L272" i="94"/>
  <c r="AO272" i="94"/>
  <c r="AB272" i="94"/>
  <c r="S272" i="94"/>
  <c r="K272" i="94"/>
  <c r="AC272" i="94"/>
  <c r="P272" i="94"/>
  <c r="H272" i="94"/>
  <c r="Z272" i="94"/>
  <c r="O272" i="94"/>
  <c r="U272" i="94"/>
  <c r="AM272" i="94"/>
  <c r="M272" i="94"/>
  <c r="AI272" i="94"/>
  <c r="V272" i="94"/>
  <c r="I272" i="94"/>
  <c r="R272" i="94"/>
  <c r="AJ272" i="94"/>
  <c r="W272" i="94"/>
  <c r="AN272" i="94"/>
  <c r="AE272" i="94"/>
  <c r="J272" i="94"/>
  <c r="AA272" i="94"/>
  <c r="N272" i="94"/>
  <c r="AU203" i="88"/>
  <c r="AT203" i="88"/>
  <c r="AQ237" i="92"/>
  <c r="AB237" i="92"/>
  <c r="K237" i="92"/>
  <c r="AI237" i="92"/>
  <c r="S237" i="92"/>
  <c r="AN237" i="92"/>
  <c r="I237" i="92"/>
  <c r="W237" i="92"/>
  <c r="AE237" i="92"/>
  <c r="AS237" i="92"/>
  <c r="Q237" i="92"/>
  <c r="AH237" i="92"/>
  <c r="P237" i="92"/>
  <c r="AJ237" i="92"/>
  <c r="M237" i="92"/>
  <c r="AA237" i="92"/>
  <c r="N237" i="92"/>
  <c r="AC237" i="92"/>
  <c r="L237" i="92"/>
  <c r="AD237" i="92"/>
  <c r="AR237" i="92"/>
  <c r="V237" i="92"/>
  <c r="Z237" i="92"/>
  <c r="U237" i="92"/>
  <c r="R237" i="92"/>
  <c r="J237" i="92"/>
  <c r="AP237" i="92"/>
  <c r="H237" i="92"/>
  <c r="AM237" i="92"/>
  <c r="AK237" i="92"/>
  <c r="AO237" i="92"/>
  <c r="AF237" i="92"/>
  <c r="O237" i="92"/>
  <c r="X237" i="92"/>
  <c r="AL237" i="92"/>
  <c r="Y237" i="92"/>
  <c r="F239" i="32"/>
  <c r="AR210" i="92"/>
  <c r="AP210" i="92"/>
  <c r="AK210" i="92"/>
  <c r="AD210" i="92"/>
  <c r="Y210" i="92"/>
  <c r="S210" i="92"/>
  <c r="M210" i="92"/>
  <c r="H210" i="92"/>
  <c r="AS210" i="92"/>
  <c r="AM210" i="92"/>
  <c r="AH210" i="92"/>
  <c r="AB210" i="92"/>
  <c r="V210" i="92"/>
  <c r="P210" i="92"/>
  <c r="K210" i="92"/>
  <c r="AO210" i="92"/>
  <c r="AC210" i="92"/>
  <c r="Q210" i="92"/>
  <c r="AI210" i="92"/>
  <c r="X210" i="92"/>
  <c r="L210" i="92"/>
  <c r="AL210" i="92"/>
  <c r="O210" i="92"/>
  <c r="Z210" i="92"/>
  <c r="AQ210" i="92"/>
  <c r="AF210" i="92"/>
  <c r="U210" i="92"/>
  <c r="I210" i="92"/>
  <c r="J210" i="92"/>
  <c r="AA210" i="92"/>
  <c r="N210" i="92"/>
  <c r="AE210" i="92"/>
  <c r="AN210" i="92"/>
  <c r="R210" i="92"/>
  <c r="W210" i="92"/>
  <c r="AJ210" i="92"/>
  <c r="AN234" i="88"/>
  <c r="AE234" i="88"/>
  <c r="Y234" i="88"/>
  <c r="Q234" i="88"/>
  <c r="I234" i="88"/>
  <c r="AQ234" i="88"/>
  <c r="AJ234" i="88"/>
  <c r="AC234" i="88"/>
  <c r="U234" i="88"/>
  <c r="M234" i="88"/>
  <c r="AI234" i="88"/>
  <c r="R234" i="88"/>
  <c r="AD234" i="88"/>
  <c r="N234" i="88"/>
  <c r="AP234" i="88"/>
  <c r="Z234" i="88"/>
  <c r="L234" i="88"/>
  <c r="AL234" i="88"/>
  <c r="W234" i="88"/>
  <c r="H234" i="88"/>
  <c r="AK234" i="88"/>
  <c r="S234" i="88"/>
  <c r="J234" i="88"/>
  <c r="AH234" i="88"/>
  <c r="AF234" i="88"/>
  <c r="O234" i="88"/>
  <c r="P234" i="88"/>
  <c r="AM234" i="88"/>
  <c r="X234" i="88"/>
  <c r="AA234" i="88"/>
  <c r="AO234" i="88"/>
  <c r="AB234" i="88"/>
  <c r="AS234" i="88"/>
  <c r="K234" i="88"/>
  <c r="AR234" i="88"/>
  <c r="F233" i="88"/>
  <c r="V234" i="88"/>
  <c r="AJ268" i="87"/>
  <c r="R268" i="87"/>
  <c r="AR268" i="87"/>
  <c r="AA268" i="87"/>
  <c r="J268" i="87"/>
  <c r="AB268" i="87"/>
  <c r="S268" i="87"/>
  <c r="AS268" i="87"/>
  <c r="K268" i="87"/>
  <c r="AK268" i="87"/>
  <c r="AQ268" i="87"/>
  <c r="Z268" i="87"/>
  <c r="I268" i="87"/>
  <c r="AC268" i="87"/>
  <c r="L268" i="87"/>
  <c r="AE268" i="87"/>
  <c r="O268" i="87"/>
  <c r="AM268" i="87"/>
  <c r="V268" i="87"/>
  <c r="AP268" i="87"/>
  <c r="Y268" i="87"/>
  <c r="H268" i="87"/>
  <c r="AN268" i="87"/>
  <c r="X268" i="87"/>
  <c r="AD268" i="87"/>
  <c r="AH268" i="87"/>
  <c r="W268" i="87"/>
  <c r="M268" i="87"/>
  <c r="AO268" i="87"/>
  <c r="AI268" i="87"/>
  <c r="N268" i="87"/>
  <c r="Q268" i="87"/>
  <c r="AF268" i="87"/>
  <c r="P268" i="87"/>
  <c r="AL268" i="87"/>
  <c r="J281" i="32"/>
  <c r="AA281" i="32"/>
  <c r="AR281" i="32"/>
  <c r="Y281" i="32"/>
  <c r="K281" i="32"/>
  <c r="AH281" i="32"/>
  <c r="Z281" i="32"/>
  <c r="AO281" i="32"/>
  <c r="AF281" i="32"/>
  <c r="AJ281" i="32"/>
  <c r="AK281" i="32"/>
  <c r="AS281" i="32"/>
  <c r="AQ281" i="32"/>
  <c r="AN281" i="32"/>
  <c r="AB281" i="32"/>
  <c r="AC281" i="32"/>
  <c r="L281" i="32"/>
  <c r="N281" i="32"/>
  <c r="AE281" i="32"/>
  <c r="H281" i="32"/>
  <c r="AD281" i="32"/>
  <c r="P281" i="32"/>
  <c r="AM281" i="32"/>
  <c r="AL281" i="32"/>
  <c r="U281" i="32"/>
  <c r="X281" i="32"/>
  <c r="R281" i="32"/>
  <c r="M281" i="32"/>
  <c r="V281" i="32"/>
  <c r="Q281" i="32"/>
  <c r="AI281" i="32"/>
  <c r="W281" i="32"/>
  <c r="S281" i="32"/>
  <c r="AP281" i="32"/>
  <c r="O281" i="32"/>
  <c r="I281" i="32"/>
  <c r="AR281" i="92"/>
  <c r="AP281" i="92"/>
  <c r="AK281" i="92"/>
  <c r="AD281" i="92"/>
  <c r="Y281" i="92"/>
  <c r="S281" i="92"/>
  <c r="M281" i="92"/>
  <c r="H281" i="92"/>
  <c r="AS281" i="92"/>
  <c r="AM281" i="92"/>
  <c r="AH281" i="92"/>
  <c r="AB281" i="92"/>
  <c r="V281" i="92"/>
  <c r="P281" i="92"/>
  <c r="K281" i="92"/>
  <c r="AL281" i="92"/>
  <c r="Z281" i="92"/>
  <c r="O281" i="92"/>
  <c r="AQ281" i="92"/>
  <c r="AF281" i="92"/>
  <c r="U281" i="92"/>
  <c r="I281" i="92"/>
  <c r="X281" i="92"/>
  <c r="AI281" i="92"/>
  <c r="L281" i="92"/>
  <c r="Q281" i="92"/>
  <c r="AO281" i="92"/>
  <c r="AC281" i="92"/>
  <c r="N281" i="92"/>
  <c r="AE281" i="92"/>
  <c r="R281" i="92"/>
  <c r="AJ281" i="92"/>
  <c r="J281" i="92"/>
  <c r="W281" i="92"/>
  <c r="AN281" i="92"/>
  <c r="AA281" i="92"/>
  <c r="K273" i="32"/>
  <c r="AB273" i="32"/>
  <c r="AS273" i="32"/>
  <c r="Y273" i="32"/>
  <c r="AP273" i="32"/>
  <c r="AI273" i="32"/>
  <c r="AD273" i="32"/>
  <c r="AR273" i="32"/>
  <c r="R273" i="32"/>
  <c r="AK273" i="32"/>
  <c r="AH273" i="32"/>
  <c r="M273" i="32"/>
  <c r="AE273" i="32"/>
  <c r="X273" i="32"/>
  <c r="U273" i="32"/>
  <c r="Z273" i="32"/>
  <c r="AA273" i="32"/>
  <c r="AN273" i="32"/>
  <c r="O273" i="32"/>
  <c r="AF273" i="32"/>
  <c r="L273" i="32"/>
  <c r="AC273" i="32"/>
  <c r="I273" i="32"/>
  <c r="AQ273" i="32"/>
  <c r="AM273" i="32"/>
  <c r="N273" i="32"/>
  <c r="AJ273" i="32"/>
  <c r="S273" i="32"/>
  <c r="P273" i="32"/>
  <c r="Q273" i="32"/>
  <c r="J273" i="32"/>
  <c r="W273" i="32"/>
  <c r="AO273" i="32"/>
  <c r="AL273" i="32"/>
  <c r="V273" i="32"/>
  <c r="H273" i="32"/>
  <c r="L261" i="32"/>
  <c r="AC261" i="32"/>
  <c r="I261" i="32"/>
  <c r="Z261" i="32"/>
  <c r="AQ261" i="32"/>
  <c r="AE261" i="32"/>
  <c r="AA261" i="32"/>
  <c r="AO261" i="32"/>
  <c r="AF261" i="32"/>
  <c r="U261" i="32"/>
  <c r="AI261" i="32"/>
  <c r="N261" i="32"/>
  <c r="AR261" i="32"/>
  <c r="O261" i="32"/>
  <c r="AP261" i="32"/>
  <c r="AM261" i="32"/>
  <c r="R261" i="32"/>
  <c r="AS261" i="32"/>
  <c r="P261" i="32"/>
  <c r="AH261" i="32"/>
  <c r="M261" i="32"/>
  <c r="AD261" i="32"/>
  <c r="H261" i="32"/>
  <c r="AN261" i="32"/>
  <c r="AJ261" i="32"/>
  <c r="K261" i="32"/>
  <c r="AK261" i="32"/>
  <c r="AL261" i="32"/>
  <c r="Q261" i="32"/>
  <c r="J261" i="32"/>
  <c r="AB261" i="32"/>
  <c r="Y261" i="32"/>
  <c r="V261" i="32"/>
  <c r="W261" i="32"/>
  <c r="X261" i="32"/>
  <c r="S261" i="32"/>
  <c r="AQ217" i="93"/>
  <c r="AJ217" i="93"/>
  <c r="X217" i="93"/>
  <c r="M217" i="93"/>
  <c r="AO217" i="93"/>
  <c r="AA217" i="93"/>
  <c r="J217" i="93"/>
  <c r="AF217" i="93"/>
  <c r="R217" i="93"/>
  <c r="AR217" i="93"/>
  <c r="O217" i="93"/>
  <c r="AD217" i="93"/>
  <c r="V217" i="93"/>
  <c r="AM217" i="93"/>
  <c r="S217" i="93"/>
  <c r="AP217" i="93"/>
  <c r="Y217" i="93"/>
  <c r="H217" i="93"/>
  <c r="AB217" i="93"/>
  <c r="Z217" i="93"/>
  <c r="AL217" i="93"/>
  <c r="U217" i="93"/>
  <c r="K217" i="93"/>
  <c r="AI217" i="93"/>
  <c r="I217" i="93"/>
  <c r="P217" i="93"/>
  <c r="AN217" i="93"/>
  <c r="N217" i="93"/>
  <c r="L217" i="93"/>
  <c r="AS217" i="93"/>
  <c r="AE217" i="93"/>
  <c r="AH217" i="93"/>
  <c r="AK217" i="93"/>
  <c r="AC217" i="93"/>
  <c r="Q217" i="93"/>
  <c r="W217" i="93"/>
  <c r="AE231" i="94"/>
  <c r="AR231" i="94"/>
  <c r="J231" i="94"/>
  <c r="AA231" i="94"/>
  <c r="W231" i="94"/>
  <c r="AN231" i="94"/>
  <c r="N231" i="94"/>
  <c r="AD231" i="94"/>
  <c r="M231" i="94"/>
  <c r="AH231" i="94"/>
  <c r="P231" i="94"/>
  <c r="AF231" i="94"/>
  <c r="AK231" i="94"/>
  <c r="R231" i="94"/>
  <c r="AQ231" i="94"/>
  <c r="Z231" i="94"/>
  <c r="I231" i="94"/>
  <c r="AC231" i="94"/>
  <c r="L231" i="94"/>
  <c r="X231" i="94"/>
  <c r="AB231" i="94"/>
  <c r="AJ231" i="94"/>
  <c r="Q231" i="94"/>
  <c r="U231" i="94"/>
  <c r="AS231" i="94"/>
  <c r="AM231" i="94"/>
  <c r="AP231" i="94"/>
  <c r="H231" i="94"/>
  <c r="S231" i="94"/>
  <c r="AL231" i="94"/>
  <c r="K231" i="94"/>
  <c r="Y231" i="94"/>
  <c r="O231" i="94"/>
  <c r="V231" i="94"/>
  <c r="AI231" i="94"/>
  <c r="AO231" i="94"/>
  <c r="AC274" i="92"/>
  <c r="H274" i="92"/>
  <c r="AP274" i="92"/>
  <c r="U274" i="92"/>
  <c r="AL274" i="92"/>
  <c r="L274" i="92"/>
  <c r="Y274" i="92"/>
  <c r="AS274" i="92"/>
  <c r="AB274" i="92"/>
  <c r="K274" i="92"/>
  <c r="AD274" i="92"/>
  <c r="M274" i="92"/>
  <c r="W274" i="92"/>
  <c r="AA274" i="92"/>
  <c r="AH274" i="92"/>
  <c r="AO274" i="92"/>
  <c r="X274" i="92"/>
  <c r="AQ274" i="92"/>
  <c r="Z274" i="92"/>
  <c r="I274" i="92"/>
  <c r="N274" i="92"/>
  <c r="R274" i="92"/>
  <c r="O274" i="92"/>
  <c r="Q274" i="92"/>
  <c r="AJ274" i="92"/>
  <c r="AK274" i="92"/>
  <c r="AM274" i="92"/>
  <c r="AN274" i="92"/>
  <c r="J274" i="92"/>
  <c r="AI274" i="92"/>
  <c r="P274" i="92"/>
  <c r="AF274" i="92"/>
  <c r="AR274" i="92"/>
  <c r="V274" i="92"/>
  <c r="AE274" i="92"/>
  <c r="S274" i="92"/>
  <c r="AP212" i="88"/>
  <c r="AJ212" i="88"/>
  <c r="AA212" i="88"/>
  <c r="S212" i="88"/>
  <c r="L212" i="88"/>
  <c r="AL212" i="88"/>
  <c r="AE212" i="88"/>
  <c r="X212" i="88"/>
  <c r="O212" i="88"/>
  <c r="H212" i="88"/>
  <c r="AO212" i="88"/>
  <c r="Y212" i="88"/>
  <c r="J212" i="88"/>
  <c r="AK212" i="88"/>
  <c r="U212" i="88"/>
  <c r="AF212" i="88"/>
  <c r="R212" i="88"/>
  <c r="AR212" i="88"/>
  <c r="AC212" i="88"/>
  <c r="N212" i="88"/>
  <c r="AQ212" i="88"/>
  <c r="Z212" i="88"/>
  <c r="I212" i="88"/>
  <c r="AB212" i="88"/>
  <c r="AM212" i="88"/>
  <c r="V212" i="88"/>
  <c r="K212" i="88"/>
  <c r="AH212" i="88"/>
  <c r="AD212" i="88"/>
  <c r="W212" i="88"/>
  <c r="M212" i="88"/>
  <c r="AI212" i="88"/>
  <c r="Q212" i="88"/>
  <c r="AN212" i="88"/>
  <c r="AS212" i="88"/>
  <c r="P212" i="88"/>
  <c r="AR212" i="94"/>
  <c r="AK212" i="94"/>
  <c r="AD212" i="94"/>
  <c r="V212" i="94"/>
  <c r="N212" i="94"/>
  <c r="AQ212" i="94"/>
  <c r="AJ212" i="94"/>
  <c r="AA212" i="94"/>
  <c r="S212" i="94"/>
  <c r="M212" i="94"/>
  <c r="AE212" i="94"/>
  <c r="O212" i="94"/>
  <c r="AO212" i="94"/>
  <c r="Z212" i="94"/>
  <c r="J212" i="94"/>
  <c r="R212" i="94"/>
  <c r="AF212" i="94"/>
  <c r="X212" i="94"/>
  <c r="I212" i="94"/>
  <c r="AM212" i="94"/>
  <c r="AH212" i="94"/>
  <c r="P212" i="94"/>
  <c r="Q212" i="94"/>
  <c r="AN212" i="94"/>
  <c r="AC212" i="94"/>
  <c r="L212" i="94"/>
  <c r="W212" i="94"/>
  <c r="AS212" i="94"/>
  <c r="AL212" i="94"/>
  <c r="K212" i="94"/>
  <c r="Y212" i="94"/>
  <c r="AB212" i="94"/>
  <c r="U212" i="94"/>
  <c r="H212" i="94"/>
  <c r="AI212" i="94"/>
  <c r="AP212" i="94"/>
  <c r="L246" i="32"/>
  <c r="AC246" i="32"/>
  <c r="I246" i="32"/>
  <c r="AE246" i="32"/>
  <c r="Q246" i="32"/>
  <c r="AN246" i="32"/>
  <c r="AF246" i="32"/>
  <c r="AJ246" i="32"/>
  <c r="AO246" i="32"/>
  <c r="U246" i="32"/>
  <c r="S246" i="32"/>
  <c r="AB246" i="32"/>
  <c r="M246" i="32"/>
  <c r="AD246" i="32"/>
  <c r="Y246" i="32"/>
  <c r="Z246" i="32"/>
  <c r="AI246" i="32"/>
  <c r="X246" i="32"/>
  <c r="H246" i="32"/>
  <c r="P246" i="32"/>
  <c r="AH246" i="32"/>
  <c r="N246" i="32"/>
  <c r="AK246" i="32"/>
  <c r="W246" i="32"/>
  <c r="AS246" i="32"/>
  <c r="AR246" i="32"/>
  <c r="O246" i="32"/>
  <c r="R246" i="32"/>
  <c r="F245" i="32"/>
  <c r="AL246" i="32"/>
  <c r="AQ246" i="32"/>
  <c r="J246" i="32"/>
  <c r="AM246" i="32"/>
  <c r="AP246" i="32"/>
  <c r="K246" i="32"/>
  <c r="V246" i="32"/>
  <c r="AA246" i="32"/>
  <c r="AR224" i="92"/>
  <c r="AM224" i="92"/>
  <c r="AD224" i="92"/>
  <c r="V224" i="92"/>
  <c r="M224" i="92"/>
  <c r="AQ224" i="92"/>
  <c r="AI224" i="92"/>
  <c r="Z224" i="92"/>
  <c r="Q224" i="92"/>
  <c r="I224" i="92"/>
  <c r="AK224" i="92"/>
  <c r="S224" i="92"/>
  <c r="AS224" i="92"/>
  <c r="AB224" i="92"/>
  <c r="K224" i="92"/>
  <c r="AF224" i="92"/>
  <c r="O224" i="92"/>
  <c r="AO224" i="92"/>
  <c r="X224" i="92"/>
  <c r="P224" i="92"/>
  <c r="AH224" i="92"/>
  <c r="R224" i="92"/>
  <c r="AJ224" i="92"/>
  <c r="U224" i="92"/>
  <c r="AL224" i="92"/>
  <c r="W224" i="92"/>
  <c r="AN224" i="92"/>
  <c r="AC224" i="92"/>
  <c r="N224" i="92"/>
  <c r="H224" i="92"/>
  <c r="AP224" i="92"/>
  <c r="AA224" i="92"/>
  <c r="L224" i="92"/>
  <c r="AE224" i="92"/>
  <c r="J224" i="92"/>
  <c r="Y224" i="92"/>
  <c r="AR216" i="91"/>
  <c r="AS216" i="91"/>
  <c r="AM216" i="91"/>
  <c r="AH216" i="91"/>
  <c r="AB216" i="91"/>
  <c r="V216" i="91"/>
  <c r="P216" i="91"/>
  <c r="K216" i="91"/>
  <c r="AP216" i="91"/>
  <c r="AK216" i="91"/>
  <c r="AD216" i="91"/>
  <c r="Y216" i="91"/>
  <c r="S216" i="91"/>
  <c r="M216" i="91"/>
  <c r="H216" i="91"/>
  <c r="AI216" i="91"/>
  <c r="X216" i="91"/>
  <c r="L216" i="91"/>
  <c r="AO216" i="91"/>
  <c r="AC216" i="91"/>
  <c r="Q216" i="91"/>
  <c r="AQ216" i="91"/>
  <c r="U216" i="91"/>
  <c r="AL216" i="91"/>
  <c r="O216" i="91"/>
  <c r="AF216" i="91"/>
  <c r="I216" i="91"/>
  <c r="Z216" i="91"/>
  <c r="W216" i="91"/>
  <c r="AN216" i="91"/>
  <c r="J216" i="91"/>
  <c r="AA216" i="91"/>
  <c r="R216" i="91"/>
  <c r="AE216" i="91"/>
  <c r="N216" i="91"/>
  <c r="AJ216" i="91"/>
  <c r="AS230" i="87"/>
  <c r="AM230" i="87"/>
  <c r="AD230" i="87"/>
  <c r="V230" i="87"/>
  <c r="M230" i="87"/>
  <c r="AL230" i="87"/>
  <c r="AC230" i="87"/>
  <c r="L230" i="87"/>
  <c r="AQ230" i="87"/>
  <c r="AI230" i="87"/>
  <c r="Z230" i="87"/>
  <c r="Q230" i="87"/>
  <c r="I230" i="87"/>
  <c r="AP230" i="87"/>
  <c r="AH230" i="87"/>
  <c r="Y230" i="87"/>
  <c r="P230" i="87"/>
  <c r="H230" i="87"/>
  <c r="W230" i="87"/>
  <c r="AN230" i="87"/>
  <c r="K230" i="87"/>
  <c r="AB230" i="87"/>
  <c r="J230" i="87"/>
  <c r="AA230" i="87"/>
  <c r="AR230" i="87"/>
  <c r="O230" i="87"/>
  <c r="AF230" i="87"/>
  <c r="R230" i="87"/>
  <c r="AO230" i="87"/>
  <c r="AJ230" i="87"/>
  <c r="X230" i="87"/>
  <c r="AE230" i="87"/>
  <c r="S230" i="87"/>
  <c r="N230" i="87"/>
  <c r="AK230" i="87"/>
  <c r="AS236" i="88"/>
  <c r="AP236" i="88"/>
  <c r="S236" i="88"/>
  <c r="AE236" i="88"/>
  <c r="H236" i="88"/>
  <c r="AB236" i="88"/>
  <c r="P236" i="88"/>
  <c r="AN236" i="88"/>
  <c r="AH236" i="88"/>
  <c r="AI236" i="88"/>
  <c r="Q236" i="88"/>
  <c r="AL236" i="88"/>
  <c r="O236" i="88"/>
  <c r="AC236" i="88"/>
  <c r="N236" i="88"/>
  <c r="AD236" i="88"/>
  <c r="M236" i="88"/>
  <c r="AF236" i="88"/>
  <c r="J236" i="88"/>
  <c r="X236" i="88"/>
  <c r="Y236" i="88"/>
  <c r="AQ236" i="88"/>
  <c r="I236" i="88"/>
  <c r="AO236" i="88"/>
  <c r="AK236" i="88"/>
  <c r="K236" i="88"/>
  <c r="AM236" i="88"/>
  <c r="AR236" i="88"/>
  <c r="AJ236" i="88"/>
  <c r="U236" i="88"/>
  <c r="L236" i="88"/>
  <c r="W236" i="88"/>
  <c r="Z236" i="88"/>
  <c r="R236" i="88"/>
  <c r="V236" i="88"/>
  <c r="AA236" i="88"/>
  <c r="AS242" i="87"/>
  <c r="AM242" i="87"/>
  <c r="AD242" i="87"/>
  <c r="V242" i="87"/>
  <c r="M242" i="87"/>
  <c r="AL242" i="87"/>
  <c r="AC242" i="87"/>
  <c r="L242" i="87"/>
  <c r="AQ242" i="87"/>
  <c r="AI242" i="87"/>
  <c r="Z242" i="87"/>
  <c r="Q242" i="87"/>
  <c r="I242" i="87"/>
  <c r="AP242" i="87"/>
  <c r="AH242" i="87"/>
  <c r="Y242" i="87"/>
  <c r="P242" i="87"/>
  <c r="H242" i="87"/>
  <c r="R242" i="87"/>
  <c r="AJ242" i="87"/>
  <c r="O242" i="87"/>
  <c r="AF242" i="87"/>
  <c r="W242" i="87"/>
  <c r="AN242" i="87"/>
  <c r="S242" i="87"/>
  <c r="AK242" i="87"/>
  <c r="AE242" i="87"/>
  <c r="AB242" i="87"/>
  <c r="K242" i="87"/>
  <c r="AA242" i="87"/>
  <c r="J242" i="87"/>
  <c r="AR242" i="87"/>
  <c r="AO242" i="87"/>
  <c r="N242" i="87"/>
  <c r="X242" i="87"/>
  <c r="AR283" i="88"/>
  <c r="AQ283" i="88"/>
  <c r="AL283" i="88"/>
  <c r="AF283" i="88"/>
  <c r="Z283" i="88"/>
  <c r="U283" i="88"/>
  <c r="O283" i="88"/>
  <c r="I283" i="88"/>
  <c r="AO283" i="88"/>
  <c r="AI283" i="88"/>
  <c r="AC283" i="88"/>
  <c r="X283" i="88"/>
  <c r="Q283" i="88"/>
  <c r="L283" i="88"/>
  <c r="AP283" i="88"/>
  <c r="AD283" i="88"/>
  <c r="S283" i="88"/>
  <c r="H283" i="88"/>
  <c r="AK283" i="88"/>
  <c r="Y283" i="88"/>
  <c r="M283" i="88"/>
  <c r="AH283" i="88"/>
  <c r="K283" i="88"/>
  <c r="AB283" i="88"/>
  <c r="AS283" i="88"/>
  <c r="V283" i="88"/>
  <c r="AM283" i="88"/>
  <c r="P283" i="88"/>
  <c r="F282" i="88"/>
  <c r="R283" i="88"/>
  <c r="AJ283" i="88"/>
  <c r="W283" i="88"/>
  <c r="AN283" i="88"/>
  <c r="N283" i="88"/>
  <c r="AA283" i="88"/>
  <c r="AE283" i="88"/>
  <c r="J283" i="88"/>
  <c r="AR222" i="93"/>
  <c r="AD222" i="93"/>
  <c r="P222" i="93"/>
  <c r="AA222" i="93"/>
  <c r="H222" i="93"/>
  <c r="V222" i="93"/>
  <c r="AM222" i="93"/>
  <c r="J222" i="93"/>
  <c r="AH222" i="93"/>
  <c r="AP222" i="93"/>
  <c r="R222" i="93"/>
  <c r="AO222" i="93"/>
  <c r="X222" i="93"/>
  <c r="AN222" i="93"/>
  <c r="Q222" i="93"/>
  <c r="AE222" i="93"/>
  <c r="I222" i="93"/>
  <c r="AK222" i="93"/>
  <c r="S222" i="93"/>
  <c r="AI222" i="93"/>
  <c r="L222" i="93"/>
  <c r="Z222" i="93"/>
  <c r="M222" i="93"/>
  <c r="AB222" i="93"/>
  <c r="W222" i="93"/>
  <c r="N222" i="93"/>
  <c r="O222" i="93"/>
  <c r="AQ222" i="93"/>
  <c r="Y222" i="93"/>
  <c r="K222" i="93"/>
  <c r="AJ222" i="93"/>
  <c r="AC222" i="93"/>
  <c r="U222" i="93"/>
  <c r="AS222" i="93"/>
  <c r="AF222" i="93"/>
  <c r="AL222" i="93"/>
  <c r="AU258" i="92"/>
  <c r="AR279" i="93"/>
  <c r="AQ279" i="93"/>
  <c r="AL279" i="93"/>
  <c r="AF279" i="93"/>
  <c r="Z279" i="93"/>
  <c r="U279" i="93"/>
  <c r="O279" i="93"/>
  <c r="I279" i="93"/>
  <c r="AP279" i="93"/>
  <c r="AK279" i="93"/>
  <c r="AD279" i="93"/>
  <c r="Y279" i="93"/>
  <c r="S279" i="93"/>
  <c r="M279" i="93"/>
  <c r="H279" i="93"/>
  <c r="AS279" i="93"/>
  <c r="AH279" i="93"/>
  <c r="V279" i="93"/>
  <c r="K279" i="93"/>
  <c r="AM279" i="93"/>
  <c r="AB279" i="93"/>
  <c r="P279" i="93"/>
  <c r="X279" i="93"/>
  <c r="AI279" i="93"/>
  <c r="L279" i="93"/>
  <c r="AC279" i="93"/>
  <c r="AO279" i="93"/>
  <c r="Q279" i="93"/>
  <c r="J279" i="93"/>
  <c r="AA279" i="93"/>
  <c r="N279" i="93"/>
  <c r="AE279" i="93"/>
  <c r="AN279" i="93"/>
  <c r="R279" i="93"/>
  <c r="AJ279" i="93"/>
  <c r="W279" i="93"/>
  <c r="AR249" i="92"/>
  <c r="AS249" i="92"/>
  <c r="AK249" i="92"/>
  <c r="AB249" i="92"/>
  <c r="S249" i="92"/>
  <c r="K249" i="92"/>
  <c r="AO249" i="92"/>
  <c r="AF249" i="92"/>
  <c r="X249" i="92"/>
  <c r="O249" i="92"/>
  <c r="AI249" i="92"/>
  <c r="Q249" i="92"/>
  <c r="AQ249" i="92"/>
  <c r="Z249" i="92"/>
  <c r="I249" i="92"/>
  <c r="AD249" i="92"/>
  <c r="M249" i="92"/>
  <c r="AM249" i="92"/>
  <c r="V249" i="92"/>
  <c r="U249" i="92"/>
  <c r="AL249" i="92"/>
  <c r="W249" i="92"/>
  <c r="AN249" i="92"/>
  <c r="H249" i="92"/>
  <c r="Y249" i="92"/>
  <c r="AP249" i="92"/>
  <c r="J249" i="92"/>
  <c r="AA249" i="92"/>
  <c r="AH249" i="92"/>
  <c r="AJ249" i="92"/>
  <c r="L249" i="92"/>
  <c r="N249" i="92"/>
  <c r="AC249" i="92"/>
  <c r="AE249" i="92"/>
  <c r="R249" i="92"/>
  <c r="P249" i="92"/>
  <c r="AU269" i="92"/>
  <c r="AV269" i="92" s="1"/>
  <c r="AJ285" i="88"/>
  <c r="Z285" i="88"/>
  <c r="N285" i="88"/>
  <c r="AQ285" i="88"/>
  <c r="AE285" i="88"/>
  <c r="R285" i="88"/>
  <c r="I285" i="88"/>
  <c r="AI285" i="88"/>
  <c r="J285" i="88"/>
  <c r="AR285" i="88"/>
  <c r="W285" i="88"/>
  <c r="Q285" i="88"/>
  <c r="AN285" i="88"/>
  <c r="AA285" i="88"/>
  <c r="AH285" i="88"/>
  <c r="P285" i="88"/>
  <c r="AO285" i="88"/>
  <c r="X285" i="88"/>
  <c r="M285" i="88"/>
  <c r="AC285" i="88"/>
  <c r="L285" i="88"/>
  <c r="AK285" i="88"/>
  <c r="S285" i="88"/>
  <c r="V285" i="88"/>
  <c r="AP285" i="88"/>
  <c r="H285" i="88"/>
  <c r="O285" i="88"/>
  <c r="AF285" i="88"/>
  <c r="AB285" i="88"/>
  <c r="AL285" i="88"/>
  <c r="AS285" i="88"/>
  <c r="K285" i="88"/>
  <c r="Y285" i="88"/>
  <c r="AD285" i="88"/>
  <c r="U285" i="88"/>
  <c r="AM285" i="88"/>
  <c r="K238" i="32"/>
  <c r="AB238" i="32"/>
  <c r="AS238" i="32"/>
  <c r="U238" i="32"/>
  <c r="AL238" i="32"/>
  <c r="AD238" i="32"/>
  <c r="Z238" i="32"/>
  <c r="AN238" i="32"/>
  <c r="N238" i="32"/>
  <c r="S238" i="32"/>
  <c r="L238" i="32"/>
  <c r="M238" i="32"/>
  <c r="AQ238" i="32"/>
  <c r="AE238" i="32"/>
  <c r="X238" i="32"/>
  <c r="P238" i="32"/>
  <c r="V238" i="32"/>
  <c r="W238" i="32"/>
  <c r="AJ238" i="32"/>
  <c r="O238" i="32"/>
  <c r="AF238" i="32"/>
  <c r="H238" i="32"/>
  <c r="Y238" i="32"/>
  <c r="AP238" i="32"/>
  <c r="AM238" i="32"/>
  <c r="AI238" i="32"/>
  <c r="J238" i="32"/>
  <c r="R238" i="32"/>
  <c r="AK238" i="32"/>
  <c r="AC238" i="32"/>
  <c r="I238" i="32"/>
  <c r="AA238" i="32"/>
  <c r="AO238" i="32"/>
  <c r="AH238" i="32"/>
  <c r="Q238" i="32"/>
  <c r="AR238" i="32"/>
  <c r="AS271" i="94"/>
  <c r="AJ271" i="94"/>
  <c r="X271" i="94"/>
  <c r="K271" i="94"/>
  <c r="AK271" i="94"/>
  <c r="S271" i="94"/>
  <c r="F270" i="94"/>
  <c r="AR271" i="94"/>
  <c r="AA271" i="94"/>
  <c r="AO271" i="94"/>
  <c r="R271" i="94"/>
  <c r="J271" i="94"/>
  <c r="AF271" i="94"/>
  <c r="AB271" i="94"/>
  <c r="O271" i="94"/>
  <c r="AQ271" i="94"/>
  <c r="Z271" i="94"/>
  <c r="I271" i="94"/>
  <c r="AC271" i="94"/>
  <c r="L271" i="94"/>
  <c r="AE271" i="94"/>
  <c r="AM271" i="94"/>
  <c r="V271" i="94"/>
  <c r="AP271" i="94"/>
  <c r="Y271" i="94"/>
  <c r="H271" i="94"/>
  <c r="AN271" i="94"/>
  <c r="Q271" i="94"/>
  <c r="U271" i="94"/>
  <c r="M271" i="94"/>
  <c r="P271" i="94"/>
  <c r="AL271" i="94"/>
  <c r="AH271" i="94"/>
  <c r="N271" i="94"/>
  <c r="W271" i="94"/>
  <c r="AI271" i="94"/>
  <c r="AD271" i="94"/>
  <c r="AR275" i="88"/>
  <c r="AP275" i="88"/>
  <c r="AK275" i="88"/>
  <c r="AD275" i="88"/>
  <c r="Y275" i="88"/>
  <c r="S275" i="88"/>
  <c r="M275" i="88"/>
  <c r="H275" i="88"/>
  <c r="AS275" i="88"/>
  <c r="AM275" i="88"/>
  <c r="AH275" i="88"/>
  <c r="AB275" i="88"/>
  <c r="V275" i="88"/>
  <c r="P275" i="88"/>
  <c r="K275" i="88"/>
  <c r="AO275" i="88"/>
  <c r="AC275" i="88"/>
  <c r="Q275" i="88"/>
  <c r="AI275" i="88"/>
  <c r="X275" i="88"/>
  <c r="L275" i="88"/>
  <c r="AF275" i="88"/>
  <c r="I275" i="88"/>
  <c r="Z275" i="88"/>
  <c r="AQ275" i="88"/>
  <c r="U275" i="88"/>
  <c r="AL275" i="88"/>
  <c r="O275" i="88"/>
  <c r="R275" i="88"/>
  <c r="AJ275" i="88"/>
  <c r="W275" i="88"/>
  <c r="AN275" i="88"/>
  <c r="N275" i="88"/>
  <c r="AE275" i="88"/>
  <c r="J275" i="88"/>
  <c r="AA275" i="88"/>
  <c r="AN286" i="87"/>
  <c r="AE286" i="87"/>
  <c r="Y286" i="87"/>
  <c r="Q286" i="87"/>
  <c r="I286" i="87"/>
  <c r="AQ286" i="87"/>
  <c r="AJ286" i="87"/>
  <c r="AC286" i="87"/>
  <c r="M286" i="87"/>
  <c r="AP286" i="87"/>
  <c r="Z286" i="87"/>
  <c r="L286" i="87"/>
  <c r="AL286" i="87"/>
  <c r="W286" i="87"/>
  <c r="H286" i="87"/>
  <c r="AI286" i="87"/>
  <c r="R286" i="87"/>
  <c r="AD286" i="87"/>
  <c r="N286" i="87"/>
  <c r="AS286" i="87"/>
  <c r="AB286" i="87"/>
  <c r="K286" i="87"/>
  <c r="AA286" i="87"/>
  <c r="AO286" i="87"/>
  <c r="X286" i="87"/>
  <c r="J286" i="87"/>
  <c r="AH286" i="87"/>
  <c r="AF286" i="87"/>
  <c r="V286" i="87"/>
  <c r="AR286" i="87"/>
  <c r="AK286" i="87"/>
  <c r="S286" i="87"/>
  <c r="AM286" i="87"/>
  <c r="O286" i="87"/>
  <c r="P286" i="87"/>
  <c r="AS289" i="87"/>
  <c r="W289" i="87"/>
  <c r="AI289" i="87"/>
  <c r="K289" i="87"/>
  <c r="X289" i="87"/>
  <c r="M289" i="87"/>
  <c r="AJ289" i="87"/>
  <c r="AL289" i="87"/>
  <c r="AR289" i="87"/>
  <c r="V289" i="87"/>
  <c r="AQ289" i="87"/>
  <c r="S289" i="87"/>
  <c r="AB289" i="87"/>
  <c r="R289" i="87"/>
  <c r="AH289" i="87"/>
  <c r="P289" i="87"/>
  <c r="AM289" i="87"/>
  <c r="O289" i="87"/>
  <c r="AK289" i="87"/>
  <c r="N289" i="87"/>
  <c r="AN289" i="87"/>
  <c r="AD289" i="87"/>
  <c r="Y289" i="87"/>
  <c r="AA289" i="87"/>
  <c r="Z289" i="87"/>
  <c r="AP289" i="87"/>
  <c r="F288" i="87"/>
  <c r="AC289" i="87"/>
  <c r="AE289" i="87"/>
  <c r="AO289" i="87"/>
  <c r="L289" i="87"/>
  <c r="J289" i="87"/>
  <c r="I289" i="87"/>
  <c r="H289" i="87"/>
  <c r="Q289" i="87"/>
  <c r="AF289" i="87"/>
  <c r="AT218" i="88"/>
  <c r="AR215" i="93"/>
  <c r="AS215" i="93"/>
  <c r="AM215" i="93"/>
  <c r="AH215" i="93"/>
  <c r="AB215" i="93"/>
  <c r="V215" i="93"/>
  <c r="P215" i="93"/>
  <c r="K215" i="93"/>
  <c r="AP215" i="93"/>
  <c r="AK215" i="93"/>
  <c r="AD215" i="93"/>
  <c r="Y215" i="93"/>
  <c r="S215" i="93"/>
  <c r="M215" i="93"/>
  <c r="H215" i="93"/>
  <c r="AI215" i="93"/>
  <c r="X215" i="93"/>
  <c r="L215" i="93"/>
  <c r="AO215" i="93"/>
  <c r="AC215" i="93"/>
  <c r="Q215" i="93"/>
  <c r="AL215" i="93"/>
  <c r="O215" i="93"/>
  <c r="Z215" i="93"/>
  <c r="AQ215" i="93"/>
  <c r="U215" i="93"/>
  <c r="AF215" i="93"/>
  <c r="I215" i="93"/>
  <c r="F214" i="93"/>
  <c r="W215" i="93"/>
  <c r="AN215" i="93"/>
  <c r="J215" i="93"/>
  <c r="AA215" i="93"/>
  <c r="R215" i="93"/>
  <c r="AE215" i="93"/>
  <c r="N215" i="93"/>
  <c r="AJ215" i="93"/>
  <c r="AP266" i="92"/>
  <c r="AR266" i="92"/>
  <c r="AA266" i="92"/>
  <c r="J266" i="92"/>
  <c r="AJ266" i="92"/>
  <c r="R266" i="92"/>
  <c r="AN266" i="92"/>
  <c r="W266" i="92"/>
  <c r="N266" i="92"/>
  <c r="AE266" i="92"/>
  <c r="P266" i="92"/>
  <c r="AD266" i="92"/>
  <c r="M266" i="92"/>
  <c r="AK266" i="92"/>
  <c r="S266" i="92"/>
  <c r="U266" i="92"/>
  <c r="Y266" i="92"/>
  <c r="AQ266" i="92"/>
  <c r="Z266" i="92"/>
  <c r="I266" i="92"/>
  <c r="AF266" i="92"/>
  <c r="O266" i="92"/>
  <c r="AC266" i="92"/>
  <c r="H266" i="92"/>
  <c r="Q266" i="92"/>
  <c r="X266" i="92"/>
  <c r="AH266" i="92"/>
  <c r="AM266" i="92"/>
  <c r="AS266" i="92"/>
  <c r="K266" i="92"/>
  <c r="AI266" i="92"/>
  <c r="L266" i="92"/>
  <c r="AO266" i="92"/>
  <c r="V266" i="92"/>
  <c r="AL266" i="92"/>
  <c r="AB266" i="92"/>
  <c r="AU206" i="92"/>
  <c r="AV206" i="92" s="1"/>
  <c r="AR227" i="93"/>
  <c r="AP227" i="93"/>
  <c r="AK227" i="93"/>
  <c r="AO227" i="93"/>
  <c r="AI227" i="93"/>
  <c r="AC227" i="93"/>
  <c r="X227" i="93"/>
  <c r="Q227" i="93"/>
  <c r="L227" i="93"/>
  <c r="F226" i="93"/>
  <c r="AS227" i="93"/>
  <c r="AH227" i="93"/>
  <c r="Z227" i="93"/>
  <c r="S227" i="93"/>
  <c r="K227" i="93"/>
  <c r="AM227" i="93"/>
  <c r="AB227" i="93"/>
  <c r="P227" i="93"/>
  <c r="H227" i="93"/>
  <c r="AF227" i="93"/>
  <c r="V227" i="93"/>
  <c r="M227" i="93"/>
  <c r="AD227" i="93"/>
  <c r="I227" i="93"/>
  <c r="AQ227" i="93"/>
  <c r="U227" i="93"/>
  <c r="O227" i="93"/>
  <c r="AL227" i="93"/>
  <c r="Y227" i="93"/>
  <c r="W227" i="93"/>
  <c r="AN227" i="93"/>
  <c r="J227" i="93"/>
  <c r="AA227" i="93"/>
  <c r="R227" i="93"/>
  <c r="AE227" i="93"/>
  <c r="N227" i="93"/>
  <c r="AJ227" i="93"/>
  <c r="AR253" i="93"/>
  <c r="AM253" i="93"/>
  <c r="AD253" i="93"/>
  <c r="V253" i="93"/>
  <c r="M253" i="93"/>
  <c r="AS253" i="93"/>
  <c r="AK253" i="93"/>
  <c r="AB253" i="93"/>
  <c r="S253" i="93"/>
  <c r="K253" i="93"/>
  <c r="AF253" i="93"/>
  <c r="O253" i="93"/>
  <c r="Z253" i="93"/>
  <c r="AO253" i="93"/>
  <c r="Q253" i="93"/>
  <c r="AQ253" i="93"/>
  <c r="X253" i="93"/>
  <c r="AI253" i="93"/>
  <c r="I253" i="93"/>
  <c r="U253" i="93"/>
  <c r="AL253" i="93"/>
  <c r="R253" i="93"/>
  <c r="AJ253" i="93"/>
  <c r="H253" i="93"/>
  <c r="Y253" i="93"/>
  <c r="AP253" i="93"/>
  <c r="W253" i="93"/>
  <c r="AN253" i="93"/>
  <c r="AH253" i="93"/>
  <c r="AE253" i="93"/>
  <c r="L253" i="93"/>
  <c r="J253" i="93"/>
  <c r="AC253" i="93"/>
  <c r="N253" i="93"/>
  <c r="AA253" i="93"/>
  <c r="P253" i="93"/>
  <c r="AU292" i="94"/>
  <c r="AV292" i="94" s="1"/>
  <c r="AS272" i="88"/>
  <c r="AM272" i="88"/>
  <c r="AD272" i="88"/>
  <c r="V272" i="88"/>
  <c r="M272" i="88"/>
  <c r="AQ272" i="88"/>
  <c r="AI272" i="88"/>
  <c r="Z272" i="88"/>
  <c r="Q272" i="88"/>
  <c r="I272" i="88"/>
  <c r="AH272" i="88"/>
  <c r="P272" i="88"/>
  <c r="AP272" i="88"/>
  <c r="Y272" i="88"/>
  <c r="H272" i="88"/>
  <c r="AC272" i="88"/>
  <c r="U272" i="88"/>
  <c r="L272" i="88"/>
  <c r="AL272" i="88"/>
  <c r="J272" i="88"/>
  <c r="AA272" i="88"/>
  <c r="AR272" i="88"/>
  <c r="S272" i="88"/>
  <c r="AK272" i="88"/>
  <c r="N272" i="88"/>
  <c r="AE272" i="88"/>
  <c r="X272" i="88"/>
  <c r="AO272" i="88"/>
  <c r="W272" i="88"/>
  <c r="O272" i="88"/>
  <c r="R272" i="88"/>
  <c r="AJ272" i="88"/>
  <c r="AB272" i="88"/>
  <c r="AN272" i="88"/>
  <c r="AF272" i="88"/>
  <c r="K272" i="88"/>
  <c r="AR237" i="93"/>
  <c r="AO237" i="93"/>
  <c r="AI237" i="93"/>
  <c r="AC237" i="93"/>
  <c r="X237" i="93"/>
  <c r="Q237" i="93"/>
  <c r="L237" i="93"/>
  <c r="AS237" i="93"/>
  <c r="AM237" i="93"/>
  <c r="AH237" i="93"/>
  <c r="AB237" i="93"/>
  <c r="V237" i="93"/>
  <c r="P237" i="93"/>
  <c r="K237" i="93"/>
  <c r="AP237" i="93"/>
  <c r="AD237" i="93"/>
  <c r="S237" i="93"/>
  <c r="H237" i="93"/>
  <c r="AQ237" i="93"/>
  <c r="Z237" i="93"/>
  <c r="M237" i="93"/>
  <c r="AK237" i="93"/>
  <c r="U237" i="93"/>
  <c r="O237" i="93"/>
  <c r="AF237" i="93"/>
  <c r="Y237" i="93"/>
  <c r="I237" i="93"/>
  <c r="AL237" i="93"/>
  <c r="N237" i="93"/>
  <c r="AE237" i="93"/>
  <c r="R237" i="93"/>
  <c r="AJ237" i="93"/>
  <c r="J237" i="93"/>
  <c r="W237" i="93"/>
  <c r="AN237" i="93"/>
  <c r="AA237" i="93"/>
  <c r="G201" i="92"/>
  <c r="G263" i="88"/>
  <c r="J287" i="32"/>
  <c r="AA287" i="32"/>
  <c r="AR287" i="32"/>
  <c r="U287" i="32"/>
  <c r="AQ287" i="32"/>
  <c r="AC287" i="32"/>
  <c r="AB287" i="32"/>
  <c r="AP287" i="32"/>
  <c r="AS287" i="32"/>
  <c r="AJ287" i="32"/>
  <c r="AF287" i="32"/>
  <c r="AO287" i="32"/>
  <c r="AH287" i="32"/>
  <c r="W287" i="32"/>
  <c r="O287" i="32"/>
  <c r="X287" i="32"/>
  <c r="AD287" i="32"/>
  <c r="AK287" i="32"/>
  <c r="N287" i="32"/>
  <c r="AE287" i="32"/>
  <c r="H287" i="32"/>
  <c r="Z287" i="32"/>
  <c r="L287" i="32"/>
  <c r="AI287" i="32"/>
  <c r="AM287" i="32"/>
  <c r="K287" i="32"/>
  <c r="M287" i="32"/>
  <c r="R287" i="32"/>
  <c r="I287" i="32"/>
  <c r="Q287" i="32"/>
  <c r="S287" i="32"/>
  <c r="Y287" i="32"/>
  <c r="AN287" i="32"/>
  <c r="AL287" i="32"/>
  <c r="P287" i="32"/>
  <c r="V287" i="32"/>
  <c r="AR281" i="93"/>
  <c r="AO281" i="93"/>
  <c r="AF281" i="93"/>
  <c r="X281" i="93"/>
  <c r="O281" i="93"/>
  <c r="AM281" i="93"/>
  <c r="AD281" i="93"/>
  <c r="V281" i="93"/>
  <c r="M281" i="93"/>
  <c r="AS281" i="93"/>
  <c r="AB281" i="93"/>
  <c r="K281" i="93"/>
  <c r="AK281" i="93"/>
  <c r="S281" i="93"/>
  <c r="AI281" i="93"/>
  <c r="Q281" i="93"/>
  <c r="AQ281" i="93"/>
  <c r="I281" i="93"/>
  <c r="Z281" i="93"/>
  <c r="H281" i="93"/>
  <c r="Y281" i="93"/>
  <c r="AP281" i="93"/>
  <c r="R281" i="93"/>
  <c r="AJ281" i="93"/>
  <c r="L281" i="93"/>
  <c r="AC281" i="93"/>
  <c r="W281" i="93"/>
  <c r="AN281" i="93"/>
  <c r="AL281" i="93"/>
  <c r="AE281" i="93"/>
  <c r="P281" i="93"/>
  <c r="J281" i="93"/>
  <c r="AH281" i="93"/>
  <c r="U281" i="93"/>
  <c r="N281" i="93"/>
  <c r="AA281" i="93"/>
  <c r="R273" i="87"/>
  <c r="AR273" i="87"/>
  <c r="AM273" i="87"/>
  <c r="AQ273" i="87"/>
  <c r="X273" i="87"/>
  <c r="AI273" i="87"/>
  <c r="AP273" i="87"/>
  <c r="V273" i="87"/>
  <c r="AK273" i="87"/>
  <c r="J273" i="87"/>
  <c r="AN273" i="87"/>
  <c r="AH273" i="87"/>
  <c r="P273" i="87"/>
  <c r="AL273" i="87"/>
  <c r="S273" i="87"/>
  <c r="Z273" i="87"/>
  <c r="AE273" i="87"/>
  <c r="AD273" i="87"/>
  <c r="AJ273" i="87"/>
  <c r="L273" i="87"/>
  <c r="O273" i="87"/>
  <c r="W273" i="87"/>
  <c r="AF273" i="87"/>
  <c r="M273" i="87"/>
  <c r="Y273" i="87"/>
  <c r="I273" i="87"/>
  <c r="AS273" i="87"/>
  <c r="H273" i="87"/>
  <c r="K273" i="87"/>
  <c r="N273" i="87"/>
  <c r="AA273" i="87"/>
  <c r="AC273" i="87"/>
  <c r="Q273" i="87"/>
  <c r="AB273" i="87"/>
  <c r="AO273" i="87"/>
  <c r="AS261" i="91"/>
  <c r="AC261" i="91"/>
  <c r="L261" i="91"/>
  <c r="AI261" i="91"/>
  <c r="V261" i="91"/>
  <c r="AO261" i="91"/>
  <c r="K261" i="91"/>
  <c r="X261" i="91"/>
  <c r="Q261" i="91"/>
  <c r="AH261" i="91"/>
  <c r="AN261" i="91"/>
  <c r="W261" i="91"/>
  <c r="AQ261" i="91"/>
  <c r="U261" i="91"/>
  <c r="AK261" i="91"/>
  <c r="M261" i="91"/>
  <c r="AM261" i="91"/>
  <c r="AJ261" i="91"/>
  <c r="R261" i="91"/>
  <c r="AL261" i="91"/>
  <c r="O261" i="91"/>
  <c r="AD261" i="91"/>
  <c r="H261" i="91"/>
  <c r="AR261" i="91"/>
  <c r="J261" i="91"/>
  <c r="AP261" i="91"/>
  <c r="AB261" i="91"/>
  <c r="AE261" i="91"/>
  <c r="AF261" i="91"/>
  <c r="Y261" i="91"/>
  <c r="I261" i="91"/>
  <c r="P261" i="91"/>
  <c r="Z261" i="91"/>
  <c r="AA261" i="91"/>
  <c r="S261" i="91"/>
  <c r="N261" i="91"/>
  <c r="F220" i="32"/>
  <c r="AU265" i="94"/>
  <c r="G201" i="88"/>
  <c r="AR231" i="88"/>
  <c r="AQ231" i="88"/>
  <c r="AL231" i="88"/>
  <c r="AF231" i="88"/>
  <c r="Z231" i="88"/>
  <c r="U231" i="88"/>
  <c r="O231" i="88"/>
  <c r="I231" i="88"/>
  <c r="AO231" i="88"/>
  <c r="AI231" i="88"/>
  <c r="AC231" i="88"/>
  <c r="X231" i="88"/>
  <c r="Q231" i="88"/>
  <c r="L231" i="88"/>
  <c r="AK231" i="88"/>
  <c r="Y231" i="88"/>
  <c r="M231" i="88"/>
  <c r="AS231" i="88"/>
  <c r="AH231" i="88"/>
  <c r="V231" i="88"/>
  <c r="K231" i="88"/>
  <c r="AP231" i="88"/>
  <c r="AD231" i="88"/>
  <c r="S231" i="88"/>
  <c r="H231" i="88"/>
  <c r="AM231" i="88"/>
  <c r="AB231" i="88"/>
  <c r="P231" i="88"/>
  <c r="J231" i="88"/>
  <c r="AA231" i="88"/>
  <c r="N231" i="88"/>
  <c r="AE231" i="88"/>
  <c r="W231" i="88"/>
  <c r="AJ231" i="88"/>
  <c r="AN231" i="88"/>
  <c r="R231" i="88"/>
  <c r="AR274" i="91"/>
  <c r="AA274" i="91"/>
  <c r="J274" i="91"/>
  <c r="AJ274" i="91"/>
  <c r="R274" i="91"/>
  <c r="Z274" i="91"/>
  <c r="AQ274" i="91"/>
  <c r="I274" i="91"/>
  <c r="AI274" i="91"/>
  <c r="Q274" i="91"/>
  <c r="AP274" i="91"/>
  <c r="Y274" i="91"/>
  <c r="H274" i="91"/>
  <c r="AF274" i="91"/>
  <c r="O274" i="91"/>
  <c r="AD274" i="91"/>
  <c r="N274" i="91"/>
  <c r="AL274" i="91"/>
  <c r="U274" i="91"/>
  <c r="AS274" i="91"/>
  <c r="AB274" i="91"/>
  <c r="K274" i="91"/>
  <c r="AM274" i="91"/>
  <c r="W274" i="91"/>
  <c r="P274" i="91"/>
  <c r="X274" i="91"/>
  <c r="AE274" i="91"/>
  <c r="L274" i="91"/>
  <c r="S274" i="91"/>
  <c r="AN274" i="91"/>
  <c r="AH274" i="91"/>
  <c r="M274" i="91"/>
  <c r="AK274" i="91"/>
  <c r="AC274" i="91"/>
  <c r="V274" i="91"/>
  <c r="AO274" i="91"/>
  <c r="G201" i="93"/>
  <c r="AR212" i="92"/>
  <c r="AO212" i="92"/>
  <c r="AF212" i="92"/>
  <c r="X212" i="92"/>
  <c r="O212" i="92"/>
  <c r="AS212" i="92"/>
  <c r="AK212" i="92"/>
  <c r="AB212" i="92"/>
  <c r="S212" i="92"/>
  <c r="K212" i="92"/>
  <c r="AD212" i="92"/>
  <c r="M212" i="92"/>
  <c r="AM212" i="92"/>
  <c r="V212" i="92"/>
  <c r="Z212" i="92"/>
  <c r="AQ212" i="92"/>
  <c r="I212" i="92"/>
  <c r="AI212" i="92"/>
  <c r="Q212" i="92"/>
  <c r="H212" i="92"/>
  <c r="Y212" i="92"/>
  <c r="AP212" i="92"/>
  <c r="R212" i="92"/>
  <c r="AJ212" i="92"/>
  <c r="L212" i="92"/>
  <c r="AC212" i="92"/>
  <c r="W212" i="92"/>
  <c r="AN212" i="92"/>
  <c r="AL212" i="92"/>
  <c r="N212" i="92"/>
  <c r="P212" i="92"/>
  <c r="AA212" i="92"/>
  <c r="U212" i="92"/>
  <c r="AH212" i="92"/>
  <c r="J212" i="92"/>
  <c r="AE212" i="92"/>
  <c r="AT262" i="87"/>
  <c r="AT223" i="92"/>
  <c r="AJ228" i="87"/>
  <c r="AD228" i="87"/>
  <c r="M228" i="87"/>
  <c r="AH228" i="87"/>
  <c r="P228" i="87"/>
  <c r="AK228" i="87"/>
  <c r="AO228" i="87"/>
  <c r="AE228" i="87"/>
  <c r="AA228" i="87"/>
  <c r="R228" i="87"/>
  <c r="AQ228" i="87"/>
  <c r="Z228" i="87"/>
  <c r="I228" i="87"/>
  <c r="AC228" i="87"/>
  <c r="L228" i="87"/>
  <c r="AB228" i="87"/>
  <c r="AF228" i="87"/>
  <c r="N228" i="87"/>
  <c r="J228" i="87"/>
  <c r="AM228" i="87"/>
  <c r="AP228" i="87"/>
  <c r="H228" i="87"/>
  <c r="X228" i="87"/>
  <c r="W228" i="87"/>
  <c r="V228" i="87"/>
  <c r="S228" i="87"/>
  <c r="AR228" i="87"/>
  <c r="AI228" i="87"/>
  <c r="AL228" i="87"/>
  <c r="AS228" i="87"/>
  <c r="O228" i="87"/>
  <c r="Y228" i="87"/>
  <c r="AN228" i="87"/>
  <c r="Q228" i="87"/>
  <c r="K228" i="87"/>
  <c r="AR228" i="93"/>
  <c r="AH228" i="93"/>
  <c r="W228" i="93"/>
  <c r="J228" i="93"/>
  <c r="AP228" i="93"/>
  <c r="AE228" i="93"/>
  <c r="R228" i="93"/>
  <c r="H228" i="93"/>
  <c r="AA228" i="93"/>
  <c r="AJ228" i="93"/>
  <c r="P228" i="93"/>
  <c r="Y228" i="93"/>
  <c r="AN228" i="93"/>
  <c r="N228" i="93"/>
  <c r="AD228" i="93"/>
  <c r="M228" i="93"/>
  <c r="AK228" i="93"/>
  <c r="S228" i="93"/>
  <c r="U228" i="93"/>
  <c r="AQ228" i="93"/>
  <c r="Z228" i="93"/>
  <c r="I228" i="93"/>
  <c r="AF228" i="93"/>
  <c r="O228" i="93"/>
  <c r="AC228" i="93"/>
  <c r="V228" i="93"/>
  <c r="AB228" i="93"/>
  <c r="AL228" i="93"/>
  <c r="Q228" i="93"/>
  <c r="X228" i="93"/>
  <c r="AS228" i="93"/>
  <c r="AO228" i="93"/>
  <c r="AI228" i="93"/>
  <c r="AM228" i="93"/>
  <c r="K228" i="93"/>
  <c r="L228" i="93"/>
  <c r="AR243" i="87"/>
  <c r="AI243" i="87"/>
  <c r="W243" i="87"/>
  <c r="J243" i="87"/>
  <c r="AQ243" i="87"/>
  <c r="AE243" i="87"/>
  <c r="R243" i="87"/>
  <c r="I243" i="87"/>
  <c r="AN243" i="87"/>
  <c r="AA243" i="87"/>
  <c r="Q243" i="87"/>
  <c r="AJ243" i="87"/>
  <c r="Z243" i="87"/>
  <c r="N243" i="87"/>
  <c r="AL243" i="87"/>
  <c r="AS243" i="87"/>
  <c r="AB243" i="87"/>
  <c r="K243" i="87"/>
  <c r="AM243" i="87"/>
  <c r="AH243" i="87"/>
  <c r="P243" i="87"/>
  <c r="AO243" i="87"/>
  <c r="X243" i="87"/>
  <c r="M243" i="87"/>
  <c r="Y243" i="87"/>
  <c r="AF243" i="87"/>
  <c r="AD243" i="87"/>
  <c r="AP243" i="87"/>
  <c r="O243" i="87"/>
  <c r="AK243" i="87"/>
  <c r="L243" i="87"/>
  <c r="S243" i="87"/>
  <c r="H243" i="87"/>
  <c r="AC243" i="87"/>
  <c r="V243" i="87"/>
  <c r="AR243" i="92"/>
  <c r="AS243" i="92"/>
  <c r="AK243" i="92"/>
  <c r="AB243" i="92"/>
  <c r="S243" i="92"/>
  <c r="K243" i="92"/>
  <c r="AO243" i="92"/>
  <c r="AF243" i="92"/>
  <c r="X243" i="92"/>
  <c r="O243" i="92"/>
  <c r="AM243" i="92"/>
  <c r="V243" i="92"/>
  <c r="AD243" i="92"/>
  <c r="M243" i="92"/>
  <c r="Z243" i="92"/>
  <c r="AQ243" i="92"/>
  <c r="I243" i="92"/>
  <c r="AI243" i="92"/>
  <c r="Q243" i="92"/>
  <c r="H243" i="92"/>
  <c r="Y243" i="92"/>
  <c r="AP243" i="92"/>
  <c r="W243" i="92"/>
  <c r="AN243" i="92"/>
  <c r="L243" i="92"/>
  <c r="AC243" i="92"/>
  <c r="J243" i="92"/>
  <c r="AA243" i="92"/>
  <c r="AL243" i="92"/>
  <c r="AJ243" i="92"/>
  <c r="P243" i="92"/>
  <c r="N243" i="92"/>
  <c r="AH243" i="92"/>
  <c r="U243" i="92"/>
  <c r="R243" i="92"/>
  <c r="AE243" i="92"/>
  <c r="AR219" i="91"/>
  <c r="AK219" i="91"/>
  <c r="AC219" i="91"/>
  <c r="U219" i="91"/>
  <c r="N219" i="91"/>
  <c r="AO219" i="91"/>
  <c r="AF219" i="91"/>
  <c r="Y219" i="91"/>
  <c r="R219" i="91"/>
  <c r="J219" i="91"/>
  <c r="AJ219" i="91"/>
  <c r="S219" i="91"/>
  <c r="AP219" i="91"/>
  <c r="AA219" i="91"/>
  <c r="L219" i="91"/>
  <c r="AL219" i="91"/>
  <c r="H219" i="91"/>
  <c r="AE219" i="91"/>
  <c r="X219" i="91"/>
  <c r="O219" i="91"/>
  <c r="AQ219" i="91"/>
  <c r="Z219" i="91"/>
  <c r="I219" i="91"/>
  <c r="AB219" i="91"/>
  <c r="AM219" i="91"/>
  <c r="V219" i="91"/>
  <c r="K219" i="91"/>
  <c r="AH219" i="91"/>
  <c r="AD219" i="91"/>
  <c r="W219" i="91"/>
  <c r="Q219" i="91"/>
  <c r="AN219" i="91"/>
  <c r="P219" i="91"/>
  <c r="AS219" i="91"/>
  <c r="AI219" i="91"/>
  <c r="M219" i="91"/>
  <c r="AS235" i="87"/>
  <c r="AK235" i="87"/>
  <c r="AD235" i="87"/>
  <c r="Y235" i="87"/>
  <c r="S235" i="87"/>
  <c r="M235" i="87"/>
  <c r="H235" i="87"/>
  <c r="AP235" i="87"/>
  <c r="AI235" i="87"/>
  <c r="AC235" i="87"/>
  <c r="X235" i="87"/>
  <c r="Q235" i="87"/>
  <c r="L235" i="87"/>
  <c r="AM235" i="87"/>
  <c r="AH235" i="87"/>
  <c r="AB235" i="87"/>
  <c r="V235" i="87"/>
  <c r="P235" i="87"/>
  <c r="K235" i="87"/>
  <c r="AL235" i="87"/>
  <c r="AF235" i="87"/>
  <c r="Z235" i="87"/>
  <c r="O235" i="87"/>
  <c r="I235" i="87"/>
  <c r="AR235" i="87"/>
  <c r="N235" i="87"/>
  <c r="AE235" i="87"/>
  <c r="AN235" i="87"/>
  <c r="R235" i="87"/>
  <c r="AJ235" i="87"/>
  <c r="AA235" i="87"/>
  <c r="W235" i="87"/>
  <c r="AQ235" i="87"/>
  <c r="AO235" i="87"/>
  <c r="J235" i="87"/>
  <c r="AR255" i="92"/>
  <c r="AS255" i="92"/>
  <c r="AK255" i="92"/>
  <c r="AB255" i="92"/>
  <c r="S255" i="92"/>
  <c r="AM255" i="92"/>
  <c r="Z255" i="92"/>
  <c r="O255" i="92"/>
  <c r="AQ255" i="92"/>
  <c r="AF255" i="92"/>
  <c r="V255" i="92"/>
  <c r="K255" i="92"/>
  <c r="AO255" i="92"/>
  <c r="Q255" i="92"/>
  <c r="AD255" i="92"/>
  <c r="I255" i="92"/>
  <c r="X255" i="92"/>
  <c r="AI255" i="92"/>
  <c r="M255" i="92"/>
  <c r="P255" i="92"/>
  <c r="AH255" i="92"/>
  <c r="W255" i="92"/>
  <c r="AN255" i="92"/>
  <c r="U255" i="92"/>
  <c r="AL255" i="92"/>
  <c r="J255" i="92"/>
  <c r="AA255" i="92"/>
  <c r="AC255" i="92"/>
  <c r="AJ255" i="92"/>
  <c r="H255" i="92"/>
  <c r="AP255" i="92"/>
  <c r="N255" i="92"/>
  <c r="Y255" i="92"/>
  <c r="AE255" i="92"/>
  <c r="L255" i="92"/>
  <c r="R255" i="92"/>
  <c r="AP250" i="88"/>
  <c r="AJ250" i="88"/>
  <c r="AA250" i="88"/>
  <c r="S250" i="88"/>
  <c r="L250" i="88"/>
  <c r="AL250" i="88"/>
  <c r="AE250" i="88"/>
  <c r="X250" i="88"/>
  <c r="O250" i="88"/>
  <c r="H250" i="88"/>
  <c r="AK250" i="88"/>
  <c r="U250" i="88"/>
  <c r="AF250" i="88"/>
  <c r="R250" i="88"/>
  <c r="AR250" i="88"/>
  <c r="AC250" i="88"/>
  <c r="N250" i="88"/>
  <c r="AO250" i="88"/>
  <c r="Y250" i="88"/>
  <c r="J250" i="88"/>
  <c r="AD250" i="88"/>
  <c r="M250" i="88"/>
  <c r="W250" i="88"/>
  <c r="AS250" i="88"/>
  <c r="AQ250" i="88"/>
  <c r="Z250" i="88"/>
  <c r="I250" i="88"/>
  <c r="AB250" i="88"/>
  <c r="V250" i="88"/>
  <c r="AH250" i="88"/>
  <c r="K250" i="88"/>
  <c r="P250" i="88"/>
  <c r="Q250" i="88"/>
  <c r="AN250" i="88"/>
  <c r="AM250" i="88"/>
  <c r="AI250" i="88"/>
  <c r="AR250" i="94"/>
  <c r="AS250" i="94"/>
  <c r="AM250" i="94"/>
  <c r="AH250" i="94"/>
  <c r="AB250" i="94"/>
  <c r="V250" i="94"/>
  <c r="P250" i="94"/>
  <c r="K250" i="94"/>
  <c r="AQ250" i="94"/>
  <c r="AL250" i="94"/>
  <c r="AF250" i="94"/>
  <c r="Z250" i="94"/>
  <c r="U250" i="94"/>
  <c r="O250" i="94"/>
  <c r="I250" i="94"/>
  <c r="AI250" i="94"/>
  <c r="X250" i="94"/>
  <c r="L250" i="94"/>
  <c r="AP250" i="94"/>
  <c r="AD250" i="94"/>
  <c r="S250" i="94"/>
  <c r="H250" i="94"/>
  <c r="Y250" i="94"/>
  <c r="AO250" i="94"/>
  <c r="Q250" i="94"/>
  <c r="AC250" i="94"/>
  <c r="AK250" i="94"/>
  <c r="M250" i="94"/>
  <c r="J250" i="94"/>
  <c r="AA250" i="94"/>
  <c r="N250" i="94"/>
  <c r="AE250" i="94"/>
  <c r="R250" i="94"/>
  <c r="W250" i="94"/>
  <c r="AJ250" i="94"/>
  <c r="AN250" i="94"/>
  <c r="I291" i="32"/>
  <c r="Z291" i="32"/>
  <c r="AQ291" i="32"/>
  <c r="AB291" i="32"/>
  <c r="N291" i="32"/>
  <c r="AK291" i="32"/>
  <c r="AC291" i="32"/>
  <c r="AF291" i="32"/>
  <c r="X291" i="32"/>
  <c r="AI291" i="32"/>
  <c r="AN291" i="32"/>
  <c r="H291" i="32"/>
  <c r="L291" i="32"/>
  <c r="AM291" i="32"/>
  <c r="AS291" i="32"/>
  <c r="R291" i="32"/>
  <c r="U291" i="32"/>
  <c r="AA291" i="32"/>
  <c r="M291" i="32"/>
  <c r="AD291" i="32"/>
  <c r="K291" i="32"/>
  <c r="AH291" i="32"/>
  <c r="S291" i="32"/>
  <c r="AP291" i="32"/>
  <c r="AO291" i="32"/>
  <c r="AR291" i="32"/>
  <c r="AL291" i="32"/>
  <c r="Q291" i="32"/>
  <c r="P291" i="32"/>
  <c r="Y291" i="32"/>
  <c r="J291" i="32"/>
  <c r="O291" i="32"/>
  <c r="V291" i="32"/>
  <c r="W291" i="32"/>
  <c r="AE291" i="32"/>
  <c r="AJ291" i="32"/>
  <c r="AR291" i="91"/>
  <c r="AP291" i="91"/>
  <c r="AK291" i="91"/>
  <c r="AD291" i="91"/>
  <c r="Y291" i="91"/>
  <c r="S291" i="91"/>
  <c r="M291" i="91"/>
  <c r="H291" i="91"/>
  <c r="AS291" i="91"/>
  <c r="AM291" i="91"/>
  <c r="AH291" i="91"/>
  <c r="AB291" i="91"/>
  <c r="V291" i="91"/>
  <c r="P291" i="91"/>
  <c r="K291" i="91"/>
  <c r="AO291" i="91"/>
  <c r="AC291" i="91"/>
  <c r="Q291" i="91"/>
  <c r="AI291" i="91"/>
  <c r="X291" i="91"/>
  <c r="L291" i="91"/>
  <c r="AQ291" i="91"/>
  <c r="U291" i="91"/>
  <c r="AL291" i="91"/>
  <c r="O291" i="91"/>
  <c r="AF291" i="91"/>
  <c r="I291" i="91"/>
  <c r="Z291" i="91"/>
  <c r="R291" i="91"/>
  <c r="AJ291" i="91"/>
  <c r="W291" i="91"/>
  <c r="AN291" i="91"/>
  <c r="AE291" i="91"/>
  <c r="J291" i="91"/>
  <c r="N291" i="91"/>
  <c r="AA291" i="91"/>
  <c r="AR205" i="87"/>
  <c r="AS205" i="87"/>
  <c r="AM205" i="87"/>
  <c r="AH205" i="87"/>
  <c r="AB205" i="87"/>
  <c r="V205" i="87"/>
  <c r="P205" i="87"/>
  <c r="K205" i="87"/>
  <c r="AQ205" i="87"/>
  <c r="AL205" i="87"/>
  <c r="AF205" i="87"/>
  <c r="Z205" i="87"/>
  <c r="O205" i="87"/>
  <c r="I205" i="87"/>
  <c r="AP205" i="87"/>
  <c r="AK205" i="87"/>
  <c r="AD205" i="87"/>
  <c r="Y205" i="87"/>
  <c r="S205" i="87"/>
  <c r="M205" i="87"/>
  <c r="H205" i="87"/>
  <c r="AO205" i="87"/>
  <c r="AI205" i="87"/>
  <c r="AC205" i="87"/>
  <c r="X205" i="87"/>
  <c r="Q205" i="87"/>
  <c r="L205" i="87"/>
  <c r="J205" i="87"/>
  <c r="AA205" i="87"/>
  <c r="N205" i="87"/>
  <c r="AE205" i="87"/>
  <c r="AN205" i="87"/>
  <c r="W205" i="87"/>
  <c r="R205" i="87"/>
  <c r="AJ205" i="87"/>
  <c r="AE205" i="94"/>
  <c r="L205" i="94"/>
  <c r="AC205" i="94"/>
  <c r="AN205" i="94"/>
  <c r="W205" i="94"/>
  <c r="N205" i="94"/>
  <c r="AO205" i="94"/>
  <c r="X205" i="94"/>
  <c r="AQ205" i="94"/>
  <c r="Z205" i="94"/>
  <c r="I205" i="94"/>
  <c r="R205" i="94"/>
  <c r="Y205" i="94"/>
  <c r="AL205" i="94"/>
  <c r="AK205" i="94"/>
  <c r="S205" i="94"/>
  <c r="AM205" i="94"/>
  <c r="V205" i="94"/>
  <c r="AR205" i="94"/>
  <c r="J205" i="94"/>
  <c r="P205" i="94"/>
  <c r="AS205" i="94"/>
  <c r="K205" i="94"/>
  <c r="M205" i="94"/>
  <c r="AH205" i="94"/>
  <c r="AF205" i="94"/>
  <c r="AI205" i="94"/>
  <c r="AJ205" i="94"/>
  <c r="H205" i="94"/>
  <c r="Q205" i="94"/>
  <c r="AB205" i="94"/>
  <c r="AA205" i="94"/>
  <c r="O205" i="94"/>
  <c r="AD205" i="94"/>
  <c r="AP205" i="94"/>
  <c r="U205" i="94"/>
  <c r="J229" i="32"/>
  <c r="AA229" i="32"/>
  <c r="AR229" i="32"/>
  <c r="X229" i="32"/>
  <c r="AO229" i="32"/>
  <c r="Y229" i="32"/>
  <c r="U229" i="32"/>
  <c r="Z229" i="32"/>
  <c r="AI229" i="32"/>
  <c r="AJ229" i="32"/>
  <c r="AF229" i="32"/>
  <c r="AP229" i="32"/>
  <c r="M229" i="32"/>
  <c r="AN229" i="32"/>
  <c r="AK229" i="32"/>
  <c r="L229" i="32"/>
  <c r="AD229" i="32"/>
  <c r="N229" i="32"/>
  <c r="AE229" i="32"/>
  <c r="K229" i="32"/>
  <c r="AB229" i="32"/>
  <c r="AS229" i="32"/>
  <c r="AH229" i="32"/>
  <c r="AC229" i="32"/>
  <c r="AQ229" i="32"/>
  <c r="AM229" i="32"/>
  <c r="R229" i="32"/>
  <c r="O229" i="32"/>
  <c r="H229" i="32"/>
  <c r="AL229" i="32"/>
  <c r="Q229" i="32"/>
  <c r="W229" i="32"/>
  <c r="S229" i="32"/>
  <c r="P229" i="32"/>
  <c r="I229" i="32"/>
  <c r="V229" i="32"/>
  <c r="AH229" i="92"/>
  <c r="AM229" i="92"/>
  <c r="AN229" i="92"/>
  <c r="W229" i="92"/>
  <c r="AC229" i="92"/>
  <c r="I229" i="92"/>
  <c r="Z229" i="92"/>
  <c r="AK229" i="92"/>
  <c r="AD229" i="92"/>
  <c r="H229" i="92"/>
  <c r="L229" i="92"/>
  <c r="AJ229" i="92"/>
  <c r="R229" i="92"/>
  <c r="X229" i="92"/>
  <c r="AQ229" i="92"/>
  <c r="U229" i="92"/>
  <c r="Y229" i="92"/>
  <c r="S229" i="92"/>
  <c r="AS229" i="92"/>
  <c r="AR229" i="92"/>
  <c r="AI229" i="92"/>
  <c r="AF229" i="92"/>
  <c r="AP229" i="92"/>
  <c r="P229" i="92"/>
  <c r="AE229" i="92"/>
  <c r="Q229" i="92"/>
  <c r="O229" i="92"/>
  <c r="J229" i="92"/>
  <c r="M229" i="92"/>
  <c r="AB229" i="92"/>
  <c r="K229" i="92"/>
  <c r="AO229" i="92"/>
  <c r="AL229" i="92"/>
  <c r="V229" i="92"/>
  <c r="AA229" i="92"/>
  <c r="N229" i="92"/>
  <c r="AS278" i="88"/>
  <c r="AM278" i="88"/>
  <c r="AD278" i="88"/>
  <c r="V278" i="88"/>
  <c r="M278" i="88"/>
  <c r="AQ278" i="88"/>
  <c r="AI278" i="88"/>
  <c r="Z278" i="88"/>
  <c r="Q278" i="88"/>
  <c r="I278" i="88"/>
  <c r="AC278" i="88"/>
  <c r="L278" i="88"/>
  <c r="AL278" i="88"/>
  <c r="U278" i="88"/>
  <c r="P278" i="88"/>
  <c r="AP278" i="88"/>
  <c r="H278" i="88"/>
  <c r="AH278" i="88"/>
  <c r="Y278" i="88"/>
  <c r="W278" i="88"/>
  <c r="AN278" i="88"/>
  <c r="S278" i="88"/>
  <c r="AK278" i="88"/>
  <c r="J278" i="88"/>
  <c r="AA278" i="88"/>
  <c r="AR278" i="88"/>
  <c r="X278" i="88"/>
  <c r="AO278" i="88"/>
  <c r="R278" i="88"/>
  <c r="O278" i="88"/>
  <c r="AJ278" i="88"/>
  <c r="AF278" i="88"/>
  <c r="AE278" i="88"/>
  <c r="AB278" i="88"/>
  <c r="N278" i="88"/>
  <c r="K278" i="88"/>
  <c r="AN246" i="93"/>
  <c r="AA246" i="93"/>
  <c r="P246" i="93"/>
  <c r="AJ246" i="93"/>
  <c r="Y246" i="93"/>
  <c r="N246" i="93"/>
  <c r="AH246" i="93"/>
  <c r="J246" i="93"/>
  <c r="AR246" i="93"/>
  <c r="R246" i="93"/>
  <c r="AE246" i="93"/>
  <c r="H246" i="93"/>
  <c r="AP246" i="93"/>
  <c r="W246" i="93"/>
  <c r="AM246" i="93"/>
  <c r="V246" i="93"/>
  <c r="AS246" i="93"/>
  <c r="AB246" i="93"/>
  <c r="K246" i="93"/>
  <c r="AC246" i="93"/>
  <c r="AI246" i="93"/>
  <c r="Q246" i="93"/>
  <c r="AO246" i="93"/>
  <c r="X246" i="93"/>
  <c r="F245" i="93"/>
  <c r="AL246" i="93"/>
  <c r="M246" i="93"/>
  <c r="S246" i="93"/>
  <c r="AQ246" i="93"/>
  <c r="I246" i="93"/>
  <c r="O246" i="93"/>
  <c r="AD246" i="93"/>
  <c r="L246" i="93"/>
  <c r="Z246" i="93"/>
  <c r="U246" i="93"/>
  <c r="AK246" i="93"/>
  <c r="AF246" i="93"/>
  <c r="F202" i="32"/>
  <c r="AU204" i="91"/>
  <c r="AV204" i="91" s="1"/>
  <c r="F264" i="87"/>
  <c r="AP224" i="88"/>
  <c r="AO224" i="88"/>
  <c r="AC224" i="88"/>
  <c r="R224" i="88"/>
  <c r="AJ224" i="88"/>
  <c r="X224" i="88"/>
  <c r="L224" i="88"/>
  <c r="AL224" i="88"/>
  <c r="O224" i="88"/>
  <c r="AF224" i="88"/>
  <c r="J224" i="88"/>
  <c r="AA224" i="88"/>
  <c r="AR224" i="88"/>
  <c r="U224" i="88"/>
  <c r="S224" i="88"/>
  <c r="AM224" i="88"/>
  <c r="V224" i="88"/>
  <c r="K224" i="88"/>
  <c r="AH224" i="88"/>
  <c r="Y224" i="88"/>
  <c r="AI224" i="88"/>
  <c r="Q224" i="88"/>
  <c r="P224" i="88"/>
  <c r="AN224" i="88"/>
  <c r="N224" i="88"/>
  <c r="AQ224" i="88"/>
  <c r="I224" i="88"/>
  <c r="Z224" i="88"/>
  <c r="H224" i="88"/>
  <c r="AS224" i="88"/>
  <c r="AE224" i="88"/>
  <c r="AD224" i="88"/>
  <c r="W224" i="88"/>
  <c r="AK224" i="88"/>
  <c r="AB224" i="88"/>
  <c r="M224" i="88"/>
  <c r="AQ224" i="94"/>
  <c r="AR224" i="94"/>
  <c r="AA224" i="94"/>
  <c r="J224" i="94"/>
  <c r="AE224" i="94"/>
  <c r="W224" i="94"/>
  <c r="R224" i="94"/>
  <c r="N224" i="94"/>
  <c r="AJ224" i="94"/>
  <c r="AN224" i="94"/>
  <c r="AI224" i="94"/>
  <c r="AC224" i="94"/>
  <c r="L224" i="94"/>
  <c r="AK224" i="94"/>
  <c r="S224" i="94"/>
  <c r="V224" i="94"/>
  <c r="I224" i="94"/>
  <c r="AP224" i="94"/>
  <c r="Y224" i="94"/>
  <c r="H224" i="94"/>
  <c r="AF224" i="94"/>
  <c r="O224" i="94"/>
  <c r="AD224" i="94"/>
  <c r="Z224" i="94"/>
  <c r="AL224" i="94"/>
  <c r="AS224" i="94"/>
  <c r="K224" i="94"/>
  <c r="AH224" i="94"/>
  <c r="AO224" i="94"/>
  <c r="M224" i="94"/>
  <c r="U224" i="94"/>
  <c r="AM224" i="94"/>
  <c r="Q224" i="94"/>
  <c r="P224" i="94"/>
  <c r="AB224" i="94"/>
  <c r="X224" i="94"/>
  <c r="G232" i="87"/>
  <c r="S248" i="88"/>
  <c r="AD248" i="88"/>
  <c r="I248" i="88"/>
  <c r="Y248" i="88"/>
  <c r="M248" i="88"/>
  <c r="AN248" i="88"/>
  <c r="AF248" i="88"/>
  <c r="AL248" i="88"/>
  <c r="P248" i="88"/>
  <c r="AJ248" i="88"/>
  <c r="J248" i="88"/>
  <c r="N248" i="88"/>
  <c r="K248" i="88"/>
  <c r="AS248" i="88"/>
  <c r="AB248" i="88"/>
  <c r="AE248" i="88"/>
  <c r="L248" i="88"/>
  <c r="AC248" i="88"/>
  <c r="AP248" i="88"/>
  <c r="AM248" i="88"/>
  <c r="Q248" i="88"/>
  <c r="AQ248" i="88"/>
  <c r="AR248" i="88"/>
  <c r="W248" i="88"/>
  <c r="AO248" i="88"/>
  <c r="Z248" i="88"/>
  <c r="V248" i="88"/>
  <c r="AA248" i="88"/>
  <c r="H248" i="88"/>
  <c r="AI248" i="88"/>
  <c r="X248" i="88"/>
  <c r="U248" i="88"/>
  <c r="AK248" i="88"/>
  <c r="O248" i="88"/>
  <c r="AH248" i="88"/>
  <c r="R248" i="88"/>
  <c r="AI248" i="94"/>
  <c r="Q248" i="94"/>
  <c r="M248" i="94"/>
  <c r="AC248" i="94"/>
  <c r="L248" i="94"/>
  <c r="AK248" i="94"/>
  <c r="S248" i="94"/>
  <c r="AJ248" i="94"/>
  <c r="AN248" i="94"/>
  <c r="AM248" i="94"/>
  <c r="AP248" i="94"/>
  <c r="Y248" i="94"/>
  <c r="H248" i="94"/>
  <c r="AF248" i="94"/>
  <c r="O248" i="94"/>
  <c r="AA248" i="94"/>
  <c r="AE248" i="94"/>
  <c r="AQ248" i="94"/>
  <c r="V248" i="94"/>
  <c r="AH248" i="94"/>
  <c r="AO248" i="94"/>
  <c r="AR248" i="94"/>
  <c r="N248" i="94"/>
  <c r="U248" i="94"/>
  <c r="AB248" i="94"/>
  <c r="R248" i="94"/>
  <c r="Z248" i="94"/>
  <c r="AS248" i="94"/>
  <c r="W248" i="94"/>
  <c r="X248" i="94"/>
  <c r="I248" i="94"/>
  <c r="AL248" i="94"/>
  <c r="AD248" i="94"/>
  <c r="J248" i="94"/>
  <c r="P248" i="94"/>
  <c r="K248" i="94"/>
  <c r="AP216" i="88"/>
  <c r="AL216" i="88"/>
  <c r="Z216" i="88"/>
  <c r="N216" i="88"/>
  <c r="AQ216" i="88"/>
  <c r="AE216" i="88"/>
  <c r="U216" i="88"/>
  <c r="I216" i="88"/>
  <c r="AN216" i="88"/>
  <c r="Q216" i="88"/>
  <c r="AI216" i="88"/>
  <c r="L216" i="88"/>
  <c r="AC216" i="88"/>
  <c r="W216" i="88"/>
  <c r="H216" i="88"/>
  <c r="AD216" i="88"/>
  <c r="AO216" i="88"/>
  <c r="X216" i="88"/>
  <c r="J216" i="88"/>
  <c r="AH216" i="88"/>
  <c r="M216" i="88"/>
  <c r="AJ216" i="88"/>
  <c r="AK216" i="88"/>
  <c r="S216" i="88"/>
  <c r="P216" i="88"/>
  <c r="AM216" i="88"/>
  <c r="AS216" i="88"/>
  <c r="K216" i="88"/>
  <c r="Y216" i="88"/>
  <c r="AB216" i="88"/>
  <c r="AR216" i="88"/>
  <c r="R216" i="88"/>
  <c r="AF216" i="88"/>
  <c r="V216" i="88"/>
  <c r="AA216" i="88"/>
  <c r="O216" i="88"/>
  <c r="AR216" i="92"/>
  <c r="AS216" i="92"/>
  <c r="AM216" i="92"/>
  <c r="AH216" i="92"/>
  <c r="AB216" i="92"/>
  <c r="V216" i="92"/>
  <c r="P216" i="92"/>
  <c r="K216" i="92"/>
  <c r="AP216" i="92"/>
  <c r="AK216" i="92"/>
  <c r="AD216" i="92"/>
  <c r="Y216" i="92"/>
  <c r="S216" i="92"/>
  <c r="M216" i="92"/>
  <c r="H216" i="92"/>
  <c r="AO216" i="92"/>
  <c r="AC216" i="92"/>
  <c r="Q216" i="92"/>
  <c r="AI216" i="92"/>
  <c r="X216" i="92"/>
  <c r="L216" i="92"/>
  <c r="AQ216" i="92"/>
  <c r="U216" i="92"/>
  <c r="AF216" i="92"/>
  <c r="I216" i="92"/>
  <c r="AL216" i="92"/>
  <c r="Z216" i="92"/>
  <c r="O216" i="92"/>
  <c r="W216" i="92"/>
  <c r="AN216" i="92"/>
  <c r="J216" i="92"/>
  <c r="AA216" i="92"/>
  <c r="AJ216" i="92"/>
  <c r="N216" i="92"/>
  <c r="R216" i="92"/>
  <c r="AE216" i="92"/>
  <c r="AQ230" i="91"/>
  <c r="AE230" i="91"/>
  <c r="N230" i="91"/>
  <c r="AN230" i="91"/>
  <c r="W230" i="91"/>
  <c r="AJ230" i="91"/>
  <c r="R230" i="91"/>
  <c r="AA230" i="91"/>
  <c r="J230" i="91"/>
  <c r="AR230" i="91"/>
  <c r="Q230" i="91"/>
  <c r="AC230" i="91"/>
  <c r="L230" i="91"/>
  <c r="AK230" i="91"/>
  <c r="S230" i="91"/>
  <c r="V230" i="91"/>
  <c r="Z230" i="91"/>
  <c r="AP230" i="91"/>
  <c r="Y230" i="91"/>
  <c r="H230" i="91"/>
  <c r="AF230" i="91"/>
  <c r="O230" i="91"/>
  <c r="AD230" i="91"/>
  <c r="AL230" i="91"/>
  <c r="AS230" i="91"/>
  <c r="K230" i="91"/>
  <c r="AH230" i="91"/>
  <c r="AO230" i="91"/>
  <c r="M230" i="91"/>
  <c r="AI230" i="91"/>
  <c r="U230" i="91"/>
  <c r="AM230" i="91"/>
  <c r="AB230" i="91"/>
  <c r="I230" i="91"/>
  <c r="X230" i="91"/>
  <c r="P230" i="91"/>
  <c r="AS236" i="87"/>
  <c r="AM236" i="87"/>
  <c r="AD236" i="87"/>
  <c r="V236" i="87"/>
  <c r="M236" i="87"/>
  <c r="AL236" i="87"/>
  <c r="AC236" i="87"/>
  <c r="L236" i="87"/>
  <c r="AQ236" i="87"/>
  <c r="AI236" i="87"/>
  <c r="Z236" i="87"/>
  <c r="Q236" i="87"/>
  <c r="I236" i="87"/>
  <c r="AP236" i="87"/>
  <c r="AH236" i="87"/>
  <c r="Y236" i="87"/>
  <c r="P236" i="87"/>
  <c r="H236" i="87"/>
  <c r="J236" i="87"/>
  <c r="AA236" i="87"/>
  <c r="AR236" i="87"/>
  <c r="O236" i="87"/>
  <c r="AF236" i="87"/>
  <c r="N236" i="87"/>
  <c r="AE236" i="87"/>
  <c r="S236" i="87"/>
  <c r="AK236" i="87"/>
  <c r="AN236" i="87"/>
  <c r="AB236" i="87"/>
  <c r="K236" i="87"/>
  <c r="AJ236" i="87"/>
  <c r="R236" i="87"/>
  <c r="AO236" i="87"/>
  <c r="W236" i="87"/>
  <c r="X236" i="87"/>
  <c r="P242" i="92"/>
  <c r="AP242" i="92"/>
  <c r="H242" i="92"/>
  <c r="AH242" i="92"/>
  <c r="AQ242" i="92"/>
  <c r="Z242" i="92"/>
  <c r="I242" i="92"/>
  <c r="AF242" i="92"/>
  <c r="O242" i="92"/>
  <c r="AA242" i="92"/>
  <c r="AE242" i="92"/>
  <c r="U242" i="92"/>
  <c r="AM242" i="92"/>
  <c r="V242" i="92"/>
  <c r="AS242" i="92"/>
  <c r="AB242" i="92"/>
  <c r="K242" i="92"/>
  <c r="R242" i="92"/>
  <c r="W242" i="92"/>
  <c r="AC242" i="92"/>
  <c r="Q242" i="92"/>
  <c r="X242" i="92"/>
  <c r="J242" i="92"/>
  <c r="L242" i="92"/>
  <c r="M242" i="92"/>
  <c r="S242" i="92"/>
  <c r="AN242" i="92"/>
  <c r="Y242" i="92"/>
  <c r="AD242" i="92"/>
  <c r="AJ242" i="92"/>
  <c r="AK242" i="92"/>
  <c r="AL242" i="92"/>
  <c r="AI242" i="92"/>
  <c r="AO242" i="92"/>
  <c r="N242" i="92"/>
  <c r="AR242" i="92"/>
  <c r="AN254" i="88"/>
  <c r="AA254" i="88"/>
  <c r="P254" i="88"/>
  <c r="AI254" i="88"/>
  <c r="U254" i="88"/>
  <c r="I254" i="88"/>
  <c r="AM254" i="88"/>
  <c r="J254" i="88"/>
  <c r="AE254" i="88"/>
  <c r="Z254" i="88"/>
  <c r="Q254" i="88"/>
  <c r="AS254" i="88"/>
  <c r="AB254" i="88"/>
  <c r="K254" i="88"/>
  <c r="Y254" i="88"/>
  <c r="AR254" i="88"/>
  <c r="N254" i="88"/>
  <c r="AQ254" i="88"/>
  <c r="AO254" i="88"/>
  <c r="X254" i="88"/>
  <c r="AP254" i="88"/>
  <c r="R254" i="88"/>
  <c r="AL254" i="88"/>
  <c r="L254" i="88"/>
  <c r="AF254" i="88"/>
  <c r="AD254" i="88"/>
  <c r="V254" i="88"/>
  <c r="O254" i="88"/>
  <c r="AH254" i="88"/>
  <c r="AK254" i="88"/>
  <c r="AJ254" i="88"/>
  <c r="S254" i="88"/>
  <c r="M254" i="88"/>
  <c r="W254" i="88"/>
  <c r="H254" i="88"/>
  <c r="AC254" i="88"/>
  <c r="AP254" i="93"/>
  <c r="AR254" i="93"/>
  <c r="AA254" i="93"/>
  <c r="J254" i="93"/>
  <c r="AN254" i="93"/>
  <c r="W254" i="93"/>
  <c r="R254" i="93"/>
  <c r="AE254" i="93"/>
  <c r="AJ254" i="93"/>
  <c r="N254" i="93"/>
  <c r="Y254" i="93"/>
  <c r="AK254" i="93"/>
  <c r="S254" i="93"/>
  <c r="AM254" i="93"/>
  <c r="V254" i="93"/>
  <c r="L254" i="93"/>
  <c r="AH254" i="93"/>
  <c r="AF254" i="93"/>
  <c r="O254" i="93"/>
  <c r="AI254" i="93"/>
  <c r="Q254" i="93"/>
  <c r="U254" i="93"/>
  <c r="H254" i="93"/>
  <c r="AB254" i="93"/>
  <c r="AD254" i="93"/>
  <c r="AC254" i="93"/>
  <c r="P254" i="93"/>
  <c r="X254" i="93"/>
  <c r="Z254" i="93"/>
  <c r="AL254" i="93"/>
  <c r="K254" i="93"/>
  <c r="AQ254" i="93"/>
  <c r="I254" i="93"/>
  <c r="AO254" i="93"/>
  <c r="AS254" i="93"/>
  <c r="M254" i="93"/>
  <c r="AB283" i="91"/>
  <c r="AN283" i="91"/>
  <c r="N283" i="91"/>
  <c r="AE283" i="91"/>
  <c r="K283" i="91"/>
  <c r="AS283" i="91"/>
  <c r="W283" i="91"/>
  <c r="AD283" i="91"/>
  <c r="M283" i="91"/>
  <c r="AH283" i="91"/>
  <c r="P283" i="91"/>
  <c r="AJ283" i="91"/>
  <c r="AO283" i="91"/>
  <c r="F282" i="91"/>
  <c r="AQ283" i="91"/>
  <c r="Z283" i="91"/>
  <c r="I283" i="91"/>
  <c r="AC283" i="91"/>
  <c r="L283" i="91"/>
  <c r="AA283" i="91"/>
  <c r="AF283" i="91"/>
  <c r="S283" i="91"/>
  <c r="AI283" i="91"/>
  <c r="AL283" i="91"/>
  <c r="AR283" i="91"/>
  <c r="O283" i="91"/>
  <c r="V283" i="91"/>
  <c r="Y283" i="91"/>
  <c r="R283" i="91"/>
  <c r="AK283" i="91"/>
  <c r="AM283" i="91"/>
  <c r="H283" i="91"/>
  <c r="U283" i="91"/>
  <c r="Q283" i="91"/>
  <c r="J283" i="91"/>
  <c r="AP283" i="91"/>
  <c r="X283" i="91"/>
  <c r="AR283" i="92"/>
  <c r="AP283" i="92"/>
  <c r="AK283" i="92"/>
  <c r="AD283" i="92"/>
  <c r="Y283" i="92"/>
  <c r="S283" i="92"/>
  <c r="M283" i="92"/>
  <c r="H283" i="92"/>
  <c r="AS283" i="92"/>
  <c r="AM283" i="92"/>
  <c r="AH283" i="92"/>
  <c r="AB283" i="92"/>
  <c r="V283" i="92"/>
  <c r="P283" i="92"/>
  <c r="K283" i="92"/>
  <c r="AO283" i="92"/>
  <c r="AC283" i="92"/>
  <c r="Q283" i="92"/>
  <c r="AI283" i="92"/>
  <c r="X283" i="92"/>
  <c r="L283" i="92"/>
  <c r="AF283" i="92"/>
  <c r="I283" i="92"/>
  <c r="AQ283" i="92"/>
  <c r="U283" i="92"/>
  <c r="AL283" i="92"/>
  <c r="O283" i="92"/>
  <c r="Z283" i="92"/>
  <c r="F282" i="92"/>
  <c r="N283" i="92"/>
  <c r="AE283" i="92"/>
  <c r="R283" i="92"/>
  <c r="AJ283" i="92"/>
  <c r="J283" i="92"/>
  <c r="W283" i="92"/>
  <c r="AA283" i="92"/>
  <c r="AN283" i="92"/>
  <c r="F202" i="92"/>
  <c r="AT207" i="94"/>
  <c r="AR222" i="91"/>
  <c r="AS222" i="91"/>
  <c r="AM222" i="91"/>
  <c r="AH222" i="91"/>
  <c r="AB222" i="91"/>
  <c r="V222" i="91"/>
  <c r="P222" i="91"/>
  <c r="K222" i="91"/>
  <c r="AP222" i="91"/>
  <c r="AK222" i="91"/>
  <c r="AD222" i="91"/>
  <c r="Y222" i="91"/>
  <c r="S222" i="91"/>
  <c r="M222" i="91"/>
  <c r="H222" i="91"/>
  <c r="AL222" i="91"/>
  <c r="Z222" i="91"/>
  <c r="O222" i="91"/>
  <c r="AQ222" i="91"/>
  <c r="AF222" i="91"/>
  <c r="U222" i="91"/>
  <c r="I222" i="91"/>
  <c r="AC222" i="91"/>
  <c r="X222" i="91"/>
  <c r="AO222" i="91"/>
  <c r="Q222" i="91"/>
  <c r="AI222" i="91"/>
  <c r="L222" i="91"/>
  <c r="R222" i="91"/>
  <c r="AJ222" i="91"/>
  <c r="W222" i="91"/>
  <c r="AN222" i="91"/>
  <c r="AA222" i="91"/>
  <c r="AE222" i="91"/>
  <c r="J222" i="91"/>
  <c r="N222" i="91"/>
  <c r="F251" i="32"/>
  <c r="AJ279" i="88"/>
  <c r="Z279" i="88"/>
  <c r="N279" i="88"/>
  <c r="AQ279" i="88"/>
  <c r="AE279" i="88"/>
  <c r="R279" i="88"/>
  <c r="I279" i="88"/>
  <c r="AN279" i="88"/>
  <c r="Q279" i="88"/>
  <c r="AA279" i="88"/>
  <c r="AI279" i="88"/>
  <c r="W279" i="88"/>
  <c r="J279" i="88"/>
  <c r="AR279" i="88"/>
  <c r="AH279" i="88"/>
  <c r="P279" i="88"/>
  <c r="AO279" i="88"/>
  <c r="X279" i="88"/>
  <c r="M279" i="88"/>
  <c r="AC279" i="88"/>
  <c r="L279" i="88"/>
  <c r="AK279" i="88"/>
  <c r="S279" i="88"/>
  <c r="V279" i="88"/>
  <c r="Y279" i="88"/>
  <c r="AF279" i="88"/>
  <c r="AD279" i="88"/>
  <c r="AP279" i="88"/>
  <c r="O279" i="88"/>
  <c r="AS279" i="88"/>
  <c r="U279" i="88"/>
  <c r="AB279" i="88"/>
  <c r="AM279" i="88"/>
  <c r="H279" i="88"/>
  <c r="AL279" i="88"/>
  <c r="K279" i="88"/>
  <c r="AL290" i="87"/>
  <c r="R290" i="87"/>
  <c r="AF290" i="87"/>
  <c r="O290" i="87"/>
  <c r="AI290" i="87"/>
  <c r="Q290" i="87"/>
  <c r="AH290" i="87"/>
  <c r="AN290" i="87"/>
  <c r="AC290" i="87"/>
  <c r="J290" i="87"/>
  <c r="AS290" i="87"/>
  <c r="AB290" i="87"/>
  <c r="K290" i="87"/>
  <c r="AD290" i="87"/>
  <c r="M290" i="87"/>
  <c r="Y290" i="87"/>
  <c r="AE290" i="87"/>
  <c r="L290" i="87"/>
  <c r="AJ290" i="87"/>
  <c r="X290" i="87"/>
  <c r="Z290" i="87"/>
  <c r="P290" i="87"/>
  <c r="AR290" i="87"/>
  <c r="AO290" i="87"/>
  <c r="I290" i="87"/>
  <c r="W290" i="87"/>
  <c r="AM290" i="87"/>
  <c r="S290" i="87"/>
  <c r="V290" i="87"/>
  <c r="H290" i="87"/>
  <c r="AA290" i="87"/>
  <c r="AQ290" i="87"/>
  <c r="AK290" i="87"/>
  <c r="AP290" i="87"/>
  <c r="N290" i="87"/>
  <c r="AQ290" i="93"/>
  <c r="AJ290" i="93"/>
  <c r="AA290" i="93"/>
  <c r="S290" i="93"/>
  <c r="M290" i="93"/>
  <c r="AR290" i="93"/>
  <c r="AF290" i="93"/>
  <c r="X290" i="93"/>
  <c r="N290" i="93"/>
  <c r="AO290" i="93"/>
  <c r="AE290" i="93"/>
  <c r="V290" i="93"/>
  <c r="J290" i="93"/>
  <c r="AK290" i="93"/>
  <c r="O290" i="93"/>
  <c r="Z290" i="93"/>
  <c r="I290" i="93"/>
  <c r="AD290" i="93"/>
  <c r="AM290" i="93"/>
  <c r="R290" i="93"/>
  <c r="AH290" i="93"/>
  <c r="P290" i="93"/>
  <c r="Q290" i="93"/>
  <c r="AN290" i="93"/>
  <c r="AC290" i="93"/>
  <c r="L290" i="93"/>
  <c r="W290" i="93"/>
  <c r="AS290" i="93"/>
  <c r="AP290" i="93"/>
  <c r="H290" i="93"/>
  <c r="AL290" i="93"/>
  <c r="K290" i="93"/>
  <c r="AB290" i="93"/>
  <c r="Y290" i="93"/>
  <c r="U290" i="93"/>
  <c r="AI290" i="93"/>
  <c r="AU293" i="92"/>
  <c r="AV293" i="92" s="1"/>
  <c r="F239" i="93"/>
  <c r="K249" i="32"/>
  <c r="AB249" i="32"/>
  <c r="AS249" i="32"/>
  <c r="AA249" i="32"/>
  <c r="M249" i="32"/>
  <c r="AJ249" i="32"/>
  <c r="AI249" i="32"/>
  <c r="H249" i="32"/>
  <c r="U249" i="32"/>
  <c r="S249" i="32"/>
  <c r="P249" i="32"/>
  <c r="Y249" i="32"/>
  <c r="Z249" i="32"/>
  <c r="I249" i="32"/>
  <c r="AO249" i="32"/>
  <c r="AR249" i="32"/>
  <c r="W249" i="32"/>
  <c r="AC249" i="32"/>
  <c r="O249" i="32"/>
  <c r="AF249" i="32"/>
  <c r="J249" i="32"/>
  <c r="AH249" i="32"/>
  <c r="R249" i="32"/>
  <c r="AP249" i="32"/>
  <c r="N249" i="32"/>
  <c r="Q249" i="32"/>
  <c r="AE249" i="32"/>
  <c r="AK249" i="32"/>
  <c r="AM249" i="32"/>
  <c r="L249" i="32"/>
  <c r="AN249" i="32"/>
  <c r="X249" i="32"/>
  <c r="V249" i="32"/>
  <c r="AD249" i="32"/>
  <c r="AL249" i="32"/>
  <c r="AQ249" i="32"/>
  <c r="AO249" i="91"/>
  <c r="AB249" i="91"/>
  <c r="R249" i="91"/>
  <c r="AS249" i="91"/>
  <c r="AJ249" i="91"/>
  <c r="X249" i="91"/>
  <c r="K249" i="91"/>
  <c r="AA249" i="91"/>
  <c r="AK249" i="91"/>
  <c r="O249" i="91"/>
  <c r="AF249" i="91"/>
  <c r="S249" i="91"/>
  <c r="J249" i="91"/>
  <c r="AR249" i="91"/>
  <c r="AQ249" i="91"/>
  <c r="Z249" i="91"/>
  <c r="I249" i="91"/>
  <c r="AC249" i="91"/>
  <c r="L249" i="91"/>
  <c r="AE249" i="91"/>
  <c r="AM249" i="91"/>
  <c r="V249" i="91"/>
  <c r="AP249" i="91"/>
  <c r="Y249" i="91"/>
  <c r="H249" i="91"/>
  <c r="AN249" i="91"/>
  <c r="AD249" i="91"/>
  <c r="AH249" i="91"/>
  <c r="W249" i="91"/>
  <c r="Q249" i="91"/>
  <c r="U249" i="91"/>
  <c r="AL249" i="91"/>
  <c r="N249" i="91"/>
  <c r="M249" i="91"/>
  <c r="P249" i="91"/>
  <c r="AI249" i="91"/>
  <c r="N256" i="88"/>
  <c r="AS256" i="88"/>
  <c r="AQ256" i="88"/>
  <c r="Z256" i="88"/>
  <c r="I256" i="88"/>
  <c r="AC256" i="88"/>
  <c r="L256" i="88"/>
  <c r="X256" i="88"/>
  <c r="R256" i="88"/>
  <c r="AJ256" i="88"/>
  <c r="W256" i="88"/>
  <c r="AM256" i="88"/>
  <c r="V256" i="88"/>
  <c r="AP256" i="88"/>
  <c r="Y256" i="88"/>
  <c r="H256" i="88"/>
  <c r="O256" i="88"/>
  <c r="AR256" i="88"/>
  <c r="S256" i="88"/>
  <c r="M256" i="88"/>
  <c r="P256" i="88"/>
  <c r="AB256" i="88"/>
  <c r="J256" i="88"/>
  <c r="AI256" i="88"/>
  <c r="AL256" i="88"/>
  <c r="AO256" i="88"/>
  <c r="AA256" i="88"/>
  <c r="AE256" i="88"/>
  <c r="AK256" i="88"/>
  <c r="U256" i="88"/>
  <c r="Q256" i="88"/>
  <c r="AD256" i="88"/>
  <c r="AF256" i="88"/>
  <c r="AN256" i="88"/>
  <c r="AH256" i="88"/>
  <c r="K256" i="88"/>
  <c r="AP256" i="93"/>
  <c r="AR256" i="93"/>
  <c r="AA256" i="93"/>
  <c r="J256" i="93"/>
  <c r="AN256" i="93"/>
  <c r="W256" i="93"/>
  <c r="AE256" i="93"/>
  <c r="AJ256" i="93"/>
  <c r="N256" i="93"/>
  <c r="R256" i="93"/>
  <c r="Y256" i="93"/>
  <c r="AQ256" i="93"/>
  <c r="Z256" i="93"/>
  <c r="I256" i="93"/>
  <c r="AF256" i="93"/>
  <c r="O256" i="93"/>
  <c r="AC256" i="93"/>
  <c r="AH256" i="93"/>
  <c r="AM256" i="93"/>
  <c r="V256" i="93"/>
  <c r="AS256" i="93"/>
  <c r="AB256" i="93"/>
  <c r="K256" i="93"/>
  <c r="Q256" i="93"/>
  <c r="X256" i="93"/>
  <c r="AL256" i="93"/>
  <c r="M256" i="93"/>
  <c r="S256" i="93"/>
  <c r="AI256" i="93"/>
  <c r="L256" i="93"/>
  <c r="AD256" i="93"/>
  <c r="U256" i="93"/>
  <c r="P256" i="93"/>
  <c r="AO256" i="93"/>
  <c r="AK256" i="93"/>
  <c r="H256" i="93"/>
  <c r="AT269" i="92"/>
  <c r="AR285" i="91"/>
  <c r="AS285" i="91"/>
  <c r="AM285" i="91"/>
  <c r="AH285" i="91"/>
  <c r="AB285" i="91"/>
  <c r="V285" i="91"/>
  <c r="P285" i="91"/>
  <c r="K285" i="91"/>
  <c r="AP285" i="91"/>
  <c r="AK285" i="91"/>
  <c r="AD285" i="91"/>
  <c r="Y285" i="91"/>
  <c r="S285" i="91"/>
  <c r="M285" i="91"/>
  <c r="H285" i="91"/>
  <c r="AO285" i="91"/>
  <c r="AC285" i="91"/>
  <c r="Q285" i="91"/>
  <c r="AI285" i="91"/>
  <c r="X285" i="91"/>
  <c r="L285" i="91"/>
  <c r="Z285" i="91"/>
  <c r="AQ285" i="91"/>
  <c r="U285" i="91"/>
  <c r="AL285" i="91"/>
  <c r="O285" i="91"/>
  <c r="AF285" i="91"/>
  <c r="I285" i="91"/>
  <c r="W285" i="91"/>
  <c r="AN285" i="91"/>
  <c r="J285" i="91"/>
  <c r="AA285" i="91"/>
  <c r="AJ285" i="91"/>
  <c r="N285" i="91"/>
  <c r="R285" i="91"/>
  <c r="AE285" i="91"/>
  <c r="AK238" i="87"/>
  <c r="S238" i="87"/>
  <c r="K238" i="87"/>
  <c r="AS238" i="87"/>
  <c r="AI238" i="87"/>
  <c r="Q238" i="87"/>
  <c r="AL238" i="87"/>
  <c r="AR238" i="87"/>
  <c r="J238" i="87"/>
  <c r="O238" i="87"/>
  <c r="W238" i="87"/>
  <c r="AD238" i="87"/>
  <c r="M238" i="87"/>
  <c r="AH238" i="87"/>
  <c r="P238" i="87"/>
  <c r="AJ238" i="87"/>
  <c r="AO238" i="87"/>
  <c r="AE238" i="87"/>
  <c r="AB238" i="87"/>
  <c r="V238" i="87"/>
  <c r="Y238" i="87"/>
  <c r="R238" i="87"/>
  <c r="AN238" i="87"/>
  <c r="AM238" i="87"/>
  <c r="H238" i="87"/>
  <c r="Z238" i="87"/>
  <c r="N238" i="87"/>
  <c r="AQ238" i="87"/>
  <c r="I238" i="87"/>
  <c r="L238" i="87"/>
  <c r="AF238" i="87"/>
  <c r="AP238" i="87"/>
  <c r="X238" i="87"/>
  <c r="AC238" i="87"/>
  <c r="AA238" i="87"/>
  <c r="AR238" i="94"/>
  <c r="AP238" i="94"/>
  <c r="AK238" i="94"/>
  <c r="AD238" i="94"/>
  <c r="Y238" i="94"/>
  <c r="S238" i="94"/>
  <c r="M238" i="94"/>
  <c r="H238" i="94"/>
  <c r="AO238" i="94"/>
  <c r="AI238" i="94"/>
  <c r="AC238" i="94"/>
  <c r="X238" i="94"/>
  <c r="Q238" i="94"/>
  <c r="L238" i="94"/>
  <c r="AS238" i="94"/>
  <c r="AH238" i="94"/>
  <c r="V238" i="94"/>
  <c r="K238" i="94"/>
  <c r="AQ238" i="94"/>
  <c r="AF238" i="94"/>
  <c r="U238" i="94"/>
  <c r="I238" i="94"/>
  <c r="AL238" i="94"/>
  <c r="O238" i="94"/>
  <c r="AB238" i="94"/>
  <c r="Z238" i="94"/>
  <c r="AM238" i="94"/>
  <c r="P238" i="94"/>
  <c r="J238" i="94"/>
  <c r="AA238" i="94"/>
  <c r="N238" i="94"/>
  <c r="AE238" i="94"/>
  <c r="R238" i="94"/>
  <c r="W238" i="94"/>
  <c r="AJ238" i="94"/>
  <c r="AN238" i="94"/>
  <c r="AR241" i="87"/>
  <c r="AS241" i="87"/>
  <c r="AK241" i="87"/>
  <c r="AB241" i="87"/>
  <c r="S241" i="87"/>
  <c r="K241" i="87"/>
  <c r="AP241" i="87"/>
  <c r="AH241" i="87"/>
  <c r="Y241" i="87"/>
  <c r="P241" i="87"/>
  <c r="H241" i="87"/>
  <c r="AO241" i="87"/>
  <c r="AF241" i="87"/>
  <c r="X241" i="87"/>
  <c r="O241" i="87"/>
  <c r="AL241" i="87"/>
  <c r="AC241" i="87"/>
  <c r="L241" i="87"/>
  <c r="V241" i="87"/>
  <c r="AM241" i="87"/>
  <c r="N241" i="87"/>
  <c r="AE241" i="87"/>
  <c r="I241" i="87"/>
  <c r="Z241" i="87"/>
  <c r="AQ241" i="87"/>
  <c r="R241" i="87"/>
  <c r="AJ241" i="87"/>
  <c r="AI241" i="87"/>
  <c r="AA241" i="87"/>
  <c r="Q241" i="87"/>
  <c r="W241" i="87"/>
  <c r="M241" i="87"/>
  <c r="AN241" i="87"/>
  <c r="J241" i="87"/>
  <c r="AD241" i="87"/>
  <c r="AR241" i="93"/>
  <c r="AQ241" i="93"/>
  <c r="AI241" i="93"/>
  <c r="Z241" i="93"/>
  <c r="Q241" i="93"/>
  <c r="I241" i="93"/>
  <c r="AO241" i="93"/>
  <c r="AF241" i="93"/>
  <c r="X241" i="93"/>
  <c r="O241" i="93"/>
  <c r="AM241" i="93"/>
  <c r="V241" i="93"/>
  <c r="AD241" i="93"/>
  <c r="K241" i="93"/>
  <c r="AS241" i="93"/>
  <c r="S241" i="93"/>
  <c r="AB241" i="93"/>
  <c r="AK241" i="93"/>
  <c r="M241" i="93"/>
  <c r="L241" i="93"/>
  <c r="AC241" i="93"/>
  <c r="R241" i="93"/>
  <c r="AJ241" i="93"/>
  <c r="P241" i="93"/>
  <c r="AH241" i="93"/>
  <c r="W241" i="93"/>
  <c r="AN241" i="93"/>
  <c r="H241" i="93"/>
  <c r="AP241" i="93"/>
  <c r="AE241" i="93"/>
  <c r="U241" i="93"/>
  <c r="J241" i="93"/>
  <c r="AL241" i="93"/>
  <c r="N241" i="93"/>
  <c r="AA241" i="93"/>
  <c r="Y241" i="93"/>
  <c r="I271" i="32"/>
  <c r="Z271" i="32"/>
  <c r="AQ271" i="32"/>
  <c r="W271" i="32"/>
  <c r="AN271" i="32"/>
  <c r="AF271" i="32"/>
  <c r="AB271" i="32"/>
  <c r="AH271" i="32"/>
  <c r="AP271" i="32"/>
  <c r="Q271" i="32"/>
  <c r="N271" i="32"/>
  <c r="O271" i="32"/>
  <c r="AS271" i="32"/>
  <c r="H271" i="32"/>
  <c r="V271" i="32"/>
  <c r="R271" i="32"/>
  <c r="X271" i="32"/>
  <c r="P271" i="32"/>
  <c r="AC271" i="32"/>
  <c r="M271" i="32"/>
  <c r="AD271" i="32"/>
  <c r="J271" i="32"/>
  <c r="AA271" i="32"/>
  <c r="AR271" i="32"/>
  <c r="AO271" i="32"/>
  <c r="AK271" i="32"/>
  <c r="U271" i="32"/>
  <c r="L271" i="32"/>
  <c r="AI271" i="32"/>
  <c r="AE271" i="32"/>
  <c r="K271" i="32"/>
  <c r="AL271" i="32"/>
  <c r="AM271" i="32"/>
  <c r="AJ271" i="32"/>
  <c r="S271" i="32"/>
  <c r="Y271" i="32"/>
  <c r="F270" i="32"/>
  <c r="AR271" i="92"/>
  <c r="AS271" i="92"/>
  <c r="AM271" i="92"/>
  <c r="AH271" i="92"/>
  <c r="AB271" i="92"/>
  <c r="V271" i="92"/>
  <c r="P271" i="92"/>
  <c r="K271" i="92"/>
  <c r="AP271" i="92"/>
  <c r="AK271" i="92"/>
  <c r="AD271" i="92"/>
  <c r="Y271" i="92"/>
  <c r="S271" i="92"/>
  <c r="M271" i="92"/>
  <c r="H271" i="92"/>
  <c r="AL271" i="92"/>
  <c r="Z271" i="92"/>
  <c r="O271" i="92"/>
  <c r="AQ271" i="92"/>
  <c r="AF271" i="92"/>
  <c r="U271" i="92"/>
  <c r="I271" i="92"/>
  <c r="F270" i="92"/>
  <c r="AC271" i="92"/>
  <c r="AO271" i="92"/>
  <c r="Q271" i="92"/>
  <c r="L271" i="92"/>
  <c r="AI271" i="92"/>
  <c r="X271" i="92"/>
  <c r="W271" i="92"/>
  <c r="AN271" i="92"/>
  <c r="J271" i="92"/>
  <c r="AA271" i="92"/>
  <c r="R271" i="92"/>
  <c r="AE271" i="92"/>
  <c r="N271" i="92"/>
  <c r="AJ271" i="92"/>
  <c r="F220" i="87"/>
  <c r="G232" i="93"/>
  <c r="AK275" i="91"/>
  <c r="S275" i="91"/>
  <c r="AS275" i="91"/>
  <c r="AB275" i="91"/>
  <c r="K275" i="91"/>
  <c r="AA275" i="91"/>
  <c r="AR275" i="91"/>
  <c r="J275" i="91"/>
  <c r="AJ275" i="91"/>
  <c r="R275" i="91"/>
  <c r="AI275" i="91"/>
  <c r="Q275" i="91"/>
  <c r="AL275" i="91"/>
  <c r="U275" i="91"/>
  <c r="N275" i="91"/>
  <c r="O275" i="91"/>
  <c r="AD275" i="91"/>
  <c r="M275" i="91"/>
  <c r="AH275" i="91"/>
  <c r="P275" i="91"/>
  <c r="W275" i="91"/>
  <c r="X275" i="91"/>
  <c r="AQ275" i="91"/>
  <c r="I275" i="91"/>
  <c r="L275" i="91"/>
  <c r="AM275" i="91"/>
  <c r="AP275" i="91"/>
  <c r="H275" i="91"/>
  <c r="AC275" i="91"/>
  <c r="AF275" i="91"/>
  <c r="Z275" i="91"/>
  <c r="AN275" i="91"/>
  <c r="Y275" i="91"/>
  <c r="AO275" i="91"/>
  <c r="AE275" i="91"/>
  <c r="V275" i="91"/>
  <c r="AR275" i="93"/>
  <c r="AM275" i="93"/>
  <c r="AD275" i="93"/>
  <c r="V275" i="93"/>
  <c r="M275" i="93"/>
  <c r="AS275" i="93"/>
  <c r="AK275" i="93"/>
  <c r="AB275" i="93"/>
  <c r="S275" i="93"/>
  <c r="K275" i="93"/>
  <c r="AF275" i="93"/>
  <c r="O275" i="93"/>
  <c r="AO275" i="93"/>
  <c r="X275" i="93"/>
  <c r="Z275" i="93"/>
  <c r="AQ275" i="93"/>
  <c r="I275" i="93"/>
  <c r="Q275" i="93"/>
  <c r="AI275" i="93"/>
  <c r="P275" i="93"/>
  <c r="AH275" i="93"/>
  <c r="R275" i="93"/>
  <c r="AJ275" i="93"/>
  <c r="U275" i="93"/>
  <c r="AL275" i="93"/>
  <c r="W275" i="93"/>
  <c r="AN275" i="93"/>
  <c r="L275" i="93"/>
  <c r="AE275" i="93"/>
  <c r="Y275" i="93"/>
  <c r="J275" i="93"/>
  <c r="AP275" i="93"/>
  <c r="N275" i="93"/>
  <c r="AC275" i="93"/>
  <c r="AA275" i="93"/>
  <c r="H275" i="93"/>
  <c r="AR209" i="88"/>
  <c r="AP209" i="88"/>
  <c r="AK209" i="88"/>
  <c r="AD209" i="88"/>
  <c r="Y209" i="88"/>
  <c r="S209" i="88"/>
  <c r="M209" i="88"/>
  <c r="H209" i="88"/>
  <c r="F208" i="88"/>
  <c r="AS209" i="88"/>
  <c r="AM209" i="88"/>
  <c r="AH209" i="88"/>
  <c r="AB209" i="88"/>
  <c r="V209" i="88"/>
  <c r="P209" i="88"/>
  <c r="K209" i="88"/>
  <c r="AL209" i="88"/>
  <c r="Z209" i="88"/>
  <c r="O209" i="88"/>
  <c r="AI209" i="88"/>
  <c r="X209" i="88"/>
  <c r="L209" i="88"/>
  <c r="AQ209" i="88"/>
  <c r="AF209" i="88"/>
  <c r="U209" i="88"/>
  <c r="I209" i="88"/>
  <c r="AO209" i="88"/>
  <c r="AC209" i="88"/>
  <c r="Q209" i="88"/>
  <c r="J209" i="88"/>
  <c r="AA209" i="88"/>
  <c r="N209" i="88"/>
  <c r="AE209" i="88"/>
  <c r="W209" i="88"/>
  <c r="AN209" i="88"/>
  <c r="AJ209" i="88"/>
  <c r="R209" i="88"/>
  <c r="AR209" i="93"/>
  <c r="AP209" i="93"/>
  <c r="AK209" i="93"/>
  <c r="AD209" i="93"/>
  <c r="Y209" i="93"/>
  <c r="S209" i="93"/>
  <c r="M209" i="93"/>
  <c r="H209" i="93"/>
  <c r="AS209" i="93"/>
  <c r="AM209" i="93"/>
  <c r="AH209" i="93"/>
  <c r="AB209" i="93"/>
  <c r="V209" i="93"/>
  <c r="P209" i="93"/>
  <c r="K209" i="93"/>
  <c r="AO209" i="93"/>
  <c r="AC209" i="93"/>
  <c r="Q209" i="93"/>
  <c r="AI209" i="93"/>
  <c r="X209" i="93"/>
  <c r="L209" i="93"/>
  <c r="AL209" i="93"/>
  <c r="O209" i="93"/>
  <c r="Z209" i="93"/>
  <c r="I209" i="93"/>
  <c r="AF209" i="93"/>
  <c r="AQ209" i="93"/>
  <c r="U209" i="93"/>
  <c r="F208" i="93"/>
  <c r="W209" i="93"/>
  <c r="AN209" i="93"/>
  <c r="J209" i="93"/>
  <c r="AA209" i="93"/>
  <c r="R209" i="93"/>
  <c r="AE209" i="93"/>
  <c r="N209" i="93"/>
  <c r="AJ209" i="93"/>
  <c r="AD213" i="87"/>
  <c r="V213" i="87"/>
  <c r="AQ213" i="87"/>
  <c r="I213" i="87"/>
  <c r="AM213" i="87"/>
  <c r="Z213" i="87"/>
  <c r="M213" i="87"/>
  <c r="AC213" i="87"/>
  <c r="L213" i="87"/>
  <c r="AK213" i="87"/>
  <c r="S213" i="87"/>
  <c r="AE213" i="87"/>
  <c r="AJ213" i="87"/>
  <c r="Q213" i="87"/>
  <c r="AP213" i="87"/>
  <c r="Y213" i="87"/>
  <c r="H213" i="87"/>
  <c r="AF213" i="87"/>
  <c r="O213" i="87"/>
  <c r="W213" i="87"/>
  <c r="AA213" i="87"/>
  <c r="AI213" i="87"/>
  <c r="P213" i="87"/>
  <c r="X213" i="87"/>
  <c r="AR213" i="87"/>
  <c r="AO213" i="87"/>
  <c r="J213" i="87"/>
  <c r="AB213" i="87"/>
  <c r="AL213" i="87"/>
  <c r="AS213" i="87"/>
  <c r="K213" i="87"/>
  <c r="R213" i="87"/>
  <c r="AH213" i="87"/>
  <c r="AN213" i="87"/>
  <c r="N213" i="87"/>
  <c r="AR213" i="93"/>
  <c r="AQ213" i="93"/>
  <c r="AL213" i="93"/>
  <c r="AF213" i="93"/>
  <c r="Z213" i="93"/>
  <c r="U213" i="93"/>
  <c r="O213" i="93"/>
  <c r="I213" i="93"/>
  <c r="AO213" i="93"/>
  <c r="AI213" i="93"/>
  <c r="AC213" i="93"/>
  <c r="X213" i="93"/>
  <c r="Q213" i="93"/>
  <c r="L213" i="93"/>
  <c r="AP213" i="93"/>
  <c r="AD213" i="93"/>
  <c r="S213" i="93"/>
  <c r="H213" i="93"/>
  <c r="AK213" i="93"/>
  <c r="Y213" i="93"/>
  <c r="M213" i="93"/>
  <c r="AB213" i="93"/>
  <c r="AM213" i="93"/>
  <c r="P213" i="93"/>
  <c r="V213" i="93"/>
  <c r="AS213" i="93"/>
  <c r="AH213" i="93"/>
  <c r="K213" i="93"/>
  <c r="W213" i="93"/>
  <c r="AN213" i="93"/>
  <c r="J213" i="93"/>
  <c r="AA213" i="93"/>
  <c r="R213" i="93"/>
  <c r="AE213" i="93"/>
  <c r="N213" i="93"/>
  <c r="AJ213" i="93"/>
  <c r="AR280" i="91"/>
  <c r="AD280" i="91"/>
  <c r="M280" i="91"/>
  <c r="AM280" i="91"/>
  <c r="V280" i="91"/>
  <c r="AL280" i="91"/>
  <c r="U280" i="91"/>
  <c r="AS280" i="91"/>
  <c r="AB280" i="91"/>
  <c r="K280" i="91"/>
  <c r="Q280" i="91"/>
  <c r="W280" i="91"/>
  <c r="AH280" i="91"/>
  <c r="P280" i="91"/>
  <c r="AO280" i="91"/>
  <c r="X280" i="91"/>
  <c r="AQ280" i="91"/>
  <c r="I280" i="91"/>
  <c r="N280" i="91"/>
  <c r="AA280" i="91"/>
  <c r="AC280" i="91"/>
  <c r="AK280" i="91"/>
  <c r="AI280" i="91"/>
  <c r="R280" i="91"/>
  <c r="Y280" i="91"/>
  <c r="AF280" i="91"/>
  <c r="Z280" i="91"/>
  <c r="AJ280" i="91"/>
  <c r="J280" i="91"/>
  <c r="L280" i="91"/>
  <c r="AN280" i="91"/>
  <c r="S280" i="91"/>
  <c r="AP280" i="91"/>
  <c r="H280" i="91"/>
  <c r="AE280" i="91"/>
  <c r="O280" i="91"/>
  <c r="AS286" i="88"/>
  <c r="AJ286" i="88"/>
  <c r="X286" i="88"/>
  <c r="K286" i="88"/>
  <c r="AO286" i="88"/>
  <c r="AB286" i="88"/>
  <c r="R286" i="88"/>
  <c r="AA286" i="88"/>
  <c r="AK286" i="88"/>
  <c r="O286" i="88"/>
  <c r="AR286" i="88"/>
  <c r="AF286" i="88"/>
  <c r="S286" i="88"/>
  <c r="J286" i="88"/>
  <c r="AQ286" i="88"/>
  <c r="Z286" i="88"/>
  <c r="I286" i="88"/>
  <c r="AC286" i="88"/>
  <c r="L286" i="88"/>
  <c r="AE286" i="88"/>
  <c r="AM286" i="88"/>
  <c r="V286" i="88"/>
  <c r="AP286" i="88"/>
  <c r="Y286" i="88"/>
  <c r="H286" i="88"/>
  <c r="AN286" i="88"/>
  <c r="AI286" i="88"/>
  <c r="AL286" i="88"/>
  <c r="N286" i="88"/>
  <c r="Q286" i="88"/>
  <c r="M286" i="88"/>
  <c r="AD286" i="88"/>
  <c r="AH286" i="88"/>
  <c r="W286" i="88"/>
  <c r="U286" i="88"/>
  <c r="P286" i="88"/>
  <c r="AR289" i="88"/>
  <c r="AQ289" i="88"/>
  <c r="AL289" i="88"/>
  <c r="AF289" i="88"/>
  <c r="Z289" i="88"/>
  <c r="U289" i="88"/>
  <c r="O289" i="88"/>
  <c r="I289" i="88"/>
  <c r="AO289" i="88"/>
  <c r="AI289" i="88"/>
  <c r="AC289" i="88"/>
  <c r="X289" i="88"/>
  <c r="Q289" i="88"/>
  <c r="L289" i="88"/>
  <c r="AM289" i="88"/>
  <c r="AB289" i="88"/>
  <c r="P289" i="88"/>
  <c r="AS289" i="88"/>
  <c r="AH289" i="88"/>
  <c r="V289" i="88"/>
  <c r="K289" i="88"/>
  <c r="F288" i="88"/>
  <c r="Y289" i="88"/>
  <c r="AP289" i="88"/>
  <c r="S289" i="88"/>
  <c r="AK289" i="88"/>
  <c r="M289" i="88"/>
  <c r="AD289" i="88"/>
  <c r="H289" i="88"/>
  <c r="R289" i="88"/>
  <c r="AJ289" i="88"/>
  <c r="W289" i="88"/>
  <c r="AN289" i="88"/>
  <c r="N289" i="88"/>
  <c r="AE289" i="88"/>
  <c r="AA289" i="88"/>
  <c r="J289" i="88"/>
  <c r="AT225" i="93"/>
  <c r="AS277" i="91"/>
  <c r="AB277" i="91"/>
  <c r="K277" i="91"/>
  <c r="AK277" i="91"/>
  <c r="S277" i="91"/>
  <c r="AR277" i="91"/>
  <c r="J277" i="91"/>
  <c r="AA277" i="91"/>
  <c r="R277" i="91"/>
  <c r="AJ277" i="91"/>
  <c r="AQ277" i="91"/>
  <c r="Z277" i="91"/>
  <c r="I277" i="91"/>
  <c r="AC277" i="91"/>
  <c r="L277" i="91"/>
  <c r="AE277" i="91"/>
  <c r="F276" i="91"/>
  <c r="AF277" i="91"/>
  <c r="AM277" i="91"/>
  <c r="V277" i="91"/>
  <c r="AP277" i="91"/>
  <c r="Y277" i="91"/>
  <c r="H277" i="91"/>
  <c r="AN277" i="91"/>
  <c r="AO277" i="91"/>
  <c r="AI277" i="91"/>
  <c r="AL277" i="91"/>
  <c r="N277" i="91"/>
  <c r="O277" i="91"/>
  <c r="AD277" i="91"/>
  <c r="AH277" i="91"/>
  <c r="W277" i="91"/>
  <c r="X277" i="91"/>
  <c r="Q277" i="91"/>
  <c r="U277" i="91"/>
  <c r="M277" i="91"/>
  <c r="P277" i="91"/>
  <c r="AR277" i="93"/>
  <c r="AO277" i="93"/>
  <c r="AF277" i="93"/>
  <c r="X277" i="93"/>
  <c r="O277" i="93"/>
  <c r="F276" i="93"/>
  <c r="AM277" i="93"/>
  <c r="AD277" i="93"/>
  <c r="V277" i="93"/>
  <c r="M277" i="93"/>
  <c r="AQ277" i="93"/>
  <c r="Z277" i="93"/>
  <c r="I277" i="93"/>
  <c r="AI277" i="93"/>
  <c r="Q277" i="93"/>
  <c r="AB277" i="93"/>
  <c r="AS277" i="93"/>
  <c r="K277" i="93"/>
  <c r="AK277" i="93"/>
  <c r="S277" i="93"/>
  <c r="L277" i="93"/>
  <c r="AC277" i="93"/>
  <c r="R277" i="93"/>
  <c r="AJ277" i="93"/>
  <c r="P277" i="93"/>
  <c r="AH277" i="93"/>
  <c r="W277" i="93"/>
  <c r="AN277" i="93"/>
  <c r="H277" i="93"/>
  <c r="AP277" i="93"/>
  <c r="AE277" i="93"/>
  <c r="U277" i="93"/>
  <c r="J277" i="93"/>
  <c r="N277" i="93"/>
  <c r="AL277" i="93"/>
  <c r="Y277" i="93"/>
  <c r="AA277" i="93"/>
  <c r="F239" i="94"/>
  <c r="AT247" i="88"/>
  <c r="AU267" i="91"/>
  <c r="AV267" i="91" s="1"/>
  <c r="AR215" i="88"/>
  <c r="AP215" i="88"/>
  <c r="AK215" i="88"/>
  <c r="AD215" i="88"/>
  <c r="Y215" i="88"/>
  <c r="S215" i="88"/>
  <c r="M215" i="88"/>
  <c r="H215" i="88"/>
  <c r="AS215" i="88"/>
  <c r="AM215" i="88"/>
  <c r="AH215" i="88"/>
  <c r="AB215" i="88"/>
  <c r="V215" i="88"/>
  <c r="P215" i="88"/>
  <c r="K215" i="88"/>
  <c r="AI215" i="88"/>
  <c r="X215" i="88"/>
  <c r="L215" i="88"/>
  <c r="AQ215" i="88"/>
  <c r="AF215" i="88"/>
  <c r="U215" i="88"/>
  <c r="I215" i="88"/>
  <c r="AO215" i="88"/>
  <c r="AC215" i="88"/>
  <c r="Q215" i="88"/>
  <c r="AL215" i="88"/>
  <c r="Z215" i="88"/>
  <c r="O215" i="88"/>
  <c r="F214" i="88"/>
  <c r="J215" i="88"/>
  <c r="AA215" i="88"/>
  <c r="N215" i="88"/>
  <c r="AE215" i="88"/>
  <c r="W215" i="88"/>
  <c r="AN215" i="88"/>
  <c r="AJ215" i="88"/>
  <c r="R215" i="88"/>
  <c r="AS266" i="88"/>
  <c r="AM266" i="88"/>
  <c r="AD266" i="88"/>
  <c r="V266" i="88"/>
  <c r="M266" i="88"/>
  <c r="AQ266" i="88"/>
  <c r="AI266" i="88"/>
  <c r="Z266" i="88"/>
  <c r="Q266" i="88"/>
  <c r="I266" i="88"/>
  <c r="AL266" i="88"/>
  <c r="U266" i="88"/>
  <c r="AC266" i="88"/>
  <c r="L266" i="88"/>
  <c r="AP266" i="88"/>
  <c r="H266" i="88"/>
  <c r="AH266" i="88"/>
  <c r="Y266" i="88"/>
  <c r="P266" i="88"/>
  <c r="N266" i="88"/>
  <c r="AE266" i="88"/>
  <c r="S266" i="88"/>
  <c r="AK266" i="88"/>
  <c r="R266" i="88"/>
  <c r="AJ266" i="88"/>
  <c r="X266" i="88"/>
  <c r="AO266" i="88"/>
  <c r="AA266" i="88"/>
  <c r="O266" i="88"/>
  <c r="AR266" i="88"/>
  <c r="AF266" i="88"/>
  <c r="K266" i="88"/>
  <c r="AN266" i="88"/>
  <c r="AB266" i="88"/>
  <c r="J266" i="88"/>
  <c r="W266" i="88"/>
  <c r="AR266" i="94"/>
  <c r="AP266" i="94"/>
  <c r="AK266" i="94"/>
  <c r="AD266" i="94"/>
  <c r="Y266" i="94"/>
  <c r="S266" i="94"/>
  <c r="M266" i="94"/>
  <c r="H266" i="94"/>
  <c r="AO266" i="94"/>
  <c r="AH266" i="94"/>
  <c r="Z266" i="94"/>
  <c r="Q266" i="94"/>
  <c r="K266" i="94"/>
  <c r="AS266" i="94"/>
  <c r="AI266" i="94"/>
  <c r="X266" i="94"/>
  <c r="O266" i="94"/>
  <c r="AQ266" i="94"/>
  <c r="AF266" i="94"/>
  <c r="V266" i="94"/>
  <c r="L266" i="94"/>
  <c r="AC266" i="94"/>
  <c r="I266" i="94"/>
  <c r="AB266" i="94"/>
  <c r="AL266" i="94"/>
  <c r="U266" i="94"/>
  <c r="P266" i="94"/>
  <c r="AM266" i="94"/>
  <c r="R266" i="94"/>
  <c r="AJ266" i="94"/>
  <c r="W266" i="94"/>
  <c r="AN266" i="94"/>
  <c r="AE266" i="94"/>
  <c r="J266" i="94"/>
  <c r="N266" i="94"/>
  <c r="AA266" i="94"/>
  <c r="AR227" i="88"/>
  <c r="AQ227" i="88"/>
  <c r="AL227" i="88"/>
  <c r="AF227" i="88"/>
  <c r="Z227" i="88"/>
  <c r="U227" i="88"/>
  <c r="O227" i="88"/>
  <c r="I227" i="88"/>
  <c r="AO227" i="88"/>
  <c r="AI227" i="88"/>
  <c r="AC227" i="88"/>
  <c r="X227" i="88"/>
  <c r="Q227" i="88"/>
  <c r="L227" i="88"/>
  <c r="AK227" i="88"/>
  <c r="Y227" i="88"/>
  <c r="M227" i="88"/>
  <c r="AS227" i="88"/>
  <c r="AH227" i="88"/>
  <c r="V227" i="88"/>
  <c r="K227" i="88"/>
  <c r="AP227" i="88"/>
  <c r="AD227" i="88"/>
  <c r="S227" i="88"/>
  <c r="H227" i="88"/>
  <c r="AM227" i="88"/>
  <c r="AB227" i="88"/>
  <c r="P227" i="88"/>
  <c r="F226" i="88"/>
  <c r="J227" i="88"/>
  <c r="AA227" i="88"/>
  <c r="N227" i="88"/>
  <c r="AE227" i="88"/>
  <c r="W227" i="88"/>
  <c r="AN227" i="88"/>
  <c r="R227" i="88"/>
  <c r="AJ227" i="88"/>
  <c r="AS253" i="91"/>
  <c r="AL253" i="91"/>
  <c r="AC253" i="91"/>
  <c r="U253" i="91"/>
  <c r="L253" i="91"/>
  <c r="AP253" i="91"/>
  <c r="AH253" i="91"/>
  <c r="Y253" i="91"/>
  <c r="P253" i="91"/>
  <c r="H253" i="91"/>
  <c r="AD253" i="91"/>
  <c r="M253" i="91"/>
  <c r="AM253" i="91"/>
  <c r="V253" i="91"/>
  <c r="AQ253" i="91"/>
  <c r="I253" i="91"/>
  <c r="AI253" i="91"/>
  <c r="Z253" i="91"/>
  <c r="Q253" i="91"/>
  <c r="J253" i="91"/>
  <c r="AA253" i="91"/>
  <c r="AR253" i="91"/>
  <c r="S253" i="91"/>
  <c r="AK253" i="91"/>
  <c r="N253" i="91"/>
  <c r="AE253" i="91"/>
  <c r="X253" i="91"/>
  <c r="AO253" i="91"/>
  <c r="R253" i="91"/>
  <c r="AB253" i="91"/>
  <c r="W253" i="91"/>
  <c r="AF253" i="91"/>
  <c r="AJ253" i="91"/>
  <c r="AN253" i="91"/>
  <c r="K253" i="91"/>
  <c r="O253" i="91"/>
  <c r="AP272" i="92"/>
  <c r="AN272" i="92"/>
  <c r="W272" i="92"/>
  <c r="AE272" i="92"/>
  <c r="N272" i="92"/>
  <c r="AA272" i="92"/>
  <c r="AR272" i="92"/>
  <c r="J272" i="92"/>
  <c r="R272" i="92"/>
  <c r="AJ272" i="92"/>
  <c r="AH272" i="92"/>
  <c r="AI272" i="92"/>
  <c r="Q272" i="92"/>
  <c r="AO272" i="92"/>
  <c r="X272" i="92"/>
  <c r="L272" i="92"/>
  <c r="H272" i="92"/>
  <c r="AD272" i="92"/>
  <c r="M272" i="92"/>
  <c r="AK272" i="92"/>
  <c r="S272" i="92"/>
  <c r="U272" i="92"/>
  <c r="Y272" i="92"/>
  <c r="V272" i="92"/>
  <c r="AB272" i="92"/>
  <c r="AL272" i="92"/>
  <c r="AQ272" i="92"/>
  <c r="I272" i="92"/>
  <c r="O272" i="92"/>
  <c r="AS272" i="92"/>
  <c r="K272" i="92"/>
  <c r="Z272" i="92"/>
  <c r="AF272" i="92"/>
  <c r="AM272" i="92"/>
  <c r="P272" i="92"/>
  <c r="AC272" i="92"/>
  <c r="AP272" i="93"/>
  <c r="AN272" i="93"/>
  <c r="W272" i="93"/>
  <c r="AJ272" i="93"/>
  <c r="R272" i="93"/>
  <c r="AR272" i="93"/>
  <c r="J272" i="93"/>
  <c r="AA272" i="93"/>
  <c r="N272" i="93"/>
  <c r="AE272" i="93"/>
  <c r="H272" i="93"/>
  <c r="P272" i="93"/>
  <c r="AK272" i="93"/>
  <c r="S272" i="93"/>
  <c r="AM272" i="93"/>
  <c r="V272" i="93"/>
  <c r="L272" i="93"/>
  <c r="AF272" i="93"/>
  <c r="O272" i="93"/>
  <c r="AI272" i="93"/>
  <c r="Q272" i="93"/>
  <c r="U272" i="93"/>
  <c r="AS272" i="93"/>
  <c r="K272" i="93"/>
  <c r="M272" i="93"/>
  <c r="AO272" i="93"/>
  <c r="AQ272" i="93"/>
  <c r="I272" i="93"/>
  <c r="X272" i="93"/>
  <c r="AL272" i="93"/>
  <c r="AH272" i="93"/>
  <c r="Z272" i="93"/>
  <c r="AB272" i="93"/>
  <c r="Y272" i="93"/>
  <c r="AD272" i="93"/>
  <c r="AC272" i="93"/>
  <c r="AS237" i="91"/>
  <c r="AJ237" i="91"/>
  <c r="X237" i="91"/>
  <c r="K237" i="91"/>
  <c r="AO237" i="91"/>
  <c r="AB237" i="91"/>
  <c r="R237" i="91"/>
  <c r="AR237" i="91"/>
  <c r="S237" i="91"/>
  <c r="AF237" i="91"/>
  <c r="J237" i="91"/>
  <c r="AK237" i="91"/>
  <c r="AA237" i="91"/>
  <c r="O237" i="91"/>
  <c r="AI237" i="91"/>
  <c r="Q237" i="91"/>
  <c r="AL237" i="91"/>
  <c r="U237" i="91"/>
  <c r="N237" i="91"/>
  <c r="AD237" i="91"/>
  <c r="M237" i="91"/>
  <c r="AH237" i="91"/>
  <c r="P237" i="91"/>
  <c r="W237" i="91"/>
  <c r="V237" i="91"/>
  <c r="Y237" i="91"/>
  <c r="AN237" i="91"/>
  <c r="AQ237" i="91"/>
  <c r="I237" i="91"/>
  <c r="L237" i="91"/>
  <c r="Z237" i="91"/>
  <c r="AE237" i="91"/>
  <c r="AC237" i="91"/>
  <c r="AM237" i="91"/>
  <c r="AP237" i="91"/>
  <c r="H237" i="91"/>
  <c r="AT258" i="88"/>
  <c r="AT211" i="94"/>
  <c r="AR210" i="91"/>
  <c r="AS210" i="91"/>
  <c r="AM210" i="91"/>
  <c r="AH210" i="91"/>
  <c r="AB210" i="91"/>
  <c r="V210" i="91"/>
  <c r="P210" i="91"/>
  <c r="K210" i="91"/>
  <c r="AP210" i="91"/>
  <c r="AK210" i="91"/>
  <c r="AD210" i="91"/>
  <c r="Y210" i="91"/>
  <c r="S210" i="91"/>
  <c r="M210" i="91"/>
  <c r="H210" i="91"/>
  <c r="AQ210" i="91"/>
  <c r="AF210" i="91"/>
  <c r="U210" i="91"/>
  <c r="I210" i="91"/>
  <c r="AL210" i="91"/>
  <c r="Z210" i="91"/>
  <c r="O210" i="91"/>
  <c r="AI210" i="91"/>
  <c r="L210" i="91"/>
  <c r="AC210" i="91"/>
  <c r="X210" i="91"/>
  <c r="AO210" i="91"/>
  <c r="Q210" i="91"/>
  <c r="J210" i="91"/>
  <c r="AA210" i="91"/>
  <c r="N210" i="91"/>
  <c r="AE210" i="91"/>
  <c r="W210" i="91"/>
  <c r="AJ210" i="91"/>
  <c r="R210" i="91"/>
  <c r="AN210" i="91"/>
  <c r="AN287" i="87"/>
  <c r="AD287" i="87"/>
  <c r="R287" i="87"/>
  <c r="AO287" i="87"/>
  <c r="Q287" i="87"/>
  <c r="AL287" i="87"/>
  <c r="AR287" i="87"/>
  <c r="V287" i="87"/>
  <c r="AK287" i="87"/>
  <c r="N287" i="87"/>
  <c r="M287" i="87"/>
  <c r="K287" i="87"/>
  <c r="AH287" i="87"/>
  <c r="P287" i="87"/>
  <c r="AM287" i="87"/>
  <c r="O287" i="87"/>
  <c r="AE287" i="87"/>
  <c r="I287" i="87"/>
  <c r="AS287" i="87"/>
  <c r="AB287" i="87"/>
  <c r="AC287" i="87"/>
  <c r="AF287" i="87"/>
  <c r="Z287" i="87"/>
  <c r="AI287" i="87"/>
  <c r="J287" i="87"/>
  <c r="H287" i="87"/>
  <c r="X287" i="87"/>
  <c r="Y287" i="87"/>
  <c r="AA287" i="87"/>
  <c r="S287" i="87"/>
  <c r="W287" i="87"/>
  <c r="L287" i="87"/>
  <c r="AJ287" i="87"/>
  <c r="AP287" i="87"/>
  <c r="AQ287" i="87"/>
  <c r="AR287" i="94"/>
  <c r="AO287" i="94"/>
  <c r="AI287" i="94"/>
  <c r="AC287" i="94"/>
  <c r="X287" i="94"/>
  <c r="Q287" i="94"/>
  <c r="L287" i="94"/>
  <c r="AS287" i="94"/>
  <c r="AM287" i="94"/>
  <c r="AH287" i="94"/>
  <c r="AB287" i="94"/>
  <c r="V287" i="94"/>
  <c r="P287" i="94"/>
  <c r="K287" i="94"/>
  <c r="AQ287" i="94"/>
  <c r="AF287" i="94"/>
  <c r="U287" i="94"/>
  <c r="I287" i="94"/>
  <c r="AP287" i="94"/>
  <c r="AD287" i="94"/>
  <c r="S287" i="94"/>
  <c r="H287" i="94"/>
  <c r="Y287" i="94"/>
  <c r="AK287" i="94"/>
  <c r="M287" i="94"/>
  <c r="O287" i="94"/>
  <c r="Z287" i="94"/>
  <c r="AL287" i="94"/>
  <c r="R287" i="94"/>
  <c r="AJ287" i="94"/>
  <c r="W287" i="94"/>
  <c r="AN287" i="94"/>
  <c r="N287" i="94"/>
  <c r="AA287" i="94"/>
  <c r="J287" i="94"/>
  <c r="AE287" i="94"/>
  <c r="AR234" i="87"/>
  <c r="AF234" i="87"/>
  <c r="O234" i="87"/>
  <c r="AS234" i="87"/>
  <c r="AB234" i="87"/>
  <c r="K234" i="87"/>
  <c r="AO234" i="87"/>
  <c r="X234" i="87"/>
  <c r="F233" i="87"/>
  <c r="AK234" i="87"/>
  <c r="S234" i="87"/>
  <c r="AA234" i="87"/>
  <c r="AI234" i="87"/>
  <c r="Q234" i="87"/>
  <c r="AL234" i="87"/>
  <c r="N234" i="87"/>
  <c r="AJ234" i="87"/>
  <c r="AD234" i="87"/>
  <c r="M234" i="87"/>
  <c r="AH234" i="87"/>
  <c r="P234" i="87"/>
  <c r="W234" i="87"/>
  <c r="AQ234" i="87"/>
  <c r="I234" i="87"/>
  <c r="L234" i="87"/>
  <c r="AC234" i="87"/>
  <c r="R234" i="87"/>
  <c r="Y234" i="87"/>
  <c r="AM234" i="87"/>
  <c r="AP234" i="87"/>
  <c r="H234" i="87"/>
  <c r="J234" i="87"/>
  <c r="Z234" i="87"/>
  <c r="AE234" i="87"/>
  <c r="V234" i="87"/>
  <c r="AN234" i="87"/>
  <c r="AR234" i="94"/>
  <c r="AQ234" i="94"/>
  <c r="AL234" i="94"/>
  <c r="AF234" i="94"/>
  <c r="Z234" i="94"/>
  <c r="U234" i="94"/>
  <c r="O234" i="94"/>
  <c r="I234" i="94"/>
  <c r="AP234" i="94"/>
  <c r="AK234" i="94"/>
  <c r="AD234" i="94"/>
  <c r="Y234" i="94"/>
  <c r="S234" i="94"/>
  <c r="M234" i="94"/>
  <c r="H234" i="94"/>
  <c r="AS234" i="94"/>
  <c r="AH234" i="94"/>
  <c r="V234" i="94"/>
  <c r="K234" i="94"/>
  <c r="AO234" i="94"/>
  <c r="AC234" i="94"/>
  <c r="Q234" i="94"/>
  <c r="X234" i="94"/>
  <c r="AM234" i="94"/>
  <c r="P234" i="94"/>
  <c r="L234" i="94"/>
  <c r="AI234" i="94"/>
  <c r="AB234" i="94"/>
  <c r="F233" i="94"/>
  <c r="J234" i="94"/>
  <c r="AA234" i="94"/>
  <c r="N234" i="94"/>
  <c r="AE234" i="94"/>
  <c r="R234" i="94"/>
  <c r="W234" i="94"/>
  <c r="AJ234" i="94"/>
  <c r="AN234" i="94"/>
  <c r="AL268" i="92"/>
  <c r="L268" i="92"/>
  <c r="Y268" i="92"/>
  <c r="H268" i="92"/>
  <c r="AC268" i="92"/>
  <c r="U268" i="92"/>
  <c r="AP268" i="92"/>
  <c r="AO268" i="92"/>
  <c r="X268" i="92"/>
  <c r="AQ268" i="92"/>
  <c r="Z268" i="92"/>
  <c r="I268" i="92"/>
  <c r="N268" i="92"/>
  <c r="R268" i="92"/>
  <c r="AK268" i="92"/>
  <c r="S268" i="92"/>
  <c r="AM268" i="92"/>
  <c r="V268" i="92"/>
  <c r="AN268" i="92"/>
  <c r="AR268" i="92"/>
  <c r="J268" i="92"/>
  <c r="AB268" i="92"/>
  <c r="AD268" i="92"/>
  <c r="W268" i="92"/>
  <c r="AH268" i="92"/>
  <c r="O268" i="92"/>
  <c r="Q268" i="92"/>
  <c r="AJ268" i="92"/>
  <c r="K268" i="92"/>
  <c r="AA268" i="92"/>
  <c r="AS268" i="92"/>
  <c r="AE268" i="92"/>
  <c r="AI268" i="92"/>
  <c r="P268" i="92"/>
  <c r="M268" i="92"/>
  <c r="AF268" i="92"/>
  <c r="AC268" i="93"/>
  <c r="H268" i="93"/>
  <c r="AI268" i="93"/>
  <c r="Q268" i="93"/>
  <c r="AO268" i="93"/>
  <c r="X268" i="93"/>
  <c r="AR268" i="93"/>
  <c r="J268" i="93"/>
  <c r="N268" i="93"/>
  <c r="U268" i="93"/>
  <c r="Y268" i="93"/>
  <c r="L268" i="93"/>
  <c r="AD268" i="93"/>
  <c r="M268" i="93"/>
  <c r="AK268" i="93"/>
  <c r="S268" i="93"/>
  <c r="AJ268" i="93"/>
  <c r="AN268" i="93"/>
  <c r="P268" i="93"/>
  <c r="AL268" i="93"/>
  <c r="AM268" i="93"/>
  <c r="AS268" i="93"/>
  <c r="K268" i="93"/>
  <c r="W268" i="93"/>
  <c r="Z268" i="93"/>
  <c r="AF268" i="93"/>
  <c r="AA268" i="93"/>
  <c r="AH268" i="93"/>
  <c r="AP268" i="93"/>
  <c r="AB268" i="93"/>
  <c r="AQ268" i="93"/>
  <c r="O268" i="93"/>
  <c r="AE268" i="93"/>
  <c r="R268" i="93"/>
  <c r="V268" i="93"/>
  <c r="I268" i="93"/>
  <c r="AS281" i="91"/>
  <c r="W281" i="91"/>
  <c r="AE281" i="91"/>
  <c r="K281" i="91"/>
  <c r="AN281" i="91"/>
  <c r="N281" i="91"/>
  <c r="AB281" i="91"/>
  <c r="AQ281" i="91"/>
  <c r="Z281" i="91"/>
  <c r="I281" i="91"/>
  <c r="AC281" i="91"/>
  <c r="L281" i="91"/>
  <c r="AA281" i="91"/>
  <c r="AF281" i="91"/>
  <c r="AK281" i="91"/>
  <c r="AM281" i="91"/>
  <c r="V281" i="91"/>
  <c r="AP281" i="91"/>
  <c r="Y281" i="91"/>
  <c r="H281" i="91"/>
  <c r="R281" i="91"/>
  <c r="X281" i="91"/>
  <c r="M281" i="91"/>
  <c r="P281" i="91"/>
  <c r="AO281" i="91"/>
  <c r="AI281" i="91"/>
  <c r="AL281" i="91"/>
  <c r="AR281" i="91"/>
  <c r="O281" i="91"/>
  <c r="U281" i="91"/>
  <c r="J281" i="91"/>
  <c r="AH281" i="91"/>
  <c r="AD281" i="91"/>
  <c r="AJ281" i="91"/>
  <c r="Q281" i="91"/>
  <c r="S281" i="91"/>
  <c r="AR273" i="91"/>
  <c r="AP273" i="91"/>
  <c r="AK273" i="91"/>
  <c r="AD273" i="91"/>
  <c r="Y273" i="91"/>
  <c r="S273" i="91"/>
  <c r="M273" i="91"/>
  <c r="H273" i="91"/>
  <c r="AS273" i="91"/>
  <c r="AM273" i="91"/>
  <c r="AH273" i="91"/>
  <c r="AB273" i="91"/>
  <c r="V273" i="91"/>
  <c r="P273" i="91"/>
  <c r="K273" i="91"/>
  <c r="AL273" i="91"/>
  <c r="Z273" i="91"/>
  <c r="O273" i="91"/>
  <c r="AQ273" i="91"/>
  <c r="AF273" i="91"/>
  <c r="U273" i="91"/>
  <c r="I273" i="91"/>
  <c r="AI273" i="91"/>
  <c r="L273" i="91"/>
  <c r="AC273" i="91"/>
  <c r="X273" i="91"/>
  <c r="AO273" i="91"/>
  <c r="Q273" i="91"/>
  <c r="N273" i="91"/>
  <c r="AE273" i="91"/>
  <c r="R273" i="91"/>
  <c r="AJ273" i="91"/>
  <c r="J273" i="91"/>
  <c r="W273" i="91"/>
  <c r="AA273" i="91"/>
  <c r="AN273" i="91"/>
  <c r="AD261" i="87"/>
  <c r="AH261" i="87"/>
  <c r="P261" i="87"/>
  <c r="AO261" i="87"/>
  <c r="X261" i="87"/>
  <c r="AR261" i="87"/>
  <c r="J261" i="87"/>
  <c r="Q261" i="87"/>
  <c r="AE261" i="87"/>
  <c r="AM261" i="87"/>
  <c r="AC261" i="87"/>
  <c r="L261" i="87"/>
  <c r="AK261" i="87"/>
  <c r="S261" i="87"/>
  <c r="AJ261" i="87"/>
  <c r="AQ261" i="87"/>
  <c r="I261" i="87"/>
  <c r="N261" i="87"/>
  <c r="Y261" i="87"/>
  <c r="AF261" i="87"/>
  <c r="AA261" i="87"/>
  <c r="AN261" i="87"/>
  <c r="H261" i="87"/>
  <c r="AI261" i="87"/>
  <c r="AL261" i="87"/>
  <c r="K261" i="87"/>
  <c r="M261" i="87"/>
  <c r="AB261" i="87"/>
  <c r="R261" i="87"/>
  <c r="W261" i="87"/>
  <c r="AP261" i="87"/>
  <c r="O261" i="87"/>
  <c r="V261" i="87"/>
  <c r="AS261" i="87"/>
  <c r="Z261" i="87"/>
  <c r="L217" i="32"/>
  <c r="AC217" i="32"/>
  <c r="I217" i="32"/>
  <c r="Z217" i="32"/>
  <c r="AQ217" i="32"/>
  <c r="AJ217" i="32"/>
  <c r="AE217" i="32"/>
  <c r="H217" i="32"/>
  <c r="AF217" i="32"/>
  <c r="U217" i="32"/>
  <c r="Q217" i="32"/>
  <c r="R217" i="32"/>
  <c r="S217" i="32"/>
  <c r="AS217" i="32"/>
  <c r="Y217" i="32"/>
  <c r="V217" i="32"/>
  <c r="AA217" i="32"/>
  <c r="AK217" i="32"/>
  <c r="O217" i="32"/>
  <c r="P217" i="32"/>
  <c r="AH217" i="32"/>
  <c r="M217" i="32"/>
  <c r="AD217" i="32"/>
  <c r="J217" i="32"/>
  <c r="AR217" i="32"/>
  <c r="AN217" i="32"/>
  <c r="X217" i="32"/>
  <c r="K217" i="32"/>
  <c r="AL217" i="32"/>
  <c r="AI217" i="32"/>
  <c r="N217" i="32"/>
  <c r="AO217" i="32"/>
  <c r="AP217" i="32"/>
  <c r="AM217" i="32"/>
  <c r="W217" i="32"/>
  <c r="AB217" i="32"/>
  <c r="AH217" i="92"/>
  <c r="AQ217" i="92"/>
  <c r="Z217" i="92"/>
  <c r="I217" i="92"/>
  <c r="AF217" i="92"/>
  <c r="O217" i="92"/>
  <c r="AA217" i="92"/>
  <c r="AE217" i="92"/>
  <c r="L217" i="92"/>
  <c r="P217" i="92"/>
  <c r="AM217" i="92"/>
  <c r="V217" i="92"/>
  <c r="AS217" i="92"/>
  <c r="AB217" i="92"/>
  <c r="K217" i="92"/>
  <c r="R217" i="92"/>
  <c r="W217" i="92"/>
  <c r="AP217" i="92"/>
  <c r="AL217" i="92"/>
  <c r="AI217" i="92"/>
  <c r="AO217" i="92"/>
  <c r="AR217" i="92"/>
  <c r="N217" i="92"/>
  <c r="AD217" i="92"/>
  <c r="AK217" i="92"/>
  <c r="AJ217" i="92"/>
  <c r="AC217" i="92"/>
  <c r="X217" i="92"/>
  <c r="Y217" i="92"/>
  <c r="Q217" i="92"/>
  <c r="AN217" i="92"/>
  <c r="S217" i="92"/>
  <c r="H217" i="92"/>
  <c r="J217" i="92"/>
  <c r="M217" i="92"/>
  <c r="U217" i="92"/>
  <c r="L231" i="32"/>
  <c r="AC231" i="32"/>
  <c r="I231" i="32"/>
  <c r="Z231" i="32"/>
  <c r="AQ231" i="32"/>
  <c r="AJ231" i="32"/>
  <c r="AE231" i="32"/>
  <c r="X231" i="32"/>
  <c r="K231" i="32"/>
  <c r="U231" i="32"/>
  <c r="Q231" i="32"/>
  <c r="R231" i="32"/>
  <c r="S231" i="32"/>
  <c r="O231" i="32"/>
  <c r="Y231" i="32"/>
  <c r="V231" i="32"/>
  <c r="AA231" i="32"/>
  <c r="AK231" i="32"/>
  <c r="H231" i="32"/>
  <c r="P231" i="32"/>
  <c r="AH231" i="32"/>
  <c r="M231" i="32"/>
  <c r="AD231" i="32"/>
  <c r="J231" i="32"/>
  <c r="AR231" i="32"/>
  <c r="AN231" i="32"/>
  <c r="AO231" i="32"/>
  <c r="AS231" i="32"/>
  <c r="AL231" i="32"/>
  <c r="AI231" i="32"/>
  <c r="N231" i="32"/>
  <c r="AB231" i="32"/>
  <c r="AP231" i="32"/>
  <c r="AM231" i="32"/>
  <c r="W231" i="32"/>
  <c r="AF231" i="32"/>
  <c r="AR231" i="92"/>
  <c r="AK231" i="92"/>
  <c r="AD231" i="92"/>
  <c r="V231" i="92"/>
  <c r="N231" i="92"/>
  <c r="AO231" i="92"/>
  <c r="AF231" i="92"/>
  <c r="Z231" i="92"/>
  <c r="R231" i="92"/>
  <c r="J231" i="92"/>
  <c r="AQ231" i="92"/>
  <c r="AA231" i="92"/>
  <c r="M231" i="92"/>
  <c r="AJ231" i="92"/>
  <c r="S231" i="92"/>
  <c r="X231" i="92"/>
  <c r="AM231" i="92"/>
  <c r="I231" i="92"/>
  <c r="AE231" i="92"/>
  <c r="O231" i="92"/>
  <c r="AH231" i="92"/>
  <c r="P231" i="92"/>
  <c r="Q231" i="92"/>
  <c r="AN231" i="92"/>
  <c r="AC231" i="92"/>
  <c r="L231" i="92"/>
  <c r="W231" i="92"/>
  <c r="AS231" i="92"/>
  <c r="U231" i="92"/>
  <c r="AI231" i="92"/>
  <c r="AP231" i="92"/>
  <c r="H231" i="92"/>
  <c r="AL231" i="92"/>
  <c r="K231" i="92"/>
  <c r="Y231" i="92"/>
  <c r="AB231" i="92"/>
  <c r="G232" i="91"/>
  <c r="AT292" i="87"/>
  <c r="AS274" i="88"/>
  <c r="AJ274" i="88"/>
  <c r="X274" i="88"/>
  <c r="K274" i="88"/>
  <c r="AO274" i="88"/>
  <c r="AB274" i="88"/>
  <c r="R274" i="88"/>
  <c r="AK274" i="88"/>
  <c r="O274" i="88"/>
  <c r="AA274" i="88"/>
  <c r="AF274" i="88"/>
  <c r="S274" i="88"/>
  <c r="J274" i="88"/>
  <c r="AR274" i="88"/>
  <c r="AQ274" i="88"/>
  <c r="Z274" i="88"/>
  <c r="I274" i="88"/>
  <c r="AC274" i="88"/>
  <c r="L274" i="88"/>
  <c r="AE274" i="88"/>
  <c r="AM274" i="88"/>
  <c r="V274" i="88"/>
  <c r="AP274" i="88"/>
  <c r="Y274" i="88"/>
  <c r="H274" i="88"/>
  <c r="AN274" i="88"/>
  <c r="AI274" i="88"/>
  <c r="AL274" i="88"/>
  <c r="N274" i="88"/>
  <c r="Q274" i="88"/>
  <c r="P274" i="88"/>
  <c r="AD274" i="88"/>
  <c r="AH274" i="88"/>
  <c r="W274" i="88"/>
  <c r="U274" i="88"/>
  <c r="M274" i="88"/>
  <c r="F202" i="87"/>
  <c r="AS212" i="87"/>
  <c r="AM212" i="87"/>
  <c r="AD212" i="87"/>
  <c r="V212" i="87"/>
  <c r="M212" i="87"/>
  <c r="AL212" i="87"/>
  <c r="AC212" i="87"/>
  <c r="L212" i="87"/>
  <c r="AQ212" i="87"/>
  <c r="AI212" i="87"/>
  <c r="Z212" i="87"/>
  <c r="Q212" i="87"/>
  <c r="I212" i="87"/>
  <c r="AP212" i="87"/>
  <c r="AH212" i="87"/>
  <c r="Y212" i="87"/>
  <c r="P212" i="87"/>
  <c r="H212" i="87"/>
  <c r="R212" i="87"/>
  <c r="AJ212" i="87"/>
  <c r="K212" i="87"/>
  <c r="AB212" i="87"/>
  <c r="W212" i="87"/>
  <c r="AN212" i="87"/>
  <c r="O212" i="87"/>
  <c r="AF212" i="87"/>
  <c r="AE212" i="87"/>
  <c r="AO212" i="87"/>
  <c r="N212" i="87"/>
  <c r="X212" i="87"/>
  <c r="AA212" i="87"/>
  <c r="AK212" i="87"/>
  <c r="J212" i="87"/>
  <c r="AR212" i="87"/>
  <c r="S212" i="87"/>
  <c r="AP212" i="93"/>
  <c r="AL212" i="93"/>
  <c r="AA212" i="93"/>
  <c r="O212" i="93"/>
  <c r="AR212" i="93"/>
  <c r="AF212" i="93"/>
  <c r="U212" i="93"/>
  <c r="J212" i="93"/>
  <c r="AO212" i="93"/>
  <c r="R212" i="93"/>
  <c r="AC212" i="93"/>
  <c r="X212" i="93"/>
  <c r="AJ212" i="93"/>
  <c r="L212" i="93"/>
  <c r="N212" i="93"/>
  <c r="AK212" i="93"/>
  <c r="AD212" i="93"/>
  <c r="M212" i="93"/>
  <c r="W212" i="93"/>
  <c r="AS212" i="93"/>
  <c r="S212" i="93"/>
  <c r="AQ212" i="93"/>
  <c r="Z212" i="93"/>
  <c r="I212" i="93"/>
  <c r="AB212" i="93"/>
  <c r="AM212" i="93"/>
  <c r="K212" i="93"/>
  <c r="H212" i="93"/>
  <c r="AI212" i="93"/>
  <c r="P212" i="93"/>
  <c r="V212" i="93"/>
  <c r="Q212" i="93"/>
  <c r="AN212" i="93"/>
  <c r="Y212" i="93"/>
  <c r="AE212" i="93"/>
  <c r="AH212" i="93"/>
  <c r="F257" i="93"/>
  <c r="AU240" i="88"/>
  <c r="F239" i="88"/>
  <c r="AR228" i="91"/>
  <c r="AS228" i="91"/>
  <c r="AM228" i="91"/>
  <c r="AH228" i="91"/>
  <c r="AB228" i="91"/>
  <c r="V228" i="91"/>
  <c r="P228" i="91"/>
  <c r="K228" i="91"/>
  <c r="AP228" i="91"/>
  <c r="AK228" i="91"/>
  <c r="AD228" i="91"/>
  <c r="Y228" i="91"/>
  <c r="S228" i="91"/>
  <c r="M228" i="91"/>
  <c r="H228" i="91"/>
  <c r="AO228" i="91"/>
  <c r="AC228" i="91"/>
  <c r="Q228" i="91"/>
  <c r="AI228" i="91"/>
  <c r="X228" i="91"/>
  <c r="L228" i="91"/>
  <c r="AL228" i="91"/>
  <c r="O228" i="91"/>
  <c r="AF228" i="91"/>
  <c r="I228" i="91"/>
  <c r="Z228" i="91"/>
  <c r="AQ228" i="91"/>
  <c r="U228" i="91"/>
  <c r="R228" i="91"/>
  <c r="AJ228" i="91"/>
  <c r="W228" i="91"/>
  <c r="AN228" i="91"/>
  <c r="AA228" i="91"/>
  <c r="AE228" i="91"/>
  <c r="J228" i="91"/>
  <c r="N228" i="91"/>
  <c r="AR243" i="91"/>
  <c r="AF243" i="91"/>
  <c r="S243" i="91"/>
  <c r="J243" i="91"/>
  <c r="AK243" i="91"/>
  <c r="AA243" i="91"/>
  <c r="O243" i="91"/>
  <c r="AS243" i="91"/>
  <c r="X243" i="91"/>
  <c r="AJ243" i="91"/>
  <c r="K243" i="91"/>
  <c r="R243" i="91"/>
  <c r="AO243" i="91"/>
  <c r="AB243" i="91"/>
  <c r="AM243" i="91"/>
  <c r="V243" i="91"/>
  <c r="AP243" i="91"/>
  <c r="Y243" i="91"/>
  <c r="H243" i="91"/>
  <c r="AN243" i="91"/>
  <c r="AI243" i="91"/>
  <c r="Q243" i="91"/>
  <c r="AL243" i="91"/>
  <c r="U243" i="91"/>
  <c r="N243" i="91"/>
  <c r="AQ243" i="91"/>
  <c r="I243" i="91"/>
  <c r="L243" i="91"/>
  <c r="AD243" i="91"/>
  <c r="AH243" i="91"/>
  <c r="W243" i="91"/>
  <c r="M243" i="91"/>
  <c r="AE243" i="91"/>
  <c r="AC243" i="91"/>
  <c r="P243" i="91"/>
  <c r="Z243" i="91"/>
  <c r="AQ219" i="87"/>
  <c r="AE219" i="87"/>
  <c r="R219" i="87"/>
  <c r="I219" i="87"/>
  <c r="AN219" i="87"/>
  <c r="AA219" i="87"/>
  <c r="Q219" i="87"/>
  <c r="AJ219" i="87"/>
  <c r="Z219" i="87"/>
  <c r="N219" i="87"/>
  <c r="AR219" i="87"/>
  <c r="AI219" i="87"/>
  <c r="W219" i="87"/>
  <c r="J219" i="87"/>
  <c r="AH219" i="87"/>
  <c r="P219" i="87"/>
  <c r="AO219" i="87"/>
  <c r="X219" i="87"/>
  <c r="M219" i="87"/>
  <c r="AC219" i="87"/>
  <c r="L219" i="87"/>
  <c r="AK219" i="87"/>
  <c r="S219" i="87"/>
  <c r="V219" i="87"/>
  <c r="Y219" i="87"/>
  <c r="AF219" i="87"/>
  <c r="AD219" i="87"/>
  <c r="H219" i="87"/>
  <c r="AS219" i="87"/>
  <c r="AB219" i="87"/>
  <c r="AM219" i="87"/>
  <c r="AP219" i="87"/>
  <c r="O219" i="87"/>
  <c r="AL219" i="87"/>
  <c r="K219" i="87"/>
  <c r="AR219" i="93"/>
  <c r="AP219" i="93"/>
  <c r="AK219" i="93"/>
  <c r="AD219" i="93"/>
  <c r="Y219" i="93"/>
  <c r="S219" i="93"/>
  <c r="M219" i="93"/>
  <c r="H219" i="93"/>
  <c r="AQ219" i="93"/>
  <c r="AI219" i="93"/>
  <c r="AB219" i="93"/>
  <c r="U219" i="93"/>
  <c r="L219" i="93"/>
  <c r="AM219" i="93"/>
  <c r="AF219" i="93"/>
  <c r="X219" i="93"/>
  <c r="P219" i="93"/>
  <c r="I219" i="93"/>
  <c r="AS219" i="93"/>
  <c r="AC219" i="93"/>
  <c r="O219" i="93"/>
  <c r="AL219" i="93"/>
  <c r="V219" i="93"/>
  <c r="Q219" i="93"/>
  <c r="AH219" i="93"/>
  <c r="Z219" i="93"/>
  <c r="AO219" i="93"/>
  <c r="K219" i="93"/>
  <c r="W219" i="93"/>
  <c r="AN219" i="93"/>
  <c r="J219" i="93"/>
  <c r="AA219" i="93"/>
  <c r="R219" i="93"/>
  <c r="AE219" i="93"/>
  <c r="AJ219" i="93"/>
  <c r="N219" i="93"/>
  <c r="AQ235" i="88"/>
  <c r="AM235" i="88"/>
  <c r="AA235" i="88"/>
  <c r="O235" i="88"/>
  <c r="AR235" i="88"/>
  <c r="AF235" i="88"/>
  <c r="V235" i="88"/>
  <c r="J235" i="88"/>
  <c r="X235" i="88"/>
  <c r="AO235" i="88"/>
  <c r="R235" i="88"/>
  <c r="AJ235" i="88"/>
  <c r="M235" i="88"/>
  <c r="AD235" i="88"/>
  <c r="N235" i="88"/>
  <c r="AK235" i="88"/>
  <c r="AP235" i="88"/>
  <c r="Y235" i="88"/>
  <c r="H235" i="88"/>
  <c r="AB235" i="88"/>
  <c r="S235" i="88"/>
  <c r="AL235" i="88"/>
  <c r="U235" i="88"/>
  <c r="K235" i="88"/>
  <c r="AI235" i="88"/>
  <c r="AE235" i="88"/>
  <c r="L235" i="88"/>
  <c r="AS235" i="88"/>
  <c r="I235" i="88"/>
  <c r="AC235" i="88"/>
  <c r="Z235" i="88"/>
  <c r="AN235" i="88"/>
  <c r="AH235" i="88"/>
  <c r="Q235" i="88"/>
  <c r="W235" i="88"/>
  <c r="P235" i="88"/>
  <c r="AR235" i="93"/>
  <c r="AS235" i="93"/>
  <c r="AK235" i="93"/>
  <c r="AB235" i="93"/>
  <c r="S235" i="93"/>
  <c r="K235" i="93"/>
  <c r="AQ235" i="93"/>
  <c r="AI235" i="93"/>
  <c r="Z235" i="93"/>
  <c r="Q235" i="93"/>
  <c r="I235" i="93"/>
  <c r="AM235" i="93"/>
  <c r="V235" i="93"/>
  <c r="AF235" i="93"/>
  <c r="M235" i="93"/>
  <c r="X235" i="93"/>
  <c r="O235" i="93"/>
  <c r="AO235" i="93"/>
  <c r="AD235" i="93"/>
  <c r="P235" i="93"/>
  <c r="AH235" i="93"/>
  <c r="R235" i="93"/>
  <c r="AJ235" i="93"/>
  <c r="U235" i="93"/>
  <c r="AL235" i="93"/>
  <c r="W235" i="93"/>
  <c r="AN235" i="93"/>
  <c r="L235" i="93"/>
  <c r="AE235" i="93"/>
  <c r="Y235" i="93"/>
  <c r="J235" i="93"/>
  <c r="AP235" i="93"/>
  <c r="N235" i="93"/>
  <c r="AC235" i="93"/>
  <c r="H235" i="93"/>
  <c r="AA235" i="93"/>
  <c r="R255" i="87"/>
  <c r="AP255" i="87"/>
  <c r="Y255" i="87"/>
  <c r="H255" i="87"/>
  <c r="AF255" i="87"/>
  <c r="O255" i="87"/>
  <c r="Z255" i="87"/>
  <c r="AE255" i="87"/>
  <c r="V255" i="87"/>
  <c r="AL255" i="87"/>
  <c r="AS255" i="87"/>
  <c r="AB255" i="87"/>
  <c r="K255" i="87"/>
  <c r="Q255" i="87"/>
  <c r="W255" i="87"/>
  <c r="AD255" i="87"/>
  <c r="AJ255" i="87"/>
  <c r="J255" i="87"/>
  <c r="AH255" i="87"/>
  <c r="AO255" i="87"/>
  <c r="AQ255" i="87"/>
  <c r="N255" i="87"/>
  <c r="AA255" i="87"/>
  <c r="I255" i="87"/>
  <c r="L255" i="87"/>
  <c r="AN255" i="87"/>
  <c r="AC255" i="87"/>
  <c r="AK255" i="87"/>
  <c r="AI255" i="87"/>
  <c r="AM255" i="87"/>
  <c r="P255" i="87"/>
  <c r="X255" i="87"/>
  <c r="M255" i="87"/>
  <c r="S255" i="87"/>
  <c r="AR255" i="87"/>
  <c r="AR255" i="93"/>
  <c r="AO255" i="93"/>
  <c r="AI255" i="93"/>
  <c r="AC255" i="93"/>
  <c r="X255" i="93"/>
  <c r="Q255" i="93"/>
  <c r="L255" i="93"/>
  <c r="AS255" i="93"/>
  <c r="AM255" i="93"/>
  <c r="AH255" i="93"/>
  <c r="AB255" i="93"/>
  <c r="V255" i="93"/>
  <c r="P255" i="93"/>
  <c r="K255" i="93"/>
  <c r="AL255" i="93"/>
  <c r="Z255" i="93"/>
  <c r="O255" i="93"/>
  <c r="AK255" i="93"/>
  <c r="U255" i="93"/>
  <c r="H255" i="93"/>
  <c r="AQ255" i="93"/>
  <c r="AD255" i="93"/>
  <c r="M255" i="93"/>
  <c r="S255" i="93"/>
  <c r="AF255" i="93"/>
  <c r="AP255" i="93"/>
  <c r="I255" i="93"/>
  <c r="Y255" i="93"/>
  <c r="R255" i="93"/>
  <c r="AJ255" i="93"/>
  <c r="W255" i="93"/>
  <c r="AN255" i="93"/>
  <c r="AE255" i="93"/>
  <c r="J255" i="93"/>
  <c r="N255" i="93"/>
  <c r="AA255" i="93"/>
  <c r="L250" i="32"/>
  <c r="AC250" i="32"/>
  <c r="M250" i="32"/>
  <c r="AJ250" i="32"/>
  <c r="V250" i="32"/>
  <c r="AR250" i="32"/>
  <c r="AQ250" i="32"/>
  <c r="AS250" i="32"/>
  <c r="H250" i="32"/>
  <c r="U250" i="32"/>
  <c r="X250" i="32"/>
  <c r="AF250" i="32"/>
  <c r="W250" i="32"/>
  <c r="AN250" i="32"/>
  <c r="Y250" i="32"/>
  <c r="AD250" i="32"/>
  <c r="AM250" i="32"/>
  <c r="AI250" i="32"/>
  <c r="Q250" i="32"/>
  <c r="P250" i="32"/>
  <c r="AH250" i="32"/>
  <c r="R250" i="32"/>
  <c r="AO250" i="32"/>
  <c r="AA250" i="32"/>
  <c r="I250" i="32"/>
  <c r="K250" i="32"/>
  <c r="Z250" i="32"/>
  <c r="AB250" i="32"/>
  <c r="AL250" i="32"/>
  <c r="J250" i="32"/>
  <c r="S250" i="32"/>
  <c r="N250" i="32"/>
  <c r="AP250" i="32"/>
  <c r="O250" i="32"/>
  <c r="AE250" i="32"/>
  <c r="AK250" i="32"/>
  <c r="Y250" i="92"/>
  <c r="AL250" i="92"/>
  <c r="L250" i="92"/>
  <c r="AC250" i="92"/>
  <c r="H250" i="92"/>
  <c r="AP250" i="92"/>
  <c r="U250" i="92"/>
  <c r="AS250" i="92"/>
  <c r="AB250" i="92"/>
  <c r="K250" i="92"/>
  <c r="AD250" i="92"/>
  <c r="M250" i="92"/>
  <c r="W250" i="92"/>
  <c r="AA250" i="92"/>
  <c r="AH250" i="92"/>
  <c r="AO250" i="92"/>
  <c r="X250" i="92"/>
  <c r="AQ250" i="92"/>
  <c r="Z250" i="92"/>
  <c r="I250" i="92"/>
  <c r="N250" i="92"/>
  <c r="R250" i="92"/>
  <c r="O250" i="92"/>
  <c r="Q250" i="92"/>
  <c r="AJ250" i="92"/>
  <c r="AK250" i="92"/>
  <c r="AM250" i="92"/>
  <c r="AN250" i="92"/>
  <c r="J250" i="92"/>
  <c r="AF250" i="92"/>
  <c r="AE250" i="92"/>
  <c r="P250" i="92"/>
  <c r="S250" i="92"/>
  <c r="AR250" i="92"/>
  <c r="AI250" i="92"/>
  <c r="V250" i="92"/>
  <c r="AR291" i="87"/>
  <c r="AP291" i="87"/>
  <c r="AK291" i="87"/>
  <c r="AD291" i="87"/>
  <c r="Y291" i="87"/>
  <c r="S291" i="87"/>
  <c r="M291" i="87"/>
  <c r="H291" i="87"/>
  <c r="AS291" i="87"/>
  <c r="AM291" i="87"/>
  <c r="AH291" i="87"/>
  <c r="AB291" i="87"/>
  <c r="V291" i="87"/>
  <c r="P291" i="87"/>
  <c r="K291" i="87"/>
  <c r="AL291" i="87"/>
  <c r="Z291" i="87"/>
  <c r="O291" i="87"/>
  <c r="AI291" i="87"/>
  <c r="X291" i="87"/>
  <c r="L291" i="87"/>
  <c r="AQ291" i="87"/>
  <c r="AF291" i="87"/>
  <c r="I291" i="87"/>
  <c r="AO291" i="87"/>
  <c r="AC291" i="87"/>
  <c r="Q291" i="87"/>
  <c r="W291" i="87"/>
  <c r="AN291" i="87"/>
  <c r="J291" i="87"/>
  <c r="AA291" i="87"/>
  <c r="AE291" i="87"/>
  <c r="AJ291" i="87"/>
  <c r="N291" i="87"/>
  <c r="R291" i="87"/>
  <c r="AI291" i="94"/>
  <c r="K291" i="94"/>
  <c r="AF291" i="94"/>
  <c r="J291" i="94"/>
  <c r="AR291" i="94"/>
  <c r="W291" i="94"/>
  <c r="AS291" i="94"/>
  <c r="V291" i="94"/>
  <c r="AC291" i="94"/>
  <c r="L291" i="94"/>
  <c r="AE291" i="94"/>
  <c r="I291" i="94"/>
  <c r="X291" i="94"/>
  <c r="AA291" i="94"/>
  <c r="Q291" i="94"/>
  <c r="AP291" i="94"/>
  <c r="Y291" i="94"/>
  <c r="H291" i="94"/>
  <c r="Z291" i="94"/>
  <c r="AO291" i="94"/>
  <c r="R291" i="94"/>
  <c r="AM291" i="94"/>
  <c r="AB291" i="94"/>
  <c r="U291" i="94"/>
  <c r="S291" i="94"/>
  <c r="M291" i="94"/>
  <c r="P291" i="94"/>
  <c r="N291" i="94"/>
  <c r="O291" i="94"/>
  <c r="AQ291" i="94"/>
  <c r="AK291" i="94"/>
  <c r="AJ291" i="94"/>
  <c r="AL291" i="94"/>
  <c r="AD291" i="94"/>
  <c r="AN291" i="94"/>
  <c r="AH291" i="94"/>
  <c r="AC205" i="91"/>
  <c r="AP205" i="91"/>
  <c r="AQ205" i="91"/>
  <c r="Z205" i="91"/>
  <c r="I205" i="91"/>
  <c r="AF205" i="91"/>
  <c r="O205" i="91"/>
  <c r="AA205" i="91"/>
  <c r="AE205" i="91"/>
  <c r="AH205" i="91"/>
  <c r="AM205" i="91"/>
  <c r="V205" i="91"/>
  <c r="AS205" i="91"/>
  <c r="AB205" i="91"/>
  <c r="K205" i="91"/>
  <c r="R205" i="91"/>
  <c r="W205" i="91"/>
  <c r="Q205" i="91"/>
  <c r="X205" i="91"/>
  <c r="J205" i="91"/>
  <c r="H205" i="91"/>
  <c r="M205" i="91"/>
  <c r="S205" i="91"/>
  <c r="AN205" i="91"/>
  <c r="AD205" i="91"/>
  <c r="AJ205" i="91"/>
  <c r="P205" i="91"/>
  <c r="Y205" i="91"/>
  <c r="AR205" i="91"/>
  <c r="L205" i="91"/>
  <c r="AO205" i="91"/>
  <c r="N205" i="91"/>
  <c r="U205" i="91"/>
  <c r="AK205" i="91"/>
  <c r="AL205" i="91"/>
  <c r="AI205" i="91"/>
  <c r="AR229" i="87"/>
  <c r="AS229" i="87"/>
  <c r="AM229" i="87"/>
  <c r="AH229" i="87"/>
  <c r="AB229" i="87"/>
  <c r="V229" i="87"/>
  <c r="P229" i="87"/>
  <c r="K229" i="87"/>
  <c r="AQ229" i="87"/>
  <c r="AL229" i="87"/>
  <c r="AF229" i="87"/>
  <c r="Z229" i="87"/>
  <c r="O229" i="87"/>
  <c r="I229" i="87"/>
  <c r="AP229" i="87"/>
  <c r="AK229" i="87"/>
  <c r="AD229" i="87"/>
  <c r="Y229" i="87"/>
  <c r="S229" i="87"/>
  <c r="M229" i="87"/>
  <c r="H229" i="87"/>
  <c r="AO229" i="87"/>
  <c r="AI229" i="87"/>
  <c r="AC229" i="87"/>
  <c r="X229" i="87"/>
  <c r="Q229" i="87"/>
  <c r="L229" i="87"/>
  <c r="J229" i="87"/>
  <c r="AA229" i="87"/>
  <c r="N229" i="87"/>
  <c r="AE229" i="87"/>
  <c r="AN229" i="87"/>
  <c r="AJ229" i="87"/>
  <c r="R229" i="87"/>
  <c r="W229" i="87"/>
  <c r="AS229" i="94"/>
  <c r="AQ229" i="94"/>
  <c r="AI229" i="94"/>
  <c r="Z229" i="94"/>
  <c r="Q229" i="94"/>
  <c r="I229" i="94"/>
  <c r="AP229" i="94"/>
  <c r="AD229" i="94"/>
  <c r="U229" i="94"/>
  <c r="H229" i="94"/>
  <c r="AM229" i="94"/>
  <c r="AC229" i="94"/>
  <c r="P229" i="94"/>
  <c r="Y229" i="94"/>
  <c r="V229" i="94"/>
  <c r="M229" i="94"/>
  <c r="AL229" i="94"/>
  <c r="AH229" i="94"/>
  <c r="L229" i="94"/>
  <c r="N229" i="94"/>
  <c r="AE229" i="94"/>
  <c r="K229" i="94"/>
  <c r="AB229" i="94"/>
  <c r="R229" i="94"/>
  <c r="AJ229" i="94"/>
  <c r="O229" i="94"/>
  <c r="AF229" i="94"/>
  <c r="W229" i="94"/>
  <c r="S229" i="94"/>
  <c r="AA229" i="94"/>
  <c r="X229" i="94"/>
  <c r="J229" i="94"/>
  <c r="AN229" i="94"/>
  <c r="AK229" i="94"/>
  <c r="AR229" i="94"/>
  <c r="AO229" i="94"/>
  <c r="AR278" i="91"/>
  <c r="AO278" i="91"/>
  <c r="AF278" i="91"/>
  <c r="X278" i="91"/>
  <c r="O278" i="91"/>
  <c r="AS278" i="91"/>
  <c r="AK278" i="91"/>
  <c r="AB278" i="91"/>
  <c r="S278" i="91"/>
  <c r="K278" i="91"/>
  <c r="AP278" i="91"/>
  <c r="Y278" i="91"/>
  <c r="H278" i="91"/>
  <c r="AH278" i="91"/>
  <c r="P278" i="91"/>
  <c r="AL278" i="91"/>
  <c r="AC278" i="91"/>
  <c r="U278" i="91"/>
  <c r="L278" i="91"/>
  <c r="M278" i="91"/>
  <c r="AD278" i="91"/>
  <c r="W278" i="91"/>
  <c r="AN278" i="91"/>
  <c r="Q278" i="91"/>
  <c r="AI278" i="91"/>
  <c r="J278" i="91"/>
  <c r="AA278" i="91"/>
  <c r="I278" i="91"/>
  <c r="AQ278" i="91"/>
  <c r="N278" i="91"/>
  <c r="V278" i="91"/>
  <c r="R278" i="91"/>
  <c r="Z278" i="91"/>
  <c r="AM278" i="91"/>
  <c r="AE278" i="91"/>
  <c r="AJ278" i="91"/>
  <c r="AP278" i="93"/>
  <c r="U278" i="93"/>
  <c r="L278" i="93"/>
  <c r="AC278" i="93"/>
  <c r="AL278" i="93"/>
  <c r="Y278" i="93"/>
  <c r="AS278" i="93"/>
  <c r="AB278" i="93"/>
  <c r="K278" i="93"/>
  <c r="AD278" i="93"/>
  <c r="M278" i="93"/>
  <c r="W278" i="93"/>
  <c r="AA278" i="93"/>
  <c r="AH278" i="93"/>
  <c r="AO278" i="93"/>
  <c r="X278" i="93"/>
  <c r="AQ278" i="93"/>
  <c r="Z278" i="93"/>
  <c r="I278" i="93"/>
  <c r="N278" i="93"/>
  <c r="R278" i="93"/>
  <c r="S278" i="93"/>
  <c r="V278" i="93"/>
  <c r="AR278" i="93"/>
  <c r="O278" i="93"/>
  <c r="Q278" i="93"/>
  <c r="AJ278" i="93"/>
  <c r="H278" i="93"/>
  <c r="AF278" i="93"/>
  <c r="AE278" i="93"/>
  <c r="AM278" i="93"/>
  <c r="J278" i="93"/>
  <c r="AN278" i="93"/>
  <c r="AK278" i="93"/>
  <c r="AI278" i="93"/>
  <c r="P278" i="93"/>
  <c r="AR246" i="91"/>
  <c r="AS246" i="91"/>
  <c r="AM246" i="91"/>
  <c r="AH246" i="91"/>
  <c r="AB246" i="91"/>
  <c r="V246" i="91"/>
  <c r="P246" i="91"/>
  <c r="K246" i="91"/>
  <c r="AP246" i="91"/>
  <c r="AK246" i="91"/>
  <c r="AD246" i="91"/>
  <c r="Y246" i="91"/>
  <c r="S246" i="91"/>
  <c r="M246" i="91"/>
  <c r="H246" i="91"/>
  <c r="AI246" i="91"/>
  <c r="X246" i="91"/>
  <c r="L246" i="91"/>
  <c r="AO246" i="91"/>
  <c r="AC246" i="91"/>
  <c r="Q246" i="91"/>
  <c r="AF246" i="91"/>
  <c r="I246" i="91"/>
  <c r="Z246" i="91"/>
  <c r="AQ246" i="91"/>
  <c r="U246" i="91"/>
  <c r="AL246" i="91"/>
  <c r="O246" i="91"/>
  <c r="F245" i="91"/>
  <c r="R246" i="91"/>
  <c r="AJ246" i="91"/>
  <c r="W246" i="91"/>
  <c r="AN246" i="91"/>
  <c r="AA246" i="91"/>
  <c r="AE246" i="91"/>
  <c r="J246" i="91"/>
  <c r="N246" i="91"/>
  <c r="AC152" i="91"/>
  <c r="AL152" i="91"/>
  <c r="Q152" i="91"/>
  <c r="W152" i="91"/>
  <c r="N180" i="92"/>
  <c r="AC180" i="92"/>
  <c r="S185" i="92"/>
  <c r="AR185" i="92"/>
  <c r="AM185" i="32"/>
  <c r="V185" i="32"/>
  <c r="H185" i="32"/>
  <c r="N185" i="32"/>
  <c r="AA185" i="32"/>
  <c r="AN174" i="32"/>
  <c r="AE180" i="87"/>
  <c r="AN180" i="87"/>
  <c r="AL180" i="87"/>
  <c r="L180" i="87"/>
  <c r="AB180" i="87"/>
  <c r="Z180" i="87"/>
  <c r="AK180" i="87"/>
  <c r="AO180" i="87"/>
  <c r="AF180" i="87"/>
  <c r="M152" i="91"/>
  <c r="L152" i="91"/>
  <c r="S152" i="91"/>
  <c r="AS152" i="91"/>
  <c r="AN152" i="91"/>
  <c r="AH180" i="92"/>
  <c r="P185" i="92"/>
  <c r="Y185" i="92"/>
  <c r="AA185" i="92"/>
  <c r="X185" i="32"/>
  <c r="AO185" i="32"/>
  <c r="U185" i="32"/>
  <c r="AL185" i="32"/>
  <c r="AA180" i="87"/>
  <c r="AJ180" i="87"/>
  <c r="AI180" i="87"/>
  <c r="AH180" i="87"/>
  <c r="K180" i="87"/>
  <c r="V180" i="87"/>
  <c r="AQ180" i="87"/>
  <c r="Y180" i="87"/>
  <c r="AP180" i="32"/>
  <c r="AQ180" i="32"/>
  <c r="K185" i="91"/>
  <c r="AM152" i="88"/>
  <c r="N152" i="88"/>
  <c r="AN152" i="88"/>
  <c r="Q180" i="88"/>
  <c r="W180" i="88"/>
  <c r="AC180" i="88"/>
  <c r="S180" i="88"/>
  <c r="R180" i="88"/>
  <c r="M156" i="32"/>
  <c r="R152" i="87"/>
  <c r="AM152" i="87"/>
  <c r="AF152" i="87"/>
  <c r="O152" i="87"/>
  <c r="AI152" i="87"/>
  <c r="H180" i="91"/>
  <c r="AL180" i="91"/>
  <c r="AL180" i="93"/>
  <c r="V180" i="93"/>
  <c r="K180" i="93"/>
  <c r="AK180" i="93"/>
  <c r="Q180" i="32"/>
  <c r="R185" i="91"/>
  <c r="AJ152" i="88"/>
  <c r="M152" i="88"/>
  <c r="AH180" i="88"/>
  <c r="V180" i="88"/>
  <c r="M180" i="88"/>
  <c r="AM180" i="88"/>
  <c r="AH185" i="88"/>
  <c r="J152" i="87"/>
  <c r="AS152" i="87"/>
  <c r="AC152" i="87"/>
  <c r="Y152" i="87"/>
  <c r="AS180" i="91"/>
  <c r="AI180" i="91"/>
  <c r="H187" i="92"/>
  <c r="AC180" i="93"/>
  <c r="AJ180" i="93"/>
  <c r="Y180" i="93"/>
  <c r="Z180" i="93"/>
  <c r="S180" i="93"/>
  <c r="X152" i="32"/>
  <c r="AC180" i="32"/>
  <c r="N180" i="32"/>
  <c r="AF152" i="88"/>
  <c r="AA152" i="88"/>
  <c r="AS152" i="88"/>
  <c r="AN185" i="88"/>
  <c r="X185" i="88"/>
  <c r="U187" i="92"/>
  <c r="R156" i="93"/>
  <c r="AC152" i="32"/>
  <c r="AF180" i="32"/>
  <c r="AS180" i="32"/>
  <c r="AA180" i="32"/>
  <c r="L180" i="32"/>
  <c r="AM185" i="92"/>
  <c r="AL185" i="92"/>
  <c r="U185" i="92"/>
  <c r="AE185" i="92"/>
  <c r="Q152" i="88"/>
  <c r="Y152" i="88"/>
  <c r="AL152" i="88"/>
  <c r="O152" i="88"/>
  <c r="X152" i="88"/>
  <c r="AH152" i="88"/>
  <c r="I152" i="88"/>
  <c r="AD152" i="88"/>
  <c r="AK152" i="88"/>
  <c r="R185" i="88"/>
  <c r="AP185" i="88"/>
  <c r="AC174" i="32"/>
  <c r="Q187" i="92"/>
  <c r="AD187" i="92"/>
  <c r="N187" i="92"/>
  <c r="AR180" i="32"/>
  <c r="AN180" i="32"/>
  <c r="I180" i="32"/>
  <c r="Z152" i="88"/>
  <c r="U152" i="88"/>
  <c r="P152" i="88"/>
  <c r="J152" i="88"/>
  <c r="AQ152" i="88"/>
  <c r="S152" i="88"/>
  <c r="AM185" i="88"/>
  <c r="W187" i="92"/>
  <c r="AC187" i="91"/>
  <c r="K152" i="32"/>
  <c r="AR152" i="32"/>
  <c r="AM180" i="32"/>
  <c r="K180" i="32"/>
  <c r="X180" i="32"/>
  <c r="AK180" i="32"/>
  <c r="M185" i="92"/>
  <c r="Z185" i="92"/>
  <c r="AI185" i="92"/>
  <c r="R185" i="92"/>
  <c r="W152" i="88"/>
  <c r="AI152" i="88"/>
  <c r="AO152" i="88"/>
  <c r="AP152" i="88"/>
  <c r="AC152" i="88"/>
  <c r="K152" i="88"/>
  <c r="AE152" i="88"/>
  <c r="V152" i="88"/>
  <c r="AF185" i="88"/>
  <c r="M185" i="88"/>
  <c r="AP174" i="32"/>
  <c r="AH187" i="92"/>
  <c r="AB187" i="92"/>
  <c r="U187" i="32"/>
  <c r="H185" i="94"/>
  <c r="AO152" i="91"/>
  <c r="AD152" i="91"/>
  <c r="AM152" i="91"/>
  <c r="I152" i="91"/>
  <c r="AK152" i="91"/>
  <c r="AI152" i="91"/>
  <c r="P152" i="91"/>
  <c r="N152" i="91"/>
  <c r="AA152" i="91"/>
  <c r="Z174" i="94"/>
  <c r="K180" i="92"/>
  <c r="V180" i="92"/>
  <c r="AB185" i="92"/>
  <c r="AK185" i="92"/>
  <c r="V185" i="92"/>
  <c r="I185" i="92"/>
  <c r="AO185" i="92"/>
  <c r="Q185" i="92"/>
  <c r="H185" i="92"/>
  <c r="W185" i="92"/>
  <c r="AN185" i="92"/>
  <c r="N187" i="94"/>
  <c r="K174" i="87"/>
  <c r="Y185" i="32"/>
  <c r="AN185" i="32"/>
  <c r="AB185" i="32"/>
  <c r="Q185" i="32"/>
  <c r="AP185" i="32"/>
  <c r="AI185" i="32"/>
  <c r="AD185" i="32"/>
  <c r="O185" i="32"/>
  <c r="J185" i="32"/>
  <c r="H174" i="32"/>
  <c r="AB174" i="32"/>
  <c r="S156" i="94"/>
  <c r="O152" i="91"/>
  <c r="Y152" i="91"/>
  <c r="H152" i="91"/>
  <c r="AQ152" i="91"/>
  <c r="U152" i="91"/>
  <c r="AB152" i="91"/>
  <c r="R152" i="91"/>
  <c r="AJ152" i="91"/>
  <c r="V174" i="94"/>
  <c r="W180" i="92"/>
  <c r="M180" i="92"/>
  <c r="AC185" i="92"/>
  <c r="L185" i="92"/>
  <c r="K185" i="92"/>
  <c r="AH185" i="92"/>
  <c r="AQ185" i="92"/>
  <c r="N185" i="92"/>
  <c r="O185" i="92"/>
  <c r="AP185" i="92"/>
  <c r="K156" i="92"/>
  <c r="AS185" i="32"/>
  <c r="I185" i="32"/>
  <c r="K185" i="32"/>
  <c r="Z185" i="32"/>
  <c r="R185" i="32"/>
  <c r="AQ185" i="32"/>
  <c r="AE185" i="32"/>
  <c r="AK185" i="32"/>
  <c r="I187" i="87"/>
  <c r="Z174" i="32"/>
  <c r="V174" i="32"/>
  <c r="J174" i="32"/>
  <c r="AQ187" i="32"/>
  <c r="AD152" i="32"/>
  <c r="AJ152" i="32"/>
  <c r="Y152" i="32"/>
  <c r="AK174" i="88"/>
  <c r="AL180" i="32"/>
  <c r="O180" i="32"/>
  <c r="Y180" i="32"/>
  <c r="AB180" i="32"/>
  <c r="AE180" i="32"/>
  <c r="AO180" i="32"/>
  <c r="M180" i="32"/>
  <c r="R180" i="32"/>
  <c r="Z180" i="32"/>
  <c r="AJ156" i="87"/>
  <c r="AL185" i="91"/>
  <c r="V185" i="91"/>
  <c r="Y187" i="88"/>
  <c r="AN180" i="88"/>
  <c r="AJ180" i="88"/>
  <c r="K180" i="88"/>
  <c r="Y180" i="88"/>
  <c r="O180" i="88"/>
  <c r="Z180" i="88"/>
  <c r="AK180" i="88"/>
  <c r="H180" i="88"/>
  <c r="AR180" i="88"/>
  <c r="Q185" i="88"/>
  <c r="AQ185" i="88"/>
  <c r="O185" i="88"/>
  <c r="K185" i="88"/>
  <c r="AJ152" i="87"/>
  <c r="AA152" i="87"/>
  <c r="P152" i="87"/>
  <c r="K152" i="87"/>
  <c r="Q152" i="87"/>
  <c r="H152" i="87"/>
  <c r="AL152" i="87"/>
  <c r="Z152" i="87"/>
  <c r="R180" i="91"/>
  <c r="AD180" i="91"/>
  <c r="AH180" i="91"/>
  <c r="AQ180" i="91"/>
  <c r="AO180" i="91"/>
  <c r="AF187" i="92"/>
  <c r="I187" i="92"/>
  <c r="AL187" i="92"/>
  <c r="AE187" i="92"/>
  <c r="R187" i="92"/>
  <c r="L180" i="93"/>
  <c r="AN180" i="93"/>
  <c r="R180" i="93"/>
  <c r="AA180" i="93"/>
  <c r="H180" i="93"/>
  <c r="AD180" i="93"/>
  <c r="Q180" i="93"/>
  <c r="O180" i="93"/>
  <c r="AR180" i="93"/>
  <c r="X185" i="87"/>
  <c r="AK152" i="32"/>
  <c r="AS152" i="32"/>
  <c r="AH180" i="32"/>
  <c r="J180" i="32"/>
  <c r="V180" i="32"/>
  <c r="AJ180" i="32"/>
  <c r="AI180" i="32"/>
  <c r="U180" i="32"/>
  <c r="H180" i="32"/>
  <c r="W180" i="32"/>
  <c r="O185" i="91"/>
  <c r="M185" i="91"/>
  <c r="AE180" i="88"/>
  <c r="AO180" i="88"/>
  <c r="AL180" i="88"/>
  <c r="AS180" i="88"/>
  <c r="AQ180" i="88"/>
  <c r="J180" i="88"/>
  <c r="AI180" i="88"/>
  <c r="AA180" i="88"/>
  <c r="AA185" i="88"/>
  <c r="N185" i="88"/>
  <c r="L185" i="88"/>
  <c r="S185" i="88"/>
  <c r="P185" i="88"/>
  <c r="AE152" i="87"/>
  <c r="AN152" i="87"/>
  <c r="AB152" i="87"/>
  <c r="V152" i="87"/>
  <c r="AO152" i="87"/>
  <c r="AK152" i="87"/>
  <c r="X152" i="87"/>
  <c r="L152" i="87"/>
  <c r="W180" i="91"/>
  <c r="S180" i="91"/>
  <c r="Z180" i="91"/>
  <c r="X180" i="91"/>
  <c r="AO187" i="92"/>
  <c r="AK187" i="92"/>
  <c r="V187" i="92"/>
  <c r="AP187" i="92"/>
  <c r="N180" i="93"/>
  <c r="W180" i="93"/>
  <c r="X180" i="93"/>
  <c r="P180" i="93"/>
  <c r="AP180" i="93"/>
  <c r="AO180" i="93"/>
  <c r="AS180" i="93"/>
  <c r="AI180" i="93"/>
  <c r="N156" i="93"/>
  <c r="AM185" i="94"/>
  <c r="AK187" i="91"/>
  <c r="AB174" i="94"/>
  <c r="R180" i="92"/>
  <c r="AP180" i="92"/>
  <c r="U180" i="92"/>
  <c r="L180" i="92"/>
  <c r="AK187" i="94"/>
  <c r="K187" i="87"/>
  <c r="K174" i="32"/>
  <c r="M174" i="32"/>
  <c r="R174" i="32"/>
  <c r="AE174" i="32"/>
  <c r="AR174" i="32"/>
  <c r="O187" i="32"/>
  <c r="AO156" i="94"/>
  <c r="Z156" i="93"/>
  <c r="AH185" i="94"/>
  <c r="AK174" i="94"/>
  <c r="AL180" i="92"/>
  <c r="H180" i="92"/>
  <c r="Z180" i="92"/>
  <c r="I180" i="92"/>
  <c r="AO180" i="92"/>
  <c r="AL174" i="87"/>
  <c r="AJ187" i="87"/>
  <c r="AL174" i="32"/>
  <c r="X174" i="32"/>
  <c r="I174" i="32"/>
  <c r="AI174" i="32"/>
  <c r="AS156" i="94"/>
  <c r="AQ156" i="94"/>
  <c r="P156" i="93"/>
  <c r="AA185" i="94"/>
  <c r="AQ185" i="94"/>
  <c r="AQ187" i="91"/>
  <c r="Y174" i="94"/>
  <c r="S174" i="94"/>
  <c r="AN180" i="92"/>
  <c r="AJ180" i="92"/>
  <c r="J180" i="92"/>
  <c r="AB180" i="92"/>
  <c r="S180" i="92"/>
  <c r="AK180" i="92"/>
  <c r="Y180" i="92"/>
  <c r="AI180" i="92"/>
  <c r="Q180" i="92"/>
  <c r="AB187" i="94"/>
  <c r="L174" i="87"/>
  <c r="AM187" i="87"/>
  <c r="R187" i="87"/>
  <c r="S174" i="32"/>
  <c r="U174" i="32"/>
  <c r="AM174" i="32"/>
  <c r="AH174" i="32"/>
  <c r="AS174" i="32"/>
  <c r="O174" i="32"/>
  <c r="N174" i="32"/>
  <c r="AO174" i="32"/>
  <c r="AA174" i="32"/>
  <c r="AO187" i="32"/>
  <c r="AK185" i="94"/>
  <c r="Q185" i="94"/>
  <c r="N185" i="94"/>
  <c r="AC174" i="94"/>
  <c r="M174" i="94"/>
  <c r="AE180" i="92"/>
  <c r="AD180" i="92"/>
  <c r="O180" i="92"/>
  <c r="AR180" i="92"/>
  <c r="AM180" i="92"/>
  <c r="AQ180" i="92"/>
  <c r="AF180" i="92"/>
  <c r="X180" i="92"/>
  <c r="AO174" i="87"/>
  <c r="Q187" i="87"/>
  <c r="P187" i="87"/>
  <c r="AD174" i="32"/>
  <c r="AF174" i="32"/>
  <c r="W174" i="32"/>
  <c r="Q174" i="32"/>
  <c r="AJ174" i="32"/>
  <c r="AQ174" i="32"/>
  <c r="L174" i="32"/>
  <c r="AK174" i="32"/>
  <c r="I156" i="94"/>
  <c r="AM156" i="94"/>
  <c r="AL156" i="94"/>
  <c r="AE156" i="94"/>
  <c r="H156" i="94"/>
  <c r="Q156" i="94"/>
  <c r="AR156" i="94"/>
  <c r="AN156" i="94"/>
  <c r="AH156" i="94"/>
  <c r="Y156" i="94"/>
  <c r="AQ156" i="92"/>
  <c r="AK156" i="92"/>
  <c r="I156" i="92"/>
  <c r="AD156" i="92"/>
  <c r="J156" i="92"/>
  <c r="W156" i="92"/>
  <c r="Z156" i="92"/>
  <c r="U156" i="92"/>
  <c r="S156" i="92"/>
  <c r="O156" i="92"/>
  <c r="V156" i="92"/>
  <c r="AO156" i="92"/>
  <c r="P156" i="92"/>
  <c r="AJ156" i="92"/>
  <c r="J187" i="91"/>
  <c r="P187" i="91"/>
  <c r="AB187" i="91"/>
  <c r="N187" i="91"/>
  <c r="S187" i="91"/>
  <c r="M187" i="91"/>
  <c r="Y187" i="91"/>
  <c r="AE187" i="91"/>
  <c r="U187" i="91"/>
  <c r="W187" i="91"/>
  <c r="O187" i="91"/>
  <c r="AF187" i="91"/>
  <c r="AH187" i="91"/>
  <c r="AM187" i="91"/>
  <c r="K187" i="91"/>
  <c r="AJ187" i="91"/>
  <c r="AI187" i="91"/>
  <c r="AP187" i="91"/>
  <c r="H187" i="91"/>
  <c r="AD187" i="91"/>
  <c r="X187" i="91"/>
  <c r="AA187" i="91"/>
  <c r="V187" i="91"/>
  <c r="R187" i="91"/>
  <c r="L187" i="91"/>
  <c r="AO187" i="91"/>
  <c r="Q187" i="91"/>
  <c r="AL187" i="32"/>
  <c r="R187" i="32"/>
  <c r="Y187" i="32"/>
  <c r="AE187" i="32"/>
  <c r="H187" i="32"/>
  <c r="AI187" i="32"/>
  <c r="AR187" i="32"/>
  <c r="Q187" i="32"/>
  <c r="J187" i="32"/>
  <c r="AC187" i="32"/>
  <c r="S187" i="32"/>
  <c r="W187" i="32"/>
  <c r="V187" i="32"/>
  <c r="AP187" i="32"/>
  <c r="AD187" i="32"/>
  <c r="L187" i="32"/>
  <c r="N187" i="32"/>
  <c r="AM187" i="32"/>
  <c r="AN187" i="32"/>
  <c r="M187" i="32"/>
  <c r="AS187" i="32"/>
  <c r="AJ187" i="32"/>
  <c r="AB187" i="32"/>
  <c r="AF187" i="32"/>
  <c r="AK187" i="32"/>
  <c r="P187" i="32"/>
  <c r="X187" i="32"/>
  <c r="R187" i="94"/>
  <c r="Y187" i="94"/>
  <c r="AN187" i="94"/>
  <c r="Z187" i="94"/>
  <c r="AJ187" i="94"/>
  <c r="Q187" i="94"/>
  <c r="AM187" i="94"/>
  <c r="AE187" i="94"/>
  <c r="AC187" i="94"/>
  <c r="AA187" i="94"/>
  <c r="P187" i="94"/>
  <c r="M187" i="94"/>
  <c r="H187" i="94"/>
  <c r="AH187" i="94"/>
  <c r="AO187" i="94"/>
  <c r="I187" i="94"/>
  <c r="AF187" i="94"/>
  <c r="U187" i="94"/>
  <c r="L187" i="94"/>
  <c r="AS187" i="94"/>
  <c r="K187" i="94"/>
  <c r="AP187" i="94"/>
  <c r="X187" i="94"/>
  <c r="AL187" i="94"/>
  <c r="O187" i="94"/>
  <c r="S187" i="94"/>
  <c r="W187" i="94"/>
  <c r="K156" i="93"/>
  <c r="AF156" i="93"/>
  <c r="O156" i="93"/>
  <c r="AH156" i="93"/>
  <c r="H156" i="93"/>
  <c r="AJ156" i="93"/>
  <c r="AN156" i="93"/>
  <c r="AL156" i="93"/>
  <c r="U156" i="93"/>
  <c r="AM156" i="93"/>
  <c r="AQ156" i="93"/>
  <c r="AA156" i="93"/>
  <c r="S156" i="93"/>
  <c r="AD156" i="93"/>
  <c r="AS156" i="93"/>
  <c r="AK156" i="93"/>
  <c r="AR156" i="93"/>
  <c r="J156" i="93"/>
  <c r="Y156" i="93"/>
  <c r="M156" i="93"/>
  <c r="AI156" i="93"/>
  <c r="AO156" i="93"/>
  <c r="AB156" i="93"/>
  <c r="X156" i="93"/>
  <c r="AP156" i="93"/>
  <c r="AC156" i="94"/>
  <c r="AF156" i="94"/>
  <c r="W156" i="93"/>
  <c r="Q156" i="93"/>
  <c r="V156" i="93"/>
  <c r="AN187" i="91"/>
  <c r="AL187" i="91"/>
  <c r="AD187" i="94"/>
  <c r="AI187" i="94"/>
  <c r="J187" i="94"/>
  <c r="AS156" i="92"/>
  <c r="AR156" i="92"/>
  <c r="AH187" i="32"/>
  <c r="I187" i="32"/>
  <c r="AA156" i="94"/>
  <c r="AB156" i="94"/>
  <c r="AE156" i="93"/>
  <c r="L156" i="93"/>
  <c r="I156" i="93"/>
  <c r="I187" i="91"/>
  <c r="Z187" i="91"/>
  <c r="AR187" i="91"/>
  <c r="V187" i="94"/>
  <c r="AQ187" i="94"/>
  <c r="AL156" i="92"/>
  <c r="K187" i="32"/>
  <c r="Z187" i="32"/>
  <c r="AH156" i="91"/>
  <c r="AO185" i="91"/>
  <c r="Z185" i="91"/>
  <c r="Y185" i="91"/>
  <c r="L185" i="91"/>
  <c r="AP185" i="91"/>
  <c r="AA180" i="91"/>
  <c r="AJ180" i="91"/>
  <c r="AE180" i="91"/>
  <c r="AP180" i="91"/>
  <c r="V180" i="91"/>
  <c r="AK180" i="91"/>
  <c r="O180" i="91"/>
  <c r="AF180" i="91"/>
  <c r="Q180" i="91"/>
  <c r="AO156" i="91"/>
  <c r="AQ185" i="91"/>
  <c r="AB185" i="91"/>
  <c r="J185" i="91"/>
  <c r="U185" i="91"/>
  <c r="AB180" i="91"/>
  <c r="AN180" i="91"/>
  <c r="N180" i="91"/>
  <c r="AM180" i="91"/>
  <c r="Y180" i="91"/>
  <c r="M180" i="91"/>
  <c r="U180" i="91"/>
  <c r="L180" i="91"/>
  <c r="S185" i="87"/>
  <c r="AC174" i="88"/>
  <c r="S156" i="91"/>
  <c r="AQ156" i="87"/>
  <c r="I185" i="91"/>
  <c r="Q185" i="91"/>
  <c r="AS185" i="91"/>
  <c r="AI185" i="91"/>
  <c r="X185" i="91"/>
  <c r="AD185" i="91"/>
  <c r="AJ185" i="91"/>
  <c r="AM185" i="91"/>
  <c r="AE185" i="91"/>
  <c r="X187" i="88"/>
  <c r="J185" i="88"/>
  <c r="AJ185" i="88"/>
  <c r="I185" i="88"/>
  <c r="AC185" i="88"/>
  <c r="Z185" i="88"/>
  <c r="AD185" i="88"/>
  <c r="Y185" i="88"/>
  <c r="V185" i="88"/>
  <c r="AB185" i="88"/>
  <c r="AC187" i="92"/>
  <c r="L187" i="92"/>
  <c r="O187" i="92"/>
  <c r="S187" i="92"/>
  <c r="Y187" i="92"/>
  <c r="AS187" i="92"/>
  <c r="AA187" i="92"/>
  <c r="J187" i="92"/>
  <c r="AN187" i="92"/>
  <c r="Q174" i="91"/>
  <c r="O156" i="91"/>
  <c r="AK185" i="91"/>
  <c r="N185" i="91"/>
  <c r="AA185" i="91"/>
  <c r="AC185" i="91"/>
  <c r="P185" i="91"/>
  <c r="AF185" i="91"/>
  <c r="AN185" i="91"/>
  <c r="AR185" i="91"/>
  <c r="P187" i="88"/>
  <c r="I156" i="32"/>
  <c r="W185" i="88"/>
  <c r="AE185" i="88"/>
  <c r="AO185" i="88"/>
  <c r="AI185" i="88"/>
  <c r="AL185" i="88"/>
  <c r="H185" i="88"/>
  <c r="AK185" i="88"/>
  <c r="AS185" i="88"/>
  <c r="X187" i="92"/>
  <c r="Z187" i="92"/>
  <c r="AI187" i="92"/>
  <c r="AQ187" i="92"/>
  <c r="M187" i="92"/>
  <c r="K187" i="92"/>
  <c r="AM187" i="92"/>
  <c r="AJ187" i="92"/>
  <c r="AS156" i="91"/>
  <c r="AN156" i="91"/>
  <c r="AC156" i="87"/>
  <c r="L187" i="88"/>
  <c r="V187" i="88"/>
  <c r="AO187" i="88"/>
  <c r="AB156" i="32"/>
  <c r="W185" i="87"/>
  <c r="AP174" i="88"/>
  <c r="AE156" i="91"/>
  <c r="I156" i="91"/>
  <c r="AR156" i="91"/>
  <c r="AP156" i="87"/>
  <c r="U187" i="88"/>
  <c r="I187" i="88"/>
  <c r="AM156" i="32"/>
  <c r="AM174" i="91"/>
  <c r="AC185" i="87"/>
  <c r="R185" i="87"/>
  <c r="Y174" i="88"/>
  <c r="AD156" i="91"/>
  <c r="M156" i="91"/>
  <c r="W156" i="91"/>
  <c r="AP156" i="91"/>
  <c r="R156" i="91"/>
  <c r="O156" i="87"/>
  <c r="V156" i="87"/>
  <c r="AS187" i="88"/>
  <c r="AI187" i="88"/>
  <c r="AD187" i="88"/>
  <c r="R187" i="88"/>
  <c r="S187" i="88"/>
  <c r="AH156" i="32"/>
  <c r="AK156" i="32"/>
  <c r="P174" i="91"/>
  <c r="AI185" i="87"/>
  <c r="AR185" i="87"/>
  <c r="AF174" i="88"/>
  <c r="AM156" i="91"/>
  <c r="P156" i="91"/>
  <c r="AQ156" i="91"/>
  <c r="Q156" i="91"/>
  <c r="J156" i="87"/>
  <c r="AI156" i="87"/>
  <c r="AR156" i="87"/>
  <c r="AN187" i="88"/>
  <c r="AB187" i="88"/>
  <c r="AQ187" i="88"/>
  <c r="O187" i="88"/>
  <c r="U156" i="32"/>
  <c r="K156" i="32"/>
  <c r="I174" i="91"/>
  <c r="AA174" i="91"/>
  <c r="M185" i="94"/>
  <c r="P185" i="94"/>
  <c r="AI185" i="94"/>
  <c r="R185" i="94"/>
  <c r="AR185" i="94"/>
  <c r="AL174" i="94"/>
  <c r="R174" i="94"/>
  <c r="Q174" i="94"/>
  <c r="AE174" i="94"/>
  <c r="W174" i="94"/>
  <c r="AS174" i="94"/>
  <c r="O174" i="94"/>
  <c r="S174" i="87"/>
  <c r="M174" i="87"/>
  <c r="S187" i="87"/>
  <c r="AI187" i="87"/>
  <c r="AC187" i="87"/>
  <c r="Y187" i="87"/>
  <c r="S185" i="94"/>
  <c r="U185" i="94"/>
  <c r="AB185" i="94"/>
  <c r="K185" i="94"/>
  <c r="X185" i="94"/>
  <c r="AJ185" i="94"/>
  <c r="I185" i="94"/>
  <c r="AP185" i="94"/>
  <c r="AN185" i="94"/>
  <c r="AL185" i="87"/>
  <c r="AD185" i="87"/>
  <c r="AF185" i="87"/>
  <c r="AP185" i="87"/>
  <c r="AA185" i="87"/>
  <c r="AJ174" i="94"/>
  <c r="X174" i="94"/>
  <c r="J174" i="94"/>
  <c r="N174" i="94"/>
  <c r="K174" i="94"/>
  <c r="AH174" i="94"/>
  <c r="AI174" i="94"/>
  <c r="AQ174" i="94"/>
  <c r="AR174" i="94"/>
  <c r="AO174" i="88"/>
  <c r="AI174" i="88"/>
  <c r="J174" i="87"/>
  <c r="H174" i="87"/>
  <c r="Y174" i="87"/>
  <c r="AI156" i="32"/>
  <c r="W156" i="32"/>
  <c r="AJ156" i="32"/>
  <c r="L156" i="32"/>
  <c r="Y156" i="32"/>
  <c r="AK187" i="87"/>
  <c r="X187" i="87"/>
  <c r="AN187" i="87"/>
  <c r="AS187" i="87"/>
  <c r="O187" i="87"/>
  <c r="AQ187" i="87"/>
  <c r="J187" i="87"/>
  <c r="N187" i="87"/>
  <c r="AE187" i="87"/>
  <c r="Z174" i="91"/>
  <c r="Y174" i="91"/>
  <c r="AL185" i="94"/>
  <c r="L185" i="94"/>
  <c r="AF185" i="94"/>
  <c r="W185" i="94"/>
  <c r="H174" i="94"/>
  <c r="AF174" i="94"/>
  <c r="AP174" i="87"/>
  <c r="AH174" i="87"/>
  <c r="L187" i="87"/>
  <c r="AB187" i="87"/>
  <c r="Z187" i="87"/>
  <c r="AH187" i="87"/>
  <c r="H187" i="87"/>
  <c r="J185" i="94"/>
  <c r="AD185" i="94"/>
  <c r="V185" i="94"/>
  <c r="AS185" i="94"/>
  <c r="AO185" i="94"/>
  <c r="AC185" i="94"/>
  <c r="Z185" i="94"/>
  <c r="Y185" i="94"/>
  <c r="Z185" i="87"/>
  <c r="AB185" i="87"/>
  <c r="V185" i="87"/>
  <c r="N185" i="87"/>
  <c r="AN185" i="87"/>
  <c r="U174" i="94"/>
  <c r="AA174" i="94"/>
  <c r="L174" i="94"/>
  <c r="AP174" i="94"/>
  <c r="AO174" i="94"/>
  <c r="P174" i="94"/>
  <c r="AM174" i="94"/>
  <c r="AD174" i="94"/>
  <c r="AS174" i="88"/>
  <c r="AL174" i="88"/>
  <c r="AJ174" i="87"/>
  <c r="W174" i="87"/>
  <c r="X174" i="87"/>
  <c r="AF174" i="87"/>
  <c r="AC174" i="87"/>
  <c r="AO156" i="32"/>
  <c r="AQ156" i="32"/>
  <c r="H156" i="32"/>
  <c r="N156" i="32"/>
  <c r="AA156" i="32"/>
  <c r="M187" i="87"/>
  <c r="AO187" i="87"/>
  <c r="AL187" i="87"/>
  <c r="V187" i="87"/>
  <c r="AF187" i="87"/>
  <c r="W187" i="87"/>
  <c r="AA187" i="87"/>
  <c r="AP187" i="87"/>
  <c r="U174" i="91"/>
  <c r="AD174" i="91"/>
  <c r="AQ185" i="87"/>
  <c r="M185" i="87"/>
  <c r="AS185" i="87"/>
  <c r="O185" i="87"/>
  <c r="AM185" i="87"/>
  <c r="Y185" i="87"/>
  <c r="AE185" i="87"/>
  <c r="J185" i="87"/>
  <c r="AJ185" i="87"/>
  <c r="J174" i="88"/>
  <c r="V174" i="88"/>
  <c r="AD174" i="88"/>
  <c r="AQ174" i="88"/>
  <c r="AB156" i="91"/>
  <c r="AK156" i="91"/>
  <c r="K156" i="91"/>
  <c r="V156" i="91"/>
  <c r="AL156" i="91"/>
  <c r="X156" i="91"/>
  <c r="H156" i="91"/>
  <c r="AI156" i="91"/>
  <c r="Y156" i="91"/>
  <c r="AN156" i="87"/>
  <c r="AM156" i="87"/>
  <c r="AH156" i="87"/>
  <c r="AK156" i="87"/>
  <c r="AC187" i="88"/>
  <c r="AH187" i="88"/>
  <c r="AL187" i="88"/>
  <c r="AP187" i="88"/>
  <c r="AK187" i="88"/>
  <c r="AF187" i="88"/>
  <c r="AA187" i="88"/>
  <c r="J187" i="88"/>
  <c r="AR187" i="88"/>
  <c r="V156" i="32"/>
  <c r="AN156" i="32"/>
  <c r="X156" i="32"/>
  <c r="P156" i="32"/>
  <c r="Z156" i="32"/>
  <c r="AC156" i="32"/>
  <c r="AF156" i="32"/>
  <c r="AP156" i="32"/>
  <c r="J156" i="32"/>
  <c r="N174" i="91"/>
  <c r="AF174" i="91"/>
  <c r="AK174" i="91"/>
  <c r="AB174" i="91"/>
  <c r="I185" i="87"/>
  <c r="AO185" i="87"/>
  <c r="K185" i="87"/>
  <c r="Q185" i="87"/>
  <c r="L185" i="87"/>
  <c r="AK185" i="87"/>
  <c r="H185" i="87"/>
  <c r="AH185" i="87"/>
  <c r="P174" i="88"/>
  <c r="K174" i="88"/>
  <c r="N174" i="88"/>
  <c r="R174" i="88"/>
  <c r="AN174" i="88"/>
  <c r="AC156" i="91"/>
  <c r="L156" i="91"/>
  <c r="N156" i="91"/>
  <c r="AA156" i="91"/>
  <c r="J156" i="91"/>
  <c r="Z156" i="91"/>
  <c r="AJ156" i="91"/>
  <c r="U156" i="91"/>
  <c r="N156" i="87"/>
  <c r="P156" i="87"/>
  <c r="AF156" i="87"/>
  <c r="X156" i="87"/>
  <c r="H156" i="87"/>
  <c r="W187" i="88"/>
  <c r="Q187" i="88"/>
  <c r="K187" i="88"/>
  <c r="H187" i="88"/>
  <c r="N187" i="88"/>
  <c r="M187" i="88"/>
  <c r="AM187" i="88"/>
  <c r="Z187" i="88"/>
  <c r="O156" i="32"/>
  <c r="AL156" i="32"/>
  <c r="Q156" i="32"/>
  <c r="S156" i="32"/>
  <c r="R156" i="32"/>
  <c r="AS156" i="32"/>
  <c r="AE156" i="32"/>
  <c r="AD156" i="32"/>
  <c r="AO174" i="91"/>
  <c r="AJ174" i="91"/>
  <c r="L174" i="91"/>
  <c r="AC174" i="91"/>
  <c r="H174" i="91"/>
  <c r="AM174" i="88"/>
  <c r="AH174" i="88"/>
  <c r="AA174" i="88"/>
  <c r="AR174" i="88"/>
  <c r="Z174" i="88"/>
  <c r="L174" i="88"/>
  <c r="W174" i="88"/>
  <c r="AE174" i="88"/>
  <c r="Q174" i="88"/>
  <c r="AA156" i="87"/>
  <c r="W156" i="87"/>
  <c r="AO156" i="87"/>
  <c r="Z156" i="87"/>
  <c r="I156" i="87"/>
  <c r="K156" i="87"/>
  <c r="AS156" i="87"/>
  <c r="S156" i="87"/>
  <c r="AD156" i="87"/>
  <c r="AQ174" i="91"/>
  <c r="O174" i="91"/>
  <c r="X174" i="91"/>
  <c r="AI174" i="91"/>
  <c r="W174" i="91"/>
  <c r="S174" i="91"/>
  <c r="AN174" i="91"/>
  <c r="K174" i="91"/>
  <c r="AP174" i="91"/>
  <c r="S174" i="88"/>
  <c r="X174" i="88"/>
  <c r="AB174" i="88"/>
  <c r="O174" i="88"/>
  <c r="AJ174" i="88"/>
  <c r="U174" i="88"/>
  <c r="H174" i="88"/>
  <c r="M174" i="88"/>
  <c r="AE156" i="87"/>
  <c r="AL156" i="87"/>
  <c r="R156" i="87"/>
  <c r="Q156" i="87"/>
  <c r="AB156" i="87"/>
  <c r="L156" i="87"/>
  <c r="M156" i="87"/>
  <c r="AE174" i="91"/>
  <c r="AL174" i="91"/>
  <c r="AH174" i="91"/>
  <c r="R174" i="91"/>
  <c r="V174" i="91"/>
  <c r="J174" i="91"/>
  <c r="M174" i="91"/>
  <c r="AS174" i="91"/>
  <c r="R156" i="94"/>
  <c r="AJ156" i="94"/>
  <c r="P156" i="94"/>
  <c r="K156" i="94"/>
  <c r="L156" i="94"/>
  <c r="W156" i="94"/>
  <c r="AD156" i="94"/>
  <c r="Z156" i="94"/>
  <c r="AI156" i="94"/>
  <c r="N174" i="87"/>
  <c r="AN174" i="87"/>
  <c r="Z174" i="87"/>
  <c r="O174" i="87"/>
  <c r="AR174" i="87"/>
  <c r="I174" i="87"/>
  <c r="AB174" i="87"/>
  <c r="AQ174" i="87"/>
  <c r="AM174" i="87"/>
  <c r="AE156" i="92"/>
  <c r="AN156" i="92"/>
  <c r="AA156" i="92"/>
  <c r="AM156" i="92"/>
  <c r="X156" i="92"/>
  <c r="L156" i="92"/>
  <c r="AI156" i="92"/>
  <c r="AF156" i="92"/>
  <c r="AC156" i="92"/>
  <c r="F151" i="92"/>
  <c r="AP156" i="94"/>
  <c r="M156" i="94"/>
  <c r="J156" i="94"/>
  <c r="N156" i="94"/>
  <c r="X156" i="94"/>
  <c r="U156" i="94"/>
  <c r="O156" i="94"/>
  <c r="AK156" i="94"/>
  <c r="R174" i="87"/>
  <c r="AA174" i="87"/>
  <c r="AS174" i="87"/>
  <c r="AI174" i="87"/>
  <c r="AD174" i="87"/>
  <c r="V174" i="87"/>
  <c r="Q174" i="87"/>
  <c r="AK174" i="87"/>
  <c r="N156" i="92"/>
  <c r="R156" i="92"/>
  <c r="AH156" i="92"/>
  <c r="AB156" i="92"/>
  <c r="H156" i="92"/>
  <c r="AP156" i="92"/>
  <c r="Q156" i="92"/>
  <c r="M156" i="92"/>
  <c r="F151" i="87"/>
  <c r="F151" i="93"/>
  <c r="G169" i="92"/>
  <c r="AT180" i="94"/>
  <c r="AU153" i="93"/>
  <c r="AV153" i="93" s="1"/>
  <c r="AH127" i="92"/>
  <c r="AJ127" i="92"/>
  <c r="J127" i="92"/>
  <c r="AR127" i="92"/>
  <c r="Y127" i="92"/>
  <c r="AA127" i="92"/>
  <c r="H127" i="92"/>
  <c r="AP127" i="92"/>
  <c r="R127" i="92"/>
  <c r="P127" i="92"/>
  <c r="AD127" i="92"/>
  <c r="M127" i="92"/>
  <c r="AK127" i="92"/>
  <c r="S127" i="92"/>
  <c r="L127" i="92"/>
  <c r="AN127" i="92"/>
  <c r="AM127" i="92"/>
  <c r="V127" i="92"/>
  <c r="AS127" i="92"/>
  <c r="AB127" i="92"/>
  <c r="K127" i="92"/>
  <c r="AC127" i="92"/>
  <c r="W127" i="92"/>
  <c r="AI127" i="92"/>
  <c r="AO127" i="92"/>
  <c r="F126" i="92"/>
  <c r="N127" i="92"/>
  <c r="Q127" i="92"/>
  <c r="X127" i="92"/>
  <c r="AL127" i="92"/>
  <c r="I127" i="92"/>
  <c r="AE127" i="92"/>
  <c r="AF127" i="92"/>
  <c r="AQ127" i="92"/>
  <c r="O127" i="92"/>
  <c r="Z127" i="92"/>
  <c r="U127" i="92"/>
  <c r="AI127" i="91"/>
  <c r="AK127" i="91"/>
  <c r="AD127" i="91"/>
  <c r="AS127" i="91"/>
  <c r="AB127" i="91"/>
  <c r="AR127" i="91"/>
  <c r="Q127" i="91"/>
  <c r="M127" i="91"/>
  <c r="F126" i="91"/>
  <c r="K127" i="91"/>
  <c r="AM127" i="91"/>
  <c r="X127" i="91"/>
  <c r="O127" i="91"/>
  <c r="Z127" i="91"/>
  <c r="S127" i="91"/>
  <c r="AQ127" i="91"/>
  <c r="AO127" i="91"/>
  <c r="U127" i="91"/>
  <c r="AL127" i="91"/>
  <c r="R127" i="91"/>
  <c r="AJ127" i="91"/>
  <c r="I127" i="91"/>
  <c r="AF127" i="91"/>
  <c r="L127" i="91"/>
  <c r="AC127" i="91"/>
  <c r="J127" i="91"/>
  <c r="AA127" i="91"/>
  <c r="P127" i="91"/>
  <c r="AE127" i="91"/>
  <c r="V127" i="91"/>
  <c r="Y127" i="91"/>
  <c r="AN127" i="91"/>
  <c r="AH127" i="91"/>
  <c r="N127" i="91"/>
  <c r="H127" i="91"/>
  <c r="AP127" i="91"/>
  <c r="W127" i="91"/>
  <c r="X116" i="92"/>
  <c r="AF116" i="92"/>
  <c r="M116" i="92"/>
  <c r="AD116" i="92"/>
  <c r="AO116" i="92"/>
  <c r="O116" i="92"/>
  <c r="AR116" i="92"/>
  <c r="S116" i="92"/>
  <c r="Z116" i="92"/>
  <c r="AM116" i="92"/>
  <c r="AK116" i="92"/>
  <c r="AQ116" i="92"/>
  <c r="I116" i="92"/>
  <c r="AS116" i="92"/>
  <c r="Q116" i="92"/>
  <c r="K116" i="92"/>
  <c r="AB116" i="92"/>
  <c r="P116" i="92"/>
  <c r="AH116" i="92"/>
  <c r="V116" i="92"/>
  <c r="H116" i="92"/>
  <c r="Y116" i="92"/>
  <c r="AP116" i="92"/>
  <c r="AL116" i="92"/>
  <c r="N116" i="92"/>
  <c r="AE116" i="92"/>
  <c r="AI116" i="92"/>
  <c r="U116" i="92"/>
  <c r="W116" i="92"/>
  <c r="AN116" i="92"/>
  <c r="AA116" i="92"/>
  <c r="L116" i="92"/>
  <c r="AJ116" i="92"/>
  <c r="AC116" i="92"/>
  <c r="J116" i="92"/>
  <c r="R116" i="92"/>
  <c r="S143" i="32"/>
  <c r="AK143" i="32"/>
  <c r="M143" i="32"/>
  <c r="AD143" i="32"/>
  <c r="H143" i="32"/>
  <c r="AP143" i="32"/>
  <c r="AJ143" i="32"/>
  <c r="W143" i="32"/>
  <c r="N143" i="32"/>
  <c r="X143" i="32"/>
  <c r="AO143" i="32"/>
  <c r="Q143" i="32"/>
  <c r="AI143" i="32"/>
  <c r="P143" i="32"/>
  <c r="J143" i="32"/>
  <c r="AR143" i="32"/>
  <c r="AN143" i="32"/>
  <c r="AE143" i="32"/>
  <c r="K143" i="32"/>
  <c r="AB143" i="32"/>
  <c r="AS143" i="32"/>
  <c r="V143" i="32"/>
  <c r="AM143" i="32"/>
  <c r="Y143" i="32"/>
  <c r="R143" i="32"/>
  <c r="U143" i="32"/>
  <c r="L143" i="32"/>
  <c r="O143" i="32"/>
  <c r="AF143" i="32"/>
  <c r="I143" i="32"/>
  <c r="Z143" i="32"/>
  <c r="AQ143" i="32"/>
  <c r="AH143" i="32"/>
  <c r="AA143" i="32"/>
  <c r="AL143" i="32"/>
  <c r="AC143" i="32"/>
  <c r="L161" i="32"/>
  <c r="AC161" i="32"/>
  <c r="J161" i="32"/>
  <c r="AA161" i="32"/>
  <c r="AR161" i="32"/>
  <c r="AI161" i="32"/>
  <c r="S161" i="32"/>
  <c r="M161" i="32"/>
  <c r="V161" i="32"/>
  <c r="P161" i="32"/>
  <c r="AH161" i="32"/>
  <c r="N161" i="32"/>
  <c r="AE161" i="32"/>
  <c r="I161" i="32"/>
  <c r="AQ161" i="32"/>
  <c r="AB161" i="32"/>
  <c r="AD161" i="32"/>
  <c r="AM161" i="32"/>
  <c r="U161" i="32"/>
  <c r="AL161" i="32"/>
  <c r="R161" i="32"/>
  <c r="AJ161" i="32"/>
  <c r="Q161" i="32"/>
  <c r="H161" i="32"/>
  <c r="AK161" i="32"/>
  <c r="O161" i="32"/>
  <c r="X161" i="32"/>
  <c r="Y161" i="32"/>
  <c r="AP161" i="32"/>
  <c r="W161" i="32"/>
  <c r="AN161" i="32"/>
  <c r="Z161" i="32"/>
  <c r="K161" i="32"/>
  <c r="AS161" i="32"/>
  <c r="AF161" i="32"/>
  <c r="AO161" i="32"/>
  <c r="AQ109" i="88"/>
  <c r="U109" i="88"/>
  <c r="AF109" i="88"/>
  <c r="AH109" i="88"/>
  <c r="AK109" i="88"/>
  <c r="Y109" i="88"/>
  <c r="H109" i="88"/>
  <c r="AL109" i="88"/>
  <c r="I109" i="88"/>
  <c r="AO109" i="88"/>
  <c r="P109" i="88"/>
  <c r="AS109" i="88"/>
  <c r="V109" i="88"/>
  <c r="L109" i="88"/>
  <c r="S109" i="88"/>
  <c r="AR109" i="88"/>
  <c r="AD109" i="88"/>
  <c r="M109" i="88"/>
  <c r="AC109" i="88"/>
  <c r="K109" i="88"/>
  <c r="AB109" i="88"/>
  <c r="AI109" i="88"/>
  <c r="O109" i="88"/>
  <c r="AM109" i="88"/>
  <c r="Q109" i="88"/>
  <c r="Z109" i="88"/>
  <c r="AP109" i="88"/>
  <c r="R109" i="88"/>
  <c r="AJ109" i="88"/>
  <c r="X109" i="88"/>
  <c r="W109" i="88"/>
  <c r="AN109" i="88"/>
  <c r="J109" i="88"/>
  <c r="AA109" i="88"/>
  <c r="F108" i="88"/>
  <c r="N109" i="88"/>
  <c r="AE109" i="88"/>
  <c r="P109" i="94"/>
  <c r="J109" i="94"/>
  <c r="N109" i="94"/>
  <c r="AN109" i="94"/>
  <c r="AH109" i="94"/>
  <c r="H109" i="94"/>
  <c r="R109" i="94"/>
  <c r="AE109" i="94"/>
  <c r="AD109" i="94"/>
  <c r="M109" i="94"/>
  <c r="AK109" i="94"/>
  <c r="S109" i="94"/>
  <c r="L109" i="94"/>
  <c r="AR109" i="94"/>
  <c r="AP109" i="94"/>
  <c r="AM109" i="94"/>
  <c r="V109" i="94"/>
  <c r="AS109" i="94"/>
  <c r="AB109" i="94"/>
  <c r="K109" i="94"/>
  <c r="AC109" i="94"/>
  <c r="AA109" i="94"/>
  <c r="Z109" i="94"/>
  <c r="AF109" i="94"/>
  <c r="U109" i="94"/>
  <c r="Y109" i="94"/>
  <c r="AQ109" i="94"/>
  <c r="I109" i="94"/>
  <c r="O109" i="94"/>
  <c r="W109" i="94"/>
  <c r="AI109" i="94"/>
  <c r="F108" i="94"/>
  <c r="AJ109" i="94"/>
  <c r="Q109" i="94"/>
  <c r="AL109" i="94"/>
  <c r="AO109" i="94"/>
  <c r="X109" i="94"/>
  <c r="W117" i="94"/>
  <c r="AC117" i="94"/>
  <c r="AN117" i="94"/>
  <c r="L117" i="94"/>
  <c r="N117" i="94"/>
  <c r="AE117" i="94"/>
  <c r="AK117" i="94"/>
  <c r="S117" i="94"/>
  <c r="AM117" i="94"/>
  <c r="V117" i="94"/>
  <c r="AR117" i="94"/>
  <c r="J117" i="94"/>
  <c r="P117" i="94"/>
  <c r="AS117" i="94"/>
  <c r="AB117" i="94"/>
  <c r="K117" i="94"/>
  <c r="AD117" i="94"/>
  <c r="M117" i="94"/>
  <c r="AA117" i="94"/>
  <c r="AH117" i="94"/>
  <c r="U117" i="94"/>
  <c r="X117" i="94"/>
  <c r="Z117" i="94"/>
  <c r="R117" i="94"/>
  <c r="AL117" i="94"/>
  <c r="AO117" i="94"/>
  <c r="AQ117" i="94"/>
  <c r="I117" i="94"/>
  <c r="Y117" i="94"/>
  <c r="Q117" i="94"/>
  <c r="AF117" i="94"/>
  <c r="AJ117" i="94"/>
  <c r="O117" i="94"/>
  <c r="AP117" i="94"/>
  <c r="AI117" i="94"/>
  <c r="H117" i="94"/>
  <c r="AK195" i="88"/>
  <c r="AI195" i="88"/>
  <c r="K195" i="88"/>
  <c r="N195" i="88"/>
  <c r="AL195" i="88"/>
  <c r="U195" i="88"/>
  <c r="AO195" i="88"/>
  <c r="R195" i="88"/>
  <c r="AF195" i="88"/>
  <c r="J195" i="88"/>
  <c r="S195" i="88"/>
  <c r="Q195" i="88"/>
  <c r="AC195" i="88"/>
  <c r="L195" i="88"/>
  <c r="AD195" i="88"/>
  <c r="AR195" i="88"/>
  <c r="V195" i="88"/>
  <c r="AQ195" i="88"/>
  <c r="AN195" i="88"/>
  <c r="AS195" i="88"/>
  <c r="AH195" i="88"/>
  <c r="AJ195" i="88"/>
  <c r="AA195" i="88"/>
  <c r="I195" i="88"/>
  <c r="Y195" i="88"/>
  <c r="X195" i="88"/>
  <c r="O195" i="88"/>
  <c r="AB195" i="88"/>
  <c r="Z195" i="88"/>
  <c r="P195" i="88"/>
  <c r="M195" i="88"/>
  <c r="F194" i="88"/>
  <c r="W195" i="88"/>
  <c r="AP195" i="88"/>
  <c r="H195" i="88"/>
  <c r="AM195" i="88"/>
  <c r="AE195" i="88"/>
  <c r="AR160" i="88"/>
  <c r="AO160" i="88"/>
  <c r="AE160" i="88"/>
  <c r="S160" i="88"/>
  <c r="J160" i="88"/>
  <c r="AJ160" i="88"/>
  <c r="Y160" i="88"/>
  <c r="O160" i="88"/>
  <c r="AF160" i="88"/>
  <c r="L160" i="88"/>
  <c r="AA160" i="88"/>
  <c r="H160" i="88"/>
  <c r="AP160" i="88"/>
  <c r="X160" i="88"/>
  <c r="AL160" i="88"/>
  <c r="R160" i="88"/>
  <c r="AK160" i="88"/>
  <c r="U160" i="88"/>
  <c r="N160" i="88"/>
  <c r="AC160" i="88"/>
  <c r="AD160" i="88"/>
  <c r="M160" i="88"/>
  <c r="W160" i="88"/>
  <c r="AS160" i="88"/>
  <c r="AQ160" i="88"/>
  <c r="Z160" i="88"/>
  <c r="I160" i="88"/>
  <c r="AB160" i="88"/>
  <c r="AM160" i="88"/>
  <c r="V160" i="88"/>
  <c r="K160" i="88"/>
  <c r="AH160" i="88"/>
  <c r="AI160" i="88"/>
  <c r="Q160" i="88"/>
  <c r="P160" i="88"/>
  <c r="AN160" i="88"/>
  <c r="AJ162" i="91"/>
  <c r="AN162" i="91"/>
  <c r="P162" i="91"/>
  <c r="AA162" i="91"/>
  <c r="W162" i="91"/>
  <c r="AR162" i="91"/>
  <c r="AH162" i="91"/>
  <c r="J162" i="91"/>
  <c r="AP162" i="91"/>
  <c r="R162" i="91"/>
  <c r="Y162" i="91"/>
  <c r="N162" i="91"/>
  <c r="H162" i="91"/>
  <c r="AE162" i="91"/>
  <c r="AO162" i="91"/>
  <c r="X162" i="91"/>
  <c r="AQ162" i="91"/>
  <c r="Z162" i="91"/>
  <c r="I162" i="91"/>
  <c r="AL162" i="91"/>
  <c r="AF162" i="91"/>
  <c r="O162" i="91"/>
  <c r="AI162" i="91"/>
  <c r="Q162" i="91"/>
  <c r="U162" i="91"/>
  <c r="AB162" i="91"/>
  <c r="AD162" i="91"/>
  <c r="AC162" i="91"/>
  <c r="S162" i="91"/>
  <c r="V162" i="91"/>
  <c r="AS162" i="91"/>
  <c r="K162" i="91"/>
  <c r="M162" i="91"/>
  <c r="AK162" i="91"/>
  <c r="AM162" i="91"/>
  <c r="L162" i="91"/>
  <c r="AR129" i="87"/>
  <c r="AP129" i="87"/>
  <c r="AE129" i="87"/>
  <c r="R129" i="87"/>
  <c r="H129" i="87"/>
  <c r="AJ129" i="87"/>
  <c r="AA129" i="87"/>
  <c r="AH129" i="87"/>
  <c r="N129" i="87"/>
  <c r="J129" i="87"/>
  <c r="AN129" i="87"/>
  <c r="P129" i="87"/>
  <c r="W129" i="87"/>
  <c r="AQ129" i="87"/>
  <c r="Z129" i="87"/>
  <c r="I129" i="87"/>
  <c r="AF129" i="87"/>
  <c r="O129" i="87"/>
  <c r="AC129" i="87"/>
  <c r="AM129" i="87"/>
  <c r="V129" i="87"/>
  <c r="AS129" i="87"/>
  <c r="AB129" i="87"/>
  <c r="K129" i="87"/>
  <c r="AL129" i="87"/>
  <c r="Y129" i="87"/>
  <c r="AI129" i="87"/>
  <c r="Q129" i="87"/>
  <c r="AO129" i="87"/>
  <c r="X129" i="87"/>
  <c r="L129" i="87"/>
  <c r="AD129" i="87"/>
  <c r="M129" i="87"/>
  <c r="AK129" i="87"/>
  <c r="S129" i="87"/>
  <c r="AJ129" i="93"/>
  <c r="AR129" i="93"/>
  <c r="AE129" i="93"/>
  <c r="P129" i="93"/>
  <c r="AN129" i="93"/>
  <c r="W129" i="93"/>
  <c r="H129" i="93"/>
  <c r="R129" i="93"/>
  <c r="AH129" i="93"/>
  <c r="AA129" i="93"/>
  <c r="AP129" i="93"/>
  <c r="J129" i="93"/>
  <c r="Y129" i="93"/>
  <c r="AS129" i="93"/>
  <c r="AB129" i="93"/>
  <c r="K129" i="93"/>
  <c r="AD129" i="93"/>
  <c r="M129" i="93"/>
  <c r="AC129" i="93"/>
  <c r="AK129" i="93"/>
  <c r="S129" i="93"/>
  <c r="AM129" i="93"/>
  <c r="V129" i="93"/>
  <c r="L129" i="93"/>
  <c r="AF129" i="93"/>
  <c r="AI129" i="93"/>
  <c r="U129" i="93"/>
  <c r="O129" i="93"/>
  <c r="Q129" i="93"/>
  <c r="N129" i="93"/>
  <c r="AQ129" i="93"/>
  <c r="Z129" i="93"/>
  <c r="AO129" i="93"/>
  <c r="I129" i="93"/>
  <c r="X129" i="93"/>
  <c r="AL129" i="93"/>
  <c r="AR119" i="91"/>
  <c r="AF119" i="91"/>
  <c r="O119" i="91"/>
  <c r="AO119" i="91"/>
  <c r="X119" i="91"/>
  <c r="AB119" i="91"/>
  <c r="AS119" i="91"/>
  <c r="K119" i="91"/>
  <c r="AK119" i="91"/>
  <c r="S119" i="91"/>
  <c r="Z119" i="91"/>
  <c r="M119" i="91"/>
  <c r="I119" i="91"/>
  <c r="AQ119" i="91"/>
  <c r="AD119" i="91"/>
  <c r="AI119" i="91"/>
  <c r="V119" i="91"/>
  <c r="AM119" i="91"/>
  <c r="Q119" i="91"/>
  <c r="P119" i="91"/>
  <c r="AH119" i="91"/>
  <c r="R119" i="91"/>
  <c r="AJ119" i="91"/>
  <c r="H119" i="91"/>
  <c r="Y119" i="91"/>
  <c r="AP119" i="91"/>
  <c r="J119" i="91"/>
  <c r="AA119" i="91"/>
  <c r="AC119" i="91"/>
  <c r="AE119" i="91"/>
  <c r="AL119" i="91"/>
  <c r="AN119" i="91"/>
  <c r="L119" i="91"/>
  <c r="N119" i="91"/>
  <c r="U119" i="91"/>
  <c r="W119" i="91"/>
  <c r="N119" i="94"/>
  <c r="AE119" i="94"/>
  <c r="AC119" i="94"/>
  <c r="W119" i="94"/>
  <c r="L119" i="94"/>
  <c r="AM119" i="94"/>
  <c r="V119" i="94"/>
  <c r="AS119" i="94"/>
  <c r="AB119" i="94"/>
  <c r="K119" i="94"/>
  <c r="R119" i="94"/>
  <c r="Y119" i="94"/>
  <c r="AL119" i="94"/>
  <c r="AN119" i="94"/>
  <c r="AD119" i="94"/>
  <c r="M119" i="94"/>
  <c r="AK119" i="94"/>
  <c r="S119" i="94"/>
  <c r="AJ119" i="94"/>
  <c r="AP119" i="94"/>
  <c r="H119" i="94"/>
  <c r="AI119" i="94"/>
  <c r="AO119" i="94"/>
  <c r="AR119" i="94"/>
  <c r="P119" i="94"/>
  <c r="Q119" i="94"/>
  <c r="X119" i="94"/>
  <c r="J119" i="94"/>
  <c r="AF119" i="94"/>
  <c r="U119" i="94"/>
  <c r="AQ119" i="94"/>
  <c r="O119" i="94"/>
  <c r="Z119" i="94"/>
  <c r="AA119" i="94"/>
  <c r="I119" i="94"/>
  <c r="AH119" i="94"/>
  <c r="AN159" i="94"/>
  <c r="AE159" i="94"/>
  <c r="AF159" i="94"/>
  <c r="O159" i="94"/>
  <c r="AI159" i="94"/>
  <c r="Q159" i="94"/>
  <c r="AJ159" i="94"/>
  <c r="AP159" i="94"/>
  <c r="H159" i="94"/>
  <c r="W159" i="94"/>
  <c r="AO159" i="94"/>
  <c r="X159" i="94"/>
  <c r="AQ159" i="94"/>
  <c r="Z159" i="94"/>
  <c r="I159" i="94"/>
  <c r="R159" i="94"/>
  <c r="Y159" i="94"/>
  <c r="U159" i="94"/>
  <c r="AC159" i="94"/>
  <c r="AB159" i="94"/>
  <c r="AD159" i="94"/>
  <c r="AA159" i="94"/>
  <c r="AS159" i="94"/>
  <c r="K159" i="94"/>
  <c r="M159" i="94"/>
  <c r="AH159" i="94"/>
  <c r="V159" i="94"/>
  <c r="AL159" i="94"/>
  <c r="L159" i="94"/>
  <c r="AK159" i="94"/>
  <c r="AR159" i="94"/>
  <c r="N159" i="94"/>
  <c r="S159" i="94"/>
  <c r="J159" i="94"/>
  <c r="AM159" i="94"/>
  <c r="P159" i="94"/>
  <c r="AU174" i="92"/>
  <c r="AV174" i="92" s="1"/>
  <c r="AR128" i="94"/>
  <c r="AK128" i="94"/>
  <c r="S128" i="94"/>
  <c r="AS128" i="94"/>
  <c r="AB128" i="94"/>
  <c r="K128" i="94"/>
  <c r="O128" i="94"/>
  <c r="AF128" i="94"/>
  <c r="AO128" i="94"/>
  <c r="X128" i="94"/>
  <c r="Q128" i="94"/>
  <c r="V128" i="94"/>
  <c r="AI128" i="94"/>
  <c r="AM128" i="94"/>
  <c r="Z128" i="94"/>
  <c r="P128" i="94"/>
  <c r="AH128" i="94"/>
  <c r="W128" i="94"/>
  <c r="AN128" i="94"/>
  <c r="AD128" i="94"/>
  <c r="H128" i="94"/>
  <c r="Y128" i="94"/>
  <c r="AP128" i="94"/>
  <c r="N128" i="94"/>
  <c r="AE128" i="94"/>
  <c r="AQ128" i="94"/>
  <c r="M128" i="94"/>
  <c r="AC128" i="94"/>
  <c r="J128" i="94"/>
  <c r="L128" i="94"/>
  <c r="AA128" i="94"/>
  <c r="AL128" i="94"/>
  <c r="R128" i="94"/>
  <c r="AJ128" i="94"/>
  <c r="I128" i="94"/>
  <c r="U128" i="94"/>
  <c r="AR155" i="94"/>
  <c r="AA155" i="94"/>
  <c r="AL155" i="94"/>
  <c r="L155" i="94"/>
  <c r="AC155" i="94"/>
  <c r="J155" i="94"/>
  <c r="AQ155" i="94"/>
  <c r="Z155" i="94"/>
  <c r="I155" i="94"/>
  <c r="AF155" i="94"/>
  <c r="O155" i="94"/>
  <c r="Y155" i="94"/>
  <c r="AE155" i="94"/>
  <c r="AJ155" i="94"/>
  <c r="AI155" i="94"/>
  <c r="Q155" i="94"/>
  <c r="AO155" i="94"/>
  <c r="X155" i="94"/>
  <c r="AP155" i="94"/>
  <c r="H155" i="94"/>
  <c r="N155" i="94"/>
  <c r="M155" i="94"/>
  <c r="S155" i="94"/>
  <c r="AN155" i="94"/>
  <c r="AD155" i="94"/>
  <c r="AK155" i="94"/>
  <c r="AH155" i="94"/>
  <c r="R155" i="94"/>
  <c r="AS155" i="94"/>
  <c r="W155" i="94"/>
  <c r="AB155" i="94"/>
  <c r="U155" i="94"/>
  <c r="AM155" i="94"/>
  <c r="K155" i="94"/>
  <c r="V155" i="94"/>
  <c r="P155" i="94"/>
  <c r="F151" i="94"/>
  <c r="AR168" i="94"/>
  <c r="AS168" i="94"/>
  <c r="AI168" i="94"/>
  <c r="X168" i="94"/>
  <c r="K168" i="94"/>
  <c r="AO168" i="94"/>
  <c r="AB168" i="94"/>
  <c r="Q168" i="94"/>
  <c r="Z168" i="94"/>
  <c r="AK168" i="94"/>
  <c r="O168" i="94"/>
  <c r="I168" i="94"/>
  <c r="AF168" i="94"/>
  <c r="S168" i="94"/>
  <c r="AQ168" i="94"/>
  <c r="V168" i="94"/>
  <c r="AM168" i="94"/>
  <c r="AD168" i="94"/>
  <c r="U168" i="94"/>
  <c r="AL168" i="94"/>
  <c r="W168" i="94"/>
  <c r="AN168" i="94"/>
  <c r="L168" i="94"/>
  <c r="AC168" i="94"/>
  <c r="N168" i="94"/>
  <c r="AE168" i="94"/>
  <c r="P168" i="94"/>
  <c r="J168" i="94"/>
  <c r="AH168" i="94"/>
  <c r="AA168" i="94"/>
  <c r="AJ168" i="94"/>
  <c r="M168" i="94"/>
  <c r="H168" i="94"/>
  <c r="Y168" i="94"/>
  <c r="AP168" i="94"/>
  <c r="R168" i="94"/>
  <c r="AS118" i="93"/>
  <c r="AQ118" i="93"/>
  <c r="U118" i="93"/>
  <c r="AF118" i="93"/>
  <c r="I118" i="93"/>
  <c r="AB118" i="93"/>
  <c r="P118" i="93"/>
  <c r="AM118" i="93"/>
  <c r="V118" i="93"/>
  <c r="AR118" i="93"/>
  <c r="Y118" i="93"/>
  <c r="AO118" i="93"/>
  <c r="Q118" i="93"/>
  <c r="AL118" i="93"/>
  <c r="AK118" i="93"/>
  <c r="M118" i="93"/>
  <c r="AC118" i="93"/>
  <c r="O118" i="93"/>
  <c r="AP118" i="93"/>
  <c r="AI118" i="93"/>
  <c r="N118" i="93"/>
  <c r="AE118" i="93"/>
  <c r="AH118" i="93"/>
  <c r="S118" i="93"/>
  <c r="L118" i="93"/>
  <c r="W118" i="93"/>
  <c r="AN118" i="93"/>
  <c r="K118" i="93"/>
  <c r="AD118" i="93"/>
  <c r="J118" i="93"/>
  <c r="X118" i="93"/>
  <c r="AA118" i="93"/>
  <c r="R118" i="93"/>
  <c r="H118" i="93"/>
  <c r="AJ118" i="93"/>
  <c r="Z118" i="93"/>
  <c r="AR198" i="94"/>
  <c r="AS198" i="94"/>
  <c r="AB198" i="94"/>
  <c r="K198" i="94"/>
  <c r="AK198" i="94"/>
  <c r="S198" i="94"/>
  <c r="AF198" i="94"/>
  <c r="O198" i="94"/>
  <c r="AO198" i="94"/>
  <c r="X198" i="94"/>
  <c r="AI198" i="94"/>
  <c r="AM198" i="94"/>
  <c r="Q198" i="94"/>
  <c r="V198" i="94"/>
  <c r="I198" i="94"/>
  <c r="M198" i="94"/>
  <c r="P198" i="94"/>
  <c r="AH198" i="94"/>
  <c r="W198" i="94"/>
  <c r="AN198" i="94"/>
  <c r="AQ198" i="94"/>
  <c r="H198" i="94"/>
  <c r="Y198" i="94"/>
  <c r="AP198" i="94"/>
  <c r="N198" i="94"/>
  <c r="AE198" i="94"/>
  <c r="AD198" i="94"/>
  <c r="AC198" i="94"/>
  <c r="J198" i="94"/>
  <c r="Z198" i="94"/>
  <c r="L198" i="94"/>
  <c r="AA198" i="94"/>
  <c r="AL198" i="94"/>
  <c r="R198" i="94"/>
  <c r="AJ198" i="94"/>
  <c r="U198" i="94"/>
  <c r="AP165" i="94"/>
  <c r="AH165" i="94"/>
  <c r="P165" i="94"/>
  <c r="H165" i="94"/>
  <c r="AE165" i="94"/>
  <c r="Y165" i="94"/>
  <c r="AN165" i="94"/>
  <c r="R165" i="94"/>
  <c r="AK165" i="94"/>
  <c r="S165" i="94"/>
  <c r="AM165" i="94"/>
  <c r="V165" i="94"/>
  <c r="L165" i="94"/>
  <c r="N165" i="94"/>
  <c r="AJ165" i="94"/>
  <c r="AS165" i="94"/>
  <c r="AB165" i="94"/>
  <c r="K165" i="94"/>
  <c r="AD165" i="94"/>
  <c r="M165" i="94"/>
  <c r="AC165" i="94"/>
  <c r="AR165" i="94"/>
  <c r="AF165" i="94"/>
  <c r="AI165" i="94"/>
  <c r="U165" i="94"/>
  <c r="AA165" i="94"/>
  <c r="O165" i="94"/>
  <c r="Q165" i="94"/>
  <c r="W165" i="94"/>
  <c r="Z165" i="94"/>
  <c r="AO165" i="94"/>
  <c r="I165" i="94"/>
  <c r="X165" i="94"/>
  <c r="AL165" i="94"/>
  <c r="J165" i="94"/>
  <c r="AQ165" i="94"/>
  <c r="Y130" i="91"/>
  <c r="AH130" i="91"/>
  <c r="H130" i="91"/>
  <c r="P130" i="91"/>
  <c r="AP130" i="91"/>
  <c r="AD130" i="91"/>
  <c r="M130" i="91"/>
  <c r="AK130" i="91"/>
  <c r="S130" i="91"/>
  <c r="U130" i="91"/>
  <c r="AE130" i="91"/>
  <c r="AJ130" i="91"/>
  <c r="AM130" i="91"/>
  <c r="V130" i="91"/>
  <c r="AS130" i="91"/>
  <c r="AB130" i="91"/>
  <c r="K130" i="91"/>
  <c r="AL130" i="91"/>
  <c r="N130" i="91"/>
  <c r="R130" i="91"/>
  <c r="AQ130" i="91"/>
  <c r="I130" i="91"/>
  <c r="O130" i="91"/>
  <c r="AA130" i="91"/>
  <c r="AI130" i="91"/>
  <c r="AO130" i="91"/>
  <c r="L130" i="91"/>
  <c r="AR130" i="91"/>
  <c r="Z130" i="91"/>
  <c r="AF130" i="91"/>
  <c r="AC130" i="91"/>
  <c r="W130" i="91"/>
  <c r="Q130" i="91"/>
  <c r="X130" i="91"/>
  <c r="AN130" i="91"/>
  <c r="J130" i="91"/>
  <c r="U183" i="92"/>
  <c r="Y183" i="92"/>
  <c r="H183" i="92"/>
  <c r="AC183" i="92"/>
  <c r="AL183" i="92"/>
  <c r="AD183" i="92"/>
  <c r="M183" i="92"/>
  <c r="AK183" i="92"/>
  <c r="S183" i="92"/>
  <c r="AR183" i="92"/>
  <c r="J183" i="92"/>
  <c r="N183" i="92"/>
  <c r="AM183" i="92"/>
  <c r="V183" i="92"/>
  <c r="AS183" i="92"/>
  <c r="AB183" i="92"/>
  <c r="K183" i="92"/>
  <c r="AA183" i="92"/>
  <c r="AE183" i="92"/>
  <c r="AH183" i="92"/>
  <c r="L183" i="92"/>
  <c r="Q183" i="92"/>
  <c r="X183" i="92"/>
  <c r="R183" i="92"/>
  <c r="AP183" i="92"/>
  <c r="AI183" i="92"/>
  <c r="AO183" i="92"/>
  <c r="F182" i="92"/>
  <c r="W183" i="92"/>
  <c r="AF183" i="92"/>
  <c r="P183" i="92"/>
  <c r="AQ183" i="92"/>
  <c r="O183" i="92"/>
  <c r="Z183" i="92"/>
  <c r="AJ183" i="92"/>
  <c r="I183" i="92"/>
  <c r="AN183" i="92"/>
  <c r="AR178" i="92"/>
  <c r="AQ178" i="92"/>
  <c r="Z178" i="92"/>
  <c r="I178" i="92"/>
  <c r="AI178" i="92"/>
  <c r="Q178" i="92"/>
  <c r="AF178" i="92"/>
  <c r="O178" i="92"/>
  <c r="AO178" i="92"/>
  <c r="X178" i="92"/>
  <c r="K178" i="92"/>
  <c r="AS178" i="92"/>
  <c r="M178" i="92"/>
  <c r="AB178" i="92"/>
  <c r="AD178" i="92"/>
  <c r="S178" i="92"/>
  <c r="V178" i="92"/>
  <c r="L178" i="92"/>
  <c r="AC178" i="92"/>
  <c r="R178" i="92"/>
  <c r="AJ178" i="92"/>
  <c r="U178" i="92"/>
  <c r="AL178" i="92"/>
  <c r="J178" i="92"/>
  <c r="AA178" i="92"/>
  <c r="AM178" i="92"/>
  <c r="Y178" i="92"/>
  <c r="W178" i="92"/>
  <c r="AK178" i="92"/>
  <c r="AH178" i="92"/>
  <c r="AE178" i="92"/>
  <c r="H178" i="92"/>
  <c r="AP178" i="92"/>
  <c r="AN178" i="92"/>
  <c r="P178" i="92"/>
  <c r="N178" i="92"/>
  <c r="AS112" i="94"/>
  <c r="AD112" i="94"/>
  <c r="H112" i="94"/>
  <c r="AP112" i="94"/>
  <c r="S112" i="94"/>
  <c r="AB112" i="94"/>
  <c r="P112" i="94"/>
  <c r="AM112" i="94"/>
  <c r="AI112" i="94"/>
  <c r="L112" i="94"/>
  <c r="Z112" i="94"/>
  <c r="M112" i="94"/>
  <c r="V112" i="94"/>
  <c r="AR112" i="94"/>
  <c r="X112" i="94"/>
  <c r="AL112" i="94"/>
  <c r="O112" i="94"/>
  <c r="AK112" i="94"/>
  <c r="K112" i="94"/>
  <c r="AQ112" i="94"/>
  <c r="Y112" i="94"/>
  <c r="J112" i="94"/>
  <c r="AA112" i="94"/>
  <c r="AC112" i="94"/>
  <c r="U112" i="94"/>
  <c r="R112" i="94"/>
  <c r="AJ112" i="94"/>
  <c r="AH112" i="94"/>
  <c r="AO112" i="94"/>
  <c r="AN112" i="94"/>
  <c r="AF112" i="94"/>
  <c r="W112" i="94"/>
  <c r="N112" i="94"/>
  <c r="AE112" i="94"/>
  <c r="Q112" i="94"/>
  <c r="I112" i="94"/>
  <c r="AR136" i="94"/>
  <c r="AL136" i="94"/>
  <c r="AD136" i="94"/>
  <c r="X136" i="94"/>
  <c r="O136" i="94"/>
  <c r="H136" i="94"/>
  <c r="AP136" i="94"/>
  <c r="AI136" i="94"/>
  <c r="Z136" i="94"/>
  <c r="S136" i="94"/>
  <c r="L136" i="94"/>
  <c r="AF136" i="94"/>
  <c r="Q136" i="94"/>
  <c r="AO136" i="94"/>
  <c r="Y136" i="94"/>
  <c r="I136" i="94"/>
  <c r="AK136" i="94"/>
  <c r="U136" i="94"/>
  <c r="M136" i="94"/>
  <c r="AQ136" i="94"/>
  <c r="AC136" i="94"/>
  <c r="AB136" i="94"/>
  <c r="P136" i="94"/>
  <c r="AM136" i="94"/>
  <c r="AH136" i="94"/>
  <c r="J136" i="94"/>
  <c r="AA136" i="94"/>
  <c r="K136" i="94"/>
  <c r="R136" i="94"/>
  <c r="AJ136" i="94"/>
  <c r="W136" i="94"/>
  <c r="AS136" i="94"/>
  <c r="AN136" i="94"/>
  <c r="N136" i="94"/>
  <c r="V136" i="94"/>
  <c r="AE136" i="94"/>
  <c r="AP184" i="94"/>
  <c r="AB184" i="94"/>
  <c r="AM184" i="94"/>
  <c r="P184" i="94"/>
  <c r="AH184" i="94"/>
  <c r="K184" i="94"/>
  <c r="AS184" i="94"/>
  <c r="V184" i="94"/>
  <c r="H184" i="94"/>
  <c r="AI184" i="94"/>
  <c r="L184" i="94"/>
  <c r="Z184" i="94"/>
  <c r="M184" i="94"/>
  <c r="AD184" i="94"/>
  <c r="AR184" i="94"/>
  <c r="X184" i="94"/>
  <c r="AL184" i="94"/>
  <c r="O184" i="94"/>
  <c r="AK184" i="94"/>
  <c r="S184" i="94"/>
  <c r="AQ184" i="94"/>
  <c r="Y184" i="94"/>
  <c r="J184" i="94"/>
  <c r="AA184" i="94"/>
  <c r="AC184" i="94"/>
  <c r="U184" i="94"/>
  <c r="R184" i="94"/>
  <c r="AJ184" i="94"/>
  <c r="AO184" i="94"/>
  <c r="AN184" i="94"/>
  <c r="AF184" i="94"/>
  <c r="W184" i="94"/>
  <c r="Q184" i="94"/>
  <c r="N184" i="94"/>
  <c r="I184" i="94"/>
  <c r="AE184" i="94"/>
  <c r="AE121" i="94"/>
  <c r="N121" i="94"/>
  <c r="AN121" i="94"/>
  <c r="AD121" i="94"/>
  <c r="M121" i="94"/>
  <c r="AK121" i="94"/>
  <c r="S121" i="94"/>
  <c r="AR121" i="94"/>
  <c r="J121" i="94"/>
  <c r="P121" i="94"/>
  <c r="W121" i="94"/>
  <c r="AM121" i="94"/>
  <c r="V121" i="94"/>
  <c r="AS121" i="94"/>
  <c r="AB121" i="94"/>
  <c r="K121" i="94"/>
  <c r="AA121" i="94"/>
  <c r="AH121" i="94"/>
  <c r="U121" i="94"/>
  <c r="AC121" i="94"/>
  <c r="Z121" i="94"/>
  <c r="AF121" i="94"/>
  <c r="AJ121" i="94"/>
  <c r="H121" i="94"/>
  <c r="AQ121" i="94"/>
  <c r="I121" i="94"/>
  <c r="O121" i="94"/>
  <c r="AP121" i="94"/>
  <c r="L121" i="94"/>
  <c r="X121" i="94"/>
  <c r="AL121" i="94"/>
  <c r="AI121" i="94"/>
  <c r="F120" i="94"/>
  <c r="Q121" i="94"/>
  <c r="R121" i="94"/>
  <c r="AO121" i="94"/>
  <c r="Y121" i="94"/>
  <c r="AC193" i="93"/>
  <c r="AL193" i="93"/>
  <c r="U193" i="93"/>
  <c r="H193" i="93"/>
  <c r="AK193" i="93"/>
  <c r="S193" i="93"/>
  <c r="AM193" i="93"/>
  <c r="V193" i="93"/>
  <c r="AR193" i="93"/>
  <c r="J193" i="93"/>
  <c r="N193" i="93"/>
  <c r="AP193" i="93"/>
  <c r="AS193" i="93"/>
  <c r="AB193" i="93"/>
  <c r="K193" i="93"/>
  <c r="AD193" i="93"/>
  <c r="M193" i="93"/>
  <c r="AA193" i="93"/>
  <c r="AE193" i="93"/>
  <c r="AH193" i="93"/>
  <c r="Y193" i="93"/>
  <c r="AO193" i="93"/>
  <c r="AQ193" i="93"/>
  <c r="I193" i="93"/>
  <c r="W193" i="93"/>
  <c r="X193" i="93"/>
  <c r="Z193" i="93"/>
  <c r="R193" i="93"/>
  <c r="Q193" i="93"/>
  <c r="L193" i="93"/>
  <c r="AF193" i="93"/>
  <c r="AJ193" i="93"/>
  <c r="O193" i="93"/>
  <c r="AN193" i="93"/>
  <c r="AI193" i="93"/>
  <c r="P193" i="93"/>
  <c r="AR111" i="93"/>
  <c r="AP111" i="93"/>
  <c r="L111" i="93"/>
  <c r="AA111" i="93"/>
  <c r="U111" i="93"/>
  <c r="AK111" i="93"/>
  <c r="N111" i="93"/>
  <c r="AF111" i="93"/>
  <c r="AL111" i="93"/>
  <c r="H111" i="93"/>
  <c r="R111" i="93"/>
  <c r="X111" i="93"/>
  <c r="AJ111" i="93"/>
  <c r="AC111" i="93"/>
  <c r="AE111" i="93"/>
  <c r="AM111" i="93"/>
  <c r="V111" i="93"/>
  <c r="K111" i="93"/>
  <c r="AH111" i="93"/>
  <c r="Y111" i="93"/>
  <c r="S111" i="93"/>
  <c r="AD111" i="93"/>
  <c r="M111" i="93"/>
  <c r="W111" i="93"/>
  <c r="AS111" i="93"/>
  <c r="O111" i="93"/>
  <c r="Z111" i="93"/>
  <c r="AB111" i="93"/>
  <c r="AO111" i="93"/>
  <c r="AQ111" i="93"/>
  <c r="I111" i="93"/>
  <c r="P111" i="93"/>
  <c r="AN111" i="93"/>
  <c r="AI111" i="93"/>
  <c r="J111" i="93"/>
  <c r="Q111" i="93"/>
  <c r="AR186" i="93"/>
  <c r="AS186" i="93"/>
  <c r="AI186" i="93"/>
  <c r="X186" i="93"/>
  <c r="K186" i="93"/>
  <c r="AO186" i="93"/>
  <c r="AB186" i="93"/>
  <c r="Q186" i="93"/>
  <c r="AK186" i="93"/>
  <c r="O186" i="93"/>
  <c r="Z186" i="93"/>
  <c r="S186" i="93"/>
  <c r="AQ186" i="93"/>
  <c r="AF186" i="93"/>
  <c r="I186" i="93"/>
  <c r="AM186" i="93"/>
  <c r="V186" i="93"/>
  <c r="M186" i="93"/>
  <c r="U186" i="93"/>
  <c r="AL186" i="93"/>
  <c r="J186" i="93"/>
  <c r="AA186" i="93"/>
  <c r="L186" i="93"/>
  <c r="AC186" i="93"/>
  <c r="R186" i="93"/>
  <c r="AJ186" i="93"/>
  <c r="AD186" i="93"/>
  <c r="P186" i="93"/>
  <c r="AN186" i="93"/>
  <c r="AH186" i="93"/>
  <c r="W186" i="93"/>
  <c r="H186" i="93"/>
  <c r="AE186" i="93"/>
  <c r="Y186" i="93"/>
  <c r="AP186" i="93"/>
  <c r="N186" i="93"/>
  <c r="AJ133" i="93"/>
  <c r="J133" i="93"/>
  <c r="AH133" i="93"/>
  <c r="Y133" i="93"/>
  <c r="AE133" i="93"/>
  <c r="AA133" i="93"/>
  <c r="N133" i="93"/>
  <c r="H133" i="93"/>
  <c r="W133" i="93"/>
  <c r="R133" i="93"/>
  <c r="AQ133" i="93"/>
  <c r="Z133" i="93"/>
  <c r="I133" i="93"/>
  <c r="AF133" i="93"/>
  <c r="O133" i="93"/>
  <c r="U133" i="93"/>
  <c r="P133" i="93"/>
  <c r="AI133" i="93"/>
  <c r="Q133" i="93"/>
  <c r="AO133" i="93"/>
  <c r="X133" i="93"/>
  <c r="F132" i="93"/>
  <c r="AL133" i="93"/>
  <c r="M133" i="93"/>
  <c r="S133" i="93"/>
  <c r="AN133" i="93"/>
  <c r="AD133" i="93"/>
  <c r="AK133" i="93"/>
  <c r="L133" i="93"/>
  <c r="AP133" i="93"/>
  <c r="AB133" i="93"/>
  <c r="AR133" i="93"/>
  <c r="AM133" i="93"/>
  <c r="K133" i="93"/>
  <c r="V133" i="93"/>
  <c r="AC133" i="93"/>
  <c r="AS133" i="93"/>
  <c r="H142" i="91"/>
  <c r="R142" i="91"/>
  <c r="AP142" i="91"/>
  <c r="W142" i="91"/>
  <c r="P142" i="91"/>
  <c r="AE142" i="91"/>
  <c r="AR142" i="91"/>
  <c r="AN142" i="91"/>
  <c r="N142" i="91"/>
  <c r="AJ142" i="91"/>
  <c r="J142" i="91"/>
  <c r="AH142" i="91"/>
  <c r="Y142" i="91"/>
  <c r="AA142" i="91"/>
  <c r="AQ142" i="91"/>
  <c r="Z142" i="91"/>
  <c r="I142" i="91"/>
  <c r="AF142" i="91"/>
  <c r="O142" i="91"/>
  <c r="AC142" i="91"/>
  <c r="AI142" i="91"/>
  <c r="Q142" i="91"/>
  <c r="AO142" i="91"/>
  <c r="X142" i="91"/>
  <c r="L142" i="91"/>
  <c r="M142" i="91"/>
  <c r="S142" i="91"/>
  <c r="AM142" i="91"/>
  <c r="AS142" i="91"/>
  <c r="K142" i="91"/>
  <c r="AD142" i="91"/>
  <c r="AK142" i="91"/>
  <c r="U142" i="91"/>
  <c r="V142" i="91"/>
  <c r="AB142" i="91"/>
  <c r="AL142" i="91"/>
  <c r="AI110" i="94"/>
  <c r="V110" i="94"/>
  <c r="AK110" i="94"/>
  <c r="AO110" i="94"/>
  <c r="AD110" i="94"/>
  <c r="I110" i="94"/>
  <c r="AR110" i="94"/>
  <c r="S110" i="94"/>
  <c r="X110" i="94"/>
  <c r="AQ110" i="94"/>
  <c r="AM110" i="94"/>
  <c r="AF110" i="94"/>
  <c r="Q110" i="94"/>
  <c r="L110" i="94"/>
  <c r="AC110" i="94"/>
  <c r="W110" i="94"/>
  <c r="AN110" i="94"/>
  <c r="AB110" i="94"/>
  <c r="M110" i="94"/>
  <c r="U110" i="94"/>
  <c r="AL110" i="94"/>
  <c r="N110" i="94"/>
  <c r="AE110" i="94"/>
  <c r="AS110" i="94"/>
  <c r="H110" i="94"/>
  <c r="AP110" i="94"/>
  <c r="J110" i="94"/>
  <c r="O110" i="94"/>
  <c r="Y110" i="94"/>
  <c r="AA110" i="94"/>
  <c r="K110" i="94"/>
  <c r="AJ110" i="94"/>
  <c r="Z110" i="94"/>
  <c r="P110" i="94"/>
  <c r="AH110" i="94"/>
  <c r="R110" i="94"/>
  <c r="AH123" i="92"/>
  <c r="AR123" i="92"/>
  <c r="Y123" i="92"/>
  <c r="AJ123" i="92"/>
  <c r="J123" i="92"/>
  <c r="AA123" i="92"/>
  <c r="H123" i="92"/>
  <c r="AP123" i="92"/>
  <c r="R123" i="92"/>
  <c r="P123" i="92"/>
  <c r="AF123" i="92"/>
  <c r="O123" i="92"/>
  <c r="AI123" i="92"/>
  <c r="Q123" i="92"/>
  <c r="U123" i="92"/>
  <c r="AN123" i="92"/>
  <c r="AO123" i="92"/>
  <c r="X123" i="92"/>
  <c r="AQ123" i="92"/>
  <c r="Z123" i="92"/>
  <c r="I123" i="92"/>
  <c r="AL123" i="92"/>
  <c r="W123" i="92"/>
  <c r="S123" i="92"/>
  <c r="V123" i="92"/>
  <c r="N123" i="92"/>
  <c r="AK123" i="92"/>
  <c r="AM123" i="92"/>
  <c r="L123" i="92"/>
  <c r="AB123" i="92"/>
  <c r="AC123" i="92"/>
  <c r="K123" i="92"/>
  <c r="AD123" i="92"/>
  <c r="AE123" i="92"/>
  <c r="AS123" i="92"/>
  <c r="M123" i="92"/>
  <c r="AJ167" i="87"/>
  <c r="AP167" i="87"/>
  <c r="AN167" i="87"/>
  <c r="W167" i="87"/>
  <c r="H167" i="87"/>
  <c r="AE167" i="87"/>
  <c r="P167" i="87"/>
  <c r="AR167" i="87"/>
  <c r="AA167" i="87"/>
  <c r="J167" i="87"/>
  <c r="AH167" i="87"/>
  <c r="R167" i="87"/>
  <c r="N167" i="87"/>
  <c r="Y167" i="87"/>
  <c r="AK167" i="87"/>
  <c r="S167" i="87"/>
  <c r="AM167" i="87"/>
  <c r="V167" i="87"/>
  <c r="L167" i="87"/>
  <c r="AF167" i="87"/>
  <c r="O167" i="87"/>
  <c r="AI167" i="87"/>
  <c r="Q167" i="87"/>
  <c r="AS167" i="87"/>
  <c r="AB167" i="87"/>
  <c r="K167" i="87"/>
  <c r="AD167" i="87"/>
  <c r="M167" i="87"/>
  <c r="AC167" i="87"/>
  <c r="AO167" i="87"/>
  <c r="X167" i="87"/>
  <c r="AQ167" i="87"/>
  <c r="Z167" i="87"/>
  <c r="I167" i="87"/>
  <c r="AL167" i="87"/>
  <c r="AF164" i="93"/>
  <c r="AO164" i="93"/>
  <c r="X164" i="93"/>
  <c r="M164" i="93"/>
  <c r="AD164" i="93"/>
  <c r="O164" i="93"/>
  <c r="AS164" i="93"/>
  <c r="K164" i="93"/>
  <c r="Q164" i="93"/>
  <c r="AB164" i="93"/>
  <c r="AI164" i="93"/>
  <c r="V164" i="93"/>
  <c r="AQ164" i="93"/>
  <c r="U164" i="93"/>
  <c r="AL164" i="93"/>
  <c r="J164" i="93"/>
  <c r="AA164" i="93"/>
  <c r="AK164" i="93"/>
  <c r="I164" i="93"/>
  <c r="L164" i="93"/>
  <c r="AC164" i="93"/>
  <c r="R164" i="93"/>
  <c r="AJ164" i="93"/>
  <c r="AR164" i="93"/>
  <c r="AH164" i="93"/>
  <c r="AN164" i="93"/>
  <c r="Z164" i="93"/>
  <c r="F163" i="93"/>
  <c r="P164" i="93"/>
  <c r="W164" i="93"/>
  <c r="S164" i="93"/>
  <c r="Y164" i="93"/>
  <c r="AE164" i="93"/>
  <c r="AM164" i="93"/>
  <c r="AP164" i="93"/>
  <c r="H164" i="93"/>
  <c r="N164" i="93"/>
  <c r="G169" i="88"/>
  <c r="R199" i="32"/>
  <c r="AJ199" i="32"/>
  <c r="Q199" i="32"/>
  <c r="AO199" i="32"/>
  <c r="Z199" i="32"/>
  <c r="H199" i="32"/>
  <c r="P199" i="32"/>
  <c r="K199" i="32"/>
  <c r="V199" i="32"/>
  <c r="W199" i="32"/>
  <c r="AN199" i="32"/>
  <c r="X199" i="32"/>
  <c r="I199" i="32"/>
  <c r="AF199" i="32"/>
  <c r="M199" i="32"/>
  <c r="AB199" i="32"/>
  <c r="AH199" i="32"/>
  <c r="AS199" i="32"/>
  <c r="J199" i="32"/>
  <c r="AA199" i="32"/>
  <c r="AR199" i="32"/>
  <c r="AC199" i="32"/>
  <c r="O199" i="32"/>
  <c r="AL199" i="32"/>
  <c r="Y199" i="32"/>
  <c r="AM199" i="32"/>
  <c r="S199" i="32"/>
  <c r="N199" i="32"/>
  <c r="AE199" i="32"/>
  <c r="L199" i="32"/>
  <c r="AI199" i="32"/>
  <c r="U199" i="32"/>
  <c r="AQ199" i="32"/>
  <c r="AK199" i="32"/>
  <c r="AD199" i="32"/>
  <c r="AP199" i="32"/>
  <c r="AP199" i="91"/>
  <c r="N199" i="91"/>
  <c r="AE199" i="91"/>
  <c r="AA199" i="91"/>
  <c r="AR199" i="91"/>
  <c r="J199" i="91"/>
  <c r="AN199" i="91"/>
  <c r="AJ199" i="91"/>
  <c r="R199" i="91"/>
  <c r="W199" i="91"/>
  <c r="Y199" i="91"/>
  <c r="AQ199" i="91"/>
  <c r="Z199" i="91"/>
  <c r="I199" i="91"/>
  <c r="AF199" i="91"/>
  <c r="O199" i="91"/>
  <c r="AC199" i="91"/>
  <c r="H199" i="91"/>
  <c r="AI199" i="91"/>
  <c r="Q199" i="91"/>
  <c r="AO199" i="91"/>
  <c r="X199" i="91"/>
  <c r="L199" i="91"/>
  <c r="P199" i="91"/>
  <c r="M199" i="91"/>
  <c r="S199" i="91"/>
  <c r="AH199" i="91"/>
  <c r="AM199" i="91"/>
  <c r="AS199" i="91"/>
  <c r="K199" i="91"/>
  <c r="AD199" i="91"/>
  <c r="AK199" i="91"/>
  <c r="U199" i="91"/>
  <c r="V199" i="91"/>
  <c r="AB199" i="91"/>
  <c r="AL199" i="91"/>
  <c r="AL128" i="88"/>
  <c r="N128" i="88"/>
  <c r="AJ128" i="88"/>
  <c r="AD128" i="88"/>
  <c r="AE128" i="88"/>
  <c r="U128" i="88"/>
  <c r="M128" i="88"/>
  <c r="H128" i="88"/>
  <c r="R128" i="88"/>
  <c r="AQ128" i="88"/>
  <c r="Y128" i="88"/>
  <c r="Z128" i="88"/>
  <c r="I128" i="88"/>
  <c r="AP128" i="88"/>
  <c r="AF128" i="88"/>
  <c r="O128" i="88"/>
  <c r="V128" i="88"/>
  <c r="AR128" i="88"/>
  <c r="AC128" i="88"/>
  <c r="AS128" i="88"/>
  <c r="AB128" i="88"/>
  <c r="K128" i="88"/>
  <c r="AA128" i="88"/>
  <c r="L128" i="88"/>
  <c r="AI128" i="88"/>
  <c r="AO128" i="88"/>
  <c r="X128" i="88"/>
  <c r="J128" i="88"/>
  <c r="AH128" i="88"/>
  <c r="Q128" i="88"/>
  <c r="AN128" i="88"/>
  <c r="AK128" i="88"/>
  <c r="S128" i="88"/>
  <c r="P128" i="88"/>
  <c r="AM128" i="88"/>
  <c r="W128" i="88"/>
  <c r="AL155" i="88"/>
  <c r="X155" i="88"/>
  <c r="AS155" i="88"/>
  <c r="V155" i="88"/>
  <c r="AK155" i="88"/>
  <c r="M155" i="88"/>
  <c r="AO155" i="88"/>
  <c r="AQ155" i="88"/>
  <c r="Z155" i="88"/>
  <c r="AH155" i="88"/>
  <c r="K155" i="88"/>
  <c r="Y155" i="88"/>
  <c r="Q155" i="88"/>
  <c r="U155" i="88"/>
  <c r="O155" i="88"/>
  <c r="P155" i="88"/>
  <c r="H155" i="88"/>
  <c r="AI155" i="88"/>
  <c r="AM155" i="88"/>
  <c r="AD155" i="88"/>
  <c r="I155" i="88"/>
  <c r="L155" i="88"/>
  <c r="AR155" i="88"/>
  <c r="AC155" i="88"/>
  <c r="AP155" i="88"/>
  <c r="AF155" i="88"/>
  <c r="AB155" i="88"/>
  <c r="N155" i="88"/>
  <c r="AE155" i="88"/>
  <c r="S155" i="88"/>
  <c r="R155" i="88"/>
  <c r="AJ155" i="88"/>
  <c r="W155" i="88"/>
  <c r="AN155" i="88"/>
  <c r="J155" i="88"/>
  <c r="AA155" i="88"/>
  <c r="Y168" i="91"/>
  <c r="H168" i="91"/>
  <c r="P168" i="91"/>
  <c r="AP168" i="91"/>
  <c r="AF168" i="91"/>
  <c r="O168" i="91"/>
  <c r="AI168" i="91"/>
  <c r="Q168" i="91"/>
  <c r="U168" i="91"/>
  <c r="AE168" i="91"/>
  <c r="AA168" i="91"/>
  <c r="AH168" i="91"/>
  <c r="AO168" i="91"/>
  <c r="X168" i="91"/>
  <c r="AQ168" i="91"/>
  <c r="Z168" i="91"/>
  <c r="I168" i="91"/>
  <c r="AL168" i="91"/>
  <c r="N168" i="91"/>
  <c r="J168" i="91"/>
  <c r="AR168" i="91"/>
  <c r="AS168" i="91"/>
  <c r="K168" i="91"/>
  <c r="M168" i="91"/>
  <c r="W168" i="91"/>
  <c r="R168" i="91"/>
  <c r="AK168" i="91"/>
  <c r="AM168" i="91"/>
  <c r="L168" i="91"/>
  <c r="AN168" i="91"/>
  <c r="AJ168" i="91"/>
  <c r="AB168" i="91"/>
  <c r="AD168" i="91"/>
  <c r="AC168" i="91"/>
  <c r="S168" i="91"/>
  <c r="V168" i="91"/>
  <c r="AH118" i="92"/>
  <c r="AB118" i="92"/>
  <c r="AM118" i="92"/>
  <c r="P118" i="92"/>
  <c r="AQ118" i="92"/>
  <c r="U118" i="92"/>
  <c r="AK118" i="92"/>
  <c r="M118" i="92"/>
  <c r="L118" i="92"/>
  <c r="V118" i="92"/>
  <c r="K118" i="92"/>
  <c r="AF118" i="92"/>
  <c r="I118" i="92"/>
  <c r="Y118" i="92"/>
  <c r="AI118" i="92"/>
  <c r="AC118" i="92"/>
  <c r="O118" i="92"/>
  <c r="H118" i="92"/>
  <c r="AS118" i="92"/>
  <c r="AL118" i="92"/>
  <c r="AD118" i="92"/>
  <c r="AO118" i="92"/>
  <c r="AP118" i="92"/>
  <c r="N118" i="92"/>
  <c r="AE118" i="92"/>
  <c r="AR118" i="92"/>
  <c r="X118" i="92"/>
  <c r="W118" i="92"/>
  <c r="AN118" i="92"/>
  <c r="S118" i="92"/>
  <c r="AJ118" i="92"/>
  <c r="R118" i="92"/>
  <c r="Q118" i="92"/>
  <c r="AA118" i="92"/>
  <c r="Z118" i="92"/>
  <c r="J118" i="92"/>
  <c r="O198" i="92"/>
  <c r="AH198" i="92"/>
  <c r="K198" i="92"/>
  <c r="AL198" i="92"/>
  <c r="Z198" i="92"/>
  <c r="AP198" i="92"/>
  <c r="S198" i="92"/>
  <c r="AI198" i="92"/>
  <c r="L198" i="92"/>
  <c r="I198" i="92"/>
  <c r="V198" i="92"/>
  <c r="AD198" i="92"/>
  <c r="H198" i="92"/>
  <c r="X198" i="92"/>
  <c r="AF198" i="92"/>
  <c r="AB198" i="92"/>
  <c r="M198" i="92"/>
  <c r="AQ198" i="92"/>
  <c r="AS198" i="92"/>
  <c r="AK198" i="92"/>
  <c r="AC198" i="92"/>
  <c r="AM198" i="92"/>
  <c r="AO198" i="92"/>
  <c r="AR198" i="92"/>
  <c r="U198" i="92"/>
  <c r="Q198" i="92"/>
  <c r="N198" i="92"/>
  <c r="AE198" i="92"/>
  <c r="W198" i="92"/>
  <c r="AN198" i="92"/>
  <c r="P198" i="92"/>
  <c r="J198" i="92"/>
  <c r="R198" i="92"/>
  <c r="AA198" i="92"/>
  <c r="Y198" i="92"/>
  <c r="AJ198" i="92"/>
  <c r="AR165" i="88"/>
  <c r="AO165" i="88"/>
  <c r="AE165" i="88"/>
  <c r="S165" i="88"/>
  <c r="J165" i="88"/>
  <c r="AJ165" i="88"/>
  <c r="Z165" i="88"/>
  <c r="O165" i="88"/>
  <c r="AF165" i="88"/>
  <c r="M165" i="88"/>
  <c r="AA165" i="88"/>
  <c r="I165" i="88"/>
  <c r="AQ165" i="88"/>
  <c r="X165" i="88"/>
  <c r="AM165" i="88"/>
  <c r="R165" i="88"/>
  <c r="AD165" i="88"/>
  <c r="N165" i="88"/>
  <c r="AK165" i="88"/>
  <c r="V165" i="88"/>
  <c r="AC165" i="88"/>
  <c r="L165" i="88"/>
  <c r="W165" i="88"/>
  <c r="AS165" i="88"/>
  <c r="AP165" i="88"/>
  <c r="Y165" i="88"/>
  <c r="H165" i="88"/>
  <c r="AB165" i="88"/>
  <c r="AL165" i="88"/>
  <c r="U165" i="88"/>
  <c r="K165" i="88"/>
  <c r="AI165" i="88"/>
  <c r="AH165" i="88"/>
  <c r="P165" i="88"/>
  <c r="Q165" i="88"/>
  <c r="AN165" i="88"/>
  <c r="AH130" i="88"/>
  <c r="W130" i="88"/>
  <c r="AN130" i="88"/>
  <c r="J130" i="88"/>
  <c r="AS130" i="88"/>
  <c r="AF130" i="88"/>
  <c r="P130" i="88"/>
  <c r="AB130" i="88"/>
  <c r="U130" i="88"/>
  <c r="AR130" i="88"/>
  <c r="AD130" i="88"/>
  <c r="M130" i="88"/>
  <c r="AE130" i="88"/>
  <c r="H130" i="88"/>
  <c r="X130" i="88"/>
  <c r="AA130" i="88"/>
  <c r="AQ130" i="88"/>
  <c r="Z130" i="88"/>
  <c r="I130" i="88"/>
  <c r="Y130" i="88"/>
  <c r="AO130" i="88"/>
  <c r="R130" i="88"/>
  <c r="AL130" i="88"/>
  <c r="AM130" i="88"/>
  <c r="V130" i="88"/>
  <c r="AP130" i="88"/>
  <c r="S130" i="88"/>
  <c r="AJ130" i="88"/>
  <c r="L130" i="88"/>
  <c r="K130" i="88"/>
  <c r="AI130" i="88"/>
  <c r="Q130" i="88"/>
  <c r="AK130" i="88"/>
  <c r="N130" i="88"/>
  <c r="AC130" i="88"/>
  <c r="O130" i="88"/>
  <c r="AR130" i="94"/>
  <c r="AL130" i="94"/>
  <c r="Z130" i="94"/>
  <c r="O130" i="94"/>
  <c r="AQ130" i="94"/>
  <c r="AF130" i="94"/>
  <c r="U130" i="94"/>
  <c r="I130" i="94"/>
  <c r="AI130" i="94"/>
  <c r="L130" i="94"/>
  <c r="X130" i="94"/>
  <c r="AC130" i="94"/>
  <c r="AO130" i="94"/>
  <c r="Q130" i="94"/>
  <c r="S130" i="94"/>
  <c r="AP130" i="94"/>
  <c r="P130" i="94"/>
  <c r="AM130" i="94"/>
  <c r="H130" i="94"/>
  <c r="AD130" i="94"/>
  <c r="AB130" i="94"/>
  <c r="Y130" i="94"/>
  <c r="V130" i="94"/>
  <c r="N130" i="94"/>
  <c r="AE130" i="94"/>
  <c r="AS130" i="94"/>
  <c r="W130" i="94"/>
  <c r="AN130" i="94"/>
  <c r="AA130" i="94"/>
  <c r="AK130" i="94"/>
  <c r="AH130" i="94"/>
  <c r="J130" i="94"/>
  <c r="M130" i="94"/>
  <c r="R130" i="94"/>
  <c r="K130" i="94"/>
  <c r="AJ130" i="94"/>
  <c r="AB183" i="88"/>
  <c r="Q183" i="88"/>
  <c r="AN183" i="88"/>
  <c r="AC183" i="88"/>
  <c r="L183" i="88"/>
  <c r="AF183" i="88"/>
  <c r="J183" i="88"/>
  <c r="AD183" i="88"/>
  <c r="AS183" i="88"/>
  <c r="AQ183" i="88"/>
  <c r="AK183" i="88"/>
  <c r="AP183" i="88"/>
  <c r="Y183" i="88"/>
  <c r="H183" i="88"/>
  <c r="AA183" i="88"/>
  <c r="F182" i="88"/>
  <c r="X183" i="88"/>
  <c r="AI183" i="88"/>
  <c r="AE183" i="88"/>
  <c r="Z183" i="88"/>
  <c r="AL183" i="88"/>
  <c r="U183" i="88"/>
  <c r="AR183" i="88"/>
  <c r="V183" i="88"/>
  <c r="AO183" i="88"/>
  <c r="R183" i="88"/>
  <c r="W183" i="88"/>
  <c r="S183" i="88"/>
  <c r="AH183" i="88"/>
  <c r="P183" i="88"/>
  <c r="AM183" i="88"/>
  <c r="O183" i="88"/>
  <c r="AJ183" i="88"/>
  <c r="M183" i="88"/>
  <c r="K183" i="88"/>
  <c r="I183" i="88"/>
  <c r="N183" i="88"/>
  <c r="AR183" i="94"/>
  <c r="AN183" i="94"/>
  <c r="H183" i="94"/>
  <c r="W183" i="94"/>
  <c r="AE183" i="94"/>
  <c r="N183" i="94"/>
  <c r="AH183" i="94"/>
  <c r="AP183" i="94"/>
  <c r="P183" i="94"/>
  <c r="R183" i="94"/>
  <c r="AF183" i="94"/>
  <c r="O183" i="94"/>
  <c r="AM183" i="94"/>
  <c r="V183" i="94"/>
  <c r="L183" i="94"/>
  <c r="Y183" i="94"/>
  <c r="AJ183" i="94"/>
  <c r="AO183" i="94"/>
  <c r="X183" i="94"/>
  <c r="F182" i="94"/>
  <c r="AD183" i="94"/>
  <c r="M183" i="94"/>
  <c r="AC183" i="94"/>
  <c r="AA183" i="94"/>
  <c r="AS183" i="94"/>
  <c r="K183" i="94"/>
  <c r="Q183" i="94"/>
  <c r="AB183" i="94"/>
  <c r="AI183" i="94"/>
  <c r="U183" i="94"/>
  <c r="AQ183" i="94"/>
  <c r="Z183" i="94"/>
  <c r="J183" i="94"/>
  <c r="AK183" i="94"/>
  <c r="I183" i="94"/>
  <c r="S183" i="94"/>
  <c r="AL183" i="94"/>
  <c r="AQ178" i="88"/>
  <c r="Z178" i="88"/>
  <c r="I178" i="88"/>
  <c r="AA178" i="88"/>
  <c r="AO178" i="88"/>
  <c r="R178" i="88"/>
  <c r="W178" i="88"/>
  <c r="S178" i="88"/>
  <c r="AI178" i="88"/>
  <c r="Q178" i="88"/>
  <c r="AL178" i="88"/>
  <c r="O178" i="88"/>
  <c r="AC178" i="88"/>
  <c r="AS178" i="88"/>
  <c r="AP178" i="88"/>
  <c r="Y178" i="88"/>
  <c r="AB178" i="88"/>
  <c r="N178" i="88"/>
  <c r="AD178" i="88"/>
  <c r="AF178" i="88"/>
  <c r="X178" i="88"/>
  <c r="AE178" i="88"/>
  <c r="V178" i="88"/>
  <c r="U178" i="88"/>
  <c r="L178" i="88"/>
  <c r="H178" i="88"/>
  <c r="AK178" i="88"/>
  <c r="P178" i="88"/>
  <c r="M178" i="88"/>
  <c r="J178" i="88"/>
  <c r="AH178" i="88"/>
  <c r="AN178" i="88"/>
  <c r="AM178" i="88"/>
  <c r="AR178" i="88"/>
  <c r="AJ178" i="88"/>
  <c r="K178" i="88"/>
  <c r="AM178" i="93"/>
  <c r="V178" i="93"/>
  <c r="I178" i="93"/>
  <c r="AS178" i="93"/>
  <c r="AF178" i="93"/>
  <c r="P178" i="93"/>
  <c r="AH178" i="93"/>
  <c r="U178" i="93"/>
  <c r="AB178" i="93"/>
  <c r="AQ178" i="93"/>
  <c r="K178" i="93"/>
  <c r="AR178" i="93"/>
  <c r="Y178" i="93"/>
  <c r="AO178" i="93"/>
  <c r="Q178" i="93"/>
  <c r="AL178" i="93"/>
  <c r="AK178" i="93"/>
  <c r="M178" i="93"/>
  <c r="AC178" i="93"/>
  <c r="O178" i="93"/>
  <c r="AP178" i="93"/>
  <c r="AI178" i="93"/>
  <c r="J178" i="93"/>
  <c r="AA178" i="93"/>
  <c r="S178" i="93"/>
  <c r="L178" i="93"/>
  <c r="R178" i="93"/>
  <c r="AJ178" i="93"/>
  <c r="X178" i="93"/>
  <c r="W178" i="93"/>
  <c r="AD178" i="93"/>
  <c r="AN178" i="93"/>
  <c r="Z178" i="93"/>
  <c r="N178" i="93"/>
  <c r="H178" i="93"/>
  <c r="AE178" i="93"/>
  <c r="AR131" i="88"/>
  <c r="AM131" i="88"/>
  <c r="AF131" i="88"/>
  <c r="Y131" i="88"/>
  <c r="P131" i="88"/>
  <c r="I131" i="88"/>
  <c r="AQ131" i="88"/>
  <c r="AK131" i="88"/>
  <c r="AB131" i="88"/>
  <c r="U131" i="88"/>
  <c r="M131" i="88"/>
  <c r="AP131" i="88"/>
  <c r="Z131" i="88"/>
  <c r="K131" i="88"/>
  <c r="AL131" i="88"/>
  <c r="V131" i="88"/>
  <c r="H131" i="88"/>
  <c r="AH131" i="88"/>
  <c r="S131" i="88"/>
  <c r="AS131" i="88"/>
  <c r="AD131" i="88"/>
  <c r="O131" i="88"/>
  <c r="X131" i="88"/>
  <c r="L131" i="88"/>
  <c r="AI131" i="88"/>
  <c r="AC131" i="88"/>
  <c r="Q131" i="88"/>
  <c r="AO131" i="88"/>
  <c r="N131" i="88"/>
  <c r="AE131" i="88"/>
  <c r="R131" i="88"/>
  <c r="AJ131" i="88"/>
  <c r="W131" i="88"/>
  <c r="AN131" i="88"/>
  <c r="J131" i="88"/>
  <c r="AA131" i="88"/>
  <c r="G107" i="87"/>
  <c r="G107" i="91"/>
  <c r="AR116" i="94"/>
  <c r="AO116" i="94"/>
  <c r="X116" i="94"/>
  <c r="AF116" i="94"/>
  <c r="O116" i="94"/>
  <c r="AB116" i="94"/>
  <c r="AS116" i="94"/>
  <c r="K116" i="94"/>
  <c r="S116" i="94"/>
  <c r="AK116" i="94"/>
  <c r="I116" i="94"/>
  <c r="AQ116" i="94"/>
  <c r="M116" i="94"/>
  <c r="Z116" i="94"/>
  <c r="AD116" i="94"/>
  <c r="V116" i="94"/>
  <c r="H116" i="94"/>
  <c r="Y116" i="94"/>
  <c r="AP116" i="94"/>
  <c r="W116" i="94"/>
  <c r="AN116" i="94"/>
  <c r="Q116" i="94"/>
  <c r="P116" i="94"/>
  <c r="AH116" i="94"/>
  <c r="N116" i="94"/>
  <c r="AE116" i="94"/>
  <c r="AL116" i="94"/>
  <c r="J116" i="94"/>
  <c r="AM116" i="94"/>
  <c r="U116" i="94"/>
  <c r="AA116" i="94"/>
  <c r="AI116" i="94"/>
  <c r="R116" i="94"/>
  <c r="L116" i="94"/>
  <c r="AJ116" i="94"/>
  <c r="AC116" i="94"/>
  <c r="AC143" i="93"/>
  <c r="L143" i="93"/>
  <c r="AM143" i="93"/>
  <c r="V143" i="93"/>
  <c r="AS143" i="93"/>
  <c r="AB143" i="93"/>
  <c r="K143" i="93"/>
  <c r="N143" i="93"/>
  <c r="R143" i="93"/>
  <c r="U143" i="93"/>
  <c r="Y143" i="93"/>
  <c r="AD143" i="93"/>
  <c r="M143" i="93"/>
  <c r="AK143" i="93"/>
  <c r="S143" i="93"/>
  <c r="AE143" i="93"/>
  <c r="AJ143" i="93"/>
  <c r="P143" i="93"/>
  <c r="H143" i="93"/>
  <c r="AQ143" i="93"/>
  <c r="I143" i="93"/>
  <c r="O143" i="93"/>
  <c r="AA143" i="93"/>
  <c r="Z143" i="93"/>
  <c r="AF143" i="93"/>
  <c r="W143" i="93"/>
  <c r="AH143" i="93"/>
  <c r="X143" i="93"/>
  <c r="AI143" i="93"/>
  <c r="AN143" i="93"/>
  <c r="AL143" i="93"/>
  <c r="Q143" i="93"/>
  <c r="AR143" i="93"/>
  <c r="AP143" i="93"/>
  <c r="AO143" i="93"/>
  <c r="J143" i="93"/>
  <c r="AR161" i="91"/>
  <c r="AO161" i="91"/>
  <c r="AB161" i="91"/>
  <c r="Q161" i="91"/>
  <c r="AS161" i="91"/>
  <c r="AI161" i="91"/>
  <c r="X161" i="91"/>
  <c r="K161" i="91"/>
  <c r="Z161" i="91"/>
  <c r="AK161" i="91"/>
  <c r="O161" i="91"/>
  <c r="AQ161" i="91"/>
  <c r="AF161" i="91"/>
  <c r="S161" i="91"/>
  <c r="I161" i="91"/>
  <c r="AM161" i="91"/>
  <c r="V161" i="91"/>
  <c r="M161" i="91"/>
  <c r="AD161" i="91"/>
  <c r="H161" i="91"/>
  <c r="Y161" i="91"/>
  <c r="AP161" i="91"/>
  <c r="R161" i="91"/>
  <c r="AJ161" i="91"/>
  <c r="P161" i="91"/>
  <c r="AH161" i="91"/>
  <c r="J161" i="91"/>
  <c r="AA161" i="91"/>
  <c r="U161" i="91"/>
  <c r="AE161" i="91"/>
  <c r="AC161" i="91"/>
  <c r="AN161" i="91"/>
  <c r="AL161" i="91"/>
  <c r="N161" i="91"/>
  <c r="L161" i="91"/>
  <c r="W161" i="91"/>
  <c r="AF117" i="91"/>
  <c r="I117" i="91"/>
  <c r="X117" i="91"/>
  <c r="Y117" i="91"/>
  <c r="P117" i="91"/>
  <c r="AP117" i="91"/>
  <c r="V117" i="91"/>
  <c r="AQ117" i="91"/>
  <c r="U117" i="91"/>
  <c r="AI117" i="91"/>
  <c r="L117" i="91"/>
  <c r="AM117" i="91"/>
  <c r="S117" i="91"/>
  <c r="AS117" i="91"/>
  <c r="Z117" i="91"/>
  <c r="Q117" i="91"/>
  <c r="AB117" i="91"/>
  <c r="AR117" i="91"/>
  <c r="AO117" i="91"/>
  <c r="AK117" i="91"/>
  <c r="H117" i="91"/>
  <c r="AH117" i="91"/>
  <c r="O117" i="91"/>
  <c r="M117" i="91"/>
  <c r="K117" i="91"/>
  <c r="AD117" i="91"/>
  <c r="R117" i="91"/>
  <c r="AJ117" i="91"/>
  <c r="AC117" i="91"/>
  <c r="J117" i="91"/>
  <c r="AA117" i="91"/>
  <c r="AE117" i="91"/>
  <c r="AN117" i="91"/>
  <c r="AL117" i="91"/>
  <c r="N117" i="91"/>
  <c r="W117" i="91"/>
  <c r="AL195" i="93"/>
  <c r="AP195" i="93"/>
  <c r="AC195" i="93"/>
  <c r="L195" i="93"/>
  <c r="AO195" i="93"/>
  <c r="X195" i="93"/>
  <c r="F194" i="93"/>
  <c r="AD195" i="93"/>
  <c r="M195" i="93"/>
  <c r="AA195" i="93"/>
  <c r="AE195" i="93"/>
  <c r="AH195" i="93"/>
  <c r="H195" i="93"/>
  <c r="AF195" i="93"/>
  <c r="O195" i="93"/>
  <c r="AM195" i="93"/>
  <c r="V195" i="93"/>
  <c r="AR195" i="93"/>
  <c r="J195" i="93"/>
  <c r="N195" i="93"/>
  <c r="U195" i="93"/>
  <c r="AB195" i="93"/>
  <c r="AI195" i="93"/>
  <c r="AJ195" i="93"/>
  <c r="P195" i="93"/>
  <c r="AS195" i="93"/>
  <c r="K195" i="93"/>
  <c r="Q195" i="93"/>
  <c r="AN195" i="93"/>
  <c r="AK195" i="93"/>
  <c r="I195" i="93"/>
  <c r="Y195" i="93"/>
  <c r="S195" i="93"/>
  <c r="R195" i="93"/>
  <c r="AQ195" i="93"/>
  <c r="W195" i="93"/>
  <c r="Z195" i="93"/>
  <c r="AP175" i="91"/>
  <c r="AB175" i="91"/>
  <c r="K175" i="91"/>
  <c r="AH175" i="91"/>
  <c r="S175" i="91"/>
  <c r="AD175" i="91"/>
  <c r="AS175" i="91"/>
  <c r="P175" i="91"/>
  <c r="AM175" i="91"/>
  <c r="V175" i="91"/>
  <c r="H175" i="91"/>
  <c r="AF175" i="91"/>
  <c r="I175" i="91"/>
  <c r="X175" i="91"/>
  <c r="Y175" i="91"/>
  <c r="AQ175" i="91"/>
  <c r="U175" i="91"/>
  <c r="AI175" i="91"/>
  <c r="L175" i="91"/>
  <c r="Z175" i="91"/>
  <c r="Q175" i="91"/>
  <c r="AR175" i="91"/>
  <c r="AO175" i="91"/>
  <c r="AK175" i="91"/>
  <c r="O175" i="91"/>
  <c r="M175" i="91"/>
  <c r="AC175" i="91"/>
  <c r="N175" i="91"/>
  <c r="AE175" i="91"/>
  <c r="W175" i="91"/>
  <c r="AN175" i="91"/>
  <c r="J175" i="91"/>
  <c r="AL175" i="91"/>
  <c r="R175" i="91"/>
  <c r="AA175" i="91"/>
  <c r="AJ175" i="91"/>
  <c r="AN159" i="87"/>
  <c r="AE159" i="87"/>
  <c r="AI159" i="87"/>
  <c r="Q159" i="87"/>
  <c r="AO159" i="87"/>
  <c r="X159" i="87"/>
  <c r="AR159" i="87"/>
  <c r="J159" i="87"/>
  <c r="P159" i="87"/>
  <c r="AC159" i="87"/>
  <c r="AD159" i="87"/>
  <c r="M159" i="87"/>
  <c r="AK159" i="87"/>
  <c r="S159" i="87"/>
  <c r="AJ159" i="87"/>
  <c r="AP159" i="87"/>
  <c r="H159" i="87"/>
  <c r="N159" i="87"/>
  <c r="W159" i="87"/>
  <c r="AQ159" i="87"/>
  <c r="Z159" i="87"/>
  <c r="I159" i="87"/>
  <c r="AF159" i="87"/>
  <c r="O159" i="87"/>
  <c r="AA159" i="87"/>
  <c r="AH159" i="87"/>
  <c r="AL159" i="87"/>
  <c r="AM159" i="87"/>
  <c r="V159" i="87"/>
  <c r="AS159" i="87"/>
  <c r="AB159" i="87"/>
  <c r="K159" i="87"/>
  <c r="R159" i="87"/>
  <c r="Y159" i="87"/>
  <c r="L159" i="87"/>
  <c r="AT174" i="92"/>
  <c r="AQ199" i="88"/>
  <c r="AF199" i="88"/>
  <c r="O199" i="88"/>
  <c r="AM199" i="88"/>
  <c r="X199" i="88"/>
  <c r="J199" i="88"/>
  <c r="AA199" i="88"/>
  <c r="AR199" i="88"/>
  <c r="M199" i="88"/>
  <c r="AJ199" i="88"/>
  <c r="V199" i="88"/>
  <c r="AD199" i="88"/>
  <c r="AO199" i="88"/>
  <c r="R199" i="88"/>
  <c r="S199" i="88"/>
  <c r="AC199" i="88"/>
  <c r="L199" i="88"/>
  <c r="W199" i="88"/>
  <c r="AS199" i="88"/>
  <c r="Z199" i="88"/>
  <c r="AP199" i="88"/>
  <c r="Y199" i="88"/>
  <c r="H199" i="88"/>
  <c r="AB199" i="88"/>
  <c r="I199" i="88"/>
  <c r="AE199" i="88"/>
  <c r="AL199" i="88"/>
  <c r="U199" i="88"/>
  <c r="K199" i="88"/>
  <c r="AI199" i="88"/>
  <c r="N199" i="88"/>
  <c r="AK199" i="88"/>
  <c r="AH199" i="88"/>
  <c r="P199" i="88"/>
  <c r="Q199" i="88"/>
  <c r="AN199" i="88"/>
  <c r="Y128" i="91"/>
  <c r="P128" i="91"/>
  <c r="AP128" i="91"/>
  <c r="H128" i="91"/>
  <c r="AH128" i="91"/>
  <c r="AO128" i="91"/>
  <c r="X128" i="91"/>
  <c r="AQ128" i="91"/>
  <c r="Z128" i="91"/>
  <c r="I128" i="91"/>
  <c r="AL128" i="91"/>
  <c r="AE128" i="91"/>
  <c r="J128" i="91"/>
  <c r="AR128" i="91"/>
  <c r="AF128" i="91"/>
  <c r="O128" i="91"/>
  <c r="AI128" i="91"/>
  <c r="Q128" i="91"/>
  <c r="U128" i="91"/>
  <c r="N128" i="91"/>
  <c r="AA128" i="91"/>
  <c r="S128" i="91"/>
  <c r="V128" i="91"/>
  <c r="W128" i="91"/>
  <c r="AS128" i="91"/>
  <c r="K128" i="91"/>
  <c r="M128" i="91"/>
  <c r="AN128" i="91"/>
  <c r="R128" i="91"/>
  <c r="AK128" i="91"/>
  <c r="AM128" i="91"/>
  <c r="L128" i="91"/>
  <c r="AJ128" i="91"/>
  <c r="AB128" i="91"/>
  <c r="AD128" i="91"/>
  <c r="AC128" i="91"/>
  <c r="AR155" i="91"/>
  <c r="AF155" i="91"/>
  <c r="O155" i="91"/>
  <c r="AO155" i="91"/>
  <c r="X155" i="91"/>
  <c r="S155" i="91"/>
  <c r="AK155" i="91"/>
  <c r="AS155" i="91"/>
  <c r="AB155" i="91"/>
  <c r="K155" i="91"/>
  <c r="I155" i="91"/>
  <c r="AQ155" i="91"/>
  <c r="AM155" i="91"/>
  <c r="Z155" i="91"/>
  <c r="V155" i="91"/>
  <c r="Q155" i="91"/>
  <c r="M155" i="91"/>
  <c r="L155" i="91"/>
  <c r="AC155" i="91"/>
  <c r="R155" i="91"/>
  <c r="AJ155" i="91"/>
  <c r="U155" i="91"/>
  <c r="AL155" i="91"/>
  <c r="J155" i="91"/>
  <c r="AA155" i="91"/>
  <c r="Y155" i="91"/>
  <c r="AE155" i="91"/>
  <c r="AH155" i="91"/>
  <c r="AN155" i="91"/>
  <c r="AD155" i="91"/>
  <c r="H155" i="91"/>
  <c r="AP155" i="91"/>
  <c r="N155" i="91"/>
  <c r="AI155" i="91"/>
  <c r="P155" i="91"/>
  <c r="W155" i="91"/>
  <c r="AR168" i="87"/>
  <c r="AL168" i="87"/>
  <c r="Z168" i="87"/>
  <c r="O168" i="87"/>
  <c r="AQ168" i="87"/>
  <c r="AF168" i="87"/>
  <c r="I168" i="87"/>
  <c r="AC168" i="87"/>
  <c r="X168" i="87"/>
  <c r="AO168" i="87"/>
  <c r="Q168" i="87"/>
  <c r="AI168" i="87"/>
  <c r="L168" i="87"/>
  <c r="H168" i="87"/>
  <c r="AD168" i="87"/>
  <c r="AB168" i="87"/>
  <c r="S168" i="87"/>
  <c r="AP168" i="87"/>
  <c r="P168" i="87"/>
  <c r="AM168" i="87"/>
  <c r="AK168" i="87"/>
  <c r="AH168" i="87"/>
  <c r="M168" i="87"/>
  <c r="K168" i="87"/>
  <c r="AS168" i="87"/>
  <c r="V168" i="87"/>
  <c r="Y168" i="87"/>
  <c r="J168" i="87"/>
  <c r="AA168" i="87"/>
  <c r="N168" i="87"/>
  <c r="AE168" i="87"/>
  <c r="R168" i="87"/>
  <c r="AJ168" i="87"/>
  <c r="W168" i="87"/>
  <c r="AN168" i="87"/>
  <c r="AR118" i="91"/>
  <c r="AH118" i="91"/>
  <c r="J118" i="91"/>
  <c r="AM118" i="91"/>
  <c r="V118" i="91"/>
  <c r="AS118" i="91"/>
  <c r="AB118" i="91"/>
  <c r="K118" i="91"/>
  <c r="AL118" i="91"/>
  <c r="N118" i="91"/>
  <c r="P118" i="91"/>
  <c r="AA118" i="91"/>
  <c r="AD118" i="91"/>
  <c r="M118" i="91"/>
  <c r="AK118" i="91"/>
  <c r="S118" i="91"/>
  <c r="U118" i="91"/>
  <c r="AE118" i="91"/>
  <c r="AP118" i="91"/>
  <c r="AJ118" i="91"/>
  <c r="AQ118" i="91"/>
  <c r="I118" i="91"/>
  <c r="O118" i="91"/>
  <c r="AI118" i="91"/>
  <c r="AO118" i="91"/>
  <c r="L118" i="91"/>
  <c r="W118" i="91"/>
  <c r="H118" i="91"/>
  <c r="Z118" i="91"/>
  <c r="AF118" i="91"/>
  <c r="AC118" i="91"/>
  <c r="AN118" i="91"/>
  <c r="Y118" i="91"/>
  <c r="R118" i="91"/>
  <c r="Q118" i="91"/>
  <c r="X118" i="91"/>
  <c r="M198" i="88"/>
  <c r="AQ198" i="88"/>
  <c r="AC198" i="88"/>
  <c r="N198" i="88"/>
  <c r="Z198" i="88"/>
  <c r="AJ198" i="88"/>
  <c r="AN198" i="88"/>
  <c r="Q198" i="88"/>
  <c r="AD198" i="88"/>
  <c r="AP198" i="88"/>
  <c r="L198" i="88"/>
  <c r="I198" i="88"/>
  <c r="H198" i="88"/>
  <c r="AL198" i="88"/>
  <c r="R198" i="88"/>
  <c r="AE198" i="88"/>
  <c r="Y198" i="88"/>
  <c r="AI198" i="88"/>
  <c r="W198" i="88"/>
  <c r="AK198" i="88"/>
  <c r="S198" i="88"/>
  <c r="P198" i="88"/>
  <c r="AM198" i="88"/>
  <c r="U198" i="88"/>
  <c r="AF198" i="88"/>
  <c r="O198" i="88"/>
  <c r="V198" i="88"/>
  <c r="AR198" i="88"/>
  <c r="AS198" i="88"/>
  <c r="AB198" i="88"/>
  <c r="K198" i="88"/>
  <c r="AA198" i="88"/>
  <c r="AO198" i="88"/>
  <c r="X198" i="88"/>
  <c r="J198" i="88"/>
  <c r="AH198" i="88"/>
  <c r="AR165" i="91"/>
  <c r="AO165" i="91"/>
  <c r="AC165" i="91"/>
  <c r="Q165" i="91"/>
  <c r="AI165" i="91"/>
  <c r="X165" i="91"/>
  <c r="L165" i="91"/>
  <c r="AQ165" i="91"/>
  <c r="U165" i="91"/>
  <c r="AF165" i="91"/>
  <c r="I165" i="91"/>
  <c r="AL165" i="91"/>
  <c r="Z165" i="91"/>
  <c r="O165" i="91"/>
  <c r="M165" i="91"/>
  <c r="AK165" i="91"/>
  <c r="P165" i="91"/>
  <c r="AM165" i="91"/>
  <c r="Y165" i="91"/>
  <c r="AB165" i="91"/>
  <c r="AP165" i="91"/>
  <c r="AS165" i="91"/>
  <c r="S165" i="91"/>
  <c r="V165" i="91"/>
  <c r="K165" i="91"/>
  <c r="H165" i="91"/>
  <c r="W165" i="91"/>
  <c r="AN165" i="91"/>
  <c r="AH165" i="91"/>
  <c r="N165" i="91"/>
  <c r="AE165" i="91"/>
  <c r="AD165" i="91"/>
  <c r="R165" i="91"/>
  <c r="AA165" i="91"/>
  <c r="AJ165" i="91"/>
  <c r="J165" i="91"/>
  <c r="AR130" i="87"/>
  <c r="O130" i="87"/>
  <c r="S130" i="87"/>
  <c r="Z130" i="87"/>
  <c r="AF130" i="87"/>
  <c r="AK130" i="87"/>
  <c r="AQ130" i="87"/>
  <c r="I130" i="87"/>
  <c r="M130" i="87"/>
  <c r="AM130" i="87"/>
  <c r="AO130" i="87"/>
  <c r="K130" i="87"/>
  <c r="V130" i="87"/>
  <c r="AS130" i="87"/>
  <c r="Q130" i="87"/>
  <c r="X130" i="87"/>
  <c r="AI130" i="87"/>
  <c r="AB130" i="87"/>
  <c r="AL130" i="87"/>
  <c r="N130" i="87"/>
  <c r="AE130" i="87"/>
  <c r="AD130" i="87"/>
  <c r="H130" i="87"/>
  <c r="Y130" i="87"/>
  <c r="AP130" i="87"/>
  <c r="L130" i="87"/>
  <c r="AC130" i="87"/>
  <c r="W130" i="87"/>
  <c r="AN130" i="87"/>
  <c r="P130" i="87"/>
  <c r="AH130" i="87"/>
  <c r="AA130" i="87"/>
  <c r="AJ130" i="87"/>
  <c r="J130" i="87"/>
  <c r="R130" i="87"/>
  <c r="AL183" i="87"/>
  <c r="L183" i="87"/>
  <c r="AM183" i="87"/>
  <c r="V183" i="87"/>
  <c r="AS183" i="87"/>
  <c r="AB183" i="87"/>
  <c r="K183" i="87"/>
  <c r="AA183" i="87"/>
  <c r="N183" i="87"/>
  <c r="P183" i="87"/>
  <c r="AC183" i="87"/>
  <c r="AI183" i="87"/>
  <c r="Q183" i="87"/>
  <c r="AO183" i="87"/>
  <c r="X183" i="87"/>
  <c r="F182" i="87"/>
  <c r="R183" i="87"/>
  <c r="AP183" i="87"/>
  <c r="H183" i="87"/>
  <c r="AD183" i="87"/>
  <c r="M183" i="87"/>
  <c r="AK183" i="87"/>
  <c r="S183" i="87"/>
  <c r="AR183" i="87"/>
  <c r="J183" i="87"/>
  <c r="AH183" i="87"/>
  <c r="AN183" i="87"/>
  <c r="AQ183" i="87"/>
  <c r="Z183" i="87"/>
  <c r="I183" i="87"/>
  <c r="AF183" i="87"/>
  <c r="O183" i="87"/>
  <c r="AJ183" i="87"/>
  <c r="AE183" i="87"/>
  <c r="Y183" i="87"/>
  <c r="W183" i="87"/>
  <c r="R178" i="32"/>
  <c r="AJ178" i="32"/>
  <c r="X178" i="32"/>
  <c r="AS178" i="32"/>
  <c r="Z178" i="32"/>
  <c r="H178" i="32"/>
  <c r="K178" i="32"/>
  <c r="Y178" i="32"/>
  <c r="P178" i="32"/>
  <c r="W178" i="32"/>
  <c r="AN178" i="32"/>
  <c r="AC178" i="32"/>
  <c r="I178" i="32"/>
  <c r="AF178" i="32"/>
  <c r="S178" i="32"/>
  <c r="V178" i="32"/>
  <c r="AB178" i="32"/>
  <c r="AM178" i="32"/>
  <c r="J178" i="32"/>
  <c r="AA178" i="32"/>
  <c r="L178" i="32"/>
  <c r="AI178" i="32"/>
  <c r="O178" i="32"/>
  <c r="AL178" i="32"/>
  <c r="AD178" i="32"/>
  <c r="AH178" i="32"/>
  <c r="M178" i="32"/>
  <c r="N178" i="32"/>
  <c r="AE178" i="32"/>
  <c r="Q178" i="32"/>
  <c r="AO178" i="32"/>
  <c r="U178" i="32"/>
  <c r="AQ178" i="32"/>
  <c r="AP178" i="32"/>
  <c r="AR178" i="32"/>
  <c r="AK178" i="32"/>
  <c r="AT187" i="93"/>
  <c r="S112" i="88"/>
  <c r="R112" i="88"/>
  <c r="AK112" i="88"/>
  <c r="K112" i="88"/>
  <c r="AA112" i="88"/>
  <c r="AR112" i="88"/>
  <c r="AS112" i="88"/>
  <c r="AJ112" i="88"/>
  <c r="AD112" i="88"/>
  <c r="M112" i="88"/>
  <c r="AH112" i="88"/>
  <c r="P112" i="88"/>
  <c r="W112" i="88"/>
  <c r="J112" i="88"/>
  <c r="AM112" i="88"/>
  <c r="V112" i="88"/>
  <c r="AP112" i="88"/>
  <c r="Y112" i="88"/>
  <c r="H112" i="88"/>
  <c r="AN112" i="88"/>
  <c r="AQ112" i="88"/>
  <c r="I112" i="88"/>
  <c r="L112" i="88"/>
  <c r="AO112" i="88"/>
  <c r="AI112" i="88"/>
  <c r="AL112" i="88"/>
  <c r="N112" i="88"/>
  <c r="O112" i="88"/>
  <c r="Z112" i="88"/>
  <c r="AC112" i="88"/>
  <c r="AE112" i="88"/>
  <c r="X112" i="88"/>
  <c r="AB112" i="88"/>
  <c r="Q112" i="88"/>
  <c r="U112" i="88"/>
  <c r="AF112" i="88"/>
  <c r="AL136" i="88"/>
  <c r="AP136" i="88"/>
  <c r="S136" i="88"/>
  <c r="AE136" i="88"/>
  <c r="H136" i="88"/>
  <c r="N136" i="88"/>
  <c r="AK136" i="88"/>
  <c r="Y136" i="88"/>
  <c r="U136" i="88"/>
  <c r="AA136" i="88"/>
  <c r="AR136" i="88"/>
  <c r="AF136" i="88"/>
  <c r="J136" i="88"/>
  <c r="O136" i="88"/>
  <c r="AD136" i="88"/>
  <c r="M136" i="88"/>
  <c r="W136" i="88"/>
  <c r="AS136" i="88"/>
  <c r="R136" i="88"/>
  <c r="AO136" i="88"/>
  <c r="AQ136" i="88"/>
  <c r="Z136" i="88"/>
  <c r="I136" i="88"/>
  <c r="AB136" i="88"/>
  <c r="X136" i="88"/>
  <c r="AM136" i="88"/>
  <c r="V136" i="88"/>
  <c r="K136" i="88"/>
  <c r="AH136" i="88"/>
  <c r="AC136" i="88"/>
  <c r="AI136" i="88"/>
  <c r="Q136" i="88"/>
  <c r="P136" i="88"/>
  <c r="AN136" i="88"/>
  <c r="L136" i="88"/>
  <c r="AJ136" i="88"/>
  <c r="AF184" i="88"/>
  <c r="N184" i="88"/>
  <c r="S184" i="88"/>
  <c r="X184" i="88"/>
  <c r="AK184" i="88"/>
  <c r="AR184" i="88"/>
  <c r="R184" i="88"/>
  <c r="AJ184" i="88"/>
  <c r="AL184" i="88"/>
  <c r="H184" i="88"/>
  <c r="Y184" i="88"/>
  <c r="AC184" i="88"/>
  <c r="AP184" i="88"/>
  <c r="O184" i="88"/>
  <c r="L184" i="88"/>
  <c r="J184" i="88"/>
  <c r="U184" i="88"/>
  <c r="AA184" i="88"/>
  <c r="AO184" i="88"/>
  <c r="AI184" i="88"/>
  <c r="Q184" i="88"/>
  <c r="P184" i="88"/>
  <c r="AN184" i="88"/>
  <c r="AD184" i="88"/>
  <c r="M184" i="88"/>
  <c r="W184" i="88"/>
  <c r="AS184" i="88"/>
  <c r="AQ184" i="88"/>
  <c r="Z184" i="88"/>
  <c r="I184" i="88"/>
  <c r="AB184" i="88"/>
  <c r="AE184" i="88"/>
  <c r="AM184" i="88"/>
  <c r="V184" i="88"/>
  <c r="K184" i="88"/>
  <c r="AH184" i="88"/>
  <c r="AI121" i="88"/>
  <c r="AL121" i="88"/>
  <c r="O121" i="88"/>
  <c r="Z121" i="88"/>
  <c r="AF121" i="88"/>
  <c r="U121" i="88"/>
  <c r="I121" i="88"/>
  <c r="AQ121" i="88"/>
  <c r="X121" i="88"/>
  <c r="AM121" i="88"/>
  <c r="P121" i="88"/>
  <c r="AD121" i="88"/>
  <c r="H121" i="88"/>
  <c r="AR121" i="88"/>
  <c r="AB121" i="88"/>
  <c r="AP121" i="88"/>
  <c r="S121" i="88"/>
  <c r="AC121" i="88"/>
  <c r="AH121" i="88"/>
  <c r="Y121" i="88"/>
  <c r="K121" i="88"/>
  <c r="Q121" i="88"/>
  <c r="M121" i="88"/>
  <c r="V121" i="88"/>
  <c r="AS121" i="88"/>
  <c r="AO121" i="88"/>
  <c r="AK121" i="88"/>
  <c r="R121" i="88"/>
  <c r="AJ121" i="88"/>
  <c r="W121" i="88"/>
  <c r="AN121" i="88"/>
  <c r="L121" i="88"/>
  <c r="J121" i="88"/>
  <c r="AA121" i="88"/>
  <c r="F120" i="88"/>
  <c r="N121" i="88"/>
  <c r="AE121" i="88"/>
  <c r="AC193" i="92"/>
  <c r="AL193" i="92"/>
  <c r="H193" i="92"/>
  <c r="AP193" i="92"/>
  <c r="Y193" i="92"/>
  <c r="AD193" i="92"/>
  <c r="M193" i="92"/>
  <c r="AK193" i="92"/>
  <c r="S193" i="92"/>
  <c r="AE193" i="92"/>
  <c r="AJ193" i="92"/>
  <c r="P193" i="92"/>
  <c r="U193" i="92"/>
  <c r="AM193" i="92"/>
  <c r="V193" i="92"/>
  <c r="AS193" i="92"/>
  <c r="AB193" i="92"/>
  <c r="K193" i="92"/>
  <c r="N193" i="92"/>
  <c r="R193" i="92"/>
  <c r="Q193" i="92"/>
  <c r="X193" i="92"/>
  <c r="AR193" i="92"/>
  <c r="AI193" i="92"/>
  <c r="AO193" i="92"/>
  <c r="AN193" i="92"/>
  <c r="J193" i="92"/>
  <c r="AF193" i="92"/>
  <c r="AH193" i="92"/>
  <c r="L193" i="92"/>
  <c r="AQ193" i="92"/>
  <c r="O193" i="92"/>
  <c r="Z193" i="92"/>
  <c r="W193" i="92"/>
  <c r="I193" i="92"/>
  <c r="AA193" i="92"/>
  <c r="AH111" i="87"/>
  <c r="AJ111" i="87"/>
  <c r="J111" i="87"/>
  <c r="AR111" i="87"/>
  <c r="Y111" i="87"/>
  <c r="AP111" i="87"/>
  <c r="R111" i="87"/>
  <c r="AA111" i="87"/>
  <c r="H111" i="87"/>
  <c r="P111" i="87"/>
  <c r="AQ111" i="87"/>
  <c r="Z111" i="87"/>
  <c r="I111" i="87"/>
  <c r="AF111" i="87"/>
  <c r="O111" i="87"/>
  <c r="AC111" i="87"/>
  <c r="AE111" i="87"/>
  <c r="AM111" i="87"/>
  <c r="V111" i="87"/>
  <c r="AS111" i="87"/>
  <c r="AB111" i="87"/>
  <c r="K111" i="87"/>
  <c r="AL111" i="87"/>
  <c r="AN111" i="87"/>
  <c r="AI111" i="87"/>
  <c r="Q111" i="87"/>
  <c r="AO111" i="87"/>
  <c r="X111" i="87"/>
  <c r="L111" i="87"/>
  <c r="N111" i="87"/>
  <c r="AD111" i="87"/>
  <c r="M111" i="87"/>
  <c r="AK111" i="87"/>
  <c r="S111" i="87"/>
  <c r="W111" i="87"/>
  <c r="AR186" i="91"/>
  <c r="AI186" i="91"/>
  <c r="X186" i="91"/>
  <c r="L186" i="91"/>
  <c r="AO186" i="91"/>
  <c r="AC186" i="91"/>
  <c r="Q186" i="91"/>
  <c r="AQ186" i="91"/>
  <c r="U186" i="91"/>
  <c r="AF186" i="91"/>
  <c r="I186" i="91"/>
  <c r="AL186" i="91"/>
  <c r="Z186" i="91"/>
  <c r="O186" i="91"/>
  <c r="M186" i="91"/>
  <c r="AK186" i="91"/>
  <c r="P186" i="91"/>
  <c r="AM186" i="91"/>
  <c r="Y186" i="91"/>
  <c r="AB186" i="91"/>
  <c r="S186" i="91"/>
  <c r="AS186" i="91"/>
  <c r="AP186" i="91"/>
  <c r="V186" i="91"/>
  <c r="AD186" i="91"/>
  <c r="K186" i="91"/>
  <c r="AH186" i="91"/>
  <c r="N186" i="91"/>
  <c r="AE186" i="91"/>
  <c r="W186" i="91"/>
  <c r="AN186" i="91"/>
  <c r="AJ186" i="91"/>
  <c r="H186" i="91"/>
  <c r="J186" i="91"/>
  <c r="R186" i="91"/>
  <c r="AA186" i="91"/>
  <c r="AR133" i="88"/>
  <c r="AP133" i="88"/>
  <c r="AD133" i="88"/>
  <c r="S133" i="88"/>
  <c r="H133" i="88"/>
  <c r="AK133" i="88"/>
  <c r="Y133" i="88"/>
  <c r="M133" i="88"/>
  <c r="AS133" i="88"/>
  <c r="V133" i="88"/>
  <c r="AM133" i="88"/>
  <c r="P133" i="88"/>
  <c r="AH133" i="88"/>
  <c r="K133" i="88"/>
  <c r="AB133" i="88"/>
  <c r="I133" i="88"/>
  <c r="AF133" i="88"/>
  <c r="AC133" i="88"/>
  <c r="U133" i="88"/>
  <c r="AQ133" i="88"/>
  <c r="Q133" i="88"/>
  <c r="AO133" i="88"/>
  <c r="O133" i="88"/>
  <c r="AI133" i="88"/>
  <c r="AL133" i="88"/>
  <c r="L133" i="88"/>
  <c r="Z133" i="88"/>
  <c r="N133" i="88"/>
  <c r="AE133" i="88"/>
  <c r="X133" i="88"/>
  <c r="R133" i="88"/>
  <c r="AJ133" i="88"/>
  <c r="F132" i="88"/>
  <c r="W133" i="88"/>
  <c r="AN133" i="88"/>
  <c r="J133" i="88"/>
  <c r="AA133" i="88"/>
  <c r="AL142" i="88"/>
  <c r="AR142" i="88"/>
  <c r="AE142" i="88"/>
  <c r="N142" i="88"/>
  <c r="AK142" i="88"/>
  <c r="U142" i="88"/>
  <c r="H142" i="88"/>
  <c r="AP142" i="88"/>
  <c r="J142" i="88"/>
  <c r="AF142" i="88"/>
  <c r="Y142" i="88"/>
  <c r="S142" i="88"/>
  <c r="O142" i="88"/>
  <c r="AA142" i="88"/>
  <c r="AD142" i="88"/>
  <c r="M142" i="88"/>
  <c r="W142" i="88"/>
  <c r="AS142" i="88"/>
  <c r="R142" i="88"/>
  <c r="AO142" i="88"/>
  <c r="AQ142" i="88"/>
  <c r="Z142" i="88"/>
  <c r="I142" i="88"/>
  <c r="AB142" i="88"/>
  <c r="X142" i="88"/>
  <c r="AM142" i="88"/>
  <c r="V142" i="88"/>
  <c r="K142" i="88"/>
  <c r="AH142" i="88"/>
  <c r="AC142" i="88"/>
  <c r="AI142" i="88"/>
  <c r="Q142" i="88"/>
  <c r="P142" i="88"/>
  <c r="AN142" i="88"/>
  <c r="L142" i="88"/>
  <c r="AJ142" i="88"/>
  <c r="P110" i="87"/>
  <c r="AM110" i="87"/>
  <c r="AB110" i="87"/>
  <c r="AI110" i="87"/>
  <c r="L110" i="87"/>
  <c r="Z110" i="87"/>
  <c r="AP110" i="87"/>
  <c r="S110" i="87"/>
  <c r="AS110" i="87"/>
  <c r="K110" i="87"/>
  <c r="AR110" i="87"/>
  <c r="X110" i="87"/>
  <c r="AL110" i="87"/>
  <c r="O110" i="87"/>
  <c r="AD110" i="87"/>
  <c r="H110" i="87"/>
  <c r="AQ110" i="87"/>
  <c r="AK110" i="87"/>
  <c r="AC110" i="87"/>
  <c r="M110" i="87"/>
  <c r="AH110" i="87"/>
  <c r="AF110" i="87"/>
  <c r="AO110" i="87"/>
  <c r="Y110" i="87"/>
  <c r="I110" i="87"/>
  <c r="R110" i="87"/>
  <c r="AJ110" i="87"/>
  <c r="W110" i="87"/>
  <c r="AN110" i="87"/>
  <c r="Q110" i="87"/>
  <c r="J110" i="87"/>
  <c r="AA110" i="87"/>
  <c r="V110" i="87"/>
  <c r="N110" i="87"/>
  <c r="AE110" i="87"/>
  <c r="AR123" i="93"/>
  <c r="AL123" i="93"/>
  <c r="J123" i="93"/>
  <c r="U123" i="93"/>
  <c r="AH123" i="93"/>
  <c r="R123" i="93"/>
  <c r="L123" i="93"/>
  <c r="AC123" i="93"/>
  <c r="AP123" i="93"/>
  <c r="N123" i="93"/>
  <c r="AF123" i="93"/>
  <c r="AM123" i="93"/>
  <c r="V123" i="93"/>
  <c r="K123" i="93"/>
  <c r="AN123" i="93"/>
  <c r="Y123" i="93"/>
  <c r="AA123" i="93"/>
  <c r="AO123" i="93"/>
  <c r="X123" i="93"/>
  <c r="AD123" i="93"/>
  <c r="M123" i="93"/>
  <c r="W123" i="93"/>
  <c r="H123" i="93"/>
  <c r="AB123" i="93"/>
  <c r="Q123" i="93"/>
  <c r="AJ123" i="93"/>
  <c r="AS123" i="93"/>
  <c r="AI123" i="93"/>
  <c r="P123" i="93"/>
  <c r="O123" i="93"/>
  <c r="I123" i="93"/>
  <c r="S123" i="93"/>
  <c r="AK123" i="93"/>
  <c r="AE123" i="93"/>
  <c r="AQ123" i="93"/>
  <c r="Z123" i="93"/>
  <c r="AQ158" i="92"/>
  <c r="AB158" i="92"/>
  <c r="AM158" i="92"/>
  <c r="P158" i="92"/>
  <c r="AH158" i="92"/>
  <c r="K158" i="92"/>
  <c r="V158" i="92"/>
  <c r="AS158" i="92"/>
  <c r="AP158" i="92"/>
  <c r="S158" i="92"/>
  <c r="AI158" i="92"/>
  <c r="L158" i="92"/>
  <c r="U158" i="92"/>
  <c r="AD158" i="92"/>
  <c r="H158" i="92"/>
  <c r="X158" i="92"/>
  <c r="Z158" i="92"/>
  <c r="M158" i="92"/>
  <c r="O158" i="92"/>
  <c r="I158" i="92"/>
  <c r="AK158" i="92"/>
  <c r="AC158" i="92"/>
  <c r="AR158" i="92"/>
  <c r="AL158" i="92"/>
  <c r="AO158" i="92"/>
  <c r="AF158" i="92"/>
  <c r="Y158" i="92"/>
  <c r="J158" i="92"/>
  <c r="AA158" i="92"/>
  <c r="F157" i="92"/>
  <c r="R158" i="92"/>
  <c r="AJ158" i="92"/>
  <c r="Q158" i="92"/>
  <c r="AN158" i="92"/>
  <c r="N158" i="92"/>
  <c r="W158" i="92"/>
  <c r="AE158" i="92"/>
  <c r="AR166" i="92"/>
  <c r="AF166" i="92"/>
  <c r="O166" i="92"/>
  <c r="AO166" i="92"/>
  <c r="X166" i="92"/>
  <c r="AQ166" i="92"/>
  <c r="I166" i="92"/>
  <c r="Z166" i="92"/>
  <c r="AI166" i="92"/>
  <c r="Q166" i="92"/>
  <c r="AB166" i="92"/>
  <c r="AD166" i="92"/>
  <c r="K166" i="92"/>
  <c r="AS166" i="92"/>
  <c r="M166" i="92"/>
  <c r="AM166" i="92"/>
  <c r="AK166" i="92"/>
  <c r="U166" i="92"/>
  <c r="AL166" i="92"/>
  <c r="R166" i="92"/>
  <c r="AJ166" i="92"/>
  <c r="S166" i="92"/>
  <c r="L166" i="92"/>
  <c r="AC166" i="92"/>
  <c r="J166" i="92"/>
  <c r="AA166" i="92"/>
  <c r="AH166" i="92"/>
  <c r="W166" i="92"/>
  <c r="H166" i="92"/>
  <c r="AP166" i="92"/>
  <c r="AE166" i="92"/>
  <c r="P166" i="92"/>
  <c r="AN166" i="92"/>
  <c r="V166" i="92"/>
  <c r="Y166" i="92"/>
  <c r="N166" i="92"/>
  <c r="AR144" i="92"/>
  <c r="AQ144" i="92"/>
  <c r="AK144" i="92"/>
  <c r="AC144" i="92"/>
  <c r="U144" i="92"/>
  <c r="M144" i="92"/>
  <c r="AO144" i="92"/>
  <c r="AF144" i="92"/>
  <c r="Y144" i="92"/>
  <c r="Q144" i="92"/>
  <c r="I144" i="92"/>
  <c r="AI144" i="92"/>
  <c r="S144" i="92"/>
  <c r="AP144" i="92"/>
  <c r="Z144" i="92"/>
  <c r="L144" i="92"/>
  <c r="X144" i="92"/>
  <c r="O144" i="92"/>
  <c r="AL144" i="92"/>
  <c r="H144" i="92"/>
  <c r="AD144" i="92"/>
  <c r="AB144" i="92"/>
  <c r="P144" i="92"/>
  <c r="AM144" i="92"/>
  <c r="K144" i="92"/>
  <c r="AH144" i="92"/>
  <c r="R144" i="92"/>
  <c r="AJ144" i="92"/>
  <c r="V144" i="92"/>
  <c r="J144" i="92"/>
  <c r="AA144" i="92"/>
  <c r="N144" i="92"/>
  <c r="W144" i="92"/>
  <c r="AE144" i="92"/>
  <c r="AS144" i="92"/>
  <c r="AN144" i="92"/>
  <c r="Y167" i="93"/>
  <c r="U167" i="93"/>
  <c r="AL167" i="93"/>
  <c r="AP167" i="93"/>
  <c r="AC167" i="93"/>
  <c r="L167" i="93"/>
  <c r="AD167" i="93"/>
  <c r="M167" i="93"/>
  <c r="AK167" i="93"/>
  <c r="S167" i="93"/>
  <c r="AE167" i="93"/>
  <c r="AJ167" i="93"/>
  <c r="P167" i="93"/>
  <c r="AM167" i="93"/>
  <c r="V167" i="93"/>
  <c r="AS167" i="93"/>
  <c r="AB167" i="93"/>
  <c r="K167" i="93"/>
  <c r="N167" i="93"/>
  <c r="R167" i="93"/>
  <c r="H167" i="93"/>
  <c r="AQ167" i="93"/>
  <c r="I167" i="93"/>
  <c r="O167" i="93"/>
  <c r="AA167" i="93"/>
  <c r="Z167" i="93"/>
  <c r="AF167" i="93"/>
  <c r="W167" i="93"/>
  <c r="AH167" i="93"/>
  <c r="X167" i="93"/>
  <c r="AI167" i="93"/>
  <c r="AN167" i="93"/>
  <c r="Q167" i="93"/>
  <c r="AR167" i="93"/>
  <c r="AO167" i="93"/>
  <c r="J167" i="93"/>
  <c r="AD196" i="91"/>
  <c r="AO196" i="91"/>
  <c r="X196" i="91"/>
  <c r="AF196" i="91"/>
  <c r="O196" i="91"/>
  <c r="AK196" i="91"/>
  <c r="AQ196" i="91"/>
  <c r="I196" i="91"/>
  <c r="AR196" i="91"/>
  <c r="S196" i="91"/>
  <c r="Z196" i="91"/>
  <c r="AM196" i="91"/>
  <c r="M196" i="91"/>
  <c r="AI196" i="91"/>
  <c r="AB196" i="91"/>
  <c r="V196" i="91"/>
  <c r="AS196" i="91"/>
  <c r="Q196" i="91"/>
  <c r="L196" i="91"/>
  <c r="AC196" i="91"/>
  <c r="R196" i="91"/>
  <c r="AJ196" i="91"/>
  <c r="K196" i="91"/>
  <c r="U196" i="91"/>
  <c r="AL196" i="91"/>
  <c r="J196" i="91"/>
  <c r="AA196" i="91"/>
  <c r="AH196" i="91"/>
  <c r="N196" i="91"/>
  <c r="H196" i="91"/>
  <c r="AP196" i="91"/>
  <c r="W196" i="91"/>
  <c r="P196" i="91"/>
  <c r="AE196" i="91"/>
  <c r="Y196" i="91"/>
  <c r="AN196" i="91"/>
  <c r="AP172" i="91"/>
  <c r="AR172" i="91"/>
  <c r="W172" i="91"/>
  <c r="AE172" i="91"/>
  <c r="J172" i="91"/>
  <c r="N172" i="91"/>
  <c r="AN172" i="91"/>
  <c r="AA172" i="91"/>
  <c r="R172" i="91"/>
  <c r="AJ172" i="91"/>
  <c r="Y172" i="91"/>
  <c r="AM172" i="91"/>
  <c r="V172" i="91"/>
  <c r="AS172" i="91"/>
  <c r="AB172" i="91"/>
  <c r="K172" i="91"/>
  <c r="AL172" i="91"/>
  <c r="H172" i="91"/>
  <c r="AD172" i="91"/>
  <c r="M172" i="91"/>
  <c r="AK172" i="91"/>
  <c r="S172" i="91"/>
  <c r="U172" i="91"/>
  <c r="Z172" i="91"/>
  <c r="AF172" i="91"/>
  <c r="AC172" i="91"/>
  <c r="Q172" i="91"/>
  <c r="X172" i="91"/>
  <c r="P172" i="91"/>
  <c r="AQ172" i="91"/>
  <c r="I172" i="91"/>
  <c r="O172" i="91"/>
  <c r="AH172" i="91"/>
  <c r="AI172" i="91"/>
  <c r="AO172" i="91"/>
  <c r="L172" i="91"/>
  <c r="AL181" i="87"/>
  <c r="AD181" i="87"/>
  <c r="M181" i="87"/>
  <c r="AK181" i="87"/>
  <c r="S181" i="87"/>
  <c r="AJ181" i="87"/>
  <c r="AE181" i="87"/>
  <c r="P181" i="87"/>
  <c r="N181" i="87"/>
  <c r="AQ181" i="87"/>
  <c r="Z181" i="87"/>
  <c r="I181" i="87"/>
  <c r="AF181" i="87"/>
  <c r="O181" i="87"/>
  <c r="AA181" i="87"/>
  <c r="AP181" i="87"/>
  <c r="H181" i="87"/>
  <c r="AC181" i="87"/>
  <c r="AM181" i="87"/>
  <c r="V181" i="87"/>
  <c r="AS181" i="87"/>
  <c r="AB181" i="87"/>
  <c r="K181" i="87"/>
  <c r="R181" i="87"/>
  <c r="AH181" i="87"/>
  <c r="AN181" i="87"/>
  <c r="L181" i="87"/>
  <c r="AI181" i="87"/>
  <c r="Q181" i="87"/>
  <c r="AO181" i="87"/>
  <c r="X181" i="87"/>
  <c r="AR181" i="87"/>
  <c r="J181" i="87"/>
  <c r="Y181" i="87"/>
  <c r="W181" i="87"/>
  <c r="Q164" i="94"/>
  <c r="I164" i="94"/>
  <c r="AQ164" i="94"/>
  <c r="AI164" i="94"/>
  <c r="X164" i="94"/>
  <c r="AK164" i="94"/>
  <c r="AM164" i="94"/>
  <c r="Z164" i="94"/>
  <c r="AO164" i="94"/>
  <c r="F163" i="94"/>
  <c r="S164" i="94"/>
  <c r="AD164" i="94"/>
  <c r="AR164" i="94"/>
  <c r="AB164" i="94"/>
  <c r="H164" i="94"/>
  <c r="Y164" i="94"/>
  <c r="AP164" i="94"/>
  <c r="W164" i="94"/>
  <c r="AN164" i="94"/>
  <c r="O164" i="94"/>
  <c r="V164" i="94"/>
  <c r="P164" i="94"/>
  <c r="AH164" i="94"/>
  <c r="N164" i="94"/>
  <c r="AE164" i="94"/>
  <c r="K164" i="94"/>
  <c r="U164" i="94"/>
  <c r="J164" i="94"/>
  <c r="AF164" i="94"/>
  <c r="AL164" i="94"/>
  <c r="AA164" i="94"/>
  <c r="AS164" i="94"/>
  <c r="L164" i="94"/>
  <c r="R164" i="94"/>
  <c r="M164" i="94"/>
  <c r="AC164" i="94"/>
  <c r="AJ164" i="94"/>
  <c r="F151" i="91"/>
  <c r="J127" i="32"/>
  <c r="AA127" i="32"/>
  <c r="AR127" i="32"/>
  <c r="X127" i="32"/>
  <c r="AO127" i="32"/>
  <c r="AH127" i="32"/>
  <c r="Z127" i="32"/>
  <c r="U127" i="32"/>
  <c r="M127" i="32"/>
  <c r="F126" i="32"/>
  <c r="N127" i="32"/>
  <c r="AE127" i="32"/>
  <c r="K127" i="32"/>
  <c r="AB127" i="32"/>
  <c r="AS127" i="32"/>
  <c r="AP127" i="32"/>
  <c r="AI127" i="32"/>
  <c r="AC127" i="32"/>
  <c r="V127" i="32"/>
  <c r="R127" i="32"/>
  <c r="AJ127" i="32"/>
  <c r="O127" i="32"/>
  <c r="AF127" i="32"/>
  <c r="P127" i="32"/>
  <c r="I127" i="32"/>
  <c r="AQ127" i="32"/>
  <c r="AL127" i="32"/>
  <c r="AD127" i="32"/>
  <c r="W127" i="32"/>
  <c r="AN127" i="32"/>
  <c r="S127" i="32"/>
  <c r="AK127" i="32"/>
  <c r="Y127" i="32"/>
  <c r="Q127" i="32"/>
  <c r="L127" i="32"/>
  <c r="H127" i="32"/>
  <c r="AM127" i="32"/>
  <c r="F126" i="88"/>
  <c r="X127" i="88"/>
  <c r="AI127" i="88"/>
  <c r="L127" i="88"/>
  <c r="AK127" i="88"/>
  <c r="M127" i="88"/>
  <c r="AH127" i="88"/>
  <c r="K127" i="88"/>
  <c r="U127" i="88"/>
  <c r="AR127" i="88"/>
  <c r="Y127" i="88"/>
  <c r="AS127" i="88"/>
  <c r="V127" i="88"/>
  <c r="AC127" i="88"/>
  <c r="AQ127" i="88"/>
  <c r="Z127" i="88"/>
  <c r="H127" i="88"/>
  <c r="Q127" i="88"/>
  <c r="AF127" i="88"/>
  <c r="AD127" i="88"/>
  <c r="AB127" i="88"/>
  <c r="O127" i="88"/>
  <c r="AP127" i="88"/>
  <c r="AO127" i="88"/>
  <c r="AM127" i="88"/>
  <c r="AL127" i="88"/>
  <c r="S127" i="88"/>
  <c r="I127" i="88"/>
  <c r="N127" i="88"/>
  <c r="AE127" i="88"/>
  <c r="P127" i="88"/>
  <c r="R127" i="88"/>
  <c r="AJ127" i="88"/>
  <c r="W127" i="88"/>
  <c r="AN127" i="88"/>
  <c r="J127" i="88"/>
  <c r="AA127" i="88"/>
  <c r="I116" i="32"/>
  <c r="Z116" i="32"/>
  <c r="AQ116" i="32"/>
  <c r="R116" i="32"/>
  <c r="AJ116" i="32"/>
  <c r="X116" i="32"/>
  <c r="Y116" i="32"/>
  <c r="S116" i="32"/>
  <c r="L116" i="32"/>
  <c r="M116" i="32"/>
  <c r="AD116" i="32"/>
  <c r="H116" i="32"/>
  <c r="W116" i="32"/>
  <c r="AN116" i="32"/>
  <c r="AF116" i="32"/>
  <c r="AH116" i="32"/>
  <c r="AB116" i="32"/>
  <c r="U116" i="32"/>
  <c r="Q116" i="32"/>
  <c r="AI116" i="32"/>
  <c r="J116" i="32"/>
  <c r="AA116" i="32"/>
  <c r="AR116" i="32"/>
  <c r="AO116" i="32"/>
  <c r="AP116" i="32"/>
  <c r="AK116" i="32"/>
  <c r="AC116" i="32"/>
  <c r="V116" i="32"/>
  <c r="AM116" i="32"/>
  <c r="N116" i="32"/>
  <c r="AE116" i="32"/>
  <c r="O116" i="32"/>
  <c r="P116" i="32"/>
  <c r="K116" i="32"/>
  <c r="AS116" i="32"/>
  <c r="AL116" i="32"/>
  <c r="AR116" i="91"/>
  <c r="H116" i="91"/>
  <c r="AP116" i="91"/>
  <c r="J116" i="91"/>
  <c r="AF116" i="91"/>
  <c r="O116" i="91"/>
  <c r="AI116" i="91"/>
  <c r="Q116" i="91"/>
  <c r="U116" i="91"/>
  <c r="N116" i="91"/>
  <c r="Y116" i="91"/>
  <c r="AA116" i="91"/>
  <c r="AO116" i="91"/>
  <c r="X116" i="91"/>
  <c r="AQ116" i="91"/>
  <c r="Z116" i="91"/>
  <c r="I116" i="91"/>
  <c r="AL116" i="91"/>
  <c r="AE116" i="91"/>
  <c r="P116" i="91"/>
  <c r="S116" i="91"/>
  <c r="V116" i="91"/>
  <c r="AN116" i="91"/>
  <c r="AH116" i="91"/>
  <c r="R116" i="91"/>
  <c r="AS116" i="91"/>
  <c r="K116" i="91"/>
  <c r="M116" i="91"/>
  <c r="AJ116" i="91"/>
  <c r="AK116" i="91"/>
  <c r="AM116" i="91"/>
  <c r="L116" i="91"/>
  <c r="AB116" i="91"/>
  <c r="AD116" i="91"/>
  <c r="AC116" i="91"/>
  <c r="W116" i="91"/>
  <c r="N143" i="94"/>
  <c r="AH143" i="94"/>
  <c r="AR143" i="94"/>
  <c r="W143" i="94"/>
  <c r="H143" i="94"/>
  <c r="AN143" i="94"/>
  <c r="R143" i="94"/>
  <c r="AM143" i="94"/>
  <c r="V143" i="94"/>
  <c r="AS143" i="94"/>
  <c r="AB143" i="94"/>
  <c r="K143" i="94"/>
  <c r="AL143" i="94"/>
  <c r="Y143" i="94"/>
  <c r="AJ143" i="94"/>
  <c r="AD143" i="94"/>
  <c r="M143" i="94"/>
  <c r="AK143" i="94"/>
  <c r="S143" i="94"/>
  <c r="U143" i="94"/>
  <c r="AA143" i="94"/>
  <c r="Q143" i="94"/>
  <c r="X143" i="94"/>
  <c r="P143" i="94"/>
  <c r="AI143" i="94"/>
  <c r="AO143" i="94"/>
  <c r="L143" i="94"/>
  <c r="I143" i="94"/>
  <c r="AF143" i="94"/>
  <c r="AE143" i="94"/>
  <c r="J143" i="94"/>
  <c r="AQ143" i="94"/>
  <c r="O143" i="94"/>
  <c r="AP143" i="94"/>
  <c r="Z143" i="94"/>
  <c r="AC143" i="94"/>
  <c r="AS161" i="88"/>
  <c r="S161" i="88"/>
  <c r="AR161" i="88"/>
  <c r="Z161" i="88"/>
  <c r="AO161" i="88"/>
  <c r="Q161" i="88"/>
  <c r="AK161" i="88"/>
  <c r="AM161" i="88"/>
  <c r="AP161" i="88"/>
  <c r="V161" i="88"/>
  <c r="AL161" i="88"/>
  <c r="O161" i="88"/>
  <c r="AC161" i="88"/>
  <c r="M161" i="88"/>
  <c r="P161" i="88"/>
  <c r="AD161" i="88"/>
  <c r="AQ161" i="88"/>
  <c r="AI161" i="88"/>
  <c r="K161" i="88"/>
  <c r="U161" i="88"/>
  <c r="L161" i="88"/>
  <c r="X161" i="88"/>
  <c r="AF161" i="88"/>
  <c r="AB161" i="88"/>
  <c r="H161" i="88"/>
  <c r="Y161" i="88"/>
  <c r="N161" i="88"/>
  <c r="AE161" i="88"/>
  <c r="R161" i="88"/>
  <c r="AJ161" i="88"/>
  <c r="AH161" i="88"/>
  <c r="I161" i="88"/>
  <c r="W161" i="88"/>
  <c r="AN161" i="88"/>
  <c r="J161" i="88"/>
  <c r="AA161" i="88"/>
  <c r="AR109" i="87"/>
  <c r="AP109" i="87"/>
  <c r="Y109" i="87"/>
  <c r="H109" i="87"/>
  <c r="AH109" i="87"/>
  <c r="R109" i="87"/>
  <c r="J109" i="87"/>
  <c r="P109" i="87"/>
  <c r="AJ109" i="87"/>
  <c r="AA109" i="87"/>
  <c r="AF109" i="87"/>
  <c r="O109" i="87"/>
  <c r="AM109" i="87"/>
  <c r="V109" i="87"/>
  <c r="L109" i="87"/>
  <c r="AE109" i="87"/>
  <c r="AS109" i="87"/>
  <c r="AB109" i="87"/>
  <c r="K109" i="87"/>
  <c r="AI109" i="87"/>
  <c r="Q109" i="87"/>
  <c r="AN109" i="87"/>
  <c r="AO109" i="87"/>
  <c r="X109" i="87"/>
  <c r="F108" i="87"/>
  <c r="AD109" i="87"/>
  <c r="M109" i="87"/>
  <c r="AC109" i="87"/>
  <c r="N109" i="87"/>
  <c r="AK109" i="87"/>
  <c r="S109" i="87"/>
  <c r="AQ109" i="87"/>
  <c r="Z109" i="87"/>
  <c r="I109" i="87"/>
  <c r="AL109" i="87"/>
  <c r="W109" i="87"/>
  <c r="U109" i="92"/>
  <c r="AA109" i="92"/>
  <c r="AC109" i="92"/>
  <c r="AL109" i="92"/>
  <c r="AR109" i="92"/>
  <c r="J109" i="92"/>
  <c r="AM109" i="92"/>
  <c r="V109" i="92"/>
  <c r="AS109" i="92"/>
  <c r="AB109" i="92"/>
  <c r="K109" i="92"/>
  <c r="Y109" i="92"/>
  <c r="AE109" i="92"/>
  <c r="AJ109" i="92"/>
  <c r="L109" i="92"/>
  <c r="AD109" i="92"/>
  <c r="M109" i="92"/>
  <c r="AK109" i="92"/>
  <c r="S109" i="92"/>
  <c r="AP109" i="92"/>
  <c r="H109" i="92"/>
  <c r="N109" i="92"/>
  <c r="Q109" i="92"/>
  <c r="X109" i="92"/>
  <c r="P109" i="92"/>
  <c r="AI109" i="92"/>
  <c r="AO109" i="92"/>
  <c r="F108" i="92"/>
  <c r="W109" i="92"/>
  <c r="I109" i="92"/>
  <c r="AN109" i="92"/>
  <c r="AF109" i="92"/>
  <c r="R109" i="92"/>
  <c r="AQ109" i="92"/>
  <c r="O109" i="92"/>
  <c r="Z109" i="92"/>
  <c r="AH109" i="92"/>
  <c r="AL117" i="87"/>
  <c r="L117" i="87"/>
  <c r="AC117" i="87"/>
  <c r="AI117" i="87"/>
  <c r="Q117" i="87"/>
  <c r="AO117" i="87"/>
  <c r="X117" i="87"/>
  <c r="AP117" i="87"/>
  <c r="H117" i="87"/>
  <c r="N117" i="87"/>
  <c r="AD117" i="87"/>
  <c r="M117" i="87"/>
  <c r="AK117" i="87"/>
  <c r="S117" i="87"/>
  <c r="AH117" i="87"/>
  <c r="AN117" i="87"/>
  <c r="AJ117" i="87"/>
  <c r="J117" i="87"/>
  <c r="AQ117" i="87"/>
  <c r="Z117" i="87"/>
  <c r="I117" i="87"/>
  <c r="AF117" i="87"/>
  <c r="O117" i="87"/>
  <c r="Y117" i="87"/>
  <c r="AE117" i="87"/>
  <c r="AA117" i="87"/>
  <c r="R117" i="87"/>
  <c r="AM117" i="87"/>
  <c r="V117" i="87"/>
  <c r="AS117" i="87"/>
  <c r="AB117" i="87"/>
  <c r="K117" i="87"/>
  <c r="P117" i="87"/>
  <c r="W117" i="87"/>
  <c r="AR117" i="87"/>
  <c r="AS117" i="93"/>
  <c r="H117" i="93"/>
  <c r="W117" i="93"/>
  <c r="AQ117" i="93"/>
  <c r="Z117" i="93"/>
  <c r="I117" i="93"/>
  <c r="X117" i="93"/>
  <c r="AL117" i="93"/>
  <c r="O117" i="93"/>
  <c r="AK117" i="93"/>
  <c r="AE117" i="93"/>
  <c r="AI117" i="93"/>
  <c r="Q117" i="93"/>
  <c r="AJ117" i="93"/>
  <c r="L117" i="93"/>
  <c r="AA117" i="93"/>
  <c r="N117" i="93"/>
  <c r="AB117" i="93"/>
  <c r="AH117" i="93"/>
  <c r="M117" i="93"/>
  <c r="AR117" i="93"/>
  <c r="Y117" i="93"/>
  <c r="S117" i="93"/>
  <c r="AD117" i="93"/>
  <c r="AC117" i="93"/>
  <c r="U117" i="93"/>
  <c r="AN117" i="93"/>
  <c r="AP117" i="93"/>
  <c r="R117" i="93"/>
  <c r="AM117" i="93"/>
  <c r="AF117" i="93"/>
  <c r="P117" i="93"/>
  <c r="K117" i="93"/>
  <c r="V117" i="93"/>
  <c r="J117" i="93"/>
  <c r="AO117" i="93"/>
  <c r="AC195" i="91"/>
  <c r="AI195" i="91"/>
  <c r="Q195" i="91"/>
  <c r="AO195" i="91"/>
  <c r="X195" i="91"/>
  <c r="F194" i="91"/>
  <c r="R195" i="91"/>
  <c r="W195" i="91"/>
  <c r="Y195" i="91"/>
  <c r="AQ195" i="91"/>
  <c r="Z195" i="91"/>
  <c r="I195" i="91"/>
  <c r="AF195" i="91"/>
  <c r="O195" i="91"/>
  <c r="AJ195" i="91"/>
  <c r="AN195" i="91"/>
  <c r="P195" i="91"/>
  <c r="AL195" i="91"/>
  <c r="H195" i="91"/>
  <c r="V195" i="91"/>
  <c r="AB195" i="91"/>
  <c r="AA195" i="91"/>
  <c r="AH195" i="91"/>
  <c r="AP195" i="91"/>
  <c r="L195" i="91"/>
  <c r="M195" i="91"/>
  <c r="S195" i="91"/>
  <c r="J195" i="91"/>
  <c r="AM195" i="91"/>
  <c r="AS195" i="91"/>
  <c r="K195" i="91"/>
  <c r="AE195" i="91"/>
  <c r="AD195" i="91"/>
  <c r="AK195" i="91"/>
  <c r="AR195" i="91"/>
  <c r="N195" i="91"/>
  <c r="U195" i="91"/>
  <c r="AL195" i="92"/>
  <c r="Y195" i="92"/>
  <c r="AP195" i="92"/>
  <c r="AC195" i="92"/>
  <c r="H195" i="92"/>
  <c r="AI195" i="92"/>
  <c r="Q195" i="92"/>
  <c r="AO195" i="92"/>
  <c r="X195" i="92"/>
  <c r="F194" i="92"/>
  <c r="N195" i="92"/>
  <c r="R195" i="92"/>
  <c r="L195" i="92"/>
  <c r="AQ195" i="92"/>
  <c r="Z195" i="92"/>
  <c r="I195" i="92"/>
  <c r="AF195" i="92"/>
  <c r="O195" i="92"/>
  <c r="AE195" i="92"/>
  <c r="AJ195" i="92"/>
  <c r="P195" i="92"/>
  <c r="AM195" i="92"/>
  <c r="AS195" i="92"/>
  <c r="K195" i="92"/>
  <c r="AA195" i="92"/>
  <c r="V195" i="92"/>
  <c r="AB195" i="92"/>
  <c r="W195" i="92"/>
  <c r="AH195" i="92"/>
  <c r="S195" i="92"/>
  <c r="U195" i="92"/>
  <c r="AD195" i="92"/>
  <c r="AN195" i="92"/>
  <c r="M195" i="92"/>
  <c r="AR195" i="92"/>
  <c r="AK195" i="92"/>
  <c r="J195" i="92"/>
  <c r="AR160" i="91"/>
  <c r="H160" i="91"/>
  <c r="AP160" i="91"/>
  <c r="R160" i="91"/>
  <c r="AI160" i="91"/>
  <c r="Q160" i="91"/>
  <c r="AO160" i="91"/>
  <c r="X160" i="91"/>
  <c r="L160" i="91"/>
  <c r="AN160" i="91"/>
  <c r="Y160" i="91"/>
  <c r="AJ160" i="91"/>
  <c r="AQ160" i="91"/>
  <c r="Z160" i="91"/>
  <c r="I160" i="91"/>
  <c r="AF160" i="91"/>
  <c r="O160" i="91"/>
  <c r="AC160" i="91"/>
  <c r="W160" i="91"/>
  <c r="J160" i="91"/>
  <c r="AM160" i="91"/>
  <c r="AS160" i="91"/>
  <c r="K160" i="91"/>
  <c r="AA160" i="91"/>
  <c r="AD160" i="91"/>
  <c r="AK160" i="91"/>
  <c r="U160" i="91"/>
  <c r="N160" i="91"/>
  <c r="P160" i="91"/>
  <c r="V160" i="91"/>
  <c r="AB160" i="91"/>
  <c r="AL160" i="91"/>
  <c r="AE160" i="91"/>
  <c r="AH160" i="91"/>
  <c r="M160" i="91"/>
  <c r="S160" i="91"/>
  <c r="AR160" i="94"/>
  <c r="X160" i="94"/>
  <c r="AL160" i="94"/>
  <c r="O160" i="94"/>
  <c r="V160" i="94"/>
  <c r="P160" i="94"/>
  <c r="S160" i="94"/>
  <c r="AI160" i="94"/>
  <c r="L160" i="94"/>
  <c r="Z160" i="94"/>
  <c r="AS160" i="94"/>
  <c r="AM160" i="94"/>
  <c r="H160" i="94"/>
  <c r="AP160" i="94"/>
  <c r="AO160" i="94"/>
  <c r="AF160" i="94"/>
  <c r="K160" i="94"/>
  <c r="M160" i="94"/>
  <c r="N160" i="94"/>
  <c r="AE160" i="94"/>
  <c r="Q160" i="94"/>
  <c r="I160" i="94"/>
  <c r="AD160" i="94"/>
  <c r="W160" i="94"/>
  <c r="AN160" i="94"/>
  <c r="U160" i="94"/>
  <c r="AK160" i="94"/>
  <c r="AA160" i="94"/>
  <c r="AC160" i="94"/>
  <c r="AB160" i="94"/>
  <c r="J160" i="94"/>
  <c r="AH160" i="94"/>
  <c r="Y160" i="94"/>
  <c r="R160" i="94"/>
  <c r="AJ160" i="94"/>
  <c r="AQ160" i="94"/>
  <c r="AR162" i="93"/>
  <c r="AS162" i="93"/>
  <c r="AI162" i="93"/>
  <c r="X162" i="93"/>
  <c r="K162" i="93"/>
  <c r="AO162" i="93"/>
  <c r="AB162" i="93"/>
  <c r="Q162" i="93"/>
  <c r="AQ162" i="93"/>
  <c r="S162" i="93"/>
  <c r="AF162" i="93"/>
  <c r="I162" i="93"/>
  <c r="AK162" i="93"/>
  <c r="O162" i="93"/>
  <c r="Z162" i="93"/>
  <c r="V162" i="93"/>
  <c r="AM162" i="93"/>
  <c r="AD162" i="93"/>
  <c r="H162" i="93"/>
  <c r="Y162" i="93"/>
  <c r="AP162" i="93"/>
  <c r="J162" i="93"/>
  <c r="AA162" i="93"/>
  <c r="P162" i="93"/>
  <c r="AH162" i="93"/>
  <c r="R162" i="93"/>
  <c r="AJ162" i="93"/>
  <c r="AL162" i="93"/>
  <c r="AN162" i="93"/>
  <c r="U162" i="93"/>
  <c r="W162" i="93"/>
  <c r="L162" i="93"/>
  <c r="N162" i="93"/>
  <c r="AC162" i="93"/>
  <c r="AE162" i="93"/>
  <c r="M162" i="93"/>
  <c r="AR162" i="94"/>
  <c r="AF162" i="94"/>
  <c r="O162" i="94"/>
  <c r="AO162" i="94"/>
  <c r="X162" i="94"/>
  <c r="AS162" i="94"/>
  <c r="K162" i="94"/>
  <c r="AB162" i="94"/>
  <c r="AK162" i="94"/>
  <c r="S162" i="94"/>
  <c r="Q162" i="94"/>
  <c r="M162" i="94"/>
  <c r="AI162" i="94"/>
  <c r="AD162" i="94"/>
  <c r="V162" i="94"/>
  <c r="L162" i="94"/>
  <c r="AC162" i="94"/>
  <c r="W162" i="94"/>
  <c r="AN162" i="94"/>
  <c r="Z162" i="94"/>
  <c r="U162" i="94"/>
  <c r="AL162" i="94"/>
  <c r="N162" i="94"/>
  <c r="AE162" i="94"/>
  <c r="I162" i="94"/>
  <c r="Y162" i="94"/>
  <c r="J162" i="94"/>
  <c r="AM162" i="94"/>
  <c r="H162" i="94"/>
  <c r="AP162" i="94"/>
  <c r="AA162" i="94"/>
  <c r="AQ162" i="94"/>
  <c r="AH162" i="94"/>
  <c r="AJ162" i="94"/>
  <c r="P162" i="94"/>
  <c r="R162" i="94"/>
  <c r="AQ175" i="88"/>
  <c r="AR175" i="88"/>
  <c r="AA175" i="88"/>
  <c r="M175" i="88"/>
  <c r="AJ175" i="88"/>
  <c r="V175" i="88"/>
  <c r="AF175" i="88"/>
  <c r="X175" i="88"/>
  <c r="O175" i="88"/>
  <c r="AM175" i="88"/>
  <c r="J175" i="88"/>
  <c r="AO175" i="88"/>
  <c r="R175" i="88"/>
  <c r="AD175" i="88"/>
  <c r="Z175" i="88"/>
  <c r="AP175" i="88"/>
  <c r="Y175" i="88"/>
  <c r="H175" i="88"/>
  <c r="AB175" i="88"/>
  <c r="I175" i="88"/>
  <c r="AE175" i="88"/>
  <c r="AL175" i="88"/>
  <c r="U175" i="88"/>
  <c r="K175" i="88"/>
  <c r="AI175" i="88"/>
  <c r="N175" i="88"/>
  <c r="AK175" i="88"/>
  <c r="AH175" i="88"/>
  <c r="P175" i="88"/>
  <c r="Q175" i="88"/>
  <c r="AN175" i="88"/>
  <c r="S175" i="88"/>
  <c r="AC175" i="88"/>
  <c r="L175" i="88"/>
  <c r="W175" i="88"/>
  <c r="AS175" i="88"/>
  <c r="N175" i="94"/>
  <c r="AE175" i="94"/>
  <c r="AC175" i="94"/>
  <c r="AN175" i="94"/>
  <c r="AO175" i="94"/>
  <c r="X175" i="94"/>
  <c r="AQ175" i="94"/>
  <c r="Z175" i="94"/>
  <c r="I175" i="94"/>
  <c r="R175" i="94"/>
  <c r="Y175" i="94"/>
  <c r="AL175" i="94"/>
  <c r="W175" i="94"/>
  <c r="AF175" i="94"/>
  <c r="O175" i="94"/>
  <c r="AI175" i="94"/>
  <c r="Q175" i="94"/>
  <c r="AJ175" i="94"/>
  <c r="AP175" i="94"/>
  <c r="H175" i="94"/>
  <c r="AK175" i="94"/>
  <c r="AM175" i="94"/>
  <c r="AR175" i="94"/>
  <c r="P175" i="94"/>
  <c r="L175" i="94"/>
  <c r="S175" i="94"/>
  <c r="V175" i="94"/>
  <c r="J175" i="94"/>
  <c r="AD175" i="94"/>
  <c r="U175" i="94"/>
  <c r="AS175" i="94"/>
  <c r="M175" i="94"/>
  <c r="AB175" i="94"/>
  <c r="AA175" i="94"/>
  <c r="K175" i="94"/>
  <c r="AH175" i="94"/>
  <c r="L129" i="32"/>
  <c r="AC129" i="32"/>
  <c r="I129" i="32"/>
  <c r="Z129" i="32"/>
  <c r="AQ129" i="32"/>
  <c r="AJ129" i="32"/>
  <c r="AB129" i="32"/>
  <c r="N129" i="32"/>
  <c r="O129" i="32"/>
  <c r="P129" i="32"/>
  <c r="AH129" i="32"/>
  <c r="M129" i="32"/>
  <c r="AD129" i="32"/>
  <c r="J129" i="32"/>
  <c r="AR129" i="32"/>
  <c r="AK129" i="32"/>
  <c r="W129" i="32"/>
  <c r="X129" i="32"/>
  <c r="U129" i="32"/>
  <c r="AL129" i="32"/>
  <c r="Q129" i="32"/>
  <c r="AI129" i="32"/>
  <c r="R129" i="32"/>
  <c r="K129" i="32"/>
  <c r="AS129" i="32"/>
  <c r="AE129" i="32"/>
  <c r="AF129" i="32"/>
  <c r="Y129" i="32"/>
  <c r="AP129" i="32"/>
  <c r="V129" i="32"/>
  <c r="AM129" i="32"/>
  <c r="AA129" i="32"/>
  <c r="S129" i="32"/>
  <c r="H129" i="32"/>
  <c r="AN129" i="32"/>
  <c r="AO129" i="32"/>
  <c r="AL129" i="92"/>
  <c r="AC129" i="92"/>
  <c r="L129" i="92"/>
  <c r="AF129" i="92"/>
  <c r="O129" i="92"/>
  <c r="AI129" i="92"/>
  <c r="Q129" i="92"/>
  <c r="AH129" i="92"/>
  <c r="AN129" i="92"/>
  <c r="R129" i="92"/>
  <c r="AA129" i="92"/>
  <c r="AO129" i="92"/>
  <c r="X129" i="92"/>
  <c r="AQ129" i="92"/>
  <c r="Z129" i="92"/>
  <c r="I129" i="92"/>
  <c r="P129" i="92"/>
  <c r="W129" i="92"/>
  <c r="U129" i="92"/>
  <c r="AB129" i="92"/>
  <c r="AD129" i="92"/>
  <c r="Y129" i="92"/>
  <c r="AJ129" i="92"/>
  <c r="AR129" i="92"/>
  <c r="AS129" i="92"/>
  <c r="K129" i="92"/>
  <c r="M129" i="92"/>
  <c r="AE129" i="92"/>
  <c r="S129" i="92"/>
  <c r="H129" i="92"/>
  <c r="AM129" i="92"/>
  <c r="N129" i="92"/>
  <c r="V129" i="92"/>
  <c r="AK129" i="92"/>
  <c r="AP129" i="92"/>
  <c r="J129" i="92"/>
  <c r="N119" i="87"/>
  <c r="L119" i="87"/>
  <c r="AE119" i="87"/>
  <c r="AC119" i="87"/>
  <c r="AO119" i="87"/>
  <c r="X119" i="87"/>
  <c r="AQ119" i="87"/>
  <c r="Z119" i="87"/>
  <c r="I119" i="87"/>
  <c r="R119" i="87"/>
  <c r="Y119" i="87"/>
  <c r="AL119" i="87"/>
  <c r="W119" i="87"/>
  <c r="AK119" i="87"/>
  <c r="S119" i="87"/>
  <c r="AM119" i="87"/>
  <c r="V119" i="87"/>
  <c r="AR119" i="87"/>
  <c r="J119" i="87"/>
  <c r="P119" i="87"/>
  <c r="AN119" i="87"/>
  <c r="AF119" i="87"/>
  <c r="O119" i="87"/>
  <c r="AI119" i="87"/>
  <c r="Q119" i="87"/>
  <c r="AJ119" i="87"/>
  <c r="AP119" i="87"/>
  <c r="H119" i="87"/>
  <c r="AS119" i="87"/>
  <c r="AB119" i="87"/>
  <c r="K119" i="87"/>
  <c r="AD119" i="87"/>
  <c r="M119" i="87"/>
  <c r="AA119" i="87"/>
  <c r="AH119" i="87"/>
  <c r="AJ119" i="92"/>
  <c r="AP119" i="92"/>
  <c r="R119" i="92"/>
  <c r="AE119" i="92"/>
  <c r="H119" i="92"/>
  <c r="P119" i="92"/>
  <c r="AN119" i="92"/>
  <c r="AA119" i="92"/>
  <c r="AH119" i="92"/>
  <c r="J119" i="92"/>
  <c r="Y119" i="92"/>
  <c r="N119" i="92"/>
  <c r="AQ119" i="92"/>
  <c r="Z119" i="92"/>
  <c r="I119" i="92"/>
  <c r="AF119" i="92"/>
  <c r="O119" i="92"/>
  <c r="AC119" i="92"/>
  <c r="AR119" i="92"/>
  <c r="AI119" i="92"/>
  <c r="Q119" i="92"/>
  <c r="AO119" i="92"/>
  <c r="X119" i="92"/>
  <c r="L119" i="92"/>
  <c r="W119" i="92"/>
  <c r="V119" i="92"/>
  <c r="AB119" i="92"/>
  <c r="AL119" i="92"/>
  <c r="AM119" i="92"/>
  <c r="AS119" i="92"/>
  <c r="K119" i="92"/>
  <c r="M119" i="92"/>
  <c r="AK119" i="92"/>
  <c r="S119" i="92"/>
  <c r="AD119" i="92"/>
  <c r="U119" i="92"/>
  <c r="V159" i="88"/>
  <c r="AK159" i="88"/>
  <c r="J159" i="88"/>
  <c r="AN159" i="88"/>
  <c r="AE159" i="88"/>
  <c r="O159" i="88"/>
  <c r="AB159" i="88"/>
  <c r="AF159" i="88"/>
  <c r="AS159" i="88"/>
  <c r="I159" i="88"/>
  <c r="N159" i="88"/>
  <c r="W159" i="88"/>
  <c r="Q159" i="88"/>
  <c r="AM159" i="88"/>
  <c r="Z159" i="88"/>
  <c r="AR159" i="88"/>
  <c r="AL159" i="88"/>
  <c r="U159" i="88"/>
  <c r="AO159" i="88"/>
  <c r="R159" i="88"/>
  <c r="AA159" i="88"/>
  <c r="AH159" i="88"/>
  <c r="P159" i="88"/>
  <c r="AJ159" i="88"/>
  <c r="M159" i="88"/>
  <c r="AI159" i="88"/>
  <c r="AC159" i="88"/>
  <c r="L159" i="88"/>
  <c r="AD159" i="88"/>
  <c r="K159" i="88"/>
  <c r="AQ159" i="88"/>
  <c r="AP159" i="88"/>
  <c r="Y159" i="88"/>
  <c r="H159" i="88"/>
  <c r="X159" i="88"/>
  <c r="S159" i="88"/>
  <c r="R159" i="93"/>
  <c r="AJ159" i="93"/>
  <c r="N159" i="93"/>
  <c r="J159" i="93"/>
  <c r="AR159" i="93"/>
  <c r="W159" i="93"/>
  <c r="AN159" i="93"/>
  <c r="H159" i="93"/>
  <c r="AK159" i="93"/>
  <c r="S159" i="93"/>
  <c r="AM159" i="93"/>
  <c r="V159" i="93"/>
  <c r="L159" i="93"/>
  <c r="AP159" i="93"/>
  <c r="Y159" i="93"/>
  <c r="AS159" i="93"/>
  <c r="AB159" i="93"/>
  <c r="K159" i="93"/>
  <c r="AD159" i="93"/>
  <c r="M159" i="93"/>
  <c r="AC159" i="93"/>
  <c r="AF159" i="93"/>
  <c r="AI159" i="93"/>
  <c r="U159" i="93"/>
  <c r="AE159" i="93"/>
  <c r="AH159" i="93"/>
  <c r="O159" i="93"/>
  <c r="Q159" i="93"/>
  <c r="X159" i="93"/>
  <c r="AL159" i="93"/>
  <c r="AQ159" i="93"/>
  <c r="AA159" i="93"/>
  <c r="Z159" i="93"/>
  <c r="P159" i="93"/>
  <c r="AO159" i="93"/>
  <c r="I159" i="93"/>
  <c r="G107" i="92"/>
  <c r="G138" i="91"/>
  <c r="AH190" i="88"/>
  <c r="K190" i="88"/>
  <c r="AM190" i="88"/>
  <c r="V190" i="88"/>
  <c r="AO190" i="88"/>
  <c r="R190" i="88"/>
  <c r="AF190" i="88"/>
  <c r="AD190" i="88"/>
  <c r="M190" i="88"/>
  <c r="AC190" i="88"/>
  <c r="AR190" i="88"/>
  <c r="Z190" i="88"/>
  <c r="X190" i="88"/>
  <c r="U190" i="88"/>
  <c r="AE190" i="88"/>
  <c r="AB190" i="88"/>
  <c r="Q190" i="88"/>
  <c r="L190" i="88"/>
  <c r="O190" i="88"/>
  <c r="S190" i="88"/>
  <c r="P190" i="88"/>
  <c r="N190" i="88"/>
  <c r="W190" i="88"/>
  <c r="AQ190" i="88"/>
  <c r="I190" i="88"/>
  <c r="AL190" i="88"/>
  <c r="J190" i="88"/>
  <c r="H190" i="88"/>
  <c r="AK190" i="88"/>
  <c r="Y190" i="88"/>
  <c r="AI190" i="88"/>
  <c r="AJ190" i="88"/>
  <c r="AA190" i="88"/>
  <c r="AP190" i="88"/>
  <c r="AN190" i="88"/>
  <c r="AS190" i="88"/>
  <c r="AR190" i="94"/>
  <c r="AQ190" i="94"/>
  <c r="AF190" i="94"/>
  <c r="U190" i="94"/>
  <c r="M190" i="94"/>
  <c r="AL190" i="94"/>
  <c r="Z190" i="94"/>
  <c r="Q190" i="94"/>
  <c r="I190" i="94"/>
  <c r="AC190" i="94"/>
  <c r="L190" i="94"/>
  <c r="AO190" i="94"/>
  <c r="S190" i="94"/>
  <c r="X190" i="94"/>
  <c r="H190" i="94"/>
  <c r="O190" i="94"/>
  <c r="AI190" i="94"/>
  <c r="AB190" i="94"/>
  <c r="Y190" i="94"/>
  <c r="P190" i="94"/>
  <c r="AM190" i="94"/>
  <c r="AK190" i="94"/>
  <c r="K190" i="94"/>
  <c r="W190" i="94"/>
  <c r="AN190" i="94"/>
  <c r="AH190" i="94"/>
  <c r="AD190" i="94"/>
  <c r="N190" i="94"/>
  <c r="AE190" i="94"/>
  <c r="V190" i="94"/>
  <c r="AJ190" i="94"/>
  <c r="R190" i="94"/>
  <c r="J190" i="94"/>
  <c r="AP190" i="94"/>
  <c r="AA190" i="94"/>
  <c r="AS190" i="94"/>
  <c r="AR113" i="88"/>
  <c r="AP113" i="88"/>
  <c r="AD113" i="88"/>
  <c r="S113" i="88"/>
  <c r="H113" i="88"/>
  <c r="AK113" i="88"/>
  <c r="Y113" i="88"/>
  <c r="M113" i="88"/>
  <c r="AS113" i="88"/>
  <c r="V113" i="88"/>
  <c r="AM113" i="88"/>
  <c r="P113" i="88"/>
  <c r="AH113" i="88"/>
  <c r="K113" i="88"/>
  <c r="AB113" i="88"/>
  <c r="L113" i="88"/>
  <c r="AI113" i="88"/>
  <c r="I113" i="88"/>
  <c r="AF113" i="88"/>
  <c r="X113" i="88"/>
  <c r="U113" i="88"/>
  <c r="AQ113" i="88"/>
  <c r="AO113" i="88"/>
  <c r="AL113" i="88"/>
  <c r="Q113" i="88"/>
  <c r="O113" i="88"/>
  <c r="Z113" i="88"/>
  <c r="R113" i="88"/>
  <c r="AJ113" i="88"/>
  <c r="W113" i="88"/>
  <c r="AN113" i="88"/>
  <c r="AC113" i="88"/>
  <c r="J113" i="88"/>
  <c r="AA113" i="88"/>
  <c r="N113" i="88"/>
  <c r="AE113" i="88"/>
  <c r="AR113" i="94"/>
  <c r="AA113" i="94"/>
  <c r="J113" i="94"/>
  <c r="AI113" i="94"/>
  <c r="Q113" i="94"/>
  <c r="AO113" i="94"/>
  <c r="X113" i="94"/>
  <c r="AP113" i="94"/>
  <c r="H113" i="94"/>
  <c r="N113" i="94"/>
  <c r="AQ113" i="94"/>
  <c r="Z113" i="94"/>
  <c r="I113" i="94"/>
  <c r="AF113" i="94"/>
  <c r="O113" i="94"/>
  <c r="Y113" i="94"/>
  <c r="AE113" i="94"/>
  <c r="AJ113" i="94"/>
  <c r="AD113" i="94"/>
  <c r="AK113" i="94"/>
  <c r="AH113" i="94"/>
  <c r="R113" i="94"/>
  <c r="AC113" i="94"/>
  <c r="M113" i="94"/>
  <c r="S113" i="94"/>
  <c r="AN113" i="94"/>
  <c r="U113" i="94"/>
  <c r="AS113" i="94"/>
  <c r="W113" i="94"/>
  <c r="AL113" i="94"/>
  <c r="AM113" i="94"/>
  <c r="K113" i="94"/>
  <c r="AB113" i="94"/>
  <c r="L113" i="94"/>
  <c r="P113" i="94"/>
  <c r="V113" i="94"/>
  <c r="AR150" i="87"/>
  <c r="AP150" i="87"/>
  <c r="AI150" i="87"/>
  <c r="Z150" i="87"/>
  <c r="S150" i="87"/>
  <c r="L150" i="87"/>
  <c r="Q150" i="87"/>
  <c r="AL150" i="87"/>
  <c r="AD150" i="87"/>
  <c r="X150" i="87"/>
  <c r="O150" i="87"/>
  <c r="H150" i="87"/>
  <c r="AQ150" i="87"/>
  <c r="AK150" i="87"/>
  <c r="AC150" i="87"/>
  <c r="M150" i="87"/>
  <c r="AO150" i="87"/>
  <c r="AF150" i="87"/>
  <c r="Y150" i="87"/>
  <c r="I150" i="87"/>
  <c r="P150" i="87"/>
  <c r="AM150" i="87"/>
  <c r="AB150" i="87"/>
  <c r="V150" i="87"/>
  <c r="AS150" i="87"/>
  <c r="AH150" i="87"/>
  <c r="K150" i="87"/>
  <c r="W150" i="87"/>
  <c r="AN150" i="87"/>
  <c r="J150" i="87"/>
  <c r="AA150" i="87"/>
  <c r="N150" i="87"/>
  <c r="AE150" i="87"/>
  <c r="R150" i="87"/>
  <c r="AJ150" i="87"/>
  <c r="AR150" i="93"/>
  <c r="AO150" i="93"/>
  <c r="AB150" i="93"/>
  <c r="Q150" i="93"/>
  <c r="AS150" i="93"/>
  <c r="AI150" i="93"/>
  <c r="X150" i="93"/>
  <c r="K150" i="93"/>
  <c r="AK150" i="93"/>
  <c r="O150" i="93"/>
  <c r="Z150" i="93"/>
  <c r="AF150" i="93"/>
  <c r="I150" i="93"/>
  <c r="S150" i="93"/>
  <c r="AQ150" i="93"/>
  <c r="M150" i="93"/>
  <c r="AD150" i="93"/>
  <c r="V150" i="93"/>
  <c r="H150" i="93"/>
  <c r="Y150" i="93"/>
  <c r="AP150" i="93"/>
  <c r="J150" i="93"/>
  <c r="AA150" i="93"/>
  <c r="P150" i="93"/>
  <c r="AH150" i="93"/>
  <c r="R150" i="93"/>
  <c r="AJ150" i="93"/>
  <c r="U150" i="93"/>
  <c r="AN150" i="93"/>
  <c r="AM150" i="93"/>
  <c r="AL150" i="93"/>
  <c r="W150" i="93"/>
  <c r="L150" i="93"/>
  <c r="AC150" i="93"/>
  <c r="N150" i="93"/>
  <c r="AE150" i="93"/>
  <c r="AI137" i="88"/>
  <c r="AF137" i="88"/>
  <c r="I137" i="88"/>
  <c r="AQ137" i="88"/>
  <c r="U137" i="88"/>
  <c r="AL137" i="88"/>
  <c r="Z137" i="88"/>
  <c r="O137" i="88"/>
  <c r="AS137" i="88"/>
  <c r="V137" i="88"/>
  <c r="AK137" i="88"/>
  <c r="M137" i="88"/>
  <c r="AO137" i="88"/>
  <c r="X137" i="88"/>
  <c r="AH137" i="88"/>
  <c r="K137" i="88"/>
  <c r="Y137" i="88"/>
  <c r="Q137" i="88"/>
  <c r="P137" i="88"/>
  <c r="H137" i="88"/>
  <c r="L137" i="88"/>
  <c r="AM137" i="88"/>
  <c r="AD137" i="88"/>
  <c r="AP137" i="88"/>
  <c r="AR137" i="88"/>
  <c r="AC137" i="88"/>
  <c r="S137" i="88"/>
  <c r="N137" i="88"/>
  <c r="AE137" i="88"/>
  <c r="R137" i="88"/>
  <c r="AJ137" i="88"/>
  <c r="AB137" i="88"/>
  <c r="W137" i="88"/>
  <c r="AN137" i="88"/>
  <c r="J137" i="88"/>
  <c r="AA137" i="88"/>
  <c r="AC137" i="93"/>
  <c r="AI137" i="93"/>
  <c r="Q137" i="93"/>
  <c r="AO137" i="93"/>
  <c r="X137" i="93"/>
  <c r="AR137" i="93"/>
  <c r="J137" i="93"/>
  <c r="N137" i="93"/>
  <c r="Y137" i="93"/>
  <c r="L137" i="93"/>
  <c r="AQ137" i="93"/>
  <c r="Z137" i="93"/>
  <c r="I137" i="93"/>
  <c r="AF137" i="93"/>
  <c r="O137" i="93"/>
  <c r="AA137" i="93"/>
  <c r="AE137" i="93"/>
  <c r="AH137" i="93"/>
  <c r="U137" i="93"/>
  <c r="V137" i="93"/>
  <c r="AB137" i="93"/>
  <c r="R137" i="93"/>
  <c r="AL137" i="93"/>
  <c r="H137" i="93"/>
  <c r="AM137" i="93"/>
  <c r="AS137" i="93"/>
  <c r="K137" i="93"/>
  <c r="W137" i="93"/>
  <c r="AK137" i="93"/>
  <c r="P137" i="93"/>
  <c r="S137" i="93"/>
  <c r="AP137" i="93"/>
  <c r="AD137" i="93"/>
  <c r="AJ137" i="93"/>
  <c r="M137" i="93"/>
  <c r="AN137" i="93"/>
  <c r="AR122" i="87"/>
  <c r="AK122" i="87"/>
  <c r="M122" i="87"/>
  <c r="AD122" i="87"/>
  <c r="Y122" i="87"/>
  <c r="AP122" i="87"/>
  <c r="S122" i="87"/>
  <c r="H122" i="87"/>
  <c r="P122" i="87"/>
  <c r="AM122" i="87"/>
  <c r="Q122" i="87"/>
  <c r="AO122" i="87"/>
  <c r="Z122" i="87"/>
  <c r="AB122" i="87"/>
  <c r="AC122" i="87"/>
  <c r="O122" i="87"/>
  <c r="AL122" i="87"/>
  <c r="V122" i="87"/>
  <c r="I122" i="87"/>
  <c r="AS122" i="87"/>
  <c r="X122" i="87"/>
  <c r="AF122" i="87"/>
  <c r="L122" i="87"/>
  <c r="AH122" i="87"/>
  <c r="K122" i="87"/>
  <c r="AI122" i="87"/>
  <c r="J122" i="87"/>
  <c r="AA122" i="87"/>
  <c r="N122" i="87"/>
  <c r="AE122" i="87"/>
  <c r="R122" i="87"/>
  <c r="AJ122" i="87"/>
  <c r="AQ122" i="87"/>
  <c r="W122" i="87"/>
  <c r="AN122" i="87"/>
  <c r="AS122" i="93"/>
  <c r="I122" i="93"/>
  <c r="AI122" i="93"/>
  <c r="AC122" i="93"/>
  <c r="L122" i="93"/>
  <c r="AD122" i="93"/>
  <c r="AR122" i="93"/>
  <c r="V122" i="93"/>
  <c r="Z122" i="93"/>
  <c r="AN122" i="93"/>
  <c r="AE122" i="93"/>
  <c r="K122" i="93"/>
  <c r="AL122" i="93"/>
  <c r="U122" i="93"/>
  <c r="AO122" i="93"/>
  <c r="R122" i="93"/>
  <c r="AF122" i="93"/>
  <c r="J122" i="93"/>
  <c r="Q122" i="93"/>
  <c r="S122" i="93"/>
  <c r="P122" i="93"/>
  <c r="M122" i="93"/>
  <c r="N122" i="93"/>
  <c r="AB122" i="93"/>
  <c r="AH122" i="93"/>
  <c r="AJ122" i="93"/>
  <c r="AA122" i="93"/>
  <c r="Y122" i="93"/>
  <c r="O122" i="93"/>
  <c r="AQ122" i="93"/>
  <c r="H122" i="93"/>
  <c r="AK122" i="93"/>
  <c r="W122" i="93"/>
  <c r="X122" i="93"/>
  <c r="AP122" i="93"/>
  <c r="AM122" i="93"/>
  <c r="AR147" i="91"/>
  <c r="AI147" i="91"/>
  <c r="X147" i="91"/>
  <c r="L147" i="91"/>
  <c r="AO147" i="91"/>
  <c r="AC147" i="91"/>
  <c r="Q147" i="91"/>
  <c r="AF147" i="91"/>
  <c r="I147" i="91"/>
  <c r="AQ147" i="91"/>
  <c r="U147" i="91"/>
  <c r="AL147" i="91"/>
  <c r="Z147" i="91"/>
  <c r="O147" i="91"/>
  <c r="M147" i="91"/>
  <c r="AK147" i="91"/>
  <c r="P147" i="91"/>
  <c r="AM147" i="91"/>
  <c r="Y147" i="91"/>
  <c r="AB147" i="91"/>
  <c r="S147" i="91"/>
  <c r="AS147" i="91"/>
  <c r="AP147" i="91"/>
  <c r="V147" i="91"/>
  <c r="AD147" i="91"/>
  <c r="K147" i="91"/>
  <c r="H147" i="91"/>
  <c r="R147" i="91"/>
  <c r="AJ147" i="91"/>
  <c r="J147" i="91"/>
  <c r="AA147" i="91"/>
  <c r="AE147" i="91"/>
  <c r="AH147" i="91"/>
  <c r="AN147" i="91"/>
  <c r="N147" i="91"/>
  <c r="W147" i="91"/>
  <c r="AE147" i="94"/>
  <c r="R147" i="94"/>
  <c r="AR147" i="94"/>
  <c r="Y147" i="94"/>
  <c r="AP147" i="94"/>
  <c r="AA147" i="94"/>
  <c r="W147" i="94"/>
  <c r="N147" i="94"/>
  <c r="AH147" i="94"/>
  <c r="AS147" i="94"/>
  <c r="AB147" i="94"/>
  <c r="K147" i="94"/>
  <c r="AD147" i="94"/>
  <c r="M147" i="94"/>
  <c r="AC147" i="94"/>
  <c r="AN147" i="94"/>
  <c r="AJ147" i="94"/>
  <c r="AK147" i="94"/>
  <c r="S147" i="94"/>
  <c r="AM147" i="94"/>
  <c r="V147" i="94"/>
  <c r="L147" i="94"/>
  <c r="X147" i="94"/>
  <c r="Z147" i="94"/>
  <c r="AL147" i="94"/>
  <c r="J147" i="94"/>
  <c r="AO147" i="94"/>
  <c r="AQ147" i="94"/>
  <c r="I147" i="94"/>
  <c r="AF147" i="94"/>
  <c r="U147" i="94"/>
  <c r="O147" i="94"/>
  <c r="P147" i="94"/>
  <c r="AI147" i="94"/>
  <c r="H147" i="94"/>
  <c r="Q147" i="94"/>
  <c r="X125" i="88"/>
  <c r="AI125" i="88"/>
  <c r="L125" i="88"/>
  <c r="AR125" i="88"/>
  <c r="Y125" i="88"/>
  <c r="AS125" i="88"/>
  <c r="V125" i="88"/>
  <c r="AC125" i="88"/>
  <c r="U125" i="88"/>
  <c r="AL125" i="88"/>
  <c r="AK125" i="88"/>
  <c r="M125" i="88"/>
  <c r="AH125" i="88"/>
  <c r="K125" i="88"/>
  <c r="AQ125" i="88"/>
  <c r="O125" i="88"/>
  <c r="AP125" i="88"/>
  <c r="AM125" i="88"/>
  <c r="AO125" i="88"/>
  <c r="S125" i="88"/>
  <c r="P125" i="88"/>
  <c r="AF125" i="88"/>
  <c r="AD125" i="88"/>
  <c r="I125" i="88"/>
  <c r="Z125" i="88"/>
  <c r="AB125" i="88"/>
  <c r="H125" i="88"/>
  <c r="Q125" i="88"/>
  <c r="N125" i="88"/>
  <c r="AE125" i="88"/>
  <c r="R125" i="88"/>
  <c r="AJ125" i="88"/>
  <c r="W125" i="88"/>
  <c r="AN125" i="88"/>
  <c r="J125" i="88"/>
  <c r="AA125" i="88"/>
  <c r="AL125" i="93"/>
  <c r="AC125" i="93"/>
  <c r="U125" i="93"/>
  <c r="AP125" i="93"/>
  <c r="AD125" i="93"/>
  <c r="M125" i="93"/>
  <c r="AK125" i="93"/>
  <c r="S125" i="93"/>
  <c r="AE125" i="93"/>
  <c r="AJ125" i="93"/>
  <c r="P125" i="93"/>
  <c r="Y125" i="93"/>
  <c r="AM125" i="93"/>
  <c r="V125" i="93"/>
  <c r="AS125" i="93"/>
  <c r="AB125" i="93"/>
  <c r="K125" i="93"/>
  <c r="N125" i="93"/>
  <c r="R125" i="93"/>
  <c r="L125" i="93"/>
  <c r="H125" i="93"/>
  <c r="Q125" i="93"/>
  <c r="X125" i="93"/>
  <c r="AR125" i="93"/>
  <c r="AI125" i="93"/>
  <c r="AO125" i="93"/>
  <c r="AN125" i="93"/>
  <c r="J125" i="93"/>
  <c r="AF125" i="93"/>
  <c r="AH125" i="93"/>
  <c r="AQ125" i="93"/>
  <c r="O125" i="93"/>
  <c r="Z125" i="93"/>
  <c r="W125" i="93"/>
  <c r="I125" i="93"/>
  <c r="AA125" i="93"/>
  <c r="AR148" i="88"/>
  <c r="AL148" i="88"/>
  <c r="AA148" i="88"/>
  <c r="R148" i="88"/>
  <c r="H148" i="88"/>
  <c r="AP148" i="88"/>
  <c r="AF148" i="88"/>
  <c r="X148" i="88"/>
  <c r="L148" i="88"/>
  <c r="AE148" i="88"/>
  <c r="J148" i="88"/>
  <c r="Y148" i="88"/>
  <c r="AO148" i="88"/>
  <c r="S148" i="88"/>
  <c r="AJ148" i="88"/>
  <c r="O148" i="88"/>
  <c r="U148" i="88"/>
  <c r="AK148" i="88"/>
  <c r="AC148" i="88"/>
  <c r="AM148" i="88"/>
  <c r="V148" i="88"/>
  <c r="K148" i="88"/>
  <c r="AH148" i="88"/>
  <c r="N148" i="88"/>
  <c r="AI148" i="88"/>
  <c r="Q148" i="88"/>
  <c r="P148" i="88"/>
  <c r="AN148" i="88"/>
  <c r="AD148" i="88"/>
  <c r="M148" i="88"/>
  <c r="W148" i="88"/>
  <c r="AS148" i="88"/>
  <c r="AQ148" i="88"/>
  <c r="Z148" i="88"/>
  <c r="I148" i="88"/>
  <c r="AB148" i="88"/>
  <c r="AP148" i="94"/>
  <c r="AB148" i="94"/>
  <c r="K148" i="94"/>
  <c r="AH148" i="94"/>
  <c r="S148" i="94"/>
  <c r="AM148" i="94"/>
  <c r="H148" i="94"/>
  <c r="V148" i="94"/>
  <c r="AD148" i="94"/>
  <c r="P148" i="94"/>
  <c r="AS148" i="94"/>
  <c r="AL148" i="94"/>
  <c r="O148" i="94"/>
  <c r="AC148" i="94"/>
  <c r="M148" i="94"/>
  <c r="AR148" i="94"/>
  <c r="Z148" i="94"/>
  <c r="AO148" i="94"/>
  <c r="Q148" i="94"/>
  <c r="AK148" i="94"/>
  <c r="AF148" i="94"/>
  <c r="X148" i="94"/>
  <c r="N148" i="94"/>
  <c r="AE148" i="94"/>
  <c r="I148" i="94"/>
  <c r="Y148" i="94"/>
  <c r="W148" i="94"/>
  <c r="AN148" i="94"/>
  <c r="U148" i="94"/>
  <c r="J148" i="94"/>
  <c r="L148" i="94"/>
  <c r="AA148" i="94"/>
  <c r="R148" i="94"/>
  <c r="AQ148" i="94"/>
  <c r="AJ148" i="94"/>
  <c r="AI148" i="94"/>
  <c r="W171" i="88"/>
  <c r="AD171" i="88"/>
  <c r="AS171" i="88"/>
  <c r="N171" i="88"/>
  <c r="X171" i="88"/>
  <c r="AK171" i="88"/>
  <c r="AO171" i="88"/>
  <c r="AE171" i="88"/>
  <c r="I171" i="88"/>
  <c r="Q171" i="88"/>
  <c r="AN171" i="88"/>
  <c r="AI171" i="88"/>
  <c r="AL171" i="88"/>
  <c r="U171" i="88"/>
  <c r="AR171" i="88"/>
  <c r="V171" i="88"/>
  <c r="M171" i="88"/>
  <c r="AQ171" i="88"/>
  <c r="K171" i="88"/>
  <c r="AH171" i="88"/>
  <c r="P171" i="88"/>
  <c r="AM171" i="88"/>
  <c r="O171" i="88"/>
  <c r="S171" i="88"/>
  <c r="R171" i="88"/>
  <c r="AC171" i="88"/>
  <c r="L171" i="88"/>
  <c r="AF171" i="88"/>
  <c r="J171" i="88"/>
  <c r="AB171" i="88"/>
  <c r="Z171" i="88"/>
  <c r="AP171" i="88"/>
  <c r="Y171" i="88"/>
  <c r="H171" i="88"/>
  <c r="AA171" i="88"/>
  <c r="F170" i="88"/>
  <c r="AJ171" i="88"/>
  <c r="AL171" i="94"/>
  <c r="AC171" i="94"/>
  <c r="AR171" i="94"/>
  <c r="J171" i="94"/>
  <c r="AS171" i="94"/>
  <c r="AB171" i="94"/>
  <c r="K171" i="94"/>
  <c r="AI171" i="94"/>
  <c r="Q171" i="94"/>
  <c r="AH171" i="94"/>
  <c r="AN171" i="94"/>
  <c r="R171" i="94"/>
  <c r="L171" i="94"/>
  <c r="AK171" i="94"/>
  <c r="S171" i="94"/>
  <c r="AQ171" i="94"/>
  <c r="Z171" i="94"/>
  <c r="I171" i="94"/>
  <c r="P171" i="94"/>
  <c r="W171" i="94"/>
  <c r="AA171" i="94"/>
  <c r="AF171" i="94"/>
  <c r="AM171" i="94"/>
  <c r="AP171" i="94"/>
  <c r="N171" i="94"/>
  <c r="O171" i="94"/>
  <c r="V171" i="94"/>
  <c r="H171" i="94"/>
  <c r="AD171" i="94"/>
  <c r="AJ171" i="94"/>
  <c r="AO171" i="94"/>
  <c r="M171" i="94"/>
  <c r="U171" i="94"/>
  <c r="X171" i="94"/>
  <c r="Y171" i="94"/>
  <c r="F170" i="94"/>
  <c r="AE171" i="94"/>
  <c r="AR189" i="88"/>
  <c r="Z189" i="88"/>
  <c r="AF189" i="88"/>
  <c r="N189" i="88"/>
  <c r="AD189" i="88"/>
  <c r="J189" i="88"/>
  <c r="R189" i="88"/>
  <c r="AO189" i="88"/>
  <c r="AJ189" i="88"/>
  <c r="AM189" i="88"/>
  <c r="I189" i="88"/>
  <c r="S189" i="88"/>
  <c r="X189" i="88"/>
  <c r="AK189" i="88"/>
  <c r="AA189" i="88"/>
  <c r="V189" i="88"/>
  <c r="AE189" i="88"/>
  <c r="M189" i="88"/>
  <c r="O189" i="88"/>
  <c r="AP189" i="88"/>
  <c r="Y189" i="88"/>
  <c r="H189" i="88"/>
  <c r="AB189" i="88"/>
  <c r="AQ189" i="88"/>
  <c r="AL189" i="88"/>
  <c r="U189" i="88"/>
  <c r="K189" i="88"/>
  <c r="AI189" i="88"/>
  <c r="F188" i="88"/>
  <c r="AH189" i="88"/>
  <c r="P189" i="88"/>
  <c r="Q189" i="88"/>
  <c r="AN189" i="88"/>
  <c r="AC189" i="88"/>
  <c r="L189" i="88"/>
  <c r="W189" i="88"/>
  <c r="AS189" i="88"/>
  <c r="AJ189" i="94"/>
  <c r="AR189" i="94"/>
  <c r="W189" i="94"/>
  <c r="AH189" i="94"/>
  <c r="J189" i="94"/>
  <c r="AA189" i="94"/>
  <c r="P189" i="94"/>
  <c r="AN189" i="94"/>
  <c r="AP189" i="94"/>
  <c r="R189" i="94"/>
  <c r="N189" i="94"/>
  <c r="AF189" i="94"/>
  <c r="O189" i="94"/>
  <c r="AM189" i="94"/>
  <c r="V189" i="94"/>
  <c r="L189" i="94"/>
  <c r="H189" i="94"/>
  <c r="AO189" i="94"/>
  <c r="X189" i="94"/>
  <c r="F188" i="94"/>
  <c r="AD189" i="94"/>
  <c r="M189" i="94"/>
  <c r="AC189" i="94"/>
  <c r="AB189" i="94"/>
  <c r="AI189" i="94"/>
  <c r="U189" i="94"/>
  <c r="Y189" i="94"/>
  <c r="AS189" i="94"/>
  <c r="K189" i="94"/>
  <c r="Q189" i="94"/>
  <c r="AQ189" i="94"/>
  <c r="AE189" i="94"/>
  <c r="Z189" i="94"/>
  <c r="AK189" i="94"/>
  <c r="I189" i="94"/>
  <c r="S189" i="94"/>
  <c r="AL189" i="94"/>
  <c r="AS140" i="92"/>
  <c r="AO140" i="92"/>
  <c r="Q140" i="92"/>
  <c r="AC140" i="92"/>
  <c r="L140" i="92"/>
  <c r="AI140" i="92"/>
  <c r="X140" i="92"/>
  <c r="AL140" i="92"/>
  <c r="O140" i="92"/>
  <c r="AD140" i="92"/>
  <c r="H140" i="92"/>
  <c r="V140" i="92"/>
  <c r="AR140" i="92"/>
  <c r="Z140" i="92"/>
  <c r="AP140" i="92"/>
  <c r="S140" i="92"/>
  <c r="AB140" i="92"/>
  <c r="K140" i="92"/>
  <c r="AF140" i="92"/>
  <c r="Y140" i="92"/>
  <c r="I140" i="92"/>
  <c r="P140" i="92"/>
  <c r="M140" i="92"/>
  <c r="AH140" i="92"/>
  <c r="U140" i="92"/>
  <c r="AM140" i="92"/>
  <c r="F139" i="92"/>
  <c r="W140" i="92"/>
  <c r="AN140" i="92"/>
  <c r="AQ140" i="92"/>
  <c r="N140" i="92"/>
  <c r="AE140" i="92"/>
  <c r="R140" i="92"/>
  <c r="AA140" i="92"/>
  <c r="AJ140" i="92"/>
  <c r="AK140" i="92"/>
  <c r="J140" i="92"/>
  <c r="AF140" i="94"/>
  <c r="Z140" i="94"/>
  <c r="I140" i="94"/>
  <c r="AQ140" i="94"/>
  <c r="V140" i="94"/>
  <c r="AR140" i="94"/>
  <c r="AI140" i="94"/>
  <c r="AO140" i="94"/>
  <c r="Q140" i="94"/>
  <c r="AK140" i="94"/>
  <c r="O140" i="94"/>
  <c r="S140" i="94"/>
  <c r="X140" i="94"/>
  <c r="AM140" i="94"/>
  <c r="H140" i="94"/>
  <c r="Y140" i="94"/>
  <c r="AP140" i="94"/>
  <c r="W140" i="94"/>
  <c r="AN140" i="94"/>
  <c r="AS140" i="94"/>
  <c r="AD140" i="94"/>
  <c r="P140" i="94"/>
  <c r="AH140" i="94"/>
  <c r="N140" i="94"/>
  <c r="AE140" i="94"/>
  <c r="M140" i="94"/>
  <c r="F139" i="94"/>
  <c r="U140" i="94"/>
  <c r="J140" i="94"/>
  <c r="AL140" i="94"/>
  <c r="AA140" i="94"/>
  <c r="AC140" i="94"/>
  <c r="AB140" i="94"/>
  <c r="R140" i="94"/>
  <c r="K140" i="94"/>
  <c r="AJ140" i="94"/>
  <c r="L140" i="94"/>
  <c r="Y146" i="91"/>
  <c r="H146" i="91"/>
  <c r="P146" i="91"/>
  <c r="AP146" i="91"/>
  <c r="AH146" i="91"/>
  <c r="AF146" i="91"/>
  <c r="O146" i="91"/>
  <c r="AM146" i="91"/>
  <c r="V146" i="91"/>
  <c r="L146" i="91"/>
  <c r="AE146" i="91"/>
  <c r="J146" i="91"/>
  <c r="AR146" i="91"/>
  <c r="AO146" i="91"/>
  <c r="X146" i="91"/>
  <c r="F145" i="91"/>
  <c r="AD146" i="91"/>
  <c r="M146" i="91"/>
  <c r="AC146" i="91"/>
  <c r="N146" i="91"/>
  <c r="AA146" i="91"/>
  <c r="AB146" i="91"/>
  <c r="AI146" i="91"/>
  <c r="U146" i="91"/>
  <c r="AJ146" i="91"/>
  <c r="S146" i="91"/>
  <c r="Z146" i="91"/>
  <c r="AL146" i="91"/>
  <c r="AS146" i="91"/>
  <c r="K146" i="91"/>
  <c r="Q146" i="91"/>
  <c r="W146" i="91"/>
  <c r="AK146" i="91"/>
  <c r="AQ146" i="91"/>
  <c r="I146" i="91"/>
  <c r="AN146" i="91"/>
  <c r="R146" i="91"/>
  <c r="AM146" i="94"/>
  <c r="Z146" i="94"/>
  <c r="AD146" i="94"/>
  <c r="M146" i="94"/>
  <c r="V146" i="94"/>
  <c r="I146" i="94"/>
  <c r="AQ146" i="94"/>
  <c r="AB146" i="94"/>
  <c r="AF146" i="94"/>
  <c r="Q146" i="94"/>
  <c r="AS146" i="94"/>
  <c r="K146" i="94"/>
  <c r="O146" i="94"/>
  <c r="AR146" i="94"/>
  <c r="X146" i="94"/>
  <c r="P146" i="94"/>
  <c r="AH146" i="94"/>
  <c r="W146" i="94"/>
  <c r="AN146" i="94"/>
  <c r="S146" i="94"/>
  <c r="AI146" i="94"/>
  <c r="H146" i="94"/>
  <c r="Y146" i="94"/>
  <c r="AP146" i="94"/>
  <c r="N146" i="94"/>
  <c r="AE146" i="94"/>
  <c r="AK146" i="94"/>
  <c r="L146" i="94"/>
  <c r="J146" i="94"/>
  <c r="F145" i="94"/>
  <c r="AC146" i="94"/>
  <c r="AA146" i="94"/>
  <c r="AO146" i="94"/>
  <c r="R146" i="94"/>
  <c r="U146" i="94"/>
  <c r="AJ146" i="94"/>
  <c r="AL146" i="94"/>
  <c r="V124" i="93"/>
  <c r="K124" i="93"/>
  <c r="AS124" i="93"/>
  <c r="AP124" i="93"/>
  <c r="S124" i="93"/>
  <c r="AI124" i="93"/>
  <c r="L124" i="93"/>
  <c r="I124" i="93"/>
  <c r="Z124" i="93"/>
  <c r="AD124" i="93"/>
  <c r="H124" i="93"/>
  <c r="X124" i="93"/>
  <c r="AF124" i="93"/>
  <c r="AB124" i="93"/>
  <c r="O124" i="93"/>
  <c r="AK124" i="93"/>
  <c r="AC124" i="93"/>
  <c r="AM124" i="93"/>
  <c r="M124" i="93"/>
  <c r="AQ124" i="93"/>
  <c r="AL124" i="93"/>
  <c r="Q124" i="93"/>
  <c r="N124" i="93"/>
  <c r="AE124" i="93"/>
  <c r="Y124" i="93"/>
  <c r="P124" i="93"/>
  <c r="W124" i="93"/>
  <c r="AN124" i="93"/>
  <c r="AR124" i="93"/>
  <c r="J124" i="93"/>
  <c r="U124" i="93"/>
  <c r="AA124" i="93"/>
  <c r="AJ124" i="93"/>
  <c r="AO124" i="93"/>
  <c r="AH124" i="93"/>
  <c r="R124" i="93"/>
  <c r="P124" i="91"/>
  <c r="H124" i="91"/>
  <c r="AN124" i="91"/>
  <c r="AR124" i="91"/>
  <c r="AP124" i="91"/>
  <c r="R124" i="91"/>
  <c r="W124" i="91"/>
  <c r="N124" i="91"/>
  <c r="AE124" i="91"/>
  <c r="AA124" i="91"/>
  <c r="AH124" i="91"/>
  <c r="Y124" i="91"/>
  <c r="AJ124" i="91"/>
  <c r="AM124" i="91"/>
  <c r="V124" i="91"/>
  <c r="AS124" i="91"/>
  <c r="AB124" i="91"/>
  <c r="K124" i="91"/>
  <c r="AL124" i="91"/>
  <c r="AD124" i="91"/>
  <c r="M124" i="91"/>
  <c r="AK124" i="91"/>
  <c r="S124" i="91"/>
  <c r="U124" i="91"/>
  <c r="J124" i="91"/>
  <c r="AQ124" i="91"/>
  <c r="I124" i="91"/>
  <c r="O124" i="91"/>
  <c r="AI124" i="91"/>
  <c r="AO124" i="91"/>
  <c r="L124" i="91"/>
  <c r="Z124" i="91"/>
  <c r="AF124" i="91"/>
  <c r="AC124" i="91"/>
  <c r="Q124" i="91"/>
  <c r="X124" i="91"/>
  <c r="AO115" i="87"/>
  <c r="X115" i="87"/>
  <c r="F114" i="87"/>
  <c r="AD115" i="87"/>
  <c r="M115" i="87"/>
  <c r="Y115" i="87"/>
  <c r="AE115" i="87"/>
  <c r="AA115" i="87"/>
  <c r="AC115" i="87"/>
  <c r="AK115" i="87"/>
  <c r="S115" i="87"/>
  <c r="AQ115" i="87"/>
  <c r="Z115" i="87"/>
  <c r="I115" i="87"/>
  <c r="P115" i="87"/>
  <c r="W115" i="87"/>
  <c r="AR115" i="87"/>
  <c r="R115" i="87"/>
  <c r="AF115" i="87"/>
  <c r="O115" i="87"/>
  <c r="AM115" i="87"/>
  <c r="V115" i="87"/>
  <c r="AP115" i="87"/>
  <c r="H115" i="87"/>
  <c r="N115" i="87"/>
  <c r="AL115" i="87"/>
  <c r="AS115" i="87"/>
  <c r="AB115" i="87"/>
  <c r="K115" i="87"/>
  <c r="AI115" i="87"/>
  <c r="Q115" i="87"/>
  <c r="AH115" i="87"/>
  <c r="AN115" i="87"/>
  <c r="AJ115" i="87"/>
  <c r="J115" i="87"/>
  <c r="L115" i="87"/>
  <c r="J115" i="94"/>
  <c r="AM115" i="94"/>
  <c r="V115" i="94"/>
  <c r="AS115" i="94"/>
  <c r="AB115" i="94"/>
  <c r="K115" i="94"/>
  <c r="Y115" i="94"/>
  <c r="AD115" i="94"/>
  <c r="M115" i="94"/>
  <c r="AK115" i="94"/>
  <c r="S115" i="94"/>
  <c r="AP115" i="94"/>
  <c r="Q115" i="94"/>
  <c r="X115" i="94"/>
  <c r="P115" i="94"/>
  <c r="W115" i="94"/>
  <c r="U115" i="94"/>
  <c r="AR115" i="94"/>
  <c r="AI115" i="94"/>
  <c r="AO115" i="94"/>
  <c r="F114" i="94"/>
  <c r="AN115" i="94"/>
  <c r="R115" i="94"/>
  <c r="AC115" i="94"/>
  <c r="AA115" i="94"/>
  <c r="AF115" i="94"/>
  <c r="AE115" i="94"/>
  <c r="Z115" i="94"/>
  <c r="AH115" i="94"/>
  <c r="AJ115" i="94"/>
  <c r="L115" i="94"/>
  <c r="O115" i="94"/>
  <c r="AL115" i="94"/>
  <c r="H115" i="94"/>
  <c r="AQ115" i="94"/>
  <c r="N115" i="94"/>
  <c r="I115" i="94"/>
  <c r="S197" i="32"/>
  <c r="AK197" i="32"/>
  <c r="Y197" i="32"/>
  <c r="AP197" i="32"/>
  <c r="AI197" i="32"/>
  <c r="AD197" i="32"/>
  <c r="AA197" i="32"/>
  <c r="AE197" i="32"/>
  <c r="R197" i="32"/>
  <c r="X197" i="32"/>
  <c r="L197" i="32"/>
  <c r="AC197" i="32"/>
  <c r="I197" i="32"/>
  <c r="AO197" i="32"/>
  <c r="AM197" i="32"/>
  <c r="AQ197" i="32"/>
  <c r="AS197" i="32"/>
  <c r="W197" i="32"/>
  <c r="K197" i="32"/>
  <c r="AB197" i="32"/>
  <c r="P197" i="32"/>
  <c r="AH197" i="32"/>
  <c r="Q197" i="32"/>
  <c r="M197" i="32"/>
  <c r="AR197" i="32"/>
  <c r="H197" i="32"/>
  <c r="AJ197" i="32"/>
  <c r="O197" i="32"/>
  <c r="AF197" i="32"/>
  <c r="U197" i="32"/>
  <c r="AL197" i="32"/>
  <c r="Z197" i="32"/>
  <c r="V197" i="32"/>
  <c r="J197" i="32"/>
  <c r="N197" i="32"/>
  <c r="AN197" i="32"/>
  <c r="AJ197" i="92"/>
  <c r="AE197" i="92"/>
  <c r="H197" i="92"/>
  <c r="AP197" i="92"/>
  <c r="R197" i="92"/>
  <c r="AN197" i="92"/>
  <c r="P197" i="92"/>
  <c r="AA197" i="92"/>
  <c r="AH197" i="92"/>
  <c r="Y197" i="92"/>
  <c r="J197" i="92"/>
  <c r="AR197" i="92"/>
  <c r="AS197" i="92"/>
  <c r="AB197" i="92"/>
  <c r="K197" i="92"/>
  <c r="AD197" i="92"/>
  <c r="M197" i="92"/>
  <c r="AC197" i="92"/>
  <c r="N197" i="92"/>
  <c r="AK197" i="92"/>
  <c r="S197" i="92"/>
  <c r="AM197" i="92"/>
  <c r="V197" i="92"/>
  <c r="L197" i="92"/>
  <c r="O197" i="92"/>
  <c r="Q197" i="92"/>
  <c r="AO197" i="92"/>
  <c r="AQ197" i="92"/>
  <c r="I197" i="92"/>
  <c r="W197" i="92"/>
  <c r="AF197" i="92"/>
  <c r="AI197" i="92"/>
  <c r="U197" i="92"/>
  <c r="X197" i="92"/>
  <c r="Z197" i="92"/>
  <c r="AL197" i="92"/>
  <c r="W177" i="93"/>
  <c r="R177" i="93"/>
  <c r="AN177" i="93"/>
  <c r="AR177" i="93"/>
  <c r="AE177" i="93"/>
  <c r="J177" i="93"/>
  <c r="AP177" i="93"/>
  <c r="Y177" i="93"/>
  <c r="AK177" i="93"/>
  <c r="S177" i="93"/>
  <c r="AQ177" i="93"/>
  <c r="Z177" i="93"/>
  <c r="I177" i="93"/>
  <c r="AL177" i="93"/>
  <c r="AA177" i="93"/>
  <c r="H177" i="93"/>
  <c r="AS177" i="93"/>
  <c r="AB177" i="93"/>
  <c r="K177" i="93"/>
  <c r="AI177" i="93"/>
  <c r="Q177" i="93"/>
  <c r="U177" i="93"/>
  <c r="N177" i="93"/>
  <c r="P177" i="93"/>
  <c r="O177" i="93"/>
  <c r="V177" i="93"/>
  <c r="AF177" i="93"/>
  <c r="AM177" i="93"/>
  <c r="L177" i="93"/>
  <c r="AO177" i="93"/>
  <c r="M177" i="93"/>
  <c r="X177" i="93"/>
  <c r="AC177" i="93"/>
  <c r="AJ177" i="93"/>
  <c r="F176" i="93"/>
  <c r="AH177" i="93"/>
  <c r="AD177" i="93"/>
  <c r="AQ192" i="91"/>
  <c r="AB192" i="91"/>
  <c r="O192" i="91"/>
  <c r="H192" i="91"/>
  <c r="AH192" i="91"/>
  <c r="U192" i="91"/>
  <c r="L192" i="91"/>
  <c r="AS192" i="91"/>
  <c r="Q192" i="91"/>
  <c r="AF192" i="91"/>
  <c r="I192" i="91"/>
  <c r="V192" i="91"/>
  <c r="M192" i="91"/>
  <c r="AM192" i="91"/>
  <c r="AK192" i="91"/>
  <c r="AO192" i="91"/>
  <c r="K192" i="91"/>
  <c r="AR192" i="91"/>
  <c r="Y192" i="91"/>
  <c r="AC192" i="91"/>
  <c r="Z192" i="91"/>
  <c r="AI192" i="91"/>
  <c r="AD192" i="91"/>
  <c r="P192" i="91"/>
  <c r="X192" i="91"/>
  <c r="AP192" i="91"/>
  <c r="N192" i="91"/>
  <c r="AE192" i="91"/>
  <c r="AL192" i="91"/>
  <c r="W192" i="91"/>
  <c r="AN192" i="91"/>
  <c r="AJ192" i="91"/>
  <c r="J192" i="91"/>
  <c r="S192" i="91"/>
  <c r="R192" i="91"/>
  <c r="AA192" i="91"/>
  <c r="AA154" i="88"/>
  <c r="Y154" i="88"/>
  <c r="AN154" i="88"/>
  <c r="J154" i="88"/>
  <c r="AP154" i="88"/>
  <c r="K154" i="88"/>
  <c r="AM154" i="88"/>
  <c r="V154" i="88"/>
  <c r="AO154" i="88"/>
  <c r="R154" i="88"/>
  <c r="AE154" i="88"/>
  <c r="AR154" i="88"/>
  <c r="N154" i="88"/>
  <c r="AD154" i="88"/>
  <c r="M154" i="88"/>
  <c r="AC154" i="88"/>
  <c r="AS154" i="88"/>
  <c r="O154" i="88"/>
  <c r="AB154" i="88"/>
  <c r="AF154" i="88"/>
  <c r="Q154" i="88"/>
  <c r="L154" i="88"/>
  <c r="AK154" i="88"/>
  <c r="S154" i="88"/>
  <c r="AQ154" i="88"/>
  <c r="I154" i="88"/>
  <c r="AL154" i="88"/>
  <c r="U154" i="88"/>
  <c r="AH154" i="88"/>
  <c r="AI154" i="88"/>
  <c r="AJ154" i="88"/>
  <c r="W154" i="88"/>
  <c r="P154" i="88"/>
  <c r="Z154" i="88"/>
  <c r="X154" i="88"/>
  <c r="H154" i="88"/>
  <c r="F151" i="88"/>
  <c r="AR135" i="87"/>
  <c r="AP135" i="87"/>
  <c r="H135" i="87"/>
  <c r="Y135" i="87"/>
  <c r="AH135" i="87"/>
  <c r="R135" i="87"/>
  <c r="AA135" i="87"/>
  <c r="J135" i="87"/>
  <c r="P135" i="87"/>
  <c r="AJ135" i="87"/>
  <c r="AQ135" i="87"/>
  <c r="Z135" i="87"/>
  <c r="I135" i="87"/>
  <c r="AF135" i="87"/>
  <c r="O135" i="87"/>
  <c r="AC135" i="87"/>
  <c r="AE135" i="87"/>
  <c r="AM135" i="87"/>
  <c r="V135" i="87"/>
  <c r="AS135" i="87"/>
  <c r="AB135" i="87"/>
  <c r="K135" i="87"/>
  <c r="AL135" i="87"/>
  <c r="AN135" i="87"/>
  <c r="AI135" i="87"/>
  <c r="Q135" i="87"/>
  <c r="AO135" i="87"/>
  <c r="X135" i="87"/>
  <c r="L135" i="87"/>
  <c r="N135" i="87"/>
  <c r="AD135" i="87"/>
  <c r="M135" i="87"/>
  <c r="AK135" i="87"/>
  <c r="S135" i="87"/>
  <c r="W135" i="87"/>
  <c r="AR135" i="94"/>
  <c r="U135" i="94"/>
  <c r="AL135" i="94"/>
  <c r="L135" i="94"/>
  <c r="AC135" i="94"/>
  <c r="AS135" i="94"/>
  <c r="AB135" i="94"/>
  <c r="K135" i="94"/>
  <c r="AD135" i="94"/>
  <c r="M135" i="94"/>
  <c r="Y135" i="94"/>
  <c r="AE135" i="94"/>
  <c r="AJ135" i="94"/>
  <c r="J135" i="94"/>
  <c r="AK135" i="94"/>
  <c r="S135" i="94"/>
  <c r="AM135" i="94"/>
  <c r="V135" i="94"/>
  <c r="AP135" i="94"/>
  <c r="H135" i="94"/>
  <c r="N135" i="94"/>
  <c r="X135" i="94"/>
  <c r="Z135" i="94"/>
  <c r="P135" i="94"/>
  <c r="AA135" i="94"/>
  <c r="AO135" i="94"/>
  <c r="AQ135" i="94"/>
  <c r="I135" i="94"/>
  <c r="W135" i="94"/>
  <c r="Q135" i="94"/>
  <c r="AF135" i="94"/>
  <c r="AH135" i="94"/>
  <c r="O135" i="94"/>
  <c r="AN135" i="94"/>
  <c r="AI135" i="94"/>
  <c r="R135" i="94"/>
  <c r="AR134" i="87"/>
  <c r="AP134" i="87"/>
  <c r="AI134" i="87"/>
  <c r="Z134" i="87"/>
  <c r="S134" i="87"/>
  <c r="L134" i="87"/>
  <c r="Q134" i="87"/>
  <c r="AL134" i="87"/>
  <c r="AD134" i="87"/>
  <c r="X134" i="87"/>
  <c r="O134" i="87"/>
  <c r="H134" i="87"/>
  <c r="AQ134" i="87"/>
  <c r="AK134" i="87"/>
  <c r="AC134" i="87"/>
  <c r="M134" i="87"/>
  <c r="AO134" i="87"/>
  <c r="AF134" i="87"/>
  <c r="Y134" i="87"/>
  <c r="I134" i="87"/>
  <c r="P134" i="87"/>
  <c r="AM134" i="87"/>
  <c r="AB134" i="87"/>
  <c r="AS134" i="87"/>
  <c r="V134" i="87"/>
  <c r="K134" i="87"/>
  <c r="AH134" i="87"/>
  <c r="R134" i="87"/>
  <c r="AJ134" i="87"/>
  <c r="W134" i="87"/>
  <c r="AN134" i="87"/>
  <c r="J134" i="87"/>
  <c r="AA134" i="87"/>
  <c r="N134" i="87"/>
  <c r="AE134" i="87"/>
  <c r="AR134" i="94"/>
  <c r="AS134" i="94"/>
  <c r="AB134" i="94"/>
  <c r="K134" i="94"/>
  <c r="AK134" i="94"/>
  <c r="S134" i="94"/>
  <c r="AF134" i="94"/>
  <c r="O134" i="94"/>
  <c r="AO134" i="94"/>
  <c r="X134" i="94"/>
  <c r="Q134" i="94"/>
  <c r="AD134" i="94"/>
  <c r="AI134" i="94"/>
  <c r="M134" i="94"/>
  <c r="Z134" i="94"/>
  <c r="AM134" i="94"/>
  <c r="L134" i="94"/>
  <c r="AC134" i="94"/>
  <c r="W134" i="94"/>
  <c r="AN134" i="94"/>
  <c r="U134" i="94"/>
  <c r="AL134" i="94"/>
  <c r="N134" i="94"/>
  <c r="AE134" i="94"/>
  <c r="AQ134" i="94"/>
  <c r="Y134" i="94"/>
  <c r="J134" i="94"/>
  <c r="H134" i="94"/>
  <c r="AP134" i="94"/>
  <c r="AA134" i="94"/>
  <c r="AH134" i="94"/>
  <c r="AJ134" i="94"/>
  <c r="I134" i="94"/>
  <c r="V134" i="94"/>
  <c r="P134" i="94"/>
  <c r="R134" i="94"/>
  <c r="AC141" i="87"/>
  <c r="AM141" i="87"/>
  <c r="V141" i="87"/>
  <c r="AS141" i="87"/>
  <c r="AB141" i="87"/>
  <c r="K141" i="87"/>
  <c r="R141" i="87"/>
  <c r="Y141" i="87"/>
  <c r="N141" i="87"/>
  <c r="W141" i="87"/>
  <c r="L141" i="87"/>
  <c r="AI141" i="87"/>
  <c r="Q141" i="87"/>
  <c r="AO141" i="87"/>
  <c r="X141" i="87"/>
  <c r="AR141" i="87"/>
  <c r="J141" i="87"/>
  <c r="P141" i="87"/>
  <c r="AN141" i="87"/>
  <c r="AE141" i="87"/>
  <c r="AD141" i="87"/>
  <c r="M141" i="87"/>
  <c r="AK141" i="87"/>
  <c r="S141" i="87"/>
  <c r="AJ141" i="87"/>
  <c r="AP141" i="87"/>
  <c r="H141" i="87"/>
  <c r="AQ141" i="87"/>
  <c r="Z141" i="87"/>
  <c r="I141" i="87"/>
  <c r="AF141" i="87"/>
  <c r="O141" i="87"/>
  <c r="AA141" i="87"/>
  <c r="AH141" i="87"/>
  <c r="AL141" i="87"/>
  <c r="Y141" i="94"/>
  <c r="AH141" i="94"/>
  <c r="H141" i="94"/>
  <c r="N141" i="94"/>
  <c r="AE141" i="94"/>
  <c r="AR141" i="94"/>
  <c r="AP141" i="94"/>
  <c r="W141" i="94"/>
  <c r="R141" i="94"/>
  <c r="AF141" i="94"/>
  <c r="O141" i="94"/>
  <c r="AI141" i="94"/>
  <c r="Q141" i="94"/>
  <c r="U141" i="94"/>
  <c r="AN141" i="94"/>
  <c r="AJ141" i="94"/>
  <c r="AO141" i="94"/>
  <c r="X141" i="94"/>
  <c r="AQ141" i="94"/>
  <c r="Z141" i="94"/>
  <c r="I141" i="94"/>
  <c r="AL141" i="94"/>
  <c r="AB141" i="94"/>
  <c r="AD141" i="94"/>
  <c r="AC141" i="94"/>
  <c r="AA141" i="94"/>
  <c r="AS141" i="94"/>
  <c r="K141" i="94"/>
  <c r="M141" i="94"/>
  <c r="V141" i="94"/>
  <c r="J141" i="94"/>
  <c r="AK141" i="94"/>
  <c r="L141" i="94"/>
  <c r="S141" i="94"/>
  <c r="P141" i="94"/>
  <c r="AM141" i="94"/>
  <c r="Q173" i="91"/>
  <c r="AQ173" i="91"/>
  <c r="I173" i="91"/>
  <c r="X173" i="91"/>
  <c r="AB173" i="91"/>
  <c r="M173" i="91"/>
  <c r="AO173" i="91"/>
  <c r="AS173" i="91"/>
  <c r="K173" i="91"/>
  <c r="V173" i="91"/>
  <c r="AR173" i="91"/>
  <c r="S173" i="91"/>
  <c r="AI173" i="91"/>
  <c r="O173" i="91"/>
  <c r="AM173" i="91"/>
  <c r="AD173" i="91"/>
  <c r="AF173" i="91"/>
  <c r="P173" i="91"/>
  <c r="AH173" i="91"/>
  <c r="R173" i="91"/>
  <c r="AJ173" i="91"/>
  <c r="Z173" i="91"/>
  <c r="H173" i="91"/>
  <c r="Y173" i="91"/>
  <c r="AP173" i="91"/>
  <c r="J173" i="91"/>
  <c r="AA173" i="91"/>
  <c r="L173" i="91"/>
  <c r="AE173" i="91"/>
  <c r="U173" i="91"/>
  <c r="AN173" i="91"/>
  <c r="AK173" i="91"/>
  <c r="AC173" i="91"/>
  <c r="N173" i="91"/>
  <c r="AL173" i="91"/>
  <c r="W173" i="91"/>
  <c r="AC173" i="94"/>
  <c r="J173" i="94"/>
  <c r="AM173" i="94"/>
  <c r="V173" i="94"/>
  <c r="AS173" i="94"/>
  <c r="AB173" i="94"/>
  <c r="K173" i="94"/>
  <c r="P173" i="94"/>
  <c r="W173" i="94"/>
  <c r="AR173" i="94"/>
  <c r="L173" i="94"/>
  <c r="AD173" i="94"/>
  <c r="M173" i="94"/>
  <c r="AK173" i="94"/>
  <c r="S173" i="94"/>
  <c r="AH173" i="94"/>
  <c r="AN173" i="94"/>
  <c r="R173" i="94"/>
  <c r="AL173" i="94"/>
  <c r="Z173" i="94"/>
  <c r="AF173" i="94"/>
  <c r="Y173" i="94"/>
  <c r="AJ173" i="94"/>
  <c r="AQ173" i="94"/>
  <c r="I173" i="94"/>
  <c r="O173" i="94"/>
  <c r="AE173" i="94"/>
  <c r="U173" i="94"/>
  <c r="Q173" i="94"/>
  <c r="H173" i="94"/>
  <c r="AO173" i="94"/>
  <c r="N173" i="94"/>
  <c r="AA173" i="94"/>
  <c r="X173" i="94"/>
  <c r="AI173" i="94"/>
  <c r="AP173" i="94"/>
  <c r="AA179" i="91"/>
  <c r="AR179" i="91"/>
  <c r="V179" i="91"/>
  <c r="AF179" i="91"/>
  <c r="M179" i="91"/>
  <c r="I179" i="91"/>
  <c r="S179" i="91"/>
  <c r="O179" i="91"/>
  <c r="AO179" i="91"/>
  <c r="AJ179" i="91"/>
  <c r="AL179" i="91"/>
  <c r="AP179" i="91"/>
  <c r="Q179" i="91"/>
  <c r="K179" i="91"/>
  <c r="AC179" i="91"/>
  <c r="L179" i="91"/>
  <c r="AE179" i="91"/>
  <c r="AI179" i="91"/>
  <c r="N179" i="91"/>
  <c r="AH179" i="91"/>
  <c r="X179" i="91"/>
  <c r="U179" i="91"/>
  <c r="AQ179" i="91"/>
  <c r="Z179" i="91"/>
  <c r="W179" i="91"/>
  <c r="AS179" i="91"/>
  <c r="H179" i="91"/>
  <c r="J179" i="91"/>
  <c r="P179" i="91"/>
  <c r="R179" i="91"/>
  <c r="Y179" i="91"/>
  <c r="AM179" i="91"/>
  <c r="AB179" i="91"/>
  <c r="AK179" i="91"/>
  <c r="AD179" i="91"/>
  <c r="AN179" i="91"/>
  <c r="W179" i="94"/>
  <c r="N179" i="94"/>
  <c r="AN179" i="94"/>
  <c r="AC179" i="94"/>
  <c r="L179" i="94"/>
  <c r="AE179" i="94"/>
  <c r="AD179" i="94"/>
  <c r="M179" i="94"/>
  <c r="AK179" i="94"/>
  <c r="S179" i="94"/>
  <c r="AJ179" i="94"/>
  <c r="AP179" i="94"/>
  <c r="H179" i="94"/>
  <c r="AM179" i="94"/>
  <c r="V179" i="94"/>
  <c r="AS179" i="94"/>
  <c r="AB179" i="94"/>
  <c r="K179" i="94"/>
  <c r="R179" i="94"/>
  <c r="Y179" i="94"/>
  <c r="AL179" i="94"/>
  <c r="AI179" i="94"/>
  <c r="AO179" i="94"/>
  <c r="AR179" i="94"/>
  <c r="P179" i="94"/>
  <c r="Q179" i="94"/>
  <c r="X179" i="94"/>
  <c r="J179" i="94"/>
  <c r="AF179" i="94"/>
  <c r="U179" i="94"/>
  <c r="AQ179" i="94"/>
  <c r="O179" i="94"/>
  <c r="Z179" i="94"/>
  <c r="AA179" i="94"/>
  <c r="I179" i="94"/>
  <c r="AH179" i="94"/>
  <c r="AF149" i="88"/>
  <c r="O149" i="88"/>
  <c r="AL149" i="88"/>
  <c r="X149" i="88"/>
  <c r="I149" i="88"/>
  <c r="Z149" i="88"/>
  <c r="U149" i="88"/>
  <c r="AQ149" i="88"/>
  <c r="L149" i="88"/>
  <c r="AI149" i="88"/>
  <c r="AM149" i="88"/>
  <c r="P149" i="88"/>
  <c r="AD149" i="88"/>
  <c r="H149" i="88"/>
  <c r="AR149" i="88"/>
  <c r="AB149" i="88"/>
  <c r="AP149" i="88"/>
  <c r="S149" i="88"/>
  <c r="AC149" i="88"/>
  <c r="K149" i="88"/>
  <c r="Q149" i="88"/>
  <c r="AH149" i="88"/>
  <c r="Y149" i="88"/>
  <c r="AK149" i="88"/>
  <c r="AS149" i="88"/>
  <c r="AO149" i="88"/>
  <c r="M149" i="88"/>
  <c r="V149" i="88"/>
  <c r="N149" i="88"/>
  <c r="AE149" i="88"/>
  <c r="R149" i="88"/>
  <c r="AJ149" i="88"/>
  <c r="W149" i="88"/>
  <c r="AN149" i="88"/>
  <c r="J149" i="88"/>
  <c r="AA149" i="88"/>
  <c r="AJ149" i="94"/>
  <c r="AR149" i="94"/>
  <c r="W149" i="94"/>
  <c r="AH149" i="94"/>
  <c r="J149" i="94"/>
  <c r="AA149" i="94"/>
  <c r="P149" i="94"/>
  <c r="AN149" i="94"/>
  <c r="H149" i="94"/>
  <c r="AE149" i="94"/>
  <c r="Y149" i="94"/>
  <c r="N149" i="94"/>
  <c r="AI149" i="94"/>
  <c r="Q149" i="94"/>
  <c r="AO149" i="94"/>
  <c r="X149" i="94"/>
  <c r="L149" i="94"/>
  <c r="R149" i="94"/>
  <c r="AQ149" i="94"/>
  <c r="Z149" i="94"/>
  <c r="I149" i="94"/>
  <c r="AF149" i="94"/>
  <c r="O149" i="94"/>
  <c r="AC149" i="94"/>
  <c r="M149" i="94"/>
  <c r="S149" i="94"/>
  <c r="AD149" i="94"/>
  <c r="AK149" i="94"/>
  <c r="U149" i="94"/>
  <c r="AB149" i="94"/>
  <c r="AM149" i="94"/>
  <c r="K149" i="94"/>
  <c r="AP149" i="94"/>
  <c r="V149" i="94"/>
  <c r="AL149" i="94"/>
  <c r="AS149" i="94"/>
  <c r="AP191" i="91"/>
  <c r="AK191" i="91"/>
  <c r="Y191" i="91"/>
  <c r="O191" i="91"/>
  <c r="AO191" i="91"/>
  <c r="AE191" i="91"/>
  <c r="U191" i="91"/>
  <c r="J191" i="91"/>
  <c r="AF191" i="91"/>
  <c r="N191" i="91"/>
  <c r="AR191" i="91"/>
  <c r="X191" i="91"/>
  <c r="H191" i="91"/>
  <c r="AL191" i="91"/>
  <c r="AC191" i="91"/>
  <c r="R191" i="91"/>
  <c r="AA191" i="91"/>
  <c r="L191" i="91"/>
  <c r="AJ191" i="91"/>
  <c r="S191" i="91"/>
  <c r="AD191" i="91"/>
  <c r="M191" i="91"/>
  <c r="W191" i="91"/>
  <c r="AS191" i="91"/>
  <c r="AM191" i="91"/>
  <c r="V191" i="91"/>
  <c r="K191" i="91"/>
  <c r="AH191" i="91"/>
  <c r="AI191" i="91"/>
  <c r="P191" i="91"/>
  <c r="Z191" i="91"/>
  <c r="AB191" i="91"/>
  <c r="Q191" i="91"/>
  <c r="AN191" i="91"/>
  <c r="AQ191" i="91"/>
  <c r="I191" i="91"/>
  <c r="AE191" i="94"/>
  <c r="Y191" i="94"/>
  <c r="N191" i="94"/>
  <c r="AJ191" i="94"/>
  <c r="AH191" i="94"/>
  <c r="AA191" i="94"/>
  <c r="J191" i="94"/>
  <c r="R191" i="94"/>
  <c r="P191" i="94"/>
  <c r="AQ191" i="94"/>
  <c r="Z191" i="94"/>
  <c r="I191" i="94"/>
  <c r="AF191" i="94"/>
  <c r="O191" i="94"/>
  <c r="AC191" i="94"/>
  <c r="W191" i="94"/>
  <c r="AI191" i="94"/>
  <c r="Q191" i="94"/>
  <c r="AO191" i="94"/>
  <c r="X191" i="94"/>
  <c r="L191" i="94"/>
  <c r="AR191" i="94"/>
  <c r="V191" i="94"/>
  <c r="AB191" i="94"/>
  <c r="AL191" i="94"/>
  <c r="AP191" i="94"/>
  <c r="AM191" i="94"/>
  <c r="AS191" i="94"/>
  <c r="K191" i="94"/>
  <c r="AD191" i="94"/>
  <c r="U191" i="94"/>
  <c r="M191" i="94"/>
  <c r="AN191" i="94"/>
  <c r="AK191" i="94"/>
  <c r="H191" i="94"/>
  <c r="S191" i="94"/>
  <c r="AJ111" i="88"/>
  <c r="AQ111" i="88"/>
  <c r="I111" i="88"/>
  <c r="Z111" i="88"/>
  <c r="AI111" i="88"/>
  <c r="Q111" i="88"/>
  <c r="AA111" i="88"/>
  <c r="J111" i="88"/>
  <c r="R111" i="88"/>
  <c r="AR111" i="88"/>
  <c r="AL111" i="88"/>
  <c r="U111" i="88"/>
  <c r="AS111" i="88"/>
  <c r="AB111" i="88"/>
  <c r="K111" i="88"/>
  <c r="AM111" i="88"/>
  <c r="AC111" i="88"/>
  <c r="L111" i="88"/>
  <c r="AK111" i="88"/>
  <c r="S111" i="88"/>
  <c r="V111" i="88"/>
  <c r="P111" i="88"/>
  <c r="X111" i="88"/>
  <c r="AN111" i="88"/>
  <c r="AP111" i="88"/>
  <c r="H111" i="88"/>
  <c r="O111" i="88"/>
  <c r="N111" i="88"/>
  <c r="AH111" i="88"/>
  <c r="AO111" i="88"/>
  <c r="M111" i="88"/>
  <c r="W111" i="88"/>
  <c r="Y111" i="88"/>
  <c r="AF111" i="88"/>
  <c r="AD111" i="88"/>
  <c r="AE111" i="88"/>
  <c r="AR186" i="92"/>
  <c r="Y186" i="92"/>
  <c r="AM186" i="92"/>
  <c r="I186" i="92"/>
  <c r="V186" i="92"/>
  <c r="L186" i="92"/>
  <c r="Q186" i="92"/>
  <c r="AK186" i="92"/>
  <c r="M186" i="92"/>
  <c r="X186" i="92"/>
  <c r="AL186" i="92"/>
  <c r="AQ186" i="92"/>
  <c r="U186" i="92"/>
  <c r="Z186" i="92"/>
  <c r="AP186" i="92"/>
  <c r="AF186" i="92"/>
  <c r="O186" i="92"/>
  <c r="AO186" i="92"/>
  <c r="K186" i="92"/>
  <c r="S186" i="92"/>
  <c r="AS186" i="92"/>
  <c r="AI186" i="92"/>
  <c r="P186" i="92"/>
  <c r="AD186" i="92"/>
  <c r="AB186" i="92"/>
  <c r="AC186" i="92"/>
  <c r="W186" i="92"/>
  <c r="AN186" i="92"/>
  <c r="N186" i="92"/>
  <c r="AE186" i="92"/>
  <c r="R186" i="92"/>
  <c r="H186" i="92"/>
  <c r="AA186" i="92"/>
  <c r="AH186" i="92"/>
  <c r="AJ186" i="92"/>
  <c r="J186" i="92"/>
  <c r="AD133" i="91"/>
  <c r="Z133" i="91"/>
  <c r="M133" i="91"/>
  <c r="AK133" i="91"/>
  <c r="AO133" i="91"/>
  <c r="AM133" i="91"/>
  <c r="AI133" i="91"/>
  <c r="AQ133" i="91"/>
  <c r="X133" i="91"/>
  <c r="Q133" i="91"/>
  <c r="K133" i="91"/>
  <c r="AB133" i="91"/>
  <c r="I133" i="91"/>
  <c r="AF133" i="91"/>
  <c r="V133" i="91"/>
  <c r="AR133" i="91"/>
  <c r="AS133" i="91"/>
  <c r="L133" i="91"/>
  <c r="AC133" i="91"/>
  <c r="R133" i="91"/>
  <c r="AJ133" i="91"/>
  <c r="O133" i="91"/>
  <c r="F132" i="91"/>
  <c r="U133" i="91"/>
  <c r="AL133" i="91"/>
  <c r="J133" i="91"/>
  <c r="AA133" i="91"/>
  <c r="H133" i="91"/>
  <c r="AP133" i="91"/>
  <c r="AE133" i="91"/>
  <c r="S133" i="91"/>
  <c r="P133" i="91"/>
  <c r="AN133" i="91"/>
  <c r="Y133" i="91"/>
  <c r="N133" i="91"/>
  <c r="AH133" i="91"/>
  <c r="W133" i="91"/>
  <c r="AR142" i="87"/>
  <c r="Z142" i="87"/>
  <c r="Q142" i="87"/>
  <c r="AQ142" i="87"/>
  <c r="I142" i="87"/>
  <c r="AI142" i="87"/>
  <c r="V142" i="87"/>
  <c r="O142" i="87"/>
  <c r="K142" i="87"/>
  <c r="AS142" i="87"/>
  <c r="AM142" i="87"/>
  <c r="AF142" i="87"/>
  <c r="AB142" i="87"/>
  <c r="AD142" i="87"/>
  <c r="S142" i="87"/>
  <c r="X142" i="87"/>
  <c r="AK142" i="87"/>
  <c r="M142" i="87"/>
  <c r="AO142" i="87"/>
  <c r="L142" i="87"/>
  <c r="AC142" i="87"/>
  <c r="N142" i="87"/>
  <c r="AE142" i="87"/>
  <c r="P142" i="87"/>
  <c r="AH142" i="87"/>
  <c r="AL142" i="87"/>
  <c r="W142" i="87"/>
  <c r="AN142" i="87"/>
  <c r="H142" i="87"/>
  <c r="Y142" i="87"/>
  <c r="AP142" i="87"/>
  <c r="AA142" i="87"/>
  <c r="AJ142" i="87"/>
  <c r="J142" i="87"/>
  <c r="R142" i="87"/>
  <c r="AR142" i="94"/>
  <c r="AO142" i="94"/>
  <c r="AF142" i="94"/>
  <c r="Y142" i="94"/>
  <c r="Q142" i="94"/>
  <c r="I142" i="94"/>
  <c r="AQ142" i="94"/>
  <c r="AK142" i="94"/>
  <c r="AC142" i="94"/>
  <c r="U142" i="94"/>
  <c r="M142" i="94"/>
  <c r="AI142" i="94"/>
  <c r="S142" i="94"/>
  <c r="AP142" i="94"/>
  <c r="Z142" i="94"/>
  <c r="L142" i="94"/>
  <c r="X142" i="94"/>
  <c r="AL142" i="94"/>
  <c r="H142" i="94"/>
  <c r="AD142" i="94"/>
  <c r="O142" i="94"/>
  <c r="AB142" i="94"/>
  <c r="P142" i="94"/>
  <c r="AM142" i="94"/>
  <c r="K142" i="94"/>
  <c r="W142" i="94"/>
  <c r="AN142" i="94"/>
  <c r="AH142" i="94"/>
  <c r="N142" i="94"/>
  <c r="AE142" i="94"/>
  <c r="R142" i="94"/>
  <c r="V142" i="94"/>
  <c r="AJ142" i="94"/>
  <c r="AS142" i="94"/>
  <c r="J142" i="94"/>
  <c r="AA142" i="94"/>
  <c r="AN110" i="93"/>
  <c r="H110" i="93"/>
  <c r="P110" i="93"/>
  <c r="J110" i="93"/>
  <c r="AL110" i="93"/>
  <c r="AR110" i="93"/>
  <c r="V110" i="93"/>
  <c r="AO110" i="93"/>
  <c r="S110" i="93"/>
  <c r="U110" i="93"/>
  <c r="AS110" i="93"/>
  <c r="Z110" i="93"/>
  <c r="AB110" i="93"/>
  <c r="AC110" i="93"/>
  <c r="AF110" i="93"/>
  <c r="M110" i="93"/>
  <c r="AD110" i="93"/>
  <c r="K110" i="93"/>
  <c r="AQ110" i="93"/>
  <c r="W110" i="93"/>
  <c r="AP110" i="93"/>
  <c r="AA110" i="93"/>
  <c r="X110" i="93"/>
  <c r="AI110" i="93"/>
  <c r="R110" i="93"/>
  <c r="Y110" i="93"/>
  <c r="I110" i="93"/>
  <c r="L110" i="93"/>
  <c r="AM110" i="93"/>
  <c r="AE110" i="93"/>
  <c r="N110" i="93"/>
  <c r="Q110" i="93"/>
  <c r="AJ110" i="93"/>
  <c r="AK110" i="93"/>
  <c r="AH110" i="93"/>
  <c r="O110" i="93"/>
  <c r="AC123" i="87"/>
  <c r="AL123" i="87"/>
  <c r="AN123" i="87"/>
  <c r="L123" i="87"/>
  <c r="AI123" i="87"/>
  <c r="Q123" i="87"/>
  <c r="AO123" i="87"/>
  <c r="X123" i="87"/>
  <c r="AR123" i="87"/>
  <c r="J123" i="87"/>
  <c r="P123" i="87"/>
  <c r="N123" i="87"/>
  <c r="AD123" i="87"/>
  <c r="M123" i="87"/>
  <c r="AK123" i="87"/>
  <c r="S123" i="87"/>
  <c r="AJ123" i="87"/>
  <c r="AP123" i="87"/>
  <c r="H123" i="87"/>
  <c r="AE123" i="87"/>
  <c r="AQ123" i="87"/>
  <c r="Z123" i="87"/>
  <c r="I123" i="87"/>
  <c r="AF123" i="87"/>
  <c r="O123" i="87"/>
  <c r="AA123" i="87"/>
  <c r="AH123" i="87"/>
  <c r="AM123" i="87"/>
  <c r="V123" i="87"/>
  <c r="AS123" i="87"/>
  <c r="AB123" i="87"/>
  <c r="K123" i="87"/>
  <c r="R123" i="87"/>
  <c r="Y123" i="87"/>
  <c r="W123" i="87"/>
  <c r="Q158" i="32"/>
  <c r="AI158" i="32"/>
  <c r="O158" i="32"/>
  <c r="AF158" i="32"/>
  <c r="J158" i="32"/>
  <c r="AR158" i="32"/>
  <c r="AL158" i="32"/>
  <c r="Y158" i="32"/>
  <c r="P158" i="32"/>
  <c r="V158" i="32"/>
  <c r="AM158" i="32"/>
  <c r="S158" i="32"/>
  <c r="AK158" i="32"/>
  <c r="R158" i="32"/>
  <c r="L158" i="32"/>
  <c r="H158" i="32"/>
  <c r="AP158" i="32"/>
  <c r="AH158" i="32"/>
  <c r="F157" i="32"/>
  <c r="I158" i="32"/>
  <c r="Z158" i="32"/>
  <c r="AQ158" i="32"/>
  <c r="X158" i="32"/>
  <c r="AO158" i="32"/>
  <c r="AA158" i="32"/>
  <c r="U158" i="32"/>
  <c r="W158" i="32"/>
  <c r="N158" i="32"/>
  <c r="M158" i="32"/>
  <c r="AD158" i="32"/>
  <c r="K158" i="32"/>
  <c r="AB158" i="32"/>
  <c r="AS158" i="32"/>
  <c r="AJ158" i="32"/>
  <c r="AC158" i="32"/>
  <c r="AN158" i="32"/>
  <c r="AE158" i="32"/>
  <c r="J166" i="32"/>
  <c r="AA166" i="32"/>
  <c r="AR166" i="32"/>
  <c r="Y166" i="32"/>
  <c r="AP166" i="32"/>
  <c r="AO166" i="32"/>
  <c r="AI166" i="32"/>
  <c r="H166" i="32"/>
  <c r="AB166" i="32"/>
  <c r="N166" i="32"/>
  <c r="AE166" i="32"/>
  <c r="L166" i="32"/>
  <c r="AC166" i="32"/>
  <c r="O166" i="32"/>
  <c r="I166" i="32"/>
  <c r="AQ166" i="32"/>
  <c r="V166" i="32"/>
  <c r="AS166" i="32"/>
  <c r="R166" i="32"/>
  <c r="AJ166" i="32"/>
  <c r="P166" i="32"/>
  <c r="AH166" i="32"/>
  <c r="X166" i="32"/>
  <c r="Q166" i="32"/>
  <c r="S166" i="32"/>
  <c r="AM166" i="32"/>
  <c r="M166" i="32"/>
  <c r="W166" i="32"/>
  <c r="AN166" i="32"/>
  <c r="U166" i="32"/>
  <c r="AL166" i="32"/>
  <c r="AF166" i="32"/>
  <c r="Z166" i="32"/>
  <c r="AK166" i="32"/>
  <c r="K166" i="32"/>
  <c r="AD166" i="32"/>
  <c r="H144" i="91"/>
  <c r="AP144" i="91"/>
  <c r="AH144" i="91"/>
  <c r="P144" i="91"/>
  <c r="AO144" i="91"/>
  <c r="X144" i="91"/>
  <c r="AQ144" i="91"/>
  <c r="Z144" i="91"/>
  <c r="I144" i="91"/>
  <c r="AL144" i="91"/>
  <c r="AE144" i="91"/>
  <c r="R144" i="91"/>
  <c r="AF144" i="91"/>
  <c r="O144" i="91"/>
  <c r="AI144" i="91"/>
  <c r="Q144" i="91"/>
  <c r="U144" i="91"/>
  <c r="N144" i="91"/>
  <c r="AJ144" i="91"/>
  <c r="AK144" i="91"/>
  <c r="AM144" i="91"/>
  <c r="L144" i="91"/>
  <c r="W144" i="91"/>
  <c r="J144" i="91"/>
  <c r="AB144" i="91"/>
  <c r="AD144" i="91"/>
  <c r="AC144" i="91"/>
  <c r="AN144" i="91"/>
  <c r="AA144" i="91"/>
  <c r="Y144" i="91"/>
  <c r="S144" i="91"/>
  <c r="V144" i="91"/>
  <c r="AR144" i="91"/>
  <c r="AS144" i="91"/>
  <c r="K144" i="91"/>
  <c r="M144" i="91"/>
  <c r="AR167" i="88"/>
  <c r="AS167" i="88"/>
  <c r="AH167" i="88"/>
  <c r="V167" i="88"/>
  <c r="K167" i="88"/>
  <c r="AM167" i="88"/>
  <c r="AB167" i="88"/>
  <c r="P167" i="88"/>
  <c r="Y167" i="88"/>
  <c r="AP167" i="88"/>
  <c r="S167" i="88"/>
  <c r="AK167" i="88"/>
  <c r="M167" i="88"/>
  <c r="AD167" i="88"/>
  <c r="H167" i="88"/>
  <c r="U167" i="88"/>
  <c r="AQ167" i="88"/>
  <c r="Q167" i="88"/>
  <c r="AO167" i="88"/>
  <c r="I167" i="88"/>
  <c r="AF167" i="88"/>
  <c r="AC167" i="88"/>
  <c r="Z167" i="88"/>
  <c r="X167" i="88"/>
  <c r="AL167" i="88"/>
  <c r="AI167" i="88"/>
  <c r="L167" i="88"/>
  <c r="N167" i="88"/>
  <c r="AE167" i="88"/>
  <c r="R167" i="88"/>
  <c r="AJ167" i="88"/>
  <c r="O167" i="88"/>
  <c r="W167" i="88"/>
  <c r="AN167" i="88"/>
  <c r="J167" i="88"/>
  <c r="AA167" i="88"/>
  <c r="J196" i="32"/>
  <c r="AA196" i="32"/>
  <c r="AR196" i="32"/>
  <c r="X196" i="32"/>
  <c r="AO196" i="32"/>
  <c r="AC196" i="32"/>
  <c r="Y196" i="32"/>
  <c r="AD196" i="32"/>
  <c r="I196" i="32"/>
  <c r="N196" i="32"/>
  <c r="AE196" i="32"/>
  <c r="K196" i="32"/>
  <c r="AB196" i="32"/>
  <c r="AS196" i="32"/>
  <c r="AL196" i="32"/>
  <c r="AH196" i="32"/>
  <c r="Q196" i="32"/>
  <c r="AQ196" i="32"/>
  <c r="R196" i="32"/>
  <c r="AJ196" i="32"/>
  <c r="O196" i="32"/>
  <c r="AF196" i="32"/>
  <c r="L196" i="32"/>
  <c r="H196" i="32"/>
  <c r="AP196" i="32"/>
  <c r="AI196" i="32"/>
  <c r="V196" i="32"/>
  <c r="W196" i="32"/>
  <c r="AN196" i="32"/>
  <c r="S196" i="32"/>
  <c r="AK196" i="32"/>
  <c r="U196" i="32"/>
  <c r="P196" i="32"/>
  <c r="M196" i="32"/>
  <c r="AM196" i="32"/>
  <c r="Z196" i="32"/>
  <c r="L172" i="32"/>
  <c r="AC172" i="32"/>
  <c r="J172" i="32"/>
  <c r="AA172" i="32"/>
  <c r="AR172" i="32"/>
  <c r="AM172" i="32"/>
  <c r="AF172" i="32"/>
  <c r="AQ172" i="32"/>
  <c r="Q172" i="32"/>
  <c r="P172" i="32"/>
  <c r="AH172" i="32"/>
  <c r="N172" i="32"/>
  <c r="AE172" i="32"/>
  <c r="M172" i="32"/>
  <c r="H172" i="32"/>
  <c r="AO172" i="32"/>
  <c r="K172" i="32"/>
  <c r="AI172" i="32"/>
  <c r="U172" i="32"/>
  <c r="AL172" i="32"/>
  <c r="R172" i="32"/>
  <c r="AJ172" i="32"/>
  <c r="V172" i="32"/>
  <c r="O172" i="32"/>
  <c r="I172" i="32"/>
  <c r="AB172" i="32"/>
  <c r="S172" i="32"/>
  <c r="Y172" i="32"/>
  <c r="AP172" i="32"/>
  <c r="W172" i="32"/>
  <c r="AN172" i="32"/>
  <c r="AD172" i="32"/>
  <c r="X172" i="32"/>
  <c r="Z172" i="32"/>
  <c r="AS172" i="32"/>
  <c r="AK172" i="32"/>
  <c r="J181" i="32"/>
  <c r="AA181" i="32"/>
  <c r="AR181" i="32"/>
  <c r="Y181" i="32"/>
  <c r="AP181" i="32"/>
  <c r="AO181" i="32"/>
  <c r="Z181" i="32"/>
  <c r="AK181" i="32"/>
  <c r="AB181" i="32"/>
  <c r="N181" i="32"/>
  <c r="AE181" i="32"/>
  <c r="L181" i="32"/>
  <c r="AC181" i="32"/>
  <c r="O181" i="32"/>
  <c r="H181" i="32"/>
  <c r="AI181" i="32"/>
  <c r="V181" i="32"/>
  <c r="AS181" i="32"/>
  <c r="R181" i="32"/>
  <c r="AJ181" i="32"/>
  <c r="P181" i="32"/>
  <c r="AH181" i="32"/>
  <c r="X181" i="32"/>
  <c r="I181" i="32"/>
  <c r="AQ181" i="32"/>
  <c r="AM181" i="32"/>
  <c r="M181" i="32"/>
  <c r="W181" i="32"/>
  <c r="AN181" i="32"/>
  <c r="U181" i="32"/>
  <c r="AL181" i="32"/>
  <c r="AF181" i="32"/>
  <c r="Q181" i="32"/>
  <c r="S181" i="32"/>
  <c r="K181" i="32"/>
  <c r="AD181" i="32"/>
  <c r="Z164" i="88"/>
  <c r="J164" i="88"/>
  <c r="L164" i="88"/>
  <c r="U164" i="88"/>
  <c r="AN164" i="88"/>
  <c r="AI164" i="88"/>
  <c r="AA164" i="88"/>
  <c r="AK164" i="88"/>
  <c r="S164" i="88"/>
  <c r="AP164" i="88"/>
  <c r="R164" i="88"/>
  <c r="AE164" i="88"/>
  <c r="AR164" i="88"/>
  <c r="N164" i="88"/>
  <c r="AF164" i="88"/>
  <c r="O164" i="88"/>
  <c r="AJ164" i="88"/>
  <c r="M164" i="88"/>
  <c r="W164" i="88"/>
  <c r="AL164" i="88"/>
  <c r="Q164" i="88"/>
  <c r="AS164" i="88"/>
  <c r="AB164" i="88"/>
  <c r="K164" i="88"/>
  <c r="AD164" i="88"/>
  <c r="H164" i="88"/>
  <c r="P164" i="88"/>
  <c r="AC164" i="88"/>
  <c r="AH164" i="88"/>
  <c r="AQ164" i="88"/>
  <c r="AO164" i="88"/>
  <c r="X164" i="88"/>
  <c r="F163" i="88"/>
  <c r="Y164" i="88"/>
  <c r="AM164" i="88"/>
  <c r="I164" i="88"/>
  <c r="V164" i="88"/>
  <c r="G107" i="88"/>
  <c r="AF131" i="91"/>
  <c r="Q131" i="91"/>
  <c r="AO131" i="91"/>
  <c r="X131" i="91"/>
  <c r="I131" i="91"/>
  <c r="AI131" i="91"/>
  <c r="V131" i="91"/>
  <c r="M131" i="91"/>
  <c r="AQ131" i="91"/>
  <c r="AD131" i="91"/>
  <c r="AR131" i="91"/>
  <c r="S131" i="91"/>
  <c r="AM131" i="91"/>
  <c r="AK131" i="91"/>
  <c r="O131" i="91"/>
  <c r="AS131" i="91"/>
  <c r="K131" i="91"/>
  <c r="AB131" i="91"/>
  <c r="P131" i="91"/>
  <c r="AH131" i="91"/>
  <c r="R131" i="91"/>
  <c r="AJ131" i="91"/>
  <c r="H131" i="91"/>
  <c r="Y131" i="91"/>
  <c r="AP131" i="91"/>
  <c r="J131" i="91"/>
  <c r="AA131" i="91"/>
  <c r="L131" i="91"/>
  <c r="AE131" i="91"/>
  <c r="U131" i="91"/>
  <c r="AN131" i="91"/>
  <c r="AC131" i="91"/>
  <c r="N131" i="91"/>
  <c r="Z131" i="91"/>
  <c r="AL131" i="91"/>
  <c r="W131" i="91"/>
  <c r="AE190" i="91"/>
  <c r="AQ190" i="91"/>
  <c r="I190" i="91"/>
  <c r="S190" i="91"/>
  <c r="AP190" i="91"/>
  <c r="Y190" i="91"/>
  <c r="H190" i="91"/>
  <c r="AA190" i="91"/>
  <c r="AO190" i="91"/>
  <c r="R190" i="91"/>
  <c r="AK190" i="91"/>
  <c r="AN190" i="91"/>
  <c r="AS190" i="91"/>
  <c r="AH190" i="91"/>
  <c r="P190" i="91"/>
  <c r="AM190" i="91"/>
  <c r="O190" i="91"/>
  <c r="AD190" i="91"/>
  <c r="N190" i="91"/>
  <c r="Q190" i="91"/>
  <c r="W190" i="91"/>
  <c r="AL190" i="91"/>
  <c r="AR190" i="91"/>
  <c r="AJ190" i="91"/>
  <c r="AB190" i="91"/>
  <c r="AC190" i="91"/>
  <c r="AF190" i="91"/>
  <c r="X190" i="91"/>
  <c r="K190" i="91"/>
  <c r="U190" i="91"/>
  <c r="V190" i="91"/>
  <c r="M190" i="91"/>
  <c r="AI190" i="91"/>
  <c r="L190" i="91"/>
  <c r="J190" i="91"/>
  <c r="Z190" i="91"/>
  <c r="AR113" i="87"/>
  <c r="AL113" i="87"/>
  <c r="AF113" i="87"/>
  <c r="O113" i="87"/>
  <c r="AI113" i="87"/>
  <c r="Q113" i="87"/>
  <c r="AH113" i="87"/>
  <c r="AN113" i="87"/>
  <c r="AJ113" i="87"/>
  <c r="J113" i="87"/>
  <c r="AS113" i="87"/>
  <c r="AB113" i="87"/>
  <c r="K113" i="87"/>
  <c r="AD113" i="87"/>
  <c r="M113" i="87"/>
  <c r="Y113" i="87"/>
  <c r="AE113" i="87"/>
  <c r="L113" i="87"/>
  <c r="R113" i="87"/>
  <c r="AA113" i="87"/>
  <c r="AO113" i="87"/>
  <c r="X113" i="87"/>
  <c r="AQ113" i="87"/>
  <c r="Z113" i="87"/>
  <c r="I113" i="87"/>
  <c r="P113" i="87"/>
  <c r="W113" i="87"/>
  <c r="AC113" i="87"/>
  <c r="AK113" i="87"/>
  <c r="S113" i="87"/>
  <c r="AM113" i="87"/>
  <c r="V113" i="87"/>
  <c r="AP113" i="87"/>
  <c r="H113" i="87"/>
  <c r="N113" i="87"/>
  <c r="AP113" i="93"/>
  <c r="AQ113" i="93"/>
  <c r="U113" i="93"/>
  <c r="AE113" i="93"/>
  <c r="I113" i="93"/>
  <c r="AC113" i="93"/>
  <c r="AN113" i="93"/>
  <c r="Q113" i="93"/>
  <c r="N113" i="93"/>
  <c r="W113" i="93"/>
  <c r="AL113" i="93"/>
  <c r="L113" i="93"/>
  <c r="M113" i="93"/>
  <c r="AJ113" i="93"/>
  <c r="AS113" i="93"/>
  <c r="AB113" i="93"/>
  <c r="K113" i="93"/>
  <c r="AA113" i="93"/>
  <c r="Z113" i="93"/>
  <c r="Y113" i="93"/>
  <c r="AK113" i="93"/>
  <c r="S113" i="93"/>
  <c r="P113" i="93"/>
  <c r="AM113" i="93"/>
  <c r="AI113" i="93"/>
  <c r="AD113" i="93"/>
  <c r="X113" i="93"/>
  <c r="AH113" i="93"/>
  <c r="H113" i="93"/>
  <c r="AO113" i="93"/>
  <c r="J113" i="93"/>
  <c r="AR113" i="93"/>
  <c r="AF113" i="93"/>
  <c r="R113" i="93"/>
  <c r="O113" i="93"/>
  <c r="V113" i="93"/>
  <c r="V150" i="88"/>
  <c r="AH150" i="88"/>
  <c r="J150" i="88"/>
  <c r="AE150" i="88"/>
  <c r="AR150" i="88"/>
  <c r="AQ150" i="88"/>
  <c r="I150" i="88"/>
  <c r="AF150" i="88"/>
  <c r="O150" i="88"/>
  <c r="AD150" i="88"/>
  <c r="H150" i="88"/>
  <c r="W150" i="88"/>
  <c r="Z150" i="88"/>
  <c r="AO150" i="88"/>
  <c r="X150" i="88"/>
  <c r="AP150" i="88"/>
  <c r="R150" i="88"/>
  <c r="AI150" i="88"/>
  <c r="L150" i="88"/>
  <c r="AB150" i="88"/>
  <c r="Y150" i="88"/>
  <c r="Q150" i="88"/>
  <c r="AM150" i="88"/>
  <c r="U150" i="88"/>
  <c r="S150" i="88"/>
  <c r="M150" i="88"/>
  <c r="N150" i="88"/>
  <c r="AS150" i="88"/>
  <c r="K150" i="88"/>
  <c r="AN150" i="88"/>
  <c r="AL150" i="88"/>
  <c r="P150" i="88"/>
  <c r="AK150" i="88"/>
  <c r="AJ150" i="88"/>
  <c r="AC150" i="88"/>
  <c r="AA150" i="88"/>
  <c r="AR150" i="94"/>
  <c r="AO150" i="94"/>
  <c r="AB150" i="94"/>
  <c r="Q150" i="94"/>
  <c r="AS150" i="94"/>
  <c r="AI150" i="94"/>
  <c r="X150" i="94"/>
  <c r="K150" i="94"/>
  <c r="AK150" i="94"/>
  <c r="O150" i="94"/>
  <c r="Z150" i="94"/>
  <c r="I150" i="94"/>
  <c r="AF150" i="94"/>
  <c r="AQ150" i="94"/>
  <c r="S150" i="94"/>
  <c r="M150" i="94"/>
  <c r="AD150" i="94"/>
  <c r="V150" i="94"/>
  <c r="L150" i="94"/>
  <c r="AC150" i="94"/>
  <c r="W150" i="94"/>
  <c r="AN150" i="94"/>
  <c r="U150" i="94"/>
  <c r="AL150" i="94"/>
  <c r="N150" i="94"/>
  <c r="AE150" i="94"/>
  <c r="H150" i="94"/>
  <c r="AP150" i="94"/>
  <c r="J150" i="94"/>
  <c r="AM150" i="94"/>
  <c r="Y150" i="94"/>
  <c r="AA150" i="94"/>
  <c r="AJ150" i="94"/>
  <c r="P150" i="94"/>
  <c r="AH150" i="94"/>
  <c r="R150" i="94"/>
  <c r="AL137" i="87"/>
  <c r="J137" i="87"/>
  <c r="AC137" i="87"/>
  <c r="AA137" i="87"/>
  <c r="AR137" i="87"/>
  <c r="L137" i="87"/>
  <c r="AK137" i="87"/>
  <c r="S137" i="87"/>
  <c r="AM137" i="87"/>
  <c r="V137" i="87"/>
  <c r="AP137" i="87"/>
  <c r="H137" i="87"/>
  <c r="N137" i="87"/>
  <c r="AF137" i="87"/>
  <c r="O137" i="87"/>
  <c r="AI137" i="87"/>
  <c r="Q137" i="87"/>
  <c r="AH137" i="87"/>
  <c r="AN137" i="87"/>
  <c r="R137" i="87"/>
  <c r="AS137" i="87"/>
  <c r="AB137" i="87"/>
  <c r="K137" i="87"/>
  <c r="AD137" i="87"/>
  <c r="M137" i="87"/>
  <c r="Y137" i="87"/>
  <c r="AE137" i="87"/>
  <c r="AJ137" i="87"/>
  <c r="AO137" i="87"/>
  <c r="X137" i="87"/>
  <c r="AQ137" i="87"/>
  <c r="Z137" i="87"/>
  <c r="I137" i="87"/>
  <c r="P137" i="87"/>
  <c r="W137" i="87"/>
  <c r="AA137" i="94"/>
  <c r="J137" i="94"/>
  <c r="AR137" i="94"/>
  <c r="AD137" i="94"/>
  <c r="M137" i="94"/>
  <c r="AK137" i="94"/>
  <c r="S137" i="94"/>
  <c r="AH137" i="94"/>
  <c r="AN137" i="94"/>
  <c r="R137" i="94"/>
  <c r="U137" i="94"/>
  <c r="AM137" i="94"/>
  <c r="V137" i="94"/>
  <c r="AS137" i="94"/>
  <c r="AB137" i="94"/>
  <c r="K137" i="94"/>
  <c r="P137" i="94"/>
  <c r="W137" i="94"/>
  <c r="AC137" i="94"/>
  <c r="AI137" i="94"/>
  <c r="AO137" i="94"/>
  <c r="AP137" i="94"/>
  <c r="N137" i="94"/>
  <c r="L137" i="94"/>
  <c r="Q137" i="94"/>
  <c r="X137" i="94"/>
  <c r="H137" i="94"/>
  <c r="Z137" i="94"/>
  <c r="Y137" i="94"/>
  <c r="I137" i="94"/>
  <c r="AE137" i="94"/>
  <c r="AL137" i="94"/>
  <c r="AF137" i="94"/>
  <c r="AJ137" i="94"/>
  <c r="AQ137" i="94"/>
  <c r="O137" i="94"/>
  <c r="AK122" i="92"/>
  <c r="AQ122" i="92"/>
  <c r="I122" i="92"/>
  <c r="O122" i="92"/>
  <c r="M122" i="92"/>
  <c r="AD122" i="92"/>
  <c r="AR122" i="92"/>
  <c r="S122" i="92"/>
  <c r="Z122" i="92"/>
  <c r="X122" i="92"/>
  <c r="V122" i="92"/>
  <c r="AI122" i="92"/>
  <c r="AM122" i="92"/>
  <c r="AB122" i="92"/>
  <c r="AO122" i="92"/>
  <c r="Q122" i="92"/>
  <c r="L122" i="92"/>
  <c r="AC122" i="92"/>
  <c r="AS122" i="92"/>
  <c r="U122" i="92"/>
  <c r="AL122" i="92"/>
  <c r="AF122" i="92"/>
  <c r="AH122" i="92"/>
  <c r="N122" i="92"/>
  <c r="AE122" i="92"/>
  <c r="P122" i="92"/>
  <c r="W122" i="92"/>
  <c r="AN122" i="92"/>
  <c r="AA122" i="92"/>
  <c r="H122" i="92"/>
  <c r="AJ122" i="92"/>
  <c r="Y122" i="92"/>
  <c r="J122" i="92"/>
  <c r="K122" i="92"/>
  <c r="AP122" i="92"/>
  <c r="R122" i="92"/>
  <c r="AD122" i="94"/>
  <c r="AI122" i="94"/>
  <c r="AF122" i="94"/>
  <c r="AK122" i="94"/>
  <c r="AQ122" i="94"/>
  <c r="V122" i="94"/>
  <c r="AR122" i="94"/>
  <c r="O122" i="94"/>
  <c r="S122" i="94"/>
  <c r="I122" i="94"/>
  <c r="M122" i="94"/>
  <c r="AB122" i="94"/>
  <c r="Q122" i="94"/>
  <c r="U122" i="94"/>
  <c r="AL122" i="94"/>
  <c r="W122" i="94"/>
  <c r="AN122" i="94"/>
  <c r="X122" i="94"/>
  <c r="Z122" i="94"/>
  <c r="L122" i="94"/>
  <c r="AC122" i="94"/>
  <c r="N122" i="94"/>
  <c r="AE122" i="94"/>
  <c r="AO122" i="94"/>
  <c r="AH122" i="94"/>
  <c r="J122" i="94"/>
  <c r="K122" i="94"/>
  <c r="P122" i="94"/>
  <c r="AA122" i="94"/>
  <c r="AS122" i="94"/>
  <c r="AP122" i="94"/>
  <c r="AJ122" i="94"/>
  <c r="AM122" i="94"/>
  <c r="H122" i="94"/>
  <c r="Y122" i="94"/>
  <c r="R122" i="94"/>
  <c r="AR147" i="88"/>
  <c r="O147" i="88"/>
  <c r="AF147" i="88"/>
  <c r="AM147" i="88"/>
  <c r="V147" i="88"/>
  <c r="J147" i="88"/>
  <c r="N147" i="88"/>
  <c r="I147" i="88"/>
  <c r="AK147" i="88"/>
  <c r="AE147" i="88"/>
  <c r="AA147" i="88"/>
  <c r="AQ147" i="88"/>
  <c r="Z147" i="88"/>
  <c r="S147" i="88"/>
  <c r="AC147" i="88"/>
  <c r="L147" i="88"/>
  <c r="W147" i="88"/>
  <c r="AS147" i="88"/>
  <c r="AD147" i="88"/>
  <c r="AP147" i="88"/>
  <c r="Y147" i="88"/>
  <c r="H147" i="88"/>
  <c r="AB147" i="88"/>
  <c r="M147" i="88"/>
  <c r="AJ147" i="88"/>
  <c r="AL147" i="88"/>
  <c r="U147" i="88"/>
  <c r="K147" i="88"/>
  <c r="AI147" i="88"/>
  <c r="R147" i="88"/>
  <c r="AO147" i="88"/>
  <c r="AH147" i="88"/>
  <c r="P147" i="88"/>
  <c r="Q147" i="88"/>
  <c r="AN147" i="88"/>
  <c r="X147" i="88"/>
  <c r="AD125" i="91"/>
  <c r="M125" i="91"/>
  <c r="AK125" i="91"/>
  <c r="Z125" i="91"/>
  <c r="AO125" i="91"/>
  <c r="AM125" i="91"/>
  <c r="AI125" i="91"/>
  <c r="AQ125" i="91"/>
  <c r="X125" i="91"/>
  <c r="Q125" i="91"/>
  <c r="K125" i="91"/>
  <c r="AB125" i="91"/>
  <c r="AF125" i="91"/>
  <c r="V125" i="91"/>
  <c r="I125" i="91"/>
  <c r="AR125" i="91"/>
  <c r="AS125" i="91"/>
  <c r="O125" i="91"/>
  <c r="H125" i="91"/>
  <c r="Y125" i="91"/>
  <c r="AP125" i="91"/>
  <c r="R125" i="91"/>
  <c r="AJ125" i="91"/>
  <c r="P125" i="91"/>
  <c r="AH125" i="91"/>
  <c r="J125" i="91"/>
  <c r="AA125" i="91"/>
  <c r="S125" i="91"/>
  <c r="U125" i="91"/>
  <c r="AE125" i="91"/>
  <c r="AC125" i="91"/>
  <c r="AN125" i="91"/>
  <c r="AL125" i="91"/>
  <c r="N125" i="91"/>
  <c r="L125" i="91"/>
  <c r="W125" i="91"/>
  <c r="H148" i="91"/>
  <c r="Y148" i="91"/>
  <c r="P148" i="91"/>
  <c r="AP148" i="91"/>
  <c r="AH148" i="91"/>
  <c r="AQ148" i="91"/>
  <c r="Z148" i="91"/>
  <c r="I148" i="91"/>
  <c r="AF148" i="91"/>
  <c r="O148" i="91"/>
  <c r="AC148" i="91"/>
  <c r="AE148" i="91"/>
  <c r="AJ148" i="91"/>
  <c r="AI148" i="91"/>
  <c r="Q148" i="91"/>
  <c r="AO148" i="91"/>
  <c r="X148" i="91"/>
  <c r="L148" i="91"/>
  <c r="N148" i="91"/>
  <c r="R148" i="91"/>
  <c r="V148" i="91"/>
  <c r="AB148" i="91"/>
  <c r="AL148" i="91"/>
  <c r="W148" i="91"/>
  <c r="M148" i="91"/>
  <c r="S148" i="91"/>
  <c r="AN148" i="91"/>
  <c r="J148" i="91"/>
  <c r="AM148" i="91"/>
  <c r="AS148" i="91"/>
  <c r="K148" i="91"/>
  <c r="AA148" i="91"/>
  <c r="AD148" i="91"/>
  <c r="AK148" i="91"/>
  <c r="U148" i="91"/>
  <c r="AR148" i="91"/>
  <c r="AP171" i="91"/>
  <c r="AM171" i="91"/>
  <c r="P171" i="91"/>
  <c r="AB171" i="91"/>
  <c r="AS171" i="91"/>
  <c r="V171" i="91"/>
  <c r="K171" i="91"/>
  <c r="AH171" i="91"/>
  <c r="AD171" i="91"/>
  <c r="AO171" i="91"/>
  <c r="Q171" i="91"/>
  <c r="AL171" i="91"/>
  <c r="O171" i="91"/>
  <c r="AK171" i="91"/>
  <c r="H171" i="91"/>
  <c r="AC171" i="91"/>
  <c r="F170" i="91"/>
  <c r="Z171" i="91"/>
  <c r="M171" i="91"/>
  <c r="AI171" i="91"/>
  <c r="AF171" i="91"/>
  <c r="L171" i="91"/>
  <c r="I171" i="91"/>
  <c r="X171" i="91"/>
  <c r="S171" i="91"/>
  <c r="U171" i="91"/>
  <c r="AQ171" i="91"/>
  <c r="R171" i="91"/>
  <c r="AJ171" i="91"/>
  <c r="J171" i="91"/>
  <c r="AA171" i="91"/>
  <c r="N171" i="91"/>
  <c r="AR171" i="91"/>
  <c r="W171" i="91"/>
  <c r="Y171" i="91"/>
  <c r="AE171" i="91"/>
  <c r="AN171" i="91"/>
  <c r="AA189" i="91"/>
  <c r="P189" i="91"/>
  <c r="R189" i="91"/>
  <c r="AD189" i="91"/>
  <c r="AH189" i="91"/>
  <c r="AM189" i="91"/>
  <c r="J189" i="91"/>
  <c r="AP189" i="91"/>
  <c r="H189" i="91"/>
  <c r="V189" i="91"/>
  <c r="AS189" i="91"/>
  <c r="AB189" i="91"/>
  <c r="K189" i="91"/>
  <c r="AC189" i="91"/>
  <c r="AQ189" i="91"/>
  <c r="U189" i="91"/>
  <c r="Y189" i="91"/>
  <c r="AR189" i="91"/>
  <c r="AK189" i="91"/>
  <c r="S189" i="91"/>
  <c r="AN189" i="91"/>
  <c r="Q189" i="91"/>
  <c r="AE189" i="91"/>
  <c r="I189" i="91"/>
  <c r="AF189" i="91"/>
  <c r="AI189" i="91"/>
  <c r="Z189" i="91"/>
  <c r="X189" i="91"/>
  <c r="W189" i="91"/>
  <c r="N189" i="91"/>
  <c r="O189" i="91"/>
  <c r="L189" i="91"/>
  <c r="M189" i="91"/>
  <c r="AO189" i="91"/>
  <c r="F188" i="91"/>
  <c r="AL189" i="91"/>
  <c r="AJ189" i="91"/>
  <c r="AR140" i="87"/>
  <c r="AP140" i="87"/>
  <c r="AI140" i="87"/>
  <c r="Z140" i="87"/>
  <c r="S140" i="87"/>
  <c r="L140" i="87"/>
  <c r="AO140" i="87"/>
  <c r="Y140" i="87"/>
  <c r="I140" i="87"/>
  <c r="AL140" i="87"/>
  <c r="AD140" i="87"/>
  <c r="X140" i="87"/>
  <c r="O140" i="87"/>
  <c r="H140" i="87"/>
  <c r="AQ140" i="87"/>
  <c r="AK140" i="87"/>
  <c r="AC140" i="87"/>
  <c r="M140" i="87"/>
  <c r="AF140" i="87"/>
  <c r="Q140" i="87"/>
  <c r="AB140" i="87"/>
  <c r="P140" i="87"/>
  <c r="AM140" i="87"/>
  <c r="AH140" i="87"/>
  <c r="K140" i="87"/>
  <c r="AS140" i="87"/>
  <c r="N140" i="87"/>
  <c r="AE140" i="87"/>
  <c r="R140" i="87"/>
  <c r="AJ140" i="87"/>
  <c r="V140" i="87"/>
  <c r="W140" i="87"/>
  <c r="AN140" i="87"/>
  <c r="F139" i="87"/>
  <c r="J140" i="87"/>
  <c r="AA140" i="87"/>
  <c r="AQ146" i="92"/>
  <c r="AB146" i="92"/>
  <c r="AM146" i="92"/>
  <c r="P146" i="92"/>
  <c r="AH146" i="92"/>
  <c r="K146" i="92"/>
  <c r="AS146" i="92"/>
  <c r="V146" i="92"/>
  <c r="U146" i="92"/>
  <c r="AR146" i="92"/>
  <c r="Y146" i="92"/>
  <c r="AO146" i="92"/>
  <c r="Q146" i="92"/>
  <c r="AL146" i="92"/>
  <c r="AK146" i="92"/>
  <c r="M146" i="92"/>
  <c r="AC146" i="92"/>
  <c r="O146" i="92"/>
  <c r="AP146" i="92"/>
  <c r="AI146" i="92"/>
  <c r="AF146" i="92"/>
  <c r="S146" i="92"/>
  <c r="L146" i="92"/>
  <c r="I146" i="92"/>
  <c r="X146" i="92"/>
  <c r="AD146" i="92"/>
  <c r="R146" i="92"/>
  <c r="AJ146" i="92"/>
  <c r="Z146" i="92"/>
  <c r="F145" i="92"/>
  <c r="J146" i="92"/>
  <c r="AA146" i="92"/>
  <c r="H146" i="92"/>
  <c r="N146" i="92"/>
  <c r="W146" i="92"/>
  <c r="AE146" i="92"/>
  <c r="AN146" i="92"/>
  <c r="AR124" i="87"/>
  <c r="AK124" i="87"/>
  <c r="S124" i="87"/>
  <c r="O124" i="87"/>
  <c r="AS124" i="87"/>
  <c r="AB124" i="87"/>
  <c r="K124" i="87"/>
  <c r="AO124" i="87"/>
  <c r="X124" i="87"/>
  <c r="AF124" i="87"/>
  <c r="AI124" i="87"/>
  <c r="M124" i="87"/>
  <c r="Q124" i="87"/>
  <c r="AD124" i="87"/>
  <c r="I124" i="87"/>
  <c r="V124" i="87"/>
  <c r="AQ124" i="87"/>
  <c r="AM124" i="87"/>
  <c r="Z124" i="87"/>
  <c r="H124" i="87"/>
  <c r="Y124" i="87"/>
  <c r="AP124" i="87"/>
  <c r="N124" i="87"/>
  <c r="AE124" i="87"/>
  <c r="L124" i="87"/>
  <c r="AC124" i="87"/>
  <c r="P124" i="87"/>
  <c r="AH124" i="87"/>
  <c r="W124" i="87"/>
  <c r="AN124" i="87"/>
  <c r="AL124" i="87"/>
  <c r="AA124" i="87"/>
  <c r="AJ124" i="87"/>
  <c r="J124" i="87"/>
  <c r="R124" i="87"/>
  <c r="AI115" i="88"/>
  <c r="L115" i="88"/>
  <c r="X115" i="88"/>
  <c r="AH115" i="88"/>
  <c r="K115" i="88"/>
  <c r="Y115" i="88"/>
  <c r="Q115" i="88"/>
  <c r="AF115" i="88"/>
  <c r="O115" i="88"/>
  <c r="AS115" i="88"/>
  <c r="V115" i="88"/>
  <c r="AK115" i="88"/>
  <c r="M115" i="88"/>
  <c r="AO115" i="88"/>
  <c r="I115" i="88"/>
  <c r="AL115" i="88"/>
  <c r="AR115" i="88"/>
  <c r="AP115" i="88"/>
  <c r="AC115" i="88"/>
  <c r="AQ115" i="88"/>
  <c r="Z115" i="88"/>
  <c r="AB115" i="88"/>
  <c r="S115" i="88"/>
  <c r="AD115" i="88"/>
  <c r="AM115" i="88"/>
  <c r="H115" i="88"/>
  <c r="U115" i="88"/>
  <c r="R115" i="88"/>
  <c r="AJ115" i="88"/>
  <c r="P115" i="88"/>
  <c r="F114" i="88"/>
  <c r="W115" i="88"/>
  <c r="AN115" i="88"/>
  <c r="J115" i="88"/>
  <c r="AA115" i="88"/>
  <c r="N115" i="88"/>
  <c r="AE115" i="88"/>
  <c r="AP197" i="91"/>
  <c r="AE197" i="91"/>
  <c r="N197" i="91"/>
  <c r="J197" i="91"/>
  <c r="AR197" i="91"/>
  <c r="AA197" i="91"/>
  <c r="R197" i="91"/>
  <c r="W197" i="91"/>
  <c r="AJ197" i="91"/>
  <c r="Y197" i="91"/>
  <c r="AK197" i="91"/>
  <c r="S197" i="91"/>
  <c r="AM197" i="91"/>
  <c r="V197" i="91"/>
  <c r="L197" i="91"/>
  <c r="AN197" i="91"/>
  <c r="H197" i="91"/>
  <c r="AS197" i="91"/>
  <c r="AB197" i="91"/>
  <c r="K197" i="91"/>
  <c r="AD197" i="91"/>
  <c r="M197" i="91"/>
  <c r="AC197" i="91"/>
  <c r="X197" i="91"/>
  <c r="Z197" i="91"/>
  <c r="AL197" i="91"/>
  <c r="O197" i="91"/>
  <c r="Q197" i="91"/>
  <c r="P197" i="91"/>
  <c r="AO197" i="91"/>
  <c r="AQ197" i="91"/>
  <c r="I197" i="91"/>
  <c r="AH197" i="91"/>
  <c r="AF197" i="91"/>
  <c r="AI197" i="91"/>
  <c r="U197" i="91"/>
  <c r="Y197" i="93"/>
  <c r="H197" i="93"/>
  <c r="AI197" i="93"/>
  <c r="Q197" i="93"/>
  <c r="AO197" i="93"/>
  <c r="X197" i="93"/>
  <c r="AR197" i="93"/>
  <c r="J197" i="93"/>
  <c r="N197" i="93"/>
  <c r="U197" i="93"/>
  <c r="AQ197" i="93"/>
  <c r="Z197" i="93"/>
  <c r="I197" i="93"/>
  <c r="AF197" i="93"/>
  <c r="O197" i="93"/>
  <c r="AA197" i="93"/>
  <c r="AE197" i="93"/>
  <c r="AH197" i="93"/>
  <c r="AP197" i="93"/>
  <c r="AC197" i="93"/>
  <c r="AD197" i="93"/>
  <c r="AK197" i="93"/>
  <c r="AJ197" i="93"/>
  <c r="P197" i="93"/>
  <c r="M197" i="93"/>
  <c r="S197" i="93"/>
  <c r="AN197" i="93"/>
  <c r="AL197" i="93"/>
  <c r="AS197" i="93"/>
  <c r="W197" i="93"/>
  <c r="AB197" i="93"/>
  <c r="AM197" i="93"/>
  <c r="K197" i="93"/>
  <c r="V197" i="93"/>
  <c r="R197" i="93"/>
  <c r="L197" i="93"/>
  <c r="I177" i="32"/>
  <c r="Z177" i="32"/>
  <c r="AQ177" i="32"/>
  <c r="AA177" i="32"/>
  <c r="L177" i="32"/>
  <c r="AJ177" i="32"/>
  <c r="AH177" i="32"/>
  <c r="Y177" i="32"/>
  <c r="S177" i="32"/>
  <c r="F176" i="32"/>
  <c r="M177" i="32"/>
  <c r="AD177" i="32"/>
  <c r="J177" i="32"/>
  <c r="AF177" i="32"/>
  <c r="R177" i="32"/>
  <c r="AO177" i="32"/>
  <c r="AS177" i="32"/>
  <c r="AK177" i="32"/>
  <c r="AP177" i="32"/>
  <c r="Q177" i="32"/>
  <c r="AI177" i="32"/>
  <c r="O177" i="32"/>
  <c r="AL177" i="32"/>
  <c r="X177" i="32"/>
  <c r="K177" i="32"/>
  <c r="H177" i="32"/>
  <c r="P177" i="32"/>
  <c r="AB177" i="32"/>
  <c r="V177" i="32"/>
  <c r="AM177" i="32"/>
  <c r="U177" i="32"/>
  <c r="AR177" i="32"/>
  <c r="AC177" i="32"/>
  <c r="W177" i="32"/>
  <c r="N177" i="32"/>
  <c r="AN177" i="32"/>
  <c r="AE177" i="32"/>
  <c r="AS177" i="91"/>
  <c r="AD177" i="91"/>
  <c r="P177" i="91"/>
  <c r="AM177" i="91"/>
  <c r="V177" i="91"/>
  <c r="H177" i="91"/>
  <c r="AB177" i="91"/>
  <c r="AP177" i="91"/>
  <c r="K177" i="91"/>
  <c r="S177" i="91"/>
  <c r="AH177" i="91"/>
  <c r="AL177" i="91"/>
  <c r="O177" i="91"/>
  <c r="AC177" i="91"/>
  <c r="F176" i="91"/>
  <c r="AR177" i="91"/>
  <c r="Z177" i="91"/>
  <c r="AO177" i="91"/>
  <c r="Q177" i="91"/>
  <c r="Y177" i="91"/>
  <c r="AF177" i="91"/>
  <c r="X177" i="91"/>
  <c r="I177" i="91"/>
  <c r="M177" i="91"/>
  <c r="U177" i="91"/>
  <c r="L177" i="91"/>
  <c r="N177" i="91"/>
  <c r="AE177" i="91"/>
  <c r="AI177" i="91"/>
  <c r="W177" i="91"/>
  <c r="AN177" i="91"/>
  <c r="J177" i="91"/>
  <c r="R177" i="91"/>
  <c r="AQ177" i="91"/>
  <c r="AA177" i="91"/>
  <c r="AK177" i="91"/>
  <c r="AJ177" i="91"/>
  <c r="R192" i="32"/>
  <c r="AJ192" i="32"/>
  <c r="Q192" i="32"/>
  <c r="AO192" i="32"/>
  <c r="U192" i="32"/>
  <c r="AQ192" i="32"/>
  <c r="K192" i="32"/>
  <c r="M192" i="32"/>
  <c r="Y192" i="32"/>
  <c r="W192" i="32"/>
  <c r="AN192" i="32"/>
  <c r="X192" i="32"/>
  <c r="H192" i="32"/>
  <c r="Z192" i="32"/>
  <c r="S192" i="32"/>
  <c r="V192" i="32"/>
  <c r="AK192" i="32"/>
  <c r="AB192" i="32"/>
  <c r="J192" i="32"/>
  <c r="AA192" i="32"/>
  <c r="AR192" i="32"/>
  <c r="AC192" i="32"/>
  <c r="I192" i="32"/>
  <c r="AF192" i="32"/>
  <c r="AD192" i="32"/>
  <c r="AH192" i="32"/>
  <c r="P192" i="32"/>
  <c r="N192" i="32"/>
  <c r="AE192" i="32"/>
  <c r="L192" i="32"/>
  <c r="AI192" i="32"/>
  <c r="O192" i="32"/>
  <c r="AL192" i="32"/>
  <c r="AP192" i="32"/>
  <c r="AS192" i="32"/>
  <c r="AM192" i="32"/>
  <c r="AI192" i="92"/>
  <c r="P192" i="92"/>
  <c r="AM192" i="92"/>
  <c r="AB192" i="92"/>
  <c r="AQ192" i="92"/>
  <c r="U192" i="92"/>
  <c r="AK192" i="92"/>
  <c r="M192" i="92"/>
  <c r="V192" i="92"/>
  <c r="Q192" i="92"/>
  <c r="L192" i="92"/>
  <c r="AF192" i="92"/>
  <c r="I192" i="92"/>
  <c r="Y192" i="92"/>
  <c r="AS192" i="92"/>
  <c r="AO192" i="92"/>
  <c r="AL192" i="92"/>
  <c r="AD192" i="92"/>
  <c r="K192" i="92"/>
  <c r="O192" i="92"/>
  <c r="H192" i="92"/>
  <c r="X192" i="92"/>
  <c r="Z192" i="92"/>
  <c r="AC192" i="92"/>
  <c r="S192" i="92"/>
  <c r="AP192" i="92"/>
  <c r="R192" i="92"/>
  <c r="AJ192" i="92"/>
  <c r="J192" i="92"/>
  <c r="AA192" i="92"/>
  <c r="AH192" i="92"/>
  <c r="N192" i="92"/>
  <c r="W192" i="92"/>
  <c r="AE192" i="92"/>
  <c r="AR192" i="92"/>
  <c r="AN192" i="92"/>
  <c r="U154" i="32"/>
  <c r="AL154" i="32"/>
  <c r="R154" i="32"/>
  <c r="AJ154" i="32"/>
  <c r="Q154" i="32"/>
  <c r="K154" i="32"/>
  <c r="AS154" i="32"/>
  <c r="O154" i="32"/>
  <c r="X154" i="32"/>
  <c r="Y154" i="32"/>
  <c r="AP154" i="32"/>
  <c r="W154" i="32"/>
  <c r="AN154" i="32"/>
  <c r="Z154" i="32"/>
  <c r="S154" i="32"/>
  <c r="H154" i="32"/>
  <c r="AF154" i="32"/>
  <c r="AO154" i="32"/>
  <c r="L154" i="32"/>
  <c r="AC154" i="32"/>
  <c r="J154" i="32"/>
  <c r="AA154" i="32"/>
  <c r="AR154" i="32"/>
  <c r="AI154" i="32"/>
  <c r="AB154" i="32"/>
  <c r="M154" i="32"/>
  <c r="V154" i="32"/>
  <c r="P154" i="32"/>
  <c r="AH154" i="32"/>
  <c r="N154" i="32"/>
  <c r="AE154" i="32"/>
  <c r="I154" i="32"/>
  <c r="AQ154" i="32"/>
  <c r="AK154" i="32"/>
  <c r="AD154" i="32"/>
  <c r="AM154" i="32"/>
  <c r="AR154" i="92"/>
  <c r="AO154" i="92"/>
  <c r="X154" i="92"/>
  <c r="AF154" i="92"/>
  <c r="O154" i="92"/>
  <c r="AI154" i="92"/>
  <c r="Q154" i="92"/>
  <c r="I154" i="92"/>
  <c r="AQ154" i="92"/>
  <c r="Z154" i="92"/>
  <c r="K154" i="92"/>
  <c r="AS154" i="92"/>
  <c r="AM154" i="92"/>
  <c r="AB154" i="92"/>
  <c r="V154" i="92"/>
  <c r="M154" i="92"/>
  <c r="S154" i="92"/>
  <c r="AD154" i="92"/>
  <c r="L154" i="92"/>
  <c r="AC154" i="92"/>
  <c r="R154" i="92"/>
  <c r="AJ154" i="92"/>
  <c r="U154" i="92"/>
  <c r="AL154" i="92"/>
  <c r="J154" i="92"/>
  <c r="AA154" i="92"/>
  <c r="AK154" i="92"/>
  <c r="H154" i="92"/>
  <c r="AP154" i="92"/>
  <c r="W154" i="92"/>
  <c r="P154" i="92"/>
  <c r="AE154" i="92"/>
  <c r="Y154" i="92"/>
  <c r="AN154" i="92"/>
  <c r="AH154" i="92"/>
  <c r="N154" i="92"/>
  <c r="AQ135" i="91"/>
  <c r="AO135" i="91"/>
  <c r="V135" i="91"/>
  <c r="AC135" i="91"/>
  <c r="O135" i="91"/>
  <c r="Z135" i="91"/>
  <c r="K135" i="91"/>
  <c r="AI135" i="91"/>
  <c r="Q135" i="91"/>
  <c r="AF135" i="91"/>
  <c r="AR135" i="91"/>
  <c r="AP135" i="91"/>
  <c r="S135" i="91"/>
  <c r="U135" i="91"/>
  <c r="P135" i="91"/>
  <c r="AM135" i="91"/>
  <c r="AD135" i="91"/>
  <c r="H135" i="91"/>
  <c r="AL135" i="91"/>
  <c r="I135" i="91"/>
  <c r="AK135" i="91"/>
  <c r="AB135" i="91"/>
  <c r="AS135" i="91"/>
  <c r="M135" i="91"/>
  <c r="X135" i="91"/>
  <c r="Y135" i="91"/>
  <c r="AH135" i="91"/>
  <c r="J135" i="91"/>
  <c r="AA135" i="91"/>
  <c r="R135" i="91"/>
  <c r="AJ135" i="91"/>
  <c r="L135" i="91"/>
  <c r="AN135" i="91"/>
  <c r="N135" i="91"/>
  <c r="W135" i="91"/>
  <c r="AE135" i="91"/>
  <c r="AQ134" i="88"/>
  <c r="AI134" i="88"/>
  <c r="Y134" i="88"/>
  <c r="N134" i="88"/>
  <c r="AN134" i="88"/>
  <c r="AD134" i="88"/>
  <c r="R134" i="88"/>
  <c r="I134" i="88"/>
  <c r="AE134" i="88"/>
  <c r="L134" i="88"/>
  <c r="Z134" i="88"/>
  <c r="H134" i="88"/>
  <c r="AP134" i="88"/>
  <c r="W134" i="88"/>
  <c r="AL134" i="88"/>
  <c r="Q134" i="88"/>
  <c r="U134" i="88"/>
  <c r="AJ134" i="88"/>
  <c r="AC134" i="88"/>
  <c r="M134" i="88"/>
  <c r="AO134" i="88"/>
  <c r="X134" i="88"/>
  <c r="J134" i="88"/>
  <c r="AH134" i="88"/>
  <c r="AK134" i="88"/>
  <c r="S134" i="88"/>
  <c r="P134" i="88"/>
  <c r="AM134" i="88"/>
  <c r="AF134" i="88"/>
  <c r="O134" i="88"/>
  <c r="V134" i="88"/>
  <c r="AR134" i="88"/>
  <c r="AS134" i="88"/>
  <c r="AB134" i="88"/>
  <c r="K134" i="88"/>
  <c r="AA134" i="88"/>
  <c r="AI141" i="88"/>
  <c r="AF141" i="88"/>
  <c r="AS141" i="88"/>
  <c r="Q141" i="88"/>
  <c r="AN141" i="88"/>
  <c r="W141" i="88"/>
  <c r="J141" i="88"/>
  <c r="AB141" i="88"/>
  <c r="AR141" i="88"/>
  <c r="V141" i="88"/>
  <c r="K141" i="88"/>
  <c r="AH141" i="88"/>
  <c r="P141" i="88"/>
  <c r="AK141" i="88"/>
  <c r="N141" i="88"/>
  <c r="AD141" i="88"/>
  <c r="O141" i="88"/>
  <c r="AC141" i="88"/>
  <c r="L141" i="88"/>
  <c r="AE141" i="88"/>
  <c r="I141" i="88"/>
  <c r="X141" i="88"/>
  <c r="AA141" i="88"/>
  <c r="AP141" i="88"/>
  <c r="Y141" i="88"/>
  <c r="H141" i="88"/>
  <c r="Z141" i="88"/>
  <c r="AO141" i="88"/>
  <c r="R141" i="88"/>
  <c r="AM141" i="88"/>
  <c r="AL141" i="88"/>
  <c r="U141" i="88"/>
  <c r="AQ141" i="88"/>
  <c r="S141" i="88"/>
  <c r="AJ141" i="88"/>
  <c r="M141" i="88"/>
  <c r="AQ173" i="88"/>
  <c r="Z173" i="88"/>
  <c r="L173" i="88"/>
  <c r="AI173" i="88"/>
  <c r="U173" i="88"/>
  <c r="O173" i="88"/>
  <c r="AL173" i="88"/>
  <c r="I173" i="88"/>
  <c r="AF173" i="88"/>
  <c r="X173" i="88"/>
  <c r="AM173" i="88"/>
  <c r="P173" i="88"/>
  <c r="AD173" i="88"/>
  <c r="H173" i="88"/>
  <c r="AR173" i="88"/>
  <c r="AB173" i="88"/>
  <c r="AP173" i="88"/>
  <c r="S173" i="88"/>
  <c r="AC173" i="88"/>
  <c r="AH173" i="88"/>
  <c r="Y173" i="88"/>
  <c r="K173" i="88"/>
  <c r="Q173" i="88"/>
  <c r="M173" i="88"/>
  <c r="V173" i="88"/>
  <c r="AO173" i="88"/>
  <c r="AS173" i="88"/>
  <c r="N173" i="88"/>
  <c r="AE173" i="88"/>
  <c r="R173" i="88"/>
  <c r="AJ173" i="88"/>
  <c r="W173" i="88"/>
  <c r="AN173" i="88"/>
  <c r="AK173" i="88"/>
  <c r="J173" i="88"/>
  <c r="AA173" i="88"/>
  <c r="AF179" i="87"/>
  <c r="O179" i="87"/>
  <c r="AI179" i="87"/>
  <c r="Q179" i="87"/>
  <c r="AJ179" i="87"/>
  <c r="AN179" i="87"/>
  <c r="AH179" i="87"/>
  <c r="W179" i="87"/>
  <c r="AS179" i="87"/>
  <c r="AB179" i="87"/>
  <c r="K179" i="87"/>
  <c r="AD179" i="87"/>
  <c r="M179" i="87"/>
  <c r="AA179" i="87"/>
  <c r="AE179" i="87"/>
  <c r="Y179" i="87"/>
  <c r="AC179" i="87"/>
  <c r="L179" i="87"/>
  <c r="AO179" i="87"/>
  <c r="X179" i="87"/>
  <c r="AQ179" i="87"/>
  <c r="Z179" i="87"/>
  <c r="I179" i="87"/>
  <c r="R179" i="87"/>
  <c r="N179" i="87"/>
  <c r="P179" i="87"/>
  <c r="AL179" i="87"/>
  <c r="AK179" i="87"/>
  <c r="S179" i="87"/>
  <c r="AM179" i="87"/>
  <c r="V179" i="87"/>
  <c r="AR179" i="87"/>
  <c r="J179" i="87"/>
  <c r="AP179" i="87"/>
  <c r="H179" i="87"/>
  <c r="AR149" i="91"/>
  <c r="AK149" i="91"/>
  <c r="S149" i="91"/>
  <c r="AS149" i="91"/>
  <c r="AB149" i="91"/>
  <c r="K149" i="91"/>
  <c r="AF149" i="91"/>
  <c r="O149" i="91"/>
  <c r="AO149" i="91"/>
  <c r="X149" i="91"/>
  <c r="Z149" i="91"/>
  <c r="AD149" i="91"/>
  <c r="I149" i="91"/>
  <c r="AQ149" i="91"/>
  <c r="M149" i="91"/>
  <c r="AI149" i="91"/>
  <c r="AM149" i="91"/>
  <c r="V149" i="91"/>
  <c r="P149" i="91"/>
  <c r="AH149" i="91"/>
  <c r="R149" i="91"/>
  <c r="AJ149" i="91"/>
  <c r="H149" i="91"/>
  <c r="Y149" i="91"/>
  <c r="AP149" i="91"/>
  <c r="J149" i="91"/>
  <c r="AA149" i="91"/>
  <c r="AC149" i="91"/>
  <c r="AE149" i="91"/>
  <c r="AL149" i="91"/>
  <c r="AN149" i="91"/>
  <c r="Q149" i="91"/>
  <c r="L149" i="91"/>
  <c r="N149" i="91"/>
  <c r="U149" i="91"/>
  <c r="W149" i="91"/>
  <c r="AT153" i="93"/>
  <c r="G107" i="93"/>
  <c r="G138" i="88"/>
  <c r="F151" i="32"/>
  <c r="AJ127" i="87"/>
  <c r="AR127" i="87"/>
  <c r="W127" i="87"/>
  <c r="AN127" i="87"/>
  <c r="AH127" i="87"/>
  <c r="J127" i="87"/>
  <c r="AA127" i="87"/>
  <c r="P127" i="87"/>
  <c r="H127" i="87"/>
  <c r="N127" i="87"/>
  <c r="AE127" i="87"/>
  <c r="R127" i="87"/>
  <c r="Y127" i="87"/>
  <c r="AP127" i="87"/>
  <c r="AF127" i="87"/>
  <c r="O127" i="87"/>
  <c r="AM127" i="87"/>
  <c r="V127" i="87"/>
  <c r="L127" i="87"/>
  <c r="AS127" i="87"/>
  <c r="AB127" i="87"/>
  <c r="K127" i="87"/>
  <c r="AI127" i="87"/>
  <c r="Q127" i="87"/>
  <c r="AO127" i="87"/>
  <c r="X127" i="87"/>
  <c r="F126" i="87"/>
  <c r="AD127" i="87"/>
  <c r="M127" i="87"/>
  <c r="AC127" i="87"/>
  <c r="AK127" i="87"/>
  <c r="S127" i="87"/>
  <c r="AQ127" i="87"/>
  <c r="Z127" i="87"/>
  <c r="I127" i="87"/>
  <c r="AL127" i="87"/>
  <c r="AH127" i="94"/>
  <c r="H127" i="94"/>
  <c r="AP127" i="94"/>
  <c r="P127" i="94"/>
  <c r="AE127" i="94"/>
  <c r="AN127" i="94"/>
  <c r="Y127" i="94"/>
  <c r="N127" i="94"/>
  <c r="J127" i="94"/>
  <c r="AD127" i="94"/>
  <c r="M127" i="94"/>
  <c r="AK127" i="94"/>
  <c r="S127" i="94"/>
  <c r="L127" i="94"/>
  <c r="AR127" i="94"/>
  <c r="AA127" i="94"/>
  <c r="AM127" i="94"/>
  <c r="V127" i="94"/>
  <c r="AS127" i="94"/>
  <c r="AB127" i="94"/>
  <c r="K127" i="94"/>
  <c r="AC127" i="94"/>
  <c r="Z127" i="94"/>
  <c r="AF127" i="94"/>
  <c r="U127" i="94"/>
  <c r="R127" i="94"/>
  <c r="AQ127" i="94"/>
  <c r="I127" i="94"/>
  <c r="O127" i="94"/>
  <c r="AJ127" i="94"/>
  <c r="Q127" i="94"/>
  <c r="AL127" i="94"/>
  <c r="AO127" i="94"/>
  <c r="X127" i="94"/>
  <c r="W127" i="94"/>
  <c r="AI127" i="94"/>
  <c r="F126" i="94"/>
  <c r="AR116" i="87"/>
  <c r="AL116" i="87"/>
  <c r="AD116" i="87"/>
  <c r="X116" i="87"/>
  <c r="O116" i="87"/>
  <c r="H116" i="87"/>
  <c r="AK116" i="87"/>
  <c r="AP116" i="87"/>
  <c r="AI116" i="87"/>
  <c r="Z116" i="87"/>
  <c r="S116" i="87"/>
  <c r="L116" i="87"/>
  <c r="AO116" i="87"/>
  <c r="AF116" i="87"/>
  <c r="Y116" i="87"/>
  <c r="Q116" i="87"/>
  <c r="I116" i="87"/>
  <c r="AQ116" i="87"/>
  <c r="AC116" i="87"/>
  <c r="M116" i="87"/>
  <c r="V116" i="87"/>
  <c r="AS116" i="87"/>
  <c r="K116" i="87"/>
  <c r="AH116" i="87"/>
  <c r="AB116" i="87"/>
  <c r="P116" i="87"/>
  <c r="N116" i="87"/>
  <c r="AE116" i="87"/>
  <c r="R116" i="87"/>
  <c r="AJ116" i="87"/>
  <c r="W116" i="87"/>
  <c r="AN116" i="87"/>
  <c r="AM116" i="87"/>
  <c r="J116" i="87"/>
  <c r="AA116" i="87"/>
  <c r="AQ116" i="93"/>
  <c r="R116" i="93"/>
  <c r="AF116" i="93"/>
  <c r="X116" i="93"/>
  <c r="AK116" i="93"/>
  <c r="AO116" i="93"/>
  <c r="S116" i="93"/>
  <c r="M116" i="93"/>
  <c r="AM116" i="93"/>
  <c r="I116" i="93"/>
  <c r="V116" i="93"/>
  <c r="J116" i="93"/>
  <c r="O116" i="93"/>
  <c r="Z116" i="93"/>
  <c r="AD116" i="93"/>
  <c r="AA116" i="93"/>
  <c r="AJ116" i="93"/>
  <c r="AL116" i="93"/>
  <c r="U116" i="93"/>
  <c r="K116" i="93"/>
  <c r="AI116" i="93"/>
  <c r="AR116" i="93"/>
  <c r="AC116" i="93"/>
  <c r="L116" i="93"/>
  <c r="W116" i="93"/>
  <c r="AS116" i="93"/>
  <c r="AP116" i="93"/>
  <c r="H116" i="93"/>
  <c r="AE116" i="93"/>
  <c r="Y116" i="93"/>
  <c r="AB116" i="93"/>
  <c r="AN116" i="93"/>
  <c r="N116" i="93"/>
  <c r="AH116" i="93"/>
  <c r="P116" i="93"/>
  <c r="Q116" i="93"/>
  <c r="N143" i="87"/>
  <c r="AA143" i="87"/>
  <c r="W143" i="87"/>
  <c r="R143" i="87"/>
  <c r="AR143" i="87"/>
  <c r="AP143" i="87"/>
  <c r="AJ143" i="87"/>
  <c r="J143" i="87"/>
  <c r="P143" i="87"/>
  <c r="H143" i="87"/>
  <c r="AE143" i="87"/>
  <c r="AN143" i="87"/>
  <c r="AK143" i="87"/>
  <c r="S143" i="87"/>
  <c r="AM143" i="87"/>
  <c r="V143" i="87"/>
  <c r="L143" i="87"/>
  <c r="AH143" i="87"/>
  <c r="Y143" i="87"/>
  <c r="AF143" i="87"/>
  <c r="O143" i="87"/>
  <c r="AI143" i="87"/>
  <c r="Q143" i="87"/>
  <c r="AS143" i="87"/>
  <c r="AB143" i="87"/>
  <c r="K143" i="87"/>
  <c r="AD143" i="87"/>
  <c r="M143" i="87"/>
  <c r="AC143" i="87"/>
  <c r="AO143" i="87"/>
  <c r="X143" i="87"/>
  <c r="AQ143" i="87"/>
  <c r="Z143" i="87"/>
  <c r="I143" i="87"/>
  <c r="AL143" i="87"/>
  <c r="AQ143" i="91"/>
  <c r="M143" i="91"/>
  <c r="AD143" i="91"/>
  <c r="V143" i="91"/>
  <c r="AM143" i="91"/>
  <c r="AO143" i="91"/>
  <c r="AS143" i="91"/>
  <c r="K143" i="91"/>
  <c r="Z143" i="91"/>
  <c r="X143" i="91"/>
  <c r="AB143" i="91"/>
  <c r="AI143" i="91"/>
  <c r="AK143" i="91"/>
  <c r="I143" i="91"/>
  <c r="AF143" i="91"/>
  <c r="Q143" i="91"/>
  <c r="AR143" i="91"/>
  <c r="S143" i="91"/>
  <c r="U143" i="91"/>
  <c r="AL143" i="91"/>
  <c r="R143" i="91"/>
  <c r="AJ143" i="91"/>
  <c r="O143" i="91"/>
  <c r="L143" i="91"/>
  <c r="AC143" i="91"/>
  <c r="J143" i="91"/>
  <c r="AA143" i="91"/>
  <c r="AH143" i="91"/>
  <c r="AE143" i="91"/>
  <c r="H143" i="91"/>
  <c r="AP143" i="91"/>
  <c r="AN143" i="91"/>
  <c r="P143" i="91"/>
  <c r="N143" i="91"/>
  <c r="Y143" i="91"/>
  <c r="W143" i="91"/>
  <c r="AJ161" i="87"/>
  <c r="AA161" i="87"/>
  <c r="AR161" i="87"/>
  <c r="AN161" i="87"/>
  <c r="P161" i="87"/>
  <c r="AH161" i="87"/>
  <c r="J161" i="87"/>
  <c r="W161" i="87"/>
  <c r="H161" i="87"/>
  <c r="N161" i="87"/>
  <c r="AE161" i="87"/>
  <c r="Y161" i="87"/>
  <c r="R161" i="87"/>
  <c r="AP161" i="87"/>
  <c r="AS161" i="87"/>
  <c r="AB161" i="87"/>
  <c r="K161" i="87"/>
  <c r="AD161" i="87"/>
  <c r="M161" i="87"/>
  <c r="AC161" i="87"/>
  <c r="AO161" i="87"/>
  <c r="X161" i="87"/>
  <c r="AQ161" i="87"/>
  <c r="Z161" i="87"/>
  <c r="I161" i="87"/>
  <c r="AL161" i="87"/>
  <c r="AK161" i="87"/>
  <c r="S161" i="87"/>
  <c r="AM161" i="87"/>
  <c r="V161" i="87"/>
  <c r="L161" i="87"/>
  <c r="AF161" i="87"/>
  <c r="O161" i="87"/>
  <c r="AI161" i="87"/>
  <c r="Q161" i="87"/>
  <c r="R161" i="93"/>
  <c r="AJ161" i="93"/>
  <c r="N161" i="93"/>
  <c r="AP161" i="93"/>
  <c r="AN161" i="93"/>
  <c r="AA161" i="93"/>
  <c r="AE161" i="93"/>
  <c r="W161" i="93"/>
  <c r="H161" i="93"/>
  <c r="AQ161" i="93"/>
  <c r="Z161" i="93"/>
  <c r="I161" i="93"/>
  <c r="AF161" i="93"/>
  <c r="O161" i="93"/>
  <c r="AC161" i="93"/>
  <c r="AR161" i="93"/>
  <c r="Y161" i="93"/>
  <c r="AI161" i="93"/>
  <c r="Q161" i="93"/>
  <c r="AO161" i="93"/>
  <c r="X161" i="93"/>
  <c r="L161" i="93"/>
  <c r="AH161" i="93"/>
  <c r="V161" i="93"/>
  <c r="AB161" i="93"/>
  <c r="AL161" i="93"/>
  <c r="AM161" i="93"/>
  <c r="AS161" i="93"/>
  <c r="K161" i="93"/>
  <c r="P161" i="93"/>
  <c r="S161" i="93"/>
  <c r="AD161" i="93"/>
  <c r="U161" i="93"/>
  <c r="M161" i="93"/>
  <c r="J161" i="93"/>
  <c r="AK161" i="93"/>
  <c r="AR109" i="93"/>
  <c r="AO109" i="93"/>
  <c r="AC109" i="93"/>
  <c r="Q109" i="93"/>
  <c r="AI109" i="93"/>
  <c r="X109" i="93"/>
  <c r="L109" i="93"/>
  <c r="AD109" i="93"/>
  <c r="H109" i="93"/>
  <c r="AP109" i="93"/>
  <c r="S109" i="93"/>
  <c r="AK109" i="93"/>
  <c r="M109" i="93"/>
  <c r="Y109" i="93"/>
  <c r="U109" i="93"/>
  <c r="AQ109" i="93"/>
  <c r="AB109" i="93"/>
  <c r="I109" i="93"/>
  <c r="AF109" i="93"/>
  <c r="P109" i="93"/>
  <c r="AM109" i="93"/>
  <c r="AH109" i="93"/>
  <c r="N109" i="93"/>
  <c r="AE109" i="93"/>
  <c r="Z109" i="93"/>
  <c r="K109" i="93"/>
  <c r="W109" i="93"/>
  <c r="AN109" i="93"/>
  <c r="AS109" i="93"/>
  <c r="AA109" i="93"/>
  <c r="O109" i="93"/>
  <c r="F108" i="93"/>
  <c r="J109" i="93"/>
  <c r="R109" i="93"/>
  <c r="AJ109" i="93"/>
  <c r="AL109" i="93"/>
  <c r="V109" i="93"/>
  <c r="AJ117" i="88"/>
  <c r="AI117" i="88"/>
  <c r="Q117" i="88"/>
  <c r="Z117" i="88"/>
  <c r="I117" i="88"/>
  <c r="AQ117" i="88"/>
  <c r="AR117" i="88"/>
  <c r="J117" i="88"/>
  <c r="AA117" i="88"/>
  <c r="R117" i="88"/>
  <c r="AL117" i="88"/>
  <c r="U117" i="88"/>
  <c r="AS117" i="88"/>
  <c r="AB117" i="88"/>
  <c r="K117" i="88"/>
  <c r="AM117" i="88"/>
  <c r="AC117" i="88"/>
  <c r="L117" i="88"/>
  <c r="AK117" i="88"/>
  <c r="S117" i="88"/>
  <c r="V117" i="88"/>
  <c r="AH117" i="88"/>
  <c r="AO117" i="88"/>
  <c r="M117" i="88"/>
  <c r="W117" i="88"/>
  <c r="Y117" i="88"/>
  <c r="AF117" i="88"/>
  <c r="AD117" i="88"/>
  <c r="AE117" i="88"/>
  <c r="P117" i="88"/>
  <c r="X117" i="88"/>
  <c r="AN117" i="88"/>
  <c r="AP117" i="88"/>
  <c r="H117" i="88"/>
  <c r="O117" i="88"/>
  <c r="N117" i="88"/>
  <c r="AR195" i="87"/>
  <c r="AP195" i="87"/>
  <c r="AI195" i="87"/>
  <c r="Z195" i="87"/>
  <c r="S195" i="87"/>
  <c r="L195" i="87"/>
  <c r="AL195" i="87"/>
  <c r="AD195" i="87"/>
  <c r="X195" i="87"/>
  <c r="O195" i="87"/>
  <c r="H195" i="87"/>
  <c r="AF195" i="87"/>
  <c r="Q195" i="87"/>
  <c r="AQ195" i="87"/>
  <c r="AC195" i="87"/>
  <c r="AO195" i="87"/>
  <c r="Y195" i="87"/>
  <c r="I195" i="87"/>
  <c r="AK195" i="87"/>
  <c r="M195" i="87"/>
  <c r="K195" i="87"/>
  <c r="AH195" i="87"/>
  <c r="V195" i="87"/>
  <c r="AS195" i="87"/>
  <c r="P195" i="87"/>
  <c r="AM195" i="87"/>
  <c r="AB195" i="87"/>
  <c r="N195" i="87"/>
  <c r="AE195" i="87"/>
  <c r="W195" i="87"/>
  <c r="AN195" i="87"/>
  <c r="AA195" i="87"/>
  <c r="AJ195" i="87"/>
  <c r="J195" i="87"/>
  <c r="F194" i="87"/>
  <c r="R195" i="87"/>
  <c r="K160" i="32"/>
  <c r="AB160" i="32"/>
  <c r="AS160" i="32"/>
  <c r="Q160" i="32"/>
  <c r="AI160" i="32"/>
  <c r="U160" i="32"/>
  <c r="W160" i="32"/>
  <c r="AH160" i="32"/>
  <c r="AP160" i="32"/>
  <c r="O160" i="32"/>
  <c r="AF160" i="32"/>
  <c r="H160" i="32"/>
  <c r="V160" i="32"/>
  <c r="AM160" i="32"/>
  <c r="AC160" i="32"/>
  <c r="AE160" i="32"/>
  <c r="R160" i="32"/>
  <c r="J160" i="32"/>
  <c r="S160" i="32"/>
  <c r="AK160" i="32"/>
  <c r="I160" i="32"/>
  <c r="Z160" i="32"/>
  <c r="AQ160" i="32"/>
  <c r="AL160" i="32"/>
  <c r="AN160" i="32"/>
  <c r="AJ160" i="32"/>
  <c r="AA160" i="32"/>
  <c r="X160" i="32"/>
  <c r="AO160" i="32"/>
  <c r="M160" i="32"/>
  <c r="AD160" i="32"/>
  <c r="L160" i="32"/>
  <c r="N160" i="32"/>
  <c r="P160" i="32"/>
  <c r="Y160" i="32"/>
  <c r="AR160" i="32"/>
  <c r="AS160" i="92"/>
  <c r="V160" i="92"/>
  <c r="AM160" i="92"/>
  <c r="AD160" i="92"/>
  <c r="M160" i="92"/>
  <c r="K160" i="92"/>
  <c r="AR160" i="92"/>
  <c r="Q160" i="92"/>
  <c r="X160" i="92"/>
  <c r="AI160" i="92"/>
  <c r="AO160" i="92"/>
  <c r="S160" i="92"/>
  <c r="I160" i="92"/>
  <c r="AB160" i="92"/>
  <c r="AQ160" i="92"/>
  <c r="O160" i="92"/>
  <c r="AF160" i="92"/>
  <c r="H160" i="92"/>
  <c r="Y160" i="92"/>
  <c r="AP160" i="92"/>
  <c r="R160" i="92"/>
  <c r="AJ160" i="92"/>
  <c r="Z160" i="92"/>
  <c r="P160" i="92"/>
  <c r="AH160" i="92"/>
  <c r="J160" i="92"/>
  <c r="AA160" i="92"/>
  <c r="AL160" i="92"/>
  <c r="W160" i="92"/>
  <c r="AK160" i="92"/>
  <c r="L160" i="92"/>
  <c r="AE160" i="92"/>
  <c r="U160" i="92"/>
  <c r="AN160" i="92"/>
  <c r="AC160" i="92"/>
  <c r="N160" i="92"/>
  <c r="Q162" i="32"/>
  <c r="AI162" i="32"/>
  <c r="O162" i="32"/>
  <c r="AF162" i="32"/>
  <c r="H162" i="32"/>
  <c r="AN162" i="32"/>
  <c r="AP162" i="32"/>
  <c r="L162" i="32"/>
  <c r="U162" i="32"/>
  <c r="V162" i="32"/>
  <c r="AM162" i="32"/>
  <c r="S162" i="32"/>
  <c r="AK162" i="32"/>
  <c r="N162" i="32"/>
  <c r="P162" i="32"/>
  <c r="J162" i="32"/>
  <c r="AC162" i="32"/>
  <c r="AL162" i="32"/>
  <c r="I162" i="32"/>
  <c r="Z162" i="32"/>
  <c r="AQ162" i="32"/>
  <c r="X162" i="32"/>
  <c r="AO162" i="32"/>
  <c r="W162" i="32"/>
  <c r="Y162" i="32"/>
  <c r="AA162" i="32"/>
  <c r="R162" i="32"/>
  <c r="M162" i="32"/>
  <c r="AD162" i="32"/>
  <c r="K162" i="32"/>
  <c r="AB162" i="32"/>
  <c r="AS162" i="32"/>
  <c r="AE162" i="32"/>
  <c r="AH162" i="32"/>
  <c r="AR162" i="32"/>
  <c r="AJ162" i="32"/>
  <c r="AL162" i="88"/>
  <c r="AR162" i="88"/>
  <c r="N162" i="88"/>
  <c r="AC162" i="88"/>
  <c r="U162" i="88"/>
  <c r="AO162" i="88"/>
  <c r="X162" i="88"/>
  <c r="AP162" i="88"/>
  <c r="R162" i="88"/>
  <c r="AH162" i="88"/>
  <c r="AM162" i="88"/>
  <c r="I162" i="88"/>
  <c r="AA162" i="88"/>
  <c r="AI162" i="88"/>
  <c r="AK162" i="88"/>
  <c r="S162" i="88"/>
  <c r="AJ162" i="88"/>
  <c r="M162" i="88"/>
  <c r="Z162" i="88"/>
  <c r="AE162" i="88"/>
  <c r="AQ162" i="88"/>
  <c r="V162" i="88"/>
  <c r="AF162" i="88"/>
  <c r="O162" i="88"/>
  <c r="AD162" i="88"/>
  <c r="H162" i="88"/>
  <c r="Q162" i="88"/>
  <c r="W162" i="88"/>
  <c r="AS162" i="88"/>
  <c r="AB162" i="88"/>
  <c r="K162" i="88"/>
  <c r="Y162" i="88"/>
  <c r="AN162" i="88"/>
  <c r="J162" i="88"/>
  <c r="P162" i="88"/>
  <c r="L162" i="88"/>
  <c r="S175" i="32"/>
  <c r="AK175" i="32"/>
  <c r="I175" i="32"/>
  <c r="Z175" i="32"/>
  <c r="AQ175" i="32"/>
  <c r="AL175" i="32"/>
  <c r="AN175" i="32"/>
  <c r="AJ175" i="32"/>
  <c r="AA175" i="32"/>
  <c r="X175" i="32"/>
  <c r="AO175" i="32"/>
  <c r="M175" i="32"/>
  <c r="AD175" i="32"/>
  <c r="L175" i="32"/>
  <c r="N175" i="32"/>
  <c r="P175" i="32"/>
  <c r="Y175" i="32"/>
  <c r="AR175" i="32"/>
  <c r="K175" i="32"/>
  <c r="AB175" i="32"/>
  <c r="AS175" i="32"/>
  <c r="Q175" i="32"/>
  <c r="AI175" i="32"/>
  <c r="U175" i="32"/>
  <c r="W175" i="32"/>
  <c r="AH175" i="32"/>
  <c r="AP175" i="32"/>
  <c r="O175" i="32"/>
  <c r="AF175" i="32"/>
  <c r="H175" i="32"/>
  <c r="V175" i="32"/>
  <c r="AM175" i="32"/>
  <c r="AC175" i="32"/>
  <c r="AE175" i="32"/>
  <c r="R175" i="32"/>
  <c r="J175" i="32"/>
  <c r="AJ175" i="92"/>
  <c r="AP175" i="92"/>
  <c r="R175" i="92"/>
  <c r="AE175" i="92"/>
  <c r="H175" i="92"/>
  <c r="AA175" i="92"/>
  <c r="AN175" i="92"/>
  <c r="P175" i="92"/>
  <c r="J175" i="92"/>
  <c r="AH175" i="92"/>
  <c r="N175" i="92"/>
  <c r="W175" i="92"/>
  <c r="Y175" i="92"/>
  <c r="AM175" i="92"/>
  <c r="V175" i="92"/>
  <c r="AS175" i="92"/>
  <c r="AB175" i="92"/>
  <c r="K175" i="92"/>
  <c r="AL175" i="92"/>
  <c r="AR175" i="92"/>
  <c r="AD175" i="92"/>
  <c r="M175" i="92"/>
  <c r="AK175" i="92"/>
  <c r="S175" i="92"/>
  <c r="U175" i="92"/>
  <c r="AQ175" i="92"/>
  <c r="I175" i="92"/>
  <c r="O175" i="92"/>
  <c r="AI175" i="92"/>
  <c r="AO175" i="92"/>
  <c r="L175" i="92"/>
  <c r="Z175" i="92"/>
  <c r="AF175" i="92"/>
  <c r="AC175" i="92"/>
  <c r="Q175" i="92"/>
  <c r="X175" i="92"/>
  <c r="M129" i="88"/>
  <c r="AJ129" i="88"/>
  <c r="X129" i="88"/>
  <c r="AL129" i="88"/>
  <c r="U129" i="88"/>
  <c r="AR129" i="88"/>
  <c r="V129" i="88"/>
  <c r="AK129" i="88"/>
  <c r="N129" i="88"/>
  <c r="AC129" i="88"/>
  <c r="L129" i="88"/>
  <c r="AF129" i="88"/>
  <c r="J129" i="88"/>
  <c r="Z129" i="88"/>
  <c r="AB129" i="88"/>
  <c r="AD129" i="88"/>
  <c r="Y129" i="88"/>
  <c r="AA129" i="88"/>
  <c r="S129" i="88"/>
  <c r="AS129" i="88"/>
  <c r="P129" i="88"/>
  <c r="O129" i="88"/>
  <c r="I129" i="88"/>
  <c r="Q129" i="88"/>
  <c r="K129" i="88"/>
  <c r="AP129" i="88"/>
  <c r="H129" i="88"/>
  <c r="AQ129" i="88"/>
  <c r="AN129" i="88"/>
  <c r="R129" i="88"/>
  <c r="W129" i="88"/>
  <c r="AH129" i="88"/>
  <c r="AM129" i="88"/>
  <c r="AE129" i="88"/>
  <c r="AO129" i="88"/>
  <c r="AI129" i="88"/>
  <c r="AJ129" i="94"/>
  <c r="AP129" i="94"/>
  <c r="AA129" i="94"/>
  <c r="J129" i="94"/>
  <c r="AH129" i="94"/>
  <c r="R129" i="94"/>
  <c r="AR129" i="94"/>
  <c r="P129" i="94"/>
  <c r="AE129" i="94"/>
  <c r="W129" i="94"/>
  <c r="AN129" i="94"/>
  <c r="H129" i="94"/>
  <c r="N129" i="94"/>
  <c r="AS129" i="94"/>
  <c r="AB129" i="94"/>
  <c r="K129" i="94"/>
  <c r="AD129" i="94"/>
  <c r="M129" i="94"/>
  <c r="AC129" i="94"/>
  <c r="Y129" i="94"/>
  <c r="AK129" i="94"/>
  <c r="S129" i="94"/>
  <c r="AM129" i="94"/>
  <c r="V129" i="94"/>
  <c r="L129" i="94"/>
  <c r="AO129" i="94"/>
  <c r="AQ129" i="94"/>
  <c r="I129" i="94"/>
  <c r="X129" i="94"/>
  <c r="Z129" i="94"/>
  <c r="AL129" i="94"/>
  <c r="Q129" i="94"/>
  <c r="AF129" i="94"/>
  <c r="U129" i="94"/>
  <c r="O129" i="94"/>
  <c r="AI129" i="94"/>
  <c r="AR119" i="88"/>
  <c r="AQ119" i="88"/>
  <c r="AK119" i="88"/>
  <c r="AB119" i="88"/>
  <c r="U119" i="88"/>
  <c r="M119" i="88"/>
  <c r="AM119" i="88"/>
  <c r="AF119" i="88"/>
  <c r="Y119" i="88"/>
  <c r="P119" i="88"/>
  <c r="I119" i="88"/>
  <c r="AP119" i="88"/>
  <c r="Z119" i="88"/>
  <c r="K119" i="88"/>
  <c r="AL119" i="88"/>
  <c r="V119" i="88"/>
  <c r="H119" i="88"/>
  <c r="AH119" i="88"/>
  <c r="S119" i="88"/>
  <c r="AS119" i="88"/>
  <c r="AD119" i="88"/>
  <c r="O119" i="88"/>
  <c r="AC119" i="88"/>
  <c r="Q119" i="88"/>
  <c r="AO119" i="88"/>
  <c r="AI119" i="88"/>
  <c r="L119" i="88"/>
  <c r="X119" i="88"/>
  <c r="R119" i="88"/>
  <c r="AJ119" i="88"/>
  <c r="W119" i="88"/>
  <c r="AN119" i="88"/>
  <c r="J119" i="88"/>
  <c r="AA119" i="88"/>
  <c r="N119" i="88"/>
  <c r="AE119" i="88"/>
  <c r="AK159" i="91"/>
  <c r="H159" i="91"/>
  <c r="Y159" i="91"/>
  <c r="AD159" i="91"/>
  <c r="M159" i="91"/>
  <c r="AI159" i="91"/>
  <c r="L159" i="91"/>
  <c r="Z159" i="91"/>
  <c r="AS159" i="91"/>
  <c r="AM159" i="91"/>
  <c r="AP159" i="91"/>
  <c r="AR159" i="91"/>
  <c r="X159" i="91"/>
  <c r="AL159" i="91"/>
  <c r="O159" i="91"/>
  <c r="V159" i="91"/>
  <c r="P159" i="91"/>
  <c r="AC159" i="91"/>
  <c r="U159" i="91"/>
  <c r="AB159" i="91"/>
  <c r="AQ159" i="91"/>
  <c r="AH159" i="91"/>
  <c r="I159" i="91"/>
  <c r="Q159" i="91"/>
  <c r="S159" i="91"/>
  <c r="AO159" i="91"/>
  <c r="J159" i="91"/>
  <c r="AA159" i="91"/>
  <c r="K159" i="91"/>
  <c r="R159" i="91"/>
  <c r="AJ159" i="91"/>
  <c r="W159" i="91"/>
  <c r="AE159" i="91"/>
  <c r="AF159" i="91"/>
  <c r="AN159" i="91"/>
  <c r="N159" i="91"/>
  <c r="G138" i="92"/>
  <c r="AR199" i="87"/>
  <c r="AI199" i="87"/>
  <c r="X199" i="87"/>
  <c r="L199" i="87"/>
  <c r="AO199" i="87"/>
  <c r="AC199" i="87"/>
  <c r="Q199" i="87"/>
  <c r="AQ199" i="87"/>
  <c r="AL199" i="87"/>
  <c r="AF199" i="87"/>
  <c r="I199" i="87"/>
  <c r="Z199" i="87"/>
  <c r="O199" i="87"/>
  <c r="S199" i="87"/>
  <c r="AP199" i="87"/>
  <c r="AB199" i="87"/>
  <c r="H199" i="87"/>
  <c r="AD199" i="87"/>
  <c r="P199" i="87"/>
  <c r="AM199" i="87"/>
  <c r="Y199" i="87"/>
  <c r="K199" i="87"/>
  <c r="AH199" i="87"/>
  <c r="V199" i="87"/>
  <c r="AK199" i="87"/>
  <c r="M199" i="87"/>
  <c r="AS199" i="87"/>
  <c r="N199" i="87"/>
  <c r="AE199" i="87"/>
  <c r="W199" i="87"/>
  <c r="AN199" i="87"/>
  <c r="AA199" i="87"/>
  <c r="AJ199" i="87"/>
  <c r="J199" i="87"/>
  <c r="R199" i="87"/>
  <c r="AN199" i="92"/>
  <c r="N199" i="92"/>
  <c r="AJ199" i="92"/>
  <c r="AA199" i="92"/>
  <c r="W199" i="92"/>
  <c r="R199" i="92"/>
  <c r="AR199" i="92"/>
  <c r="AP199" i="92"/>
  <c r="Y199" i="92"/>
  <c r="H199" i="92"/>
  <c r="J199" i="92"/>
  <c r="AH199" i="92"/>
  <c r="AI199" i="92"/>
  <c r="Q199" i="92"/>
  <c r="AO199" i="92"/>
  <c r="X199" i="92"/>
  <c r="L199" i="92"/>
  <c r="AQ199" i="92"/>
  <c r="Z199" i="92"/>
  <c r="I199" i="92"/>
  <c r="AF199" i="92"/>
  <c r="O199" i="92"/>
  <c r="AC199" i="92"/>
  <c r="AM199" i="92"/>
  <c r="AS199" i="92"/>
  <c r="K199" i="92"/>
  <c r="AD199" i="92"/>
  <c r="AK199" i="92"/>
  <c r="U199" i="92"/>
  <c r="AE199" i="92"/>
  <c r="V199" i="92"/>
  <c r="AB199" i="92"/>
  <c r="AL199" i="92"/>
  <c r="P199" i="92"/>
  <c r="M199" i="92"/>
  <c r="S199" i="92"/>
  <c r="S128" i="32"/>
  <c r="AK128" i="32"/>
  <c r="P128" i="32"/>
  <c r="AH128" i="32"/>
  <c r="V128" i="32"/>
  <c r="N128" i="32"/>
  <c r="I128" i="32"/>
  <c r="AQ128" i="32"/>
  <c r="AJ128" i="32"/>
  <c r="X128" i="32"/>
  <c r="AO128" i="32"/>
  <c r="U128" i="32"/>
  <c r="AL128" i="32"/>
  <c r="AD128" i="32"/>
  <c r="W128" i="32"/>
  <c r="Q128" i="32"/>
  <c r="J128" i="32"/>
  <c r="AR128" i="32"/>
  <c r="K128" i="32"/>
  <c r="AB128" i="32"/>
  <c r="AS128" i="32"/>
  <c r="Y128" i="32"/>
  <c r="AP128" i="32"/>
  <c r="AM128" i="32"/>
  <c r="AE128" i="32"/>
  <c r="Z128" i="32"/>
  <c r="R128" i="32"/>
  <c r="O128" i="32"/>
  <c r="AF128" i="32"/>
  <c r="L128" i="32"/>
  <c r="AC128" i="32"/>
  <c r="M128" i="32"/>
  <c r="H128" i="32"/>
  <c r="AN128" i="32"/>
  <c r="AI128" i="32"/>
  <c r="AA128" i="32"/>
  <c r="M128" i="92"/>
  <c r="AM128" i="92"/>
  <c r="V128" i="92"/>
  <c r="AK128" i="92"/>
  <c r="AQ128" i="92"/>
  <c r="I128" i="92"/>
  <c r="O128" i="92"/>
  <c r="AR128" i="92"/>
  <c r="S128" i="92"/>
  <c r="Z128" i="92"/>
  <c r="X128" i="92"/>
  <c r="AI128" i="92"/>
  <c r="AD128" i="92"/>
  <c r="AB128" i="92"/>
  <c r="AO128" i="92"/>
  <c r="AS128" i="92"/>
  <c r="H128" i="92"/>
  <c r="Y128" i="92"/>
  <c r="AP128" i="92"/>
  <c r="Q128" i="92"/>
  <c r="P128" i="92"/>
  <c r="AH128" i="92"/>
  <c r="AC128" i="92"/>
  <c r="N128" i="92"/>
  <c r="AE128" i="92"/>
  <c r="K128" i="92"/>
  <c r="L128" i="92"/>
  <c r="W128" i="92"/>
  <c r="AN128" i="92"/>
  <c r="AA128" i="92"/>
  <c r="AF128" i="92"/>
  <c r="AJ128" i="92"/>
  <c r="U128" i="92"/>
  <c r="J128" i="92"/>
  <c r="AL128" i="92"/>
  <c r="R128" i="92"/>
  <c r="Q155" i="32"/>
  <c r="AI155" i="32"/>
  <c r="K155" i="32"/>
  <c r="AB155" i="32"/>
  <c r="AS155" i="32"/>
  <c r="AN155" i="32"/>
  <c r="AP155" i="32"/>
  <c r="L155" i="32"/>
  <c r="U155" i="32"/>
  <c r="V155" i="32"/>
  <c r="AM155" i="32"/>
  <c r="O155" i="32"/>
  <c r="AF155" i="32"/>
  <c r="N155" i="32"/>
  <c r="P155" i="32"/>
  <c r="J155" i="32"/>
  <c r="AC155" i="32"/>
  <c r="AL155" i="32"/>
  <c r="I155" i="32"/>
  <c r="Z155" i="32"/>
  <c r="AQ155" i="32"/>
  <c r="S155" i="32"/>
  <c r="AK155" i="32"/>
  <c r="W155" i="32"/>
  <c r="Y155" i="32"/>
  <c r="AA155" i="32"/>
  <c r="R155" i="32"/>
  <c r="M155" i="32"/>
  <c r="AD155" i="32"/>
  <c r="H155" i="32"/>
  <c r="X155" i="32"/>
  <c r="AO155" i="32"/>
  <c r="AE155" i="32"/>
  <c r="AH155" i="32"/>
  <c r="AR155" i="32"/>
  <c r="AJ155" i="32"/>
  <c r="AJ155" i="92"/>
  <c r="N155" i="92"/>
  <c r="R155" i="92"/>
  <c r="AA155" i="92"/>
  <c r="AE155" i="92"/>
  <c r="AP155" i="92"/>
  <c r="AN155" i="92"/>
  <c r="J155" i="92"/>
  <c r="W155" i="92"/>
  <c r="Y155" i="92"/>
  <c r="H155" i="92"/>
  <c r="AH155" i="92"/>
  <c r="AO155" i="92"/>
  <c r="X155" i="92"/>
  <c r="AQ155" i="92"/>
  <c r="Z155" i="92"/>
  <c r="I155" i="92"/>
  <c r="AL155" i="92"/>
  <c r="AF155" i="92"/>
  <c r="O155" i="92"/>
  <c r="AI155" i="92"/>
  <c r="Q155" i="92"/>
  <c r="U155" i="92"/>
  <c r="P155" i="92"/>
  <c r="AS155" i="92"/>
  <c r="K155" i="92"/>
  <c r="M155" i="92"/>
  <c r="AK155" i="92"/>
  <c r="AM155" i="92"/>
  <c r="L155" i="92"/>
  <c r="AB155" i="92"/>
  <c r="AD155" i="92"/>
  <c r="AC155" i="92"/>
  <c r="AR155" i="92"/>
  <c r="S155" i="92"/>
  <c r="V155" i="92"/>
  <c r="U168" i="32"/>
  <c r="AL168" i="32"/>
  <c r="R168" i="32"/>
  <c r="AJ168" i="32"/>
  <c r="Q168" i="32"/>
  <c r="K168" i="32"/>
  <c r="AS168" i="32"/>
  <c r="AF168" i="32"/>
  <c r="X168" i="32"/>
  <c r="Y168" i="32"/>
  <c r="AP168" i="32"/>
  <c r="W168" i="32"/>
  <c r="AN168" i="32"/>
  <c r="Z168" i="32"/>
  <c r="S168" i="32"/>
  <c r="M168" i="32"/>
  <c r="H168" i="32"/>
  <c r="AO168" i="32"/>
  <c r="L168" i="32"/>
  <c r="AC168" i="32"/>
  <c r="J168" i="32"/>
  <c r="AA168" i="32"/>
  <c r="AR168" i="32"/>
  <c r="AI168" i="32"/>
  <c r="AB168" i="32"/>
  <c r="AD168" i="32"/>
  <c r="V168" i="32"/>
  <c r="P168" i="32"/>
  <c r="AH168" i="32"/>
  <c r="N168" i="32"/>
  <c r="AE168" i="32"/>
  <c r="I168" i="32"/>
  <c r="AQ168" i="32"/>
  <c r="AK168" i="32"/>
  <c r="O168" i="32"/>
  <c r="AM168" i="32"/>
  <c r="AR168" i="93"/>
  <c r="AO168" i="93"/>
  <c r="X168" i="93"/>
  <c r="AF168" i="93"/>
  <c r="O168" i="93"/>
  <c r="Z168" i="93"/>
  <c r="AQ168" i="93"/>
  <c r="I168" i="93"/>
  <c r="AI168" i="93"/>
  <c r="Q168" i="93"/>
  <c r="S168" i="93"/>
  <c r="V168" i="93"/>
  <c r="AK168" i="93"/>
  <c r="AM168" i="93"/>
  <c r="AD168" i="93"/>
  <c r="P168" i="93"/>
  <c r="AH168" i="93"/>
  <c r="J168" i="93"/>
  <c r="AA168" i="93"/>
  <c r="AB168" i="93"/>
  <c r="H168" i="93"/>
  <c r="Y168" i="93"/>
  <c r="AP168" i="93"/>
  <c r="R168" i="93"/>
  <c r="AJ168" i="93"/>
  <c r="K168" i="93"/>
  <c r="AC168" i="93"/>
  <c r="AN168" i="93"/>
  <c r="L168" i="93"/>
  <c r="W168" i="93"/>
  <c r="AS168" i="93"/>
  <c r="M168" i="93"/>
  <c r="U168" i="93"/>
  <c r="AL168" i="93"/>
  <c r="N168" i="93"/>
  <c r="AE168" i="93"/>
  <c r="S118" i="32"/>
  <c r="AK118" i="32"/>
  <c r="P118" i="32"/>
  <c r="AH118" i="32"/>
  <c r="Q118" i="32"/>
  <c r="H118" i="32"/>
  <c r="AJ118" i="32"/>
  <c r="AD118" i="32"/>
  <c r="AE118" i="32"/>
  <c r="X118" i="32"/>
  <c r="AO118" i="32"/>
  <c r="U118" i="32"/>
  <c r="AL118" i="32"/>
  <c r="Z118" i="32"/>
  <c r="J118" i="32"/>
  <c r="AR118" i="32"/>
  <c r="AM118" i="32"/>
  <c r="AN118" i="32"/>
  <c r="K118" i="32"/>
  <c r="AB118" i="32"/>
  <c r="AS118" i="32"/>
  <c r="Y118" i="32"/>
  <c r="AP118" i="32"/>
  <c r="AI118" i="32"/>
  <c r="R118" i="32"/>
  <c r="M118" i="32"/>
  <c r="N118" i="32"/>
  <c r="O118" i="32"/>
  <c r="AF118" i="32"/>
  <c r="L118" i="32"/>
  <c r="AC118" i="32"/>
  <c r="I118" i="32"/>
  <c r="AQ118" i="32"/>
  <c r="AA118" i="32"/>
  <c r="V118" i="32"/>
  <c r="W118" i="32"/>
  <c r="S118" i="88"/>
  <c r="R118" i="88"/>
  <c r="AK118" i="88"/>
  <c r="AA118" i="88"/>
  <c r="AS118" i="88"/>
  <c r="AR118" i="88"/>
  <c r="K118" i="88"/>
  <c r="AB118" i="88"/>
  <c r="J118" i="88"/>
  <c r="AD118" i="88"/>
  <c r="M118" i="88"/>
  <c r="AH118" i="88"/>
  <c r="P118" i="88"/>
  <c r="W118" i="88"/>
  <c r="AJ118" i="88"/>
  <c r="AM118" i="88"/>
  <c r="V118" i="88"/>
  <c r="AP118" i="88"/>
  <c r="Y118" i="88"/>
  <c r="H118" i="88"/>
  <c r="AN118" i="88"/>
  <c r="Z118" i="88"/>
  <c r="AC118" i="88"/>
  <c r="AE118" i="88"/>
  <c r="X118" i="88"/>
  <c r="Q118" i="88"/>
  <c r="U118" i="88"/>
  <c r="AF118" i="88"/>
  <c r="AQ118" i="88"/>
  <c r="I118" i="88"/>
  <c r="L118" i="88"/>
  <c r="AO118" i="88"/>
  <c r="AI118" i="88"/>
  <c r="AL118" i="88"/>
  <c r="N118" i="88"/>
  <c r="O118" i="88"/>
  <c r="I198" i="32"/>
  <c r="Z198" i="32"/>
  <c r="AQ198" i="32"/>
  <c r="U198" i="32"/>
  <c r="AR198" i="32"/>
  <c r="AC198" i="32"/>
  <c r="AB198" i="32"/>
  <c r="AP198" i="32"/>
  <c r="K198" i="32"/>
  <c r="M198" i="32"/>
  <c r="AD198" i="32"/>
  <c r="H198" i="32"/>
  <c r="AA198" i="32"/>
  <c r="L198" i="32"/>
  <c r="AJ198" i="32"/>
  <c r="AN198" i="32"/>
  <c r="W198" i="32"/>
  <c r="AH198" i="32"/>
  <c r="Q198" i="32"/>
  <c r="AI198" i="32"/>
  <c r="J198" i="32"/>
  <c r="AF198" i="32"/>
  <c r="R198" i="32"/>
  <c r="AO198" i="32"/>
  <c r="S198" i="32"/>
  <c r="AS198" i="32"/>
  <c r="N198" i="32"/>
  <c r="V198" i="32"/>
  <c r="AM198" i="32"/>
  <c r="O198" i="32"/>
  <c r="AL198" i="32"/>
  <c r="X198" i="32"/>
  <c r="P198" i="32"/>
  <c r="AE198" i="32"/>
  <c r="Y198" i="32"/>
  <c r="AK198" i="32"/>
  <c r="AR198" i="91"/>
  <c r="AK198" i="91"/>
  <c r="Y198" i="91"/>
  <c r="M198" i="91"/>
  <c r="AP198" i="91"/>
  <c r="AD198" i="91"/>
  <c r="S198" i="91"/>
  <c r="H198" i="91"/>
  <c r="X198" i="91"/>
  <c r="AI198" i="91"/>
  <c r="L198" i="91"/>
  <c r="AO198" i="91"/>
  <c r="AC198" i="91"/>
  <c r="Q198" i="91"/>
  <c r="U198" i="91"/>
  <c r="AQ198" i="91"/>
  <c r="K198" i="91"/>
  <c r="AH198" i="91"/>
  <c r="I198" i="91"/>
  <c r="AF198" i="91"/>
  <c r="V198" i="91"/>
  <c r="AS198" i="91"/>
  <c r="AM198" i="91"/>
  <c r="Z198" i="91"/>
  <c r="P198" i="91"/>
  <c r="O198" i="91"/>
  <c r="J198" i="91"/>
  <c r="AA198" i="91"/>
  <c r="R198" i="91"/>
  <c r="AJ198" i="91"/>
  <c r="AE198" i="91"/>
  <c r="AN198" i="91"/>
  <c r="AL198" i="91"/>
  <c r="N198" i="91"/>
  <c r="AB198" i="91"/>
  <c r="W198" i="91"/>
  <c r="Q165" i="32"/>
  <c r="AI165" i="32"/>
  <c r="K165" i="32"/>
  <c r="AB165" i="32"/>
  <c r="AS165" i="32"/>
  <c r="AJ165" i="32"/>
  <c r="AC165" i="32"/>
  <c r="Y165" i="32"/>
  <c r="P165" i="32"/>
  <c r="V165" i="32"/>
  <c r="AM165" i="32"/>
  <c r="O165" i="32"/>
  <c r="AF165" i="32"/>
  <c r="J165" i="32"/>
  <c r="AR165" i="32"/>
  <c r="AL165" i="32"/>
  <c r="AP165" i="32"/>
  <c r="AH165" i="32"/>
  <c r="I165" i="32"/>
  <c r="Z165" i="32"/>
  <c r="AQ165" i="32"/>
  <c r="S165" i="32"/>
  <c r="AK165" i="32"/>
  <c r="R165" i="32"/>
  <c r="L165" i="32"/>
  <c r="W165" i="32"/>
  <c r="N165" i="32"/>
  <c r="M165" i="32"/>
  <c r="AD165" i="32"/>
  <c r="H165" i="32"/>
  <c r="X165" i="32"/>
  <c r="AO165" i="32"/>
  <c r="AA165" i="32"/>
  <c r="U165" i="32"/>
  <c r="AN165" i="32"/>
  <c r="AE165" i="32"/>
  <c r="AC165" i="92"/>
  <c r="U165" i="92"/>
  <c r="AP165" i="92"/>
  <c r="AL165" i="92"/>
  <c r="H165" i="92"/>
  <c r="Y165" i="92"/>
  <c r="L165" i="92"/>
  <c r="AI165" i="92"/>
  <c r="Q165" i="92"/>
  <c r="AO165" i="92"/>
  <c r="X165" i="92"/>
  <c r="AR165" i="92"/>
  <c r="J165" i="92"/>
  <c r="N165" i="92"/>
  <c r="AQ165" i="92"/>
  <c r="Z165" i="92"/>
  <c r="I165" i="92"/>
  <c r="AF165" i="92"/>
  <c r="O165" i="92"/>
  <c r="AA165" i="92"/>
  <c r="AE165" i="92"/>
  <c r="P165" i="92"/>
  <c r="AM165" i="92"/>
  <c r="AS165" i="92"/>
  <c r="K165" i="92"/>
  <c r="W165" i="92"/>
  <c r="V165" i="92"/>
  <c r="AB165" i="92"/>
  <c r="R165" i="92"/>
  <c r="AH165" i="92"/>
  <c r="M165" i="92"/>
  <c r="AN165" i="92"/>
  <c r="AK165" i="92"/>
  <c r="S165" i="92"/>
  <c r="AD165" i="92"/>
  <c r="AJ165" i="92"/>
  <c r="P130" i="92"/>
  <c r="AM130" i="92"/>
  <c r="AE130" i="92"/>
  <c r="K130" i="92"/>
  <c r="AB130" i="92"/>
  <c r="AS130" i="92"/>
  <c r="M130" i="92"/>
  <c r="L130" i="92"/>
  <c r="O130" i="92"/>
  <c r="AA130" i="92"/>
  <c r="AO130" i="92"/>
  <c r="Q130" i="92"/>
  <c r="AI130" i="92"/>
  <c r="AF130" i="92"/>
  <c r="V130" i="92"/>
  <c r="H130" i="92"/>
  <c r="AK130" i="92"/>
  <c r="W130" i="92"/>
  <c r="AL130" i="92"/>
  <c r="U130" i="92"/>
  <c r="X130" i="92"/>
  <c r="S130" i="92"/>
  <c r="AN130" i="92"/>
  <c r="AC130" i="92"/>
  <c r="N130" i="92"/>
  <c r="AJ130" i="92"/>
  <c r="I130" i="92"/>
  <c r="AH130" i="92"/>
  <c r="AD130" i="92"/>
  <c r="AR130" i="92"/>
  <c r="J130" i="92"/>
  <c r="Z130" i="92"/>
  <c r="AP130" i="92"/>
  <c r="Y130" i="92"/>
  <c r="R130" i="92"/>
  <c r="AQ130" i="92"/>
  <c r="H183" i="91"/>
  <c r="AD183" i="91"/>
  <c r="N183" i="91"/>
  <c r="AL183" i="91"/>
  <c r="AJ183" i="91"/>
  <c r="AN183" i="91"/>
  <c r="I183" i="91"/>
  <c r="AI183" i="91"/>
  <c r="U183" i="91"/>
  <c r="Y183" i="91"/>
  <c r="Z183" i="91"/>
  <c r="W183" i="91"/>
  <c r="AC183" i="91"/>
  <c r="AP183" i="91"/>
  <c r="AE183" i="91"/>
  <c r="R183" i="91"/>
  <c r="M183" i="91"/>
  <c r="L183" i="91"/>
  <c r="Q183" i="91"/>
  <c r="AK183" i="91"/>
  <c r="S183" i="91"/>
  <c r="J183" i="91"/>
  <c r="AH183" i="91"/>
  <c r="AS183" i="91"/>
  <c r="AB183" i="91"/>
  <c r="K183" i="91"/>
  <c r="V183" i="91"/>
  <c r="AR183" i="91"/>
  <c r="AO183" i="91"/>
  <c r="F182" i="91"/>
  <c r="AF183" i="91"/>
  <c r="P183" i="91"/>
  <c r="X183" i="91"/>
  <c r="AA183" i="91"/>
  <c r="AQ183" i="91"/>
  <c r="O183" i="91"/>
  <c r="AM183" i="91"/>
  <c r="AR178" i="87"/>
  <c r="AO178" i="87"/>
  <c r="X178" i="87"/>
  <c r="AF178" i="87"/>
  <c r="O178" i="87"/>
  <c r="AK178" i="87"/>
  <c r="AB178" i="87"/>
  <c r="S178" i="87"/>
  <c r="AS178" i="87"/>
  <c r="K178" i="87"/>
  <c r="AI178" i="87"/>
  <c r="M178" i="87"/>
  <c r="Q178" i="87"/>
  <c r="AD178" i="87"/>
  <c r="I178" i="87"/>
  <c r="V178" i="87"/>
  <c r="AQ178" i="87"/>
  <c r="AM178" i="87"/>
  <c r="Z178" i="87"/>
  <c r="AL178" i="87"/>
  <c r="N178" i="87"/>
  <c r="AE178" i="87"/>
  <c r="H178" i="87"/>
  <c r="Y178" i="87"/>
  <c r="AP178" i="87"/>
  <c r="L178" i="87"/>
  <c r="AC178" i="87"/>
  <c r="W178" i="87"/>
  <c r="AN178" i="87"/>
  <c r="P178" i="87"/>
  <c r="AH178" i="87"/>
  <c r="AA178" i="87"/>
  <c r="AJ178" i="87"/>
  <c r="J178" i="87"/>
  <c r="R178" i="87"/>
  <c r="AH178" i="94"/>
  <c r="S178" i="94"/>
  <c r="AP178" i="94"/>
  <c r="AB178" i="94"/>
  <c r="K178" i="94"/>
  <c r="AS178" i="94"/>
  <c r="P178" i="94"/>
  <c r="AD178" i="94"/>
  <c r="AM178" i="94"/>
  <c r="H178" i="94"/>
  <c r="V178" i="94"/>
  <c r="AQ178" i="94"/>
  <c r="U178" i="94"/>
  <c r="AI178" i="94"/>
  <c r="L178" i="94"/>
  <c r="AF178" i="94"/>
  <c r="I178" i="94"/>
  <c r="X178" i="94"/>
  <c r="Y178" i="94"/>
  <c r="AL178" i="94"/>
  <c r="AC178" i="94"/>
  <c r="N178" i="94"/>
  <c r="AE178" i="94"/>
  <c r="O178" i="94"/>
  <c r="M178" i="94"/>
  <c r="W178" i="94"/>
  <c r="AN178" i="94"/>
  <c r="Z178" i="94"/>
  <c r="J178" i="94"/>
  <c r="Q178" i="94"/>
  <c r="AA178" i="94"/>
  <c r="AO178" i="94"/>
  <c r="R178" i="94"/>
  <c r="AK178" i="94"/>
  <c r="AJ178" i="94"/>
  <c r="AR178" i="94"/>
  <c r="AU187" i="93"/>
  <c r="AV187" i="93" s="1"/>
  <c r="L112" i="32"/>
  <c r="AC112" i="32"/>
  <c r="H112" i="32"/>
  <c r="V112" i="32"/>
  <c r="AM112" i="32"/>
  <c r="AE112" i="32"/>
  <c r="AF112" i="32"/>
  <c r="AA112" i="32"/>
  <c r="S112" i="32"/>
  <c r="P112" i="32"/>
  <c r="AH112" i="32"/>
  <c r="I112" i="32"/>
  <c r="Z112" i="32"/>
  <c r="AQ112" i="32"/>
  <c r="AN112" i="32"/>
  <c r="AO112" i="32"/>
  <c r="AJ112" i="32"/>
  <c r="AB112" i="32"/>
  <c r="U112" i="32"/>
  <c r="M112" i="32"/>
  <c r="N112" i="32"/>
  <c r="J112" i="32"/>
  <c r="AK112" i="32"/>
  <c r="Y112" i="32"/>
  <c r="Q112" i="32"/>
  <c r="W112" i="32"/>
  <c r="R112" i="32"/>
  <c r="AS112" i="32"/>
  <c r="AL112" i="32"/>
  <c r="AD112" i="32"/>
  <c r="O112" i="32"/>
  <c r="AR112" i="32"/>
  <c r="AP112" i="32"/>
  <c r="AI112" i="32"/>
  <c r="X112" i="32"/>
  <c r="K112" i="32"/>
  <c r="AR112" i="91"/>
  <c r="R112" i="91"/>
  <c r="AJ112" i="91"/>
  <c r="AP112" i="91"/>
  <c r="N112" i="91"/>
  <c r="W112" i="91"/>
  <c r="AN112" i="91"/>
  <c r="J112" i="91"/>
  <c r="AA112" i="91"/>
  <c r="AE112" i="91"/>
  <c r="H112" i="91"/>
  <c r="AD112" i="91"/>
  <c r="M112" i="91"/>
  <c r="AK112" i="91"/>
  <c r="S112" i="91"/>
  <c r="U112" i="91"/>
  <c r="Y112" i="91"/>
  <c r="AM112" i="91"/>
  <c r="V112" i="91"/>
  <c r="AS112" i="91"/>
  <c r="AB112" i="91"/>
  <c r="K112" i="91"/>
  <c r="AL112" i="91"/>
  <c r="AH112" i="91"/>
  <c r="AI112" i="91"/>
  <c r="AO112" i="91"/>
  <c r="L112" i="91"/>
  <c r="Z112" i="91"/>
  <c r="AF112" i="91"/>
  <c r="AC112" i="91"/>
  <c r="Q112" i="91"/>
  <c r="X112" i="91"/>
  <c r="P112" i="91"/>
  <c r="AQ112" i="91"/>
  <c r="I112" i="91"/>
  <c r="O112" i="91"/>
  <c r="L136" i="32"/>
  <c r="AC136" i="32"/>
  <c r="I136" i="32"/>
  <c r="Z136" i="32"/>
  <c r="AQ136" i="32"/>
  <c r="AA136" i="32"/>
  <c r="S136" i="32"/>
  <c r="N136" i="32"/>
  <c r="O136" i="32"/>
  <c r="P136" i="32"/>
  <c r="AH136" i="32"/>
  <c r="M136" i="32"/>
  <c r="AD136" i="32"/>
  <c r="H136" i="32"/>
  <c r="AJ136" i="32"/>
  <c r="AB136" i="32"/>
  <c r="W136" i="32"/>
  <c r="X136" i="32"/>
  <c r="U136" i="32"/>
  <c r="AL136" i="32"/>
  <c r="Q136" i="32"/>
  <c r="AI136" i="32"/>
  <c r="J136" i="32"/>
  <c r="AR136" i="32"/>
  <c r="AK136" i="32"/>
  <c r="AE136" i="32"/>
  <c r="AF136" i="32"/>
  <c r="Y136" i="32"/>
  <c r="AP136" i="32"/>
  <c r="V136" i="32"/>
  <c r="AM136" i="32"/>
  <c r="R136" i="32"/>
  <c r="K136" i="32"/>
  <c r="AS136" i="32"/>
  <c r="AN136" i="32"/>
  <c r="AO136" i="32"/>
  <c r="AR136" i="92"/>
  <c r="AQ136" i="92"/>
  <c r="AF136" i="92"/>
  <c r="S136" i="92"/>
  <c r="I136" i="92"/>
  <c r="AK136" i="92"/>
  <c r="Z136" i="92"/>
  <c r="O136" i="92"/>
  <c r="AB136" i="92"/>
  <c r="AO136" i="92"/>
  <c r="Q136" i="92"/>
  <c r="AI136" i="92"/>
  <c r="X136" i="92"/>
  <c r="K136" i="92"/>
  <c r="AS136" i="92"/>
  <c r="M136" i="92"/>
  <c r="AD136" i="92"/>
  <c r="V136" i="92"/>
  <c r="AM136" i="92"/>
  <c r="H136" i="92"/>
  <c r="Y136" i="92"/>
  <c r="AP136" i="92"/>
  <c r="R136" i="92"/>
  <c r="AJ136" i="92"/>
  <c r="P136" i="92"/>
  <c r="AH136" i="92"/>
  <c r="J136" i="92"/>
  <c r="AA136" i="92"/>
  <c r="U136" i="92"/>
  <c r="W136" i="92"/>
  <c r="AC136" i="92"/>
  <c r="AE136" i="92"/>
  <c r="AL136" i="92"/>
  <c r="AN136" i="92"/>
  <c r="L136" i="92"/>
  <c r="N136" i="92"/>
  <c r="I184" i="32"/>
  <c r="Z184" i="32"/>
  <c r="AQ184" i="32"/>
  <c r="U184" i="32"/>
  <c r="AR184" i="32"/>
  <c r="AC184" i="32"/>
  <c r="AB184" i="32"/>
  <c r="AP184" i="32"/>
  <c r="AK184" i="32"/>
  <c r="M184" i="32"/>
  <c r="AD184" i="32"/>
  <c r="H184" i="32"/>
  <c r="AA184" i="32"/>
  <c r="L184" i="32"/>
  <c r="AJ184" i="32"/>
  <c r="AN184" i="32"/>
  <c r="K184" i="32"/>
  <c r="W184" i="32"/>
  <c r="Q184" i="32"/>
  <c r="AI184" i="32"/>
  <c r="J184" i="32"/>
  <c r="AF184" i="32"/>
  <c r="R184" i="32"/>
  <c r="AO184" i="32"/>
  <c r="S184" i="32"/>
  <c r="AH184" i="32"/>
  <c r="AS184" i="32"/>
  <c r="V184" i="32"/>
  <c r="AM184" i="32"/>
  <c r="O184" i="32"/>
  <c r="AL184" i="32"/>
  <c r="X184" i="32"/>
  <c r="P184" i="32"/>
  <c r="AE184" i="32"/>
  <c r="N184" i="32"/>
  <c r="Y184" i="32"/>
  <c r="AM184" i="92"/>
  <c r="Z184" i="92"/>
  <c r="O184" i="92"/>
  <c r="AI184" i="92"/>
  <c r="S184" i="92"/>
  <c r="I184" i="92"/>
  <c r="AK184" i="92"/>
  <c r="K184" i="92"/>
  <c r="X184" i="92"/>
  <c r="AB184" i="92"/>
  <c r="Q184" i="92"/>
  <c r="AS184" i="92"/>
  <c r="AF184" i="92"/>
  <c r="AQ184" i="92"/>
  <c r="AR184" i="92"/>
  <c r="V184" i="92"/>
  <c r="M184" i="92"/>
  <c r="AO184" i="92"/>
  <c r="H184" i="92"/>
  <c r="Y184" i="92"/>
  <c r="AP184" i="92"/>
  <c r="R184" i="92"/>
  <c r="AJ184" i="92"/>
  <c r="P184" i="92"/>
  <c r="AH184" i="92"/>
  <c r="J184" i="92"/>
  <c r="AA184" i="92"/>
  <c r="U184" i="92"/>
  <c r="W184" i="92"/>
  <c r="AC184" i="92"/>
  <c r="AE184" i="92"/>
  <c r="AD184" i="92"/>
  <c r="AL184" i="92"/>
  <c r="AN184" i="92"/>
  <c r="L184" i="92"/>
  <c r="N184" i="92"/>
  <c r="S121" i="32"/>
  <c r="AK121" i="32"/>
  <c r="L121" i="32"/>
  <c r="AC121" i="32"/>
  <c r="M121" i="32"/>
  <c r="N121" i="32"/>
  <c r="I121" i="32"/>
  <c r="AQ121" i="32"/>
  <c r="AJ121" i="32"/>
  <c r="X121" i="32"/>
  <c r="AO121" i="32"/>
  <c r="P121" i="32"/>
  <c r="AH121" i="32"/>
  <c r="V121" i="32"/>
  <c r="W121" i="32"/>
  <c r="Q121" i="32"/>
  <c r="J121" i="32"/>
  <c r="AR121" i="32"/>
  <c r="F120" i="32"/>
  <c r="K121" i="32"/>
  <c r="AB121" i="32"/>
  <c r="AS121" i="32"/>
  <c r="U121" i="32"/>
  <c r="AL121" i="32"/>
  <c r="AD121" i="32"/>
  <c r="AE121" i="32"/>
  <c r="Z121" i="32"/>
  <c r="R121" i="32"/>
  <c r="O121" i="32"/>
  <c r="AF121" i="32"/>
  <c r="H121" i="32"/>
  <c r="Y121" i="32"/>
  <c r="AP121" i="32"/>
  <c r="AM121" i="32"/>
  <c r="AN121" i="32"/>
  <c r="AI121" i="32"/>
  <c r="AA121" i="32"/>
  <c r="AA121" i="93"/>
  <c r="AR121" i="93"/>
  <c r="AM121" i="93"/>
  <c r="V121" i="93"/>
  <c r="AH121" i="93"/>
  <c r="P121" i="93"/>
  <c r="J121" i="93"/>
  <c r="R121" i="93"/>
  <c r="AS121" i="93"/>
  <c r="AB121" i="93"/>
  <c r="K121" i="93"/>
  <c r="AE121" i="93"/>
  <c r="I121" i="93"/>
  <c r="W121" i="93"/>
  <c r="Y121" i="93"/>
  <c r="AK121" i="93"/>
  <c r="S121" i="93"/>
  <c r="AQ121" i="93"/>
  <c r="U121" i="93"/>
  <c r="AI121" i="93"/>
  <c r="L121" i="93"/>
  <c r="AF121" i="93"/>
  <c r="AL121" i="93"/>
  <c r="AC121" i="93"/>
  <c r="AD121" i="93"/>
  <c r="O121" i="93"/>
  <c r="N121" i="93"/>
  <c r="M121" i="93"/>
  <c r="F120" i="93"/>
  <c r="AJ121" i="93"/>
  <c r="H121" i="93"/>
  <c r="Z121" i="93"/>
  <c r="AP121" i="93"/>
  <c r="AO121" i="93"/>
  <c r="AN121" i="93"/>
  <c r="X121" i="93"/>
  <c r="Q121" i="93"/>
  <c r="AS193" i="88"/>
  <c r="S193" i="88"/>
  <c r="AQ193" i="88"/>
  <c r="AE193" i="88"/>
  <c r="I193" i="88"/>
  <c r="AB193" i="88"/>
  <c r="AN193" i="88"/>
  <c r="Q193" i="88"/>
  <c r="AL193" i="88"/>
  <c r="U193" i="88"/>
  <c r="AO193" i="88"/>
  <c r="R193" i="88"/>
  <c r="AF193" i="88"/>
  <c r="J193" i="88"/>
  <c r="K193" i="88"/>
  <c r="AH193" i="88"/>
  <c r="P193" i="88"/>
  <c r="AJ193" i="88"/>
  <c r="M193" i="88"/>
  <c r="AA193" i="88"/>
  <c r="N193" i="88"/>
  <c r="W193" i="88"/>
  <c r="AC193" i="88"/>
  <c r="L193" i="88"/>
  <c r="AD193" i="88"/>
  <c r="AR193" i="88"/>
  <c r="V193" i="88"/>
  <c r="Z193" i="88"/>
  <c r="AI193" i="88"/>
  <c r="AP193" i="88"/>
  <c r="Y193" i="88"/>
  <c r="H193" i="88"/>
  <c r="X193" i="88"/>
  <c r="AM193" i="88"/>
  <c r="O193" i="88"/>
  <c r="AK193" i="88"/>
  <c r="AK111" i="92"/>
  <c r="S111" i="92"/>
  <c r="AM111" i="92"/>
  <c r="V111" i="92"/>
  <c r="AR111" i="92"/>
  <c r="J111" i="92"/>
  <c r="P111" i="92"/>
  <c r="AN111" i="92"/>
  <c r="AS111" i="92"/>
  <c r="AB111" i="92"/>
  <c r="K111" i="92"/>
  <c r="AD111" i="92"/>
  <c r="M111" i="92"/>
  <c r="AA111" i="92"/>
  <c r="AH111" i="92"/>
  <c r="AL111" i="92"/>
  <c r="L111" i="92"/>
  <c r="AE111" i="92"/>
  <c r="AF111" i="92"/>
  <c r="AI111" i="92"/>
  <c r="AJ111" i="92"/>
  <c r="H111" i="92"/>
  <c r="N111" i="92"/>
  <c r="O111" i="92"/>
  <c r="Q111" i="92"/>
  <c r="AP111" i="92"/>
  <c r="U111" i="92"/>
  <c r="X111" i="92"/>
  <c r="R111" i="92"/>
  <c r="AQ111" i="92"/>
  <c r="Y111" i="92"/>
  <c r="AC111" i="92"/>
  <c r="Z111" i="92"/>
  <c r="AO111" i="92"/>
  <c r="I111" i="92"/>
  <c r="W111" i="92"/>
  <c r="AR186" i="87"/>
  <c r="AP186" i="87"/>
  <c r="AI186" i="87"/>
  <c r="Z186" i="87"/>
  <c r="S186" i="87"/>
  <c r="L186" i="87"/>
  <c r="AL186" i="87"/>
  <c r="AD186" i="87"/>
  <c r="X186" i="87"/>
  <c r="O186" i="87"/>
  <c r="H186" i="87"/>
  <c r="AQ186" i="87"/>
  <c r="AC186" i="87"/>
  <c r="M186" i="87"/>
  <c r="AO186" i="87"/>
  <c r="Y186" i="87"/>
  <c r="AK186" i="87"/>
  <c r="AF186" i="87"/>
  <c r="Q186" i="87"/>
  <c r="I186" i="87"/>
  <c r="V186" i="87"/>
  <c r="AS186" i="87"/>
  <c r="K186" i="87"/>
  <c r="AH186" i="87"/>
  <c r="AB186" i="87"/>
  <c r="AM186" i="87"/>
  <c r="P186" i="87"/>
  <c r="N186" i="87"/>
  <c r="AE186" i="87"/>
  <c r="R186" i="87"/>
  <c r="W186" i="87"/>
  <c r="AN186" i="87"/>
  <c r="J186" i="87"/>
  <c r="AA186" i="87"/>
  <c r="AJ186" i="87"/>
  <c r="AH133" i="87"/>
  <c r="AJ133" i="87"/>
  <c r="AA133" i="87"/>
  <c r="R133" i="87"/>
  <c r="AR133" i="87"/>
  <c r="J133" i="87"/>
  <c r="H133" i="87"/>
  <c r="P133" i="87"/>
  <c r="AP133" i="87"/>
  <c r="Y133" i="87"/>
  <c r="AF133" i="87"/>
  <c r="O133" i="87"/>
  <c r="AM133" i="87"/>
  <c r="V133" i="87"/>
  <c r="L133" i="87"/>
  <c r="AE133" i="87"/>
  <c r="AS133" i="87"/>
  <c r="AB133" i="87"/>
  <c r="K133" i="87"/>
  <c r="AI133" i="87"/>
  <c r="Q133" i="87"/>
  <c r="AN133" i="87"/>
  <c r="AO133" i="87"/>
  <c r="X133" i="87"/>
  <c r="F132" i="87"/>
  <c r="AD133" i="87"/>
  <c r="M133" i="87"/>
  <c r="AC133" i="87"/>
  <c r="N133" i="87"/>
  <c r="AK133" i="87"/>
  <c r="S133" i="87"/>
  <c r="AQ133" i="87"/>
  <c r="Z133" i="87"/>
  <c r="I133" i="87"/>
  <c r="AL133" i="87"/>
  <c r="W133" i="87"/>
  <c r="AR142" i="92"/>
  <c r="AO142" i="92"/>
  <c r="X142" i="92"/>
  <c r="AF142" i="92"/>
  <c r="O142" i="92"/>
  <c r="AI142" i="92"/>
  <c r="Q142" i="92"/>
  <c r="AQ142" i="92"/>
  <c r="Z142" i="92"/>
  <c r="I142" i="92"/>
  <c r="K142" i="92"/>
  <c r="AS142" i="92"/>
  <c r="AM142" i="92"/>
  <c r="AB142" i="92"/>
  <c r="V142" i="92"/>
  <c r="S142" i="92"/>
  <c r="M142" i="92"/>
  <c r="U142" i="92"/>
  <c r="AL142" i="92"/>
  <c r="R142" i="92"/>
  <c r="AJ142" i="92"/>
  <c r="L142" i="92"/>
  <c r="AC142" i="92"/>
  <c r="J142" i="92"/>
  <c r="AA142" i="92"/>
  <c r="P142" i="92"/>
  <c r="W142" i="92"/>
  <c r="AD142" i="92"/>
  <c r="Y142" i="92"/>
  <c r="AE142" i="92"/>
  <c r="AK142" i="92"/>
  <c r="AH142" i="92"/>
  <c r="AN142" i="92"/>
  <c r="H142" i="92"/>
  <c r="AP142" i="92"/>
  <c r="N142" i="92"/>
  <c r="AD110" i="88"/>
  <c r="M110" i="88"/>
  <c r="AP110" i="88"/>
  <c r="H110" i="88"/>
  <c r="L110" i="88"/>
  <c r="Y110" i="88"/>
  <c r="AC110" i="88"/>
  <c r="AM110" i="88"/>
  <c r="Z110" i="88"/>
  <c r="AI110" i="88"/>
  <c r="AH110" i="88"/>
  <c r="V110" i="88"/>
  <c r="I110" i="88"/>
  <c r="AL110" i="88"/>
  <c r="Q110" i="88"/>
  <c r="AQ110" i="88"/>
  <c r="P110" i="88"/>
  <c r="AS110" i="88"/>
  <c r="U110" i="88"/>
  <c r="R110" i="88"/>
  <c r="AJ110" i="88"/>
  <c r="S110" i="88"/>
  <c r="AK110" i="88"/>
  <c r="W110" i="88"/>
  <c r="AN110" i="88"/>
  <c r="X110" i="88"/>
  <c r="AO110" i="88"/>
  <c r="J110" i="88"/>
  <c r="AA110" i="88"/>
  <c r="AR110" i="88"/>
  <c r="K110" i="88"/>
  <c r="AB110" i="88"/>
  <c r="N110" i="88"/>
  <c r="AE110" i="88"/>
  <c r="O110" i="88"/>
  <c r="AF110" i="88"/>
  <c r="AR123" i="88"/>
  <c r="AM123" i="88"/>
  <c r="AA123" i="88"/>
  <c r="R123" i="88"/>
  <c r="I123" i="88"/>
  <c r="AQ123" i="88"/>
  <c r="AF123" i="88"/>
  <c r="X123" i="88"/>
  <c r="M123" i="88"/>
  <c r="Z123" i="88"/>
  <c r="AO123" i="88"/>
  <c r="S123" i="88"/>
  <c r="AJ123" i="88"/>
  <c r="O123" i="88"/>
  <c r="AE123" i="88"/>
  <c r="J123" i="88"/>
  <c r="V123" i="88"/>
  <c r="AK123" i="88"/>
  <c r="AD123" i="88"/>
  <c r="N123" i="88"/>
  <c r="AC123" i="88"/>
  <c r="L123" i="88"/>
  <c r="W123" i="88"/>
  <c r="AS123" i="88"/>
  <c r="AP123" i="88"/>
  <c r="Y123" i="88"/>
  <c r="H123" i="88"/>
  <c r="AB123" i="88"/>
  <c r="AL123" i="88"/>
  <c r="U123" i="88"/>
  <c r="K123" i="88"/>
  <c r="AI123" i="88"/>
  <c r="AH123" i="88"/>
  <c r="P123" i="88"/>
  <c r="Q123" i="88"/>
  <c r="AN123" i="88"/>
  <c r="AR158" i="87"/>
  <c r="AK158" i="87"/>
  <c r="M158" i="87"/>
  <c r="H158" i="87"/>
  <c r="Y158" i="87"/>
  <c r="AP158" i="87"/>
  <c r="S158" i="87"/>
  <c r="AD158" i="87"/>
  <c r="AB158" i="87"/>
  <c r="F157" i="87"/>
  <c r="AC158" i="87"/>
  <c r="Z158" i="87"/>
  <c r="P158" i="87"/>
  <c r="AM158" i="87"/>
  <c r="Q158" i="87"/>
  <c r="AO158" i="87"/>
  <c r="O158" i="87"/>
  <c r="AL158" i="87"/>
  <c r="AH158" i="87"/>
  <c r="L158" i="87"/>
  <c r="I158" i="87"/>
  <c r="K158" i="87"/>
  <c r="AI158" i="87"/>
  <c r="AF158" i="87"/>
  <c r="AS158" i="87"/>
  <c r="X158" i="87"/>
  <c r="V158" i="87"/>
  <c r="AQ158" i="87"/>
  <c r="R158" i="87"/>
  <c r="AJ158" i="87"/>
  <c r="W158" i="87"/>
  <c r="AN158" i="87"/>
  <c r="J158" i="87"/>
  <c r="AA158" i="87"/>
  <c r="N158" i="87"/>
  <c r="AE158" i="87"/>
  <c r="AR158" i="91"/>
  <c r="P158" i="91"/>
  <c r="R158" i="91"/>
  <c r="AO158" i="91"/>
  <c r="X158" i="91"/>
  <c r="F157" i="91"/>
  <c r="AD158" i="91"/>
  <c r="M158" i="91"/>
  <c r="AC158" i="91"/>
  <c r="AN158" i="91"/>
  <c r="AH158" i="91"/>
  <c r="AJ158" i="91"/>
  <c r="AF158" i="91"/>
  <c r="O158" i="91"/>
  <c r="AM158" i="91"/>
  <c r="V158" i="91"/>
  <c r="L158" i="91"/>
  <c r="W158" i="91"/>
  <c r="Y158" i="91"/>
  <c r="AS158" i="91"/>
  <c r="K158" i="91"/>
  <c r="Q158" i="91"/>
  <c r="AE158" i="91"/>
  <c r="AP158" i="91"/>
  <c r="AK158" i="91"/>
  <c r="AQ158" i="91"/>
  <c r="I158" i="91"/>
  <c r="J158" i="91"/>
  <c r="AB158" i="91"/>
  <c r="AI158" i="91"/>
  <c r="U158" i="91"/>
  <c r="H158" i="91"/>
  <c r="AA158" i="91"/>
  <c r="S158" i="91"/>
  <c r="Z158" i="91"/>
  <c r="AL158" i="91"/>
  <c r="N158" i="91"/>
  <c r="AR166" i="87"/>
  <c r="AF166" i="87"/>
  <c r="O166" i="87"/>
  <c r="AS166" i="87"/>
  <c r="K166" i="87"/>
  <c r="AO166" i="87"/>
  <c r="X166" i="87"/>
  <c r="AK166" i="87"/>
  <c r="S166" i="87"/>
  <c r="AB166" i="87"/>
  <c r="AI166" i="87"/>
  <c r="AM166" i="87"/>
  <c r="Q166" i="87"/>
  <c r="V166" i="87"/>
  <c r="AQ166" i="87"/>
  <c r="M166" i="87"/>
  <c r="I166" i="87"/>
  <c r="AD166" i="87"/>
  <c r="Z166" i="87"/>
  <c r="L166" i="87"/>
  <c r="AC166" i="87"/>
  <c r="N166" i="87"/>
  <c r="AE166" i="87"/>
  <c r="P166" i="87"/>
  <c r="AH166" i="87"/>
  <c r="AL166" i="87"/>
  <c r="W166" i="87"/>
  <c r="AN166" i="87"/>
  <c r="H166" i="87"/>
  <c r="Y166" i="87"/>
  <c r="AP166" i="87"/>
  <c r="AA166" i="87"/>
  <c r="AJ166" i="87"/>
  <c r="J166" i="87"/>
  <c r="R166" i="87"/>
  <c r="O166" i="93"/>
  <c r="AH166" i="93"/>
  <c r="Z166" i="93"/>
  <c r="K166" i="93"/>
  <c r="AL166" i="93"/>
  <c r="AR166" i="93"/>
  <c r="Y166" i="93"/>
  <c r="AO166" i="93"/>
  <c r="Q166" i="93"/>
  <c r="U166" i="93"/>
  <c r="P166" i="93"/>
  <c r="AK166" i="93"/>
  <c r="M166" i="93"/>
  <c r="AC166" i="93"/>
  <c r="AQ166" i="93"/>
  <c r="AM166" i="93"/>
  <c r="AS166" i="93"/>
  <c r="S166" i="93"/>
  <c r="L166" i="93"/>
  <c r="V166" i="93"/>
  <c r="R166" i="93"/>
  <c r="AJ166" i="93"/>
  <c r="AP166" i="93"/>
  <c r="AI166" i="93"/>
  <c r="I166" i="93"/>
  <c r="J166" i="93"/>
  <c r="AA166" i="93"/>
  <c r="H166" i="93"/>
  <c r="AE166" i="93"/>
  <c r="AF166" i="93"/>
  <c r="N166" i="93"/>
  <c r="AD166" i="93"/>
  <c r="X166" i="93"/>
  <c r="W166" i="93"/>
  <c r="AB166" i="93"/>
  <c r="AN166" i="93"/>
  <c r="AR144" i="87"/>
  <c r="AD144" i="87"/>
  <c r="H144" i="87"/>
  <c r="Y144" i="87"/>
  <c r="AP144" i="87"/>
  <c r="S144" i="87"/>
  <c r="AK144" i="87"/>
  <c r="M144" i="87"/>
  <c r="P144" i="87"/>
  <c r="AM144" i="87"/>
  <c r="L144" i="87"/>
  <c r="AI144" i="87"/>
  <c r="Z144" i="87"/>
  <c r="AB144" i="87"/>
  <c r="X144" i="87"/>
  <c r="O144" i="87"/>
  <c r="AL144" i="87"/>
  <c r="AS144" i="87"/>
  <c r="Q144" i="87"/>
  <c r="AF144" i="87"/>
  <c r="V144" i="87"/>
  <c r="AO144" i="87"/>
  <c r="I144" i="87"/>
  <c r="K144" i="87"/>
  <c r="AC144" i="87"/>
  <c r="AQ144" i="87"/>
  <c r="J144" i="87"/>
  <c r="AA144" i="87"/>
  <c r="N144" i="87"/>
  <c r="AE144" i="87"/>
  <c r="R144" i="87"/>
  <c r="AJ144" i="87"/>
  <c r="AH144" i="87"/>
  <c r="W144" i="87"/>
  <c r="AN144" i="87"/>
  <c r="AR144" i="93"/>
  <c r="AS144" i="93"/>
  <c r="AI144" i="93"/>
  <c r="X144" i="93"/>
  <c r="K144" i="93"/>
  <c r="AO144" i="93"/>
  <c r="AB144" i="93"/>
  <c r="Q144" i="93"/>
  <c r="Z144" i="93"/>
  <c r="AK144" i="93"/>
  <c r="O144" i="93"/>
  <c r="AF144" i="93"/>
  <c r="I144" i="93"/>
  <c r="AQ144" i="93"/>
  <c r="S144" i="93"/>
  <c r="M144" i="93"/>
  <c r="AD144" i="93"/>
  <c r="P144" i="93"/>
  <c r="AH144" i="93"/>
  <c r="J144" i="93"/>
  <c r="AA144" i="93"/>
  <c r="V144" i="93"/>
  <c r="H144" i="93"/>
  <c r="Y144" i="93"/>
  <c r="AP144" i="93"/>
  <c r="R144" i="93"/>
  <c r="AJ144" i="93"/>
  <c r="AC144" i="93"/>
  <c r="AN144" i="93"/>
  <c r="L144" i="93"/>
  <c r="W144" i="93"/>
  <c r="AM144" i="93"/>
  <c r="N144" i="93"/>
  <c r="U144" i="93"/>
  <c r="AE144" i="93"/>
  <c r="AL144" i="93"/>
  <c r="AQ167" i="91"/>
  <c r="AI167" i="91"/>
  <c r="Q167" i="91"/>
  <c r="AK167" i="91"/>
  <c r="AO167" i="91"/>
  <c r="AD167" i="91"/>
  <c r="Z167" i="91"/>
  <c r="AR167" i="91"/>
  <c r="S167" i="91"/>
  <c r="X167" i="91"/>
  <c r="AM167" i="91"/>
  <c r="AF167" i="91"/>
  <c r="I167" i="91"/>
  <c r="AB167" i="91"/>
  <c r="M167" i="91"/>
  <c r="AS167" i="91"/>
  <c r="O167" i="91"/>
  <c r="U167" i="91"/>
  <c r="AL167" i="91"/>
  <c r="R167" i="91"/>
  <c r="AJ167" i="91"/>
  <c r="K167" i="91"/>
  <c r="L167" i="91"/>
  <c r="AC167" i="91"/>
  <c r="J167" i="91"/>
  <c r="AA167" i="91"/>
  <c r="P167" i="91"/>
  <c r="AE167" i="91"/>
  <c r="Y167" i="91"/>
  <c r="AN167" i="91"/>
  <c r="AH167" i="91"/>
  <c r="N167" i="91"/>
  <c r="V167" i="91"/>
  <c r="H167" i="91"/>
  <c r="AP167" i="91"/>
  <c r="W167" i="91"/>
  <c r="M196" i="92"/>
  <c r="AD196" i="92"/>
  <c r="AI196" i="92"/>
  <c r="AO196" i="92"/>
  <c r="AS196" i="92"/>
  <c r="V196" i="92"/>
  <c r="AR196" i="92"/>
  <c r="Q196" i="92"/>
  <c r="X196" i="92"/>
  <c r="K196" i="92"/>
  <c r="S196" i="92"/>
  <c r="AF196" i="92"/>
  <c r="AK196" i="92"/>
  <c r="Z196" i="92"/>
  <c r="AB196" i="92"/>
  <c r="O196" i="92"/>
  <c r="AQ196" i="92"/>
  <c r="P196" i="92"/>
  <c r="AH196" i="92"/>
  <c r="R196" i="92"/>
  <c r="AJ196" i="92"/>
  <c r="AM196" i="92"/>
  <c r="H196" i="92"/>
  <c r="Y196" i="92"/>
  <c r="AP196" i="92"/>
  <c r="J196" i="92"/>
  <c r="AA196" i="92"/>
  <c r="L196" i="92"/>
  <c r="W196" i="92"/>
  <c r="U196" i="92"/>
  <c r="AE196" i="92"/>
  <c r="I196" i="92"/>
  <c r="AC196" i="92"/>
  <c r="AN196" i="92"/>
  <c r="AL196" i="92"/>
  <c r="N196" i="92"/>
  <c r="AO196" i="93"/>
  <c r="AS196" i="93"/>
  <c r="AC196" i="93"/>
  <c r="O196" i="93"/>
  <c r="AL196" i="93"/>
  <c r="V196" i="93"/>
  <c r="AF196" i="93"/>
  <c r="P196" i="93"/>
  <c r="AM196" i="93"/>
  <c r="I196" i="93"/>
  <c r="X196" i="93"/>
  <c r="K196" i="93"/>
  <c r="AD196" i="93"/>
  <c r="H196" i="93"/>
  <c r="AI196" i="93"/>
  <c r="Z196" i="93"/>
  <c r="AP196" i="93"/>
  <c r="S196" i="93"/>
  <c r="U196" i="93"/>
  <c r="Q196" i="93"/>
  <c r="Y196" i="93"/>
  <c r="AQ196" i="93"/>
  <c r="N196" i="93"/>
  <c r="AE196" i="93"/>
  <c r="AR196" i="93"/>
  <c r="L196" i="93"/>
  <c r="W196" i="93"/>
  <c r="AN196" i="93"/>
  <c r="J196" i="93"/>
  <c r="AH196" i="93"/>
  <c r="M196" i="93"/>
  <c r="AA196" i="93"/>
  <c r="AK196" i="93"/>
  <c r="AJ196" i="93"/>
  <c r="AB196" i="93"/>
  <c r="R196" i="93"/>
  <c r="AR172" i="87"/>
  <c r="AS172" i="87"/>
  <c r="AB172" i="87"/>
  <c r="K172" i="87"/>
  <c r="AK172" i="87"/>
  <c r="S172" i="87"/>
  <c r="AF172" i="87"/>
  <c r="O172" i="87"/>
  <c r="AO172" i="87"/>
  <c r="X172" i="87"/>
  <c r="I172" i="87"/>
  <c r="AQ172" i="87"/>
  <c r="M172" i="87"/>
  <c r="Z172" i="87"/>
  <c r="AD172" i="87"/>
  <c r="Q172" i="87"/>
  <c r="V172" i="87"/>
  <c r="AI172" i="87"/>
  <c r="AM172" i="87"/>
  <c r="H172" i="87"/>
  <c r="Y172" i="87"/>
  <c r="AP172" i="87"/>
  <c r="N172" i="87"/>
  <c r="AE172" i="87"/>
  <c r="L172" i="87"/>
  <c r="AC172" i="87"/>
  <c r="P172" i="87"/>
  <c r="AH172" i="87"/>
  <c r="W172" i="87"/>
  <c r="AN172" i="87"/>
  <c r="AL172" i="87"/>
  <c r="AA172" i="87"/>
  <c r="AJ172" i="87"/>
  <c r="J172" i="87"/>
  <c r="R172" i="87"/>
  <c r="AR172" i="93"/>
  <c r="AI172" i="93"/>
  <c r="X172" i="93"/>
  <c r="L172" i="93"/>
  <c r="AO172" i="93"/>
  <c r="AC172" i="93"/>
  <c r="Q172" i="93"/>
  <c r="Y172" i="93"/>
  <c r="AK172" i="93"/>
  <c r="M172" i="93"/>
  <c r="H172" i="93"/>
  <c r="AD172" i="93"/>
  <c r="S172" i="93"/>
  <c r="AP172" i="93"/>
  <c r="I172" i="93"/>
  <c r="AF172" i="93"/>
  <c r="P172" i="93"/>
  <c r="AM172" i="93"/>
  <c r="U172" i="93"/>
  <c r="AQ172" i="93"/>
  <c r="AB172" i="93"/>
  <c r="O172" i="93"/>
  <c r="AS172" i="93"/>
  <c r="N172" i="93"/>
  <c r="AE172" i="93"/>
  <c r="AL172" i="93"/>
  <c r="V172" i="93"/>
  <c r="W172" i="93"/>
  <c r="AN172" i="93"/>
  <c r="AA172" i="93"/>
  <c r="Z172" i="93"/>
  <c r="K172" i="93"/>
  <c r="J172" i="93"/>
  <c r="AH172" i="93"/>
  <c r="R172" i="93"/>
  <c r="AJ172" i="93"/>
  <c r="AI181" i="88"/>
  <c r="AN181" i="88"/>
  <c r="Q181" i="88"/>
  <c r="AS181" i="88"/>
  <c r="AB181" i="88"/>
  <c r="W181" i="88"/>
  <c r="AQ181" i="88"/>
  <c r="I181" i="88"/>
  <c r="AE181" i="88"/>
  <c r="K181" i="88"/>
  <c r="S181" i="88"/>
  <c r="AP181" i="88"/>
  <c r="Y181" i="88"/>
  <c r="H181" i="88"/>
  <c r="AA181" i="88"/>
  <c r="AO181" i="88"/>
  <c r="R181" i="88"/>
  <c r="AK181" i="88"/>
  <c r="AL181" i="88"/>
  <c r="U181" i="88"/>
  <c r="AR181" i="88"/>
  <c r="V181" i="88"/>
  <c r="AJ181" i="88"/>
  <c r="M181" i="88"/>
  <c r="AH181" i="88"/>
  <c r="P181" i="88"/>
  <c r="AM181" i="88"/>
  <c r="O181" i="88"/>
  <c r="AD181" i="88"/>
  <c r="N181" i="88"/>
  <c r="AC181" i="88"/>
  <c r="L181" i="88"/>
  <c r="AF181" i="88"/>
  <c r="J181" i="88"/>
  <c r="X181" i="88"/>
  <c r="Z181" i="88"/>
  <c r="AL181" i="91"/>
  <c r="N181" i="91"/>
  <c r="AD181" i="91"/>
  <c r="AC181" i="91"/>
  <c r="AE181" i="91"/>
  <c r="AP181" i="91"/>
  <c r="R181" i="91"/>
  <c r="H181" i="91"/>
  <c r="AQ181" i="91"/>
  <c r="M181" i="91"/>
  <c r="Q181" i="91"/>
  <c r="L181" i="91"/>
  <c r="Y181" i="91"/>
  <c r="W181" i="91"/>
  <c r="U181" i="91"/>
  <c r="Z181" i="91"/>
  <c r="AJ181" i="91"/>
  <c r="I181" i="91"/>
  <c r="AN181" i="91"/>
  <c r="AK181" i="91"/>
  <c r="S181" i="91"/>
  <c r="P181" i="91"/>
  <c r="AM181" i="91"/>
  <c r="AS181" i="91"/>
  <c r="AB181" i="91"/>
  <c r="K181" i="91"/>
  <c r="AA181" i="91"/>
  <c r="AI181" i="91"/>
  <c r="AO181" i="91"/>
  <c r="J181" i="91"/>
  <c r="AF181" i="91"/>
  <c r="V181" i="91"/>
  <c r="X181" i="91"/>
  <c r="AH181" i="91"/>
  <c r="O181" i="91"/>
  <c r="AR181" i="91"/>
  <c r="AT156" i="88"/>
  <c r="G107" i="94"/>
  <c r="L164" i="32"/>
  <c r="AC164" i="32"/>
  <c r="J164" i="32"/>
  <c r="AA164" i="32"/>
  <c r="AR164" i="32"/>
  <c r="AM164" i="32"/>
  <c r="AF164" i="32"/>
  <c r="AQ164" i="32"/>
  <c r="Q164" i="32"/>
  <c r="P164" i="32"/>
  <c r="AH164" i="32"/>
  <c r="N164" i="32"/>
  <c r="AE164" i="32"/>
  <c r="M164" i="32"/>
  <c r="H164" i="32"/>
  <c r="AO164" i="32"/>
  <c r="K164" i="32"/>
  <c r="AI164" i="32"/>
  <c r="U164" i="32"/>
  <c r="AL164" i="32"/>
  <c r="R164" i="32"/>
  <c r="AJ164" i="32"/>
  <c r="V164" i="32"/>
  <c r="O164" i="32"/>
  <c r="I164" i="32"/>
  <c r="AB164" i="32"/>
  <c r="S164" i="32"/>
  <c r="Y164" i="32"/>
  <c r="AP164" i="32"/>
  <c r="W164" i="32"/>
  <c r="AN164" i="32"/>
  <c r="AD164" i="32"/>
  <c r="X164" i="32"/>
  <c r="Z164" i="32"/>
  <c r="AS164" i="32"/>
  <c r="AK164" i="32"/>
  <c r="F163" i="32"/>
  <c r="AJ164" i="91"/>
  <c r="AR164" i="91"/>
  <c r="AE164" i="91"/>
  <c r="P164" i="91"/>
  <c r="AN164" i="91"/>
  <c r="W164" i="91"/>
  <c r="H164" i="91"/>
  <c r="AA164" i="91"/>
  <c r="AP164" i="91"/>
  <c r="J164" i="91"/>
  <c r="R164" i="91"/>
  <c r="AH164" i="91"/>
  <c r="Y164" i="91"/>
  <c r="N164" i="91"/>
  <c r="AF164" i="91"/>
  <c r="O164" i="91"/>
  <c r="AM164" i="91"/>
  <c r="V164" i="91"/>
  <c r="L164" i="91"/>
  <c r="AO164" i="91"/>
  <c r="X164" i="91"/>
  <c r="F163" i="91"/>
  <c r="AD164" i="91"/>
  <c r="M164" i="91"/>
  <c r="AC164" i="91"/>
  <c r="S164" i="91"/>
  <c r="Z164" i="91"/>
  <c r="AL164" i="91"/>
  <c r="AS164" i="91"/>
  <c r="K164" i="91"/>
  <c r="Q164" i="91"/>
  <c r="AK164" i="91"/>
  <c r="AQ164" i="91"/>
  <c r="I164" i="91"/>
  <c r="AB164" i="91"/>
  <c r="AI164" i="91"/>
  <c r="U164" i="91"/>
  <c r="AR131" i="87"/>
  <c r="Y131" i="87"/>
  <c r="H131" i="87"/>
  <c r="AP131" i="87"/>
  <c r="AH131" i="87"/>
  <c r="R131" i="87"/>
  <c r="J131" i="87"/>
  <c r="P131" i="87"/>
  <c r="AA131" i="87"/>
  <c r="AO131" i="87"/>
  <c r="X131" i="87"/>
  <c r="AQ131" i="87"/>
  <c r="Z131" i="87"/>
  <c r="I131" i="87"/>
  <c r="AL131" i="87"/>
  <c r="AE131" i="87"/>
  <c r="AJ131" i="87"/>
  <c r="AK131" i="87"/>
  <c r="S131" i="87"/>
  <c r="AM131" i="87"/>
  <c r="V131" i="87"/>
  <c r="L131" i="87"/>
  <c r="AN131" i="87"/>
  <c r="AF131" i="87"/>
  <c r="O131" i="87"/>
  <c r="AI131" i="87"/>
  <c r="Q131" i="87"/>
  <c r="N131" i="87"/>
  <c r="AS131" i="87"/>
  <c r="AB131" i="87"/>
  <c r="K131" i="87"/>
  <c r="AD131" i="87"/>
  <c r="M131" i="87"/>
  <c r="AC131" i="87"/>
  <c r="W131" i="87"/>
  <c r="AJ131" i="93"/>
  <c r="AE131" i="93"/>
  <c r="H131" i="93"/>
  <c r="AP131" i="93"/>
  <c r="R131" i="93"/>
  <c r="P131" i="93"/>
  <c r="AN131" i="93"/>
  <c r="AA131" i="93"/>
  <c r="AR131" i="93"/>
  <c r="W131" i="93"/>
  <c r="Y131" i="93"/>
  <c r="J131" i="93"/>
  <c r="N131" i="93"/>
  <c r="AI131" i="93"/>
  <c r="Q131" i="93"/>
  <c r="AO131" i="93"/>
  <c r="X131" i="93"/>
  <c r="L131" i="93"/>
  <c r="AQ131" i="93"/>
  <c r="Z131" i="93"/>
  <c r="I131" i="93"/>
  <c r="AF131" i="93"/>
  <c r="O131" i="93"/>
  <c r="AC131" i="93"/>
  <c r="V131" i="93"/>
  <c r="AB131" i="93"/>
  <c r="AL131" i="93"/>
  <c r="AH131" i="93"/>
  <c r="AM131" i="93"/>
  <c r="AS131" i="93"/>
  <c r="K131" i="93"/>
  <c r="AD131" i="93"/>
  <c r="U131" i="93"/>
  <c r="M131" i="93"/>
  <c r="AK131" i="93"/>
  <c r="S131" i="93"/>
  <c r="G169" i="91"/>
  <c r="U190" i="32"/>
  <c r="AL190" i="32"/>
  <c r="X190" i="32"/>
  <c r="J190" i="32"/>
  <c r="AF190" i="32"/>
  <c r="N190" i="32"/>
  <c r="AB190" i="32"/>
  <c r="W190" i="32"/>
  <c r="K190" i="32"/>
  <c r="Y190" i="32"/>
  <c r="AP190" i="32"/>
  <c r="AD190" i="32"/>
  <c r="O190" i="32"/>
  <c r="AM190" i="32"/>
  <c r="Z190" i="32"/>
  <c r="AN190" i="32"/>
  <c r="AS190" i="32"/>
  <c r="AI190" i="32"/>
  <c r="L190" i="32"/>
  <c r="AC190" i="32"/>
  <c r="M190" i="32"/>
  <c r="AJ190" i="32"/>
  <c r="V190" i="32"/>
  <c r="AR190" i="32"/>
  <c r="AK190" i="32"/>
  <c r="S190" i="32"/>
  <c r="I190" i="32"/>
  <c r="P190" i="32"/>
  <c r="AH190" i="32"/>
  <c r="R190" i="32"/>
  <c r="AO190" i="32"/>
  <c r="AA190" i="32"/>
  <c r="H190" i="32"/>
  <c r="Q190" i="32"/>
  <c r="AQ190" i="32"/>
  <c r="AE190" i="32"/>
  <c r="V190" i="92"/>
  <c r="K190" i="92"/>
  <c r="AF190" i="92"/>
  <c r="AD190" i="92"/>
  <c r="AB190" i="92"/>
  <c r="M190" i="92"/>
  <c r="AQ190" i="92"/>
  <c r="O190" i="92"/>
  <c r="I190" i="92"/>
  <c r="Z190" i="92"/>
  <c r="X190" i="92"/>
  <c r="Q190" i="92"/>
  <c r="AR190" i="92"/>
  <c r="S190" i="92"/>
  <c r="AI190" i="92"/>
  <c r="AK190" i="92"/>
  <c r="AS190" i="92"/>
  <c r="U190" i="92"/>
  <c r="AL190" i="92"/>
  <c r="R190" i="92"/>
  <c r="AJ190" i="92"/>
  <c r="AO190" i="92"/>
  <c r="L190" i="92"/>
  <c r="AC190" i="92"/>
  <c r="J190" i="92"/>
  <c r="AA190" i="92"/>
  <c r="P190" i="92"/>
  <c r="W190" i="92"/>
  <c r="AM190" i="92"/>
  <c r="Y190" i="92"/>
  <c r="AE190" i="92"/>
  <c r="AH190" i="92"/>
  <c r="AN190" i="92"/>
  <c r="H190" i="92"/>
  <c r="AP190" i="92"/>
  <c r="N190" i="92"/>
  <c r="AC113" i="92"/>
  <c r="AE113" i="92"/>
  <c r="L113" i="92"/>
  <c r="AQ113" i="92"/>
  <c r="Z113" i="92"/>
  <c r="I113" i="92"/>
  <c r="AF113" i="92"/>
  <c r="O113" i="92"/>
  <c r="AA113" i="92"/>
  <c r="AH113" i="92"/>
  <c r="U113" i="92"/>
  <c r="AN113" i="92"/>
  <c r="AI113" i="92"/>
  <c r="Q113" i="92"/>
  <c r="AO113" i="92"/>
  <c r="X113" i="92"/>
  <c r="AR113" i="92"/>
  <c r="J113" i="92"/>
  <c r="P113" i="92"/>
  <c r="V113" i="92"/>
  <c r="AB113" i="92"/>
  <c r="R113" i="92"/>
  <c r="AL113" i="92"/>
  <c r="AM113" i="92"/>
  <c r="AS113" i="92"/>
  <c r="K113" i="92"/>
  <c r="Y113" i="92"/>
  <c r="AK113" i="92"/>
  <c r="H113" i="92"/>
  <c r="N113" i="92"/>
  <c r="S113" i="92"/>
  <c r="AD113" i="92"/>
  <c r="AJ113" i="92"/>
  <c r="W113" i="92"/>
  <c r="M113" i="92"/>
  <c r="AP113" i="92"/>
  <c r="AP150" i="91"/>
  <c r="AN150" i="91"/>
  <c r="N150" i="91"/>
  <c r="AA150" i="91"/>
  <c r="AR150" i="91"/>
  <c r="W150" i="91"/>
  <c r="AE150" i="91"/>
  <c r="J150" i="91"/>
  <c r="AJ150" i="91"/>
  <c r="R150" i="91"/>
  <c r="Y150" i="91"/>
  <c r="AK150" i="91"/>
  <c r="S150" i="91"/>
  <c r="AM150" i="91"/>
  <c r="V150" i="91"/>
  <c r="L150" i="91"/>
  <c r="H150" i="91"/>
  <c r="AS150" i="91"/>
  <c r="AB150" i="91"/>
  <c r="K150" i="91"/>
  <c r="AD150" i="91"/>
  <c r="M150" i="91"/>
  <c r="AC150" i="91"/>
  <c r="AO150" i="91"/>
  <c r="AQ150" i="91"/>
  <c r="I150" i="91"/>
  <c r="AF150" i="91"/>
  <c r="AI150" i="91"/>
  <c r="U150" i="91"/>
  <c r="P150" i="91"/>
  <c r="X150" i="91"/>
  <c r="Z150" i="91"/>
  <c r="AL150" i="91"/>
  <c r="AH150" i="91"/>
  <c r="O150" i="91"/>
  <c r="Q150" i="91"/>
  <c r="AR137" i="91"/>
  <c r="AK137" i="91"/>
  <c r="S137" i="91"/>
  <c r="AS137" i="91"/>
  <c r="AB137" i="91"/>
  <c r="K137" i="91"/>
  <c r="AO137" i="91"/>
  <c r="X137" i="91"/>
  <c r="O137" i="91"/>
  <c r="AF137" i="91"/>
  <c r="Q137" i="91"/>
  <c r="AM137" i="91"/>
  <c r="AI137" i="91"/>
  <c r="V137" i="91"/>
  <c r="Z137" i="91"/>
  <c r="M137" i="91"/>
  <c r="AQ137" i="91"/>
  <c r="H137" i="91"/>
  <c r="Y137" i="91"/>
  <c r="AP137" i="91"/>
  <c r="R137" i="91"/>
  <c r="AJ137" i="91"/>
  <c r="I137" i="91"/>
  <c r="AD137" i="91"/>
  <c r="P137" i="91"/>
  <c r="AH137" i="91"/>
  <c r="J137" i="91"/>
  <c r="AA137" i="91"/>
  <c r="AL137" i="91"/>
  <c r="AE137" i="91"/>
  <c r="L137" i="91"/>
  <c r="AN137" i="91"/>
  <c r="U137" i="91"/>
  <c r="N137" i="91"/>
  <c r="AC137" i="91"/>
  <c r="W137" i="91"/>
  <c r="AH122" i="88"/>
  <c r="AM122" i="88"/>
  <c r="Q122" i="88"/>
  <c r="I122" i="88"/>
  <c r="AA122" i="88"/>
  <c r="AL122" i="88"/>
  <c r="AQ122" i="88"/>
  <c r="V122" i="88"/>
  <c r="P122" i="88"/>
  <c r="U122" i="88"/>
  <c r="M122" i="88"/>
  <c r="Z122" i="88"/>
  <c r="AR122" i="88"/>
  <c r="AE122" i="88"/>
  <c r="H122" i="88"/>
  <c r="AS122" i="88"/>
  <c r="AB122" i="88"/>
  <c r="R122" i="88"/>
  <c r="AN122" i="88"/>
  <c r="S122" i="88"/>
  <c r="AP122" i="88"/>
  <c r="L122" i="88"/>
  <c r="AO122" i="88"/>
  <c r="X122" i="88"/>
  <c r="W122" i="88"/>
  <c r="Y122" i="88"/>
  <c r="AK122" i="88"/>
  <c r="J122" i="88"/>
  <c r="AC122" i="88"/>
  <c r="K122" i="88"/>
  <c r="AD122" i="88"/>
  <c r="AF122" i="88"/>
  <c r="N122" i="88"/>
  <c r="AI122" i="88"/>
  <c r="O122" i="88"/>
  <c r="AJ122" i="88"/>
  <c r="L147" i="32"/>
  <c r="AC147" i="32"/>
  <c r="J147" i="32"/>
  <c r="AA147" i="32"/>
  <c r="AR147" i="32"/>
  <c r="AI147" i="32"/>
  <c r="AB147" i="32"/>
  <c r="AD147" i="32"/>
  <c r="AM147" i="32"/>
  <c r="P147" i="32"/>
  <c r="AH147" i="32"/>
  <c r="N147" i="32"/>
  <c r="AE147" i="32"/>
  <c r="I147" i="32"/>
  <c r="AQ147" i="32"/>
  <c r="AK147" i="32"/>
  <c r="O147" i="32"/>
  <c r="H147" i="32"/>
  <c r="U147" i="32"/>
  <c r="AL147" i="32"/>
  <c r="R147" i="32"/>
  <c r="AJ147" i="32"/>
  <c r="Q147" i="32"/>
  <c r="K147" i="32"/>
  <c r="AS147" i="32"/>
  <c r="AF147" i="32"/>
  <c r="X147" i="32"/>
  <c r="Y147" i="32"/>
  <c r="AP147" i="32"/>
  <c r="W147" i="32"/>
  <c r="AN147" i="32"/>
  <c r="Z147" i="32"/>
  <c r="S147" i="32"/>
  <c r="M147" i="32"/>
  <c r="V147" i="32"/>
  <c r="AO147" i="32"/>
  <c r="U147" i="92"/>
  <c r="AI147" i="92"/>
  <c r="Q147" i="92"/>
  <c r="AO147" i="92"/>
  <c r="X147" i="92"/>
  <c r="AR147" i="92"/>
  <c r="J147" i="92"/>
  <c r="N147" i="92"/>
  <c r="AH147" i="92"/>
  <c r="AQ147" i="92"/>
  <c r="Z147" i="92"/>
  <c r="I147" i="92"/>
  <c r="AF147" i="92"/>
  <c r="O147" i="92"/>
  <c r="AA147" i="92"/>
  <c r="AE147" i="92"/>
  <c r="AC147" i="92"/>
  <c r="Y147" i="92"/>
  <c r="M147" i="92"/>
  <c r="S147" i="92"/>
  <c r="AN147" i="92"/>
  <c r="H147" i="92"/>
  <c r="P147" i="92"/>
  <c r="AD147" i="92"/>
  <c r="AK147" i="92"/>
  <c r="AJ147" i="92"/>
  <c r="AB147" i="92"/>
  <c r="L147" i="92"/>
  <c r="AP147" i="92"/>
  <c r="AM147" i="92"/>
  <c r="K147" i="92"/>
  <c r="AL147" i="92"/>
  <c r="V147" i="92"/>
  <c r="R147" i="92"/>
  <c r="AS147" i="92"/>
  <c r="W147" i="92"/>
  <c r="K125" i="32"/>
  <c r="AB125" i="32"/>
  <c r="AS125" i="32"/>
  <c r="U125" i="32"/>
  <c r="AL125" i="32"/>
  <c r="Z125" i="32"/>
  <c r="R125" i="32"/>
  <c r="M125" i="32"/>
  <c r="N125" i="32"/>
  <c r="O125" i="32"/>
  <c r="AF125" i="32"/>
  <c r="H125" i="32"/>
  <c r="Y125" i="32"/>
  <c r="AP125" i="32"/>
  <c r="AI125" i="32"/>
  <c r="AA125" i="32"/>
  <c r="V125" i="32"/>
  <c r="W125" i="32"/>
  <c r="S125" i="32"/>
  <c r="AK125" i="32"/>
  <c r="L125" i="32"/>
  <c r="AC125" i="32"/>
  <c r="I125" i="32"/>
  <c r="AQ125" i="32"/>
  <c r="AJ125" i="32"/>
  <c r="AD125" i="32"/>
  <c r="AE125" i="32"/>
  <c r="X125" i="32"/>
  <c r="AO125" i="32"/>
  <c r="P125" i="32"/>
  <c r="AH125" i="32"/>
  <c r="Q125" i="32"/>
  <c r="J125" i="32"/>
  <c r="AR125" i="32"/>
  <c r="AM125" i="32"/>
  <c r="AN125" i="32"/>
  <c r="P125" i="94"/>
  <c r="AH125" i="94"/>
  <c r="H125" i="94"/>
  <c r="AP125" i="94"/>
  <c r="N125" i="94"/>
  <c r="AR125" i="94"/>
  <c r="W125" i="94"/>
  <c r="AN125" i="94"/>
  <c r="J125" i="94"/>
  <c r="AM125" i="94"/>
  <c r="V125" i="94"/>
  <c r="AS125" i="94"/>
  <c r="AB125" i="94"/>
  <c r="K125" i="94"/>
  <c r="AL125" i="94"/>
  <c r="AA125" i="94"/>
  <c r="AD125" i="94"/>
  <c r="M125" i="94"/>
  <c r="AK125" i="94"/>
  <c r="S125" i="94"/>
  <c r="U125" i="94"/>
  <c r="R125" i="94"/>
  <c r="AI125" i="94"/>
  <c r="AO125" i="94"/>
  <c r="L125" i="94"/>
  <c r="Y125" i="94"/>
  <c r="Q125" i="94"/>
  <c r="X125" i="94"/>
  <c r="AE125" i="94"/>
  <c r="AF125" i="94"/>
  <c r="AQ125" i="94"/>
  <c r="O125" i="94"/>
  <c r="Z125" i="94"/>
  <c r="AC125" i="94"/>
  <c r="AJ125" i="94"/>
  <c r="I125" i="94"/>
  <c r="Q148" i="32"/>
  <c r="AI148" i="32"/>
  <c r="O148" i="32"/>
  <c r="AF148" i="32"/>
  <c r="H148" i="32"/>
  <c r="AN148" i="32"/>
  <c r="AP148" i="32"/>
  <c r="L148" i="32"/>
  <c r="U148" i="32"/>
  <c r="V148" i="32"/>
  <c r="AM148" i="32"/>
  <c r="S148" i="32"/>
  <c r="AK148" i="32"/>
  <c r="N148" i="32"/>
  <c r="P148" i="32"/>
  <c r="J148" i="32"/>
  <c r="AC148" i="32"/>
  <c r="AL148" i="32"/>
  <c r="I148" i="32"/>
  <c r="Z148" i="32"/>
  <c r="AQ148" i="32"/>
  <c r="X148" i="32"/>
  <c r="AO148" i="32"/>
  <c r="W148" i="32"/>
  <c r="Y148" i="32"/>
  <c r="AA148" i="32"/>
  <c r="R148" i="32"/>
  <c r="M148" i="32"/>
  <c r="AD148" i="32"/>
  <c r="K148" i="32"/>
  <c r="AB148" i="32"/>
  <c r="AS148" i="32"/>
  <c r="AE148" i="32"/>
  <c r="AH148" i="32"/>
  <c r="AR148" i="32"/>
  <c r="AJ148" i="32"/>
  <c r="AR148" i="92"/>
  <c r="AQ148" i="92"/>
  <c r="AF148" i="92"/>
  <c r="S148" i="92"/>
  <c r="I148" i="92"/>
  <c r="AK148" i="92"/>
  <c r="Z148" i="92"/>
  <c r="O148" i="92"/>
  <c r="AI148" i="92"/>
  <c r="K148" i="92"/>
  <c r="AS148" i="92"/>
  <c r="X148" i="92"/>
  <c r="AO148" i="92"/>
  <c r="AB148" i="92"/>
  <c r="Q148" i="92"/>
  <c r="M148" i="92"/>
  <c r="AD148" i="92"/>
  <c r="V148" i="92"/>
  <c r="AM148" i="92"/>
  <c r="P148" i="92"/>
  <c r="AH148" i="92"/>
  <c r="R148" i="92"/>
  <c r="AJ148" i="92"/>
  <c r="H148" i="92"/>
  <c r="Y148" i="92"/>
  <c r="AP148" i="92"/>
  <c r="J148" i="92"/>
  <c r="AA148" i="92"/>
  <c r="L148" i="92"/>
  <c r="W148" i="92"/>
  <c r="U148" i="92"/>
  <c r="AE148" i="92"/>
  <c r="AC148" i="92"/>
  <c r="AN148" i="92"/>
  <c r="AL148" i="92"/>
  <c r="N148" i="92"/>
  <c r="K171" i="32"/>
  <c r="AB171" i="32"/>
  <c r="AS171" i="32"/>
  <c r="V171" i="32"/>
  <c r="AM171" i="32"/>
  <c r="AH171" i="32"/>
  <c r="AA171" i="32"/>
  <c r="AC171" i="32"/>
  <c r="U171" i="32"/>
  <c r="F170" i="32"/>
  <c r="O171" i="32"/>
  <c r="AF171" i="32"/>
  <c r="I171" i="32"/>
  <c r="Z171" i="32"/>
  <c r="AQ171" i="32"/>
  <c r="AP171" i="32"/>
  <c r="AJ171" i="32"/>
  <c r="N171" i="32"/>
  <c r="AL171" i="32"/>
  <c r="S171" i="32"/>
  <c r="AK171" i="32"/>
  <c r="M171" i="32"/>
  <c r="AD171" i="32"/>
  <c r="P171" i="32"/>
  <c r="J171" i="32"/>
  <c r="AR171" i="32"/>
  <c r="AE171" i="32"/>
  <c r="W171" i="32"/>
  <c r="X171" i="32"/>
  <c r="AO171" i="32"/>
  <c r="Q171" i="32"/>
  <c r="AI171" i="32"/>
  <c r="Y171" i="32"/>
  <c r="R171" i="32"/>
  <c r="L171" i="32"/>
  <c r="H171" i="32"/>
  <c r="AN171" i="32"/>
  <c r="AH171" i="92"/>
  <c r="AQ171" i="92"/>
  <c r="Z171" i="92"/>
  <c r="I171" i="92"/>
  <c r="AF171" i="92"/>
  <c r="O171" i="92"/>
  <c r="AE171" i="92"/>
  <c r="AJ171" i="92"/>
  <c r="AC171" i="92"/>
  <c r="H171" i="92"/>
  <c r="AI171" i="92"/>
  <c r="Q171" i="92"/>
  <c r="AO171" i="92"/>
  <c r="X171" i="92"/>
  <c r="F170" i="92"/>
  <c r="N171" i="92"/>
  <c r="R171" i="92"/>
  <c r="AP171" i="92"/>
  <c r="P171" i="92"/>
  <c r="AM171" i="92"/>
  <c r="AS171" i="92"/>
  <c r="K171" i="92"/>
  <c r="AA171" i="92"/>
  <c r="U171" i="92"/>
  <c r="V171" i="92"/>
  <c r="AB171" i="92"/>
  <c r="W171" i="92"/>
  <c r="L171" i="92"/>
  <c r="AL171" i="92"/>
  <c r="AK171" i="92"/>
  <c r="J171" i="92"/>
  <c r="S171" i="92"/>
  <c r="Y171" i="92"/>
  <c r="AD171" i="92"/>
  <c r="AN171" i="92"/>
  <c r="M171" i="92"/>
  <c r="AR171" i="92"/>
  <c r="K189" i="32"/>
  <c r="AB189" i="32"/>
  <c r="AS189" i="32"/>
  <c r="AA189" i="32"/>
  <c r="M189" i="32"/>
  <c r="AJ189" i="32"/>
  <c r="AN189" i="32"/>
  <c r="AQ189" i="32"/>
  <c r="AL189" i="32"/>
  <c r="F188" i="32"/>
  <c r="O189" i="32"/>
  <c r="AF189" i="32"/>
  <c r="J189" i="32"/>
  <c r="AH189" i="32"/>
  <c r="R189" i="32"/>
  <c r="AP189" i="32"/>
  <c r="I189" i="32"/>
  <c r="L189" i="32"/>
  <c r="W189" i="32"/>
  <c r="S189" i="32"/>
  <c r="AK189" i="32"/>
  <c r="P189" i="32"/>
  <c r="AM189" i="32"/>
  <c r="Y189" i="32"/>
  <c r="Q189" i="32"/>
  <c r="U189" i="32"/>
  <c r="AI189" i="32"/>
  <c r="H189" i="32"/>
  <c r="X189" i="32"/>
  <c r="AO189" i="32"/>
  <c r="V189" i="32"/>
  <c r="AR189" i="32"/>
  <c r="AD189" i="32"/>
  <c r="AC189" i="32"/>
  <c r="AE189" i="32"/>
  <c r="N189" i="32"/>
  <c r="Z189" i="32"/>
  <c r="AN189" i="92"/>
  <c r="N189" i="92"/>
  <c r="AJ189" i="92"/>
  <c r="AE189" i="92"/>
  <c r="J189" i="92"/>
  <c r="R189" i="92"/>
  <c r="AR189" i="92"/>
  <c r="AP189" i="92"/>
  <c r="W189" i="92"/>
  <c r="H189" i="92"/>
  <c r="AD189" i="92"/>
  <c r="M189" i="92"/>
  <c r="AK189" i="92"/>
  <c r="S189" i="92"/>
  <c r="L189" i="92"/>
  <c r="AA189" i="92"/>
  <c r="Y189" i="92"/>
  <c r="AM189" i="92"/>
  <c r="V189" i="92"/>
  <c r="AS189" i="92"/>
  <c r="AB189" i="92"/>
  <c r="K189" i="92"/>
  <c r="AC189" i="92"/>
  <c r="AH189" i="92"/>
  <c r="AI189" i="92"/>
  <c r="AO189" i="92"/>
  <c r="F188" i="92"/>
  <c r="Z189" i="92"/>
  <c r="AF189" i="92"/>
  <c r="U189" i="92"/>
  <c r="Q189" i="92"/>
  <c r="X189" i="92"/>
  <c r="AL189" i="92"/>
  <c r="P189" i="92"/>
  <c r="AQ189" i="92"/>
  <c r="I189" i="92"/>
  <c r="O189" i="92"/>
  <c r="L140" i="32"/>
  <c r="AC140" i="32"/>
  <c r="J140" i="32"/>
  <c r="AA140" i="32"/>
  <c r="AR140" i="32"/>
  <c r="AI140" i="32"/>
  <c r="S140" i="32"/>
  <c r="M140" i="32"/>
  <c r="V140" i="32"/>
  <c r="P140" i="32"/>
  <c r="AH140" i="32"/>
  <c r="N140" i="32"/>
  <c r="AE140" i="32"/>
  <c r="I140" i="32"/>
  <c r="AQ140" i="32"/>
  <c r="AB140" i="32"/>
  <c r="AD140" i="32"/>
  <c r="AM140" i="32"/>
  <c r="F139" i="32"/>
  <c r="U140" i="32"/>
  <c r="AL140" i="32"/>
  <c r="R140" i="32"/>
  <c r="AJ140" i="32"/>
  <c r="Q140" i="32"/>
  <c r="H140" i="32"/>
  <c r="AK140" i="32"/>
  <c r="O140" i="32"/>
  <c r="X140" i="32"/>
  <c r="Y140" i="32"/>
  <c r="AP140" i="32"/>
  <c r="W140" i="32"/>
  <c r="AN140" i="32"/>
  <c r="Z140" i="32"/>
  <c r="K140" i="32"/>
  <c r="AS140" i="32"/>
  <c r="AF140" i="32"/>
  <c r="AO140" i="32"/>
  <c r="AJ140" i="91"/>
  <c r="AN140" i="91"/>
  <c r="P140" i="91"/>
  <c r="AA140" i="91"/>
  <c r="J140" i="91"/>
  <c r="AH140" i="91"/>
  <c r="AR140" i="91"/>
  <c r="W140" i="91"/>
  <c r="H140" i="91"/>
  <c r="AE140" i="91"/>
  <c r="Y140" i="91"/>
  <c r="N140" i="91"/>
  <c r="R140" i="91"/>
  <c r="AF140" i="91"/>
  <c r="O140" i="91"/>
  <c r="AM140" i="91"/>
  <c r="V140" i="91"/>
  <c r="L140" i="91"/>
  <c r="AO140" i="91"/>
  <c r="X140" i="91"/>
  <c r="F139" i="91"/>
  <c r="AD140" i="91"/>
  <c r="M140" i="91"/>
  <c r="AC140" i="91"/>
  <c r="S140" i="91"/>
  <c r="Z140" i="91"/>
  <c r="AL140" i="91"/>
  <c r="AP140" i="91"/>
  <c r="AS140" i="91"/>
  <c r="K140" i="91"/>
  <c r="Q140" i="91"/>
  <c r="AK140" i="91"/>
  <c r="AQ140" i="91"/>
  <c r="I140" i="91"/>
  <c r="AB140" i="91"/>
  <c r="AI140" i="91"/>
  <c r="U140" i="91"/>
  <c r="F145" i="32"/>
  <c r="AI146" i="88"/>
  <c r="Q146" i="88"/>
  <c r="AH146" i="88"/>
  <c r="AN146" i="88"/>
  <c r="W146" i="88"/>
  <c r="J146" i="88"/>
  <c r="L146" i="88"/>
  <c r="AR146" i="88"/>
  <c r="V146" i="88"/>
  <c r="AC146" i="88"/>
  <c r="AO146" i="88"/>
  <c r="X146" i="88"/>
  <c r="F145" i="88"/>
  <c r="Z146" i="88"/>
  <c r="AP146" i="88"/>
  <c r="R146" i="88"/>
  <c r="AA146" i="88"/>
  <c r="AK146" i="88"/>
  <c r="S146" i="88"/>
  <c r="AQ146" i="88"/>
  <c r="U146" i="88"/>
  <c r="AJ146" i="88"/>
  <c r="M146" i="88"/>
  <c r="AM146" i="88"/>
  <c r="AF146" i="88"/>
  <c r="O146" i="88"/>
  <c r="AL146" i="88"/>
  <c r="N146" i="88"/>
  <c r="AD146" i="88"/>
  <c r="H146" i="88"/>
  <c r="AS146" i="88"/>
  <c r="AB146" i="88"/>
  <c r="K146" i="88"/>
  <c r="AE146" i="88"/>
  <c r="I146" i="88"/>
  <c r="Y146" i="88"/>
  <c r="P146" i="88"/>
  <c r="R124" i="32"/>
  <c r="AJ124" i="32"/>
  <c r="O124" i="32"/>
  <c r="AF124" i="32"/>
  <c r="L124" i="32"/>
  <c r="M124" i="32"/>
  <c r="P124" i="32"/>
  <c r="I124" i="32"/>
  <c r="AQ124" i="32"/>
  <c r="W124" i="32"/>
  <c r="AN124" i="32"/>
  <c r="S124" i="32"/>
  <c r="AK124" i="32"/>
  <c r="U124" i="32"/>
  <c r="V124" i="32"/>
  <c r="Y124" i="32"/>
  <c r="Q124" i="32"/>
  <c r="H124" i="32"/>
  <c r="J124" i="32"/>
  <c r="AA124" i="32"/>
  <c r="AR124" i="32"/>
  <c r="X124" i="32"/>
  <c r="AO124" i="32"/>
  <c r="AC124" i="32"/>
  <c r="AD124" i="32"/>
  <c r="AH124" i="32"/>
  <c r="Z124" i="32"/>
  <c r="N124" i="32"/>
  <c r="AE124" i="32"/>
  <c r="K124" i="32"/>
  <c r="AB124" i="32"/>
  <c r="AS124" i="32"/>
  <c r="AL124" i="32"/>
  <c r="AM124" i="32"/>
  <c r="AP124" i="32"/>
  <c r="AI124" i="32"/>
  <c r="V124" i="92"/>
  <c r="K124" i="92"/>
  <c r="AF124" i="92"/>
  <c r="I124" i="92"/>
  <c r="Y124" i="92"/>
  <c r="AO124" i="92"/>
  <c r="X124" i="92"/>
  <c r="P124" i="92"/>
  <c r="AQ124" i="92"/>
  <c r="U124" i="92"/>
  <c r="AK124" i="92"/>
  <c r="M124" i="92"/>
  <c r="Q124" i="92"/>
  <c r="AB124" i="92"/>
  <c r="Z124" i="92"/>
  <c r="S124" i="92"/>
  <c r="L124" i="92"/>
  <c r="AR124" i="92"/>
  <c r="AP124" i="92"/>
  <c r="AC124" i="92"/>
  <c r="AH124" i="92"/>
  <c r="AS124" i="92"/>
  <c r="H124" i="92"/>
  <c r="J124" i="92"/>
  <c r="AA124" i="92"/>
  <c r="O124" i="92"/>
  <c r="AM124" i="92"/>
  <c r="R124" i="92"/>
  <c r="AJ124" i="92"/>
  <c r="AL124" i="92"/>
  <c r="AE124" i="92"/>
  <c r="AI124" i="92"/>
  <c r="N124" i="92"/>
  <c r="AD124" i="92"/>
  <c r="W124" i="92"/>
  <c r="AN124" i="92"/>
  <c r="L115" i="32"/>
  <c r="AC115" i="32"/>
  <c r="I115" i="32"/>
  <c r="Z115" i="32"/>
  <c r="AQ115" i="32"/>
  <c r="AJ115" i="32"/>
  <c r="AB115" i="32"/>
  <c r="N115" i="32"/>
  <c r="O115" i="32"/>
  <c r="P115" i="32"/>
  <c r="AH115" i="32"/>
  <c r="M115" i="32"/>
  <c r="AD115" i="32"/>
  <c r="J115" i="32"/>
  <c r="AR115" i="32"/>
  <c r="AK115" i="32"/>
  <c r="W115" i="32"/>
  <c r="X115" i="32"/>
  <c r="U115" i="32"/>
  <c r="AL115" i="32"/>
  <c r="Q115" i="32"/>
  <c r="AI115" i="32"/>
  <c r="R115" i="32"/>
  <c r="K115" i="32"/>
  <c r="AS115" i="32"/>
  <c r="AE115" i="32"/>
  <c r="AF115" i="32"/>
  <c r="Y115" i="32"/>
  <c r="AP115" i="32"/>
  <c r="V115" i="32"/>
  <c r="AM115" i="32"/>
  <c r="AA115" i="32"/>
  <c r="S115" i="32"/>
  <c r="H115" i="32"/>
  <c r="AN115" i="32"/>
  <c r="AO115" i="32"/>
  <c r="F114" i="32"/>
  <c r="AC115" i="92"/>
  <c r="AE115" i="92"/>
  <c r="L115" i="92"/>
  <c r="N115" i="92"/>
  <c r="AI115" i="92"/>
  <c r="Q115" i="92"/>
  <c r="AO115" i="92"/>
  <c r="X115" i="92"/>
  <c r="F114" i="92"/>
  <c r="R115" i="92"/>
  <c r="Y115" i="92"/>
  <c r="AL115" i="92"/>
  <c r="AQ115" i="92"/>
  <c r="Z115" i="92"/>
  <c r="I115" i="92"/>
  <c r="AF115" i="92"/>
  <c r="O115" i="92"/>
  <c r="AJ115" i="92"/>
  <c r="AP115" i="92"/>
  <c r="H115" i="92"/>
  <c r="AN115" i="92"/>
  <c r="M115" i="92"/>
  <c r="S115" i="92"/>
  <c r="J115" i="92"/>
  <c r="AD115" i="92"/>
  <c r="AK115" i="92"/>
  <c r="AR115" i="92"/>
  <c r="P115" i="92"/>
  <c r="W115" i="92"/>
  <c r="AB115" i="92"/>
  <c r="U115" i="92"/>
  <c r="AM115" i="92"/>
  <c r="K115" i="92"/>
  <c r="V115" i="92"/>
  <c r="AA115" i="92"/>
  <c r="AS115" i="92"/>
  <c r="AH115" i="92"/>
  <c r="AI197" i="88"/>
  <c r="L197" i="88"/>
  <c r="X197" i="88"/>
  <c r="AS197" i="88"/>
  <c r="V197" i="88"/>
  <c r="AK197" i="88"/>
  <c r="M197" i="88"/>
  <c r="AO197" i="88"/>
  <c r="AF197" i="88"/>
  <c r="AH197" i="88"/>
  <c r="K197" i="88"/>
  <c r="Y197" i="88"/>
  <c r="Q197" i="88"/>
  <c r="I197" i="88"/>
  <c r="Z197" i="88"/>
  <c r="P197" i="88"/>
  <c r="H197" i="88"/>
  <c r="AQ197" i="88"/>
  <c r="O197" i="88"/>
  <c r="AM197" i="88"/>
  <c r="AD197" i="88"/>
  <c r="AR197" i="88"/>
  <c r="AC197" i="88"/>
  <c r="AL197" i="88"/>
  <c r="AP197" i="88"/>
  <c r="AB197" i="88"/>
  <c r="S197" i="88"/>
  <c r="N197" i="88"/>
  <c r="AE197" i="88"/>
  <c r="R197" i="88"/>
  <c r="AJ197" i="88"/>
  <c r="W197" i="88"/>
  <c r="AN197" i="88"/>
  <c r="U197" i="88"/>
  <c r="J197" i="88"/>
  <c r="AA197" i="88"/>
  <c r="AR197" i="94"/>
  <c r="U197" i="94"/>
  <c r="AL197" i="94"/>
  <c r="L197" i="94"/>
  <c r="AC197" i="94"/>
  <c r="AM197" i="94"/>
  <c r="V197" i="94"/>
  <c r="AS197" i="94"/>
  <c r="AB197" i="94"/>
  <c r="K197" i="94"/>
  <c r="P197" i="94"/>
  <c r="W197" i="94"/>
  <c r="AA197" i="94"/>
  <c r="AD197" i="94"/>
  <c r="M197" i="94"/>
  <c r="AK197" i="94"/>
  <c r="S197" i="94"/>
  <c r="AH197" i="94"/>
  <c r="AN197" i="94"/>
  <c r="R197" i="94"/>
  <c r="AI197" i="94"/>
  <c r="AO197" i="94"/>
  <c r="AP197" i="94"/>
  <c r="N197" i="94"/>
  <c r="Q197" i="94"/>
  <c r="X197" i="94"/>
  <c r="H197" i="94"/>
  <c r="J197" i="94"/>
  <c r="AF197" i="94"/>
  <c r="AJ197" i="94"/>
  <c r="AQ197" i="94"/>
  <c r="O197" i="94"/>
  <c r="Z197" i="94"/>
  <c r="Y197" i="94"/>
  <c r="I197" i="94"/>
  <c r="AE197" i="94"/>
  <c r="AA177" i="87"/>
  <c r="AJ177" i="87"/>
  <c r="AR177" i="87"/>
  <c r="R177" i="87"/>
  <c r="J177" i="87"/>
  <c r="AD177" i="87"/>
  <c r="M177" i="87"/>
  <c r="AK177" i="87"/>
  <c r="S177" i="87"/>
  <c r="N177" i="87"/>
  <c r="AC177" i="87"/>
  <c r="AH177" i="87"/>
  <c r="AQ177" i="87"/>
  <c r="Z177" i="87"/>
  <c r="I177" i="87"/>
  <c r="AF177" i="87"/>
  <c r="O177" i="87"/>
  <c r="AL177" i="87"/>
  <c r="W177" i="87"/>
  <c r="H177" i="87"/>
  <c r="AP177" i="87"/>
  <c r="AM177" i="87"/>
  <c r="V177" i="87"/>
  <c r="AS177" i="87"/>
  <c r="AB177" i="87"/>
  <c r="K177" i="87"/>
  <c r="AE177" i="87"/>
  <c r="P177" i="87"/>
  <c r="AI177" i="87"/>
  <c r="Q177" i="87"/>
  <c r="AO177" i="87"/>
  <c r="X177" i="87"/>
  <c r="F176" i="87"/>
  <c r="AN177" i="87"/>
  <c r="L177" i="87"/>
  <c r="Y177" i="87"/>
  <c r="AH177" i="92"/>
  <c r="Y177" i="92"/>
  <c r="AJ177" i="92"/>
  <c r="N177" i="92"/>
  <c r="AP177" i="92"/>
  <c r="AN177" i="92"/>
  <c r="AR177" i="92"/>
  <c r="J177" i="92"/>
  <c r="R177" i="92"/>
  <c r="P177" i="92"/>
  <c r="AE177" i="92"/>
  <c r="AA177" i="92"/>
  <c r="H177" i="92"/>
  <c r="W177" i="92"/>
  <c r="AD177" i="92"/>
  <c r="M177" i="92"/>
  <c r="AK177" i="92"/>
  <c r="S177" i="92"/>
  <c r="L177" i="92"/>
  <c r="AM177" i="92"/>
  <c r="V177" i="92"/>
  <c r="AS177" i="92"/>
  <c r="AB177" i="92"/>
  <c r="K177" i="92"/>
  <c r="AC177" i="92"/>
  <c r="AI177" i="92"/>
  <c r="AO177" i="92"/>
  <c r="F176" i="92"/>
  <c r="Z177" i="92"/>
  <c r="AF177" i="92"/>
  <c r="U177" i="92"/>
  <c r="Q177" i="92"/>
  <c r="X177" i="92"/>
  <c r="AL177" i="92"/>
  <c r="AQ177" i="92"/>
  <c r="I177" i="92"/>
  <c r="O177" i="92"/>
  <c r="AQ192" i="87"/>
  <c r="AK192" i="87"/>
  <c r="M192" i="87"/>
  <c r="Y192" i="87"/>
  <c r="H192" i="87"/>
  <c r="AP192" i="87"/>
  <c r="AD192" i="87"/>
  <c r="S192" i="87"/>
  <c r="V192" i="87"/>
  <c r="Q192" i="87"/>
  <c r="AO192" i="87"/>
  <c r="Z192" i="87"/>
  <c r="K192" i="87"/>
  <c r="AH192" i="87"/>
  <c r="AC192" i="87"/>
  <c r="O192" i="87"/>
  <c r="AL192" i="87"/>
  <c r="I192" i="87"/>
  <c r="AB192" i="87"/>
  <c r="X192" i="87"/>
  <c r="AF192" i="87"/>
  <c r="P192" i="87"/>
  <c r="L192" i="87"/>
  <c r="AR192" i="87"/>
  <c r="AM192" i="87"/>
  <c r="J192" i="87"/>
  <c r="AA192" i="87"/>
  <c r="AS192" i="87"/>
  <c r="R192" i="87"/>
  <c r="AJ192" i="87"/>
  <c r="AI192" i="87"/>
  <c r="W192" i="87"/>
  <c r="AE192" i="87"/>
  <c r="AN192" i="87"/>
  <c r="N192" i="87"/>
  <c r="AS192" i="93"/>
  <c r="AB192" i="93"/>
  <c r="AM192" i="93"/>
  <c r="Q192" i="93"/>
  <c r="S192" i="93"/>
  <c r="AQ192" i="93"/>
  <c r="I192" i="93"/>
  <c r="AD192" i="93"/>
  <c r="X192" i="93"/>
  <c r="AK192" i="93"/>
  <c r="V192" i="93"/>
  <c r="AO192" i="93"/>
  <c r="M192" i="93"/>
  <c r="O192" i="93"/>
  <c r="P192" i="93"/>
  <c r="AH192" i="93"/>
  <c r="J192" i="93"/>
  <c r="AA192" i="93"/>
  <c r="K192" i="93"/>
  <c r="AR192" i="93"/>
  <c r="H192" i="93"/>
  <c r="Y192" i="93"/>
  <c r="AP192" i="93"/>
  <c r="R192" i="93"/>
  <c r="AJ192" i="93"/>
  <c r="Z192" i="93"/>
  <c r="L192" i="93"/>
  <c r="AN192" i="93"/>
  <c r="AC192" i="93"/>
  <c r="W192" i="93"/>
  <c r="AI192" i="93"/>
  <c r="U192" i="93"/>
  <c r="N192" i="93"/>
  <c r="AL192" i="93"/>
  <c r="AE192" i="93"/>
  <c r="AF192" i="93"/>
  <c r="AR154" i="87"/>
  <c r="Q154" i="87"/>
  <c r="I154" i="87"/>
  <c r="AI154" i="87"/>
  <c r="Z154" i="87"/>
  <c r="AQ154" i="87"/>
  <c r="AD154" i="87"/>
  <c r="AF154" i="87"/>
  <c r="AK154" i="87"/>
  <c r="M154" i="87"/>
  <c r="O154" i="87"/>
  <c r="S154" i="87"/>
  <c r="AO154" i="87"/>
  <c r="AS154" i="87"/>
  <c r="AM154" i="87"/>
  <c r="K154" i="87"/>
  <c r="V154" i="87"/>
  <c r="AB154" i="87"/>
  <c r="AL154" i="87"/>
  <c r="N154" i="87"/>
  <c r="AE154" i="87"/>
  <c r="X154" i="87"/>
  <c r="H154" i="87"/>
  <c r="Y154" i="87"/>
  <c r="AP154" i="87"/>
  <c r="L154" i="87"/>
  <c r="AC154" i="87"/>
  <c r="W154" i="87"/>
  <c r="AN154" i="87"/>
  <c r="P154" i="87"/>
  <c r="AH154" i="87"/>
  <c r="AA154" i="87"/>
  <c r="AJ154" i="87"/>
  <c r="J154" i="87"/>
  <c r="R154" i="87"/>
  <c r="AR154" i="93"/>
  <c r="AL154" i="93"/>
  <c r="AD154" i="93"/>
  <c r="X154" i="93"/>
  <c r="O154" i="93"/>
  <c r="H154" i="93"/>
  <c r="AP154" i="93"/>
  <c r="AI154" i="93"/>
  <c r="Z154" i="93"/>
  <c r="S154" i="93"/>
  <c r="L154" i="93"/>
  <c r="AO154" i="93"/>
  <c r="Y154" i="93"/>
  <c r="I154" i="93"/>
  <c r="AF154" i="93"/>
  <c r="Q154" i="93"/>
  <c r="AC154" i="93"/>
  <c r="AQ154" i="93"/>
  <c r="M154" i="93"/>
  <c r="AK154" i="93"/>
  <c r="U154" i="93"/>
  <c r="K154" i="93"/>
  <c r="AH154" i="93"/>
  <c r="V154" i="93"/>
  <c r="AS154" i="93"/>
  <c r="AM154" i="93"/>
  <c r="R154" i="93"/>
  <c r="AJ154" i="93"/>
  <c r="P154" i="93"/>
  <c r="J154" i="93"/>
  <c r="AA154" i="93"/>
  <c r="N154" i="93"/>
  <c r="AE154" i="93"/>
  <c r="AB154" i="93"/>
  <c r="W154" i="93"/>
  <c r="AN154" i="93"/>
  <c r="S135" i="32"/>
  <c r="AK135" i="32"/>
  <c r="L135" i="32"/>
  <c r="AC135" i="32"/>
  <c r="M135" i="32"/>
  <c r="N135" i="32"/>
  <c r="I135" i="32"/>
  <c r="AQ135" i="32"/>
  <c r="AJ135" i="32"/>
  <c r="X135" i="32"/>
  <c r="AO135" i="32"/>
  <c r="P135" i="32"/>
  <c r="AH135" i="32"/>
  <c r="V135" i="32"/>
  <c r="W135" i="32"/>
  <c r="Q135" i="32"/>
  <c r="J135" i="32"/>
  <c r="AR135" i="32"/>
  <c r="K135" i="32"/>
  <c r="AB135" i="32"/>
  <c r="AS135" i="32"/>
  <c r="U135" i="32"/>
  <c r="AL135" i="32"/>
  <c r="AD135" i="32"/>
  <c r="AE135" i="32"/>
  <c r="Z135" i="32"/>
  <c r="R135" i="32"/>
  <c r="O135" i="32"/>
  <c r="AF135" i="32"/>
  <c r="H135" i="32"/>
  <c r="Y135" i="32"/>
  <c r="AP135" i="32"/>
  <c r="AM135" i="32"/>
  <c r="AN135" i="32"/>
  <c r="AI135" i="32"/>
  <c r="AA135" i="32"/>
  <c r="AI135" i="88"/>
  <c r="W135" i="88"/>
  <c r="AF135" i="88"/>
  <c r="AR135" i="88"/>
  <c r="AS135" i="88"/>
  <c r="K135" i="88"/>
  <c r="J135" i="88"/>
  <c r="AC135" i="88"/>
  <c r="L135" i="88"/>
  <c r="AE135" i="88"/>
  <c r="I135" i="88"/>
  <c r="X135" i="88"/>
  <c r="AA135" i="88"/>
  <c r="AL135" i="88"/>
  <c r="U135" i="88"/>
  <c r="AQ135" i="88"/>
  <c r="S135" i="88"/>
  <c r="AJ135" i="88"/>
  <c r="M135" i="88"/>
  <c r="AP135" i="88"/>
  <c r="H135" i="88"/>
  <c r="AO135" i="88"/>
  <c r="AM135" i="88"/>
  <c r="AB135" i="88"/>
  <c r="AH135" i="88"/>
  <c r="AK135" i="88"/>
  <c r="AD135" i="88"/>
  <c r="AN135" i="88"/>
  <c r="V135" i="88"/>
  <c r="Y135" i="88"/>
  <c r="Z135" i="88"/>
  <c r="R135" i="88"/>
  <c r="P135" i="88"/>
  <c r="N135" i="88"/>
  <c r="O135" i="88"/>
  <c r="Q135" i="88"/>
  <c r="R134" i="32"/>
  <c r="U134" i="32"/>
  <c r="AA134" i="32"/>
  <c r="AR134" i="32"/>
  <c r="AF134" i="32"/>
  <c r="X134" i="32"/>
  <c r="Z134" i="32"/>
  <c r="AC134" i="32"/>
  <c r="AM134" i="32"/>
  <c r="W134" i="32"/>
  <c r="Y134" i="32"/>
  <c r="AE134" i="32"/>
  <c r="M134" i="32"/>
  <c r="AK134" i="32"/>
  <c r="AH134" i="32"/>
  <c r="AI134" i="32"/>
  <c r="AL134" i="32"/>
  <c r="H134" i="32"/>
  <c r="J134" i="32"/>
  <c r="L134" i="32"/>
  <c r="K134" i="32"/>
  <c r="AJ134" i="32"/>
  <c r="V134" i="32"/>
  <c r="AO134" i="32"/>
  <c r="AP134" i="32"/>
  <c r="AQ134" i="32"/>
  <c r="Q134" i="32"/>
  <c r="N134" i="32"/>
  <c r="P134" i="32"/>
  <c r="S134" i="32"/>
  <c r="AN134" i="32"/>
  <c r="AB134" i="32"/>
  <c r="AS134" i="32"/>
  <c r="I134" i="32"/>
  <c r="O134" i="32"/>
  <c r="AD134" i="32"/>
  <c r="W134" i="91"/>
  <c r="J134" i="91"/>
  <c r="AP134" i="91"/>
  <c r="R134" i="91"/>
  <c r="N134" i="91"/>
  <c r="AJ134" i="91"/>
  <c r="AE134" i="91"/>
  <c r="AR134" i="91"/>
  <c r="AA134" i="91"/>
  <c r="AN134" i="91"/>
  <c r="AH134" i="91"/>
  <c r="AK134" i="91"/>
  <c r="S134" i="91"/>
  <c r="AM134" i="91"/>
  <c r="V134" i="91"/>
  <c r="L134" i="91"/>
  <c r="P134" i="91"/>
  <c r="AS134" i="91"/>
  <c r="AB134" i="91"/>
  <c r="K134" i="91"/>
  <c r="AD134" i="91"/>
  <c r="M134" i="91"/>
  <c r="AC134" i="91"/>
  <c r="X134" i="91"/>
  <c r="Z134" i="91"/>
  <c r="AL134" i="91"/>
  <c r="H134" i="91"/>
  <c r="O134" i="91"/>
  <c r="Q134" i="91"/>
  <c r="Y134" i="91"/>
  <c r="AO134" i="91"/>
  <c r="AQ134" i="91"/>
  <c r="I134" i="91"/>
  <c r="AF134" i="91"/>
  <c r="AI134" i="91"/>
  <c r="U134" i="91"/>
  <c r="I141" i="32"/>
  <c r="Z141" i="32"/>
  <c r="AQ141" i="32"/>
  <c r="S141" i="32"/>
  <c r="AK141" i="32"/>
  <c r="W141" i="32"/>
  <c r="Y141" i="32"/>
  <c r="AA141" i="32"/>
  <c r="R141" i="32"/>
  <c r="M141" i="32"/>
  <c r="AD141" i="32"/>
  <c r="H141" i="32"/>
  <c r="X141" i="32"/>
  <c r="AO141" i="32"/>
  <c r="AE141" i="32"/>
  <c r="AH141" i="32"/>
  <c r="AR141" i="32"/>
  <c r="AJ141" i="32"/>
  <c r="Q141" i="32"/>
  <c r="AI141" i="32"/>
  <c r="K141" i="32"/>
  <c r="AB141" i="32"/>
  <c r="AS141" i="32"/>
  <c r="AN141" i="32"/>
  <c r="AP141" i="32"/>
  <c r="L141" i="32"/>
  <c r="U141" i="32"/>
  <c r="V141" i="32"/>
  <c r="AM141" i="32"/>
  <c r="O141" i="32"/>
  <c r="AF141" i="32"/>
  <c r="N141" i="32"/>
  <c r="P141" i="32"/>
  <c r="J141" i="32"/>
  <c r="AC141" i="32"/>
  <c r="AL141" i="32"/>
  <c r="AR141" i="91"/>
  <c r="AP141" i="91"/>
  <c r="AI141" i="91"/>
  <c r="Z141" i="91"/>
  <c r="S141" i="91"/>
  <c r="L141" i="91"/>
  <c r="AL141" i="91"/>
  <c r="AD141" i="91"/>
  <c r="X141" i="91"/>
  <c r="O141" i="91"/>
  <c r="H141" i="91"/>
  <c r="AQ141" i="91"/>
  <c r="AC141" i="91"/>
  <c r="M141" i="91"/>
  <c r="AK141" i="91"/>
  <c r="U141" i="91"/>
  <c r="AF141" i="91"/>
  <c r="Y141" i="91"/>
  <c r="Q141" i="91"/>
  <c r="AO141" i="91"/>
  <c r="I141" i="91"/>
  <c r="K141" i="91"/>
  <c r="AH141" i="91"/>
  <c r="V141" i="91"/>
  <c r="AS141" i="91"/>
  <c r="P141" i="91"/>
  <c r="AM141" i="91"/>
  <c r="AB141" i="91"/>
  <c r="W141" i="91"/>
  <c r="AN141" i="91"/>
  <c r="N141" i="91"/>
  <c r="AE141" i="91"/>
  <c r="AJ141" i="91"/>
  <c r="J141" i="91"/>
  <c r="R141" i="91"/>
  <c r="AA141" i="91"/>
  <c r="Q173" i="32"/>
  <c r="AI173" i="32"/>
  <c r="O173" i="32"/>
  <c r="AF173" i="32"/>
  <c r="H173" i="32"/>
  <c r="AJ173" i="32"/>
  <c r="AC173" i="32"/>
  <c r="Y173" i="32"/>
  <c r="P173" i="32"/>
  <c r="V173" i="32"/>
  <c r="AM173" i="32"/>
  <c r="S173" i="32"/>
  <c r="AK173" i="32"/>
  <c r="J173" i="32"/>
  <c r="AR173" i="32"/>
  <c r="AL173" i="32"/>
  <c r="AP173" i="32"/>
  <c r="AH173" i="32"/>
  <c r="I173" i="32"/>
  <c r="Z173" i="32"/>
  <c r="AQ173" i="32"/>
  <c r="X173" i="32"/>
  <c r="AO173" i="32"/>
  <c r="R173" i="32"/>
  <c r="L173" i="32"/>
  <c r="W173" i="32"/>
  <c r="N173" i="32"/>
  <c r="M173" i="32"/>
  <c r="AD173" i="32"/>
  <c r="K173" i="32"/>
  <c r="AB173" i="32"/>
  <c r="AS173" i="32"/>
  <c r="AA173" i="32"/>
  <c r="U173" i="32"/>
  <c r="AN173" i="32"/>
  <c r="AE173" i="32"/>
  <c r="AJ173" i="92"/>
  <c r="AH173" i="92"/>
  <c r="R173" i="92"/>
  <c r="AP173" i="92"/>
  <c r="AA173" i="92"/>
  <c r="J173" i="92"/>
  <c r="W173" i="92"/>
  <c r="AN173" i="92"/>
  <c r="H173" i="92"/>
  <c r="AE173" i="92"/>
  <c r="AR173" i="92"/>
  <c r="P173" i="92"/>
  <c r="N173" i="92"/>
  <c r="AF173" i="92"/>
  <c r="O173" i="92"/>
  <c r="AI173" i="92"/>
  <c r="Q173" i="92"/>
  <c r="U173" i="92"/>
  <c r="AO173" i="92"/>
  <c r="X173" i="92"/>
  <c r="AQ173" i="92"/>
  <c r="Z173" i="92"/>
  <c r="I173" i="92"/>
  <c r="AL173" i="92"/>
  <c r="Y173" i="92"/>
  <c r="S173" i="92"/>
  <c r="V173" i="92"/>
  <c r="AS173" i="92"/>
  <c r="K173" i="92"/>
  <c r="M173" i="92"/>
  <c r="AK173" i="92"/>
  <c r="AM173" i="92"/>
  <c r="L173" i="92"/>
  <c r="AB173" i="92"/>
  <c r="AD173" i="92"/>
  <c r="AC173" i="92"/>
  <c r="U179" i="32"/>
  <c r="AL179" i="32"/>
  <c r="R179" i="32"/>
  <c r="AJ179" i="32"/>
  <c r="V179" i="32"/>
  <c r="X179" i="32"/>
  <c r="Z179" i="32"/>
  <c r="AS179" i="32"/>
  <c r="AK179" i="32"/>
  <c r="Y179" i="32"/>
  <c r="AP179" i="32"/>
  <c r="W179" i="32"/>
  <c r="AN179" i="32"/>
  <c r="AD179" i="32"/>
  <c r="AF179" i="32"/>
  <c r="AQ179" i="32"/>
  <c r="Q179" i="32"/>
  <c r="H179" i="32"/>
  <c r="L179" i="32"/>
  <c r="AC179" i="32"/>
  <c r="J179" i="32"/>
  <c r="AA179" i="32"/>
  <c r="AR179" i="32"/>
  <c r="AM179" i="32"/>
  <c r="AO179" i="32"/>
  <c r="K179" i="32"/>
  <c r="AI179" i="32"/>
  <c r="P179" i="32"/>
  <c r="AH179" i="32"/>
  <c r="N179" i="32"/>
  <c r="AE179" i="32"/>
  <c r="M179" i="32"/>
  <c r="O179" i="32"/>
  <c r="I179" i="32"/>
  <c r="AB179" i="32"/>
  <c r="S179" i="32"/>
  <c r="L179" i="92"/>
  <c r="AP179" i="92"/>
  <c r="U179" i="92"/>
  <c r="AL179" i="92"/>
  <c r="H179" i="92"/>
  <c r="AC179" i="92"/>
  <c r="AF179" i="92"/>
  <c r="O179" i="92"/>
  <c r="AI179" i="92"/>
  <c r="Q179" i="92"/>
  <c r="AJ179" i="92"/>
  <c r="AN179" i="92"/>
  <c r="P179" i="92"/>
  <c r="Y179" i="92"/>
  <c r="AO179" i="92"/>
  <c r="X179" i="92"/>
  <c r="AQ179" i="92"/>
  <c r="Z179" i="92"/>
  <c r="I179" i="92"/>
  <c r="R179" i="92"/>
  <c r="W179" i="92"/>
  <c r="S179" i="92"/>
  <c r="V179" i="92"/>
  <c r="J179" i="92"/>
  <c r="AK179" i="92"/>
  <c r="AM179" i="92"/>
  <c r="AR179" i="92"/>
  <c r="N179" i="92"/>
  <c r="K179" i="92"/>
  <c r="AE179" i="92"/>
  <c r="AD179" i="92"/>
  <c r="AH179" i="92"/>
  <c r="AS179" i="92"/>
  <c r="M179" i="92"/>
  <c r="AB179" i="92"/>
  <c r="AA179" i="92"/>
  <c r="J149" i="32"/>
  <c r="AA149" i="32"/>
  <c r="AR149" i="32"/>
  <c r="Y149" i="32"/>
  <c r="AP149" i="32"/>
  <c r="AK149" i="32"/>
  <c r="AD149" i="32"/>
  <c r="I149" i="32"/>
  <c r="AF149" i="32"/>
  <c r="N149" i="32"/>
  <c r="AE149" i="32"/>
  <c r="L149" i="32"/>
  <c r="AC149" i="32"/>
  <c r="K149" i="32"/>
  <c r="AS149" i="32"/>
  <c r="AM149" i="32"/>
  <c r="Z149" i="32"/>
  <c r="Q149" i="32"/>
  <c r="R149" i="32"/>
  <c r="AJ149" i="32"/>
  <c r="P149" i="32"/>
  <c r="AH149" i="32"/>
  <c r="S149" i="32"/>
  <c r="M149" i="32"/>
  <c r="X149" i="32"/>
  <c r="AQ149" i="32"/>
  <c r="AI149" i="32"/>
  <c r="W149" i="32"/>
  <c r="AN149" i="32"/>
  <c r="U149" i="32"/>
  <c r="AL149" i="32"/>
  <c r="AB149" i="32"/>
  <c r="V149" i="32"/>
  <c r="AO149" i="32"/>
  <c r="O149" i="32"/>
  <c r="H149" i="32"/>
  <c r="R149" i="92"/>
  <c r="W149" i="92"/>
  <c r="AN149" i="92"/>
  <c r="AR149" i="92"/>
  <c r="AE149" i="92"/>
  <c r="J149" i="92"/>
  <c r="AP149" i="92"/>
  <c r="AA149" i="92"/>
  <c r="AH149" i="92"/>
  <c r="N149" i="92"/>
  <c r="P149" i="92"/>
  <c r="H149" i="92"/>
  <c r="AF149" i="92"/>
  <c r="O149" i="92"/>
  <c r="AI149" i="92"/>
  <c r="Q149" i="92"/>
  <c r="U149" i="92"/>
  <c r="AO149" i="92"/>
  <c r="X149" i="92"/>
  <c r="AQ149" i="92"/>
  <c r="Z149" i="92"/>
  <c r="I149" i="92"/>
  <c r="AL149" i="92"/>
  <c r="S149" i="92"/>
  <c r="V149" i="92"/>
  <c r="AJ149" i="92"/>
  <c r="AS149" i="92"/>
  <c r="K149" i="92"/>
  <c r="M149" i="92"/>
  <c r="AK149" i="92"/>
  <c r="AM149" i="92"/>
  <c r="L149" i="92"/>
  <c r="Y149" i="92"/>
  <c r="AB149" i="92"/>
  <c r="AD149" i="92"/>
  <c r="AC149" i="92"/>
  <c r="I191" i="32"/>
  <c r="Z191" i="32"/>
  <c r="AQ191" i="32"/>
  <c r="AA191" i="32"/>
  <c r="L191" i="32"/>
  <c r="AJ191" i="32"/>
  <c r="AH191" i="32"/>
  <c r="AK191" i="32"/>
  <c r="P191" i="32"/>
  <c r="M191" i="32"/>
  <c r="AD191" i="32"/>
  <c r="J191" i="32"/>
  <c r="AF191" i="32"/>
  <c r="R191" i="32"/>
  <c r="AO191" i="32"/>
  <c r="AS191" i="32"/>
  <c r="AB191" i="32"/>
  <c r="AN191" i="32"/>
  <c r="Q191" i="32"/>
  <c r="AI191" i="32"/>
  <c r="O191" i="32"/>
  <c r="AL191" i="32"/>
  <c r="X191" i="32"/>
  <c r="K191" i="32"/>
  <c r="N191" i="32"/>
  <c r="AE191" i="32"/>
  <c r="S191" i="32"/>
  <c r="V191" i="32"/>
  <c r="AM191" i="32"/>
  <c r="U191" i="32"/>
  <c r="AR191" i="32"/>
  <c r="AC191" i="32"/>
  <c r="W191" i="32"/>
  <c r="Y191" i="32"/>
  <c r="H191" i="32"/>
  <c r="AP191" i="32"/>
  <c r="Y191" i="92"/>
  <c r="AC191" i="92"/>
  <c r="AP191" i="92"/>
  <c r="H191" i="92"/>
  <c r="L191" i="92"/>
  <c r="AS191" i="92"/>
  <c r="AB191" i="92"/>
  <c r="K191" i="92"/>
  <c r="AD191" i="92"/>
  <c r="M191" i="92"/>
  <c r="W191" i="92"/>
  <c r="AA191" i="92"/>
  <c r="AH191" i="92"/>
  <c r="AL191" i="92"/>
  <c r="AK191" i="92"/>
  <c r="S191" i="92"/>
  <c r="AM191" i="92"/>
  <c r="V191" i="92"/>
  <c r="AN191" i="92"/>
  <c r="AR191" i="92"/>
  <c r="J191" i="92"/>
  <c r="O191" i="92"/>
  <c r="Q191" i="92"/>
  <c r="AJ191" i="92"/>
  <c r="U191" i="92"/>
  <c r="AF191" i="92"/>
  <c r="AI191" i="92"/>
  <c r="AE191" i="92"/>
  <c r="P191" i="92"/>
  <c r="AQ191" i="92"/>
  <c r="R191" i="92"/>
  <c r="Z191" i="92"/>
  <c r="AO191" i="92"/>
  <c r="I191" i="92"/>
  <c r="X191" i="92"/>
  <c r="N191" i="92"/>
  <c r="AU180" i="94"/>
  <c r="AV180" i="94" s="1"/>
  <c r="AH112" i="92"/>
  <c r="U112" i="92"/>
  <c r="AQ112" i="92"/>
  <c r="AB112" i="92"/>
  <c r="K112" i="92"/>
  <c r="AF112" i="92"/>
  <c r="AS112" i="92"/>
  <c r="P112" i="92"/>
  <c r="V112" i="92"/>
  <c r="I112" i="92"/>
  <c r="AM112" i="92"/>
  <c r="AP112" i="92"/>
  <c r="S112" i="92"/>
  <c r="AI112" i="92"/>
  <c r="L112" i="92"/>
  <c r="AD112" i="92"/>
  <c r="H112" i="92"/>
  <c r="X112" i="92"/>
  <c r="Z112" i="92"/>
  <c r="AK112" i="92"/>
  <c r="AC112" i="92"/>
  <c r="M112" i="92"/>
  <c r="O112" i="92"/>
  <c r="Y112" i="92"/>
  <c r="R112" i="92"/>
  <c r="AJ112" i="92"/>
  <c r="Q112" i="92"/>
  <c r="J112" i="92"/>
  <c r="AA112" i="92"/>
  <c r="AO112" i="92"/>
  <c r="AN112" i="92"/>
  <c r="W112" i="92"/>
  <c r="AL112" i="92"/>
  <c r="AE112" i="92"/>
  <c r="AR112" i="92"/>
  <c r="N112" i="92"/>
  <c r="AA136" i="91"/>
  <c r="J136" i="91"/>
  <c r="AN136" i="91"/>
  <c r="R136" i="91"/>
  <c r="AE136" i="91"/>
  <c r="AR136" i="91"/>
  <c r="W136" i="91"/>
  <c r="AJ136" i="91"/>
  <c r="N136" i="91"/>
  <c r="AH136" i="91"/>
  <c r="AQ136" i="91"/>
  <c r="Z136" i="91"/>
  <c r="I136" i="91"/>
  <c r="AF136" i="91"/>
  <c r="O136" i="91"/>
  <c r="AC136" i="91"/>
  <c r="P136" i="91"/>
  <c r="AI136" i="91"/>
  <c r="Q136" i="91"/>
  <c r="AO136" i="91"/>
  <c r="X136" i="91"/>
  <c r="L136" i="91"/>
  <c r="Y136" i="91"/>
  <c r="M136" i="91"/>
  <c r="S136" i="91"/>
  <c r="AP136" i="91"/>
  <c r="AM136" i="91"/>
  <c r="AS136" i="91"/>
  <c r="K136" i="91"/>
  <c r="AD136" i="91"/>
  <c r="AK136" i="91"/>
  <c r="U136" i="91"/>
  <c r="H136" i="91"/>
  <c r="V136" i="91"/>
  <c r="AB136" i="91"/>
  <c r="AL136" i="91"/>
  <c r="V184" i="91"/>
  <c r="J184" i="91"/>
  <c r="AQ184" i="91"/>
  <c r="AJ184" i="91"/>
  <c r="AM184" i="91"/>
  <c r="AD184" i="91"/>
  <c r="M184" i="91"/>
  <c r="AF184" i="91"/>
  <c r="AR184" i="91"/>
  <c r="AO184" i="91"/>
  <c r="O184" i="91"/>
  <c r="X184" i="91"/>
  <c r="R184" i="91"/>
  <c r="N184" i="91"/>
  <c r="AK184" i="91"/>
  <c r="AL184" i="91"/>
  <c r="U184" i="91"/>
  <c r="K184" i="91"/>
  <c r="AI184" i="91"/>
  <c r="Z184" i="91"/>
  <c r="AC184" i="91"/>
  <c r="L184" i="91"/>
  <c r="W184" i="91"/>
  <c r="AS184" i="91"/>
  <c r="I184" i="91"/>
  <c r="AP184" i="91"/>
  <c r="H184" i="91"/>
  <c r="S184" i="91"/>
  <c r="AH184" i="91"/>
  <c r="Q184" i="91"/>
  <c r="AE184" i="91"/>
  <c r="Y184" i="91"/>
  <c r="AB184" i="91"/>
  <c r="AA184" i="91"/>
  <c r="P184" i="91"/>
  <c r="AN184" i="91"/>
  <c r="AB121" i="91"/>
  <c r="AS121" i="91"/>
  <c r="M121" i="91"/>
  <c r="V121" i="91"/>
  <c r="AF121" i="91"/>
  <c r="I121" i="91"/>
  <c r="AQ121" i="91"/>
  <c r="X121" i="91"/>
  <c r="AD121" i="91"/>
  <c r="AM121" i="91"/>
  <c r="Z121" i="91"/>
  <c r="F120" i="91"/>
  <c r="K121" i="91"/>
  <c r="O121" i="91"/>
  <c r="AI121" i="91"/>
  <c r="S121" i="91"/>
  <c r="AR121" i="91"/>
  <c r="AO121" i="91"/>
  <c r="L121" i="91"/>
  <c r="AC121" i="91"/>
  <c r="R121" i="91"/>
  <c r="AJ121" i="91"/>
  <c r="AK121" i="91"/>
  <c r="U121" i="91"/>
  <c r="AL121" i="91"/>
  <c r="J121" i="91"/>
  <c r="AA121" i="91"/>
  <c r="Y121" i="91"/>
  <c r="AE121" i="91"/>
  <c r="Q121" i="91"/>
  <c r="AH121" i="91"/>
  <c r="AN121" i="91"/>
  <c r="H121" i="91"/>
  <c r="AP121" i="91"/>
  <c r="N121" i="91"/>
  <c r="P121" i="91"/>
  <c r="W121" i="91"/>
  <c r="AR193" i="87"/>
  <c r="H193" i="87"/>
  <c r="AD193" i="87"/>
  <c r="Z193" i="87"/>
  <c r="V193" i="87"/>
  <c r="AS193" i="87"/>
  <c r="L193" i="87"/>
  <c r="AI193" i="87"/>
  <c r="S193" i="87"/>
  <c r="AP193" i="87"/>
  <c r="O193" i="87"/>
  <c r="AL193" i="87"/>
  <c r="K193" i="87"/>
  <c r="AH193" i="87"/>
  <c r="X193" i="87"/>
  <c r="M193" i="87"/>
  <c r="I193" i="87"/>
  <c r="Q193" i="87"/>
  <c r="AK193" i="87"/>
  <c r="AF193" i="87"/>
  <c r="AB193" i="87"/>
  <c r="AO193" i="87"/>
  <c r="Y193" i="87"/>
  <c r="P193" i="87"/>
  <c r="AC193" i="87"/>
  <c r="AQ193" i="87"/>
  <c r="N193" i="87"/>
  <c r="AE193" i="87"/>
  <c r="AM193" i="87"/>
  <c r="W193" i="87"/>
  <c r="AN193" i="87"/>
  <c r="AA193" i="87"/>
  <c r="AJ193" i="87"/>
  <c r="J193" i="87"/>
  <c r="R193" i="87"/>
  <c r="J193" i="94"/>
  <c r="AR193" i="94"/>
  <c r="U193" i="94"/>
  <c r="AL193" i="94"/>
  <c r="AA193" i="94"/>
  <c r="AO193" i="94"/>
  <c r="X193" i="94"/>
  <c r="AQ193" i="94"/>
  <c r="Z193" i="94"/>
  <c r="I193" i="94"/>
  <c r="P193" i="94"/>
  <c r="W193" i="94"/>
  <c r="L193" i="94"/>
  <c r="AF193" i="94"/>
  <c r="O193" i="94"/>
  <c r="AI193" i="94"/>
  <c r="Q193" i="94"/>
  <c r="AH193" i="94"/>
  <c r="AN193" i="94"/>
  <c r="R193" i="94"/>
  <c r="AB193" i="94"/>
  <c r="AD193" i="94"/>
  <c r="Y193" i="94"/>
  <c r="AJ193" i="94"/>
  <c r="AS193" i="94"/>
  <c r="K193" i="94"/>
  <c r="M193" i="94"/>
  <c r="AE193" i="94"/>
  <c r="V193" i="94"/>
  <c r="AK193" i="94"/>
  <c r="AP193" i="94"/>
  <c r="S193" i="94"/>
  <c r="H193" i="94"/>
  <c r="AC193" i="94"/>
  <c r="AM193" i="94"/>
  <c r="N193" i="94"/>
  <c r="U111" i="94"/>
  <c r="AR111" i="94"/>
  <c r="AC111" i="94"/>
  <c r="L111" i="94"/>
  <c r="J111" i="94"/>
  <c r="AK111" i="94"/>
  <c r="S111" i="94"/>
  <c r="AM111" i="94"/>
  <c r="V111" i="94"/>
  <c r="AP111" i="94"/>
  <c r="H111" i="94"/>
  <c r="N111" i="94"/>
  <c r="AS111" i="94"/>
  <c r="AB111" i="94"/>
  <c r="K111" i="94"/>
  <c r="AD111" i="94"/>
  <c r="M111" i="94"/>
  <c r="Y111" i="94"/>
  <c r="AE111" i="94"/>
  <c r="AJ111" i="94"/>
  <c r="AF111" i="94"/>
  <c r="AI111" i="94"/>
  <c r="AH111" i="94"/>
  <c r="R111" i="94"/>
  <c r="O111" i="94"/>
  <c r="Q111" i="94"/>
  <c r="AN111" i="94"/>
  <c r="Z111" i="94"/>
  <c r="AL111" i="94"/>
  <c r="AO111" i="94"/>
  <c r="I111" i="94"/>
  <c r="X111" i="94"/>
  <c r="P111" i="94"/>
  <c r="AA111" i="94"/>
  <c r="AQ111" i="94"/>
  <c r="W111" i="94"/>
  <c r="AD186" i="94"/>
  <c r="I186" i="94"/>
  <c r="AQ186" i="94"/>
  <c r="V186" i="94"/>
  <c r="AM186" i="94"/>
  <c r="M186" i="94"/>
  <c r="Z186" i="94"/>
  <c r="AO186" i="94"/>
  <c r="AS186" i="94"/>
  <c r="K186" i="94"/>
  <c r="X186" i="94"/>
  <c r="AB186" i="94"/>
  <c r="AI186" i="94"/>
  <c r="AK186" i="94"/>
  <c r="H186" i="94"/>
  <c r="Y186" i="94"/>
  <c r="AP186" i="94"/>
  <c r="W186" i="94"/>
  <c r="AN186" i="94"/>
  <c r="AF186" i="94"/>
  <c r="Q186" i="94"/>
  <c r="P186" i="94"/>
  <c r="AH186" i="94"/>
  <c r="N186" i="94"/>
  <c r="AE186" i="94"/>
  <c r="AR186" i="94"/>
  <c r="AL186" i="94"/>
  <c r="J186" i="94"/>
  <c r="S186" i="94"/>
  <c r="U186" i="94"/>
  <c r="AA186" i="94"/>
  <c r="R186" i="94"/>
  <c r="O186" i="94"/>
  <c r="L186" i="94"/>
  <c r="AJ186" i="94"/>
  <c r="AC186" i="94"/>
  <c r="AJ133" i="94"/>
  <c r="AH133" i="94"/>
  <c r="R133" i="94"/>
  <c r="AP133" i="94"/>
  <c r="AA133" i="94"/>
  <c r="J133" i="94"/>
  <c r="AE133" i="94"/>
  <c r="AR133" i="94"/>
  <c r="P133" i="94"/>
  <c r="W133" i="94"/>
  <c r="H133" i="94"/>
  <c r="AN133" i="94"/>
  <c r="Y133" i="94"/>
  <c r="AQ133" i="94"/>
  <c r="Z133" i="94"/>
  <c r="I133" i="94"/>
  <c r="AF133" i="94"/>
  <c r="O133" i="94"/>
  <c r="U133" i="94"/>
  <c r="N133" i="94"/>
  <c r="AI133" i="94"/>
  <c r="Q133" i="94"/>
  <c r="AO133" i="94"/>
  <c r="X133" i="94"/>
  <c r="F132" i="94"/>
  <c r="AL133" i="94"/>
  <c r="V133" i="94"/>
  <c r="AB133" i="94"/>
  <c r="AC133" i="94"/>
  <c r="AM133" i="94"/>
  <c r="AS133" i="94"/>
  <c r="K133" i="94"/>
  <c r="AD133" i="94"/>
  <c r="L133" i="94"/>
  <c r="M133" i="94"/>
  <c r="AK133" i="94"/>
  <c r="S133" i="94"/>
  <c r="R110" i="91"/>
  <c r="AR110" i="91"/>
  <c r="J110" i="91"/>
  <c r="AJ110" i="91"/>
  <c r="AN110" i="91"/>
  <c r="AA110" i="91"/>
  <c r="AE110" i="91"/>
  <c r="W110" i="91"/>
  <c r="N110" i="91"/>
  <c r="AP110" i="91"/>
  <c r="H110" i="91"/>
  <c r="AO110" i="91"/>
  <c r="X110" i="91"/>
  <c r="AQ110" i="91"/>
  <c r="Z110" i="91"/>
  <c r="I110" i="91"/>
  <c r="AL110" i="91"/>
  <c r="Y110" i="91"/>
  <c r="AF110" i="91"/>
  <c r="O110" i="91"/>
  <c r="AI110" i="91"/>
  <c r="Q110" i="91"/>
  <c r="U110" i="91"/>
  <c r="AS110" i="91"/>
  <c r="K110" i="91"/>
  <c r="M110" i="91"/>
  <c r="P110" i="91"/>
  <c r="AK110" i="91"/>
  <c r="AM110" i="91"/>
  <c r="L110" i="91"/>
  <c r="AH110" i="91"/>
  <c r="AB110" i="91"/>
  <c r="AD110" i="91"/>
  <c r="AC110" i="91"/>
  <c r="S110" i="91"/>
  <c r="V110" i="91"/>
  <c r="AP123" i="94"/>
  <c r="AH123" i="94"/>
  <c r="H123" i="94"/>
  <c r="P123" i="94"/>
  <c r="AE123" i="94"/>
  <c r="Y123" i="94"/>
  <c r="AN123" i="94"/>
  <c r="N123" i="94"/>
  <c r="J123" i="94"/>
  <c r="AF123" i="94"/>
  <c r="O123" i="94"/>
  <c r="AI123" i="94"/>
  <c r="Q123" i="94"/>
  <c r="U123" i="94"/>
  <c r="AA123" i="94"/>
  <c r="AO123" i="94"/>
  <c r="X123" i="94"/>
  <c r="AQ123" i="94"/>
  <c r="Z123" i="94"/>
  <c r="I123" i="94"/>
  <c r="AL123" i="94"/>
  <c r="AS123" i="94"/>
  <c r="K123" i="94"/>
  <c r="M123" i="94"/>
  <c r="W123" i="94"/>
  <c r="R123" i="94"/>
  <c r="AB123" i="94"/>
  <c r="AD123" i="94"/>
  <c r="AC123" i="94"/>
  <c r="AK123" i="94"/>
  <c r="L123" i="94"/>
  <c r="S123" i="94"/>
  <c r="AR123" i="94"/>
  <c r="AJ123" i="94"/>
  <c r="AM123" i="94"/>
  <c r="V123" i="94"/>
  <c r="AN158" i="88"/>
  <c r="Y158" i="88"/>
  <c r="AO158" i="88"/>
  <c r="X158" i="88"/>
  <c r="F157" i="88"/>
  <c r="Z158" i="88"/>
  <c r="AM158" i="88"/>
  <c r="H158" i="88"/>
  <c r="V158" i="88"/>
  <c r="Q158" i="88"/>
  <c r="AF158" i="88"/>
  <c r="O158" i="88"/>
  <c r="AL158" i="88"/>
  <c r="N158" i="88"/>
  <c r="W158" i="88"/>
  <c r="AJ158" i="88"/>
  <c r="AH158" i="88"/>
  <c r="AI158" i="88"/>
  <c r="AS158" i="88"/>
  <c r="K158" i="88"/>
  <c r="I158" i="88"/>
  <c r="AC158" i="88"/>
  <c r="L158" i="88"/>
  <c r="J158" i="88"/>
  <c r="AK158" i="88"/>
  <c r="AQ158" i="88"/>
  <c r="AD158" i="88"/>
  <c r="M158" i="88"/>
  <c r="AA158" i="88"/>
  <c r="AB158" i="88"/>
  <c r="AE158" i="88"/>
  <c r="P158" i="88"/>
  <c r="R158" i="88"/>
  <c r="AP158" i="88"/>
  <c r="S158" i="88"/>
  <c r="U158" i="88"/>
  <c r="AR158" i="88"/>
  <c r="Y166" i="91"/>
  <c r="AJ166" i="91"/>
  <c r="H166" i="91"/>
  <c r="N166" i="91"/>
  <c r="AE166" i="91"/>
  <c r="P166" i="91"/>
  <c r="J166" i="91"/>
  <c r="AN166" i="91"/>
  <c r="AH166" i="91"/>
  <c r="AP166" i="91"/>
  <c r="AR166" i="91"/>
  <c r="R166" i="91"/>
  <c r="W166" i="91"/>
  <c r="AQ166" i="91"/>
  <c r="Z166" i="91"/>
  <c r="I166" i="91"/>
  <c r="AF166" i="91"/>
  <c r="O166" i="91"/>
  <c r="AC166" i="91"/>
  <c r="AI166" i="91"/>
  <c r="Q166" i="91"/>
  <c r="AO166" i="91"/>
  <c r="X166" i="91"/>
  <c r="L166" i="91"/>
  <c r="AA166" i="91"/>
  <c r="M166" i="91"/>
  <c r="S166" i="91"/>
  <c r="AM166" i="91"/>
  <c r="AS166" i="91"/>
  <c r="K166" i="91"/>
  <c r="AD166" i="91"/>
  <c r="AK166" i="91"/>
  <c r="U166" i="91"/>
  <c r="V166" i="91"/>
  <c r="AB166" i="91"/>
  <c r="AL166" i="91"/>
  <c r="U144" i="32"/>
  <c r="AL144" i="32"/>
  <c r="R144" i="32"/>
  <c r="AJ144" i="32"/>
  <c r="V144" i="32"/>
  <c r="X144" i="32"/>
  <c r="Q144" i="32"/>
  <c r="I144" i="32"/>
  <c r="AB144" i="32"/>
  <c r="Y144" i="32"/>
  <c r="AP144" i="32"/>
  <c r="W144" i="32"/>
  <c r="AN144" i="32"/>
  <c r="AD144" i="32"/>
  <c r="AF144" i="32"/>
  <c r="AI144" i="32"/>
  <c r="Z144" i="32"/>
  <c r="AS144" i="32"/>
  <c r="L144" i="32"/>
  <c r="AC144" i="32"/>
  <c r="J144" i="32"/>
  <c r="AA144" i="32"/>
  <c r="AR144" i="32"/>
  <c r="AM144" i="32"/>
  <c r="AO144" i="32"/>
  <c r="S144" i="32"/>
  <c r="AQ144" i="32"/>
  <c r="P144" i="32"/>
  <c r="AH144" i="32"/>
  <c r="N144" i="32"/>
  <c r="AE144" i="32"/>
  <c r="M144" i="32"/>
  <c r="O144" i="32"/>
  <c r="H144" i="32"/>
  <c r="AK144" i="32"/>
  <c r="K144" i="32"/>
  <c r="Y167" i="94"/>
  <c r="H167" i="94"/>
  <c r="AR167" i="94"/>
  <c r="W167" i="94"/>
  <c r="N167" i="94"/>
  <c r="AH167" i="94"/>
  <c r="P167" i="94"/>
  <c r="R167" i="94"/>
  <c r="AQ167" i="94"/>
  <c r="Z167" i="94"/>
  <c r="I167" i="94"/>
  <c r="AF167" i="94"/>
  <c r="O167" i="94"/>
  <c r="AC167" i="94"/>
  <c r="AE167" i="94"/>
  <c r="AJ167" i="94"/>
  <c r="AI167" i="94"/>
  <c r="Q167" i="94"/>
  <c r="AO167" i="94"/>
  <c r="X167" i="94"/>
  <c r="L167" i="94"/>
  <c r="AA167" i="94"/>
  <c r="V167" i="94"/>
  <c r="AB167" i="94"/>
  <c r="AL167" i="94"/>
  <c r="AP167" i="94"/>
  <c r="AM167" i="94"/>
  <c r="AS167" i="94"/>
  <c r="K167" i="94"/>
  <c r="AN167" i="94"/>
  <c r="J167" i="94"/>
  <c r="M167" i="94"/>
  <c r="AK167" i="94"/>
  <c r="S167" i="94"/>
  <c r="AD167" i="94"/>
  <c r="U167" i="94"/>
  <c r="AP196" i="87"/>
  <c r="AE196" i="87"/>
  <c r="I196" i="87"/>
  <c r="AQ196" i="87"/>
  <c r="Z196" i="87"/>
  <c r="AC196" i="87"/>
  <c r="AI196" i="87"/>
  <c r="L196" i="87"/>
  <c r="AL196" i="87"/>
  <c r="AN196" i="87"/>
  <c r="Q196" i="87"/>
  <c r="R196" i="87"/>
  <c r="AO196" i="87"/>
  <c r="X196" i="87"/>
  <c r="J196" i="87"/>
  <c r="AH196" i="87"/>
  <c r="W196" i="87"/>
  <c r="H196" i="87"/>
  <c r="AD196" i="87"/>
  <c r="AF196" i="87"/>
  <c r="O196" i="87"/>
  <c r="V196" i="87"/>
  <c r="AR196" i="87"/>
  <c r="N196" i="87"/>
  <c r="M196" i="87"/>
  <c r="AB196" i="87"/>
  <c r="AA196" i="87"/>
  <c r="Y196" i="87"/>
  <c r="S196" i="87"/>
  <c r="AM196" i="87"/>
  <c r="AJ196" i="87"/>
  <c r="AS196" i="87"/>
  <c r="K196" i="87"/>
  <c r="AK196" i="87"/>
  <c r="P196" i="87"/>
  <c r="AD172" i="92"/>
  <c r="M172" i="92"/>
  <c r="AR172" i="92"/>
  <c r="S172" i="92"/>
  <c r="Z172" i="92"/>
  <c r="X172" i="92"/>
  <c r="V172" i="92"/>
  <c r="AK172" i="92"/>
  <c r="AQ172" i="92"/>
  <c r="I172" i="92"/>
  <c r="O172" i="92"/>
  <c r="AS172" i="92"/>
  <c r="Q172" i="92"/>
  <c r="K172" i="92"/>
  <c r="AF172" i="92"/>
  <c r="AB172" i="92"/>
  <c r="AO172" i="92"/>
  <c r="AI172" i="92"/>
  <c r="P172" i="92"/>
  <c r="AH172" i="92"/>
  <c r="R172" i="92"/>
  <c r="AJ172" i="92"/>
  <c r="H172" i="92"/>
  <c r="Y172" i="92"/>
  <c r="AP172" i="92"/>
  <c r="J172" i="92"/>
  <c r="AA172" i="92"/>
  <c r="AC172" i="92"/>
  <c r="W172" i="92"/>
  <c r="AL172" i="92"/>
  <c r="AE172" i="92"/>
  <c r="AM172" i="92"/>
  <c r="L172" i="92"/>
  <c r="AN172" i="92"/>
  <c r="U172" i="92"/>
  <c r="N172" i="92"/>
  <c r="AC181" i="92"/>
  <c r="AL181" i="92"/>
  <c r="AP181" i="92"/>
  <c r="H181" i="92"/>
  <c r="Y181" i="92"/>
  <c r="U181" i="92"/>
  <c r="AQ181" i="92"/>
  <c r="Z181" i="92"/>
  <c r="I181" i="92"/>
  <c r="AF181" i="92"/>
  <c r="O181" i="92"/>
  <c r="AA181" i="92"/>
  <c r="AE181" i="92"/>
  <c r="AH181" i="92"/>
  <c r="L181" i="92"/>
  <c r="AI181" i="92"/>
  <c r="Q181" i="92"/>
  <c r="AO181" i="92"/>
  <c r="X181" i="92"/>
  <c r="AR181" i="92"/>
  <c r="J181" i="92"/>
  <c r="N181" i="92"/>
  <c r="AD181" i="92"/>
  <c r="AK181" i="92"/>
  <c r="AJ181" i="92"/>
  <c r="P181" i="92"/>
  <c r="M181" i="92"/>
  <c r="S181" i="92"/>
  <c r="AN181" i="92"/>
  <c r="AS181" i="92"/>
  <c r="W181" i="92"/>
  <c r="AB181" i="92"/>
  <c r="AM181" i="92"/>
  <c r="K181" i="92"/>
  <c r="V181" i="92"/>
  <c r="R181" i="92"/>
  <c r="AU156" i="88"/>
  <c r="AV156" i="88" s="1"/>
  <c r="G169" i="94"/>
  <c r="G138" i="87"/>
  <c r="J131" i="32"/>
  <c r="AA131" i="32"/>
  <c r="AR131" i="32"/>
  <c r="X131" i="32"/>
  <c r="AO131" i="32"/>
  <c r="U131" i="32"/>
  <c r="V131" i="32"/>
  <c r="Y131" i="32"/>
  <c r="Q131" i="32"/>
  <c r="N131" i="32"/>
  <c r="AE131" i="32"/>
  <c r="K131" i="32"/>
  <c r="AB131" i="32"/>
  <c r="AS131" i="32"/>
  <c r="AC131" i="32"/>
  <c r="AD131" i="32"/>
  <c r="AH131" i="32"/>
  <c r="Z131" i="32"/>
  <c r="R131" i="32"/>
  <c r="AJ131" i="32"/>
  <c r="O131" i="32"/>
  <c r="AF131" i="32"/>
  <c r="H131" i="32"/>
  <c r="AL131" i="32"/>
  <c r="AM131" i="32"/>
  <c r="AP131" i="32"/>
  <c r="AI131" i="32"/>
  <c r="W131" i="32"/>
  <c r="AN131" i="32"/>
  <c r="S131" i="32"/>
  <c r="AK131" i="32"/>
  <c r="L131" i="32"/>
  <c r="M131" i="32"/>
  <c r="P131" i="32"/>
  <c r="I131" i="32"/>
  <c r="AQ131" i="32"/>
  <c r="AQ191" i="88"/>
  <c r="Z191" i="88"/>
  <c r="L191" i="88"/>
  <c r="AI191" i="88"/>
  <c r="U191" i="88"/>
  <c r="O191" i="88"/>
  <c r="AF191" i="88"/>
  <c r="AL191" i="88"/>
  <c r="X191" i="88"/>
  <c r="I191" i="88"/>
  <c r="AP191" i="88"/>
  <c r="S191" i="88"/>
  <c r="AM191" i="88"/>
  <c r="P191" i="88"/>
  <c r="AO191" i="88"/>
  <c r="AD191" i="88"/>
  <c r="H191" i="88"/>
  <c r="AB191" i="88"/>
  <c r="Q191" i="88"/>
  <c r="M191" i="88"/>
  <c r="K191" i="88"/>
  <c r="AK191" i="88"/>
  <c r="AH191" i="88"/>
  <c r="AS191" i="88"/>
  <c r="AR191" i="88"/>
  <c r="AC191" i="88"/>
  <c r="V191" i="88"/>
  <c r="N191" i="88"/>
  <c r="AE191" i="88"/>
  <c r="R191" i="88"/>
  <c r="AJ191" i="88"/>
  <c r="Y191" i="88"/>
  <c r="W191" i="88"/>
  <c r="AN191" i="88"/>
  <c r="J191" i="88"/>
  <c r="AA191" i="88"/>
  <c r="AL127" i="93"/>
  <c r="AC127" i="93"/>
  <c r="AP127" i="93"/>
  <c r="L127" i="93"/>
  <c r="Y127" i="93"/>
  <c r="AM127" i="93"/>
  <c r="V127" i="93"/>
  <c r="AS127" i="93"/>
  <c r="AB127" i="93"/>
  <c r="K127" i="93"/>
  <c r="W127" i="93"/>
  <c r="AA127" i="93"/>
  <c r="AH127" i="93"/>
  <c r="U127" i="93"/>
  <c r="AD127" i="93"/>
  <c r="M127" i="93"/>
  <c r="AK127" i="93"/>
  <c r="S127" i="93"/>
  <c r="AN127" i="93"/>
  <c r="AR127" i="93"/>
  <c r="J127" i="93"/>
  <c r="AQ127" i="93"/>
  <c r="I127" i="93"/>
  <c r="O127" i="93"/>
  <c r="AJ127" i="93"/>
  <c r="Z127" i="93"/>
  <c r="AF127" i="93"/>
  <c r="AE127" i="93"/>
  <c r="P127" i="93"/>
  <c r="X127" i="93"/>
  <c r="AI127" i="93"/>
  <c r="F126" i="93"/>
  <c r="Q127" i="93"/>
  <c r="N127" i="93"/>
  <c r="H127" i="93"/>
  <c r="AO127" i="93"/>
  <c r="R127" i="93"/>
  <c r="M116" i="88"/>
  <c r="AD116" i="88"/>
  <c r="AP116" i="88"/>
  <c r="H116" i="88"/>
  <c r="L116" i="88"/>
  <c r="AQ116" i="88"/>
  <c r="AI116" i="88"/>
  <c r="Y116" i="88"/>
  <c r="AC116" i="88"/>
  <c r="AM116" i="88"/>
  <c r="I116" i="88"/>
  <c r="AL116" i="88"/>
  <c r="AH116" i="88"/>
  <c r="V116" i="88"/>
  <c r="U116" i="88"/>
  <c r="Q116" i="88"/>
  <c r="AS116" i="88"/>
  <c r="Z116" i="88"/>
  <c r="N116" i="88"/>
  <c r="AE116" i="88"/>
  <c r="S116" i="88"/>
  <c r="AK116" i="88"/>
  <c r="R116" i="88"/>
  <c r="AJ116" i="88"/>
  <c r="X116" i="88"/>
  <c r="AO116" i="88"/>
  <c r="P116" i="88"/>
  <c r="W116" i="88"/>
  <c r="AN116" i="88"/>
  <c r="K116" i="88"/>
  <c r="AB116" i="88"/>
  <c r="J116" i="88"/>
  <c r="AA116" i="88"/>
  <c r="AR116" i="88"/>
  <c r="O116" i="88"/>
  <c r="AF116" i="88"/>
  <c r="AL143" i="88"/>
  <c r="L143" i="88"/>
  <c r="O143" i="88"/>
  <c r="AP143" i="88"/>
  <c r="S143" i="88"/>
  <c r="AM143" i="88"/>
  <c r="P143" i="88"/>
  <c r="AO143" i="88"/>
  <c r="I143" i="88"/>
  <c r="AI143" i="88"/>
  <c r="AD143" i="88"/>
  <c r="H143" i="88"/>
  <c r="AB143" i="88"/>
  <c r="Q143" i="88"/>
  <c r="AF143" i="88"/>
  <c r="X143" i="88"/>
  <c r="Z143" i="88"/>
  <c r="AK143" i="88"/>
  <c r="AH143" i="88"/>
  <c r="U143" i="88"/>
  <c r="M143" i="88"/>
  <c r="K143" i="88"/>
  <c r="Y143" i="88"/>
  <c r="AQ143" i="88"/>
  <c r="V143" i="88"/>
  <c r="AS143" i="88"/>
  <c r="AC143" i="88"/>
  <c r="N143" i="88"/>
  <c r="AE143" i="88"/>
  <c r="R143" i="88"/>
  <c r="AJ143" i="88"/>
  <c r="W143" i="88"/>
  <c r="AN143" i="88"/>
  <c r="AR143" i="88"/>
  <c r="J143" i="88"/>
  <c r="AA143" i="88"/>
  <c r="AJ143" i="92"/>
  <c r="N143" i="92"/>
  <c r="R143" i="92"/>
  <c r="AP143" i="92"/>
  <c r="AN143" i="92"/>
  <c r="AA143" i="92"/>
  <c r="AE143" i="92"/>
  <c r="W143" i="92"/>
  <c r="AR143" i="92"/>
  <c r="H143" i="92"/>
  <c r="Y143" i="92"/>
  <c r="AO143" i="92"/>
  <c r="X143" i="92"/>
  <c r="AQ143" i="92"/>
  <c r="Z143" i="92"/>
  <c r="I143" i="92"/>
  <c r="AL143" i="92"/>
  <c r="P143" i="92"/>
  <c r="AF143" i="92"/>
  <c r="O143" i="92"/>
  <c r="AI143" i="92"/>
  <c r="Q143" i="92"/>
  <c r="U143" i="92"/>
  <c r="AB143" i="92"/>
  <c r="AD143" i="92"/>
  <c r="AC143" i="92"/>
  <c r="S143" i="92"/>
  <c r="V143" i="92"/>
  <c r="J143" i="92"/>
  <c r="AH143" i="92"/>
  <c r="AS143" i="92"/>
  <c r="K143" i="92"/>
  <c r="M143" i="92"/>
  <c r="AK143" i="92"/>
  <c r="AM143" i="92"/>
  <c r="L143" i="92"/>
  <c r="AP161" i="92"/>
  <c r="W161" i="92"/>
  <c r="AN161" i="92"/>
  <c r="J161" i="92"/>
  <c r="AR161" i="92"/>
  <c r="AA161" i="92"/>
  <c r="N161" i="92"/>
  <c r="AJ161" i="92"/>
  <c r="AE161" i="92"/>
  <c r="P161" i="92"/>
  <c r="R161" i="92"/>
  <c r="AH161" i="92"/>
  <c r="AF161" i="92"/>
  <c r="O161" i="92"/>
  <c r="AI161" i="92"/>
  <c r="Q161" i="92"/>
  <c r="U161" i="92"/>
  <c r="Y161" i="92"/>
  <c r="AO161" i="92"/>
  <c r="X161" i="92"/>
  <c r="AQ161" i="92"/>
  <c r="Z161" i="92"/>
  <c r="I161" i="92"/>
  <c r="AL161" i="92"/>
  <c r="AK161" i="92"/>
  <c r="AM161" i="92"/>
  <c r="L161" i="92"/>
  <c r="H161" i="92"/>
  <c r="AB161" i="92"/>
  <c r="AD161" i="92"/>
  <c r="AC161" i="92"/>
  <c r="S161" i="92"/>
  <c r="V161" i="92"/>
  <c r="AS161" i="92"/>
  <c r="K161" i="92"/>
  <c r="M161" i="92"/>
  <c r="W161" i="94"/>
  <c r="AC161" i="94"/>
  <c r="AN161" i="94"/>
  <c r="L161" i="94"/>
  <c r="AE161" i="94"/>
  <c r="N161" i="94"/>
  <c r="AI161" i="94"/>
  <c r="Q161" i="94"/>
  <c r="AO161" i="94"/>
  <c r="X161" i="94"/>
  <c r="AR161" i="94"/>
  <c r="J161" i="94"/>
  <c r="P161" i="94"/>
  <c r="AQ161" i="94"/>
  <c r="Z161" i="94"/>
  <c r="I161" i="94"/>
  <c r="AF161" i="94"/>
  <c r="O161" i="94"/>
  <c r="AA161" i="94"/>
  <c r="AH161" i="94"/>
  <c r="U161" i="94"/>
  <c r="AM161" i="94"/>
  <c r="AS161" i="94"/>
  <c r="K161" i="94"/>
  <c r="Y161" i="94"/>
  <c r="V161" i="94"/>
  <c r="AB161" i="94"/>
  <c r="R161" i="94"/>
  <c r="AL161" i="94"/>
  <c r="AK161" i="94"/>
  <c r="H161" i="94"/>
  <c r="S161" i="94"/>
  <c r="AD161" i="94"/>
  <c r="AJ161" i="94"/>
  <c r="M161" i="94"/>
  <c r="AP161" i="94"/>
  <c r="I109" i="91"/>
  <c r="AQ109" i="91"/>
  <c r="Z109" i="91"/>
  <c r="AB109" i="91"/>
  <c r="AF109" i="91"/>
  <c r="AI109" i="91"/>
  <c r="AS109" i="91"/>
  <c r="K109" i="91"/>
  <c r="O109" i="91"/>
  <c r="AM109" i="91"/>
  <c r="M109" i="91"/>
  <c r="AR109" i="91"/>
  <c r="X109" i="91"/>
  <c r="S109" i="91"/>
  <c r="V109" i="91"/>
  <c r="AK109" i="91"/>
  <c r="Q109" i="91"/>
  <c r="AO109" i="91"/>
  <c r="AD109" i="91"/>
  <c r="L109" i="91"/>
  <c r="AC109" i="91"/>
  <c r="R109" i="91"/>
  <c r="AJ109" i="91"/>
  <c r="F108" i="91"/>
  <c r="U109" i="91"/>
  <c r="AL109" i="91"/>
  <c r="J109" i="91"/>
  <c r="AA109" i="91"/>
  <c r="H109" i="91"/>
  <c r="AP109" i="91"/>
  <c r="AE109" i="91"/>
  <c r="P109" i="91"/>
  <c r="AN109" i="91"/>
  <c r="Y109" i="91"/>
  <c r="N109" i="91"/>
  <c r="AH109" i="91"/>
  <c r="W109" i="91"/>
  <c r="J117" i="32"/>
  <c r="AA117" i="32"/>
  <c r="AR117" i="32"/>
  <c r="X117" i="32"/>
  <c r="AO117" i="32"/>
  <c r="U117" i="32"/>
  <c r="V117" i="32"/>
  <c r="Y117" i="32"/>
  <c r="Q117" i="32"/>
  <c r="N117" i="32"/>
  <c r="AE117" i="32"/>
  <c r="K117" i="32"/>
  <c r="AB117" i="32"/>
  <c r="AS117" i="32"/>
  <c r="AC117" i="32"/>
  <c r="AD117" i="32"/>
  <c r="AH117" i="32"/>
  <c r="Z117" i="32"/>
  <c r="R117" i="32"/>
  <c r="AJ117" i="32"/>
  <c r="O117" i="32"/>
  <c r="AF117" i="32"/>
  <c r="H117" i="32"/>
  <c r="AL117" i="32"/>
  <c r="AM117" i="32"/>
  <c r="AP117" i="32"/>
  <c r="AI117" i="32"/>
  <c r="W117" i="32"/>
  <c r="AN117" i="32"/>
  <c r="S117" i="32"/>
  <c r="AK117" i="32"/>
  <c r="L117" i="32"/>
  <c r="M117" i="32"/>
  <c r="P117" i="32"/>
  <c r="I117" i="32"/>
  <c r="AQ117" i="32"/>
  <c r="AJ117" i="92"/>
  <c r="AN117" i="92"/>
  <c r="W117" i="92"/>
  <c r="H117" i="92"/>
  <c r="AR117" i="92"/>
  <c r="AE117" i="92"/>
  <c r="P117" i="92"/>
  <c r="R117" i="92"/>
  <c r="AH117" i="92"/>
  <c r="AP117" i="92"/>
  <c r="AA117" i="92"/>
  <c r="J117" i="92"/>
  <c r="N117" i="92"/>
  <c r="Y117" i="92"/>
  <c r="AK117" i="92"/>
  <c r="S117" i="92"/>
  <c r="AM117" i="92"/>
  <c r="V117" i="92"/>
  <c r="L117" i="92"/>
  <c r="AS117" i="92"/>
  <c r="AB117" i="92"/>
  <c r="K117" i="92"/>
  <c r="AD117" i="92"/>
  <c r="M117" i="92"/>
  <c r="AC117" i="92"/>
  <c r="AF117" i="92"/>
  <c r="AI117" i="92"/>
  <c r="U117" i="92"/>
  <c r="O117" i="92"/>
  <c r="Q117" i="92"/>
  <c r="Z117" i="92"/>
  <c r="AO117" i="92"/>
  <c r="I117" i="92"/>
  <c r="X117" i="92"/>
  <c r="AL117" i="92"/>
  <c r="AQ117" i="92"/>
  <c r="I195" i="32"/>
  <c r="Z195" i="32"/>
  <c r="AQ195" i="32"/>
  <c r="W195" i="32"/>
  <c r="AN195" i="32"/>
  <c r="AF195" i="32"/>
  <c r="AB195" i="32"/>
  <c r="AH195" i="32"/>
  <c r="L195" i="32"/>
  <c r="M195" i="32"/>
  <c r="AD195" i="32"/>
  <c r="J195" i="32"/>
  <c r="AA195" i="32"/>
  <c r="AR195" i="32"/>
  <c r="AO195" i="32"/>
  <c r="AK195" i="32"/>
  <c r="U195" i="32"/>
  <c r="Y195" i="32"/>
  <c r="F194" i="32"/>
  <c r="Q195" i="32"/>
  <c r="AI195" i="32"/>
  <c r="N195" i="32"/>
  <c r="AE195" i="32"/>
  <c r="O195" i="32"/>
  <c r="K195" i="32"/>
  <c r="AS195" i="32"/>
  <c r="AL195" i="32"/>
  <c r="AC195" i="32"/>
  <c r="V195" i="32"/>
  <c r="AM195" i="32"/>
  <c r="R195" i="32"/>
  <c r="AJ195" i="32"/>
  <c r="X195" i="32"/>
  <c r="S195" i="32"/>
  <c r="P195" i="32"/>
  <c r="AP195" i="32"/>
  <c r="H195" i="32"/>
  <c r="AC195" i="94"/>
  <c r="AA195" i="94"/>
  <c r="L195" i="94"/>
  <c r="AF195" i="94"/>
  <c r="O195" i="94"/>
  <c r="AM195" i="94"/>
  <c r="V195" i="94"/>
  <c r="AP195" i="94"/>
  <c r="H195" i="94"/>
  <c r="N195" i="94"/>
  <c r="AO195" i="94"/>
  <c r="X195" i="94"/>
  <c r="F194" i="94"/>
  <c r="AD195" i="94"/>
  <c r="M195" i="94"/>
  <c r="Y195" i="94"/>
  <c r="AE195" i="94"/>
  <c r="AJ195" i="94"/>
  <c r="AL195" i="94"/>
  <c r="S195" i="94"/>
  <c r="Z195" i="94"/>
  <c r="P195" i="94"/>
  <c r="J195" i="94"/>
  <c r="AK195" i="94"/>
  <c r="AQ195" i="94"/>
  <c r="I195" i="94"/>
  <c r="W195" i="94"/>
  <c r="U195" i="94"/>
  <c r="K195" i="94"/>
  <c r="AN195" i="94"/>
  <c r="AI195" i="94"/>
  <c r="R195" i="94"/>
  <c r="AS195" i="94"/>
  <c r="Q195" i="94"/>
  <c r="AR195" i="94"/>
  <c r="AB195" i="94"/>
  <c r="AH195" i="94"/>
  <c r="AR160" i="87"/>
  <c r="AS160" i="87"/>
  <c r="AI160" i="87"/>
  <c r="X160" i="87"/>
  <c r="K160" i="87"/>
  <c r="AF160" i="87"/>
  <c r="I160" i="87"/>
  <c r="AO160" i="87"/>
  <c r="AB160" i="87"/>
  <c r="Q160" i="87"/>
  <c r="AK160" i="87"/>
  <c r="Z160" i="87"/>
  <c r="O160" i="87"/>
  <c r="AQ160" i="87"/>
  <c r="S160" i="87"/>
  <c r="M160" i="87"/>
  <c r="AD160" i="87"/>
  <c r="V160" i="87"/>
  <c r="AM160" i="87"/>
  <c r="P160" i="87"/>
  <c r="AH160" i="87"/>
  <c r="N160" i="87"/>
  <c r="AE160" i="87"/>
  <c r="AL160" i="87"/>
  <c r="H160" i="87"/>
  <c r="Y160" i="87"/>
  <c r="AP160" i="87"/>
  <c r="W160" i="87"/>
  <c r="AN160" i="87"/>
  <c r="L160" i="87"/>
  <c r="AC160" i="87"/>
  <c r="AA160" i="87"/>
  <c r="AJ160" i="87"/>
  <c r="J160" i="87"/>
  <c r="R160" i="87"/>
  <c r="AR160" i="93"/>
  <c r="AQ160" i="93"/>
  <c r="AK160" i="93"/>
  <c r="AC160" i="93"/>
  <c r="U160" i="93"/>
  <c r="M160" i="93"/>
  <c r="AO160" i="93"/>
  <c r="AF160" i="93"/>
  <c r="Y160" i="93"/>
  <c r="Q160" i="93"/>
  <c r="I160" i="93"/>
  <c r="AI160" i="93"/>
  <c r="S160" i="93"/>
  <c r="AP160" i="93"/>
  <c r="Z160" i="93"/>
  <c r="L160" i="93"/>
  <c r="O160" i="93"/>
  <c r="AD160" i="93"/>
  <c r="H160" i="93"/>
  <c r="AL160" i="93"/>
  <c r="X160" i="93"/>
  <c r="K160" i="93"/>
  <c r="AH160" i="93"/>
  <c r="V160" i="93"/>
  <c r="AS160" i="93"/>
  <c r="P160" i="93"/>
  <c r="J160" i="93"/>
  <c r="AA160" i="93"/>
  <c r="AM160" i="93"/>
  <c r="R160" i="93"/>
  <c r="AJ160" i="93"/>
  <c r="AN160" i="93"/>
  <c r="AB160" i="93"/>
  <c r="W160" i="93"/>
  <c r="AE160" i="93"/>
  <c r="N160" i="93"/>
  <c r="AR162" i="87"/>
  <c r="AL162" i="87"/>
  <c r="AD162" i="87"/>
  <c r="X162" i="87"/>
  <c r="O162" i="87"/>
  <c r="H162" i="87"/>
  <c r="AK162" i="87"/>
  <c r="M162" i="87"/>
  <c r="AP162" i="87"/>
  <c r="AI162" i="87"/>
  <c r="Z162" i="87"/>
  <c r="S162" i="87"/>
  <c r="L162" i="87"/>
  <c r="AO162" i="87"/>
  <c r="AF162" i="87"/>
  <c r="Y162" i="87"/>
  <c r="Q162" i="87"/>
  <c r="I162" i="87"/>
  <c r="AQ162" i="87"/>
  <c r="AC162" i="87"/>
  <c r="K162" i="87"/>
  <c r="AH162" i="87"/>
  <c r="V162" i="87"/>
  <c r="AS162" i="87"/>
  <c r="P162" i="87"/>
  <c r="AM162" i="87"/>
  <c r="AB162" i="87"/>
  <c r="N162" i="87"/>
  <c r="AE162" i="87"/>
  <c r="R162" i="87"/>
  <c r="AJ162" i="87"/>
  <c r="W162" i="87"/>
  <c r="AN162" i="87"/>
  <c r="J162" i="87"/>
  <c r="AA162" i="87"/>
  <c r="AO162" i="92"/>
  <c r="X162" i="92"/>
  <c r="K162" i="92"/>
  <c r="AH162" i="92"/>
  <c r="Q162" i="92"/>
  <c r="AC162" i="92"/>
  <c r="AS162" i="92"/>
  <c r="L162" i="92"/>
  <c r="AI162" i="92"/>
  <c r="V162" i="92"/>
  <c r="AL162" i="92"/>
  <c r="O162" i="92"/>
  <c r="AD162" i="92"/>
  <c r="H162" i="92"/>
  <c r="AR162" i="92"/>
  <c r="Z162" i="92"/>
  <c r="AP162" i="92"/>
  <c r="S162" i="92"/>
  <c r="AB162" i="92"/>
  <c r="AF162" i="92"/>
  <c r="Y162" i="92"/>
  <c r="I162" i="92"/>
  <c r="P162" i="92"/>
  <c r="U162" i="92"/>
  <c r="M162" i="92"/>
  <c r="W162" i="92"/>
  <c r="AN162" i="92"/>
  <c r="AK162" i="92"/>
  <c r="N162" i="92"/>
  <c r="AE162" i="92"/>
  <c r="AQ162" i="92"/>
  <c r="AJ162" i="92"/>
  <c r="AM162" i="92"/>
  <c r="J162" i="92"/>
  <c r="R162" i="92"/>
  <c r="AA162" i="92"/>
  <c r="AA175" i="87"/>
  <c r="AR175" i="87"/>
  <c r="L175" i="87"/>
  <c r="AJ175" i="87"/>
  <c r="J175" i="87"/>
  <c r="AI175" i="87"/>
  <c r="Q175" i="87"/>
  <c r="AO175" i="87"/>
  <c r="X175" i="87"/>
  <c r="AP175" i="87"/>
  <c r="H175" i="87"/>
  <c r="AE175" i="87"/>
  <c r="R175" i="87"/>
  <c r="AD175" i="87"/>
  <c r="M175" i="87"/>
  <c r="AK175" i="87"/>
  <c r="S175" i="87"/>
  <c r="AH175" i="87"/>
  <c r="AL175" i="87"/>
  <c r="W175" i="87"/>
  <c r="AQ175" i="87"/>
  <c r="Z175" i="87"/>
  <c r="I175" i="87"/>
  <c r="AF175" i="87"/>
  <c r="O175" i="87"/>
  <c r="Y175" i="87"/>
  <c r="N175" i="87"/>
  <c r="AM175" i="87"/>
  <c r="V175" i="87"/>
  <c r="AS175" i="87"/>
  <c r="AB175" i="87"/>
  <c r="K175" i="87"/>
  <c r="P175" i="87"/>
  <c r="AN175" i="87"/>
  <c r="AC175" i="87"/>
  <c r="AP175" i="93"/>
  <c r="AR175" i="93"/>
  <c r="J175" i="93"/>
  <c r="AA175" i="93"/>
  <c r="AN175" i="93"/>
  <c r="W175" i="93"/>
  <c r="N175" i="93"/>
  <c r="R175" i="93"/>
  <c r="AE175" i="93"/>
  <c r="Y175" i="93"/>
  <c r="AS175" i="93"/>
  <c r="AB175" i="93"/>
  <c r="K175" i="93"/>
  <c r="AD175" i="93"/>
  <c r="M175" i="93"/>
  <c r="AC175" i="93"/>
  <c r="H175" i="93"/>
  <c r="AK175" i="93"/>
  <c r="S175" i="93"/>
  <c r="AM175" i="93"/>
  <c r="V175" i="93"/>
  <c r="L175" i="93"/>
  <c r="AJ175" i="93"/>
  <c r="X175" i="93"/>
  <c r="Z175" i="93"/>
  <c r="AL175" i="93"/>
  <c r="P175" i="93"/>
  <c r="AO175" i="93"/>
  <c r="AQ175" i="93"/>
  <c r="I175" i="93"/>
  <c r="O175" i="93"/>
  <c r="AI175" i="93"/>
  <c r="AH175" i="93"/>
  <c r="Q175" i="93"/>
  <c r="AF175" i="93"/>
  <c r="U175" i="93"/>
  <c r="AO129" i="91"/>
  <c r="AD129" i="91"/>
  <c r="V129" i="91"/>
  <c r="K129" i="91"/>
  <c r="AK129" i="91"/>
  <c r="Y129" i="91"/>
  <c r="P129" i="91"/>
  <c r="AS129" i="91"/>
  <c r="X129" i="91"/>
  <c r="AH129" i="91"/>
  <c r="M129" i="91"/>
  <c r="AC129" i="91"/>
  <c r="Q129" i="91"/>
  <c r="H129" i="91"/>
  <c r="AM129" i="91"/>
  <c r="AQ129" i="91"/>
  <c r="U129" i="91"/>
  <c r="S129" i="91"/>
  <c r="AF129" i="91"/>
  <c r="I129" i="91"/>
  <c r="AI129" i="91"/>
  <c r="O129" i="91"/>
  <c r="AL129" i="91"/>
  <c r="AB129" i="91"/>
  <c r="L129" i="91"/>
  <c r="AR129" i="91"/>
  <c r="R129" i="91"/>
  <c r="AJ129" i="91"/>
  <c r="AP129" i="91"/>
  <c r="J129" i="91"/>
  <c r="AA129" i="91"/>
  <c r="N129" i="91"/>
  <c r="W129" i="91"/>
  <c r="Z129" i="91"/>
  <c r="AE129" i="91"/>
  <c r="AN129" i="91"/>
  <c r="L119" i="32"/>
  <c r="AC119" i="32"/>
  <c r="I119" i="32"/>
  <c r="Z119" i="32"/>
  <c r="AQ119" i="32"/>
  <c r="AN119" i="32"/>
  <c r="AO119" i="32"/>
  <c r="AA119" i="32"/>
  <c r="S119" i="32"/>
  <c r="P119" i="32"/>
  <c r="AH119" i="32"/>
  <c r="M119" i="32"/>
  <c r="AD119" i="32"/>
  <c r="N119" i="32"/>
  <c r="O119" i="32"/>
  <c r="H119" i="32"/>
  <c r="AJ119" i="32"/>
  <c r="AB119" i="32"/>
  <c r="U119" i="32"/>
  <c r="AL119" i="32"/>
  <c r="Q119" i="32"/>
  <c r="AI119" i="32"/>
  <c r="W119" i="32"/>
  <c r="X119" i="32"/>
  <c r="J119" i="32"/>
  <c r="AR119" i="32"/>
  <c r="AK119" i="32"/>
  <c r="Y119" i="32"/>
  <c r="AP119" i="32"/>
  <c r="V119" i="32"/>
  <c r="AM119" i="32"/>
  <c r="AE119" i="32"/>
  <c r="AF119" i="32"/>
  <c r="R119" i="32"/>
  <c r="K119" i="32"/>
  <c r="AS119" i="32"/>
  <c r="R119" i="93"/>
  <c r="AD119" i="93"/>
  <c r="J119" i="93"/>
  <c r="AR119" i="93"/>
  <c r="AP119" i="93"/>
  <c r="V119" i="93"/>
  <c r="AH119" i="93"/>
  <c r="AM119" i="93"/>
  <c r="P119" i="93"/>
  <c r="AK119" i="93"/>
  <c r="S119" i="93"/>
  <c r="AL119" i="93"/>
  <c r="N119" i="93"/>
  <c r="AC119" i="93"/>
  <c r="M119" i="93"/>
  <c r="H119" i="93"/>
  <c r="AS119" i="93"/>
  <c r="AB119" i="93"/>
  <c r="K119" i="93"/>
  <c r="Z119" i="93"/>
  <c r="AN119" i="93"/>
  <c r="Q119" i="93"/>
  <c r="AJ119" i="93"/>
  <c r="AA119" i="93"/>
  <c r="O119" i="93"/>
  <c r="I119" i="93"/>
  <c r="Y119" i="93"/>
  <c r="AF119" i="93"/>
  <c r="AE119" i="93"/>
  <c r="W119" i="93"/>
  <c r="X119" i="93"/>
  <c r="L119" i="93"/>
  <c r="AQ119" i="93"/>
  <c r="U119" i="93"/>
  <c r="AO119" i="93"/>
  <c r="AI119" i="93"/>
  <c r="R159" i="32"/>
  <c r="AJ159" i="32"/>
  <c r="P159" i="32"/>
  <c r="AH159" i="32"/>
  <c r="X159" i="32"/>
  <c r="Q159" i="32"/>
  <c r="S159" i="32"/>
  <c r="H159" i="32"/>
  <c r="M159" i="32"/>
  <c r="W159" i="32"/>
  <c r="AN159" i="32"/>
  <c r="U159" i="32"/>
  <c r="AL159" i="32"/>
  <c r="AF159" i="32"/>
  <c r="Z159" i="32"/>
  <c r="AK159" i="32"/>
  <c r="K159" i="32"/>
  <c r="AD159" i="32"/>
  <c r="J159" i="32"/>
  <c r="AA159" i="32"/>
  <c r="AR159" i="32"/>
  <c r="Y159" i="32"/>
  <c r="AP159" i="32"/>
  <c r="AO159" i="32"/>
  <c r="AI159" i="32"/>
  <c r="V159" i="32"/>
  <c r="AB159" i="32"/>
  <c r="N159" i="32"/>
  <c r="AE159" i="32"/>
  <c r="L159" i="32"/>
  <c r="AC159" i="32"/>
  <c r="O159" i="32"/>
  <c r="I159" i="32"/>
  <c r="AQ159" i="32"/>
  <c r="AM159" i="32"/>
  <c r="AS159" i="32"/>
  <c r="AL159" i="92"/>
  <c r="Y159" i="92"/>
  <c r="AC159" i="92"/>
  <c r="AP159" i="92"/>
  <c r="U159" i="92"/>
  <c r="AQ159" i="92"/>
  <c r="Z159" i="92"/>
  <c r="I159" i="92"/>
  <c r="AF159" i="92"/>
  <c r="O159" i="92"/>
  <c r="AA159" i="92"/>
  <c r="AE159" i="92"/>
  <c r="P159" i="92"/>
  <c r="H159" i="92"/>
  <c r="AI159" i="92"/>
  <c r="Q159" i="92"/>
  <c r="AO159" i="92"/>
  <c r="X159" i="92"/>
  <c r="AR159" i="92"/>
  <c r="J159" i="92"/>
  <c r="N159" i="92"/>
  <c r="L159" i="92"/>
  <c r="M159" i="92"/>
  <c r="S159" i="92"/>
  <c r="AN159" i="92"/>
  <c r="AD159" i="92"/>
  <c r="AK159" i="92"/>
  <c r="AJ159" i="92"/>
  <c r="V159" i="92"/>
  <c r="R159" i="92"/>
  <c r="AS159" i="92"/>
  <c r="W159" i="92"/>
  <c r="AB159" i="92"/>
  <c r="AH159" i="92"/>
  <c r="AM159" i="92"/>
  <c r="K159" i="92"/>
  <c r="G169" i="93"/>
  <c r="R199" i="93"/>
  <c r="AJ199" i="93"/>
  <c r="AN199" i="93"/>
  <c r="J199" i="93"/>
  <c r="AA199" i="93"/>
  <c r="AP199" i="93"/>
  <c r="AR199" i="93"/>
  <c r="N199" i="93"/>
  <c r="AH199" i="93"/>
  <c r="AO199" i="93"/>
  <c r="X199" i="93"/>
  <c r="AQ199" i="93"/>
  <c r="Z199" i="93"/>
  <c r="I199" i="93"/>
  <c r="AL199" i="93"/>
  <c r="AE199" i="93"/>
  <c r="P199" i="93"/>
  <c r="AF199" i="93"/>
  <c r="O199" i="93"/>
  <c r="AI199" i="93"/>
  <c r="Q199" i="93"/>
  <c r="U199" i="93"/>
  <c r="AK199" i="93"/>
  <c r="AM199" i="93"/>
  <c r="L199" i="93"/>
  <c r="Y199" i="93"/>
  <c r="S199" i="93"/>
  <c r="V199" i="93"/>
  <c r="AB199" i="93"/>
  <c r="AC199" i="93"/>
  <c r="W199" i="93"/>
  <c r="H199" i="93"/>
  <c r="K199" i="93"/>
  <c r="AD199" i="93"/>
  <c r="AS199" i="93"/>
  <c r="M199" i="93"/>
  <c r="L199" i="94"/>
  <c r="AC199" i="94"/>
  <c r="AK199" i="94"/>
  <c r="S199" i="94"/>
  <c r="AM199" i="94"/>
  <c r="V199" i="94"/>
  <c r="AR199" i="94"/>
  <c r="J199" i="94"/>
  <c r="P199" i="94"/>
  <c r="AN199" i="94"/>
  <c r="N199" i="94"/>
  <c r="AS199" i="94"/>
  <c r="AB199" i="94"/>
  <c r="K199" i="94"/>
  <c r="AD199" i="94"/>
  <c r="M199" i="94"/>
  <c r="AA199" i="94"/>
  <c r="AH199" i="94"/>
  <c r="U199" i="94"/>
  <c r="AO199" i="94"/>
  <c r="AQ199" i="94"/>
  <c r="I199" i="94"/>
  <c r="Y199" i="94"/>
  <c r="X199" i="94"/>
  <c r="Z199" i="94"/>
  <c r="R199" i="94"/>
  <c r="AL199" i="94"/>
  <c r="W199" i="94"/>
  <c r="AE199" i="94"/>
  <c r="AF199" i="94"/>
  <c r="AJ199" i="94"/>
  <c r="O199" i="94"/>
  <c r="AP199" i="94"/>
  <c r="AI199" i="94"/>
  <c r="H199" i="94"/>
  <c r="Q199" i="94"/>
  <c r="AR128" i="87"/>
  <c r="AQ128" i="87"/>
  <c r="AK128" i="87"/>
  <c r="AC128" i="87"/>
  <c r="M128" i="87"/>
  <c r="AP128" i="87"/>
  <c r="Z128" i="87"/>
  <c r="L128" i="87"/>
  <c r="AO128" i="87"/>
  <c r="AF128" i="87"/>
  <c r="Y128" i="87"/>
  <c r="Q128" i="87"/>
  <c r="I128" i="87"/>
  <c r="AL128" i="87"/>
  <c r="AD128" i="87"/>
  <c r="X128" i="87"/>
  <c r="O128" i="87"/>
  <c r="H128" i="87"/>
  <c r="AI128" i="87"/>
  <c r="S128" i="87"/>
  <c r="K128" i="87"/>
  <c r="AH128" i="87"/>
  <c r="V128" i="87"/>
  <c r="AS128" i="87"/>
  <c r="AM128" i="87"/>
  <c r="P128" i="87"/>
  <c r="AB128" i="87"/>
  <c r="W128" i="87"/>
  <c r="AN128" i="87"/>
  <c r="J128" i="87"/>
  <c r="AA128" i="87"/>
  <c r="N128" i="87"/>
  <c r="AE128" i="87"/>
  <c r="R128" i="87"/>
  <c r="AJ128" i="87"/>
  <c r="O128" i="93"/>
  <c r="AS128" i="93"/>
  <c r="K128" i="93"/>
  <c r="Q128" i="93"/>
  <c r="AO128" i="93"/>
  <c r="AF128" i="93"/>
  <c r="AB128" i="93"/>
  <c r="AI128" i="93"/>
  <c r="AD128" i="93"/>
  <c r="V128" i="93"/>
  <c r="AK128" i="93"/>
  <c r="I128" i="93"/>
  <c r="AQ128" i="93"/>
  <c r="X128" i="93"/>
  <c r="M128" i="93"/>
  <c r="L128" i="93"/>
  <c r="AC128" i="93"/>
  <c r="J128" i="93"/>
  <c r="AA128" i="93"/>
  <c r="S128" i="93"/>
  <c r="U128" i="93"/>
  <c r="AL128" i="93"/>
  <c r="R128" i="93"/>
  <c r="AJ128" i="93"/>
  <c r="AM128" i="93"/>
  <c r="H128" i="93"/>
  <c r="AP128" i="93"/>
  <c r="AN128" i="93"/>
  <c r="AR128" i="93"/>
  <c r="Y128" i="93"/>
  <c r="W128" i="93"/>
  <c r="AE128" i="93"/>
  <c r="Z128" i="93"/>
  <c r="P128" i="93"/>
  <c r="AH128" i="93"/>
  <c r="N128" i="93"/>
  <c r="AA155" i="87"/>
  <c r="W155" i="87"/>
  <c r="R155" i="87"/>
  <c r="AJ155" i="87"/>
  <c r="AR155" i="87"/>
  <c r="AP155" i="87"/>
  <c r="P155" i="87"/>
  <c r="H155" i="87"/>
  <c r="J155" i="87"/>
  <c r="AH155" i="87"/>
  <c r="Y155" i="87"/>
  <c r="N155" i="87"/>
  <c r="AE155" i="87"/>
  <c r="AN155" i="87"/>
  <c r="AK155" i="87"/>
  <c r="S155" i="87"/>
  <c r="AM155" i="87"/>
  <c r="V155" i="87"/>
  <c r="L155" i="87"/>
  <c r="AF155" i="87"/>
  <c r="O155" i="87"/>
  <c r="AI155" i="87"/>
  <c r="Q155" i="87"/>
  <c r="AS155" i="87"/>
  <c r="AB155" i="87"/>
  <c r="K155" i="87"/>
  <c r="AD155" i="87"/>
  <c r="M155" i="87"/>
  <c r="AC155" i="87"/>
  <c r="AO155" i="87"/>
  <c r="X155" i="87"/>
  <c r="AQ155" i="87"/>
  <c r="Z155" i="87"/>
  <c r="I155" i="87"/>
  <c r="AL155" i="87"/>
  <c r="AC155" i="93"/>
  <c r="AP155" i="93"/>
  <c r="AL155" i="93"/>
  <c r="L155" i="93"/>
  <c r="Y155" i="93"/>
  <c r="AI155" i="93"/>
  <c r="Q155" i="93"/>
  <c r="AO155" i="93"/>
  <c r="X155" i="93"/>
  <c r="AR155" i="93"/>
  <c r="J155" i="93"/>
  <c r="N155" i="93"/>
  <c r="AQ155" i="93"/>
  <c r="Z155" i="93"/>
  <c r="I155" i="93"/>
  <c r="AF155" i="93"/>
  <c r="O155" i="93"/>
  <c r="AA155" i="93"/>
  <c r="AE155" i="93"/>
  <c r="AH155" i="93"/>
  <c r="AM155" i="93"/>
  <c r="AS155" i="93"/>
  <c r="K155" i="93"/>
  <c r="W155" i="93"/>
  <c r="U155" i="93"/>
  <c r="V155" i="93"/>
  <c r="AB155" i="93"/>
  <c r="R155" i="93"/>
  <c r="M155" i="93"/>
  <c r="AN155" i="93"/>
  <c r="AK155" i="93"/>
  <c r="P155" i="93"/>
  <c r="S155" i="93"/>
  <c r="H155" i="93"/>
  <c r="AD155" i="93"/>
  <c r="AJ155" i="93"/>
  <c r="AR168" i="88"/>
  <c r="AE168" i="88"/>
  <c r="U168" i="88"/>
  <c r="H168" i="88"/>
  <c r="AM168" i="88"/>
  <c r="AA168" i="88"/>
  <c r="M168" i="88"/>
  <c r="AQ168" i="88"/>
  <c r="P168" i="88"/>
  <c r="AL168" i="88"/>
  <c r="I168" i="88"/>
  <c r="AD168" i="88"/>
  <c r="V168" i="88"/>
  <c r="Y168" i="88"/>
  <c r="N168" i="88"/>
  <c r="AJ168" i="88"/>
  <c r="AO168" i="88"/>
  <c r="X168" i="88"/>
  <c r="AN168" i="88"/>
  <c r="Q168" i="88"/>
  <c r="Z168" i="88"/>
  <c r="AK168" i="88"/>
  <c r="S168" i="88"/>
  <c r="AI168" i="88"/>
  <c r="L168" i="88"/>
  <c r="AH168" i="88"/>
  <c r="AF168" i="88"/>
  <c r="O168" i="88"/>
  <c r="AC168" i="88"/>
  <c r="J168" i="88"/>
  <c r="AP168" i="88"/>
  <c r="AS168" i="88"/>
  <c r="AB168" i="88"/>
  <c r="K168" i="88"/>
  <c r="W168" i="88"/>
  <c r="R168" i="88"/>
  <c r="AR168" i="92"/>
  <c r="AL168" i="92"/>
  <c r="AD168" i="92"/>
  <c r="X168" i="92"/>
  <c r="O168" i="92"/>
  <c r="H168" i="92"/>
  <c r="AP168" i="92"/>
  <c r="AI168" i="92"/>
  <c r="Z168" i="92"/>
  <c r="S168" i="92"/>
  <c r="L168" i="92"/>
  <c r="AQ168" i="92"/>
  <c r="AC168" i="92"/>
  <c r="M168" i="92"/>
  <c r="AK168" i="92"/>
  <c r="U168" i="92"/>
  <c r="AO168" i="92"/>
  <c r="I168" i="92"/>
  <c r="Y168" i="92"/>
  <c r="Q168" i="92"/>
  <c r="AF168" i="92"/>
  <c r="P168" i="92"/>
  <c r="AM168" i="92"/>
  <c r="AB168" i="92"/>
  <c r="V168" i="92"/>
  <c r="AS168" i="92"/>
  <c r="AH168" i="92"/>
  <c r="R168" i="92"/>
  <c r="AJ168" i="92"/>
  <c r="J168" i="92"/>
  <c r="AA168" i="92"/>
  <c r="AE168" i="92"/>
  <c r="AN168" i="92"/>
  <c r="N168" i="92"/>
  <c r="K168" i="92"/>
  <c r="W168" i="92"/>
  <c r="AM118" i="87"/>
  <c r="V118" i="87"/>
  <c r="M118" i="87"/>
  <c r="AF118" i="87"/>
  <c r="AK118" i="87"/>
  <c r="AQ118" i="87"/>
  <c r="I118" i="87"/>
  <c r="AR118" i="87"/>
  <c r="O118" i="87"/>
  <c r="S118" i="87"/>
  <c r="Z118" i="87"/>
  <c r="X118" i="87"/>
  <c r="AI118" i="87"/>
  <c r="AB118" i="87"/>
  <c r="AD118" i="87"/>
  <c r="AS118" i="87"/>
  <c r="Q118" i="87"/>
  <c r="K118" i="87"/>
  <c r="L118" i="87"/>
  <c r="AC118" i="87"/>
  <c r="N118" i="87"/>
  <c r="AE118" i="87"/>
  <c r="P118" i="87"/>
  <c r="AH118" i="87"/>
  <c r="AL118" i="87"/>
  <c r="W118" i="87"/>
  <c r="AN118" i="87"/>
  <c r="AO118" i="87"/>
  <c r="H118" i="87"/>
  <c r="Y118" i="87"/>
  <c r="AP118" i="87"/>
  <c r="AA118" i="87"/>
  <c r="AJ118" i="87"/>
  <c r="J118" i="87"/>
  <c r="R118" i="87"/>
  <c r="AR118" i="94"/>
  <c r="AI118" i="94"/>
  <c r="X118" i="94"/>
  <c r="L118" i="94"/>
  <c r="AO118" i="94"/>
  <c r="AC118" i="94"/>
  <c r="Q118" i="94"/>
  <c r="AL118" i="94"/>
  <c r="O118" i="94"/>
  <c r="Z118" i="94"/>
  <c r="AF118" i="94"/>
  <c r="I118" i="94"/>
  <c r="U118" i="94"/>
  <c r="AQ118" i="94"/>
  <c r="Y118" i="94"/>
  <c r="K118" i="94"/>
  <c r="AH118" i="94"/>
  <c r="M118" i="94"/>
  <c r="AK118" i="94"/>
  <c r="V118" i="94"/>
  <c r="AS118" i="94"/>
  <c r="H118" i="94"/>
  <c r="AM118" i="94"/>
  <c r="W118" i="94"/>
  <c r="AN118" i="94"/>
  <c r="AD118" i="94"/>
  <c r="P118" i="94"/>
  <c r="N118" i="94"/>
  <c r="AE118" i="94"/>
  <c r="S118" i="94"/>
  <c r="AJ118" i="94"/>
  <c r="R118" i="94"/>
  <c r="J118" i="94"/>
  <c r="AB118" i="94"/>
  <c r="AA118" i="94"/>
  <c r="AP118" i="94"/>
  <c r="Y198" i="87"/>
  <c r="N198" i="87"/>
  <c r="AD198" i="87"/>
  <c r="M198" i="87"/>
  <c r="AC198" i="87"/>
  <c r="AR198" i="87"/>
  <c r="AH198" i="87"/>
  <c r="AP198" i="87"/>
  <c r="AN198" i="87"/>
  <c r="AQ198" i="87"/>
  <c r="Z198" i="87"/>
  <c r="I198" i="87"/>
  <c r="X198" i="87"/>
  <c r="AL198" i="87"/>
  <c r="O198" i="87"/>
  <c r="W198" i="87"/>
  <c r="AE198" i="87"/>
  <c r="P198" i="87"/>
  <c r="AM198" i="87"/>
  <c r="V198" i="87"/>
  <c r="AO198" i="87"/>
  <c r="R198" i="87"/>
  <c r="AF198" i="87"/>
  <c r="J198" i="87"/>
  <c r="K198" i="87"/>
  <c r="S198" i="87"/>
  <c r="AK198" i="87"/>
  <c r="AI198" i="87"/>
  <c r="Q198" i="87"/>
  <c r="AJ198" i="87"/>
  <c r="L198" i="87"/>
  <c r="AA198" i="87"/>
  <c r="AS198" i="87"/>
  <c r="AB198" i="87"/>
  <c r="H198" i="87"/>
  <c r="AB198" i="93"/>
  <c r="AM198" i="93"/>
  <c r="M198" i="93"/>
  <c r="AK198" i="93"/>
  <c r="Q198" i="93"/>
  <c r="AR198" i="93"/>
  <c r="O198" i="93"/>
  <c r="K198" i="93"/>
  <c r="I198" i="93"/>
  <c r="AF198" i="93"/>
  <c r="AI198" i="93"/>
  <c r="AD198" i="93"/>
  <c r="AS198" i="93"/>
  <c r="Z198" i="93"/>
  <c r="L198" i="93"/>
  <c r="AC198" i="93"/>
  <c r="J198" i="93"/>
  <c r="AA198" i="93"/>
  <c r="AO198" i="93"/>
  <c r="AQ198" i="93"/>
  <c r="U198" i="93"/>
  <c r="AL198" i="93"/>
  <c r="R198" i="93"/>
  <c r="AJ198" i="93"/>
  <c r="H198" i="93"/>
  <c r="AP198" i="93"/>
  <c r="AN198" i="93"/>
  <c r="V198" i="93"/>
  <c r="Y198" i="93"/>
  <c r="W198" i="93"/>
  <c r="AE198" i="93"/>
  <c r="P198" i="93"/>
  <c r="X198" i="93"/>
  <c r="AH198" i="93"/>
  <c r="S198" i="93"/>
  <c r="N198" i="93"/>
  <c r="AQ165" i="87"/>
  <c r="Z165" i="87"/>
  <c r="I165" i="87"/>
  <c r="AF165" i="87"/>
  <c r="O165" i="87"/>
  <c r="AA165" i="87"/>
  <c r="AH165" i="87"/>
  <c r="AL165" i="87"/>
  <c r="W165" i="87"/>
  <c r="AC165" i="87"/>
  <c r="AM165" i="87"/>
  <c r="V165" i="87"/>
  <c r="AS165" i="87"/>
  <c r="AB165" i="87"/>
  <c r="K165" i="87"/>
  <c r="R165" i="87"/>
  <c r="Y165" i="87"/>
  <c r="AI165" i="87"/>
  <c r="Q165" i="87"/>
  <c r="AO165" i="87"/>
  <c r="X165" i="87"/>
  <c r="AR165" i="87"/>
  <c r="J165" i="87"/>
  <c r="P165" i="87"/>
  <c r="N165" i="87"/>
  <c r="AD165" i="87"/>
  <c r="M165" i="87"/>
  <c r="AK165" i="87"/>
  <c r="S165" i="87"/>
  <c r="AJ165" i="87"/>
  <c r="AP165" i="87"/>
  <c r="H165" i="87"/>
  <c r="L165" i="87"/>
  <c r="AN165" i="87"/>
  <c r="AE165" i="87"/>
  <c r="AP165" i="93"/>
  <c r="Y165" i="93"/>
  <c r="H165" i="93"/>
  <c r="AO165" i="93"/>
  <c r="X165" i="93"/>
  <c r="AQ165" i="93"/>
  <c r="Z165" i="93"/>
  <c r="I165" i="93"/>
  <c r="N165" i="93"/>
  <c r="R165" i="93"/>
  <c r="AL165" i="93"/>
  <c r="AF165" i="93"/>
  <c r="O165" i="93"/>
  <c r="AI165" i="93"/>
  <c r="Q165" i="93"/>
  <c r="AE165" i="93"/>
  <c r="AJ165" i="93"/>
  <c r="P165" i="93"/>
  <c r="AC165" i="93"/>
  <c r="AK165" i="93"/>
  <c r="AM165" i="93"/>
  <c r="AN165" i="93"/>
  <c r="J165" i="93"/>
  <c r="S165" i="93"/>
  <c r="V165" i="93"/>
  <c r="AR165" i="93"/>
  <c r="AS165" i="93"/>
  <c r="M165" i="93"/>
  <c r="U165" i="93"/>
  <c r="AB165" i="93"/>
  <c r="W165" i="93"/>
  <c r="K165" i="93"/>
  <c r="AA165" i="93"/>
  <c r="L165" i="93"/>
  <c r="AD165" i="93"/>
  <c r="AH165" i="93"/>
  <c r="Q130" i="32"/>
  <c r="AI130" i="32"/>
  <c r="J130" i="32"/>
  <c r="AA130" i="32"/>
  <c r="AR130" i="32"/>
  <c r="AO130" i="32"/>
  <c r="AP130" i="32"/>
  <c r="AK130" i="32"/>
  <c r="AC130" i="32"/>
  <c r="V130" i="32"/>
  <c r="AM130" i="32"/>
  <c r="N130" i="32"/>
  <c r="AE130" i="32"/>
  <c r="O130" i="32"/>
  <c r="P130" i="32"/>
  <c r="K130" i="32"/>
  <c r="AS130" i="32"/>
  <c r="AL130" i="32"/>
  <c r="I130" i="32"/>
  <c r="Z130" i="32"/>
  <c r="AQ130" i="32"/>
  <c r="R130" i="32"/>
  <c r="AJ130" i="32"/>
  <c r="X130" i="32"/>
  <c r="Y130" i="32"/>
  <c r="S130" i="32"/>
  <c r="L130" i="32"/>
  <c r="M130" i="32"/>
  <c r="AD130" i="32"/>
  <c r="H130" i="32"/>
  <c r="W130" i="32"/>
  <c r="AN130" i="32"/>
  <c r="AF130" i="32"/>
  <c r="AH130" i="32"/>
  <c r="AB130" i="32"/>
  <c r="U130" i="32"/>
  <c r="AM130" i="93"/>
  <c r="AC130" i="93"/>
  <c r="AO130" i="93"/>
  <c r="Q130" i="93"/>
  <c r="AF130" i="93"/>
  <c r="I130" i="93"/>
  <c r="Y130" i="93"/>
  <c r="AI130" i="93"/>
  <c r="AH130" i="93"/>
  <c r="AQ130" i="93"/>
  <c r="U130" i="93"/>
  <c r="AK130" i="93"/>
  <c r="M130" i="93"/>
  <c r="L130" i="93"/>
  <c r="K130" i="93"/>
  <c r="Z130" i="93"/>
  <c r="S130" i="93"/>
  <c r="V130" i="93"/>
  <c r="AR130" i="93"/>
  <c r="AP130" i="93"/>
  <c r="X130" i="93"/>
  <c r="P130" i="93"/>
  <c r="H130" i="93"/>
  <c r="J130" i="93"/>
  <c r="AA130" i="93"/>
  <c r="O130" i="93"/>
  <c r="AB130" i="93"/>
  <c r="R130" i="93"/>
  <c r="AJ130" i="93"/>
  <c r="AS130" i="93"/>
  <c r="AN130" i="93"/>
  <c r="AL130" i="93"/>
  <c r="W130" i="93"/>
  <c r="AE130" i="93"/>
  <c r="AD130" i="93"/>
  <c r="N130" i="93"/>
  <c r="U183" i="32"/>
  <c r="AL183" i="32"/>
  <c r="X183" i="32"/>
  <c r="J183" i="32"/>
  <c r="AF183" i="32"/>
  <c r="S183" i="32"/>
  <c r="W183" i="32"/>
  <c r="Z183" i="32"/>
  <c r="Q183" i="32"/>
  <c r="Y183" i="32"/>
  <c r="AP183" i="32"/>
  <c r="AD183" i="32"/>
  <c r="O183" i="32"/>
  <c r="AM183" i="32"/>
  <c r="AE183" i="32"/>
  <c r="AI183" i="32"/>
  <c r="AB183" i="32"/>
  <c r="AN183" i="32"/>
  <c r="L183" i="32"/>
  <c r="AC183" i="32"/>
  <c r="M183" i="32"/>
  <c r="AJ183" i="32"/>
  <c r="V183" i="32"/>
  <c r="AR183" i="32"/>
  <c r="AQ183" i="32"/>
  <c r="AS183" i="32"/>
  <c r="N183" i="32"/>
  <c r="F182" i="32"/>
  <c r="P183" i="32"/>
  <c r="AH183" i="32"/>
  <c r="R183" i="32"/>
  <c r="AO183" i="32"/>
  <c r="AA183" i="32"/>
  <c r="I183" i="32"/>
  <c r="K183" i="32"/>
  <c r="H183" i="32"/>
  <c r="AK183" i="32"/>
  <c r="AP183" i="93"/>
  <c r="H183" i="93"/>
  <c r="Y183" i="93"/>
  <c r="AS183" i="93"/>
  <c r="AB183" i="93"/>
  <c r="K183" i="93"/>
  <c r="AI183" i="93"/>
  <c r="Q183" i="93"/>
  <c r="AE183" i="93"/>
  <c r="AJ183" i="93"/>
  <c r="P183" i="93"/>
  <c r="AC183" i="93"/>
  <c r="AK183" i="93"/>
  <c r="S183" i="93"/>
  <c r="AQ183" i="93"/>
  <c r="Z183" i="93"/>
  <c r="I183" i="93"/>
  <c r="N183" i="93"/>
  <c r="R183" i="93"/>
  <c r="AL183" i="93"/>
  <c r="AO183" i="93"/>
  <c r="F182" i="93"/>
  <c r="M183" i="93"/>
  <c r="AA183" i="93"/>
  <c r="U183" i="93"/>
  <c r="X183" i="93"/>
  <c r="AD183" i="93"/>
  <c r="W183" i="93"/>
  <c r="AH183" i="93"/>
  <c r="L183" i="93"/>
  <c r="O183" i="93"/>
  <c r="AR183" i="93"/>
  <c r="AM183" i="93"/>
  <c r="J183" i="93"/>
  <c r="V183" i="93"/>
  <c r="AF183" i="93"/>
  <c r="AN183" i="93"/>
  <c r="AP178" i="91"/>
  <c r="AN178" i="91"/>
  <c r="W178" i="91"/>
  <c r="N178" i="91"/>
  <c r="AE178" i="91"/>
  <c r="J178" i="91"/>
  <c r="AR178" i="91"/>
  <c r="R178" i="91"/>
  <c r="AA178" i="91"/>
  <c r="AJ178" i="91"/>
  <c r="Y178" i="91"/>
  <c r="AD178" i="91"/>
  <c r="M178" i="91"/>
  <c r="AK178" i="91"/>
  <c r="S178" i="91"/>
  <c r="U178" i="91"/>
  <c r="H178" i="91"/>
  <c r="AM178" i="91"/>
  <c r="V178" i="91"/>
  <c r="AS178" i="91"/>
  <c r="AB178" i="91"/>
  <c r="K178" i="91"/>
  <c r="AL178" i="91"/>
  <c r="AI178" i="91"/>
  <c r="AO178" i="91"/>
  <c r="L178" i="91"/>
  <c r="Z178" i="91"/>
  <c r="AF178" i="91"/>
  <c r="AC178" i="91"/>
  <c r="P178" i="91"/>
  <c r="Q178" i="91"/>
  <c r="X178" i="91"/>
  <c r="AH178" i="91"/>
  <c r="AQ178" i="91"/>
  <c r="I178" i="91"/>
  <c r="O178" i="91"/>
  <c r="AT152" i="94"/>
  <c r="AU152" i="94"/>
  <c r="AR112" i="87"/>
  <c r="AF112" i="87"/>
  <c r="O112" i="87"/>
  <c r="AB112" i="87"/>
  <c r="AO112" i="87"/>
  <c r="X112" i="87"/>
  <c r="AK112" i="87"/>
  <c r="S112" i="87"/>
  <c r="AS112" i="87"/>
  <c r="K112" i="87"/>
  <c r="AI112" i="87"/>
  <c r="M112" i="87"/>
  <c r="Q112" i="87"/>
  <c r="AD112" i="87"/>
  <c r="AQ112" i="87"/>
  <c r="I112" i="87"/>
  <c r="V112" i="87"/>
  <c r="Z112" i="87"/>
  <c r="AM112" i="87"/>
  <c r="P112" i="87"/>
  <c r="AH112" i="87"/>
  <c r="N112" i="87"/>
  <c r="AE112" i="87"/>
  <c r="AL112" i="87"/>
  <c r="H112" i="87"/>
  <c r="Y112" i="87"/>
  <c r="AP112" i="87"/>
  <c r="W112" i="87"/>
  <c r="AN112" i="87"/>
  <c r="L112" i="87"/>
  <c r="AC112" i="87"/>
  <c r="AA112" i="87"/>
  <c r="AJ112" i="87"/>
  <c r="J112" i="87"/>
  <c r="R112" i="87"/>
  <c r="L112" i="93"/>
  <c r="X112" i="93"/>
  <c r="AQ112" i="93"/>
  <c r="U112" i="93"/>
  <c r="AK112" i="93"/>
  <c r="M112" i="93"/>
  <c r="V112" i="93"/>
  <c r="Q112" i="93"/>
  <c r="AI112" i="93"/>
  <c r="AF112" i="93"/>
  <c r="I112" i="93"/>
  <c r="Y112" i="93"/>
  <c r="AS112" i="93"/>
  <c r="AO112" i="93"/>
  <c r="AM112" i="93"/>
  <c r="O112" i="93"/>
  <c r="H112" i="93"/>
  <c r="AB112" i="93"/>
  <c r="AL112" i="93"/>
  <c r="AD112" i="93"/>
  <c r="K112" i="93"/>
  <c r="AP112" i="93"/>
  <c r="P112" i="93"/>
  <c r="N112" i="93"/>
  <c r="AE112" i="93"/>
  <c r="AR112" i="93"/>
  <c r="AH112" i="93"/>
  <c r="W112" i="93"/>
  <c r="AN112" i="93"/>
  <c r="S112" i="93"/>
  <c r="J112" i="93"/>
  <c r="AA112" i="93"/>
  <c r="AC112" i="93"/>
  <c r="AJ112" i="93"/>
  <c r="Z112" i="93"/>
  <c r="R112" i="93"/>
  <c r="V136" i="87"/>
  <c r="M136" i="87"/>
  <c r="AM136" i="87"/>
  <c r="AO136" i="87"/>
  <c r="AS136" i="87"/>
  <c r="K136" i="87"/>
  <c r="Q136" i="87"/>
  <c r="X136" i="87"/>
  <c r="AB136" i="87"/>
  <c r="AI136" i="87"/>
  <c r="AD136" i="87"/>
  <c r="AF136" i="87"/>
  <c r="AQ136" i="87"/>
  <c r="AK136" i="87"/>
  <c r="I136" i="87"/>
  <c r="O136" i="87"/>
  <c r="Z136" i="87"/>
  <c r="S136" i="87"/>
  <c r="AR136" i="87"/>
  <c r="P136" i="87"/>
  <c r="AH136" i="87"/>
  <c r="N136" i="87"/>
  <c r="AE136" i="87"/>
  <c r="AL136" i="87"/>
  <c r="H136" i="87"/>
  <c r="Y136" i="87"/>
  <c r="AP136" i="87"/>
  <c r="W136" i="87"/>
  <c r="AN136" i="87"/>
  <c r="L136" i="87"/>
  <c r="AC136" i="87"/>
  <c r="AA136" i="87"/>
  <c r="AJ136" i="87"/>
  <c r="J136" i="87"/>
  <c r="R136" i="87"/>
  <c r="AO136" i="93"/>
  <c r="AM136" i="93"/>
  <c r="X136" i="93"/>
  <c r="I136" i="93"/>
  <c r="AF136" i="93"/>
  <c r="P136" i="93"/>
  <c r="AS136" i="93"/>
  <c r="O136" i="93"/>
  <c r="AC136" i="93"/>
  <c r="V136" i="93"/>
  <c r="AL136" i="93"/>
  <c r="Z136" i="93"/>
  <c r="AP136" i="93"/>
  <c r="S136" i="93"/>
  <c r="U136" i="93"/>
  <c r="K136" i="93"/>
  <c r="AD136" i="93"/>
  <c r="H136" i="93"/>
  <c r="AI136" i="93"/>
  <c r="AK136" i="93"/>
  <c r="AB136" i="93"/>
  <c r="W136" i="93"/>
  <c r="AN136" i="93"/>
  <c r="AH136" i="93"/>
  <c r="M136" i="93"/>
  <c r="N136" i="93"/>
  <c r="AE136" i="93"/>
  <c r="Q136" i="93"/>
  <c r="Y136" i="93"/>
  <c r="AJ136" i="93"/>
  <c r="AQ136" i="93"/>
  <c r="R136" i="93"/>
  <c r="AA136" i="93"/>
  <c r="AR136" i="93"/>
  <c r="L136" i="93"/>
  <c r="J136" i="93"/>
  <c r="AR184" i="87"/>
  <c r="AO184" i="87"/>
  <c r="AB184" i="87"/>
  <c r="Q184" i="87"/>
  <c r="AS184" i="87"/>
  <c r="AI184" i="87"/>
  <c r="X184" i="87"/>
  <c r="K184" i="87"/>
  <c r="AQ184" i="87"/>
  <c r="S184" i="87"/>
  <c r="O184" i="87"/>
  <c r="AF184" i="87"/>
  <c r="I184" i="87"/>
  <c r="Z184" i="87"/>
  <c r="AK184" i="87"/>
  <c r="AD184" i="87"/>
  <c r="M184" i="87"/>
  <c r="AM184" i="87"/>
  <c r="P184" i="87"/>
  <c r="AH184" i="87"/>
  <c r="N184" i="87"/>
  <c r="AE184" i="87"/>
  <c r="V184" i="87"/>
  <c r="AL184" i="87"/>
  <c r="H184" i="87"/>
  <c r="Y184" i="87"/>
  <c r="AP184" i="87"/>
  <c r="W184" i="87"/>
  <c r="AN184" i="87"/>
  <c r="L184" i="87"/>
  <c r="AC184" i="87"/>
  <c r="AA184" i="87"/>
  <c r="AJ184" i="87"/>
  <c r="J184" i="87"/>
  <c r="R184" i="87"/>
  <c r="AM184" i="93"/>
  <c r="AC184" i="93"/>
  <c r="Q184" i="93"/>
  <c r="I184" i="93"/>
  <c r="AS184" i="93"/>
  <c r="AH184" i="93"/>
  <c r="X184" i="93"/>
  <c r="O184" i="93"/>
  <c r="AF184" i="93"/>
  <c r="K184" i="93"/>
  <c r="AO184" i="93"/>
  <c r="V184" i="93"/>
  <c r="AL184" i="93"/>
  <c r="P184" i="93"/>
  <c r="Z184" i="93"/>
  <c r="AP184" i="93"/>
  <c r="S184" i="93"/>
  <c r="U184" i="93"/>
  <c r="AD184" i="93"/>
  <c r="H184" i="93"/>
  <c r="AI184" i="93"/>
  <c r="M184" i="93"/>
  <c r="W184" i="93"/>
  <c r="AN184" i="93"/>
  <c r="AK184" i="93"/>
  <c r="AB184" i="93"/>
  <c r="N184" i="93"/>
  <c r="AE184" i="93"/>
  <c r="AR184" i="93"/>
  <c r="R184" i="93"/>
  <c r="L184" i="93"/>
  <c r="AJ184" i="93"/>
  <c r="Y184" i="93"/>
  <c r="J184" i="93"/>
  <c r="AQ184" i="93"/>
  <c r="AA184" i="93"/>
  <c r="N121" i="87"/>
  <c r="L121" i="87"/>
  <c r="AC121" i="87"/>
  <c r="AE121" i="87"/>
  <c r="AF121" i="87"/>
  <c r="O121" i="87"/>
  <c r="AM121" i="87"/>
  <c r="V121" i="87"/>
  <c r="AR121" i="87"/>
  <c r="J121" i="87"/>
  <c r="P121" i="87"/>
  <c r="AS121" i="87"/>
  <c r="AB121" i="87"/>
  <c r="K121" i="87"/>
  <c r="AI121" i="87"/>
  <c r="Q121" i="87"/>
  <c r="AJ121" i="87"/>
  <c r="AP121" i="87"/>
  <c r="H121" i="87"/>
  <c r="AO121" i="87"/>
  <c r="X121" i="87"/>
  <c r="F120" i="87"/>
  <c r="AD121" i="87"/>
  <c r="M121" i="87"/>
  <c r="AA121" i="87"/>
  <c r="AH121" i="87"/>
  <c r="W121" i="87"/>
  <c r="AK121" i="87"/>
  <c r="S121" i="87"/>
  <c r="AQ121" i="87"/>
  <c r="Z121" i="87"/>
  <c r="I121" i="87"/>
  <c r="R121" i="87"/>
  <c r="Y121" i="87"/>
  <c r="AL121" i="87"/>
  <c r="AN121" i="87"/>
  <c r="AJ121" i="92"/>
  <c r="AR121" i="92"/>
  <c r="AE121" i="92"/>
  <c r="P121" i="92"/>
  <c r="AN121" i="92"/>
  <c r="W121" i="92"/>
  <c r="H121" i="92"/>
  <c r="R121" i="92"/>
  <c r="AH121" i="92"/>
  <c r="AA121" i="92"/>
  <c r="J121" i="92"/>
  <c r="AP121" i="92"/>
  <c r="N121" i="92"/>
  <c r="AI121" i="92"/>
  <c r="Q121" i="92"/>
  <c r="AO121" i="92"/>
  <c r="X121" i="92"/>
  <c r="F120" i="92"/>
  <c r="AL121" i="92"/>
  <c r="AQ121" i="92"/>
  <c r="Z121" i="92"/>
  <c r="I121" i="92"/>
  <c r="AF121" i="92"/>
  <c r="O121" i="92"/>
  <c r="U121" i="92"/>
  <c r="M121" i="92"/>
  <c r="S121" i="92"/>
  <c r="AD121" i="92"/>
  <c r="AK121" i="92"/>
  <c r="L121" i="92"/>
  <c r="Y121" i="92"/>
  <c r="AM121" i="92"/>
  <c r="K121" i="92"/>
  <c r="V121" i="92"/>
  <c r="AC121" i="92"/>
  <c r="AS121" i="92"/>
  <c r="AB121" i="92"/>
  <c r="S193" i="32"/>
  <c r="AK193" i="32"/>
  <c r="I193" i="32"/>
  <c r="AE193" i="32"/>
  <c r="Q193" i="32"/>
  <c r="AN193" i="32"/>
  <c r="R193" i="32"/>
  <c r="AR193" i="32"/>
  <c r="M193" i="32"/>
  <c r="X193" i="32"/>
  <c r="AO193" i="32"/>
  <c r="N193" i="32"/>
  <c r="AL193" i="32"/>
  <c r="W193" i="32"/>
  <c r="P193" i="32"/>
  <c r="AD193" i="32"/>
  <c r="Y193" i="32"/>
  <c r="AJ193" i="32"/>
  <c r="K193" i="32"/>
  <c r="AB193" i="32"/>
  <c r="AS193" i="32"/>
  <c r="U193" i="32"/>
  <c r="AQ193" i="32"/>
  <c r="AC193" i="32"/>
  <c r="AA193" i="32"/>
  <c r="AP193" i="32"/>
  <c r="J193" i="32"/>
  <c r="O193" i="32"/>
  <c r="AF193" i="32"/>
  <c r="H193" i="32"/>
  <c r="Z193" i="32"/>
  <c r="L193" i="32"/>
  <c r="AI193" i="32"/>
  <c r="AM193" i="32"/>
  <c r="V193" i="32"/>
  <c r="AH193" i="32"/>
  <c r="AP193" i="91"/>
  <c r="Q193" i="91"/>
  <c r="AC193" i="91"/>
  <c r="N193" i="91"/>
  <c r="W193" i="91"/>
  <c r="I193" i="91"/>
  <c r="AN193" i="91"/>
  <c r="AH193" i="91"/>
  <c r="Z193" i="91"/>
  <c r="L193" i="91"/>
  <c r="AL193" i="91"/>
  <c r="Y193" i="91"/>
  <c r="AM193" i="91"/>
  <c r="AO193" i="91"/>
  <c r="X193" i="91"/>
  <c r="J193" i="91"/>
  <c r="AJ193" i="91"/>
  <c r="M193" i="91"/>
  <c r="AD193" i="91"/>
  <c r="AF193" i="91"/>
  <c r="O193" i="91"/>
  <c r="V193" i="91"/>
  <c r="U193" i="91"/>
  <c r="R193" i="91"/>
  <c r="AQ193" i="91"/>
  <c r="AB193" i="91"/>
  <c r="AA193" i="91"/>
  <c r="AE193" i="91"/>
  <c r="AI193" i="91"/>
  <c r="S193" i="91"/>
  <c r="AR193" i="91"/>
  <c r="AS193" i="91"/>
  <c r="K193" i="91"/>
  <c r="H193" i="91"/>
  <c r="AK193" i="91"/>
  <c r="P193" i="91"/>
  <c r="K111" i="32"/>
  <c r="AB111" i="32"/>
  <c r="AS111" i="32"/>
  <c r="Y111" i="32"/>
  <c r="AP111" i="32"/>
  <c r="AI111" i="32"/>
  <c r="AA111" i="32"/>
  <c r="V111" i="32"/>
  <c r="W111" i="32"/>
  <c r="O111" i="32"/>
  <c r="AF111" i="32"/>
  <c r="L111" i="32"/>
  <c r="AC111" i="32"/>
  <c r="I111" i="32"/>
  <c r="AQ111" i="32"/>
  <c r="AJ111" i="32"/>
  <c r="AD111" i="32"/>
  <c r="AE111" i="32"/>
  <c r="AK111" i="32"/>
  <c r="AH111" i="32"/>
  <c r="J111" i="32"/>
  <c r="AM111" i="32"/>
  <c r="AO111" i="32"/>
  <c r="AL111" i="32"/>
  <c r="R111" i="32"/>
  <c r="N111" i="32"/>
  <c r="S111" i="32"/>
  <c r="P111" i="32"/>
  <c r="Q111" i="32"/>
  <c r="AR111" i="32"/>
  <c r="AN111" i="32"/>
  <c r="X111" i="32"/>
  <c r="U111" i="32"/>
  <c r="Z111" i="32"/>
  <c r="M111" i="32"/>
  <c r="H111" i="32"/>
  <c r="AR111" i="91"/>
  <c r="AI111" i="91"/>
  <c r="X111" i="91"/>
  <c r="L111" i="91"/>
  <c r="AO111" i="91"/>
  <c r="AC111" i="91"/>
  <c r="Q111" i="91"/>
  <c r="AL111" i="91"/>
  <c r="O111" i="91"/>
  <c r="Z111" i="91"/>
  <c r="I111" i="91"/>
  <c r="AQ111" i="91"/>
  <c r="AF111" i="91"/>
  <c r="U111" i="91"/>
  <c r="S111" i="91"/>
  <c r="AP111" i="91"/>
  <c r="AB111" i="91"/>
  <c r="H111" i="91"/>
  <c r="AD111" i="91"/>
  <c r="P111" i="91"/>
  <c r="AM111" i="91"/>
  <c r="AH111" i="91"/>
  <c r="Y111" i="91"/>
  <c r="K111" i="91"/>
  <c r="M111" i="91"/>
  <c r="AS111" i="91"/>
  <c r="J111" i="91"/>
  <c r="AA111" i="91"/>
  <c r="V111" i="91"/>
  <c r="R111" i="91"/>
  <c r="AJ111" i="91"/>
  <c r="AN111" i="91"/>
  <c r="AK111" i="91"/>
  <c r="N111" i="91"/>
  <c r="W111" i="91"/>
  <c r="AE111" i="91"/>
  <c r="K186" i="32"/>
  <c r="AB186" i="32"/>
  <c r="AS186" i="32"/>
  <c r="Z186" i="32"/>
  <c r="L186" i="32"/>
  <c r="AI186" i="32"/>
  <c r="V186" i="32"/>
  <c r="Y186" i="32"/>
  <c r="P186" i="32"/>
  <c r="O186" i="32"/>
  <c r="AF186" i="32"/>
  <c r="I186" i="32"/>
  <c r="AE186" i="32"/>
  <c r="Q186" i="32"/>
  <c r="AN186" i="32"/>
  <c r="AH186" i="32"/>
  <c r="AJ186" i="32"/>
  <c r="AM186" i="32"/>
  <c r="S186" i="32"/>
  <c r="AK186" i="32"/>
  <c r="N186" i="32"/>
  <c r="AL186" i="32"/>
  <c r="W186" i="32"/>
  <c r="H186" i="32"/>
  <c r="AR186" i="32"/>
  <c r="AA186" i="32"/>
  <c r="R186" i="32"/>
  <c r="X186" i="32"/>
  <c r="AO186" i="32"/>
  <c r="U186" i="32"/>
  <c r="AQ186" i="32"/>
  <c r="AC186" i="32"/>
  <c r="J186" i="32"/>
  <c r="M186" i="32"/>
  <c r="AD186" i="32"/>
  <c r="AP186" i="32"/>
  <c r="AP186" i="88"/>
  <c r="AE186" i="88"/>
  <c r="N186" i="88"/>
  <c r="AL186" i="88"/>
  <c r="W186" i="88"/>
  <c r="I186" i="88"/>
  <c r="AI186" i="88"/>
  <c r="U186" i="88"/>
  <c r="AQ186" i="88"/>
  <c r="Z186" i="88"/>
  <c r="L186" i="88"/>
  <c r="AN186" i="88"/>
  <c r="Q186" i="88"/>
  <c r="AC186" i="88"/>
  <c r="R186" i="88"/>
  <c r="AS186" i="88"/>
  <c r="AB186" i="88"/>
  <c r="K186" i="88"/>
  <c r="AA186" i="88"/>
  <c r="Y186" i="88"/>
  <c r="AO186" i="88"/>
  <c r="X186" i="88"/>
  <c r="J186" i="88"/>
  <c r="AH186" i="88"/>
  <c r="H186" i="88"/>
  <c r="AD186" i="88"/>
  <c r="AK186" i="88"/>
  <c r="S186" i="88"/>
  <c r="P186" i="88"/>
  <c r="AM186" i="88"/>
  <c r="M186" i="88"/>
  <c r="AJ186" i="88"/>
  <c r="AF186" i="88"/>
  <c r="O186" i="88"/>
  <c r="V186" i="88"/>
  <c r="AR186" i="88"/>
  <c r="Q133" i="32"/>
  <c r="AI133" i="32"/>
  <c r="O133" i="32"/>
  <c r="AF133" i="32"/>
  <c r="N133" i="32"/>
  <c r="P133" i="32"/>
  <c r="J133" i="32"/>
  <c r="AC133" i="32"/>
  <c r="AL133" i="32"/>
  <c r="F132" i="32"/>
  <c r="V133" i="32"/>
  <c r="AM133" i="32"/>
  <c r="S133" i="32"/>
  <c r="AK133" i="32"/>
  <c r="W133" i="32"/>
  <c r="Y133" i="32"/>
  <c r="AA133" i="32"/>
  <c r="R133" i="32"/>
  <c r="H133" i="32"/>
  <c r="I133" i="32"/>
  <c r="Z133" i="32"/>
  <c r="AQ133" i="32"/>
  <c r="X133" i="32"/>
  <c r="AO133" i="32"/>
  <c r="AE133" i="32"/>
  <c r="AH133" i="32"/>
  <c r="AR133" i="32"/>
  <c r="AJ133" i="32"/>
  <c r="M133" i="32"/>
  <c r="AD133" i="32"/>
  <c r="K133" i="32"/>
  <c r="AB133" i="32"/>
  <c r="AS133" i="32"/>
  <c r="AN133" i="32"/>
  <c r="AP133" i="32"/>
  <c r="L133" i="32"/>
  <c r="U133" i="32"/>
  <c r="Y133" i="92"/>
  <c r="H133" i="92"/>
  <c r="AP133" i="92"/>
  <c r="AC133" i="92"/>
  <c r="AF133" i="92"/>
  <c r="O133" i="92"/>
  <c r="AM133" i="92"/>
  <c r="V133" i="92"/>
  <c r="AN133" i="92"/>
  <c r="AR133" i="92"/>
  <c r="J133" i="92"/>
  <c r="AL133" i="92"/>
  <c r="L133" i="92"/>
  <c r="AO133" i="92"/>
  <c r="X133" i="92"/>
  <c r="F132" i="92"/>
  <c r="AD133" i="92"/>
  <c r="M133" i="92"/>
  <c r="W133" i="92"/>
  <c r="AA133" i="92"/>
  <c r="AH133" i="92"/>
  <c r="S133" i="92"/>
  <c r="Z133" i="92"/>
  <c r="N133" i="92"/>
  <c r="AK133" i="92"/>
  <c r="AQ133" i="92"/>
  <c r="I133" i="92"/>
  <c r="R133" i="92"/>
  <c r="AB133" i="92"/>
  <c r="AE133" i="92"/>
  <c r="K133" i="92"/>
  <c r="AJ133" i="92"/>
  <c r="U133" i="92"/>
  <c r="AI133" i="92"/>
  <c r="P133" i="92"/>
  <c r="AS133" i="92"/>
  <c r="Q133" i="92"/>
  <c r="J142" i="32"/>
  <c r="AA142" i="32"/>
  <c r="AR142" i="32"/>
  <c r="Y142" i="32"/>
  <c r="AP142" i="32"/>
  <c r="AK142" i="32"/>
  <c r="V142" i="32"/>
  <c r="AO142" i="32"/>
  <c r="O142" i="32"/>
  <c r="N142" i="32"/>
  <c r="AE142" i="32"/>
  <c r="L142" i="32"/>
  <c r="AC142" i="32"/>
  <c r="K142" i="32"/>
  <c r="AS142" i="32"/>
  <c r="AD142" i="32"/>
  <c r="I142" i="32"/>
  <c r="AF142" i="32"/>
  <c r="R142" i="32"/>
  <c r="AJ142" i="32"/>
  <c r="P142" i="32"/>
  <c r="AH142" i="32"/>
  <c r="S142" i="32"/>
  <c r="H142" i="32"/>
  <c r="AM142" i="32"/>
  <c r="Z142" i="32"/>
  <c r="Q142" i="32"/>
  <c r="W142" i="32"/>
  <c r="AN142" i="32"/>
  <c r="U142" i="32"/>
  <c r="AL142" i="32"/>
  <c r="AB142" i="32"/>
  <c r="M142" i="32"/>
  <c r="X142" i="32"/>
  <c r="AQ142" i="32"/>
  <c r="AI142" i="32"/>
  <c r="AO142" i="93"/>
  <c r="AK142" i="93"/>
  <c r="V142" i="93"/>
  <c r="AS142" i="93"/>
  <c r="AC142" i="93"/>
  <c r="M142" i="93"/>
  <c r="X142" i="93"/>
  <c r="AM142" i="93"/>
  <c r="H142" i="93"/>
  <c r="AD142" i="93"/>
  <c r="P142" i="93"/>
  <c r="AH142" i="93"/>
  <c r="AR142" i="93"/>
  <c r="Z142" i="93"/>
  <c r="L142" i="93"/>
  <c r="AP142" i="93"/>
  <c r="Q142" i="93"/>
  <c r="AL142" i="93"/>
  <c r="O142" i="93"/>
  <c r="AB142" i="93"/>
  <c r="K142" i="93"/>
  <c r="U142" i="93"/>
  <c r="R142" i="93"/>
  <c r="AJ142" i="93"/>
  <c r="AQ142" i="93"/>
  <c r="S142" i="93"/>
  <c r="J142" i="93"/>
  <c r="AA142" i="93"/>
  <c r="I142" i="93"/>
  <c r="AE142" i="93"/>
  <c r="Y142" i="93"/>
  <c r="N142" i="93"/>
  <c r="AI142" i="93"/>
  <c r="W142" i="93"/>
  <c r="AN142" i="93"/>
  <c r="AF142" i="93"/>
  <c r="J110" i="32"/>
  <c r="AA110" i="32"/>
  <c r="AR110" i="32"/>
  <c r="X110" i="32"/>
  <c r="AO110" i="32"/>
  <c r="AC110" i="32"/>
  <c r="AD110" i="32"/>
  <c r="AH110" i="32"/>
  <c r="Q110" i="32"/>
  <c r="N110" i="32"/>
  <c r="AE110" i="32"/>
  <c r="K110" i="32"/>
  <c r="AB110" i="32"/>
  <c r="AS110" i="32"/>
  <c r="AL110" i="32"/>
  <c r="AM110" i="32"/>
  <c r="AP110" i="32"/>
  <c r="Z110" i="32"/>
  <c r="R110" i="32"/>
  <c r="AJ110" i="32"/>
  <c r="O110" i="32"/>
  <c r="AF110" i="32"/>
  <c r="L110" i="32"/>
  <c r="M110" i="32"/>
  <c r="S110" i="32"/>
  <c r="P110" i="32"/>
  <c r="AI110" i="32"/>
  <c r="AK110" i="32"/>
  <c r="Y110" i="32"/>
  <c r="AQ110" i="32"/>
  <c r="W110" i="32"/>
  <c r="U110" i="32"/>
  <c r="H110" i="32"/>
  <c r="AN110" i="32"/>
  <c r="V110" i="32"/>
  <c r="I110" i="32"/>
  <c r="AR110" i="92"/>
  <c r="AQ110" i="92"/>
  <c r="Z110" i="92"/>
  <c r="I110" i="92"/>
  <c r="AI110" i="92"/>
  <c r="Q110" i="92"/>
  <c r="X110" i="92"/>
  <c r="AO110" i="92"/>
  <c r="O110" i="92"/>
  <c r="AF110" i="92"/>
  <c r="S110" i="92"/>
  <c r="AM110" i="92"/>
  <c r="AK110" i="92"/>
  <c r="V110" i="92"/>
  <c r="U110" i="92"/>
  <c r="AL110" i="92"/>
  <c r="AB110" i="92"/>
  <c r="M110" i="92"/>
  <c r="L110" i="92"/>
  <c r="AC110" i="92"/>
  <c r="H110" i="92"/>
  <c r="AP110" i="92"/>
  <c r="N110" i="92"/>
  <c r="AE110" i="92"/>
  <c r="K110" i="92"/>
  <c r="Y110" i="92"/>
  <c r="W110" i="92"/>
  <c r="AN110" i="92"/>
  <c r="AD110" i="92"/>
  <c r="AA110" i="92"/>
  <c r="P110" i="92"/>
  <c r="AJ110" i="92"/>
  <c r="AH110" i="92"/>
  <c r="J110" i="92"/>
  <c r="AS110" i="92"/>
  <c r="R110" i="92"/>
  <c r="Q123" i="32"/>
  <c r="AI123" i="32"/>
  <c r="N123" i="32"/>
  <c r="AE123" i="32"/>
  <c r="O123" i="32"/>
  <c r="P123" i="32"/>
  <c r="K123" i="32"/>
  <c r="AS123" i="32"/>
  <c r="AC123" i="32"/>
  <c r="V123" i="32"/>
  <c r="AM123" i="32"/>
  <c r="R123" i="32"/>
  <c r="AJ123" i="32"/>
  <c r="X123" i="32"/>
  <c r="Y123" i="32"/>
  <c r="S123" i="32"/>
  <c r="H123" i="32"/>
  <c r="AL123" i="32"/>
  <c r="I123" i="32"/>
  <c r="Z123" i="32"/>
  <c r="AQ123" i="32"/>
  <c r="W123" i="32"/>
  <c r="AN123" i="32"/>
  <c r="AF123" i="32"/>
  <c r="AH123" i="32"/>
  <c r="AB123" i="32"/>
  <c r="L123" i="32"/>
  <c r="M123" i="32"/>
  <c r="AD123" i="32"/>
  <c r="J123" i="32"/>
  <c r="AA123" i="32"/>
  <c r="AR123" i="32"/>
  <c r="AO123" i="32"/>
  <c r="AP123" i="32"/>
  <c r="AK123" i="32"/>
  <c r="U123" i="32"/>
  <c r="AK123" i="91"/>
  <c r="M123" i="91"/>
  <c r="Z123" i="91"/>
  <c r="AL123" i="91"/>
  <c r="P123" i="91"/>
  <c r="AB123" i="91"/>
  <c r="AR123" i="91"/>
  <c r="Y123" i="91"/>
  <c r="AO123" i="91"/>
  <c r="K123" i="91"/>
  <c r="V123" i="91"/>
  <c r="AI123" i="91"/>
  <c r="X123" i="91"/>
  <c r="AD123" i="91"/>
  <c r="Q123" i="91"/>
  <c r="AF123" i="91"/>
  <c r="U123" i="91"/>
  <c r="I123" i="91"/>
  <c r="AQ123" i="91"/>
  <c r="H123" i="91"/>
  <c r="AC123" i="91"/>
  <c r="S123" i="91"/>
  <c r="AS123" i="91"/>
  <c r="AM123" i="91"/>
  <c r="AH123" i="91"/>
  <c r="J123" i="91"/>
  <c r="AA123" i="91"/>
  <c r="R123" i="91"/>
  <c r="AJ123" i="91"/>
  <c r="O123" i="91"/>
  <c r="W123" i="91"/>
  <c r="AE123" i="91"/>
  <c r="AN123" i="91"/>
  <c r="AP123" i="91"/>
  <c r="L123" i="91"/>
  <c r="N123" i="91"/>
  <c r="AM158" i="94"/>
  <c r="M158" i="94"/>
  <c r="Z158" i="94"/>
  <c r="AD158" i="94"/>
  <c r="I158" i="94"/>
  <c r="V158" i="94"/>
  <c r="AQ158" i="94"/>
  <c r="AR158" i="94"/>
  <c r="S158" i="94"/>
  <c r="X158" i="94"/>
  <c r="AK158" i="94"/>
  <c r="AO158" i="94"/>
  <c r="Q158" i="94"/>
  <c r="AS158" i="94"/>
  <c r="O158" i="94"/>
  <c r="P158" i="94"/>
  <c r="AH158" i="94"/>
  <c r="W158" i="94"/>
  <c r="AN158" i="94"/>
  <c r="K158" i="94"/>
  <c r="H158" i="94"/>
  <c r="Y158" i="94"/>
  <c r="AP158" i="94"/>
  <c r="N158" i="94"/>
  <c r="AE158" i="94"/>
  <c r="AB158" i="94"/>
  <c r="F157" i="94"/>
  <c r="AC158" i="94"/>
  <c r="J158" i="94"/>
  <c r="AI158" i="94"/>
  <c r="L158" i="94"/>
  <c r="AA158" i="94"/>
  <c r="AL158" i="94"/>
  <c r="R158" i="94"/>
  <c r="AF158" i="94"/>
  <c r="AJ158" i="94"/>
  <c r="U158" i="94"/>
  <c r="AR158" i="93"/>
  <c r="AI158" i="93"/>
  <c r="Q158" i="93"/>
  <c r="AQ158" i="93"/>
  <c r="Z158" i="93"/>
  <c r="I158" i="93"/>
  <c r="AF158" i="93"/>
  <c r="O158" i="93"/>
  <c r="X158" i="93"/>
  <c r="AO158" i="93"/>
  <c r="S158" i="93"/>
  <c r="V158" i="93"/>
  <c r="AK158" i="93"/>
  <c r="AM158" i="93"/>
  <c r="L158" i="93"/>
  <c r="AC158" i="93"/>
  <c r="J158" i="93"/>
  <c r="AA158" i="93"/>
  <c r="AB158" i="93"/>
  <c r="AD158" i="93"/>
  <c r="F157" i="93"/>
  <c r="U158" i="93"/>
  <c r="AL158" i="93"/>
  <c r="R158" i="93"/>
  <c r="AJ158" i="93"/>
  <c r="K158" i="93"/>
  <c r="M158" i="93"/>
  <c r="H158" i="93"/>
  <c r="AP158" i="93"/>
  <c r="AN158" i="93"/>
  <c r="Y158" i="93"/>
  <c r="W158" i="93"/>
  <c r="AE158" i="93"/>
  <c r="P158" i="93"/>
  <c r="AS158" i="93"/>
  <c r="AH158" i="93"/>
  <c r="N158" i="93"/>
  <c r="Y166" i="88"/>
  <c r="AJ166" i="88"/>
  <c r="L166" i="88"/>
  <c r="K166" i="88"/>
  <c r="S166" i="88"/>
  <c r="AO166" i="88"/>
  <c r="AP166" i="88"/>
  <c r="AB166" i="88"/>
  <c r="AM166" i="88"/>
  <c r="V166" i="88"/>
  <c r="AR166" i="88"/>
  <c r="U166" i="88"/>
  <c r="AE166" i="88"/>
  <c r="AS166" i="88"/>
  <c r="N166" i="88"/>
  <c r="AI166" i="88"/>
  <c r="Q166" i="88"/>
  <c r="AL166" i="88"/>
  <c r="O166" i="88"/>
  <c r="X166" i="88"/>
  <c r="AK166" i="88"/>
  <c r="R166" i="88"/>
  <c r="AD166" i="88"/>
  <c r="M166" i="88"/>
  <c r="AF166" i="88"/>
  <c r="J166" i="88"/>
  <c r="P166" i="88"/>
  <c r="AC166" i="88"/>
  <c r="AH166" i="88"/>
  <c r="AQ166" i="88"/>
  <c r="Z166" i="88"/>
  <c r="I166" i="88"/>
  <c r="AA166" i="88"/>
  <c r="AN166" i="88"/>
  <c r="H166" i="88"/>
  <c r="W166" i="88"/>
  <c r="AR166" i="94"/>
  <c r="AQ166" i="94"/>
  <c r="AK166" i="94"/>
  <c r="AC166" i="94"/>
  <c r="U166" i="94"/>
  <c r="M166" i="94"/>
  <c r="AO166" i="94"/>
  <c r="AF166" i="94"/>
  <c r="Y166" i="94"/>
  <c r="Q166" i="94"/>
  <c r="I166" i="94"/>
  <c r="AL166" i="94"/>
  <c r="X166" i="94"/>
  <c r="H166" i="94"/>
  <c r="AD166" i="94"/>
  <c r="O166" i="94"/>
  <c r="Z166" i="94"/>
  <c r="AP166" i="94"/>
  <c r="L166" i="94"/>
  <c r="AI166" i="94"/>
  <c r="S166" i="94"/>
  <c r="K166" i="94"/>
  <c r="AH166" i="94"/>
  <c r="V166" i="94"/>
  <c r="AS166" i="94"/>
  <c r="P166" i="94"/>
  <c r="W166" i="94"/>
  <c r="AN166" i="94"/>
  <c r="AM166" i="94"/>
  <c r="N166" i="94"/>
  <c r="AE166" i="94"/>
  <c r="R166" i="94"/>
  <c r="AB166" i="94"/>
  <c r="AJ166" i="94"/>
  <c r="AA166" i="94"/>
  <c r="J166" i="94"/>
  <c r="W144" i="88"/>
  <c r="L144" i="88"/>
  <c r="AI144" i="88"/>
  <c r="AS144" i="88"/>
  <c r="AB144" i="88"/>
  <c r="K144" i="88"/>
  <c r="Z144" i="88"/>
  <c r="AP144" i="88"/>
  <c r="R144" i="88"/>
  <c r="AN144" i="88"/>
  <c r="AK144" i="88"/>
  <c r="S144" i="88"/>
  <c r="AL144" i="88"/>
  <c r="N144" i="88"/>
  <c r="AD144" i="88"/>
  <c r="H144" i="88"/>
  <c r="Q144" i="88"/>
  <c r="AF144" i="88"/>
  <c r="AE144" i="88"/>
  <c r="Y144" i="88"/>
  <c r="AM144" i="88"/>
  <c r="V144" i="88"/>
  <c r="X144" i="88"/>
  <c r="U144" i="88"/>
  <c r="M144" i="88"/>
  <c r="AC144" i="88"/>
  <c r="AH144" i="88"/>
  <c r="O144" i="88"/>
  <c r="I144" i="88"/>
  <c r="P144" i="88"/>
  <c r="AR144" i="88"/>
  <c r="AO144" i="88"/>
  <c r="AQ144" i="88"/>
  <c r="AJ144" i="88"/>
  <c r="AA144" i="88"/>
  <c r="J144" i="88"/>
  <c r="AR144" i="94"/>
  <c r="AS144" i="94"/>
  <c r="AI144" i="94"/>
  <c r="X144" i="94"/>
  <c r="K144" i="94"/>
  <c r="AO144" i="94"/>
  <c r="AB144" i="94"/>
  <c r="Q144" i="94"/>
  <c r="Z144" i="94"/>
  <c r="AK144" i="94"/>
  <c r="O144" i="94"/>
  <c r="I144" i="94"/>
  <c r="AF144" i="94"/>
  <c r="S144" i="94"/>
  <c r="AQ144" i="94"/>
  <c r="M144" i="94"/>
  <c r="AD144" i="94"/>
  <c r="V144" i="94"/>
  <c r="U144" i="94"/>
  <c r="AL144" i="94"/>
  <c r="W144" i="94"/>
  <c r="AN144" i="94"/>
  <c r="L144" i="94"/>
  <c r="AC144" i="94"/>
  <c r="N144" i="94"/>
  <c r="AE144" i="94"/>
  <c r="AM144" i="94"/>
  <c r="P144" i="94"/>
  <c r="J144" i="94"/>
  <c r="AH144" i="94"/>
  <c r="AA144" i="94"/>
  <c r="Y144" i="94"/>
  <c r="AJ144" i="94"/>
  <c r="AP144" i="94"/>
  <c r="H144" i="94"/>
  <c r="R144" i="94"/>
  <c r="S167" i="32"/>
  <c r="AK167" i="32"/>
  <c r="M167" i="32"/>
  <c r="AD167" i="32"/>
  <c r="H167" i="32"/>
  <c r="AL167" i="32"/>
  <c r="AN167" i="32"/>
  <c r="AJ167" i="32"/>
  <c r="AA167" i="32"/>
  <c r="X167" i="32"/>
  <c r="AO167" i="32"/>
  <c r="Q167" i="32"/>
  <c r="AI167" i="32"/>
  <c r="L167" i="32"/>
  <c r="N167" i="32"/>
  <c r="P167" i="32"/>
  <c r="Y167" i="32"/>
  <c r="AR167" i="32"/>
  <c r="K167" i="32"/>
  <c r="AB167" i="32"/>
  <c r="AS167" i="32"/>
  <c r="V167" i="32"/>
  <c r="AM167" i="32"/>
  <c r="U167" i="32"/>
  <c r="W167" i="32"/>
  <c r="AH167" i="32"/>
  <c r="AP167" i="32"/>
  <c r="O167" i="32"/>
  <c r="AF167" i="32"/>
  <c r="I167" i="32"/>
  <c r="Z167" i="32"/>
  <c r="AQ167" i="32"/>
  <c r="AC167" i="32"/>
  <c r="AE167" i="32"/>
  <c r="R167" i="32"/>
  <c r="J167" i="32"/>
  <c r="AR167" i="92"/>
  <c r="W167" i="92"/>
  <c r="J167" i="92"/>
  <c r="R167" i="92"/>
  <c r="AA167" i="92"/>
  <c r="AJ167" i="92"/>
  <c r="AN167" i="92"/>
  <c r="AH167" i="92"/>
  <c r="AO167" i="92"/>
  <c r="X167" i="92"/>
  <c r="AQ167" i="92"/>
  <c r="Z167" i="92"/>
  <c r="I167" i="92"/>
  <c r="AL167" i="92"/>
  <c r="AE167" i="92"/>
  <c r="P167" i="92"/>
  <c r="AF167" i="92"/>
  <c r="O167" i="92"/>
  <c r="AI167" i="92"/>
  <c r="Q167" i="92"/>
  <c r="U167" i="92"/>
  <c r="AP167" i="92"/>
  <c r="Y167" i="92"/>
  <c r="AB167" i="92"/>
  <c r="AD167" i="92"/>
  <c r="AC167" i="92"/>
  <c r="N167" i="92"/>
  <c r="S167" i="92"/>
  <c r="V167" i="92"/>
  <c r="AS167" i="92"/>
  <c r="K167" i="92"/>
  <c r="M167" i="92"/>
  <c r="H167" i="92"/>
  <c r="AK167" i="92"/>
  <c r="AM167" i="92"/>
  <c r="L167" i="92"/>
  <c r="AO196" i="88"/>
  <c r="L196" i="88"/>
  <c r="AJ196" i="88"/>
  <c r="X196" i="88"/>
  <c r="AP196" i="88"/>
  <c r="AR196" i="88"/>
  <c r="AC196" i="88"/>
  <c r="AA196" i="88"/>
  <c r="U196" i="88"/>
  <c r="AL196" i="88"/>
  <c r="R196" i="88"/>
  <c r="AF196" i="88"/>
  <c r="O196" i="88"/>
  <c r="H196" i="88"/>
  <c r="AE196" i="88"/>
  <c r="AD196" i="88"/>
  <c r="M196" i="88"/>
  <c r="W196" i="88"/>
  <c r="AS196" i="88"/>
  <c r="J196" i="88"/>
  <c r="N196" i="88"/>
  <c r="AK196" i="88"/>
  <c r="AQ196" i="88"/>
  <c r="Z196" i="88"/>
  <c r="I196" i="88"/>
  <c r="AB196" i="88"/>
  <c r="S196" i="88"/>
  <c r="AM196" i="88"/>
  <c r="V196" i="88"/>
  <c r="K196" i="88"/>
  <c r="AH196" i="88"/>
  <c r="Y196" i="88"/>
  <c r="AI196" i="88"/>
  <c r="Q196" i="88"/>
  <c r="P196" i="88"/>
  <c r="AN196" i="88"/>
  <c r="AP196" i="94"/>
  <c r="AB196" i="94"/>
  <c r="K196" i="94"/>
  <c r="AH196" i="94"/>
  <c r="S196" i="94"/>
  <c r="AD196" i="94"/>
  <c r="AS196" i="94"/>
  <c r="P196" i="94"/>
  <c r="H196" i="94"/>
  <c r="AM196" i="94"/>
  <c r="V196" i="94"/>
  <c r="AR196" i="94"/>
  <c r="Z196" i="94"/>
  <c r="AO196" i="94"/>
  <c r="Q196" i="94"/>
  <c r="AK196" i="94"/>
  <c r="AL196" i="94"/>
  <c r="O196" i="94"/>
  <c r="AC196" i="94"/>
  <c r="M196" i="94"/>
  <c r="AQ196" i="94"/>
  <c r="AI196" i="94"/>
  <c r="R196" i="94"/>
  <c r="AJ196" i="94"/>
  <c r="U196" i="94"/>
  <c r="L196" i="94"/>
  <c r="J196" i="94"/>
  <c r="AA196" i="94"/>
  <c r="AF196" i="94"/>
  <c r="AE196" i="94"/>
  <c r="X196" i="94"/>
  <c r="N196" i="94"/>
  <c r="I196" i="94"/>
  <c r="Y196" i="94"/>
  <c r="W196" i="94"/>
  <c r="AN196" i="94"/>
  <c r="AB172" i="88"/>
  <c r="AA172" i="88"/>
  <c r="AO172" i="88"/>
  <c r="K172" i="88"/>
  <c r="L172" i="88"/>
  <c r="AR172" i="88"/>
  <c r="AI172" i="88"/>
  <c r="Q172" i="88"/>
  <c r="AK172" i="88"/>
  <c r="N172" i="88"/>
  <c r="X172" i="88"/>
  <c r="AL172" i="88"/>
  <c r="R172" i="88"/>
  <c r="AQ172" i="88"/>
  <c r="Z172" i="88"/>
  <c r="I172" i="88"/>
  <c r="Y172" i="88"/>
  <c r="AN172" i="88"/>
  <c r="J172" i="88"/>
  <c r="W172" i="88"/>
  <c r="AD172" i="88"/>
  <c r="AE172" i="88"/>
  <c r="P172" i="88"/>
  <c r="AH172" i="88"/>
  <c r="AJ172" i="88"/>
  <c r="V172" i="88"/>
  <c r="S172" i="88"/>
  <c r="AS172" i="88"/>
  <c r="M172" i="88"/>
  <c r="H172" i="88"/>
  <c r="AC172" i="88"/>
  <c r="AM172" i="88"/>
  <c r="AP172" i="88"/>
  <c r="AF172" i="88"/>
  <c r="O172" i="88"/>
  <c r="U172" i="88"/>
  <c r="AS172" i="94"/>
  <c r="AI172" i="94"/>
  <c r="X172" i="94"/>
  <c r="O172" i="94"/>
  <c r="AM172" i="94"/>
  <c r="AC172" i="94"/>
  <c r="U172" i="94"/>
  <c r="I172" i="94"/>
  <c r="AL172" i="94"/>
  <c r="P172" i="94"/>
  <c r="AB172" i="94"/>
  <c r="H172" i="94"/>
  <c r="AQ172" i="94"/>
  <c r="V172" i="94"/>
  <c r="L172" i="94"/>
  <c r="AF172" i="94"/>
  <c r="AP172" i="94"/>
  <c r="S172" i="94"/>
  <c r="Z172" i="94"/>
  <c r="AD172" i="94"/>
  <c r="K172" i="94"/>
  <c r="AO172" i="94"/>
  <c r="M172" i="94"/>
  <c r="R172" i="94"/>
  <c r="AJ172" i="94"/>
  <c r="AK172" i="94"/>
  <c r="AH172" i="94"/>
  <c r="J172" i="94"/>
  <c r="AA172" i="94"/>
  <c r="AR172" i="94"/>
  <c r="N172" i="94"/>
  <c r="Q172" i="94"/>
  <c r="AE172" i="94"/>
  <c r="W172" i="94"/>
  <c r="AN172" i="94"/>
  <c r="Y172" i="94"/>
  <c r="H181" i="93"/>
  <c r="AP181" i="93"/>
  <c r="Y181" i="93"/>
  <c r="AO181" i="93"/>
  <c r="X181" i="93"/>
  <c r="AQ181" i="93"/>
  <c r="Z181" i="93"/>
  <c r="I181" i="93"/>
  <c r="N181" i="93"/>
  <c r="R181" i="93"/>
  <c r="AL181" i="93"/>
  <c r="AF181" i="93"/>
  <c r="O181" i="93"/>
  <c r="AI181" i="93"/>
  <c r="Q181" i="93"/>
  <c r="AE181" i="93"/>
  <c r="AJ181" i="93"/>
  <c r="P181" i="93"/>
  <c r="AC181" i="93"/>
  <c r="S181" i="93"/>
  <c r="V181" i="93"/>
  <c r="AR181" i="93"/>
  <c r="AK181" i="93"/>
  <c r="AM181" i="93"/>
  <c r="AN181" i="93"/>
  <c r="J181" i="93"/>
  <c r="AB181" i="93"/>
  <c r="W181" i="93"/>
  <c r="U181" i="93"/>
  <c r="K181" i="93"/>
  <c r="AA181" i="93"/>
  <c r="AD181" i="93"/>
  <c r="AH181" i="93"/>
  <c r="AS181" i="93"/>
  <c r="M181" i="93"/>
  <c r="L181" i="93"/>
  <c r="AR181" i="94"/>
  <c r="N181" i="94"/>
  <c r="AE181" i="94"/>
  <c r="W181" i="94"/>
  <c r="AN181" i="94"/>
  <c r="AP181" i="94"/>
  <c r="AH181" i="94"/>
  <c r="H181" i="94"/>
  <c r="R181" i="94"/>
  <c r="AO181" i="94"/>
  <c r="X181" i="94"/>
  <c r="AQ181" i="94"/>
  <c r="Z181" i="94"/>
  <c r="I181" i="94"/>
  <c r="AL181" i="94"/>
  <c r="AJ181" i="94"/>
  <c r="AF181" i="94"/>
  <c r="O181" i="94"/>
  <c r="AI181" i="94"/>
  <c r="Q181" i="94"/>
  <c r="U181" i="94"/>
  <c r="P181" i="94"/>
  <c r="S181" i="94"/>
  <c r="V181" i="94"/>
  <c r="AA181" i="94"/>
  <c r="AK181" i="94"/>
  <c r="AM181" i="94"/>
  <c r="L181" i="94"/>
  <c r="Y181" i="94"/>
  <c r="AS181" i="94"/>
  <c r="M181" i="94"/>
  <c r="J181" i="94"/>
  <c r="AB181" i="94"/>
  <c r="AC181" i="94"/>
  <c r="K181" i="94"/>
  <c r="AD181" i="94"/>
  <c r="AT185" i="93"/>
  <c r="AU185" i="93"/>
  <c r="AV185" i="93" s="1"/>
  <c r="AR164" i="87"/>
  <c r="AD164" i="87"/>
  <c r="H164" i="87"/>
  <c r="AP164" i="87"/>
  <c r="S164" i="87"/>
  <c r="AK164" i="87"/>
  <c r="M164" i="87"/>
  <c r="Y164" i="87"/>
  <c r="K164" i="87"/>
  <c r="AH164" i="87"/>
  <c r="Q164" i="87"/>
  <c r="AO164" i="87"/>
  <c r="AQ164" i="87"/>
  <c r="V164" i="87"/>
  <c r="AS164" i="87"/>
  <c r="AC164" i="87"/>
  <c r="I164" i="87"/>
  <c r="AF164" i="87"/>
  <c r="AM164" i="87"/>
  <c r="X164" i="87"/>
  <c r="P164" i="87"/>
  <c r="Z164" i="87"/>
  <c r="AI164" i="87"/>
  <c r="O164" i="87"/>
  <c r="N164" i="87"/>
  <c r="AE164" i="87"/>
  <c r="AB164" i="87"/>
  <c r="F163" i="87"/>
  <c r="R164" i="87"/>
  <c r="AJ164" i="87"/>
  <c r="W164" i="87"/>
  <c r="AN164" i="87"/>
  <c r="L164" i="87"/>
  <c r="AL164" i="87"/>
  <c r="J164" i="87"/>
  <c r="AA164" i="87"/>
  <c r="AR164" i="92"/>
  <c r="AK164" i="92"/>
  <c r="Y164" i="92"/>
  <c r="M164" i="92"/>
  <c r="AP164" i="92"/>
  <c r="AD164" i="92"/>
  <c r="S164" i="92"/>
  <c r="H164" i="92"/>
  <c r="X164" i="92"/>
  <c r="AI164" i="92"/>
  <c r="L164" i="92"/>
  <c r="Q164" i="92"/>
  <c r="AO164" i="92"/>
  <c r="AC164" i="92"/>
  <c r="U164" i="92"/>
  <c r="AQ164" i="92"/>
  <c r="P164" i="92"/>
  <c r="AM164" i="92"/>
  <c r="I164" i="92"/>
  <c r="AF164" i="92"/>
  <c r="AB164" i="92"/>
  <c r="V164" i="92"/>
  <c r="Z164" i="92"/>
  <c r="AS164" i="92"/>
  <c r="O164" i="92"/>
  <c r="W164" i="92"/>
  <c r="AN164" i="92"/>
  <c r="AH164" i="92"/>
  <c r="N164" i="92"/>
  <c r="AE164" i="92"/>
  <c r="AJ164" i="92"/>
  <c r="F163" i="92"/>
  <c r="J164" i="92"/>
  <c r="AL164" i="92"/>
  <c r="K164" i="92"/>
  <c r="R164" i="92"/>
  <c r="AA164" i="92"/>
  <c r="G169" i="87"/>
  <c r="G138" i="94"/>
  <c r="H131" i="92"/>
  <c r="Y131" i="92"/>
  <c r="L131" i="92"/>
  <c r="AC131" i="92"/>
  <c r="AS131" i="92"/>
  <c r="AB131" i="92"/>
  <c r="K131" i="92"/>
  <c r="AD131" i="92"/>
  <c r="M131" i="92"/>
  <c r="W131" i="92"/>
  <c r="AA131" i="92"/>
  <c r="AH131" i="92"/>
  <c r="AP131" i="92"/>
  <c r="AK131" i="92"/>
  <c r="S131" i="92"/>
  <c r="AM131" i="92"/>
  <c r="V131" i="92"/>
  <c r="AN131" i="92"/>
  <c r="AR131" i="92"/>
  <c r="J131" i="92"/>
  <c r="AL131" i="92"/>
  <c r="AF131" i="92"/>
  <c r="AI131" i="92"/>
  <c r="AE131" i="92"/>
  <c r="P131" i="92"/>
  <c r="O131" i="92"/>
  <c r="Q131" i="92"/>
  <c r="AJ131" i="92"/>
  <c r="U131" i="92"/>
  <c r="AO131" i="92"/>
  <c r="I131" i="92"/>
  <c r="X131" i="92"/>
  <c r="N131" i="92"/>
  <c r="AQ131" i="92"/>
  <c r="R131" i="92"/>
  <c r="Z131" i="92"/>
  <c r="AN131" i="94"/>
  <c r="AH131" i="94"/>
  <c r="N131" i="94"/>
  <c r="R131" i="94"/>
  <c r="P131" i="94"/>
  <c r="J131" i="94"/>
  <c r="H131" i="94"/>
  <c r="W131" i="94"/>
  <c r="AP131" i="94"/>
  <c r="AI131" i="94"/>
  <c r="Q131" i="94"/>
  <c r="AO131" i="94"/>
  <c r="X131" i="94"/>
  <c r="L131" i="94"/>
  <c r="AA131" i="94"/>
  <c r="AE131" i="94"/>
  <c r="AQ131" i="94"/>
  <c r="Z131" i="94"/>
  <c r="I131" i="94"/>
  <c r="AF131" i="94"/>
  <c r="O131" i="94"/>
  <c r="AC131" i="94"/>
  <c r="AJ131" i="94"/>
  <c r="AD131" i="94"/>
  <c r="AK131" i="94"/>
  <c r="U131" i="94"/>
  <c r="M131" i="94"/>
  <c r="S131" i="94"/>
  <c r="AS131" i="94"/>
  <c r="AR131" i="94"/>
  <c r="AB131" i="94"/>
  <c r="Y131" i="94"/>
  <c r="AM131" i="94"/>
  <c r="K131" i="94"/>
  <c r="V131" i="94"/>
  <c r="AL131" i="94"/>
  <c r="G169" i="32"/>
  <c r="AR190" i="87"/>
  <c r="Z190" i="87"/>
  <c r="AQ190" i="87"/>
  <c r="I190" i="87"/>
  <c r="Q190" i="87"/>
  <c r="AI190" i="87"/>
  <c r="V190" i="87"/>
  <c r="O190" i="87"/>
  <c r="S190" i="87"/>
  <c r="AM190" i="87"/>
  <c r="AF190" i="87"/>
  <c r="AK190" i="87"/>
  <c r="AD190" i="87"/>
  <c r="X190" i="87"/>
  <c r="AB190" i="87"/>
  <c r="M190" i="87"/>
  <c r="K190" i="87"/>
  <c r="AO190" i="87"/>
  <c r="L190" i="87"/>
  <c r="AC190" i="87"/>
  <c r="N190" i="87"/>
  <c r="AE190" i="87"/>
  <c r="AS190" i="87"/>
  <c r="AL190" i="87"/>
  <c r="W190" i="87"/>
  <c r="AN190" i="87"/>
  <c r="Y190" i="87"/>
  <c r="AA190" i="87"/>
  <c r="AH190" i="87"/>
  <c r="AJ190" i="87"/>
  <c r="H190" i="87"/>
  <c r="AP190" i="87"/>
  <c r="J190" i="87"/>
  <c r="P190" i="87"/>
  <c r="R190" i="87"/>
  <c r="AI190" i="93"/>
  <c r="Q190" i="93"/>
  <c r="U190" i="93"/>
  <c r="AD190" i="93"/>
  <c r="H190" i="93"/>
  <c r="P190" i="93"/>
  <c r="AC190" i="93"/>
  <c r="AB190" i="93"/>
  <c r="K190" i="93"/>
  <c r="AP190" i="93"/>
  <c r="S190" i="93"/>
  <c r="AF190" i="93"/>
  <c r="AS190" i="93"/>
  <c r="O190" i="93"/>
  <c r="AO190" i="93"/>
  <c r="AR190" i="93"/>
  <c r="AM190" i="93"/>
  <c r="V190" i="93"/>
  <c r="AH190" i="93"/>
  <c r="R190" i="93"/>
  <c r="AJ190" i="93"/>
  <c r="Y190" i="93"/>
  <c r="I190" i="93"/>
  <c r="L190" i="93"/>
  <c r="J190" i="93"/>
  <c r="AA190" i="93"/>
  <c r="X190" i="93"/>
  <c r="N190" i="93"/>
  <c r="AK190" i="93"/>
  <c r="AQ190" i="93"/>
  <c r="AE190" i="93"/>
  <c r="AN190" i="93"/>
  <c r="M190" i="93"/>
  <c r="AL190" i="93"/>
  <c r="Z190" i="93"/>
  <c r="W190" i="93"/>
  <c r="I113" i="32"/>
  <c r="Z113" i="32"/>
  <c r="AQ113" i="32"/>
  <c r="W113" i="32"/>
  <c r="AN113" i="32"/>
  <c r="S113" i="32"/>
  <c r="L113" i="32"/>
  <c r="O113" i="32"/>
  <c r="P113" i="32"/>
  <c r="M113" i="32"/>
  <c r="AD113" i="32"/>
  <c r="J113" i="32"/>
  <c r="AA113" i="32"/>
  <c r="AR113" i="32"/>
  <c r="AB113" i="32"/>
  <c r="U113" i="32"/>
  <c r="X113" i="32"/>
  <c r="Y113" i="32"/>
  <c r="Q113" i="32"/>
  <c r="N113" i="32"/>
  <c r="AE113" i="32"/>
  <c r="H113" i="32"/>
  <c r="AK113" i="32"/>
  <c r="AC113" i="32"/>
  <c r="AF113" i="32"/>
  <c r="AH113" i="32"/>
  <c r="V113" i="32"/>
  <c r="AJ113" i="32"/>
  <c r="AO113" i="32"/>
  <c r="AI113" i="32"/>
  <c r="K113" i="32"/>
  <c r="AP113" i="32"/>
  <c r="AM113" i="32"/>
  <c r="AS113" i="32"/>
  <c r="R113" i="32"/>
  <c r="AL113" i="32"/>
  <c r="AR113" i="91"/>
  <c r="AK113" i="91"/>
  <c r="S113" i="91"/>
  <c r="AS113" i="91"/>
  <c r="AB113" i="91"/>
  <c r="K113" i="91"/>
  <c r="AO113" i="91"/>
  <c r="X113" i="91"/>
  <c r="AF113" i="91"/>
  <c r="O113" i="91"/>
  <c r="AI113" i="91"/>
  <c r="M113" i="91"/>
  <c r="Q113" i="91"/>
  <c r="AD113" i="91"/>
  <c r="I113" i="91"/>
  <c r="AQ113" i="91"/>
  <c r="V113" i="91"/>
  <c r="Z113" i="91"/>
  <c r="H113" i="91"/>
  <c r="Y113" i="91"/>
  <c r="AP113" i="91"/>
  <c r="R113" i="91"/>
  <c r="AJ113" i="91"/>
  <c r="P113" i="91"/>
  <c r="AH113" i="91"/>
  <c r="J113" i="91"/>
  <c r="AA113" i="91"/>
  <c r="AL113" i="91"/>
  <c r="AE113" i="91"/>
  <c r="L113" i="91"/>
  <c r="AN113" i="91"/>
  <c r="U113" i="91"/>
  <c r="N113" i="91"/>
  <c r="AM113" i="91"/>
  <c r="AC113" i="91"/>
  <c r="W113" i="91"/>
  <c r="K150" i="32"/>
  <c r="AB150" i="32"/>
  <c r="AS150" i="32"/>
  <c r="Q150" i="32"/>
  <c r="AI150" i="32"/>
  <c r="Y150" i="32"/>
  <c r="R150" i="32"/>
  <c r="U150" i="32"/>
  <c r="L150" i="32"/>
  <c r="O150" i="32"/>
  <c r="AF150" i="32"/>
  <c r="H150" i="32"/>
  <c r="V150" i="32"/>
  <c r="AM150" i="32"/>
  <c r="AH150" i="32"/>
  <c r="AA150" i="32"/>
  <c r="AL150" i="32"/>
  <c r="AC150" i="32"/>
  <c r="S150" i="32"/>
  <c r="AK150" i="32"/>
  <c r="I150" i="32"/>
  <c r="Z150" i="32"/>
  <c r="AQ150" i="32"/>
  <c r="AP150" i="32"/>
  <c r="AJ150" i="32"/>
  <c r="W150" i="32"/>
  <c r="N150" i="32"/>
  <c r="X150" i="32"/>
  <c r="AO150" i="32"/>
  <c r="M150" i="32"/>
  <c r="AD150" i="32"/>
  <c r="P150" i="32"/>
  <c r="J150" i="32"/>
  <c r="AR150" i="32"/>
  <c r="AN150" i="32"/>
  <c r="AE150" i="32"/>
  <c r="AQ150" i="92"/>
  <c r="AH150" i="92"/>
  <c r="K150" i="92"/>
  <c r="AS150" i="92"/>
  <c r="V150" i="92"/>
  <c r="AM150" i="92"/>
  <c r="P150" i="92"/>
  <c r="AB150" i="92"/>
  <c r="I150" i="92"/>
  <c r="AR150" i="92"/>
  <c r="Y150" i="92"/>
  <c r="AO150" i="92"/>
  <c r="Q150" i="92"/>
  <c r="AL150" i="92"/>
  <c r="AF150" i="92"/>
  <c r="AK150" i="92"/>
  <c r="M150" i="92"/>
  <c r="AC150" i="92"/>
  <c r="O150" i="92"/>
  <c r="U150" i="92"/>
  <c r="AP150" i="92"/>
  <c r="AI150" i="92"/>
  <c r="S150" i="92"/>
  <c r="L150" i="92"/>
  <c r="AD150" i="92"/>
  <c r="X150" i="92"/>
  <c r="H150" i="92"/>
  <c r="N150" i="92"/>
  <c r="AE150" i="92"/>
  <c r="W150" i="92"/>
  <c r="AN150" i="92"/>
  <c r="J150" i="92"/>
  <c r="R150" i="92"/>
  <c r="Z150" i="92"/>
  <c r="AA150" i="92"/>
  <c r="AJ150" i="92"/>
  <c r="Q137" i="32"/>
  <c r="AI137" i="32"/>
  <c r="N137" i="32"/>
  <c r="AE137" i="32"/>
  <c r="O137" i="32"/>
  <c r="H137" i="32"/>
  <c r="AP137" i="32"/>
  <c r="AK137" i="32"/>
  <c r="AC137" i="32"/>
  <c r="V137" i="32"/>
  <c r="AM137" i="32"/>
  <c r="R137" i="32"/>
  <c r="AJ137" i="32"/>
  <c r="X137" i="32"/>
  <c r="P137" i="32"/>
  <c r="K137" i="32"/>
  <c r="AS137" i="32"/>
  <c r="AL137" i="32"/>
  <c r="I137" i="32"/>
  <c r="Z137" i="32"/>
  <c r="AQ137" i="32"/>
  <c r="W137" i="32"/>
  <c r="AN137" i="32"/>
  <c r="AF137" i="32"/>
  <c r="Y137" i="32"/>
  <c r="S137" i="32"/>
  <c r="L137" i="32"/>
  <c r="M137" i="32"/>
  <c r="AD137" i="32"/>
  <c r="J137" i="32"/>
  <c r="AA137" i="32"/>
  <c r="AR137" i="32"/>
  <c r="AO137" i="32"/>
  <c r="AH137" i="32"/>
  <c r="AB137" i="32"/>
  <c r="U137" i="32"/>
  <c r="AA137" i="92"/>
  <c r="AN137" i="92"/>
  <c r="N137" i="92"/>
  <c r="AJ137" i="92"/>
  <c r="P137" i="92"/>
  <c r="AR137" i="92"/>
  <c r="AP137" i="92"/>
  <c r="Y137" i="92"/>
  <c r="W137" i="92"/>
  <c r="R137" i="92"/>
  <c r="AH137" i="92"/>
  <c r="AE137" i="92"/>
  <c r="J137" i="92"/>
  <c r="AS137" i="92"/>
  <c r="AB137" i="92"/>
  <c r="K137" i="92"/>
  <c r="AD137" i="92"/>
  <c r="M137" i="92"/>
  <c r="AC137" i="92"/>
  <c r="AK137" i="92"/>
  <c r="S137" i="92"/>
  <c r="AM137" i="92"/>
  <c r="V137" i="92"/>
  <c r="L137" i="92"/>
  <c r="H137" i="92"/>
  <c r="X137" i="92"/>
  <c r="Z137" i="92"/>
  <c r="AL137" i="92"/>
  <c r="AO137" i="92"/>
  <c r="AQ137" i="92"/>
  <c r="I137" i="92"/>
  <c r="AF137" i="92"/>
  <c r="U137" i="92"/>
  <c r="O137" i="92"/>
  <c r="AI137" i="92"/>
  <c r="Q137" i="92"/>
  <c r="L122" i="32"/>
  <c r="AC122" i="32"/>
  <c r="I122" i="32"/>
  <c r="Z122" i="32"/>
  <c r="AQ122" i="32"/>
  <c r="AA122" i="32"/>
  <c r="S122" i="32"/>
  <c r="N122" i="32"/>
  <c r="O122" i="32"/>
  <c r="P122" i="32"/>
  <c r="AH122" i="32"/>
  <c r="M122" i="32"/>
  <c r="AD122" i="32"/>
  <c r="H122" i="32"/>
  <c r="AJ122" i="32"/>
  <c r="AB122" i="32"/>
  <c r="W122" i="32"/>
  <c r="X122" i="32"/>
  <c r="U122" i="32"/>
  <c r="AL122" i="32"/>
  <c r="Q122" i="32"/>
  <c r="AI122" i="32"/>
  <c r="J122" i="32"/>
  <c r="AR122" i="32"/>
  <c r="AK122" i="32"/>
  <c r="AE122" i="32"/>
  <c r="AF122" i="32"/>
  <c r="Y122" i="32"/>
  <c r="AP122" i="32"/>
  <c r="V122" i="32"/>
  <c r="AM122" i="32"/>
  <c r="R122" i="32"/>
  <c r="K122" i="32"/>
  <c r="AS122" i="32"/>
  <c r="AN122" i="32"/>
  <c r="AO122" i="32"/>
  <c r="AJ122" i="91"/>
  <c r="AP122" i="91"/>
  <c r="AA122" i="91"/>
  <c r="J122" i="91"/>
  <c r="AH122" i="91"/>
  <c r="R122" i="91"/>
  <c r="AE122" i="91"/>
  <c r="AR122" i="91"/>
  <c r="P122" i="91"/>
  <c r="AN122" i="91"/>
  <c r="W122" i="91"/>
  <c r="H122" i="91"/>
  <c r="Y122" i="91"/>
  <c r="N122" i="91"/>
  <c r="AF122" i="91"/>
  <c r="O122" i="91"/>
  <c r="AI122" i="91"/>
  <c r="Q122" i="91"/>
  <c r="U122" i="91"/>
  <c r="AO122" i="91"/>
  <c r="X122" i="91"/>
  <c r="AQ122" i="91"/>
  <c r="Z122" i="91"/>
  <c r="I122" i="91"/>
  <c r="AL122" i="91"/>
  <c r="S122" i="91"/>
  <c r="V122" i="91"/>
  <c r="AS122" i="91"/>
  <c r="K122" i="91"/>
  <c r="M122" i="91"/>
  <c r="AK122" i="91"/>
  <c r="AM122" i="91"/>
  <c r="L122" i="91"/>
  <c r="AB122" i="91"/>
  <c r="AD122" i="91"/>
  <c r="AC122" i="91"/>
  <c r="W147" i="87"/>
  <c r="AN147" i="87"/>
  <c r="N147" i="87"/>
  <c r="AC147" i="87"/>
  <c r="AE147" i="87"/>
  <c r="L147" i="87"/>
  <c r="AI147" i="87"/>
  <c r="Q147" i="87"/>
  <c r="AO147" i="87"/>
  <c r="X147" i="87"/>
  <c r="AR147" i="87"/>
  <c r="J147" i="87"/>
  <c r="P147" i="87"/>
  <c r="AD147" i="87"/>
  <c r="M147" i="87"/>
  <c r="AK147" i="87"/>
  <c r="S147" i="87"/>
  <c r="AJ147" i="87"/>
  <c r="AP147" i="87"/>
  <c r="H147" i="87"/>
  <c r="AQ147" i="87"/>
  <c r="Z147" i="87"/>
  <c r="I147" i="87"/>
  <c r="AF147" i="87"/>
  <c r="O147" i="87"/>
  <c r="AA147" i="87"/>
  <c r="AH147" i="87"/>
  <c r="AM147" i="87"/>
  <c r="V147" i="87"/>
  <c r="AS147" i="87"/>
  <c r="AB147" i="87"/>
  <c r="K147" i="87"/>
  <c r="R147" i="87"/>
  <c r="Y147" i="87"/>
  <c r="AL147" i="87"/>
  <c r="AA147" i="93"/>
  <c r="H147" i="93"/>
  <c r="AN147" i="93"/>
  <c r="R147" i="93"/>
  <c r="N147" i="93"/>
  <c r="AJ147" i="93"/>
  <c r="Y147" i="93"/>
  <c r="AP147" i="93"/>
  <c r="J147" i="93"/>
  <c r="AH147" i="93"/>
  <c r="AE147" i="93"/>
  <c r="P147" i="93"/>
  <c r="AF147" i="93"/>
  <c r="O147" i="93"/>
  <c r="AI147" i="93"/>
  <c r="Q147" i="93"/>
  <c r="U147" i="93"/>
  <c r="AR147" i="93"/>
  <c r="AO147" i="93"/>
  <c r="X147" i="93"/>
  <c r="AQ147" i="93"/>
  <c r="Z147" i="93"/>
  <c r="I147" i="93"/>
  <c r="AL147" i="93"/>
  <c r="S147" i="93"/>
  <c r="V147" i="93"/>
  <c r="AK147" i="93"/>
  <c r="AM147" i="93"/>
  <c r="L147" i="93"/>
  <c r="AB147" i="93"/>
  <c r="AC147" i="93"/>
  <c r="K147" i="93"/>
  <c r="AD147" i="93"/>
  <c r="W147" i="93"/>
  <c r="AS147" i="93"/>
  <c r="M147" i="93"/>
  <c r="AJ125" i="87"/>
  <c r="AP125" i="87"/>
  <c r="AA125" i="87"/>
  <c r="J125" i="87"/>
  <c r="AH125" i="87"/>
  <c r="R125" i="87"/>
  <c r="AR125" i="87"/>
  <c r="AE125" i="87"/>
  <c r="P125" i="87"/>
  <c r="AN125" i="87"/>
  <c r="W125" i="87"/>
  <c r="H125" i="87"/>
  <c r="N125" i="87"/>
  <c r="Y125" i="87"/>
  <c r="AO125" i="87"/>
  <c r="X125" i="87"/>
  <c r="AQ125" i="87"/>
  <c r="Z125" i="87"/>
  <c r="I125" i="87"/>
  <c r="AL125" i="87"/>
  <c r="AK125" i="87"/>
  <c r="S125" i="87"/>
  <c r="AM125" i="87"/>
  <c r="V125" i="87"/>
  <c r="L125" i="87"/>
  <c r="AF125" i="87"/>
  <c r="O125" i="87"/>
  <c r="AI125" i="87"/>
  <c r="Q125" i="87"/>
  <c r="AS125" i="87"/>
  <c r="AB125" i="87"/>
  <c r="K125" i="87"/>
  <c r="AD125" i="87"/>
  <c r="M125" i="87"/>
  <c r="AC125" i="87"/>
  <c r="AH125" i="92"/>
  <c r="Y125" i="92"/>
  <c r="AP125" i="92"/>
  <c r="H125" i="92"/>
  <c r="AJ125" i="92"/>
  <c r="R125" i="92"/>
  <c r="AA125" i="92"/>
  <c r="J125" i="92"/>
  <c r="AM125" i="92"/>
  <c r="V125" i="92"/>
  <c r="AS125" i="92"/>
  <c r="AB125" i="92"/>
  <c r="K125" i="92"/>
  <c r="AL125" i="92"/>
  <c r="AN125" i="92"/>
  <c r="AD125" i="92"/>
  <c r="M125" i="92"/>
  <c r="AK125" i="92"/>
  <c r="S125" i="92"/>
  <c r="U125" i="92"/>
  <c r="W125" i="92"/>
  <c r="AQ125" i="92"/>
  <c r="I125" i="92"/>
  <c r="O125" i="92"/>
  <c r="AR125" i="92"/>
  <c r="P125" i="92"/>
  <c r="Z125" i="92"/>
  <c r="AF125" i="92"/>
  <c r="AC125" i="92"/>
  <c r="N125" i="92"/>
  <c r="X125" i="92"/>
  <c r="AI125" i="92"/>
  <c r="L125" i="92"/>
  <c r="Q125" i="92"/>
  <c r="AO125" i="92"/>
  <c r="AE125" i="92"/>
  <c r="AR148" i="87"/>
  <c r="AO148" i="87"/>
  <c r="AB148" i="87"/>
  <c r="Q148" i="87"/>
  <c r="AS148" i="87"/>
  <c r="AI148" i="87"/>
  <c r="X148" i="87"/>
  <c r="K148" i="87"/>
  <c r="AQ148" i="87"/>
  <c r="AF148" i="87"/>
  <c r="S148" i="87"/>
  <c r="I148" i="87"/>
  <c r="AK148" i="87"/>
  <c r="Z148" i="87"/>
  <c r="O148" i="87"/>
  <c r="V148" i="87"/>
  <c r="AM148" i="87"/>
  <c r="AD148" i="87"/>
  <c r="M148" i="87"/>
  <c r="H148" i="87"/>
  <c r="Y148" i="87"/>
  <c r="AP148" i="87"/>
  <c r="N148" i="87"/>
  <c r="AE148" i="87"/>
  <c r="L148" i="87"/>
  <c r="AC148" i="87"/>
  <c r="P148" i="87"/>
  <c r="AH148" i="87"/>
  <c r="W148" i="87"/>
  <c r="AN148" i="87"/>
  <c r="AL148" i="87"/>
  <c r="AA148" i="87"/>
  <c r="AJ148" i="87"/>
  <c r="J148" i="87"/>
  <c r="R148" i="87"/>
  <c r="AQ148" i="93"/>
  <c r="S148" i="93"/>
  <c r="AH148" i="93"/>
  <c r="M148" i="93"/>
  <c r="AR148" i="93"/>
  <c r="X148" i="93"/>
  <c r="AF148" i="93"/>
  <c r="AS148" i="93"/>
  <c r="O148" i="93"/>
  <c r="K148" i="93"/>
  <c r="AI148" i="93"/>
  <c r="L148" i="93"/>
  <c r="P148" i="93"/>
  <c r="AD148" i="93"/>
  <c r="AP148" i="93"/>
  <c r="U148" i="93"/>
  <c r="Q148" i="93"/>
  <c r="AL148" i="93"/>
  <c r="AK148" i="93"/>
  <c r="AO148" i="93"/>
  <c r="Y148" i="93"/>
  <c r="H148" i="93"/>
  <c r="AM148" i="93"/>
  <c r="AB148" i="93"/>
  <c r="J148" i="93"/>
  <c r="AA148" i="93"/>
  <c r="V148" i="93"/>
  <c r="R148" i="93"/>
  <c r="AJ148" i="93"/>
  <c r="W148" i="93"/>
  <c r="I148" i="93"/>
  <c r="AN148" i="93"/>
  <c r="AC148" i="93"/>
  <c r="Z148" i="93"/>
  <c r="N148" i="93"/>
  <c r="AE148" i="93"/>
  <c r="AH171" i="87"/>
  <c r="AA171" i="87"/>
  <c r="H171" i="87"/>
  <c r="AP171" i="87"/>
  <c r="R171" i="87"/>
  <c r="Y171" i="87"/>
  <c r="J171" i="87"/>
  <c r="AR171" i="87"/>
  <c r="AJ171" i="87"/>
  <c r="P171" i="87"/>
  <c r="AD171" i="87"/>
  <c r="M171" i="87"/>
  <c r="AK171" i="87"/>
  <c r="S171" i="87"/>
  <c r="L171" i="87"/>
  <c r="N171" i="87"/>
  <c r="AQ171" i="87"/>
  <c r="Z171" i="87"/>
  <c r="I171" i="87"/>
  <c r="AF171" i="87"/>
  <c r="O171" i="87"/>
  <c r="W171" i="87"/>
  <c r="AM171" i="87"/>
  <c r="V171" i="87"/>
  <c r="AS171" i="87"/>
  <c r="AB171" i="87"/>
  <c r="K171" i="87"/>
  <c r="AC171" i="87"/>
  <c r="AE171" i="87"/>
  <c r="AI171" i="87"/>
  <c r="Q171" i="87"/>
  <c r="AO171" i="87"/>
  <c r="X171" i="87"/>
  <c r="F170" i="87"/>
  <c r="AL171" i="87"/>
  <c r="AN171" i="87"/>
  <c r="AP171" i="93"/>
  <c r="H171" i="93"/>
  <c r="AS171" i="93"/>
  <c r="AB171" i="93"/>
  <c r="K171" i="93"/>
  <c r="AI171" i="93"/>
  <c r="Q171" i="93"/>
  <c r="AJ171" i="93"/>
  <c r="AN171" i="93"/>
  <c r="P171" i="93"/>
  <c r="AC171" i="93"/>
  <c r="Y171" i="93"/>
  <c r="AK171" i="93"/>
  <c r="S171" i="93"/>
  <c r="AQ171" i="93"/>
  <c r="Z171" i="93"/>
  <c r="I171" i="93"/>
  <c r="R171" i="93"/>
  <c r="W171" i="93"/>
  <c r="U171" i="93"/>
  <c r="X171" i="93"/>
  <c r="AD171" i="93"/>
  <c r="AA171" i="93"/>
  <c r="AH171" i="93"/>
  <c r="L171" i="93"/>
  <c r="AO171" i="93"/>
  <c r="F170" i="93"/>
  <c r="M171" i="93"/>
  <c r="AE171" i="93"/>
  <c r="AF171" i="93"/>
  <c r="AR171" i="93"/>
  <c r="AL171" i="93"/>
  <c r="O171" i="93"/>
  <c r="J171" i="93"/>
  <c r="AM171" i="93"/>
  <c r="N171" i="93"/>
  <c r="V171" i="93"/>
  <c r="AN189" i="87"/>
  <c r="R189" i="87"/>
  <c r="J189" i="87"/>
  <c r="AP189" i="87"/>
  <c r="AH189" i="87"/>
  <c r="Y189" i="87"/>
  <c r="AA189" i="87"/>
  <c r="AE189" i="87"/>
  <c r="W189" i="87"/>
  <c r="P189" i="87"/>
  <c r="N189" i="87"/>
  <c r="AR189" i="87"/>
  <c r="H189" i="87"/>
  <c r="AJ189" i="87"/>
  <c r="AI189" i="87"/>
  <c r="Q189" i="87"/>
  <c r="AO189" i="87"/>
  <c r="X189" i="87"/>
  <c r="F188" i="87"/>
  <c r="AL189" i="87"/>
  <c r="AD189" i="87"/>
  <c r="M189" i="87"/>
  <c r="AK189" i="87"/>
  <c r="S189" i="87"/>
  <c r="L189" i="87"/>
  <c r="AQ189" i="87"/>
  <c r="Z189" i="87"/>
  <c r="I189" i="87"/>
  <c r="AF189" i="87"/>
  <c r="O189" i="87"/>
  <c r="AM189" i="87"/>
  <c r="V189" i="87"/>
  <c r="AS189" i="87"/>
  <c r="AB189" i="87"/>
  <c r="K189" i="87"/>
  <c r="AC189" i="87"/>
  <c r="AJ189" i="93"/>
  <c r="AP189" i="93"/>
  <c r="AA189" i="93"/>
  <c r="J189" i="93"/>
  <c r="AH189" i="93"/>
  <c r="R189" i="93"/>
  <c r="AE189" i="93"/>
  <c r="AR189" i="93"/>
  <c r="P189" i="93"/>
  <c r="H189" i="93"/>
  <c r="AN189" i="93"/>
  <c r="W189" i="93"/>
  <c r="N189" i="93"/>
  <c r="AS189" i="93"/>
  <c r="AB189" i="93"/>
  <c r="K189" i="93"/>
  <c r="AI189" i="93"/>
  <c r="Q189" i="93"/>
  <c r="U189" i="93"/>
  <c r="AK189" i="93"/>
  <c r="S189" i="93"/>
  <c r="AQ189" i="93"/>
  <c r="Z189" i="93"/>
  <c r="I189" i="93"/>
  <c r="AL189" i="93"/>
  <c r="AF189" i="93"/>
  <c r="AM189" i="93"/>
  <c r="L189" i="93"/>
  <c r="Y189" i="93"/>
  <c r="O189" i="93"/>
  <c r="V189" i="93"/>
  <c r="F188" i="93"/>
  <c r="AD189" i="93"/>
  <c r="AO189" i="93"/>
  <c r="M189" i="93"/>
  <c r="X189" i="93"/>
  <c r="AC189" i="93"/>
  <c r="AE140" i="88"/>
  <c r="AI140" i="88"/>
  <c r="AL140" i="88"/>
  <c r="H140" i="88"/>
  <c r="AC140" i="88"/>
  <c r="R140" i="88"/>
  <c r="W140" i="88"/>
  <c r="AJ140" i="88"/>
  <c r="Y140" i="88"/>
  <c r="AD140" i="88"/>
  <c r="M140" i="88"/>
  <c r="Z140" i="88"/>
  <c r="U140" i="88"/>
  <c r="I140" i="88"/>
  <c r="AP140" i="88"/>
  <c r="N140" i="88"/>
  <c r="L140" i="88"/>
  <c r="AK140" i="88"/>
  <c r="S140" i="88"/>
  <c r="J140" i="88"/>
  <c r="AH140" i="88"/>
  <c r="AF140" i="88"/>
  <c r="O140" i="88"/>
  <c r="P140" i="88"/>
  <c r="AM140" i="88"/>
  <c r="AQ140" i="88"/>
  <c r="AS140" i="88"/>
  <c r="AB140" i="88"/>
  <c r="K140" i="88"/>
  <c r="V140" i="88"/>
  <c r="AR140" i="88"/>
  <c r="Q140" i="88"/>
  <c r="AN140" i="88"/>
  <c r="AO140" i="88"/>
  <c r="X140" i="88"/>
  <c r="F139" i="88"/>
  <c r="AA140" i="88"/>
  <c r="F139" i="93"/>
  <c r="AQ140" i="93"/>
  <c r="AL140" i="93"/>
  <c r="AR146" i="87"/>
  <c r="AK146" i="87"/>
  <c r="M146" i="87"/>
  <c r="Y146" i="87"/>
  <c r="AP146" i="87"/>
  <c r="S146" i="87"/>
  <c r="AD146" i="87"/>
  <c r="H146" i="87"/>
  <c r="V146" i="87"/>
  <c r="AS146" i="87"/>
  <c r="Q146" i="87"/>
  <c r="AO146" i="87"/>
  <c r="I146" i="87"/>
  <c r="AF146" i="87"/>
  <c r="K146" i="87"/>
  <c r="AH146" i="87"/>
  <c r="F145" i="87"/>
  <c r="AC146" i="87"/>
  <c r="AQ146" i="87"/>
  <c r="X146" i="87"/>
  <c r="AL146" i="87"/>
  <c r="AB146" i="87"/>
  <c r="O146" i="87"/>
  <c r="P146" i="87"/>
  <c r="AI146" i="87"/>
  <c r="AM146" i="87"/>
  <c r="J146" i="87"/>
  <c r="AA146" i="87"/>
  <c r="Z146" i="87"/>
  <c r="N146" i="87"/>
  <c r="AE146" i="87"/>
  <c r="R146" i="87"/>
  <c r="AJ146" i="87"/>
  <c r="L146" i="87"/>
  <c r="W146" i="87"/>
  <c r="AN146" i="87"/>
  <c r="F145" i="93"/>
  <c r="AJ146" i="93"/>
  <c r="AJ124" i="88"/>
  <c r="X124" i="88"/>
  <c r="AO124" i="88"/>
  <c r="AC124" i="88"/>
  <c r="AB124" i="88"/>
  <c r="AM124" i="88"/>
  <c r="V124" i="88"/>
  <c r="AR124" i="88"/>
  <c r="U124" i="88"/>
  <c r="AK124" i="88"/>
  <c r="N124" i="88"/>
  <c r="AS124" i="88"/>
  <c r="R124" i="88"/>
  <c r="AI124" i="88"/>
  <c r="Q124" i="88"/>
  <c r="AL124" i="88"/>
  <c r="O124" i="88"/>
  <c r="AE124" i="88"/>
  <c r="H124" i="88"/>
  <c r="K124" i="88"/>
  <c r="AD124" i="88"/>
  <c r="M124" i="88"/>
  <c r="AF124" i="88"/>
  <c r="J124" i="88"/>
  <c r="Y124" i="88"/>
  <c r="P124" i="88"/>
  <c r="W124" i="88"/>
  <c r="L124" i="88"/>
  <c r="AQ124" i="88"/>
  <c r="Z124" i="88"/>
  <c r="I124" i="88"/>
  <c r="AA124" i="88"/>
  <c r="AP124" i="88"/>
  <c r="S124" i="88"/>
  <c r="AN124" i="88"/>
  <c r="AH124" i="88"/>
  <c r="AR124" i="94"/>
  <c r="AO124" i="94"/>
  <c r="AF124" i="94"/>
  <c r="Y124" i="94"/>
  <c r="Q124" i="94"/>
  <c r="AQ124" i="94"/>
  <c r="AK124" i="94"/>
  <c r="AC124" i="94"/>
  <c r="U124" i="94"/>
  <c r="M124" i="94"/>
  <c r="AI124" i="94"/>
  <c r="S124" i="94"/>
  <c r="H124" i="94"/>
  <c r="AP124" i="94"/>
  <c r="Z124" i="94"/>
  <c r="L124" i="94"/>
  <c r="X124" i="94"/>
  <c r="AL124" i="94"/>
  <c r="I124" i="94"/>
  <c r="O124" i="94"/>
  <c r="AD124" i="94"/>
  <c r="K124" i="94"/>
  <c r="AH124" i="94"/>
  <c r="V124" i="94"/>
  <c r="AS124" i="94"/>
  <c r="P124" i="94"/>
  <c r="R124" i="94"/>
  <c r="AJ124" i="94"/>
  <c r="AM124" i="94"/>
  <c r="J124" i="94"/>
  <c r="AA124" i="94"/>
  <c r="AE124" i="94"/>
  <c r="AB124" i="94"/>
  <c r="N124" i="94"/>
  <c r="W124" i="94"/>
  <c r="AN124" i="94"/>
  <c r="AQ115" i="91"/>
  <c r="V115" i="91"/>
  <c r="AM115" i="91"/>
  <c r="M115" i="91"/>
  <c r="AD115" i="91"/>
  <c r="AF115" i="91"/>
  <c r="AS115" i="91"/>
  <c r="K115" i="91"/>
  <c r="I115" i="91"/>
  <c r="AR115" i="91"/>
  <c r="O115" i="91"/>
  <c r="AB115" i="91"/>
  <c r="AI115" i="91"/>
  <c r="X115" i="91"/>
  <c r="Q115" i="91"/>
  <c r="AK115" i="91"/>
  <c r="F114" i="91"/>
  <c r="U115" i="91"/>
  <c r="AL115" i="91"/>
  <c r="R115" i="91"/>
  <c r="AJ115" i="91"/>
  <c r="S115" i="91"/>
  <c r="L115" i="91"/>
  <c r="AC115" i="91"/>
  <c r="J115" i="91"/>
  <c r="AA115" i="91"/>
  <c r="Z115" i="91"/>
  <c r="AH115" i="91"/>
  <c r="AE115" i="91"/>
  <c r="H115" i="91"/>
  <c r="AP115" i="91"/>
  <c r="AN115" i="91"/>
  <c r="AO115" i="91"/>
  <c r="P115" i="91"/>
  <c r="N115" i="91"/>
  <c r="Y115" i="91"/>
  <c r="W115" i="91"/>
  <c r="AN115" i="93"/>
  <c r="AC115" i="93"/>
  <c r="AL115" i="93"/>
  <c r="N115" i="93"/>
  <c r="AI115" i="93"/>
  <c r="AE115" i="93"/>
  <c r="Q115" i="93"/>
  <c r="L115" i="93"/>
  <c r="I115" i="93"/>
  <c r="W115" i="93"/>
  <c r="Y115" i="93"/>
  <c r="AS115" i="93"/>
  <c r="AB115" i="93"/>
  <c r="K115" i="93"/>
  <c r="V115" i="93"/>
  <c r="AR115" i="93"/>
  <c r="U115" i="93"/>
  <c r="M115" i="93"/>
  <c r="AJ115" i="93"/>
  <c r="AK115" i="93"/>
  <c r="S115" i="93"/>
  <c r="J115" i="93"/>
  <c r="AH115" i="93"/>
  <c r="X115" i="93"/>
  <c r="AA115" i="93"/>
  <c r="AQ115" i="93"/>
  <c r="R115" i="93"/>
  <c r="AO115" i="93"/>
  <c r="F114" i="93"/>
  <c r="AP115" i="93"/>
  <c r="AD115" i="93"/>
  <c r="AM115" i="93"/>
  <c r="Z115" i="93"/>
  <c r="AF115" i="93"/>
  <c r="O115" i="93"/>
  <c r="H115" i="93"/>
  <c r="P115" i="93"/>
  <c r="AQ197" i="87"/>
  <c r="AR197" i="87"/>
  <c r="AF197" i="87"/>
  <c r="X197" i="87"/>
  <c r="N197" i="87"/>
  <c r="AM197" i="87"/>
  <c r="AD197" i="87"/>
  <c r="R197" i="87"/>
  <c r="I197" i="87"/>
  <c r="AE197" i="87"/>
  <c r="J197" i="87"/>
  <c r="Z197" i="87"/>
  <c r="AO197" i="87"/>
  <c r="V197" i="87"/>
  <c r="AK197" i="87"/>
  <c r="O197" i="87"/>
  <c r="AA197" i="87"/>
  <c r="M197" i="87"/>
  <c r="AJ197" i="87"/>
  <c r="S197" i="87"/>
  <c r="AP197" i="87"/>
  <c r="Y197" i="87"/>
  <c r="H197" i="87"/>
  <c r="AB197" i="87"/>
  <c r="AH197" i="87"/>
  <c r="P197" i="87"/>
  <c r="Q197" i="87"/>
  <c r="AN197" i="87"/>
  <c r="AC197" i="87"/>
  <c r="W197" i="87"/>
  <c r="AI197" i="87"/>
  <c r="L197" i="87"/>
  <c r="AS197" i="87"/>
  <c r="AL197" i="87"/>
  <c r="K197" i="87"/>
  <c r="AO177" i="88"/>
  <c r="M177" i="88"/>
  <c r="X177" i="88"/>
  <c r="AJ177" i="88"/>
  <c r="R177" i="88"/>
  <c r="AQ177" i="88"/>
  <c r="J177" i="88"/>
  <c r="O177" i="88"/>
  <c r="AF177" i="88"/>
  <c r="AM177" i="88"/>
  <c r="F176" i="88"/>
  <c r="AR177" i="88"/>
  <c r="AD177" i="88"/>
  <c r="AA177" i="88"/>
  <c r="V177" i="88"/>
  <c r="N177" i="88"/>
  <c r="AK177" i="88"/>
  <c r="AP177" i="88"/>
  <c r="Y177" i="88"/>
  <c r="H177" i="88"/>
  <c r="AB177" i="88"/>
  <c r="S177" i="88"/>
  <c r="AL177" i="88"/>
  <c r="U177" i="88"/>
  <c r="K177" i="88"/>
  <c r="AI177" i="88"/>
  <c r="Z177" i="88"/>
  <c r="AH177" i="88"/>
  <c r="P177" i="88"/>
  <c r="Q177" i="88"/>
  <c r="AN177" i="88"/>
  <c r="I177" i="88"/>
  <c r="AE177" i="88"/>
  <c r="AC177" i="88"/>
  <c r="L177" i="88"/>
  <c r="W177" i="88"/>
  <c r="AS177" i="88"/>
  <c r="N177" i="94"/>
  <c r="AE177" i="94"/>
  <c r="W177" i="94"/>
  <c r="AN177" i="94"/>
  <c r="L177" i="94"/>
  <c r="AF177" i="94"/>
  <c r="O177" i="94"/>
  <c r="AM177" i="94"/>
  <c r="V177" i="94"/>
  <c r="AR177" i="94"/>
  <c r="J177" i="94"/>
  <c r="P177" i="94"/>
  <c r="AO177" i="94"/>
  <c r="X177" i="94"/>
  <c r="F176" i="94"/>
  <c r="AD177" i="94"/>
  <c r="M177" i="94"/>
  <c r="AA177" i="94"/>
  <c r="AH177" i="94"/>
  <c r="U177" i="94"/>
  <c r="AB177" i="94"/>
  <c r="AI177" i="94"/>
  <c r="AJ177" i="94"/>
  <c r="H177" i="94"/>
  <c r="AS177" i="94"/>
  <c r="K177" i="94"/>
  <c r="Q177" i="94"/>
  <c r="AP177" i="94"/>
  <c r="Z177" i="94"/>
  <c r="AL177" i="94"/>
  <c r="AK177" i="94"/>
  <c r="I177" i="94"/>
  <c r="S177" i="94"/>
  <c r="R177" i="94"/>
  <c r="AC177" i="94"/>
  <c r="AQ177" i="94"/>
  <c r="Y177" i="94"/>
  <c r="AS192" i="88"/>
  <c r="AB192" i="88"/>
  <c r="K192" i="88"/>
  <c r="Z192" i="88"/>
  <c r="AN192" i="88"/>
  <c r="Q192" i="88"/>
  <c r="V192" i="88"/>
  <c r="R192" i="88"/>
  <c r="AK192" i="88"/>
  <c r="S192" i="88"/>
  <c r="AL192" i="88"/>
  <c r="N192" i="88"/>
  <c r="AC192" i="88"/>
  <c r="AR192" i="88"/>
  <c r="AP192" i="88"/>
  <c r="AJ192" i="88"/>
  <c r="AF192" i="88"/>
  <c r="AE192" i="88"/>
  <c r="W192" i="88"/>
  <c r="AD192" i="88"/>
  <c r="Y192" i="88"/>
  <c r="AA192" i="88"/>
  <c r="AM192" i="88"/>
  <c r="X192" i="88"/>
  <c r="U192" i="88"/>
  <c r="L192" i="88"/>
  <c r="H192" i="88"/>
  <c r="O192" i="88"/>
  <c r="I192" i="88"/>
  <c r="AH192" i="88"/>
  <c r="M192" i="88"/>
  <c r="AO192" i="88"/>
  <c r="AQ192" i="88"/>
  <c r="AI192" i="88"/>
  <c r="J192" i="88"/>
  <c r="P192" i="88"/>
  <c r="Z192" i="94"/>
  <c r="I192" i="94"/>
  <c r="X192" i="94"/>
  <c r="AB192" i="94"/>
  <c r="V192" i="94"/>
  <c r="AI192" i="94"/>
  <c r="AO192" i="94"/>
  <c r="AS192" i="94"/>
  <c r="K192" i="94"/>
  <c r="M192" i="94"/>
  <c r="AR192" i="94"/>
  <c r="S192" i="94"/>
  <c r="AQ192" i="94"/>
  <c r="U192" i="94"/>
  <c r="AL192" i="94"/>
  <c r="W192" i="94"/>
  <c r="AN192" i="94"/>
  <c r="O192" i="94"/>
  <c r="AD192" i="94"/>
  <c r="L192" i="94"/>
  <c r="AC192" i="94"/>
  <c r="N192" i="94"/>
  <c r="AE192" i="94"/>
  <c r="AM192" i="94"/>
  <c r="AH192" i="94"/>
  <c r="J192" i="94"/>
  <c r="AF192" i="94"/>
  <c r="P192" i="94"/>
  <c r="AA192" i="94"/>
  <c r="Q192" i="94"/>
  <c r="AP192" i="94"/>
  <c r="AJ192" i="94"/>
  <c r="H192" i="94"/>
  <c r="AK192" i="94"/>
  <c r="Y192" i="94"/>
  <c r="R192" i="94"/>
  <c r="AE154" i="91"/>
  <c r="AR154" i="91"/>
  <c r="J154" i="91"/>
  <c r="AN154" i="91"/>
  <c r="R154" i="91"/>
  <c r="AP154" i="91"/>
  <c r="AA154" i="91"/>
  <c r="N154" i="91"/>
  <c r="W154" i="91"/>
  <c r="P154" i="91"/>
  <c r="AM154" i="91"/>
  <c r="V154" i="91"/>
  <c r="AS154" i="91"/>
  <c r="AB154" i="91"/>
  <c r="K154" i="91"/>
  <c r="AL154" i="91"/>
  <c r="AH154" i="91"/>
  <c r="AD154" i="91"/>
  <c r="M154" i="91"/>
  <c r="AK154" i="91"/>
  <c r="S154" i="91"/>
  <c r="U154" i="91"/>
  <c r="Z154" i="91"/>
  <c r="AF154" i="91"/>
  <c r="AC154" i="91"/>
  <c r="Q154" i="91"/>
  <c r="X154" i="91"/>
  <c r="AJ154" i="91"/>
  <c r="H154" i="91"/>
  <c r="AQ154" i="91"/>
  <c r="I154" i="91"/>
  <c r="O154" i="91"/>
  <c r="Y154" i="91"/>
  <c r="AI154" i="91"/>
  <c r="AO154" i="91"/>
  <c r="L154" i="91"/>
  <c r="AS154" i="94"/>
  <c r="AD154" i="94"/>
  <c r="P154" i="94"/>
  <c r="AM154" i="94"/>
  <c r="V154" i="94"/>
  <c r="H154" i="94"/>
  <c r="AH154" i="94"/>
  <c r="S154" i="94"/>
  <c r="AP154" i="94"/>
  <c r="K154" i="94"/>
  <c r="AB154" i="94"/>
  <c r="AQ154" i="94"/>
  <c r="U154" i="94"/>
  <c r="AI154" i="94"/>
  <c r="L154" i="94"/>
  <c r="AF154" i="94"/>
  <c r="I154" i="94"/>
  <c r="X154" i="94"/>
  <c r="Y154" i="94"/>
  <c r="AL154" i="94"/>
  <c r="AC154" i="94"/>
  <c r="W154" i="94"/>
  <c r="AN154" i="94"/>
  <c r="O154" i="94"/>
  <c r="M154" i="94"/>
  <c r="N154" i="94"/>
  <c r="AE154" i="94"/>
  <c r="Z154" i="94"/>
  <c r="AJ154" i="94"/>
  <c r="Q154" i="94"/>
  <c r="R154" i="94"/>
  <c r="AO154" i="94"/>
  <c r="AK154" i="94"/>
  <c r="J154" i="94"/>
  <c r="AR154" i="94"/>
  <c r="AA154" i="94"/>
  <c r="AP135" i="92"/>
  <c r="Y135" i="92"/>
  <c r="H135" i="92"/>
  <c r="AC135" i="92"/>
  <c r="U135" i="92"/>
  <c r="L135" i="92"/>
  <c r="AD135" i="92"/>
  <c r="M135" i="92"/>
  <c r="AK135" i="92"/>
  <c r="S135" i="92"/>
  <c r="AE135" i="92"/>
  <c r="AJ135" i="92"/>
  <c r="P135" i="92"/>
  <c r="AM135" i="92"/>
  <c r="V135" i="92"/>
  <c r="AS135" i="92"/>
  <c r="AB135" i="92"/>
  <c r="K135" i="92"/>
  <c r="N135" i="92"/>
  <c r="R135" i="92"/>
  <c r="AQ135" i="92"/>
  <c r="I135" i="92"/>
  <c r="O135" i="92"/>
  <c r="AA135" i="92"/>
  <c r="Z135" i="92"/>
  <c r="AF135" i="92"/>
  <c r="W135" i="92"/>
  <c r="AH135" i="92"/>
  <c r="AO135" i="92"/>
  <c r="J135" i="92"/>
  <c r="AL135" i="92"/>
  <c r="X135" i="92"/>
  <c r="AI135" i="92"/>
  <c r="AN135" i="92"/>
  <c r="Q135" i="92"/>
  <c r="AR135" i="92"/>
  <c r="U135" i="93"/>
  <c r="L135" i="93"/>
  <c r="Y135" i="93"/>
  <c r="AP135" i="93"/>
  <c r="H135" i="93"/>
  <c r="AL135" i="93"/>
  <c r="AF135" i="93"/>
  <c r="O135" i="93"/>
  <c r="AI135" i="93"/>
  <c r="Q135" i="93"/>
  <c r="AJ135" i="93"/>
  <c r="AN135" i="93"/>
  <c r="P135" i="93"/>
  <c r="AO135" i="93"/>
  <c r="X135" i="93"/>
  <c r="AQ135" i="93"/>
  <c r="Z135" i="93"/>
  <c r="I135" i="93"/>
  <c r="R135" i="93"/>
  <c r="W135" i="93"/>
  <c r="AC135" i="93"/>
  <c r="AB135" i="93"/>
  <c r="AD135" i="93"/>
  <c r="AA135" i="93"/>
  <c r="AH135" i="93"/>
  <c r="AS135" i="93"/>
  <c r="K135" i="93"/>
  <c r="M135" i="93"/>
  <c r="AE135" i="93"/>
  <c r="AK135" i="93"/>
  <c r="AR135" i="93"/>
  <c r="S135" i="93"/>
  <c r="J135" i="93"/>
  <c r="AM135" i="93"/>
  <c r="N135" i="93"/>
  <c r="V135" i="93"/>
  <c r="AS134" i="92"/>
  <c r="AO134" i="92"/>
  <c r="Q134" i="92"/>
  <c r="AC134" i="92"/>
  <c r="AI134" i="92"/>
  <c r="L134" i="92"/>
  <c r="X134" i="92"/>
  <c r="AR134" i="92"/>
  <c r="Z134" i="92"/>
  <c r="AP134" i="92"/>
  <c r="S134" i="92"/>
  <c r="AB134" i="92"/>
  <c r="V134" i="92"/>
  <c r="AL134" i="92"/>
  <c r="O134" i="92"/>
  <c r="AD134" i="92"/>
  <c r="H134" i="92"/>
  <c r="U134" i="92"/>
  <c r="M134" i="92"/>
  <c r="K134" i="92"/>
  <c r="AQ134" i="92"/>
  <c r="AK134" i="92"/>
  <c r="AM134" i="92"/>
  <c r="P134" i="92"/>
  <c r="I134" i="92"/>
  <c r="AF134" i="92"/>
  <c r="J134" i="92"/>
  <c r="AA134" i="92"/>
  <c r="R134" i="92"/>
  <c r="AJ134" i="92"/>
  <c r="W134" i="92"/>
  <c r="AH134" i="92"/>
  <c r="AE134" i="92"/>
  <c r="Y134" i="92"/>
  <c r="AN134" i="92"/>
  <c r="N134" i="92"/>
  <c r="AR134" i="93"/>
  <c r="AF134" i="93"/>
  <c r="O134" i="93"/>
  <c r="AO134" i="93"/>
  <c r="X134" i="93"/>
  <c r="Q134" i="93"/>
  <c r="AI134" i="93"/>
  <c r="Z134" i="93"/>
  <c r="AQ134" i="93"/>
  <c r="I134" i="93"/>
  <c r="AK134" i="93"/>
  <c r="V134" i="93"/>
  <c r="S134" i="93"/>
  <c r="AM134" i="93"/>
  <c r="AS134" i="93"/>
  <c r="H134" i="93"/>
  <c r="Y134" i="93"/>
  <c r="AP134" i="93"/>
  <c r="J134" i="93"/>
  <c r="AA134" i="93"/>
  <c r="K134" i="93"/>
  <c r="AD134" i="93"/>
  <c r="P134" i="93"/>
  <c r="AH134" i="93"/>
  <c r="R134" i="93"/>
  <c r="AJ134" i="93"/>
  <c r="AL134" i="93"/>
  <c r="AN134" i="93"/>
  <c r="M134" i="93"/>
  <c r="U134" i="93"/>
  <c r="W134" i="93"/>
  <c r="AB134" i="93"/>
  <c r="L134" i="93"/>
  <c r="N134" i="93"/>
  <c r="AC134" i="93"/>
  <c r="AE134" i="93"/>
  <c r="P141" i="92"/>
  <c r="AI141" i="92"/>
  <c r="Q141" i="92"/>
  <c r="AO141" i="92"/>
  <c r="X141" i="92"/>
  <c r="AR141" i="92"/>
  <c r="J141" i="92"/>
  <c r="N141" i="92"/>
  <c r="AP141" i="92"/>
  <c r="AQ141" i="92"/>
  <c r="Z141" i="92"/>
  <c r="I141" i="92"/>
  <c r="AF141" i="92"/>
  <c r="O141" i="92"/>
  <c r="AA141" i="92"/>
  <c r="AE141" i="92"/>
  <c r="AC141" i="92"/>
  <c r="H141" i="92"/>
  <c r="AL141" i="92"/>
  <c r="U141" i="92"/>
  <c r="AD141" i="92"/>
  <c r="AK141" i="92"/>
  <c r="AJ141" i="92"/>
  <c r="M141" i="92"/>
  <c r="S141" i="92"/>
  <c r="AN141" i="92"/>
  <c r="Y141" i="92"/>
  <c r="AB141" i="92"/>
  <c r="L141" i="92"/>
  <c r="AM141" i="92"/>
  <c r="K141" i="92"/>
  <c r="AH141" i="92"/>
  <c r="V141" i="92"/>
  <c r="R141" i="92"/>
  <c r="AS141" i="92"/>
  <c r="W141" i="92"/>
  <c r="AP141" i="93"/>
  <c r="U141" i="93"/>
  <c r="AL141" i="93"/>
  <c r="L141" i="93"/>
  <c r="Y141" i="93"/>
  <c r="AC141" i="93"/>
  <c r="AO141" i="93"/>
  <c r="X141" i="93"/>
  <c r="AQ141" i="93"/>
  <c r="Z141" i="93"/>
  <c r="I141" i="93"/>
  <c r="N141" i="93"/>
  <c r="R141" i="93"/>
  <c r="AF141" i="93"/>
  <c r="O141" i="93"/>
  <c r="AI141" i="93"/>
  <c r="Q141" i="93"/>
  <c r="AE141" i="93"/>
  <c r="AJ141" i="93"/>
  <c r="P141" i="93"/>
  <c r="S141" i="93"/>
  <c r="V141" i="93"/>
  <c r="AR141" i="93"/>
  <c r="AK141" i="93"/>
  <c r="AM141" i="93"/>
  <c r="AN141" i="93"/>
  <c r="J141" i="93"/>
  <c r="AB141" i="93"/>
  <c r="W141" i="93"/>
  <c r="K141" i="93"/>
  <c r="AA141" i="93"/>
  <c r="H141" i="93"/>
  <c r="AD141" i="93"/>
  <c r="AH141" i="93"/>
  <c r="AS141" i="93"/>
  <c r="M141" i="93"/>
  <c r="AA173" i="87"/>
  <c r="AR173" i="87"/>
  <c r="L173" i="87"/>
  <c r="AC173" i="87"/>
  <c r="J173" i="87"/>
  <c r="AF173" i="87"/>
  <c r="O173" i="87"/>
  <c r="AI173" i="87"/>
  <c r="Q173" i="87"/>
  <c r="AH173" i="87"/>
  <c r="AN173" i="87"/>
  <c r="R173" i="87"/>
  <c r="AS173" i="87"/>
  <c r="AB173" i="87"/>
  <c r="K173" i="87"/>
  <c r="AD173" i="87"/>
  <c r="M173" i="87"/>
  <c r="Y173" i="87"/>
  <c r="AE173" i="87"/>
  <c r="AJ173" i="87"/>
  <c r="AL173" i="87"/>
  <c r="AO173" i="87"/>
  <c r="X173" i="87"/>
  <c r="AQ173" i="87"/>
  <c r="Z173" i="87"/>
  <c r="I173" i="87"/>
  <c r="P173" i="87"/>
  <c r="W173" i="87"/>
  <c r="AK173" i="87"/>
  <c r="S173" i="87"/>
  <c r="AM173" i="87"/>
  <c r="V173" i="87"/>
  <c r="AP173" i="87"/>
  <c r="H173" i="87"/>
  <c r="N173" i="87"/>
  <c r="AP173" i="93"/>
  <c r="AL173" i="93"/>
  <c r="H173" i="93"/>
  <c r="Y173" i="93"/>
  <c r="AC173" i="93"/>
  <c r="L173" i="93"/>
  <c r="AQ173" i="93"/>
  <c r="Z173" i="93"/>
  <c r="I173" i="93"/>
  <c r="AF173" i="93"/>
  <c r="O173" i="93"/>
  <c r="AA173" i="93"/>
  <c r="AE173" i="93"/>
  <c r="AH173" i="93"/>
  <c r="AI173" i="93"/>
  <c r="Q173" i="93"/>
  <c r="AO173" i="93"/>
  <c r="X173" i="93"/>
  <c r="AR173" i="93"/>
  <c r="J173" i="93"/>
  <c r="N173" i="93"/>
  <c r="AM173" i="93"/>
  <c r="AS173" i="93"/>
  <c r="K173" i="93"/>
  <c r="W173" i="93"/>
  <c r="V173" i="93"/>
  <c r="AB173" i="93"/>
  <c r="R173" i="93"/>
  <c r="S173" i="93"/>
  <c r="U173" i="93"/>
  <c r="AD173" i="93"/>
  <c r="AJ173" i="93"/>
  <c r="M173" i="93"/>
  <c r="AN173" i="93"/>
  <c r="AK173" i="93"/>
  <c r="P173" i="93"/>
  <c r="AR179" i="88"/>
  <c r="AM179" i="88"/>
  <c r="AF179" i="88"/>
  <c r="Y179" i="88"/>
  <c r="P179" i="88"/>
  <c r="I179" i="88"/>
  <c r="AQ179" i="88"/>
  <c r="AK179" i="88"/>
  <c r="AB179" i="88"/>
  <c r="U179" i="88"/>
  <c r="M179" i="88"/>
  <c r="AL179" i="88"/>
  <c r="V179" i="88"/>
  <c r="H179" i="88"/>
  <c r="AH179" i="88"/>
  <c r="S179" i="88"/>
  <c r="AS179" i="88"/>
  <c r="AD179" i="88"/>
  <c r="O179" i="88"/>
  <c r="AP179" i="88"/>
  <c r="Z179" i="88"/>
  <c r="K179" i="88"/>
  <c r="AC179" i="88"/>
  <c r="Q179" i="88"/>
  <c r="AO179" i="88"/>
  <c r="AI179" i="88"/>
  <c r="L179" i="88"/>
  <c r="N179" i="88"/>
  <c r="AE179" i="88"/>
  <c r="R179" i="88"/>
  <c r="AJ179" i="88"/>
  <c r="W179" i="88"/>
  <c r="AN179" i="88"/>
  <c r="X179" i="88"/>
  <c r="J179" i="88"/>
  <c r="AA179" i="88"/>
  <c r="AR179" i="93"/>
  <c r="AN179" i="93"/>
  <c r="AJ179" i="93"/>
  <c r="J179" i="93"/>
  <c r="N179" i="93"/>
  <c r="R179" i="93"/>
  <c r="W179" i="93"/>
  <c r="Y179" i="93"/>
  <c r="AD179" i="93"/>
  <c r="M179" i="93"/>
  <c r="AK179" i="93"/>
  <c r="S179" i="93"/>
  <c r="U179" i="93"/>
  <c r="AE179" i="93"/>
  <c r="H179" i="93"/>
  <c r="AM179" i="93"/>
  <c r="V179" i="93"/>
  <c r="AS179" i="93"/>
  <c r="AB179" i="93"/>
  <c r="K179" i="93"/>
  <c r="AL179" i="93"/>
  <c r="AP179" i="93"/>
  <c r="AQ179" i="93"/>
  <c r="I179" i="93"/>
  <c r="O179" i="93"/>
  <c r="P179" i="93"/>
  <c r="Z179" i="93"/>
  <c r="AF179" i="93"/>
  <c r="AC179" i="93"/>
  <c r="AA179" i="93"/>
  <c r="AH179" i="93"/>
  <c r="AO179" i="93"/>
  <c r="X179" i="93"/>
  <c r="AI179" i="93"/>
  <c r="L179" i="93"/>
  <c r="Q179" i="93"/>
  <c r="AJ149" i="87"/>
  <c r="AN149" i="87"/>
  <c r="P149" i="87"/>
  <c r="AH149" i="87"/>
  <c r="J149" i="87"/>
  <c r="AA149" i="87"/>
  <c r="AR149" i="87"/>
  <c r="W149" i="87"/>
  <c r="R149" i="87"/>
  <c r="Y149" i="87"/>
  <c r="AP149" i="87"/>
  <c r="AE149" i="87"/>
  <c r="N149" i="87"/>
  <c r="H149" i="87"/>
  <c r="AS149" i="87"/>
  <c r="AB149" i="87"/>
  <c r="K149" i="87"/>
  <c r="AD149" i="87"/>
  <c r="M149" i="87"/>
  <c r="AC149" i="87"/>
  <c r="AO149" i="87"/>
  <c r="X149" i="87"/>
  <c r="AQ149" i="87"/>
  <c r="Z149" i="87"/>
  <c r="I149" i="87"/>
  <c r="AL149" i="87"/>
  <c r="AK149" i="87"/>
  <c r="S149" i="87"/>
  <c r="AM149" i="87"/>
  <c r="V149" i="87"/>
  <c r="L149" i="87"/>
  <c r="AF149" i="87"/>
  <c r="O149" i="87"/>
  <c r="AI149" i="87"/>
  <c r="Q149" i="87"/>
  <c r="P149" i="93"/>
  <c r="AR149" i="93"/>
  <c r="N149" i="93"/>
  <c r="AH149" i="93"/>
  <c r="AP149" i="93"/>
  <c r="AN149" i="93"/>
  <c r="W149" i="93"/>
  <c r="R149" i="93"/>
  <c r="J149" i="93"/>
  <c r="Y149" i="93"/>
  <c r="AM149" i="93"/>
  <c r="V149" i="93"/>
  <c r="AS149" i="93"/>
  <c r="AB149" i="93"/>
  <c r="K149" i="93"/>
  <c r="AL149" i="93"/>
  <c r="AE149" i="93"/>
  <c r="AA149" i="93"/>
  <c r="AD149" i="93"/>
  <c r="M149" i="93"/>
  <c r="AK149" i="93"/>
  <c r="S149" i="93"/>
  <c r="U149" i="93"/>
  <c r="AQ149" i="93"/>
  <c r="I149" i="93"/>
  <c r="O149" i="93"/>
  <c r="AJ149" i="93"/>
  <c r="Z149" i="93"/>
  <c r="AF149" i="93"/>
  <c r="AC149" i="93"/>
  <c r="H149" i="93"/>
  <c r="X149" i="93"/>
  <c r="AI149" i="93"/>
  <c r="L149" i="93"/>
  <c r="Q149" i="93"/>
  <c r="AO149" i="93"/>
  <c r="AJ191" i="87"/>
  <c r="Y191" i="87"/>
  <c r="J191" i="87"/>
  <c r="P191" i="87"/>
  <c r="R191" i="87"/>
  <c r="AR191" i="87"/>
  <c r="AP191" i="87"/>
  <c r="AA191" i="87"/>
  <c r="AH191" i="87"/>
  <c r="AK191" i="87"/>
  <c r="S191" i="87"/>
  <c r="AM191" i="87"/>
  <c r="V191" i="87"/>
  <c r="L191" i="87"/>
  <c r="AN191" i="87"/>
  <c r="AF191" i="87"/>
  <c r="O191" i="87"/>
  <c r="AI191" i="87"/>
  <c r="Q191" i="87"/>
  <c r="N191" i="87"/>
  <c r="H191" i="87"/>
  <c r="AS191" i="87"/>
  <c r="AB191" i="87"/>
  <c r="K191" i="87"/>
  <c r="AD191" i="87"/>
  <c r="M191" i="87"/>
  <c r="AC191" i="87"/>
  <c r="W191" i="87"/>
  <c r="AO191" i="87"/>
  <c r="X191" i="87"/>
  <c r="AQ191" i="87"/>
  <c r="Z191" i="87"/>
  <c r="I191" i="87"/>
  <c r="AL191" i="87"/>
  <c r="AE191" i="87"/>
  <c r="AP191" i="93"/>
  <c r="P191" i="93"/>
  <c r="N191" i="93"/>
  <c r="AE191" i="93"/>
  <c r="AH191" i="93"/>
  <c r="Y191" i="93"/>
  <c r="AA191" i="93"/>
  <c r="J191" i="93"/>
  <c r="AJ191" i="93"/>
  <c r="H191" i="93"/>
  <c r="AM191" i="93"/>
  <c r="V191" i="93"/>
  <c r="AS191" i="93"/>
  <c r="AB191" i="93"/>
  <c r="K191" i="93"/>
  <c r="AL191" i="93"/>
  <c r="W191" i="93"/>
  <c r="AD191" i="93"/>
  <c r="M191" i="93"/>
  <c r="AK191" i="93"/>
  <c r="S191" i="93"/>
  <c r="U191" i="93"/>
  <c r="AR191" i="93"/>
  <c r="Z191" i="93"/>
  <c r="AF191" i="93"/>
  <c r="AC191" i="93"/>
  <c r="R191" i="93"/>
  <c r="AQ191" i="93"/>
  <c r="I191" i="93"/>
  <c r="O191" i="93"/>
  <c r="AN191" i="93"/>
  <c r="AI191" i="93"/>
  <c r="L191" i="93"/>
  <c r="Q191" i="93"/>
  <c r="AO191" i="93"/>
  <c r="X191" i="93"/>
  <c r="G373" i="20"/>
  <c r="F83" i="93" s="1"/>
  <c r="G197" i="20"/>
  <c r="F49" i="91" s="1"/>
  <c r="G203" i="20"/>
  <c r="G223" i="20"/>
  <c r="G235" i="20"/>
  <c r="G243" i="20"/>
  <c r="G255" i="20"/>
  <c r="G319" i="20"/>
  <c r="G325" i="20"/>
  <c r="G331" i="20"/>
  <c r="G449" i="20"/>
  <c r="G307" i="20"/>
  <c r="F420" i="94"/>
  <c r="F420" i="93"/>
  <c r="F420" i="92"/>
  <c r="F420" i="91"/>
  <c r="F420" i="87"/>
  <c r="F420" i="88"/>
  <c r="F389" i="94"/>
  <c r="F389" i="91"/>
  <c r="F389" i="93"/>
  <c r="F389" i="88"/>
  <c r="F389" i="87"/>
  <c r="F389" i="92"/>
  <c r="AM437" i="87"/>
  <c r="I437" i="87"/>
  <c r="AR437" i="87"/>
  <c r="H437" i="87"/>
  <c r="AO437" i="87"/>
  <c r="Y437" i="87"/>
  <c r="W437" i="87"/>
  <c r="N437" i="87"/>
  <c r="Q437" i="87"/>
  <c r="AK437" i="87"/>
  <c r="M437" i="87"/>
  <c r="AE437" i="87"/>
  <c r="R437" i="87"/>
  <c r="AD437" i="87"/>
  <c r="AF437" i="87"/>
  <c r="L437" i="87"/>
  <c r="AP437" i="87"/>
  <c r="AS437" i="87"/>
  <c r="X437" i="87"/>
  <c r="J437" i="87"/>
  <c r="AJ437" i="87"/>
  <c r="Z437" i="87"/>
  <c r="AH437" i="87"/>
  <c r="AI437" i="87"/>
  <c r="O437" i="87"/>
  <c r="V437" i="87"/>
  <c r="AC437" i="87"/>
  <c r="K437" i="87"/>
  <c r="AN437" i="87"/>
  <c r="P437" i="87"/>
  <c r="AB437" i="87"/>
  <c r="AA437" i="87"/>
  <c r="AL437" i="87"/>
  <c r="S437" i="87"/>
  <c r="AQ437" i="87"/>
  <c r="J435" i="32"/>
  <c r="N435" i="32"/>
  <c r="AE435" i="32"/>
  <c r="AR435" i="32"/>
  <c r="P435" i="32"/>
  <c r="L435" i="32"/>
  <c r="AN435" i="32"/>
  <c r="AS435" i="32"/>
  <c r="AB435" i="32"/>
  <c r="K435" i="32"/>
  <c r="AD435" i="32"/>
  <c r="M435" i="32"/>
  <c r="AJ435" i="32"/>
  <c r="AH435" i="32"/>
  <c r="AC435" i="32"/>
  <c r="AK435" i="32"/>
  <c r="S435" i="32"/>
  <c r="AM435" i="32"/>
  <c r="V435" i="32"/>
  <c r="AP435" i="32"/>
  <c r="O435" i="32"/>
  <c r="Q435" i="32"/>
  <c r="R435" i="32"/>
  <c r="AA435" i="32"/>
  <c r="U435" i="32"/>
  <c r="AO435" i="32"/>
  <c r="AQ435" i="32"/>
  <c r="I435" i="32"/>
  <c r="AL435" i="32"/>
  <c r="AF435" i="32"/>
  <c r="AI435" i="32"/>
  <c r="H435" i="32"/>
  <c r="Y435" i="32"/>
  <c r="W435" i="32"/>
  <c r="X435" i="32"/>
  <c r="Z435" i="32"/>
  <c r="I419" i="32"/>
  <c r="Z419" i="32"/>
  <c r="H419" i="32"/>
  <c r="AE419" i="32"/>
  <c r="X419" i="32"/>
  <c r="AO419" i="32"/>
  <c r="U419" i="32"/>
  <c r="AL419" i="32"/>
  <c r="AJ419" i="32"/>
  <c r="V419" i="32"/>
  <c r="AD419" i="32"/>
  <c r="O419" i="32"/>
  <c r="AF419" i="32"/>
  <c r="L419" i="32"/>
  <c r="AC419" i="32"/>
  <c r="R419" i="32"/>
  <c r="AQ419" i="32"/>
  <c r="AN419" i="32"/>
  <c r="AK419" i="32"/>
  <c r="AH419" i="32"/>
  <c r="J419" i="32"/>
  <c r="N419" i="32"/>
  <c r="W419" i="32"/>
  <c r="K419" i="32"/>
  <c r="AS419" i="32"/>
  <c r="AP419" i="32"/>
  <c r="AM419" i="32"/>
  <c r="AI419" i="32"/>
  <c r="S419" i="32"/>
  <c r="P419" i="32"/>
  <c r="AR419" i="32"/>
  <c r="Q419" i="32"/>
  <c r="M419" i="32"/>
  <c r="AB419" i="32"/>
  <c r="Y419" i="32"/>
  <c r="AA419" i="32"/>
  <c r="AK415" i="92"/>
  <c r="AO415" i="92"/>
  <c r="O415" i="92"/>
  <c r="AI415" i="92"/>
  <c r="AF415" i="92"/>
  <c r="AR415" i="92"/>
  <c r="K415" i="92"/>
  <c r="I415" i="92"/>
  <c r="Q415" i="92"/>
  <c r="S415" i="92"/>
  <c r="V415" i="92"/>
  <c r="X415" i="92"/>
  <c r="AM415" i="92"/>
  <c r="AS415" i="92"/>
  <c r="AD415" i="92"/>
  <c r="Z415" i="92"/>
  <c r="AB415" i="92"/>
  <c r="P415" i="92"/>
  <c r="AH415" i="92"/>
  <c r="J415" i="92"/>
  <c r="AA415" i="92"/>
  <c r="AQ415" i="92"/>
  <c r="H415" i="92"/>
  <c r="Y415" i="92"/>
  <c r="AP415" i="92"/>
  <c r="R415" i="92"/>
  <c r="AJ415" i="92"/>
  <c r="U415" i="92"/>
  <c r="AE415" i="92"/>
  <c r="AL415" i="92"/>
  <c r="N415" i="92"/>
  <c r="M415" i="92"/>
  <c r="AC415" i="92"/>
  <c r="AN415" i="92"/>
  <c r="L415" i="92"/>
  <c r="W415" i="92"/>
  <c r="Z403" i="93"/>
  <c r="X403" i="93"/>
  <c r="AK403" i="93"/>
  <c r="AO403" i="93"/>
  <c r="S403" i="93"/>
  <c r="AL403" i="93"/>
  <c r="H403" i="93"/>
  <c r="U403" i="93"/>
  <c r="I403" i="93"/>
  <c r="AP403" i="93"/>
  <c r="AR403" i="93"/>
  <c r="AC403" i="93"/>
  <c r="Q403" i="93"/>
  <c r="V403" i="93"/>
  <c r="AS403" i="93"/>
  <c r="O403" i="93"/>
  <c r="Y403" i="93"/>
  <c r="K403" i="93"/>
  <c r="AH403" i="93"/>
  <c r="AD403" i="93"/>
  <c r="L403" i="93"/>
  <c r="AB403" i="93"/>
  <c r="M403" i="93"/>
  <c r="AF403" i="93"/>
  <c r="AQ403" i="93"/>
  <c r="AM403" i="93"/>
  <c r="N403" i="93"/>
  <c r="AE403" i="93"/>
  <c r="W403" i="93"/>
  <c r="AN403" i="93"/>
  <c r="AI403" i="93"/>
  <c r="AA403" i="93"/>
  <c r="AJ403" i="93"/>
  <c r="J403" i="93"/>
  <c r="P403" i="93"/>
  <c r="R403" i="93"/>
  <c r="V401" i="94"/>
  <c r="AO401" i="94"/>
  <c r="O401" i="94"/>
  <c r="Z401" i="94"/>
  <c r="X401" i="94"/>
  <c r="R401" i="94"/>
  <c r="AE401" i="94"/>
  <c r="AR401" i="94"/>
  <c r="AM401" i="94"/>
  <c r="AK401" i="94"/>
  <c r="AF401" i="94"/>
  <c r="AD401" i="94"/>
  <c r="AQ401" i="94"/>
  <c r="M401" i="94"/>
  <c r="AC401" i="94"/>
  <c r="L401" i="94"/>
  <c r="W401" i="94"/>
  <c r="AS401" i="94"/>
  <c r="AA401" i="94"/>
  <c r="AL401" i="94"/>
  <c r="U401" i="94"/>
  <c r="K401" i="94"/>
  <c r="AI401" i="94"/>
  <c r="I401" i="94"/>
  <c r="AP401" i="94"/>
  <c r="H401" i="94"/>
  <c r="N401" i="94"/>
  <c r="S401" i="94"/>
  <c r="Y401" i="94"/>
  <c r="AB401" i="94"/>
  <c r="Q401" i="94"/>
  <c r="AN401" i="94"/>
  <c r="AH401" i="94"/>
  <c r="J401" i="94"/>
  <c r="AJ401" i="94"/>
  <c r="P401" i="94"/>
  <c r="AP391" i="92"/>
  <c r="N391" i="92"/>
  <c r="AN391" i="92"/>
  <c r="AE391" i="92"/>
  <c r="J391" i="92"/>
  <c r="AA391" i="92"/>
  <c r="W391" i="92"/>
  <c r="R391" i="92"/>
  <c r="AR391" i="92"/>
  <c r="AJ391" i="92"/>
  <c r="P391" i="92"/>
  <c r="AM391" i="92"/>
  <c r="V391" i="92"/>
  <c r="AS391" i="92"/>
  <c r="AB391" i="92"/>
  <c r="K391" i="92"/>
  <c r="AL391" i="92"/>
  <c r="AH391" i="92"/>
  <c r="AD391" i="92"/>
  <c r="M391" i="92"/>
  <c r="AK391" i="92"/>
  <c r="S391" i="92"/>
  <c r="U391" i="92"/>
  <c r="AI391" i="92"/>
  <c r="AO391" i="92"/>
  <c r="L391" i="92"/>
  <c r="Y391" i="92"/>
  <c r="Q391" i="92"/>
  <c r="X391" i="92"/>
  <c r="H391" i="92"/>
  <c r="AF391" i="92"/>
  <c r="AQ391" i="92"/>
  <c r="O391" i="92"/>
  <c r="Z391" i="92"/>
  <c r="AC391" i="92"/>
  <c r="I391" i="92"/>
  <c r="P395" i="92"/>
  <c r="H395" i="92"/>
  <c r="AH395" i="92"/>
  <c r="AI395" i="92"/>
  <c r="Q395" i="92"/>
  <c r="AO395" i="92"/>
  <c r="X395" i="92"/>
  <c r="AN395" i="92"/>
  <c r="AR395" i="92"/>
  <c r="J395" i="92"/>
  <c r="U395" i="92"/>
  <c r="AQ395" i="92"/>
  <c r="Z395" i="92"/>
  <c r="I395" i="92"/>
  <c r="AF395" i="92"/>
  <c r="O395" i="92"/>
  <c r="W395" i="92"/>
  <c r="AA395" i="92"/>
  <c r="L395" i="92"/>
  <c r="M395" i="92"/>
  <c r="S395" i="92"/>
  <c r="AJ395" i="92"/>
  <c r="Y395" i="92"/>
  <c r="AM395" i="92"/>
  <c r="AS395" i="92"/>
  <c r="K395" i="92"/>
  <c r="R395" i="92"/>
  <c r="AP395" i="92"/>
  <c r="AD395" i="92"/>
  <c r="AK395" i="92"/>
  <c r="AE395" i="92"/>
  <c r="AC395" i="92"/>
  <c r="V395" i="92"/>
  <c r="AB395" i="92"/>
  <c r="N395" i="92"/>
  <c r="AL395" i="92"/>
  <c r="AL399" i="92"/>
  <c r="M399" i="92"/>
  <c r="O399" i="92"/>
  <c r="AF399" i="92"/>
  <c r="AD399" i="92"/>
  <c r="AK399" i="92"/>
  <c r="AR399" i="92"/>
  <c r="I399" i="92"/>
  <c r="H399" i="92"/>
  <c r="Z399" i="92"/>
  <c r="U399" i="92"/>
  <c r="P399" i="92"/>
  <c r="AM399" i="92"/>
  <c r="L399" i="92"/>
  <c r="AI399" i="92"/>
  <c r="S399" i="92"/>
  <c r="AB399" i="92"/>
  <c r="X399" i="92"/>
  <c r="AP399" i="92"/>
  <c r="AS399" i="92"/>
  <c r="Q399" i="92"/>
  <c r="V399" i="92"/>
  <c r="AO399" i="92"/>
  <c r="AC399" i="92"/>
  <c r="R399" i="92"/>
  <c r="AJ399" i="92"/>
  <c r="Y399" i="92"/>
  <c r="K399" i="92"/>
  <c r="J399" i="92"/>
  <c r="AA399" i="92"/>
  <c r="W399" i="92"/>
  <c r="AH399" i="92"/>
  <c r="AQ399" i="92"/>
  <c r="AN399" i="92"/>
  <c r="N399" i="92"/>
  <c r="AE399" i="92"/>
  <c r="M390" i="94"/>
  <c r="K390" i="92"/>
  <c r="J390" i="93"/>
  <c r="AF390" i="91"/>
  <c r="G390" i="32"/>
  <c r="H390" i="32" s="1"/>
  <c r="Y390" i="88"/>
  <c r="L390" i="87"/>
  <c r="H16" i="17"/>
  <c r="P393" i="32"/>
  <c r="U393" i="32"/>
  <c r="Y393" i="32"/>
  <c r="Q393" i="32"/>
  <c r="AI393" i="32"/>
  <c r="O393" i="32"/>
  <c r="AF393" i="32"/>
  <c r="AR393" i="32"/>
  <c r="J393" i="32"/>
  <c r="W393" i="32"/>
  <c r="AN393" i="32"/>
  <c r="AL393" i="32"/>
  <c r="I393" i="32"/>
  <c r="Z393" i="32"/>
  <c r="AQ393" i="32"/>
  <c r="X393" i="32"/>
  <c r="AO393" i="32"/>
  <c r="AA393" i="32"/>
  <c r="AH393" i="32"/>
  <c r="AP393" i="32"/>
  <c r="M393" i="32"/>
  <c r="K393" i="32"/>
  <c r="AS393" i="32"/>
  <c r="R393" i="32"/>
  <c r="AC393" i="32"/>
  <c r="V393" i="32"/>
  <c r="S393" i="32"/>
  <c r="AE393" i="32"/>
  <c r="AD393" i="32"/>
  <c r="AB393" i="32"/>
  <c r="L393" i="32"/>
  <c r="N393" i="32"/>
  <c r="H393" i="32"/>
  <c r="AM393" i="32"/>
  <c r="AK393" i="32"/>
  <c r="AJ393" i="32"/>
  <c r="AN410" i="92"/>
  <c r="N410" i="92"/>
  <c r="AJ410" i="92"/>
  <c r="AH410" i="92"/>
  <c r="AE410" i="92"/>
  <c r="P410" i="92"/>
  <c r="J410" i="92"/>
  <c r="H410" i="92"/>
  <c r="W410" i="92"/>
  <c r="R410" i="92"/>
  <c r="AP410" i="92"/>
  <c r="AF410" i="92"/>
  <c r="O410" i="92"/>
  <c r="AI410" i="92"/>
  <c r="Q410" i="92"/>
  <c r="U410" i="92"/>
  <c r="AA410" i="92"/>
  <c r="AO410" i="92"/>
  <c r="X410" i="92"/>
  <c r="AQ410" i="92"/>
  <c r="Z410" i="92"/>
  <c r="I410" i="92"/>
  <c r="AL410" i="92"/>
  <c r="AS410" i="92"/>
  <c r="K410" i="92"/>
  <c r="M410" i="92"/>
  <c r="AR410" i="92"/>
  <c r="Y410" i="92"/>
  <c r="AB410" i="92"/>
  <c r="AD410" i="92"/>
  <c r="AC410" i="92"/>
  <c r="AM410" i="92"/>
  <c r="V410" i="92"/>
  <c r="AK410" i="92"/>
  <c r="L410" i="92"/>
  <c r="S410" i="92"/>
  <c r="Q398" i="92"/>
  <c r="AB398" i="92"/>
  <c r="M398" i="92"/>
  <c r="X398" i="92"/>
  <c r="V398" i="92"/>
  <c r="S398" i="92"/>
  <c r="AK398" i="92"/>
  <c r="AO398" i="92"/>
  <c r="AS398" i="92"/>
  <c r="AQ398" i="92"/>
  <c r="Z398" i="92"/>
  <c r="O398" i="92"/>
  <c r="I398" i="92"/>
  <c r="AM398" i="92"/>
  <c r="AR398" i="92"/>
  <c r="K398" i="92"/>
  <c r="AI398" i="92"/>
  <c r="U398" i="92"/>
  <c r="AL398" i="92"/>
  <c r="N398" i="92"/>
  <c r="AE398" i="92"/>
  <c r="L398" i="92"/>
  <c r="AC398" i="92"/>
  <c r="W398" i="92"/>
  <c r="AN398" i="92"/>
  <c r="AD398" i="92"/>
  <c r="Y398" i="92"/>
  <c r="AJ398" i="92"/>
  <c r="H398" i="92"/>
  <c r="AP398" i="92"/>
  <c r="R398" i="92"/>
  <c r="AF398" i="92"/>
  <c r="J398" i="92"/>
  <c r="P398" i="92"/>
  <c r="AA398" i="92"/>
  <c r="AH398" i="92"/>
  <c r="R433" i="88"/>
  <c r="O433" i="88"/>
  <c r="AD433" i="88"/>
  <c r="AA433" i="88"/>
  <c r="AO433" i="88"/>
  <c r="H433" i="88"/>
  <c r="AR433" i="88"/>
  <c r="J433" i="88"/>
  <c r="AH433" i="88"/>
  <c r="P433" i="88"/>
  <c r="AE433" i="88"/>
  <c r="I433" i="88"/>
  <c r="AB433" i="88"/>
  <c r="M433" i="88"/>
  <c r="AF433" i="88"/>
  <c r="AP433" i="88"/>
  <c r="Y433" i="88"/>
  <c r="AQ433" i="88"/>
  <c r="S433" i="88"/>
  <c r="AN433" i="88"/>
  <c r="Q433" i="88"/>
  <c r="AJ433" i="88"/>
  <c r="AM433" i="88"/>
  <c r="U433" i="88"/>
  <c r="N433" i="88"/>
  <c r="K433" i="88"/>
  <c r="AL433" i="88"/>
  <c r="AK433" i="88"/>
  <c r="AI433" i="88"/>
  <c r="AC433" i="88"/>
  <c r="W433" i="88"/>
  <c r="V433" i="88"/>
  <c r="L433" i="88"/>
  <c r="X433" i="88"/>
  <c r="Z433" i="88"/>
  <c r="AS433" i="88"/>
  <c r="X430" i="88"/>
  <c r="L430" i="88"/>
  <c r="K430" i="88"/>
  <c r="AI430" i="88"/>
  <c r="AS430" i="88"/>
  <c r="V430" i="88"/>
  <c r="AR430" i="88"/>
  <c r="Z430" i="88"/>
  <c r="AP430" i="88"/>
  <c r="S430" i="88"/>
  <c r="AB430" i="88"/>
  <c r="AH430" i="88"/>
  <c r="AL430" i="88"/>
  <c r="O430" i="88"/>
  <c r="AD430" i="88"/>
  <c r="H430" i="88"/>
  <c r="AC430" i="88"/>
  <c r="AQ430" i="88"/>
  <c r="AK430" i="88"/>
  <c r="AM430" i="88"/>
  <c r="Q430" i="88"/>
  <c r="U430" i="88"/>
  <c r="M430" i="88"/>
  <c r="AF430" i="88"/>
  <c r="J430" i="88"/>
  <c r="AA430" i="88"/>
  <c r="Y430" i="88"/>
  <c r="AO430" i="88"/>
  <c r="R430" i="88"/>
  <c r="AJ430" i="88"/>
  <c r="W430" i="88"/>
  <c r="I430" i="88"/>
  <c r="AN430" i="88"/>
  <c r="P430" i="88"/>
  <c r="N430" i="88"/>
  <c r="AE430" i="88"/>
  <c r="AD430" i="93"/>
  <c r="AM430" i="93"/>
  <c r="I430" i="93"/>
  <c r="O430" i="93"/>
  <c r="Q430" i="93"/>
  <c r="K430" i="93"/>
  <c r="AH430" i="93"/>
  <c r="AP430" i="93"/>
  <c r="AQ430" i="93"/>
  <c r="V430" i="93"/>
  <c r="Y430" i="93"/>
  <c r="S430" i="93"/>
  <c r="AA430" i="93"/>
  <c r="M430" i="93"/>
  <c r="AR430" i="93"/>
  <c r="L430" i="93"/>
  <c r="AE430" i="93"/>
  <c r="AO430" i="93"/>
  <c r="X430" i="93"/>
  <c r="W430" i="93"/>
  <c r="U430" i="93"/>
  <c r="AF430" i="93"/>
  <c r="N430" i="93"/>
  <c r="AI430" i="93"/>
  <c r="Z430" i="93"/>
  <c r="AS430" i="93"/>
  <c r="R430" i="93"/>
  <c r="AL430" i="93"/>
  <c r="AK430" i="93"/>
  <c r="AC430" i="93"/>
  <c r="AJ430" i="93"/>
  <c r="H430" i="93"/>
  <c r="AB430" i="93"/>
  <c r="AN430" i="93"/>
  <c r="P430" i="93"/>
  <c r="J430" i="93"/>
  <c r="AP425" i="93"/>
  <c r="L425" i="93"/>
  <c r="U425" i="93"/>
  <c r="AI425" i="93"/>
  <c r="Q425" i="93"/>
  <c r="AO425" i="93"/>
  <c r="X425" i="93"/>
  <c r="AN425" i="93"/>
  <c r="AR425" i="93"/>
  <c r="J425" i="93"/>
  <c r="H425" i="93"/>
  <c r="AQ425" i="93"/>
  <c r="Z425" i="93"/>
  <c r="I425" i="93"/>
  <c r="AF425" i="93"/>
  <c r="O425" i="93"/>
  <c r="W425" i="93"/>
  <c r="AA425" i="93"/>
  <c r="AH425" i="93"/>
  <c r="Y425" i="93"/>
  <c r="AM425" i="93"/>
  <c r="AS425" i="93"/>
  <c r="K425" i="93"/>
  <c r="R425" i="93"/>
  <c r="AD425" i="93"/>
  <c r="AK425" i="93"/>
  <c r="AE425" i="93"/>
  <c r="P425" i="93"/>
  <c r="V425" i="93"/>
  <c r="AB425" i="93"/>
  <c r="N425" i="93"/>
  <c r="AL425" i="93"/>
  <c r="AC425" i="93"/>
  <c r="M425" i="93"/>
  <c r="S425" i="93"/>
  <c r="AJ425" i="93"/>
  <c r="AF425" i="94"/>
  <c r="K425" i="94"/>
  <c r="W425" i="94"/>
  <c r="AB425" i="94"/>
  <c r="AS425" i="94"/>
  <c r="AI425" i="94"/>
  <c r="AH425" i="94"/>
  <c r="P425" i="94"/>
  <c r="AK425" i="94"/>
  <c r="N425" i="94"/>
  <c r="AD425" i="94"/>
  <c r="O425" i="94"/>
  <c r="Q425" i="94"/>
  <c r="AP425" i="94"/>
  <c r="Y425" i="94"/>
  <c r="H425" i="94"/>
  <c r="Z425" i="94"/>
  <c r="AO425" i="94"/>
  <c r="R425" i="94"/>
  <c r="AM425" i="94"/>
  <c r="L425" i="94"/>
  <c r="I425" i="94"/>
  <c r="AA425" i="94"/>
  <c r="J425" i="94"/>
  <c r="V425" i="94"/>
  <c r="AC425" i="94"/>
  <c r="AE425" i="94"/>
  <c r="X425" i="94"/>
  <c r="AQ425" i="94"/>
  <c r="AR425" i="94"/>
  <c r="S425" i="94"/>
  <c r="AL425" i="94"/>
  <c r="AJ425" i="94"/>
  <c r="AN425" i="94"/>
  <c r="U425" i="94"/>
  <c r="M425" i="94"/>
  <c r="AA421" i="87"/>
  <c r="AE421" i="87"/>
  <c r="AR421" i="87"/>
  <c r="AP421" i="87"/>
  <c r="N421" i="87"/>
  <c r="W421" i="87"/>
  <c r="R421" i="87"/>
  <c r="J421" i="87"/>
  <c r="AN421" i="87"/>
  <c r="AJ421" i="87"/>
  <c r="P421" i="87"/>
  <c r="AD421" i="87"/>
  <c r="AH421" i="87"/>
  <c r="AM421" i="87"/>
  <c r="V421" i="87"/>
  <c r="AS421" i="87"/>
  <c r="AB421" i="87"/>
  <c r="K421" i="87"/>
  <c r="AL421" i="87"/>
  <c r="H421" i="87"/>
  <c r="AI421" i="87"/>
  <c r="M421" i="87"/>
  <c r="AK421" i="87"/>
  <c r="S421" i="87"/>
  <c r="I421" i="87"/>
  <c r="O421" i="87"/>
  <c r="AQ421" i="87"/>
  <c r="AO421" i="87"/>
  <c r="L421" i="87"/>
  <c r="Y421" i="87"/>
  <c r="Z421" i="87"/>
  <c r="AF421" i="87"/>
  <c r="AC421" i="87"/>
  <c r="Q421" i="87"/>
  <c r="X421" i="87"/>
  <c r="S421" i="93"/>
  <c r="Y421" i="93"/>
  <c r="AE421" i="93"/>
  <c r="AR421" i="93"/>
  <c r="AA421" i="93"/>
  <c r="U421" i="93"/>
  <c r="AO421" i="93"/>
  <c r="J421" i="93"/>
  <c r="O421" i="93"/>
  <c r="N421" i="93"/>
  <c r="AJ421" i="93"/>
  <c r="R421" i="93"/>
  <c r="AC421" i="93"/>
  <c r="X421" i="93"/>
  <c r="L421" i="93"/>
  <c r="AK421" i="93"/>
  <c r="AL421" i="93"/>
  <c r="AD421" i="93"/>
  <c r="M421" i="93"/>
  <c r="W421" i="93"/>
  <c r="AS421" i="93"/>
  <c r="AP421" i="93"/>
  <c r="AM421" i="93"/>
  <c r="V421" i="93"/>
  <c r="K421" i="93"/>
  <c r="AH421" i="93"/>
  <c r="AI421" i="93"/>
  <c r="P421" i="93"/>
  <c r="AF421" i="93"/>
  <c r="Z421" i="93"/>
  <c r="AB421" i="93"/>
  <c r="H421" i="93"/>
  <c r="Q421" i="93"/>
  <c r="AN421" i="93"/>
  <c r="AQ421" i="93"/>
  <c r="I421" i="93"/>
  <c r="AP417" i="87"/>
  <c r="R417" i="87"/>
  <c r="AA417" i="87"/>
  <c r="W417" i="87"/>
  <c r="N417" i="87"/>
  <c r="AR417" i="87"/>
  <c r="AJ417" i="87"/>
  <c r="P417" i="87"/>
  <c r="AO417" i="87"/>
  <c r="X417" i="87"/>
  <c r="AQ417" i="87"/>
  <c r="Z417" i="87"/>
  <c r="I417" i="87"/>
  <c r="AL417" i="87"/>
  <c r="AE417" i="87"/>
  <c r="AH417" i="87"/>
  <c r="AF417" i="87"/>
  <c r="O417" i="87"/>
  <c r="AI417" i="87"/>
  <c r="Q417" i="87"/>
  <c r="H417" i="87"/>
  <c r="AB417" i="87"/>
  <c r="AD417" i="87"/>
  <c r="AC417" i="87"/>
  <c r="J417" i="87"/>
  <c r="AN417" i="87"/>
  <c r="AS417" i="87"/>
  <c r="K417" i="87"/>
  <c r="M417" i="87"/>
  <c r="AK417" i="87"/>
  <c r="L417" i="87"/>
  <c r="Y417" i="87"/>
  <c r="S417" i="87"/>
  <c r="AM417" i="87"/>
  <c r="V417" i="87"/>
  <c r="X417" i="94"/>
  <c r="O417" i="94"/>
  <c r="AO417" i="94"/>
  <c r="J417" i="94"/>
  <c r="L417" i="94"/>
  <c r="H417" i="94"/>
  <c r="AK417" i="94"/>
  <c r="Y417" i="94"/>
  <c r="AE417" i="94"/>
  <c r="AC417" i="94"/>
  <c r="N417" i="94"/>
  <c r="AR417" i="94"/>
  <c r="AP417" i="94"/>
  <c r="AJ417" i="94"/>
  <c r="AM417" i="94"/>
  <c r="V417" i="94"/>
  <c r="K417" i="94"/>
  <c r="AH417" i="94"/>
  <c r="AF417" i="94"/>
  <c r="AL417" i="94"/>
  <c r="AD417" i="94"/>
  <c r="M417" i="94"/>
  <c r="W417" i="94"/>
  <c r="AS417" i="94"/>
  <c r="AA417" i="94"/>
  <c r="Q417" i="94"/>
  <c r="AN417" i="94"/>
  <c r="U417" i="94"/>
  <c r="AI417" i="94"/>
  <c r="P417" i="94"/>
  <c r="R417" i="94"/>
  <c r="I417" i="94"/>
  <c r="S417" i="94"/>
  <c r="AB417" i="94"/>
  <c r="AQ417" i="94"/>
  <c r="Z417" i="94"/>
  <c r="AC413" i="87"/>
  <c r="AP413" i="87"/>
  <c r="Y413" i="87"/>
  <c r="AL413" i="87"/>
  <c r="AI413" i="87"/>
  <c r="Q413" i="87"/>
  <c r="AO413" i="87"/>
  <c r="X413" i="87"/>
  <c r="AN413" i="87"/>
  <c r="AR413" i="87"/>
  <c r="J413" i="87"/>
  <c r="H413" i="87"/>
  <c r="AQ413" i="87"/>
  <c r="Z413" i="87"/>
  <c r="I413" i="87"/>
  <c r="AF413" i="87"/>
  <c r="O413" i="87"/>
  <c r="W413" i="87"/>
  <c r="AA413" i="87"/>
  <c r="AH413" i="87"/>
  <c r="V413" i="87"/>
  <c r="AB413" i="87"/>
  <c r="N413" i="87"/>
  <c r="AM413" i="87"/>
  <c r="AS413" i="87"/>
  <c r="K413" i="87"/>
  <c r="R413" i="87"/>
  <c r="AK413" i="87"/>
  <c r="P413" i="87"/>
  <c r="S413" i="87"/>
  <c r="L413" i="87"/>
  <c r="AD413" i="87"/>
  <c r="AE413" i="87"/>
  <c r="M413" i="87"/>
  <c r="AJ413" i="87"/>
  <c r="AB413" i="93"/>
  <c r="K413" i="93"/>
  <c r="M413" i="93"/>
  <c r="AS413" i="93"/>
  <c r="AD413" i="93"/>
  <c r="Z413" i="93"/>
  <c r="AF413" i="93"/>
  <c r="AK413" i="93"/>
  <c r="AQ413" i="93"/>
  <c r="I413" i="93"/>
  <c r="O413" i="93"/>
  <c r="AM413" i="93"/>
  <c r="AR413" i="93"/>
  <c r="X413" i="93"/>
  <c r="Q413" i="93"/>
  <c r="V413" i="93"/>
  <c r="AI413" i="93"/>
  <c r="H413" i="93"/>
  <c r="Y413" i="93"/>
  <c r="AP413" i="93"/>
  <c r="W413" i="93"/>
  <c r="AN413" i="93"/>
  <c r="S413" i="93"/>
  <c r="P413" i="93"/>
  <c r="AH413" i="93"/>
  <c r="N413" i="93"/>
  <c r="AE413" i="93"/>
  <c r="U413" i="93"/>
  <c r="AJ413" i="93"/>
  <c r="AC413" i="93"/>
  <c r="J413" i="93"/>
  <c r="AO413" i="93"/>
  <c r="AL413" i="93"/>
  <c r="R413" i="93"/>
  <c r="L413" i="93"/>
  <c r="AA413" i="93"/>
  <c r="AP404" i="93"/>
  <c r="AC404" i="93"/>
  <c r="J404" i="93"/>
  <c r="AO404" i="93"/>
  <c r="AF404" i="93"/>
  <c r="AR404" i="93"/>
  <c r="AL404" i="93"/>
  <c r="U404" i="93"/>
  <c r="X404" i="93"/>
  <c r="O404" i="93"/>
  <c r="L404" i="93"/>
  <c r="R404" i="93"/>
  <c r="N404" i="93"/>
  <c r="AK404" i="93"/>
  <c r="AQ404" i="93"/>
  <c r="Z404" i="93"/>
  <c r="I404" i="93"/>
  <c r="AB404" i="93"/>
  <c r="Y404" i="93"/>
  <c r="AI404" i="93"/>
  <c r="Q404" i="93"/>
  <c r="P404" i="93"/>
  <c r="AN404" i="93"/>
  <c r="AJ404" i="93"/>
  <c r="AA404" i="93"/>
  <c r="AE404" i="93"/>
  <c r="M404" i="93"/>
  <c r="AS404" i="93"/>
  <c r="AM404" i="93"/>
  <c r="K404" i="93"/>
  <c r="H404" i="93"/>
  <c r="AD404" i="93"/>
  <c r="W404" i="93"/>
  <c r="S404" i="93"/>
  <c r="V404" i="93"/>
  <c r="AH404" i="93"/>
  <c r="W408" i="94"/>
  <c r="P408" i="94"/>
  <c r="AJ408" i="94"/>
  <c r="AH408" i="94"/>
  <c r="AE408" i="94"/>
  <c r="AA408" i="94"/>
  <c r="AN408" i="94"/>
  <c r="R408" i="94"/>
  <c r="AP408" i="94"/>
  <c r="AR408" i="94"/>
  <c r="N408" i="94"/>
  <c r="AO408" i="94"/>
  <c r="X408" i="94"/>
  <c r="AQ408" i="94"/>
  <c r="Z408" i="94"/>
  <c r="I408" i="94"/>
  <c r="AL408" i="94"/>
  <c r="H408" i="94"/>
  <c r="AF408" i="94"/>
  <c r="O408" i="94"/>
  <c r="AI408" i="94"/>
  <c r="Q408" i="94"/>
  <c r="U408" i="94"/>
  <c r="Y408" i="94"/>
  <c r="AK408" i="94"/>
  <c r="AM408" i="94"/>
  <c r="L408" i="94"/>
  <c r="J408" i="94"/>
  <c r="S408" i="94"/>
  <c r="V408" i="94"/>
  <c r="AB408" i="94"/>
  <c r="AC408" i="94"/>
  <c r="K408" i="94"/>
  <c r="AD408" i="94"/>
  <c r="AS408" i="94"/>
  <c r="M408" i="94"/>
  <c r="U438" i="32"/>
  <c r="AP438" i="32"/>
  <c r="H438" i="32"/>
  <c r="AJ438" i="32"/>
  <c r="AE438" i="32"/>
  <c r="AH438" i="32"/>
  <c r="AM438" i="32"/>
  <c r="V438" i="32"/>
  <c r="AO438" i="32"/>
  <c r="X438" i="32"/>
  <c r="AC438" i="32"/>
  <c r="L438" i="32"/>
  <c r="R438" i="32"/>
  <c r="N438" i="32"/>
  <c r="AD438" i="32"/>
  <c r="M438" i="32"/>
  <c r="AF438" i="32"/>
  <c r="O438" i="32"/>
  <c r="Y438" i="32"/>
  <c r="AA438" i="32"/>
  <c r="AQ438" i="32"/>
  <c r="I438" i="32"/>
  <c r="AS438" i="32"/>
  <c r="K438" i="32"/>
  <c r="AR438" i="32"/>
  <c r="P438" i="32"/>
  <c r="AI438" i="32"/>
  <c r="AK438" i="32"/>
  <c r="W438" i="32"/>
  <c r="Z438" i="32"/>
  <c r="AB438" i="32"/>
  <c r="AL438" i="32"/>
  <c r="J438" i="32"/>
  <c r="AN438" i="32"/>
  <c r="Q438" i="32"/>
  <c r="S438" i="32"/>
  <c r="U397" i="32"/>
  <c r="AP397" i="32"/>
  <c r="AA397" i="32"/>
  <c r="AL397" i="32"/>
  <c r="I397" i="32"/>
  <c r="Z397" i="32"/>
  <c r="AQ397" i="32"/>
  <c r="X397" i="32"/>
  <c r="AO397" i="32"/>
  <c r="AN397" i="32"/>
  <c r="R397" i="32"/>
  <c r="Y397" i="32"/>
  <c r="J397" i="32"/>
  <c r="Q397" i="32"/>
  <c r="AI397" i="32"/>
  <c r="O397" i="32"/>
  <c r="AF397" i="32"/>
  <c r="W397" i="32"/>
  <c r="AR397" i="32"/>
  <c r="AC397" i="32"/>
  <c r="AH397" i="32"/>
  <c r="H397" i="32"/>
  <c r="AM397" i="32"/>
  <c r="AK397" i="32"/>
  <c r="N397" i="32"/>
  <c r="L397" i="32"/>
  <c r="M397" i="32"/>
  <c r="K397" i="32"/>
  <c r="AS397" i="32"/>
  <c r="AJ397" i="32"/>
  <c r="V397" i="32"/>
  <c r="S397" i="32"/>
  <c r="P397" i="32"/>
  <c r="AD397" i="32"/>
  <c r="AB397" i="32"/>
  <c r="AE397" i="32"/>
  <c r="AM439" i="94"/>
  <c r="N439" i="94"/>
  <c r="AL439" i="94"/>
  <c r="U439" i="94"/>
  <c r="AS439" i="94"/>
  <c r="AB439" i="94"/>
  <c r="K439" i="94"/>
  <c r="R439" i="94"/>
  <c r="Q439" i="94"/>
  <c r="AE439" i="94"/>
  <c r="V439" i="94"/>
  <c r="AC439" i="94"/>
  <c r="L439" i="94"/>
  <c r="AK439" i="94"/>
  <c r="S439" i="94"/>
  <c r="AJ439" i="94"/>
  <c r="AN439" i="94"/>
  <c r="W439" i="94"/>
  <c r="Z439" i="94"/>
  <c r="P439" i="94"/>
  <c r="X439" i="94"/>
  <c r="J439" i="94"/>
  <c r="I439" i="94"/>
  <c r="AH439" i="94"/>
  <c r="AO439" i="94"/>
  <c r="AR439" i="94"/>
  <c r="AI439" i="94"/>
  <c r="H439" i="94"/>
  <c r="AD439" i="94"/>
  <c r="AF439" i="94"/>
  <c r="M439" i="94"/>
  <c r="AP439" i="94"/>
  <c r="O439" i="94"/>
  <c r="AQ439" i="94"/>
  <c r="Y439" i="94"/>
  <c r="AA439" i="94"/>
  <c r="AN434" i="92"/>
  <c r="AR434" i="92"/>
  <c r="W434" i="92"/>
  <c r="AE434" i="92"/>
  <c r="N434" i="92"/>
  <c r="AQ434" i="92"/>
  <c r="Z434" i="92"/>
  <c r="I434" i="92"/>
  <c r="AC434" i="92"/>
  <c r="L434" i="92"/>
  <c r="X434" i="92"/>
  <c r="AB434" i="92"/>
  <c r="AJ434" i="92"/>
  <c r="J434" i="92"/>
  <c r="AI434" i="92"/>
  <c r="Q434" i="92"/>
  <c r="AL434" i="92"/>
  <c r="U434" i="92"/>
  <c r="AO434" i="92"/>
  <c r="AS434" i="92"/>
  <c r="K434" i="92"/>
  <c r="V434" i="92"/>
  <c r="Y434" i="92"/>
  <c r="O434" i="92"/>
  <c r="AM434" i="92"/>
  <c r="AP434" i="92"/>
  <c r="H434" i="92"/>
  <c r="S434" i="92"/>
  <c r="M434" i="92"/>
  <c r="AK434" i="92"/>
  <c r="AH434" i="92"/>
  <c r="R434" i="92"/>
  <c r="AA434" i="92"/>
  <c r="P434" i="92"/>
  <c r="AD434" i="92"/>
  <c r="AF434" i="92"/>
  <c r="AD429" i="91"/>
  <c r="AF429" i="91"/>
  <c r="V429" i="91"/>
  <c r="AQ429" i="91"/>
  <c r="R429" i="91"/>
  <c r="AA429" i="91"/>
  <c r="AO429" i="91"/>
  <c r="X429" i="91"/>
  <c r="AM429" i="91"/>
  <c r="AR429" i="91"/>
  <c r="M429" i="91"/>
  <c r="Z429" i="91"/>
  <c r="AC429" i="91"/>
  <c r="L429" i="91"/>
  <c r="W429" i="91"/>
  <c r="AS429" i="91"/>
  <c r="N429" i="91"/>
  <c r="AK429" i="91"/>
  <c r="AL429" i="91"/>
  <c r="U429" i="91"/>
  <c r="K429" i="91"/>
  <c r="AI429" i="91"/>
  <c r="P429" i="91"/>
  <c r="AN429" i="91"/>
  <c r="O429" i="91"/>
  <c r="S429" i="91"/>
  <c r="AH429" i="91"/>
  <c r="Q429" i="91"/>
  <c r="J429" i="91"/>
  <c r="AJ429" i="91"/>
  <c r="AP429" i="91"/>
  <c r="Y429" i="91"/>
  <c r="I429" i="91"/>
  <c r="H429" i="91"/>
  <c r="AE429" i="91"/>
  <c r="AB429" i="91"/>
  <c r="AH426" i="91"/>
  <c r="AP426" i="91"/>
  <c r="H426" i="91"/>
  <c r="AA426" i="91"/>
  <c r="AL426" i="91"/>
  <c r="K426" i="91"/>
  <c r="W426" i="91"/>
  <c r="AD426" i="91"/>
  <c r="M426" i="91"/>
  <c r="AC426" i="91"/>
  <c r="AR426" i="91"/>
  <c r="N426" i="91"/>
  <c r="P426" i="91"/>
  <c r="AS426" i="91"/>
  <c r="S426" i="91"/>
  <c r="AM426" i="91"/>
  <c r="V426" i="91"/>
  <c r="AO426" i="91"/>
  <c r="R426" i="91"/>
  <c r="AB426" i="91"/>
  <c r="AF426" i="91"/>
  <c r="O426" i="91"/>
  <c r="AI426" i="91"/>
  <c r="AJ426" i="91"/>
  <c r="U426" i="91"/>
  <c r="AE426" i="91"/>
  <c r="Q426" i="91"/>
  <c r="L426" i="91"/>
  <c r="Y426" i="91"/>
  <c r="Z426" i="91"/>
  <c r="AN426" i="91"/>
  <c r="I426" i="91"/>
  <c r="J426" i="91"/>
  <c r="X426" i="91"/>
  <c r="AQ426" i="91"/>
  <c r="AK426" i="91"/>
  <c r="AP418" i="91"/>
  <c r="I418" i="91"/>
  <c r="AN418" i="91"/>
  <c r="AI418" i="91"/>
  <c r="L418" i="91"/>
  <c r="Q418" i="91"/>
  <c r="W418" i="91"/>
  <c r="AQ418" i="91"/>
  <c r="AC418" i="91"/>
  <c r="AE418" i="91"/>
  <c r="N418" i="91"/>
  <c r="AL418" i="91"/>
  <c r="Z418" i="91"/>
  <c r="H418" i="91"/>
  <c r="AD418" i="91"/>
  <c r="AO418" i="91"/>
  <c r="X418" i="91"/>
  <c r="J418" i="91"/>
  <c r="AH418" i="91"/>
  <c r="R418" i="91"/>
  <c r="AF418" i="91"/>
  <c r="O418" i="91"/>
  <c r="V418" i="91"/>
  <c r="AR418" i="91"/>
  <c r="Y418" i="91"/>
  <c r="AB418" i="91"/>
  <c r="AA418" i="91"/>
  <c r="U418" i="91"/>
  <c r="AS418" i="91"/>
  <c r="K418" i="91"/>
  <c r="S418" i="91"/>
  <c r="M418" i="91"/>
  <c r="P418" i="91"/>
  <c r="AJ418" i="91"/>
  <c r="AM418" i="91"/>
  <c r="AK418" i="91"/>
  <c r="W414" i="93"/>
  <c r="R414" i="93"/>
  <c r="P414" i="93"/>
  <c r="N414" i="93"/>
  <c r="AJ414" i="93"/>
  <c r="AP414" i="93"/>
  <c r="AN414" i="93"/>
  <c r="J414" i="93"/>
  <c r="H414" i="93"/>
  <c r="AR414" i="93"/>
  <c r="AH414" i="93"/>
  <c r="AA414" i="93"/>
  <c r="AI414" i="93"/>
  <c r="Q414" i="93"/>
  <c r="AO414" i="93"/>
  <c r="X414" i="93"/>
  <c r="L414" i="93"/>
  <c r="AQ414" i="93"/>
  <c r="Z414" i="93"/>
  <c r="I414" i="93"/>
  <c r="AF414" i="93"/>
  <c r="O414" i="93"/>
  <c r="AC414" i="93"/>
  <c r="Y414" i="93"/>
  <c r="V414" i="93"/>
  <c r="AB414" i="93"/>
  <c r="AL414" i="93"/>
  <c r="M414" i="93"/>
  <c r="S414" i="93"/>
  <c r="AM414" i="93"/>
  <c r="AS414" i="93"/>
  <c r="K414" i="93"/>
  <c r="AE414" i="93"/>
  <c r="AD414" i="93"/>
  <c r="AK414" i="93"/>
  <c r="U414" i="93"/>
  <c r="AJ406" i="87"/>
  <c r="AO406" i="87"/>
  <c r="X406" i="87"/>
  <c r="AQ406" i="87"/>
  <c r="Z406" i="87"/>
  <c r="I406" i="87"/>
  <c r="P406" i="87"/>
  <c r="W406" i="87"/>
  <c r="AR406" i="87"/>
  <c r="AL406" i="87"/>
  <c r="AF406" i="87"/>
  <c r="O406" i="87"/>
  <c r="AI406" i="87"/>
  <c r="Q406" i="87"/>
  <c r="AH406" i="87"/>
  <c r="AN406" i="87"/>
  <c r="AC406" i="87"/>
  <c r="J406" i="87"/>
  <c r="AK406" i="87"/>
  <c r="AM406" i="87"/>
  <c r="AP406" i="87"/>
  <c r="N406" i="87"/>
  <c r="S406" i="87"/>
  <c r="V406" i="87"/>
  <c r="H406" i="87"/>
  <c r="AA406" i="87"/>
  <c r="AD406" i="87"/>
  <c r="L406" i="87"/>
  <c r="AS406" i="87"/>
  <c r="M406" i="87"/>
  <c r="R406" i="87"/>
  <c r="AB406" i="87"/>
  <c r="Y406" i="87"/>
  <c r="K406" i="87"/>
  <c r="AE406" i="87"/>
  <c r="AE406" i="94"/>
  <c r="J406" i="94"/>
  <c r="AP406" i="94"/>
  <c r="AN406" i="94"/>
  <c r="W406" i="94"/>
  <c r="Y406" i="94"/>
  <c r="P406" i="94"/>
  <c r="AH406" i="94"/>
  <c r="AA406" i="94"/>
  <c r="AD406" i="94"/>
  <c r="M406" i="94"/>
  <c r="AK406" i="94"/>
  <c r="S406" i="94"/>
  <c r="U406" i="94"/>
  <c r="H406" i="94"/>
  <c r="AM406" i="94"/>
  <c r="V406" i="94"/>
  <c r="AS406" i="94"/>
  <c r="AB406" i="94"/>
  <c r="K406" i="94"/>
  <c r="AL406" i="94"/>
  <c r="N406" i="94"/>
  <c r="AQ406" i="94"/>
  <c r="I406" i="94"/>
  <c r="O406" i="94"/>
  <c r="AJ406" i="94"/>
  <c r="Z406" i="94"/>
  <c r="AF406" i="94"/>
  <c r="AC406" i="94"/>
  <c r="AO406" i="94"/>
  <c r="AR406" i="94"/>
  <c r="X406" i="94"/>
  <c r="AI406" i="94"/>
  <c r="L406" i="94"/>
  <c r="R406" i="94"/>
  <c r="Q406" i="94"/>
  <c r="F412" i="94"/>
  <c r="F412" i="92"/>
  <c r="F412" i="93"/>
  <c r="F412" i="91"/>
  <c r="F412" i="87"/>
  <c r="F412" i="88"/>
  <c r="AQ437" i="88"/>
  <c r="Q437" i="88"/>
  <c r="AS437" i="88"/>
  <c r="AE437" i="88"/>
  <c r="AK437" i="88"/>
  <c r="Y437" i="88"/>
  <c r="AD437" i="88"/>
  <c r="L437" i="88"/>
  <c r="I437" i="88"/>
  <c r="AI437" i="88"/>
  <c r="K437" i="88"/>
  <c r="AJ437" i="88"/>
  <c r="AN437" i="88"/>
  <c r="U437" i="88"/>
  <c r="V437" i="88"/>
  <c r="H437" i="88"/>
  <c r="M437" i="88"/>
  <c r="O437" i="88"/>
  <c r="P437" i="88"/>
  <c r="S437" i="88"/>
  <c r="AO437" i="88"/>
  <c r="AB437" i="88"/>
  <c r="AP437" i="88"/>
  <c r="J437" i="88"/>
  <c r="AA437" i="88"/>
  <c r="Z437" i="88"/>
  <c r="AH437" i="88"/>
  <c r="R437" i="88"/>
  <c r="AM437" i="88"/>
  <c r="AC437" i="88"/>
  <c r="AR437" i="88"/>
  <c r="W437" i="88"/>
  <c r="X437" i="88"/>
  <c r="AL437" i="88"/>
  <c r="N437" i="88"/>
  <c r="AF437" i="88"/>
  <c r="V435" i="88"/>
  <c r="I435" i="88"/>
  <c r="K435" i="88"/>
  <c r="AF435" i="88"/>
  <c r="AH435" i="88"/>
  <c r="AQ435" i="88"/>
  <c r="U435" i="88"/>
  <c r="AP435" i="88"/>
  <c r="S435" i="88"/>
  <c r="AI435" i="88"/>
  <c r="L435" i="88"/>
  <c r="AB435" i="88"/>
  <c r="AS435" i="88"/>
  <c r="AD435" i="88"/>
  <c r="H435" i="88"/>
  <c r="X435" i="88"/>
  <c r="Z435" i="88"/>
  <c r="AM435" i="88"/>
  <c r="AK435" i="88"/>
  <c r="AC435" i="88"/>
  <c r="P435" i="88"/>
  <c r="M435" i="88"/>
  <c r="O435" i="88"/>
  <c r="Y435" i="88"/>
  <c r="J435" i="88"/>
  <c r="AA435" i="88"/>
  <c r="Q435" i="88"/>
  <c r="R435" i="88"/>
  <c r="AJ435" i="88"/>
  <c r="W435" i="88"/>
  <c r="AR435" i="88"/>
  <c r="AO435" i="88"/>
  <c r="AN435" i="88"/>
  <c r="AL435" i="88"/>
  <c r="N435" i="88"/>
  <c r="AE435" i="88"/>
  <c r="Y419" i="87"/>
  <c r="H419" i="87"/>
  <c r="AC419" i="87"/>
  <c r="AP419" i="87"/>
  <c r="AI419" i="87"/>
  <c r="Q419" i="87"/>
  <c r="AO419" i="87"/>
  <c r="X419" i="87"/>
  <c r="AN419" i="87"/>
  <c r="AR419" i="87"/>
  <c r="J419" i="87"/>
  <c r="AL419" i="87"/>
  <c r="AQ419" i="87"/>
  <c r="Z419" i="87"/>
  <c r="I419" i="87"/>
  <c r="AF419" i="87"/>
  <c r="O419" i="87"/>
  <c r="W419" i="87"/>
  <c r="AA419" i="87"/>
  <c r="AH419" i="87"/>
  <c r="AM419" i="87"/>
  <c r="AS419" i="87"/>
  <c r="K419" i="87"/>
  <c r="R419" i="87"/>
  <c r="L419" i="87"/>
  <c r="V419" i="87"/>
  <c r="AB419" i="87"/>
  <c r="N419" i="87"/>
  <c r="M419" i="87"/>
  <c r="AJ419" i="87"/>
  <c r="AK419" i="87"/>
  <c r="P419" i="87"/>
  <c r="S419" i="87"/>
  <c r="AD419" i="87"/>
  <c r="AE419" i="87"/>
  <c r="K391" i="24"/>
  <c r="N403" i="88"/>
  <c r="AE403" i="88"/>
  <c r="AR403" i="88"/>
  <c r="W403" i="88"/>
  <c r="J403" i="88"/>
  <c r="AA403" i="88"/>
  <c r="R403" i="88"/>
  <c r="AJ403" i="88"/>
  <c r="AN403" i="88"/>
  <c r="Q403" i="88"/>
  <c r="AC403" i="88"/>
  <c r="L403" i="88"/>
  <c r="AK403" i="88"/>
  <c r="S403" i="88"/>
  <c r="V403" i="88"/>
  <c r="AI403" i="88"/>
  <c r="AL403" i="88"/>
  <c r="U403" i="88"/>
  <c r="AS403" i="88"/>
  <c r="AB403" i="88"/>
  <c r="K403" i="88"/>
  <c r="AM403" i="88"/>
  <c r="AP403" i="88"/>
  <c r="H403" i="88"/>
  <c r="O403" i="88"/>
  <c r="Z403" i="88"/>
  <c r="Y403" i="88"/>
  <c r="AF403" i="88"/>
  <c r="AD403" i="88"/>
  <c r="AQ403" i="88"/>
  <c r="I403" i="88"/>
  <c r="AH403" i="88"/>
  <c r="M403" i="88"/>
  <c r="P403" i="88"/>
  <c r="AO403" i="88"/>
  <c r="X403" i="88"/>
  <c r="M407" i="91"/>
  <c r="AC407" i="91"/>
  <c r="Y407" i="91"/>
  <c r="AD407" i="91"/>
  <c r="AI407" i="91"/>
  <c r="U407" i="91"/>
  <c r="AR407" i="91"/>
  <c r="AN407" i="91"/>
  <c r="I407" i="91"/>
  <c r="N407" i="91"/>
  <c r="R407" i="91"/>
  <c r="Z407" i="91"/>
  <c r="Q407" i="91"/>
  <c r="W407" i="91"/>
  <c r="AJ407" i="91"/>
  <c r="L407" i="91"/>
  <c r="AO407" i="91"/>
  <c r="X407" i="91"/>
  <c r="J407" i="91"/>
  <c r="AH407" i="91"/>
  <c r="AL407" i="91"/>
  <c r="AQ407" i="91"/>
  <c r="AF407" i="91"/>
  <c r="O407" i="91"/>
  <c r="V407" i="91"/>
  <c r="AE407" i="91"/>
  <c r="AP407" i="91"/>
  <c r="AS407" i="91"/>
  <c r="K407" i="91"/>
  <c r="H407" i="91"/>
  <c r="AB407" i="91"/>
  <c r="AA407" i="91"/>
  <c r="AK407" i="91"/>
  <c r="S407" i="91"/>
  <c r="P407" i="91"/>
  <c r="AM407" i="91"/>
  <c r="P401" i="91"/>
  <c r="AN401" i="91"/>
  <c r="S401" i="91"/>
  <c r="AE401" i="91"/>
  <c r="K401" i="91"/>
  <c r="H401" i="91"/>
  <c r="AS401" i="91"/>
  <c r="W401" i="91"/>
  <c r="AB401" i="91"/>
  <c r="AP401" i="91"/>
  <c r="AI401" i="91"/>
  <c r="Q401" i="91"/>
  <c r="AJ401" i="91"/>
  <c r="L401" i="91"/>
  <c r="AA401" i="91"/>
  <c r="N401" i="91"/>
  <c r="AQ401" i="91"/>
  <c r="Z401" i="91"/>
  <c r="I401" i="91"/>
  <c r="X401" i="91"/>
  <c r="AL401" i="91"/>
  <c r="O401" i="91"/>
  <c r="AK401" i="91"/>
  <c r="M401" i="91"/>
  <c r="AR401" i="91"/>
  <c r="Y401" i="91"/>
  <c r="AD401" i="91"/>
  <c r="AC401" i="91"/>
  <c r="U401" i="91"/>
  <c r="AH401" i="91"/>
  <c r="R401" i="91"/>
  <c r="AM401" i="91"/>
  <c r="AF401" i="91"/>
  <c r="V401" i="91"/>
  <c r="J401" i="91"/>
  <c r="AO401" i="91"/>
  <c r="AR395" i="87"/>
  <c r="I395" i="87"/>
  <c r="Z395" i="87"/>
  <c r="O395" i="87"/>
  <c r="AL395" i="87"/>
  <c r="AM395" i="87"/>
  <c r="Q395" i="87"/>
  <c r="AO395" i="87"/>
  <c r="Y395" i="87"/>
  <c r="AF395" i="87"/>
  <c r="V395" i="87"/>
  <c r="AC395" i="87"/>
  <c r="AB395" i="87"/>
  <c r="M395" i="87"/>
  <c r="AK395" i="87"/>
  <c r="AQ395" i="87"/>
  <c r="K395" i="87"/>
  <c r="H395" i="87"/>
  <c r="X395" i="87"/>
  <c r="P395" i="87"/>
  <c r="AD395" i="87"/>
  <c r="L395" i="87"/>
  <c r="S395" i="87"/>
  <c r="N395" i="87"/>
  <c r="AE395" i="87"/>
  <c r="AH395" i="87"/>
  <c r="W395" i="87"/>
  <c r="AN395" i="87"/>
  <c r="AI395" i="87"/>
  <c r="AP395" i="87"/>
  <c r="J395" i="87"/>
  <c r="AS395" i="87"/>
  <c r="AA395" i="87"/>
  <c r="AJ395" i="87"/>
  <c r="R395" i="87"/>
  <c r="Y399" i="91"/>
  <c r="S399" i="91"/>
  <c r="AI399" i="91"/>
  <c r="Q399" i="91"/>
  <c r="AJ399" i="91"/>
  <c r="L399" i="91"/>
  <c r="AA399" i="91"/>
  <c r="AN399" i="91"/>
  <c r="AH399" i="91"/>
  <c r="N399" i="91"/>
  <c r="AQ399" i="91"/>
  <c r="Z399" i="91"/>
  <c r="I399" i="91"/>
  <c r="X399" i="91"/>
  <c r="AL399" i="91"/>
  <c r="O399" i="91"/>
  <c r="P399" i="91"/>
  <c r="K399" i="91"/>
  <c r="H399" i="91"/>
  <c r="AM399" i="91"/>
  <c r="AO399" i="91"/>
  <c r="AF399" i="91"/>
  <c r="AS399" i="91"/>
  <c r="AP399" i="91"/>
  <c r="V399" i="91"/>
  <c r="R399" i="91"/>
  <c r="J399" i="91"/>
  <c r="AK399" i="91"/>
  <c r="AD399" i="91"/>
  <c r="U399" i="91"/>
  <c r="M399" i="91"/>
  <c r="AB399" i="91"/>
  <c r="AC399" i="91"/>
  <c r="W399" i="91"/>
  <c r="AR399" i="91"/>
  <c r="AE399" i="91"/>
  <c r="AE396" i="94"/>
  <c r="L396" i="94"/>
  <c r="I396" i="94"/>
  <c r="W396" i="94"/>
  <c r="Z396" i="94"/>
  <c r="AQ396" i="94"/>
  <c r="AL396" i="94"/>
  <c r="AI396" i="94"/>
  <c r="Q396" i="94"/>
  <c r="AN396" i="94"/>
  <c r="M396" i="94"/>
  <c r="AJ396" i="94"/>
  <c r="AO396" i="94"/>
  <c r="X396" i="94"/>
  <c r="J396" i="94"/>
  <c r="AH396" i="94"/>
  <c r="AP396" i="94"/>
  <c r="Y396" i="94"/>
  <c r="AF396" i="94"/>
  <c r="O396" i="94"/>
  <c r="V396" i="94"/>
  <c r="AR396" i="94"/>
  <c r="AK396" i="94"/>
  <c r="P396" i="94"/>
  <c r="R396" i="94"/>
  <c r="S396" i="94"/>
  <c r="AM396" i="94"/>
  <c r="U396" i="94"/>
  <c r="H396" i="94"/>
  <c r="AA396" i="94"/>
  <c r="AD396" i="94"/>
  <c r="AS396" i="94"/>
  <c r="AB396" i="94"/>
  <c r="N396" i="94"/>
  <c r="AC396" i="94"/>
  <c r="K396" i="94"/>
  <c r="U405" i="91"/>
  <c r="L405" i="91"/>
  <c r="AR405" i="91"/>
  <c r="AP405" i="91"/>
  <c r="AJ405" i="91"/>
  <c r="J405" i="91"/>
  <c r="AF405" i="91"/>
  <c r="AL405" i="91"/>
  <c r="AO405" i="91"/>
  <c r="O405" i="91"/>
  <c r="R405" i="91"/>
  <c r="X405" i="91"/>
  <c r="AA405" i="91"/>
  <c r="H405" i="91"/>
  <c r="AE405" i="91"/>
  <c r="AD405" i="91"/>
  <c r="M405" i="91"/>
  <c r="W405" i="91"/>
  <c r="AS405" i="91"/>
  <c r="AC405" i="91"/>
  <c r="S405" i="91"/>
  <c r="AM405" i="91"/>
  <c r="V405" i="91"/>
  <c r="K405" i="91"/>
  <c r="AH405" i="91"/>
  <c r="Q405" i="91"/>
  <c r="AN405" i="91"/>
  <c r="Y405" i="91"/>
  <c r="AI405" i="91"/>
  <c r="P405" i="91"/>
  <c r="I405" i="91"/>
  <c r="AB405" i="91"/>
  <c r="N405" i="91"/>
  <c r="AQ405" i="91"/>
  <c r="AK405" i="91"/>
  <c r="Z405" i="91"/>
  <c r="Y393" i="93"/>
  <c r="Q393" i="93"/>
  <c r="AR393" i="93"/>
  <c r="AP393" i="93"/>
  <c r="AK393" i="93"/>
  <c r="X393" i="93"/>
  <c r="S393" i="93"/>
  <c r="AC393" i="93"/>
  <c r="AD393" i="93"/>
  <c r="U393" i="93"/>
  <c r="AQ393" i="93"/>
  <c r="P393" i="93"/>
  <c r="AM393" i="93"/>
  <c r="AI393" i="93"/>
  <c r="M393" i="93"/>
  <c r="I393" i="93"/>
  <c r="AF393" i="93"/>
  <c r="AB393" i="93"/>
  <c r="H393" i="93"/>
  <c r="Z393" i="93"/>
  <c r="V393" i="93"/>
  <c r="AS393" i="93"/>
  <c r="AL393" i="93"/>
  <c r="AH393" i="93"/>
  <c r="R393" i="93"/>
  <c r="AJ393" i="93"/>
  <c r="AO393" i="93"/>
  <c r="J393" i="93"/>
  <c r="AA393" i="93"/>
  <c r="AE393" i="93"/>
  <c r="O393" i="93"/>
  <c r="AN393" i="93"/>
  <c r="L393" i="93"/>
  <c r="N393" i="93"/>
  <c r="K393" i="93"/>
  <c r="W393" i="93"/>
  <c r="AD422" i="88"/>
  <c r="H422" i="88"/>
  <c r="X422" i="88"/>
  <c r="I422" i="88"/>
  <c r="P422" i="88"/>
  <c r="AS422" i="88"/>
  <c r="AP422" i="88"/>
  <c r="S422" i="88"/>
  <c r="AI422" i="88"/>
  <c r="L422" i="88"/>
  <c r="AF422" i="88"/>
  <c r="O422" i="88"/>
  <c r="V422" i="88"/>
  <c r="AR422" i="88"/>
  <c r="AO422" i="88"/>
  <c r="AB422" i="88"/>
  <c r="AM422" i="88"/>
  <c r="Y422" i="88"/>
  <c r="Q422" i="88"/>
  <c r="U422" i="88"/>
  <c r="K422" i="88"/>
  <c r="AK422" i="88"/>
  <c r="Z422" i="88"/>
  <c r="J422" i="88"/>
  <c r="AA422" i="88"/>
  <c r="AC422" i="88"/>
  <c r="R422" i="88"/>
  <c r="AJ422" i="88"/>
  <c r="M422" i="88"/>
  <c r="AH422" i="88"/>
  <c r="AN422" i="88"/>
  <c r="AL422" i="88"/>
  <c r="AQ422" i="88"/>
  <c r="W422" i="88"/>
  <c r="N422" i="88"/>
  <c r="AE422" i="88"/>
  <c r="O410" i="87"/>
  <c r="Z410" i="87"/>
  <c r="AQ410" i="87"/>
  <c r="AF410" i="87"/>
  <c r="AR410" i="87"/>
  <c r="AM410" i="87"/>
  <c r="AC410" i="87"/>
  <c r="K410" i="87"/>
  <c r="M410" i="87"/>
  <c r="AK410" i="87"/>
  <c r="AL410" i="87"/>
  <c r="V410" i="87"/>
  <c r="Q410" i="87"/>
  <c r="AO410" i="87"/>
  <c r="Y410" i="87"/>
  <c r="AS410" i="87"/>
  <c r="AI410" i="87"/>
  <c r="AP410" i="87"/>
  <c r="I410" i="87"/>
  <c r="P410" i="87"/>
  <c r="L410" i="87"/>
  <c r="AB410" i="87"/>
  <c r="S410" i="87"/>
  <c r="H410" i="87"/>
  <c r="AH410" i="87"/>
  <c r="X410" i="87"/>
  <c r="J410" i="87"/>
  <c r="AA410" i="87"/>
  <c r="AD410" i="87"/>
  <c r="R410" i="87"/>
  <c r="AJ410" i="87"/>
  <c r="W410" i="87"/>
  <c r="AE410" i="87"/>
  <c r="AN410" i="87"/>
  <c r="N410" i="87"/>
  <c r="AD398" i="88"/>
  <c r="AC398" i="88"/>
  <c r="M398" i="88"/>
  <c r="L398" i="88"/>
  <c r="Z398" i="88"/>
  <c r="AH398" i="88"/>
  <c r="U398" i="88"/>
  <c r="AM398" i="88"/>
  <c r="AQ398" i="88"/>
  <c r="I398" i="88"/>
  <c r="P398" i="88"/>
  <c r="Q398" i="88"/>
  <c r="AL398" i="88"/>
  <c r="AS398" i="88"/>
  <c r="Y398" i="88"/>
  <c r="AP398" i="88"/>
  <c r="V398" i="88"/>
  <c r="R398" i="88"/>
  <c r="AJ398" i="88"/>
  <c r="O398" i="88"/>
  <c r="AF398" i="88"/>
  <c r="J398" i="88"/>
  <c r="AA398" i="88"/>
  <c r="AR398" i="88"/>
  <c r="X398" i="88"/>
  <c r="AO398" i="88"/>
  <c r="H398" i="88"/>
  <c r="AE398" i="88"/>
  <c r="AB398" i="88"/>
  <c r="N398" i="88"/>
  <c r="K398" i="88"/>
  <c r="AI398" i="88"/>
  <c r="W398" i="88"/>
  <c r="S398" i="88"/>
  <c r="AN398" i="88"/>
  <c r="AK398" i="88"/>
  <c r="AH430" i="92"/>
  <c r="AC430" i="92"/>
  <c r="AO430" i="92"/>
  <c r="V430" i="92"/>
  <c r="K430" i="92"/>
  <c r="AS430" i="92"/>
  <c r="Q430" i="92"/>
  <c r="AQ430" i="92"/>
  <c r="U430" i="92"/>
  <c r="AK430" i="92"/>
  <c r="M430" i="92"/>
  <c r="AM430" i="92"/>
  <c r="X430" i="92"/>
  <c r="AF430" i="92"/>
  <c r="I430" i="92"/>
  <c r="Y430" i="92"/>
  <c r="P430" i="92"/>
  <c r="O430" i="92"/>
  <c r="H430" i="92"/>
  <c r="L430" i="92"/>
  <c r="AL430" i="92"/>
  <c r="AD430" i="92"/>
  <c r="AP430" i="92"/>
  <c r="W430" i="92"/>
  <c r="AN430" i="92"/>
  <c r="AI430" i="92"/>
  <c r="AR430" i="92"/>
  <c r="AB430" i="92"/>
  <c r="N430" i="92"/>
  <c r="AE430" i="92"/>
  <c r="J430" i="92"/>
  <c r="Z430" i="92"/>
  <c r="S430" i="92"/>
  <c r="AA430" i="92"/>
  <c r="R430" i="92"/>
  <c r="AJ430" i="92"/>
  <c r="L425" i="87"/>
  <c r="AC425" i="87"/>
  <c r="Y425" i="87"/>
  <c r="AL425" i="87"/>
  <c r="AF425" i="87"/>
  <c r="O425" i="87"/>
  <c r="AI425" i="87"/>
  <c r="Q425" i="87"/>
  <c r="AJ425" i="87"/>
  <c r="AN425" i="87"/>
  <c r="P425" i="87"/>
  <c r="AP425" i="87"/>
  <c r="H425" i="87"/>
  <c r="AO425" i="87"/>
  <c r="X425" i="87"/>
  <c r="AQ425" i="87"/>
  <c r="Z425" i="87"/>
  <c r="I425" i="87"/>
  <c r="R425" i="87"/>
  <c r="W425" i="87"/>
  <c r="S425" i="87"/>
  <c r="V425" i="87"/>
  <c r="J425" i="87"/>
  <c r="AK425" i="87"/>
  <c r="AM425" i="87"/>
  <c r="AR425" i="87"/>
  <c r="N425" i="87"/>
  <c r="AD425" i="87"/>
  <c r="AH425" i="87"/>
  <c r="AS425" i="87"/>
  <c r="M425" i="87"/>
  <c r="AB425" i="87"/>
  <c r="AA425" i="87"/>
  <c r="K425" i="87"/>
  <c r="AE425" i="87"/>
  <c r="AE421" i="88"/>
  <c r="M421" i="88"/>
  <c r="AC421" i="88"/>
  <c r="L421" i="88"/>
  <c r="AK421" i="88"/>
  <c r="S421" i="88"/>
  <c r="AJ421" i="88"/>
  <c r="AQ421" i="88"/>
  <c r="I421" i="88"/>
  <c r="AN421" i="88"/>
  <c r="N421" i="88"/>
  <c r="AL421" i="88"/>
  <c r="U421" i="88"/>
  <c r="AS421" i="88"/>
  <c r="AB421" i="88"/>
  <c r="K421" i="88"/>
  <c r="R421" i="88"/>
  <c r="Z421" i="88"/>
  <c r="AM421" i="88"/>
  <c r="AD421" i="88"/>
  <c r="AH421" i="88"/>
  <c r="AO421" i="88"/>
  <c r="AR421" i="88"/>
  <c r="Q421" i="88"/>
  <c r="P421" i="88"/>
  <c r="X421" i="88"/>
  <c r="J421" i="88"/>
  <c r="W421" i="88"/>
  <c r="AP421" i="88"/>
  <c r="O421" i="88"/>
  <c r="Y421" i="88"/>
  <c r="AA421" i="88"/>
  <c r="H421" i="88"/>
  <c r="AI421" i="88"/>
  <c r="AF421" i="88"/>
  <c r="V421" i="88"/>
  <c r="AK417" i="92"/>
  <c r="Q417" i="92"/>
  <c r="O417" i="92"/>
  <c r="AR417" i="92"/>
  <c r="K417" i="92"/>
  <c r="I417" i="92"/>
  <c r="AB417" i="92"/>
  <c r="AI417" i="92"/>
  <c r="AF417" i="92"/>
  <c r="AQ417" i="92"/>
  <c r="V417" i="92"/>
  <c r="AO417" i="92"/>
  <c r="AS417" i="92"/>
  <c r="Z417" i="92"/>
  <c r="AM417" i="92"/>
  <c r="S417" i="92"/>
  <c r="AD417" i="92"/>
  <c r="M417" i="92"/>
  <c r="L417" i="92"/>
  <c r="AC417" i="92"/>
  <c r="J417" i="92"/>
  <c r="AA417" i="92"/>
  <c r="U417" i="92"/>
  <c r="AL417" i="92"/>
  <c r="R417" i="92"/>
  <c r="AJ417" i="92"/>
  <c r="P417" i="92"/>
  <c r="AE417" i="92"/>
  <c r="X417" i="92"/>
  <c r="AH417" i="92"/>
  <c r="N417" i="92"/>
  <c r="H417" i="92"/>
  <c r="W417" i="92"/>
  <c r="Y417" i="92"/>
  <c r="AN417" i="92"/>
  <c r="AP417" i="92"/>
  <c r="L391" i="24"/>
  <c r="AD404" i="88"/>
  <c r="AC404" i="88"/>
  <c r="M404" i="88"/>
  <c r="Q404" i="88"/>
  <c r="Y404" i="88"/>
  <c r="AL404" i="88"/>
  <c r="AI404" i="88"/>
  <c r="AQ404" i="88"/>
  <c r="H404" i="88"/>
  <c r="V404" i="88"/>
  <c r="I404" i="88"/>
  <c r="L404" i="88"/>
  <c r="AR404" i="88"/>
  <c r="P404" i="88"/>
  <c r="AH404" i="88"/>
  <c r="AS404" i="88"/>
  <c r="W404" i="88"/>
  <c r="AN404" i="88"/>
  <c r="O404" i="88"/>
  <c r="AF404" i="88"/>
  <c r="AM404" i="88"/>
  <c r="N404" i="88"/>
  <c r="AE404" i="88"/>
  <c r="X404" i="88"/>
  <c r="AO404" i="88"/>
  <c r="R404" i="88"/>
  <c r="AB404" i="88"/>
  <c r="Z404" i="88"/>
  <c r="U404" i="88"/>
  <c r="AP404" i="88"/>
  <c r="AJ404" i="88"/>
  <c r="K404" i="88"/>
  <c r="J404" i="88"/>
  <c r="S404" i="88"/>
  <c r="AA404" i="88"/>
  <c r="AK404" i="88"/>
  <c r="Y408" i="32"/>
  <c r="P408" i="32"/>
  <c r="U408" i="32"/>
  <c r="AH408" i="32"/>
  <c r="M408" i="32"/>
  <c r="AD408" i="32"/>
  <c r="H408" i="32"/>
  <c r="X408" i="32"/>
  <c r="AO408" i="32"/>
  <c r="W408" i="32"/>
  <c r="AJ408" i="32"/>
  <c r="AL408" i="32"/>
  <c r="AC408" i="32"/>
  <c r="L408" i="32"/>
  <c r="V408" i="32"/>
  <c r="AM408" i="32"/>
  <c r="O408" i="32"/>
  <c r="AF408" i="32"/>
  <c r="AN408" i="32"/>
  <c r="J408" i="32"/>
  <c r="Z408" i="32"/>
  <c r="S408" i="32"/>
  <c r="R408" i="32"/>
  <c r="AI408" i="32"/>
  <c r="AB408" i="32"/>
  <c r="AP408" i="32"/>
  <c r="I408" i="32"/>
  <c r="AQ408" i="32"/>
  <c r="AK408" i="32"/>
  <c r="AE408" i="32"/>
  <c r="AA408" i="32"/>
  <c r="AR408" i="32"/>
  <c r="Q408" i="32"/>
  <c r="K408" i="32"/>
  <c r="AS408" i="32"/>
  <c r="N408" i="32"/>
  <c r="Y392" i="91"/>
  <c r="H392" i="91"/>
  <c r="AP392" i="91"/>
  <c r="L392" i="91"/>
  <c r="AC392" i="91"/>
  <c r="AF392" i="91"/>
  <c r="O392" i="91"/>
  <c r="AI392" i="91"/>
  <c r="Q392" i="91"/>
  <c r="AJ392" i="91"/>
  <c r="AN392" i="91"/>
  <c r="P392" i="91"/>
  <c r="AO392" i="91"/>
  <c r="X392" i="91"/>
  <c r="AQ392" i="91"/>
  <c r="Z392" i="91"/>
  <c r="I392" i="91"/>
  <c r="R392" i="91"/>
  <c r="W392" i="91"/>
  <c r="U392" i="91"/>
  <c r="AS392" i="91"/>
  <c r="K392" i="91"/>
  <c r="M392" i="91"/>
  <c r="AE392" i="91"/>
  <c r="AB392" i="91"/>
  <c r="AD392" i="91"/>
  <c r="AA392" i="91"/>
  <c r="AH392" i="91"/>
  <c r="AM392" i="91"/>
  <c r="N392" i="91"/>
  <c r="V392" i="91"/>
  <c r="AK392" i="91"/>
  <c r="AR392" i="91"/>
  <c r="AL392" i="91"/>
  <c r="S392" i="91"/>
  <c r="J392" i="91"/>
  <c r="AC431" i="32"/>
  <c r="AP431" i="32"/>
  <c r="H431" i="32"/>
  <c r="W431" i="32"/>
  <c r="AN431" i="32"/>
  <c r="S431" i="32"/>
  <c r="AK431" i="32"/>
  <c r="AM431" i="32"/>
  <c r="AQ431" i="32"/>
  <c r="I431" i="32"/>
  <c r="AH431" i="32"/>
  <c r="N431" i="32"/>
  <c r="AE431" i="32"/>
  <c r="K431" i="32"/>
  <c r="AB431" i="32"/>
  <c r="AS431" i="32"/>
  <c r="V431" i="32"/>
  <c r="Z431" i="32"/>
  <c r="Y431" i="32"/>
  <c r="AJ431" i="32"/>
  <c r="AF431" i="32"/>
  <c r="M431" i="32"/>
  <c r="Q431" i="32"/>
  <c r="P431" i="32"/>
  <c r="AL431" i="32"/>
  <c r="J431" i="32"/>
  <c r="AR431" i="32"/>
  <c r="AO431" i="32"/>
  <c r="L431" i="32"/>
  <c r="U431" i="32"/>
  <c r="R431" i="32"/>
  <c r="O431" i="32"/>
  <c r="AA431" i="32"/>
  <c r="X431" i="32"/>
  <c r="AD431" i="32"/>
  <c r="AI431" i="32"/>
  <c r="AQ409" i="87"/>
  <c r="W409" i="87"/>
  <c r="AP409" i="87"/>
  <c r="I409" i="87"/>
  <c r="L409" i="87"/>
  <c r="AL409" i="87"/>
  <c r="Q409" i="87"/>
  <c r="AI409" i="87"/>
  <c r="N409" i="87"/>
  <c r="AN409" i="87"/>
  <c r="AC409" i="87"/>
  <c r="Z409" i="87"/>
  <c r="Y409" i="87"/>
  <c r="AO409" i="87"/>
  <c r="X409" i="87"/>
  <c r="J409" i="87"/>
  <c r="AH409" i="87"/>
  <c r="M409" i="87"/>
  <c r="AJ409" i="87"/>
  <c r="AF409" i="87"/>
  <c r="O409" i="87"/>
  <c r="V409" i="87"/>
  <c r="AR409" i="87"/>
  <c r="AB409" i="87"/>
  <c r="AA409" i="87"/>
  <c r="R409" i="87"/>
  <c r="AS409" i="87"/>
  <c r="K409" i="87"/>
  <c r="AE409" i="87"/>
  <c r="AD409" i="87"/>
  <c r="AK409" i="87"/>
  <c r="S409" i="87"/>
  <c r="P409" i="87"/>
  <c r="H409" i="87"/>
  <c r="AM409" i="87"/>
  <c r="AQ397" i="88"/>
  <c r="M397" i="88"/>
  <c r="I397" i="88"/>
  <c r="Z397" i="88"/>
  <c r="AD397" i="88"/>
  <c r="AM397" i="88"/>
  <c r="AP397" i="88"/>
  <c r="Y397" i="88"/>
  <c r="H397" i="88"/>
  <c r="AF397" i="88"/>
  <c r="O397" i="88"/>
  <c r="W397" i="88"/>
  <c r="AA397" i="88"/>
  <c r="AI397" i="88"/>
  <c r="AH397" i="88"/>
  <c r="P397" i="88"/>
  <c r="AO397" i="88"/>
  <c r="X397" i="88"/>
  <c r="AN397" i="88"/>
  <c r="AR397" i="88"/>
  <c r="J397" i="88"/>
  <c r="U397" i="88"/>
  <c r="AB397" i="88"/>
  <c r="N397" i="88"/>
  <c r="AL397" i="88"/>
  <c r="AS397" i="88"/>
  <c r="K397" i="88"/>
  <c r="R397" i="88"/>
  <c r="V397" i="88"/>
  <c r="AC397" i="88"/>
  <c r="AE397" i="88"/>
  <c r="L397" i="88"/>
  <c r="AJ397" i="88"/>
  <c r="AK397" i="88"/>
  <c r="Q397" i="88"/>
  <c r="S397" i="88"/>
  <c r="AL439" i="91"/>
  <c r="O439" i="91"/>
  <c r="AD439" i="91"/>
  <c r="H439" i="91"/>
  <c r="V439" i="91"/>
  <c r="AR439" i="91"/>
  <c r="Z439" i="91"/>
  <c r="AP439" i="91"/>
  <c r="S439" i="91"/>
  <c r="AM439" i="91"/>
  <c r="AC439" i="91"/>
  <c r="AS439" i="91"/>
  <c r="Q439" i="91"/>
  <c r="X439" i="91"/>
  <c r="AF439" i="91"/>
  <c r="Y439" i="91"/>
  <c r="AH439" i="91"/>
  <c r="I439" i="91"/>
  <c r="P439" i="91"/>
  <c r="L439" i="91"/>
  <c r="U439" i="91"/>
  <c r="W439" i="91"/>
  <c r="AN439" i="91"/>
  <c r="M439" i="91"/>
  <c r="AO439" i="91"/>
  <c r="N439" i="91"/>
  <c r="AE439" i="91"/>
  <c r="AK439" i="91"/>
  <c r="AI439" i="91"/>
  <c r="AJ439" i="91"/>
  <c r="R439" i="91"/>
  <c r="AQ439" i="91"/>
  <c r="K439" i="91"/>
  <c r="AB439" i="91"/>
  <c r="J439" i="91"/>
  <c r="AA439" i="91"/>
  <c r="H434" i="93"/>
  <c r="W434" i="93"/>
  <c r="AQ434" i="93"/>
  <c r="Z434" i="93"/>
  <c r="I434" i="93"/>
  <c r="X434" i="93"/>
  <c r="AK434" i="93"/>
  <c r="AN434" i="93"/>
  <c r="J434" i="93"/>
  <c r="AA434" i="93"/>
  <c r="O434" i="93"/>
  <c r="AI434" i="93"/>
  <c r="Q434" i="93"/>
  <c r="AJ434" i="93"/>
  <c r="L434" i="93"/>
  <c r="U434" i="93"/>
  <c r="Y434" i="93"/>
  <c r="S434" i="93"/>
  <c r="AE434" i="93"/>
  <c r="M434" i="93"/>
  <c r="AR434" i="93"/>
  <c r="P434" i="93"/>
  <c r="AS434" i="93"/>
  <c r="AM434" i="93"/>
  <c r="AO434" i="93"/>
  <c r="AB434" i="93"/>
  <c r="AH434" i="93"/>
  <c r="AL434" i="93"/>
  <c r="AD434" i="93"/>
  <c r="AC434" i="93"/>
  <c r="N434" i="93"/>
  <c r="AP434" i="93"/>
  <c r="V434" i="93"/>
  <c r="R434" i="93"/>
  <c r="AF434" i="93"/>
  <c r="K434" i="93"/>
  <c r="AL429" i="92"/>
  <c r="AI429" i="92"/>
  <c r="N429" i="92"/>
  <c r="AE429" i="92"/>
  <c r="AC429" i="92"/>
  <c r="Z429" i="92"/>
  <c r="AP429" i="92"/>
  <c r="I429" i="92"/>
  <c r="W429" i="92"/>
  <c r="Q429" i="92"/>
  <c r="U429" i="92"/>
  <c r="AQ429" i="92"/>
  <c r="R429" i="92"/>
  <c r="AS429" i="92"/>
  <c r="AB429" i="92"/>
  <c r="K429" i="92"/>
  <c r="AA429" i="92"/>
  <c r="L429" i="92"/>
  <c r="H429" i="92"/>
  <c r="AD429" i="92"/>
  <c r="AK429" i="92"/>
  <c r="S429" i="92"/>
  <c r="P429" i="92"/>
  <c r="AM429" i="92"/>
  <c r="AN429" i="92"/>
  <c r="Y429" i="92"/>
  <c r="X429" i="92"/>
  <c r="AH429" i="92"/>
  <c r="AO429" i="92"/>
  <c r="J429" i="92"/>
  <c r="AJ429" i="92"/>
  <c r="O429" i="92"/>
  <c r="V429" i="92"/>
  <c r="AR429" i="92"/>
  <c r="M429" i="92"/>
  <c r="AF429" i="92"/>
  <c r="AC418" i="32"/>
  <c r="P418" i="32"/>
  <c r="L418" i="32"/>
  <c r="AL418" i="32"/>
  <c r="R418" i="32"/>
  <c r="AJ418" i="32"/>
  <c r="O418" i="32"/>
  <c r="AF418" i="32"/>
  <c r="Z418" i="32"/>
  <c r="AM418" i="32"/>
  <c r="Y418" i="32"/>
  <c r="J418" i="32"/>
  <c r="AA418" i="32"/>
  <c r="AR418" i="32"/>
  <c r="X418" i="32"/>
  <c r="AO418" i="32"/>
  <c r="AQ418" i="32"/>
  <c r="I418" i="32"/>
  <c r="V418" i="32"/>
  <c r="U418" i="32"/>
  <c r="N418" i="32"/>
  <c r="K418" i="32"/>
  <c r="AS418" i="32"/>
  <c r="W418" i="32"/>
  <c r="S418" i="32"/>
  <c r="AD418" i="32"/>
  <c r="H418" i="32"/>
  <c r="AP418" i="32"/>
  <c r="AE418" i="32"/>
  <c r="AB418" i="32"/>
  <c r="AI418" i="32"/>
  <c r="M418" i="32"/>
  <c r="AH418" i="32"/>
  <c r="AN418" i="32"/>
  <c r="AK418" i="32"/>
  <c r="Q418" i="32"/>
  <c r="AK394" i="93"/>
  <c r="AF394" i="93"/>
  <c r="AR394" i="93"/>
  <c r="Y394" i="93"/>
  <c r="N394" i="93"/>
  <c r="U394" i="93"/>
  <c r="AB394" i="93"/>
  <c r="H394" i="93"/>
  <c r="AL394" i="93"/>
  <c r="AM394" i="93"/>
  <c r="V394" i="93"/>
  <c r="AO394" i="93"/>
  <c r="R394" i="93"/>
  <c r="AA394" i="93"/>
  <c r="J394" i="93"/>
  <c r="W394" i="93"/>
  <c r="AD394" i="93"/>
  <c r="M394" i="93"/>
  <c r="AC394" i="93"/>
  <c r="K394" i="93"/>
  <c r="AP394" i="93"/>
  <c r="AN394" i="93"/>
  <c r="AE394" i="93"/>
  <c r="Q394" i="93"/>
  <c r="L394" i="93"/>
  <c r="AI394" i="93"/>
  <c r="AJ394" i="93"/>
  <c r="AH394" i="93"/>
  <c r="P394" i="93"/>
  <c r="O394" i="93"/>
  <c r="X394" i="93"/>
  <c r="AQ394" i="93"/>
  <c r="S394" i="93"/>
  <c r="Z394" i="93"/>
  <c r="AS394" i="93"/>
  <c r="I394" i="93"/>
  <c r="F416" i="94"/>
  <c r="F416" i="93"/>
  <c r="F416" i="92"/>
  <c r="F416" i="91"/>
  <c r="F416" i="87"/>
  <c r="F416" i="88"/>
  <c r="F432" i="94"/>
  <c r="F432" i="93"/>
  <c r="F432" i="91"/>
  <c r="F432" i="92"/>
  <c r="F432" i="88"/>
  <c r="F432" i="87"/>
  <c r="X437" i="91"/>
  <c r="Q437" i="91"/>
  <c r="Z437" i="91"/>
  <c r="AS437" i="91"/>
  <c r="AI437" i="91"/>
  <c r="AK437" i="91"/>
  <c r="I437" i="91"/>
  <c r="S437" i="91"/>
  <c r="AQ437" i="91"/>
  <c r="AO437" i="91"/>
  <c r="AN437" i="91"/>
  <c r="V437" i="91"/>
  <c r="AB437" i="91"/>
  <c r="M437" i="91"/>
  <c r="O437" i="91"/>
  <c r="P437" i="91"/>
  <c r="AJ437" i="91"/>
  <c r="AC437" i="91"/>
  <c r="W437" i="91"/>
  <c r="AR437" i="91"/>
  <c r="H437" i="91"/>
  <c r="Y437" i="91"/>
  <c r="AL437" i="91"/>
  <c r="N437" i="91"/>
  <c r="AF437" i="91"/>
  <c r="L437" i="91"/>
  <c r="AH437" i="91"/>
  <c r="AM437" i="91"/>
  <c r="K437" i="91"/>
  <c r="AD437" i="91"/>
  <c r="R437" i="91"/>
  <c r="AE437" i="91"/>
  <c r="U437" i="91"/>
  <c r="AP437" i="91"/>
  <c r="J437" i="91"/>
  <c r="AA437" i="91"/>
  <c r="AQ435" i="87"/>
  <c r="AP435" i="87"/>
  <c r="Z435" i="87"/>
  <c r="R435" i="87"/>
  <c r="Y435" i="87"/>
  <c r="N435" i="87"/>
  <c r="H435" i="87"/>
  <c r="I435" i="87"/>
  <c r="M435" i="87"/>
  <c r="AL435" i="87"/>
  <c r="AD435" i="87"/>
  <c r="AE435" i="87"/>
  <c r="AJ435" i="87"/>
  <c r="AF435" i="87"/>
  <c r="O435" i="87"/>
  <c r="V435" i="87"/>
  <c r="AR435" i="87"/>
  <c r="W435" i="87"/>
  <c r="AO435" i="87"/>
  <c r="X435" i="87"/>
  <c r="J435" i="87"/>
  <c r="AH435" i="87"/>
  <c r="L435" i="87"/>
  <c r="AI435" i="87"/>
  <c r="AK435" i="87"/>
  <c r="P435" i="87"/>
  <c r="Q435" i="87"/>
  <c r="AB435" i="87"/>
  <c r="AA435" i="87"/>
  <c r="AC435" i="87"/>
  <c r="S435" i="87"/>
  <c r="AM435" i="87"/>
  <c r="AN435" i="87"/>
  <c r="AS435" i="87"/>
  <c r="K435" i="87"/>
  <c r="AB435" i="93"/>
  <c r="M435" i="93"/>
  <c r="AN435" i="93"/>
  <c r="V435" i="93"/>
  <c r="AJ435" i="93"/>
  <c r="X435" i="93"/>
  <c r="AL435" i="93"/>
  <c r="U435" i="93"/>
  <c r="AQ435" i="93"/>
  <c r="S435" i="93"/>
  <c r="AM435" i="93"/>
  <c r="AO435" i="93"/>
  <c r="K435" i="93"/>
  <c r="AC435" i="93"/>
  <c r="L435" i="93"/>
  <c r="AE435" i="93"/>
  <c r="I435" i="93"/>
  <c r="W435" i="93"/>
  <c r="AA435" i="93"/>
  <c r="AF435" i="93"/>
  <c r="J435" i="93"/>
  <c r="AP435" i="93"/>
  <c r="H435" i="93"/>
  <c r="AS435" i="93"/>
  <c r="R435" i="93"/>
  <c r="AR435" i="93"/>
  <c r="AH435" i="93"/>
  <c r="AK435" i="93"/>
  <c r="AD435" i="93"/>
  <c r="Q435" i="93"/>
  <c r="Y435" i="93"/>
  <c r="Z435" i="93"/>
  <c r="O435" i="93"/>
  <c r="P435" i="93"/>
  <c r="N435" i="93"/>
  <c r="AI435" i="93"/>
  <c r="V427" i="32"/>
  <c r="I427" i="32"/>
  <c r="AR427" i="32"/>
  <c r="S427" i="32"/>
  <c r="AK427" i="32"/>
  <c r="L427" i="32"/>
  <c r="AC427" i="32"/>
  <c r="N427" i="32"/>
  <c r="Q427" i="32"/>
  <c r="AQ427" i="32"/>
  <c r="AA427" i="32"/>
  <c r="K427" i="32"/>
  <c r="AB427" i="32"/>
  <c r="AS427" i="32"/>
  <c r="U427" i="32"/>
  <c r="AL427" i="32"/>
  <c r="AE427" i="32"/>
  <c r="AD427" i="32"/>
  <c r="O427" i="32"/>
  <c r="H427" i="32"/>
  <c r="AP427" i="32"/>
  <c r="J427" i="32"/>
  <c r="AJ427" i="32"/>
  <c r="X427" i="32"/>
  <c r="P427" i="32"/>
  <c r="AN427" i="32"/>
  <c r="AM427" i="32"/>
  <c r="AI427" i="32"/>
  <c r="R427" i="32"/>
  <c r="AF427" i="32"/>
  <c r="Y427" i="32"/>
  <c r="W427" i="32"/>
  <c r="Z427" i="32"/>
  <c r="M427" i="32"/>
  <c r="AO427" i="32"/>
  <c r="AH427" i="32"/>
  <c r="AH427" i="92"/>
  <c r="R427" i="92"/>
  <c r="AR427" i="92"/>
  <c r="AP427" i="92"/>
  <c r="V427" i="92"/>
  <c r="J427" i="92"/>
  <c r="AD427" i="92"/>
  <c r="H427" i="92"/>
  <c r="P427" i="92"/>
  <c r="AA427" i="92"/>
  <c r="AS427" i="92"/>
  <c r="AB427" i="92"/>
  <c r="K427" i="92"/>
  <c r="W427" i="92"/>
  <c r="AL427" i="92"/>
  <c r="N427" i="92"/>
  <c r="AJ427" i="92"/>
  <c r="AK427" i="92"/>
  <c r="S427" i="92"/>
  <c r="AI427" i="92"/>
  <c r="L427" i="92"/>
  <c r="Z427" i="92"/>
  <c r="M427" i="92"/>
  <c r="AO427" i="92"/>
  <c r="AN427" i="92"/>
  <c r="AE427" i="92"/>
  <c r="AM427" i="92"/>
  <c r="X427" i="92"/>
  <c r="Q427" i="92"/>
  <c r="I427" i="92"/>
  <c r="AF427" i="92"/>
  <c r="U427" i="92"/>
  <c r="O427" i="92"/>
  <c r="Y427" i="92"/>
  <c r="AC427" i="92"/>
  <c r="AQ427" i="92"/>
  <c r="W423" i="93"/>
  <c r="R423" i="93"/>
  <c r="H423" i="93"/>
  <c r="P423" i="93"/>
  <c r="AJ423" i="93"/>
  <c r="AA423" i="93"/>
  <c r="AR423" i="93"/>
  <c r="AH423" i="93"/>
  <c r="J423" i="93"/>
  <c r="AE423" i="93"/>
  <c r="Y423" i="93"/>
  <c r="AP423" i="93"/>
  <c r="N423" i="93"/>
  <c r="AN423" i="93"/>
  <c r="AD423" i="93"/>
  <c r="M423" i="93"/>
  <c r="AK423" i="93"/>
  <c r="S423" i="93"/>
  <c r="U423" i="93"/>
  <c r="AM423" i="93"/>
  <c r="V423" i="93"/>
  <c r="AS423" i="93"/>
  <c r="AB423" i="93"/>
  <c r="K423" i="93"/>
  <c r="AL423" i="93"/>
  <c r="AI423" i="93"/>
  <c r="AO423" i="93"/>
  <c r="L423" i="93"/>
  <c r="Z423" i="93"/>
  <c r="AF423" i="93"/>
  <c r="AC423" i="93"/>
  <c r="Q423" i="93"/>
  <c r="X423" i="93"/>
  <c r="AQ423" i="93"/>
  <c r="I423" i="93"/>
  <c r="O423" i="93"/>
  <c r="AE423" i="92"/>
  <c r="AN423" i="92"/>
  <c r="P423" i="92"/>
  <c r="AB423" i="92"/>
  <c r="H423" i="92"/>
  <c r="S423" i="92"/>
  <c r="W423" i="92"/>
  <c r="AP423" i="92"/>
  <c r="AH423" i="92"/>
  <c r="AM423" i="92"/>
  <c r="V423" i="92"/>
  <c r="AR423" i="92"/>
  <c r="U423" i="92"/>
  <c r="AJ423" i="92"/>
  <c r="L423" i="92"/>
  <c r="AS423" i="92"/>
  <c r="AD423" i="92"/>
  <c r="M423" i="92"/>
  <c r="AF423" i="92"/>
  <c r="J423" i="92"/>
  <c r="X423" i="92"/>
  <c r="Y423" i="92"/>
  <c r="AI423" i="92"/>
  <c r="AL423" i="92"/>
  <c r="AC423" i="92"/>
  <c r="K423" i="92"/>
  <c r="Q423" i="92"/>
  <c r="O423" i="92"/>
  <c r="N423" i="92"/>
  <c r="AA423" i="92"/>
  <c r="AQ423" i="92"/>
  <c r="AO423" i="92"/>
  <c r="Z423" i="92"/>
  <c r="R423" i="92"/>
  <c r="I423" i="92"/>
  <c r="AK423" i="92"/>
  <c r="AI419" i="88"/>
  <c r="W419" i="88"/>
  <c r="AN419" i="88"/>
  <c r="R419" i="88"/>
  <c r="J419" i="88"/>
  <c r="N419" i="88"/>
  <c r="I419" i="88"/>
  <c r="AQ419" i="88"/>
  <c r="AR419" i="88"/>
  <c r="Z419" i="88"/>
  <c r="AE419" i="88"/>
  <c r="AH419" i="88"/>
  <c r="P419" i="88"/>
  <c r="AO419" i="88"/>
  <c r="X419" i="88"/>
  <c r="M419" i="88"/>
  <c r="AA419" i="88"/>
  <c r="AP419" i="88"/>
  <c r="Y419" i="88"/>
  <c r="H419" i="88"/>
  <c r="AF419" i="88"/>
  <c r="O419" i="88"/>
  <c r="AD419" i="88"/>
  <c r="AJ419" i="88"/>
  <c r="U419" i="88"/>
  <c r="AB419" i="88"/>
  <c r="AM419" i="88"/>
  <c r="Q419" i="88"/>
  <c r="AL419" i="88"/>
  <c r="AS419" i="88"/>
  <c r="K419" i="88"/>
  <c r="AC419" i="88"/>
  <c r="V419" i="88"/>
  <c r="L419" i="88"/>
  <c r="AK419" i="88"/>
  <c r="S419" i="88"/>
  <c r="AN419" i="94"/>
  <c r="N419" i="94"/>
  <c r="AL419" i="94"/>
  <c r="AC419" i="94"/>
  <c r="I419" i="94"/>
  <c r="AQ419" i="94"/>
  <c r="U419" i="94"/>
  <c r="W419" i="94"/>
  <c r="M419" i="94"/>
  <c r="AJ419" i="94"/>
  <c r="AF419" i="94"/>
  <c r="O419" i="94"/>
  <c r="V419" i="94"/>
  <c r="AR419" i="94"/>
  <c r="Z419" i="94"/>
  <c r="AP419" i="94"/>
  <c r="Q419" i="94"/>
  <c r="Y419" i="94"/>
  <c r="AO419" i="94"/>
  <c r="X419" i="94"/>
  <c r="J419" i="94"/>
  <c r="AH419" i="94"/>
  <c r="L419" i="94"/>
  <c r="AS419" i="94"/>
  <c r="K419" i="94"/>
  <c r="R419" i="94"/>
  <c r="AB419" i="94"/>
  <c r="AA419" i="94"/>
  <c r="P419" i="94"/>
  <c r="AI419" i="94"/>
  <c r="AM419" i="94"/>
  <c r="AE419" i="94"/>
  <c r="H419" i="94"/>
  <c r="AK419" i="94"/>
  <c r="AD419" i="94"/>
  <c r="S419" i="94"/>
  <c r="AH415" i="93"/>
  <c r="U415" i="93"/>
  <c r="I415" i="93"/>
  <c r="AQ415" i="93"/>
  <c r="V415" i="93"/>
  <c r="AS415" i="93"/>
  <c r="AD415" i="93"/>
  <c r="H415" i="93"/>
  <c r="X415" i="93"/>
  <c r="Z415" i="93"/>
  <c r="AB415" i="93"/>
  <c r="AP415" i="93"/>
  <c r="S415" i="93"/>
  <c r="AI415" i="93"/>
  <c r="L415" i="93"/>
  <c r="K415" i="93"/>
  <c r="Y415" i="93"/>
  <c r="Q415" i="93"/>
  <c r="AM415" i="93"/>
  <c r="AR415" i="93"/>
  <c r="AO415" i="93"/>
  <c r="AL415" i="93"/>
  <c r="M415" i="93"/>
  <c r="W415" i="93"/>
  <c r="AN415" i="93"/>
  <c r="O415" i="93"/>
  <c r="N415" i="93"/>
  <c r="AE415" i="93"/>
  <c r="AC415" i="93"/>
  <c r="P415" i="93"/>
  <c r="R415" i="93"/>
  <c r="AA415" i="93"/>
  <c r="AJ415" i="93"/>
  <c r="AF415" i="93"/>
  <c r="AK415" i="93"/>
  <c r="J415" i="93"/>
  <c r="O403" i="92"/>
  <c r="AQ403" i="92"/>
  <c r="J403" i="92"/>
  <c r="AJ403" i="92"/>
  <c r="AF403" i="92"/>
  <c r="AD403" i="92"/>
  <c r="AA403" i="92"/>
  <c r="AO403" i="92"/>
  <c r="AR403" i="92"/>
  <c r="M403" i="92"/>
  <c r="R403" i="92"/>
  <c r="S403" i="92"/>
  <c r="AL403" i="92"/>
  <c r="U403" i="92"/>
  <c r="K403" i="92"/>
  <c r="AI403" i="92"/>
  <c r="I403" i="92"/>
  <c r="AE403" i="92"/>
  <c r="AC403" i="92"/>
  <c r="L403" i="92"/>
  <c r="W403" i="92"/>
  <c r="AS403" i="92"/>
  <c r="X403" i="92"/>
  <c r="AM403" i="92"/>
  <c r="Z403" i="92"/>
  <c r="P403" i="92"/>
  <c r="AN403" i="92"/>
  <c r="AH403" i="92"/>
  <c r="Q403" i="92"/>
  <c r="V403" i="92"/>
  <c r="AK403" i="92"/>
  <c r="H403" i="92"/>
  <c r="AB403" i="92"/>
  <c r="AP403" i="92"/>
  <c r="N403" i="92"/>
  <c r="Y403" i="92"/>
  <c r="M407" i="32"/>
  <c r="S407" i="32"/>
  <c r="AD407" i="32"/>
  <c r="AQ407" i="32"/>
  <c r="I407" i="32"/>
  <c r="AN407" i="32"/>
  <c r="W407" i="32"/>
  <c r="AH407" i="32"/>
  <c r="P407" i="32"/>
  <c r="AO407" i="32"/>
  <c r="AK407" i="32"/>
  <c r="Z407" i="32"/>
  <c r="AE407" i="32"/>
  <c r="N407" i="32"/>
  <c r="AP407" i="32"/>
  <c r="Y407" i="32"/>
  <c r="AA407" i="32"/>
  <c r="AL407" i="32"/>
  <c r="H407" i="32"/>
  <c r="AF407" i="32"/>
  <c r="AS407" i="32"/>
  <c r="V407" i="32"/>
  <c r="AI407" i="32"/>
  <c r="R407" i="32"/>
  <c r="AC407" i="32"/>
  <c r="O407" i="32"/>
  <c r="AM407" i="32"/>
  <c r="AB407" i="32"/>
  <c r="Q407" i="32"/>
  <c r="AR407" i="32"/>
  <c r="J407" i="32"/>
  <c r="U407" i="32"/>
  <c r="X407" i="32"/>
  <c r="K407" i="32"/>
  <c r="AJ407" i="32"/>
  <c r="L407" i="32"/>
  <c r="Q407" i="93"/>
  <c r="L407" i="93"/>
  <c r="AP407" i="93"/>
  <c r="AD407" i="93"/>
  <c r="H407" i="93"/>
  <c r="AO407" i="93"/>
  <c r="S407" i="93"/>
  <c r="Y407" i="93"/>
  <c r="AI407" i="93"/>
  <c r="M407" i="93"/>
  <c r="I407" i="93"/>
  <c r="AF407" i="93"/>
  <c r="AB407" i="93"/>
  <c r="AR407" i="93"/>
  <c r="U407" i="93"/>
  <c r="AQ407" i="93"/>
  <c r="P407" i="93"/>
  <c r="AM407" i="93"/>
  <c r="AC407" i="93"/>
  <c r="O407" i="93"/>
  <c r="K407" i="93"/>
  <c r="AK407" i="93"/>
  <c r="AL407" i="93"/>
  <c r="AH407" i="93"/>
  <c r="N407" i="93"/>
  <c r="AE407" i="93"/>
  <c r="Z407" i="93"/>
  <c r="V407" i="93"/>
  <c r="W407" i="93"/>
  <c r="AN407" i="93"/>
  <c r="AA407" i="93"/>
  <c r="X407" i="93"/>
  <c r="AS407" i="93"/>
  <c r="AJ407" i="93"/>
  <c r="J407" i="93"/>
  <c r="R407" i="93"/>
  <c r="V401" i="32"/>
  <c r="H401" i="32"/>
  <c r="AK401" i="32"/>
  <c r="AF401" i="32"/>
  <c r="AC401" i="32"/>
  <c r="L401" i="32"/>
  <c r="AJ401" i="32"/>
  <c r="R401" i="32"/>
  <c r="AD401" i="32"/>
  <c r="S401" i="32"/>
  <c r="O401" i="32"/>
  <c r="Q401" i="32"/>
  <c r="AL401" i="32"/>
  <c r="U401" i="32"/>
  <c r="AR401" i="32"/>
  <c r="AA401" i="32"/>
  <c r="J401" i="32"/>
  <c r="X401" i="32"/>
  <c r="AH401" i="32"/>
  <c r="AN401" i="32"/>
  <c r="AQ401" i="32"/>
  <c r="AM401" i="32"/>
  <c r="K401" i="32"/>
  <c r="AO401" i="32"/>
  <c r="AI401" i="32"/>
  <c r="Y401" i="32"/>
  <c r="AE401" i="32"/>
  <c r="I401" i="32"/>
  <c r="AB401" i="32"/>
  <c r="P401" i="32"/>
  <c r="W401" i="32"/>
  <c r="M401" i="32"/>
  <c r="Z401" i="32"/>
  <c r="AS401" i="32"/>
  <c r="AP401" i="32"/>
  <c r="N401" i="32"/>
  <c r="AC401" i="92"/>
  <c r="L401" i="92"/>
  <c r="AR401" i="92"/>
  <c r="Q401" i="92"/>
  <c r="X401" i="92"/>
  <c r="AI401" i="92"/>
  <c r="AK401" i="92"/>
  <c r="M401" i="92"/>
  <c r="AF401" i="92"/>
  <c r="AL401" i="92"/>
  <c r="H401" i="92"/>
  <c r="AQ401" i="92"/>
  <c r="AO401" i="92"/>
  <c r="O401" i="92"/>
  <c r="V401" i="92"/>
  <c r="AS401" i="92"/>
  <c r="Z401" i="92"/>
  <c r="I401" i="92"/>
  <c r="K401" i="92"/>
  <c r="AH401" i="92"/>
  <c r="AP401" i="92"/>
  <c r="S401" i="92"/>
  <c r="AB401" i="92"/>
  <c r="Y401" i="92"/>
  <c r="U401" i="92"/>
  <c r="R401" i="92"/>
  <c r="AJ401" i="92"/>
  <c r="AM401" i="92"/>
  <c r="J401" i="92"/>
  <c r="AA401" i="92"/>
  <c r="P401" i="92"/>
  <c r="W401" i="92"/>
  <c r="AN401" i="92"/>
  <c r="AD401" i="92"/>
  <c r="AE401" i="92"/>
  <c r="N401" i="92"/>
  <c r="AR391" i="88"/>
  <c r="AL391" i="88"/>
  <c r="H391" i="88"/>
  <c r="AF391" i="88"/>
  <c r="X391" i="88"/>
  <c r="Q391" i="88"/>
  <c r="AO391" i="88"/>
  <c r="L391" i="88"/>
  <c r="AP391" i="88"/>
  <c r="U391" i="88"/>
  <c r="I391" i="88"/>
  <c r="O391" i="88"/>
  <c r="Z391" i="88"/>
  <c r="AK391" i="88"/>
  <c r="S391" i="88"/>
  <c r="AC391" i="88"/>
  <c r="K391" i="88"/>
  <c r="AH391" i="88"/>
  <c r="V391" i="88"/>
  <c r="AS391" i="88"/>
  <c r="AQ391" i="88"/>
  <c r="P391" i="88"/>
  <c r="Y391" i="88"/>
  <c r="AD391" i="88"/>
  <c r="AI391" i="88"/>
  <c r="AM391" i="88"/>
  <c r="AB391" i="88"/>
  <c r="N391" i="88"/>
  <c r="AE391" i="88"/>
  <c r="W391" i="88"/>
  <c r="AN391" i="88"/>
  <c r="AA391" i="88"/>
  <c r="M391" i="88"/>
  <c r="J391" i="88"/>
  <c r="R391" i="88"/>
  <c r="AJ391" i="88"/>
  <c r="AH391" i="94"/>
  <c r="AR391" i="94"/>
  <c r="J391" i="94"/>
  <c r="AJ391" i="94"/>
  <c r="AA391" i="94"/>
  <c r="AP391" i="94"/>
  <c r="R391" i="94"/>
  <c r="Y391" i="94"/>
  <c r="AO391" i="94"/>
  <c r="X391" i="94"/>
  <c r="AQ391" i="94"/>
  <c r="Z391" i="94"/>
  <c r="I391" i="94"/>
  <c r="AL391" i="94"/>
  <c r="AN391" i="94"/>
  <c r="H391" i="94"/>
  <c r="AF391" i="94"/>
  <c r="O391" i="94"/>
  <c r="AI391" i="94"/>
  <c r="Q391" i="94"/>
  <c r="U391" i="94"/>
  <c r="W391" i="94"/>
  <c r="AK391" i="94"/>
  <c r="AM391" i="94"/>
  <c r="L391" i="94"/>
  <c r="S391" i="94"/>
  <c r="V391" i="94"/>
  <c r="N391" i="94"/>
  <c r="AB391" i="94"/>
  <c r="AC391" i="94"/>
  <c r="P391" i="94"/>
  <c r="K391" i="94"/>
  <c r="AE391" i="94"/>
  <c r="AD391" i="94"/>
  <c r="AS391" i="94"/>
  <c r="M391" i="94"/>
  <c r="AF395" i="91"/>
  <c r="AM395" i="91"/>
  <c r="AQ395" i="91"/>
  <c r="AS395" i="91"/>
  <c r="I395" i="91"/>
  <c r="V395" i="91"/>
  <c r="AD395" i="91"/>
  <c r="H395" i="91"/>
  <c r="X395" i="91"/>
  <c r="Z395" i="91"/>
  <c r="AP395" i="91"/>
  <c r="S395" i="91"/>
  <c r="AI395" i="91"/>
  <c r="L395" i="91"/>
  <c r="AR395" i="91"/>
  <c r="AO395" i="91"/>
  <c r="AL395" i="91"/>
  <c r="U395" i="91"/>
  <c r="AH395" i="91"/>
  <c r="Y395" i="91"/>
  <c r="Q395" i="91"/>
  <c r="AC395" i="91"/>
  <c r="N395" i="91"/>
  <c r="AE395" i="91"/>
  <c r="K395" i="91"/>
  <c r="AK395" i="91"/>
  <c r="W395" i="91"/>
  <c r="AN395" i="91"/>
  <c r="J395" i="91"/>
  <c r="M395" i="91"/>
  <c r="O395" i="91"/>
  <c r="AA395" i="91"/>
  <c r="P395" i="91"/>
  <c r="AB395" i="91"/>
  <c r="R395" i="91"/>
  <c r="AJ395" i="91"/>
  <c r="AL399" i="32"/>
  <c r="AR399" i="32"/>
  <c r="R399" i="32"/>
  <c r="K399" i="32"/>
  <c r="AB399" i="32"/>
  <c r="AS399" i="32"/>
  <c r="Q399" i="32"/>
  <c r="AI399" i="32"/>
  <c r="AH399" i="32"/>
  <c r="N399" i="32"/>
  <c r="U399" i="32"/>
  <c r="AJ399" i="32"/>
  <c r="S399" i="32"/>
  <c r="AK399" i="32"/>
  <c r="I399" i="32"/>
  <c r="Z399" i="32"/>
  <c r="AQ399" i="32"/>
  <c r="P399" i="32"/>
  <c r="AE399" i="32"/>
  <c r="AC399" i="32"/>
  <c r="X399" i="32"/>
  <c r="M399" i="32"/>
  <c r="L399" i="32"/>
  <c r="AF399" i="32"/>
  <c r="V399" i="32"/>
  <c r="AA399" i="32"/>
  <c r="W399" i="32"/>
  <c r="AO399" i="32"/>
  <c r="AD399" i="32"/>
  <c r="AP399" i="32"/>
  <c r="J399" i="32"/>
  <c r="AN399" i="32"/>
  <c r="O399" i="32"/>
  <c r="H399" i="32"/>
  <c r="AM399" i="32"/>
  <c r="Y399" i="32"/>
  <c r="S399" i="93"/>
  <c r="K399" i="93"/>
  <c r="AS399" i="93"/>
  <c r="O399" i="93"/>
  <c r="AQ399" i="93"/>
  <c r="X399" i="93"/>
  <c r="AI399" i="93"/>
  <c r="AK399" i="93"/>
  <c r="AO399" i="93"/>
  <c r="Z399" i="93"/>
  <c r="AD399" i="93"/>
  <c r="AR399" i="93"/>
  <c r="AF399" i="93"/>
  <c r="M399" i="93"/>
  <c r="AM399" i="93"/>
  <c r="I399" i="93"/>
  <c r="Q399" i="93"/>
  <c r="P399" i="93"/>
  <c r="AH399" i="93"/>
  <c r="J399" i="93"/>
  <c r="AA399" i="93"/>
  <c r="AB399" i="93"/>
  <c r="H399" i="93"/>
  <c r="Y399" i="93"/>
  <c r="AP399" i="93"/>
  <c r="R399" i="93"/>
  <c r="AJ399" i="93"/>
  <c r="AC399" i="93"/>
  <c r="AN399" i="93"/>
  <c r="AL399" i="93"/>
  <c r="N399" i="93"/>
  <c r="V399" i="93"/>
  <c r="L399" i="93"/>
  <c r="W399" i="93"/>
  <c r="U399" i="93"/>
  <c r="AE399" i="93"/>
  <c r="I396" i="32"/>
  <c r="AQ396" i="32"/>
  <c r="U396" i="32"/>
  <c r="AL396" i="32"/>
  <c r="R396" i="32"/>
  <c r="AJ396" i="32"/>
  <c r="M396" i="32"/>
  <c r="AB396" i="32"/>
  <c r="O396" i="32"/>
  <c r="AS396" i="32"/>
  <c r="Z396" i="32"/>
  <c r="L396" i="32"/>
  <c r="AC396" i="32"/>
  <c r="J396" i="32"/>
  <c r="AA396" i="32"/>
  <c r="AR396" i="32"/>
  <c r="AM396" i="32"/>
  <c r="AF396" i="32"/>
  <c r="V396" i="32"/>
  <c r="K396" i="32"/>
  <c r="P396" i="32"/>
  <c r="N396" i="32"/>
  <c r="AD396" i="32"/>
  <c r="AK396" i="32"/>
  <c r="AI396" i="32"/>
  <c r="Y396" i="32"/>
  <c r="W396" i="32"/>
  <c r="S396" i="32"/>
  <c r="AO396" i="32"/>
  <c r="Q396" i="32"/>
  <c r="AH396" i="32"/>
  <c r="AE396" i="32"/>
  <c r="X396" i="32"/>
  <c r="H396" i="32"/>
  <c r="AP396" i="32"/>
  <c r="AN396" i="32"/>
  <c r="AR396" i="93"/>
  <c r="AL396" i="93"/>
  <c r="W396" i="93"/>
  <c r="AA396" i="93"/>
  <c r="L396" i="93"/>
  <c r="AM396" i="93"/>
  <c r="AO396" i="93"/>
  <c r="X396" i="93"/>
  <c r="AP396" i="93"/>
  <c r="N396" i="93"/>
  <c r="V396" i="93"/>
  <c r="Q396" i="93"/>
  <c r="R396" i="93"/>
  <c r="AD396" i="93"/>
  <c r="AF396" i="93"/>
  <c r="O396" i="93"/>
  <c r="Z396" i="93"/>
  <c r="AN396" i="93"/>
  <c r="AJ396" i="93"/>
  <c r="P396" i="93"/>
  <c r="AK396" i="93"/>
  <c r="AH396" i="93"/>
  <c r="M396" i="93"/>
  <c r="H396" i="93"/>
  <c r="AI396" i="93"/>
  <c r="S396" i="93"/>
  <c r="I396" i="93"/>
  <c r="J396" i="93"/>
  <c r="AQ396" i="93"/>
  <c r="U396" i="93"/>
  <c r="AS396" i="93"/>
  <c r="AC396" i="93"/>
  <c r="AB396" i="93"/>
  <c r="Y396" i="93"/>
  <c r="K396" i="93"/>
  <c r="AE396" i="93"/>
  <c r="AL390" i="88"/>
  <c r="AA390" i="88"/>
  <c r="AJ390" i="88"/>
  <c r="K390" i="88"/>
  <c r="AJ390" i="94"/>
  <c r="I391" i="24"/>
  <c r="AQ405" i="88"/>
  <c r="Q405" i="88"/>
  <c r="Y405" i="88"/>
  <c r="M405" i="88"/>
  <c r="AI405" i="88"/>
  <c r="AP405" i="88"/>
  <c r="H405" i="88"/>
  <c r="V405" i="88"/>
  <c r="AC405" i="88"/>
  <c r="AM405" i="88"/>
  <c r="AS405" i="88"/>
  <c r="P405" i="88"/>
  <c r="L405" i="88"/>
  <c r="I405" i="88"/>
  <c r="U405" i="88"/>
  <c r="AD405" i="88"/>
  <c r="AL405" i="88"/>
  <c r="N405" i="88"/>
  <c r="AE405" i="88"/>
  <c r="K405" i="88"/>
  <c r="AB405" i="88"/>
  <c r="Z405" i="88"/>
  <c r="W405" i="88"/>
  <c r="AN405" i="88"/>
  <c r="S405" i="88"/>
  <c r="AK405" i="88"/>
  <c r="AA405" i="88"/>
  <c r="AO405" i="88"/>
  <c r="AH405" i="88"/>
  <c r="J405" i="88"/>
  <c r="AR405" i="88"/>
  <c r="X405" i="88"/>
  <c r="AF405" i="88"/>
  <c r="R405" i="88"/>
  <c r="AJ405" i="88"/>
  <c r="O405" i="88"/>
  <c r="Z405" i="94"/>
  <c r="AK405" i="94"/>
  <c r="M405" i="94"/>
  <c r="X405" i="94"/>
  <c r="S405" i="94"/>
  <c r="Q405" i="94"/>
  <c r="AI405" i="94"/>
  <c r="AO405" i="94"/>
  <c r="AQ405" i="94"/>
  <c r="AM405" i="94"/>
  <c r="AS405" i="94"/>
  <c r="O405" i="94"/>
  <c r="V405" i="94"/>
  <c r="H405" i="94"/>
  <c r="Y405" i="94"/>
  <c r="AP405" i="94"/>
  <c r="W405" i="94"/>
  <c r="AN405" i="94"/>
  <c r="K405" i="94"/>
  <c r="AR405" i="94"/>
  <c r="I405" i="94"/>
  <c r="P405" i="94"/>
  <c r="AH405" i="94"/>
  <c r="N405" i="94"/>
  <c r="AE405" i="94"/>
  <c r="L405" i="94"/>
  <c r="J405" i="94"/>
  <c r="AD405" i="94"/>
  <c r="AC405" i="94"/>
  <c r="AA405" i="94"/>
  <c r="U405" i="94"/>
  <c r="R405" i="94"/>
  <c r="AL405" i="94"/>
  <c r="AJ405" i="94"/>
  <c r="AF405" i="94"/>
  <c r="AB405" i="94"/>
  <c r="AN393" i="92"/>
  <c r="W393" i="92"/>
  <c r="AP393" i="92"/>
  <c r="N393" i="92"/>
  <c r="J393" i="92"/>
  <c r="AE393" i="92"/>
  <c r="AR393" i="92"/>
  <c r="R393" i="92"/>
  <c r="AA393" i="92"/>
  <c r="P393" i="92"/>
  <c r="AF393" i="92"/>
  <c r="O393" i="92"/>
  <c r="AI393" i="92"/>
  <c r="Q393" i="92"/>
  <c r="U393" i="92"/>
  <c r="AH393" i="92"/>
  <c r="AO393" i="92"/>
  <c r="X393" i="92"/>
  <c r="AQ393" i="92"/>
  <c r="Z393" i="92"/>
  <c r="I393" i="92"/>
  <c r="AL393" i="92"/>
  <c r="Y393" i="92"/>
  <c r="AB393" i="92"/>
  <c r="AD393" i="92"/>
  <c r="AC393" i="92"/>
  <c r="AJ393" i="92"/>
  <c r="AS393" i="92"/>
  <c r="K393" i="92"/>
  <c r="M393" i="92"/>
  <c r="S393" i="92"/>
  <c r="H393" i="92"/>
  <c r="AM393" i="92"/>
  <c r="V393" i="92"/>
  <c r="AK393" i="92"/>
  <c r="L393" i="92"/>
  <c r="AJ422" i="32"/>
  <c r="J422" i="32"/>
  <c r="R422" i="32"/>
  <c r="N422" i="32"/>
  <c r="AF422" i="32"/>
  <c r="U422" i="32"/>
  <c r="AL422" i="32"/>
  <c r="M422" i="32"/>
  <c r="AD422" i="32"/>
  <c r="AB422" i="32"/>
  <c r="W422" i="32"/>
  <c r="L422" i="32"/>
  <c r="AC422" i="32"/>
  <c r="H422" i="32"/>
  <c r="V422" i="32"/>
  <c r="AM422" i="32"/>
  <c r="AS422" i="32"/>
  <c r="K422" i="32"/>
  <c r="AR422" i="32"/>
  <c r="O422" i="32"/>
  <c r="AO422" i="32"/>
  <c r="AH422" i="32"/>
  <c r="Z422" i="32"/>
  <c r="AE422" i="32"/>
  <c r="AA422" i="32"/>
  <c r="X422" i="32"/>
  <c r="AP422" i="32"/>
  <c r="AI422" i="32"/>
  <c r="AN422" i="32"/>
  <c r="P422" i="32"/>
  <c r="I422" i="32"/>
  <c r="AQ422" i="32"/>
  <c r="AK422" i="32"/>
  <c r="Y422" i="32"/>
  <c r="Q422" i="32"/>
  <c r="S422" i="32"/>
  <c r="AP422" i="92"/>
  <c r="L422" i="92"/>
  <c r="AI422" i="92"/>
  <c r="I422" i="92"/>
  <c r="Z422" i="92"/>
  <c r="AO422" i="92"/>
  <c r="X422" i="92"/>
  <c r="AK422" i="92"/>
  <c r="Q422" i="92"/>
  <c r="AL422" i="92"/>
  <c r="H422" i="92"/>
  <c r="U422" i="92"/>
  <c r="O422" i="92"/>
  <c r="AF422" i="92"/>
  <c r="P422" i="92"/>
  <c r="AM422" i="92"/>
  <c r="Y422" i="92"/>
  <c r="AR422" i="92"/>
  <c r="AC422" i="92"/>
  <c r="AB422" i="92"/>
  <c r="AQ422" i="92"/>
  <c r="V422" i="92"/>
  <c r="S422" i="92"/>
  <c r="AS422" i="92"/>
  <c r="M422" i="92"/>
  <c r="AH422" i="92"/>
  <c r="W422" i="92"/>
  <c r="AN422" i="92"/>
  <c r="N422" i="92"/>
  <c r="AE422" i="92"/>
  <c r="J422" i="92"/>
  <c r="AD422" i="92"/>
  <c r="K422" i="92"/>
  <c r="AA422" i="92"/>
  <c r="R422" i="92"/>
  <c r="AJ422" i="92"/>
  <c r="S402" i="32"/>
  <c r="AK402" i="32"/>
  <c r="M402" i="32"/>
  <c r="AD402" i="32"/>
  <c r="L402" i="32"/>
  <c r="AH402" i="32"/>
  <c r="R402" i="32"/>
  <c r="AN402" i="32"/>
  <c r="K402" i="32"/>
  <c r="AB402" i="32"/>
  <c r="AS402" i="32"/>
  <c r="V402" i="32"/>
  <c r="AM402" i="32"/>
  <c r="AA402" i="32"/>
  <c r="P402" i="32"/>
  <c r="AC402" i="32"/>
  <c r="W402" i="32"/>
  <c r="O402" i="32"/>
  <c r="I402" i="32"/>
  <c r="AQ402" i="32"/>
  <c r="AP402" i="32"/>
  <c r="X402" i="32"/>
  <c r="Q402" i="32"/>
  <c r="AR402" i="32"/>
  <c r="Y402" i="32"/>
  <c r="AE402" i="32"/>
  <c r="AF402" i="32"/>
  <c r="Z402" i="32"/>
  <c r="AL402" i="32"/>
  <c r="J402" i="32"/>
  <c r="U402" i="32"/>
  <c r="AJ402" i="32"/>
  <c r="N402" i="32"/>
  <c r="H402" i="32"/>
  <c r="AO402" i="32"/>
  <c r="AI402" i="32"/>
  <c r="AF402" i="93"/>
  <c r="O402" i="93"/>
  <c r="AE402" i="93"/>
  <c r="I402" i="93"/>
  <c r="W402" i="93"/>
  <c r="AD402" i="93"/>
  <c r="AA402" i="93"/>
  <c r="Y402" i="93"/>
  <c r="J402" i="93"/>
  <c r="AO402" i="93"/>
  <c r="X402" i="93"/>
  <c r="AQ402" i="93"/>
  <c r="U402" i="93"/>
  <c r="AI402" i="93"/>
  <c r="L402" i="93"/>
  <c r="H402" i="93"/>
  <c r="AJ402" i="93"/>
  <c r="V402" i="93"/>
  <c r="AK402" i="93"/>
  <c r="AL402" i="93"/>
  <c r="AC402" i="93"/>
  <c r="AM402" i="93"/>
  <c r="AH402" i="93"/>
  <c r="S402" i="93"/>
  <c r="N402" i="93"/>
  <c r="AP402" i="93"/>
  <c r="M402" i="93"/>
  <c r="K402" i="93"/>
  <c r="R402" i="93"/>
  <c r="Z402" i="93"/>
  <c r="P402" i="93"/>
  <c r="AS402" i="93"/>
  <c r="AN402" i="93"/>
  <c r="AR402" i="93"/>
  <c r="AB402" i="93"/>
  <c r="Q402" i="93"/>
  <c r="AC410" i="88"/>
  <c r="U410" i="88"/>
  <c r="X410" i="88"/>
  <c r="AK410" i="88"/>
  <c r="AP410" i="88"/>
  <c r="H410" i="88"/>
  <c r="AF410" i="88"/>
  <c r="AR410" i="88"/>
  <c r="S410" i="88"/>
  <c r="Y410" i="88"/>
  <c r="AB410" i="88"/>
  <c r="AL410" i="88"/>
  <c r="AH410" i="88"/>
  <c r="O410" i="88"/>
  <c r="Q410" i="88"/>
  <c r="AI410" i="88"/>
  <c r="R410" i="88"/>
  <c r="AJ410" i="88"/>
  <c r="L410" i="88"/>
  <c r="K410" i="88"/>
  <c r="I410" i="88"/>
  <c r="Z410" i="88"/>
  <c r="AQ410" i="88"/>
  <c r="J410" i="88"/>
  <c r="AA410" i="88"/>
  <c r="AS410" i="88"/>
  <c r="AO410" i="88"/>
  <c r="M410" i="88"/>
  <c r="N410" i="88"/>
  <c r="P410" i="88"/>
  <c r="AD410" i="88"/>
  <c r="AE410" i="88"/>
  <c r="V410" i="88"/>
  <c r="W410" i="88"/>
  <c r="AM410" i="88"/>
  <c r="AN410" i="88"/>
  <c r="AL410" i="94"/>
  <c r="P410" i="94"/>
  <c r="U410" i="94"/>
  <c r="AM410" i="94"/>
  <c r="V410" i="94"/>
  <c r="AS410" i="94"/>
  <c r="AB410" i="94"/>
  <c r="K410" i="94"/>
  <c r="R410" i="94"/>
  <c r="W410" i="94"/>
  <c r="AP410" i="94"/>
  <c r="AD410" i="94"/>
  <c r="M410" i="94"/>
  <c r="AK410" i="94"/>
  <c r="S410" i="94"/>
  <c r="AJ410" i="94"/>
  <c r="AN410" i="94"/>
  <c r="AC410" i="94"/>
  <c r="H410" i="94"/>
  <c r="AI410" i="94"/>
  <c r="AO410" i="94"/>
  <c r="AR410" i="94"/>
  <c r="N410" i="94"/>
  <c r="Q410" i="94"/>
  <c r="X410" i="94"/>
  <c r="J410" i="94"/>
  <c r="Y410" i="94"/>
  <c r="Z410" i="94"/>
  <c r="AA410" i="94"/>
  <c r="I410" i="94"/>
  <c r="AE410" i="94"/>
  <c r="AF410" i="94"/>
  <c r="L410" i="94"/>
  <c r="AQ410" i="94"/>
  <c r="O410" i="94"/>
  <c r="AH410" i="94"/>
  <c r="W398" i="93"/>
  <c r="AJ398" i="93"/>
  <c r="AN398" i="93"/>
  <c r="U398" i="93"/>
  <c r="AC398" i="93"/>
  <c r="AR398" i="93"/>
  <c r="L398" i="93"/>
  <c r="AF398" i="93"/>
  <c r="O398" i="93"/>
  <c r="AI398" i="93"/>
  <c r="Q398" i="93"/>
  <c r="AH398" i="93"/>
  <c r="N398" i="93"/>
  <c r="AE398" i="93"/>
  <c r="R398" i="93"/>
  <c r="AO398" i="93"/>
  <c r="X398" i="93"/>
  <c r="AQ398" i="93"/>
  <c r="Z398" i="93"/>
  <c r="I398" i="93"/>
  <c r="P398" i="93"/>
  <c r="AL398" i="93"/>
  <c r="AK398" i="93"/>
  <c r="AM398" i="93"/>
  <c r="AP398" i="93"/>
  <c r="S398" i="93"/>
  <c r="V398" i="93"/>
  <c r="H398" i="93"/>
  <c r="J398" i="93"/>
  <c r="K398" i="93"/>
  <c r="AA398" i="93"/>
  <c r="AD398" i="93"/>
  <c r="AS398" i="93"/>
  <c r="M398" i="93"/>
  <c r="AB398" i="93"/>
  <c r="Y398" i="93"/>
  <c r="K433" i="32"/>
  <c r="AO433" i="32"/>
  <c r="AK433" i="32"/>
  <c r="Q433" i="32"/>
  <c r="AI433" i="32"/>
  <c r="J433" i="32"/>
  <c r="AA433" i="32"/>
  <c r="AR433" i="32"/>
  <c r="AP433" i="32"/>
  <c r="AB433" i="32"/>
  <c r="AS433" i="32"/>
  <c r="L433" i="32"/>
  <c r="AF433" i="32"/>
  <c r="AC433" i="32"/>
  <c r="I433" i="32"/>
  <c r="Z433" i="32"/>
  <c r="AQ433" i="32"/>
  <c r="R433" i="32"/>
  <c r="AJ433" i="32"/>
  <c r="Y433" i="32"/>
  <c r="S433" i="32"/>
  <c r="X433" i="32"/>
  <c r="AD433" i="32"/>
  <c r="W433" i="32"/>
  <c r="O433" i="32"/>
  <c r="AL433" i="32"/>
  <c r="AM433" i="32"/>
  <c r="AE433" i="32"/>
  <c r="AH433" i="32"/>
  <c r="U433" i="32"/>
  <c r="M433" i="32"/>
  <c r="H433" i="32"/>
  <c r="AN433" i="32"/>
  <c r="P433" i="32"/>
  <c r="V433" i="32"/>
  <c r="N433" i="32"/>
  <c r="AS433" i="91"/>
  <c r="AM433" i="91"/>
  <c r="AH433" i="91"/>
  <c r="AQ433" i="91"/>
  <c r="U433" i="91"/>
  <c r="AK433" i="91"/>
  <c r="M433" i="91"/>
  <c r="AC433" i="91"/>
  <c r="K433" i="91"/>
  <c r="AF433" i="91"/>
  <c r="I433" i="91"/>
  <c r="Y433" i="91"/>
  <c r="AB433" i="91"/>
  <c r="X433" i="91"/>
  <c r="AL433" i="91"/>
  <c r="AD433" i="91"/>
  <c r="AO433" i="91"/>
  <c r="O433" i="91"/>
  <c r="H433" i="91"/>
  <c r="L433" i="91"/>
  <c r="P433" i="91"/>
  <c r="Z433" i="91"/>
  <c r="W433" i="91"/>
  <c r="AN433" i="91"/>
  <c r="V433" i="91"/>
  <c r="S433" i="91"/>
  <c r="N433" i="91"/>
  <c r="AE433" i="91"/>
  <c r="R433" i="91"/>
  <c r="AR433" i="91"/>
  <c r="AP433" i="91"/>
  <c r="Q433" i="91"/>
  <c r="AJ433" i="91"/>
  <c r="AI433" i="91"/>
  <c r="AA433" i="91"/>
  <c r="J433" i="91"/>
  <c r="X430" i="87"/>
  <c r="S430" i="87"/>
  <c r="L430" i="87"/>
  <c r="AO430" i="87"/>
  <c r="AR430" i="87"/>
  <c r="H430" i="87"/>
  <c r="Y430" i="87"/>
  <c r="Q430" i="87"/>
  <c r="AD430" i="87"/>
  <c r="M430" i="87"/>
  <c r="I430" i="87"/>
  <c r="AF430" i="87"/>
  <c r="V430" i="87"/>
  <c r="AS430" i="87"/>
  <c r="AQ430" i="87"/>
  <c r="K430" i="87"/>
  <c r="AH430" i="87"/>
  <c r="AK430" i="87"/>
  <c r="AL430" i="87"/>
  <c r="AB430" i="87"/>
  <c r="AP430" i="87"/>
  <c r="O430" i="87"/>
  <c r="AM430" i="87"/>
  <c r="AI430" i="87"/>
  <c r="AC430" i="87"/>
  <c r="Z430" i="87"/>
  <c r="R430" i="87"/>
  <c r="AJ430" i="87"/>
  <c r="P430" i="87"/>
  <c r="J430" i="87"/>
  <c r="AA430" i="87"/>
  <c r="AE430" i="87"/>
  <c r="AN430" i="87"/>
  <c r="N430" i="87"/>
  <c r="W430" i="87"/>
  <c r="H425" i="32"/>
  <c r="P425" i="32"/>
  <c r="AF425" i="32"/>
  <c r="AP425" i="32"/>
  <c r="I425" i="32"/>
  <c r="Z425" i="32"/>
  <c r="AQ425" i="32"/>
  <c r="W425" i="32"/>
  <c r="AN425" i="32"/>
  <c r="U425" i="32"/>
  <c r="K425" i="32"/>
  <c r="AS425" i="32"/>
  <c r="AO425" i="32"/>
  <c r="Y425" i="32"/>
  <c r="Q425" i="32"/>
  <c r="AI425" i="32"/>
  <c r="N425" i="32"/>
  <c r="AE425" i="32"/>
  <c r="AL425" i="32"/>
  <c r="O425" i="32"/>
  <c r="S425" i="32"/>
  <c r="V425" i="32"/>
  <c r="R425" i="32"/>
  <c r="AH425" i="32"/>
  <c r="AD425" i="32"/>
  <c r="AA425" i="32"/>
  <c r="AK425" i="32"/>
  <c r="AM425" i="32"/>
  <c r="AJ425" i="32"/>
  <c r="AC425" i="32"/>
  <c r="AB425" i="32"/>
  <c r="X425" i="32"/>
  <c r="M425" i="32"/>
  <c r="J425" i="32"/>
  <c r="AR425" i="32"/>
  <c r="L425" i="32"/>
  <c r="I425" i="91"/>
  <c r="Z425" i="91"/>
  <c r="AL425" i="91"/>
  <c r="AE425" i="91"/>
  <c r="AS425" i="91"/>
  <c r="Y425" i="91"/>
  <c r="H425" i="91"/>
  <c r="X425" i="91"/>
  <c r="AF425" i="91"/>
  <c r="J425" i="91"/>
  <c r="AI425" i="91"/>
  <c r="AN425" i="91"/>
  <c r="AH425" i="91"/>
  <c r="P425" i="91"/>
  <c r="AK425" i="91"/>
  <c r="M425" i="91"/>
  <c r="V425" i="91"/>
  <c r="AB425" i="91"/>
  <c r="K425" i="91"/>
  <c r="AR425" i="91"/>
  <c r="U425" i="91"/>
  <c r="R425" i="91"/>
  <c r="AP425" i="91"/>
  <c r="N425" i="91"/>
  <c r="AM425" i="91"/>
  <c r="AQ425" i="91"/>
  <c r="AA425" i="91"/>
  <c r="W425" i="91"/>
  <c r="AD425" i="91"/>
  <c r="S425" i="91"/>
  <c r="AJ425" i="91"/>
  <c r="AO425" i="91"/>
  <c r="AC425" i="91"/>
  <c r="O425" i="91"/>
  <c r="L425" i="91"/>
  <c r="Q425" i="91"/>
  <c r="AQ421" i="91"/>
  <c r="AC421" i="91"/>
  <c r="M421" i="91"/>
  <c r="AR421" i="91"/>
  <c r="Q421" i="91"/>
  <c r="X421" i="91"/>
  <c r="AP421" i="91"/>
  <c r="AF421" i="91"/>
  <c r="AL421" i="91"/>
  <c r="H421" i="91"/>
  <c r="AK421" i="91"/>
  <c r="S421" i="91"/>
  <c r="L421" i="91"/>
  <c r="AO421" i="91"/>
  <c r="O421" i="91"/>
  <c r="P421" i="91"/>
  <c r="AM421" i="91"/>
  <c r="I421" i="91"/>
  <c r="U421" i="91"/>
  <c r="AB421" i="91"/>
  <c r="Y421" i="91"/>
  <c r="V421" i="91"/>
  <c r="AI421" i="91"/>
  <c r="AS421" i="91"/>
  <c r="AH421" i="91"/>
  <c r="W421" i="91"/>
  <c r="AN421" i="91"/>
  <c r="AD421" i="91"/>
  <c r="Z421" i="91"/>
  <c r="N421" i="91"/>
  <c r="AE421" i="91"/>
  <c r="AJ421" i="91"/>
  <c r="K421" i="91"/>
  <c r="R421" i="91"/>
  <c r="J421" i="91"/>
  <c r="AA421" i="91"/>
  <c r="O417" i="32"/>
  <c r="AF417" i="32"/>
  <c r="K417" i="32"/>
  <c r="AK417" i="32"/>
  <c r="AC417" i="32"/>
  <c r="Q417" i="32"/>
  <c r="AI417" i="32"/>
  <c r="J417" i="32"/>
  <c r="AA417" i="32"/>
  <c r="AR417" i="32"/>
  <c r="AP417" i="32"/>
  <c r="AS417" i="32"/>
  <c r="I417" i="32"/>
  <c r="Z417" i="32"/>
  <c r="AQ417" i="32"/>
  <c r="R417" i="32"/>
  <c r="AJ417" i="32"/>
  <c r="Y417" i="32"/>
  <c r="S417" i="32"/>
  <c r="AL417" i="32"/>
  <c r="M417" i="32"/>
  <c r="H417" i="32"/>
  <c r="AN417" i="32"/>
  <c r="P417" i="32"/>
  <c r="X417" i="32"/>
  <c r="U417" i="32"/>
  <c r="V417" i="32"/>
  <c r="N417" i="32"/>
  <c r="L417" i="32"/>
  <c r="AD417" i="32"/>
  <c r="W417" i="32"/>
  <c r="AB417" i="32"/>
  <c r="AO417" i="32"/>
  <c r="AM417" i="32"/>
  <c r="AE417" i="32"/>
  <c r="AH417" i="32"/>
  <c r="I417" i="91"/>
  <c r="S417" i="91"/>
  <c r="AP417" i="91"/>
  <c r="Y417" i="91"/>
  <c r="H417" i="91"/>
  <c r="AA417" i="91"/>
  <c r="AO417" i="91"/>
  <c r="R417" i="91"/>
  <c r="Q417" i="91"/>
  <c r="K417" i="91"/>
  <c r="AQ417" i="91"/>
  <c r="AH417" i="91"/>
  <c r="P417" i="91"/>
  <c r="AM417" i="91"/>
  <c r="O417" i="91"/>
  <c r="AD417" i="91"/>
  <c r="AN417" i="91"/>
  <c r="AI417" i="91"/>
  <c r="N417" i="91"/>
  <c r="AL417" i="91"/>
  <c r="AR417" i="91"/>
  <c r="AJ417" i="91"/>
  <c r="AS417" i="91"/>
  <c r="AE417" i="91"/>
  <c r="U417" i="91"/>
  <c r="V417" i="91"/>
  <c r="M417" i="91"/>
  <c r="AK417" i="91"/>
  <c r="L417" i="91"/>
  <c r="AB417" i="91"/>
  <c r="AF417" i="91"/>
  <c r="W417" i="91"/>
  <c r="J417" i="91"/>
  <c r="Z417" i="91"/>
  <c r="AC417" i="91"/>
  <c r="X417" i="91"/>
  <c r="U413" i="91"/>
  <c r="L413" i="91"/>
  <c r="AC413" i="91"/>
  <c r="AP413" i="91"/>
  <c r="Y413" i="91"/>
  <c r="H413" i="91"/>
  <c r="AS413" i="91"/>
  <c r="AB413" i="91"/>
  <c r="K413" i="91"/>
  <c r="AD413" i="91"/>
  <c r="M413" i="91"/>
  <c r="W413" i="91"/>
  <c r="AA413" i="91"/>
  <c r="AH413" i="91"/>
  <c r="AL413" i="91"/>
  <c r="AK413" i="91"/>
  <c r="S413" i="91"/>
  <c r="AM413" i="91"/>
  <c r="V413" i="91"/>
  <c r="AN413" i="91"/>
  <c r="AR413" i="91"/>
  <c r="J413" i="91"/>
  <c r="X413" i="91"/>
  <c r="Z413" i="91"/>
  <c r="N413" i="91"/>
  <c r="AO413" i="91"/>
  <c r="AQ413" i="91"/>
  <c r="I413" i="91"/>
  <c r="R413" i="91"/>
  <c r="AI413" i="91"/>
  <c r="P413" i="91"/>
  <c r="Q413" i="91"/>
  <c r="AF413" i="91"/>
  <c r="AE413" i="91"/>
  <c r="O413" i="91"/>
  <c r="AJ413" i="91"/>
  <c r="AP404" i="92"/>
  <c r="V404" i="92"/>
  <c r="AH404" i="92"/>
  <c r="AD404" i="92"/>
  <c r="J404" i="92"/>
  <c r="AR404" i="92"/>
  <c r="AA404" i="92"/>
  <c r="H404" i="92"/>
  <c r="AM404" i="92"/>
  <c r="AO404" i="92"/>
  <c r="X404" i="92"/>
  <c r="AN404" i="92"/>
  <c r="Q404" i="92"/>
  <c r="AE404" i="92"/>
  <c r="I404" i="92"/>
  <c r="R404" i="92"/>
  <c r="AF404" i="92"/>
  <c r="O404" i="92"/>
  <c r="AC404" i="92"/>
  <c r="AQ404" i="92"/>
  <c r="U404" i="92"/>
  <c r="Y404" i="92"/>
  <c r="S404" i="92"/>
  <c r="L404" i="92"/>
  <c r="M404" i="92"/>
  <c r="P404" i="92"/>
  <c r="AK404" i="92"/>
  <c r="AI404" i="92"/>
  <c r="Z404" i="92"/>
  <c r="K404" i="92"/>
  <c r="AJ404" i="92"/>
  <c r="W404" i="92"/>
  <c r="AS404" i="92"/>
  <c r="AL404" i="92"/>
  <c r="AB404" i="92"/>
  <c r="N404" i="92"/>
  <c r="W408" i="87"/>
  <c r="AN408" i="87"/>
  <c r="AP408" i="87"/>
  <c r="AD408" i="87"/>
  <c r="M408" i="87"/>
  <c r="AF408" i="87"/>
  <c r="O408" i="87"/>
  <c r="AA408" i="87"/>
  <c r="AH408" i="87"/>
  <c r="AE408" i="87"/>
  <c r="AL408" i="87"/>
  <c r="AM408" i="87"/>
  <c r="V408" i="87"/>
  <c r="AO408" i="87"/>
  <c r="X408" i="87"/>
  <c r="AS408" i="87"/>
  <c r="J408" i="87"/>
  <c r="P408" i="87"/>
  <c r="AC408" i="87"/>
  <c r="AI408" i="87"/>
  <c r="AK408" i="87"/>
  <c r="AJ408" i="87"/>
  <c r="H408" i="87"/>
  <c r="Q408" i="87"/>
  <c r="S408" i="87"/>
  <c r="AQ408" i="87"/>
  <c r="L408" i="87"/>
  <c r="AR408" i="87"/>
  <c r="K408" i="87"/>
  <c r="Z408" i="87"/>
  <c r="R408" i="87"/>
  <c r="I408" i="87"/>
  <c r="Y408" i="87"/>
  <c r="AB408" i="87"/>
  <c r="N408" i="87"/>
  <c r="AD408" i="91"/>
  <c r="Y408" i="91"/>
  <c r="X408" i="91"/>
  <c r="S408" i="91"/>
  <c r="AC408" i="91"/>
  <c r="AR408" i="91"/>
  <c r="Q408" i="91"/>
  <c r="AF408" i="91"/>
  <c r="AK408" i="91"/>
  <c r="M408" i="91"/>
  <c r="I408" i="91"/>
  <c r="O408" i="91"/>
  <c r="Z408" i="91"/>
  <c r="AB408" i="91"/>
  <c r="H408" i="91"/>
  <c r="AL408" i="91"/>
  <c r="P408" i="91"/>
  <c r="AM408" i="91"/>
  <c r="AO408" i="91"/>
  <c r="U408" i="91"/>
  <c r="AH408" i="91"/>
  <c r="AP408" i="91"/>
  <c r="K408" i="91"/>
  <c r="AI408" i="91"/>
  <c r="R408" i="91"/>
  <c r="AJ408" i="91"/>
  <c r="AQ408" i="91"/>
  <c r="AS408" i="91"/>
  <c r="J408" i="91"/>
  <c r="AA408" i="91"/>
  <c r="L408" i="91"/>
  <c r="AE408" i="91"/>
  <c r="V408" i="91"/>
  <c r="N408" i="91"/>
  <c r="AN408" i="91"/>
  <c r="W408" i="91"/>
  <c r="L392" i="32"/>
  <c r="AC392" i="32"/>
  <c r="J392" i="32"/>
  <c r="AA392" i="32"/>
  <c r="AR392" i="32"/>
  <c r="Q392" i="32"/>
  <c r="M392" i="32"/>
  <c r="Z392" i="32"/>
  <c r="AO392" i="32"/>
  <c r="S392" i="32"/>
  <c r="U392" i="32"/>
  <c r="AL392" i="32"/>
  <c r="R392" i="32"/>
  <c r="AJ392" i="32"/>
  <c r="AD392" i="32"/>
  <c r="O392" i="32"/>
  <c r="AK392" i="32"/>
  <c r="Y392" i="32"/>
  <c r="W392" i="32"/>
  <c r="AH392" i="32"/>
  <c r="AE392" i="32"/>
  <c r="AM392" i="32"/>
  <c r="AS392" i="32"/>
  <c r="H392" i="32"/>
  <c r="AP392" i="32"/>
  <c r="AN392" i="32"/>
  <c r="AI392" i="32"/>
  <c r="X392" i="32"/>
  <c r="V392" i="32"/>
  <c r="AQ392" i="32"/>
  <c r="AB392" i="32"/>
  <c r="P392" i="32"/>
  <c r="N392" i="32"/>
  <c r="I392" i="32"/>
  <c r="AF392" i="32"/>
  <c r="K392" i="32"/>
  <c r="W392" i="93"/>
  <c r="AJ392" i="93"/>
  <c r="AN392" i="93"/>
  <c r="R392" i="93"/>
  <c r="AL392" i="93"/>
  <c r="H392" i="93"/>
  <c r="U392" i="93"/>
  <c r="I392" i="93"/>
  <c r="L392" i="93"/>
  <c r="Z392" i="93"/>
  <c r="AC392" i="93"/>
  <c r="AP392" i="93"/>
  <c r="N392" i="93"/>
  <c r="Y392" i="93"/>
  <c r="Q392" i="93"/>
  <c r="AD392" i="93"/>
  <c r="AE392" i="93"/>
  <c r="AO392" i="93"/>
  <c r="X392" i="93"/>
  <c r="J392" i="93"/>
  <c r="AH392" i="93"/>
  <c r="M392" i="93"/>
  <c r="AF392" i="93"/>
  <c r="O392" i="93"/>
  <c r="V392" i="93"/>
  <c r="AR392" i="93"/>
  <c r="AQ392" i="93"/>
  <c r="AS392" i="93"/>
  <c r="K392" i="93"/>
  <c r="AI392" i="93"/>
  <c r="AK392" i="93"/>
  <c r="P392" i="93"/>
  <c r="AB392" i="93"/>
  <c r="AA392" i="93"/>
  <c r="S392" i="93"/>
  <c r="AM392" i="93"/>
  <c r="AR438" i="87"/>
  <c r="AA438" i="87"/>
  <c r="I438" i="87"/>
  <c r="H438" i="87"/>
  <c r="AM438" i="87"/>
  <c r="P438" i="87"/>
  <c r="N438" i="87"/>
  <c r="AQ438" i="87"/>
  <c r="AJ438" i="87"/>
  <c r="AL438" i="87"/>
  <c r="V438" i="87"/>
  <c r="M438" i="87"/>
  <c r="AD438" i="87"/>
  <c r="AE438" i="87"/>
  <c r="AK438" i="87"/>
  <c r="S438" i="87"/>
  <c r="AI438" i="87"/>
  <c r="L438" i="87"/>
  <c r="AH438" i="87"/>
  <c r="AS438" i="87"/>
  <c r="AB438" i="87"/>
  <c r="K438" i="87"/>
  <c r="W438" i="87"/>
  <c r="R438" i="87"/>
  <c r="Y438" i="87"/>
  <c r="AO438" i="87"/>
  <c r="AN438" i="87"/>
  <c r="Z438" i="87"/>
  <c r="AF438" i="87"/>
  <c r="AC438" i="87"/>
  <c r="AP438" i="87"/>
  <c r="X438" i="87"/>
  <c r="Q438" i="87"/>
  <c r="O438" i="87"/>
  <c r="J438" i="87"/>
  <c r="AQ438" i="93"/>
  <c r="Z438" i="93"/>
  <c r="I438" i="93"/>
  <c r="AC438" i="93"/>
  <c r="L438" i="93"/>
  <c r="X438" i="93"/>
  <c r="S438" i="93"/>
  <c r="N438" i="93"/>
  <c r="R438" i="93"/>
  <c r="AI438" i="93"/>
  <c r="Q438" i="93"/>
  <c r="AL438" i="93"/>
  <c r="U438" i="93"/>
  <c r="AO438" i="93"/>
  <c r="AR438" i="93"/>
  <c r="AS438" i="93"/>
  <c r="W438" i="93"/>
  <c r="AN438" i="93"/>
  <c r="AM438" i="93"/>
  <c r="AP438" i="93"/>
  <c r="H438" i="93"/>
  <c r="J438" i="93"/>
  <c r="AA438" i="93"/>
  <c r="V438" i="93"/>
  <c r="Y438" i="93"/>
  <c r="O438" i="93"/>
  <c r="AK438" i="93"/>
  <c r="AD438" i="93"/>
  <c r="AF438" i="93"/>
  <c r="K438" i="93"/>
  <c r="M438" i="93"/>
  <c r="AE438" i="93"/>
  <c r="AH438" i="93"/>
  <c r="AB438" i="93"/>
  <c r="P438" i="93"/>
  <c r="AJ438" i="93"/>
  <c r="AQ431" i="94"/>
  <c r="V431" i="94"/>
  <c r="O431" i="94"/>
  <c r="J431" i="94"/>
  <c r="M431" i="94"/>
  <c r="AK431" i="94"/>
  <c r="AE431" i="94"/>
  <c r="AJ431" i="94"/>
  <c r="R431" i="94"/>
  <c r="Z431" i="94"/>
  <c r="AM431" i="94"/>
  <c r="AF431" i="94"/>
  <c r="AP431" i="94"/>
  <c r="Y431" i="94"/>
  <c r="H431" i="94"/>
  <c r="AB431" i="94"/>
  <c r="AR431" i="94"/>
  <c r="I431" i="94"/>
  <c r="AA431" i="94"/>
  <c r="AH431" i="94"/>
  <c r="P431" i="94"/>
  <c r="Q431" i="94"/>
  <c r="AN431" i="94"/>
  <c r="X431" i="94"/>
  <c r="AL431" i="94"/>
  <c r="K431" i="94"/>
  <c r="AO431" i="94"/>
  <c r="U431" i="94"/>
  <c r="AI431" i="94"/>
  <c r="AC431" i="94"/>
  <c r="AD431" i="94"/>
  <c r="L431" i="94"/>
  <c r="S431" i="94"/>
  <c r="W431" i="94"/>
  <c r="N431" i="94"/>
  <c r="AS431" i="94"/>
  <c r="AI431" i="91"/>
  <c r="M431" i="91"/>
  <c r="AP431" i="91"/>
  <c r="AO431" i="91"/>
  <c r="L431" i="91"/>
  <c r="Y431" i="91"/>
  <c r="S431" i="91"/>
  <c r="Q431" i="91"/>
  <c r="AD431" i="91"/>
  <c r="O431" i="91"/>
  <c r="AL431" i="91"/>
  <c r="V431" i="91"/>
  <c r="AS431" i="91"/>
  <c r="AK431" i="91"/>
  <c r="AC431" i="91"/>
  <c r="Z431" i="91"/>
  <c r="K431" i="91"/>
  <c r="AH431" i="91"/>
  <c r="H431" i="91"/>
  <c r="AQ431" i="91"/>
  <c r="U431" i="91"/>
  <c r="AB431" i="91"/>
  <c r="I431" i="91"/>
  <c r="P431" i="91"/>
  <c r="W431" i="91"/>
  <c r="AN431" i="91"/>
  <c r="X431" i="91"/>
  <c r="N431" i="91"/>
  <c r="AE431" i="91"/>
  <c r="AR431" i="91"/>
  <c r="AF431" i="91"/>
  <c r="R431" i="91"/>
  <c r="AM431" i="91"/>
  <c r="AJ431" i="91"/>
  <c r="J431" i="91"/>
  <c r="AA431" i="91"/>
  <c r="M391" i="24"/>
  <c r="AS409" i="88"/>
  <c r="AL409" i="88"/>
  <c r="V409" i="88"/>
  <c r="H409" i="88"/>
  <c r="AM409" i="88"/>
  <c r="U409" i="88"/>
  <c r="AC409" i="88"/>
  <c r="O409" i="88"/>
  <c r="M409" i="88"/>
  <c r="Y409" i="88"/>
  <c r="AI409" i="88"/>
  <c r="K409" i="88"/>
  <c r="AP409" i="88"/>
  <c r="Q409" i="88"/>
  <c r="L409" i="88"/>
  <c r="AD409" i="88"/>
  <c r="AH409" i="88"/>
  <c r="AQ409" i="88"/>
  <c r="P409" i="88"/>
  <c r="Z409" i="88"/>
  <c r="W409" i="88"/>
  <c r="AN409" i="88"/>
  <c r="S409" i="88"/>
  <c r="AK409" i="88"/>
  <c r="N409" i="88"/>
  <c r="AE409" i="88"/>
  <c r="AB409" i="88"/>
  <c r="I409" i="88"/>
  <c r="R409" i="88"/>
  <c r="AJ409" i="88"/>
  <c r="AF409" i="88"/>
  <c r="AR409" i="88"/>
  <c r="AO409" i="88"/>
  <c r="J409" i="88"/>
  <c r="AA409" i="88"/>
  <c r="X409" i="88"/>
  <c r="AR409" i="94"/>
  <c r="AI409" i="94"/>
  <c r="Q409" i="94"/>
  <c r="AB409" i="94"/>
  <c r="K409" i="94"/>
  <c r="AO409" i="94"/>
  <c r="X409" i="94"/>
  <c r="O409" i="94"/>
  <c r="AQ409" i="94"/>
  <c r="AK409" i="94"/>
  <c r="S409" i="94"/>
  <c r="AS409" i="94"/>
  <c r="Z409" i="94"/>
  <c r="I409" i="94"/>
  <c r="AD409" i="94"/>
  <c r="U409" i="94"/>
  <c r="AL409" i="94"/>
  <c r="W409" i="94"/>
  <c r="AN409" i="94"/>
  <c r="M409" i="94"/>
  <c r="L409" i="94"/>
  <c r="AC409" i="94"/>
  <c r="N409" i="94"/>
  <c r="AE409" i="94"/>
  <c r="H409" i="94"/>
  <c r="AP409" i="94"/>
  <c r="J409" i="94"/>
  <c r="AM409" i="94"/>
  <c r="Y409" i="94"/>
  <c r="AA409" i="94"/>
  <c r="AF409" i="94"/>
  <c r="V409" i="94"/>
  <c r="P409" i="94"/>
  <c r="AH409" i="94"/>
  <c r="R409" i="94"/>
  <c r="AJ409" i="94"/>
  <c r="U397" i="92"/>
  <c r="Y397" i="92"/>
  <c r="AC397" i="92"/>
  <c r="AL397" i="92"/>
  <c r="AP397" i="92"/>
  <c r="H397" i="92"/>
  <c r="AS397" i="92"/>
  <c r="AB397" i="92"/>
  <c r="K397" i="92"/>
  <c r="AD397" i="92"/>
  <c r="M397" i="92"/>
  <c r="W397" i="92"/>
  <c r="AA397" i="92"/>
  <c r="AH397" i="92"/>
  <c r="L397" i="92"/>
  <c r="AK397" i="92"/>
  <c r="S397" i="92"/>
  <c r="AM397" i="92"/>
  <c r="V397" i="92"/>
  <c r="AN397" i="92"/>
  <c r="AR397" i="92"/>
  <c r="J397" i="92"/>
  <c r="X397" i="92"/>
  <c r="Z397" i="92"/>
  <c r="N397" i="92"/>
  <c r="AO397" i="92"/>
  <c r="AQ397" i="92"/>
  <c r="I397" i="92"/>
  <c r="R397" i="92"/>
  <c r="AF397" i="92"/>
  <c r="AE397" i="92"/>
  <c r="O397" i="92"/>
  <c r="AJ397" i="92"/>
  <c r="AI397" i="92"/>
  <c r="P397" i="92"/>
  <c r="Q397" i="92"/>
  <c r="AQ439" i="32"/>
  <c r="I439" i="32"/>
  <c r="AF439" i="32"/>
  <c r="AB439" i="32"/>
  <c r="Q439" i="32"/>
  <c r="AJ439" i="32"/>
  <c r="R439" i="32"/>
  <c r="AL439" i="32"/>
  <c r="U439" i="32"/>
  <c r="Z439" i="32"/>
  <c r="O439" i="32"/>
  <c r="K439" i="32"/>
  <c r="AS439" i="32"/>
  <c r="V439" i="32"/>
  <c r="AD439" i="32"/>
  <c r="AR439" i="32"/>
  <c r="AA439" i="32"/>
  <c r="J439" i="32"/>
  <c r="AC439" i="32"/>
  <c r="L439" i="32"/>
  <c r="X439" i="32"/>
  <c r="M439" i="32"/>
  <c r="AN439" i="32"/>
  <c r="AP439" i="32"/>
  <c r="AO439" i="32"/>
  <c r="AE439" i="32"/>
  <c r="AH439" i="32"/>
  <c r="S439" i="32"/>
  <c r="AI439" i="32"/>
  <c r="W439" i="32"/>
  <c r="Y439" i="32"/>
  <c r="H439" i="32"/>
  <c r="AK439" i="32"/>
  <c r="AM439" i="32"/>
  <c r="N439" i="32"/>
  <c r="P439" i="32"/>
  <c r="AR439" i="88"/>
  <c r="X439" i="88"/>
  <c r="AL439" i="88"/>
  <c r="H439" i="88"/>
  <c r="AF439" i="88"/>
  <c r="Q439" i="88"/>
  <c r="Y439" i="88"/>
  <c r="AI439" i="88"/>
  <c r="AC439" i="88"/>
  <c r="AD439" i="88"/>
  <c r="S439" i="88"/>
  <c r="M439" i="88"/>
  <c r="AQ439" i="88"/>
  <c r="AO439" i="88"/>
  <c r="L439" i="88"/>
  <c r="AK439" i="88"/>
  <c r="AB439" i="88"/>
  <c r="O439" i="88"/>
  <c r="AP439" i="88"/>
  <c r="P439" i="88"/>
  <c r="AM439" i="88"/>
  <c r="Z439" i="88"/>
  <c r="AH439" i="88"/>
  <c r="K439" i="88"/>
  <c r="J439" i="88"/>
  <c r="AA439" i="88"/>
  <c r="I439" i="88"/>
  <c r="U439" i="88"/>
  <c r="AS439" i="88"/>
  <c r="R439" i="88"/>
  <c r="AJ439" i="88"/>
  <c r="V439" i="88"/>
  <c r="AN439" i="88"/>
  <c r="W439" i="88"/>
  <c r="AE439" i="88"/>
  <c r="N439" i="88"/>
  <c r="J434" i="87"/>
  <c r="AE434" i="87"/>
  <c r="R434" i="87"/>
  <c r="AO434" i="87"/>
  <c r="X434" i="87"/>
  <c r="AM434" i="87"/>
  <c r="M434" i="87"/>
  <c r="AQ434" i="87"/>
  <c r="AK434" i="87"/>
  <c r="AR434" i="87"/>
  <c r="AA434" i="87"/>
  <c r="V434" i="87"/>
  <c r="I434" i="87"/>
  <c r="AF434" i="87"/>
  <c r="S434" i="87"/>
  <c r="N434" i="87"/>
  <c r="Z434" i="87"/>
  <c r="O434" i="87"/>
  <c r="AH434" i="87"/>
  <c r="P434" i="87"/>
  <c r="Q434" i="87"/>
  <c r="AN434" i="87"/>
  <c r="AJ434" i="87"/>
  <c r="AD434" i="87"/>
  <c r="AP434" i="87"/>
  <c r="Y434" i="87"/>
  <c r="H434" i="87"/>
  <c r="AB434" i="87"/>
  <c r="AL434" i="87"/>
  <c r="K434" i="87"/>
  <c r="AC434" i="87"/>
  <c r="W434" i="87"/>
  <c r="AI434" i="87"/>
  <c r="L434" i="87"/>
  <c r="AS434" i="87"/>
  <c r="U434" i="91"/>
  <c r="AP434" i="91"/>
  <c r="AL434" i="91"/>
  <c r="AC434" i="91"/>
  <c r="L434" i="91"/>
  <c r="AO434" i="91"/>
  <c r="X434" i="91"/>
  <c r="AQ434" i="91"/>
  <c r="Z434" i="91"/>
  <c r="I434" i="91"/>
  <c r="R434" i="91"/>
  <c r="W434" i="91"/>
  <c r="Y434" i="91"/>
  <c r="AF434" i="91"/>
  <c r="O434" i="91"/>
  <c r="AI434" i="91"/>
  <c r="Q434" i="91"/>
  <c r="AJ434" i="91"/>
  <c r="AN434" i="91"/>
  <c r="P434" i="91"/>
  <c r="AB434" i="91"/>
  <c r="AD434" i="91"/>
  <c r="AA434" i="91"/>
  <c r="AH434" i="91"/>
  <c r="AS434" i="91"/>
  <c r="K434" i="91"/>
  <c r="M434" i="91"/>
  <c r="AE434" i="91"/>
  <c r="S434" i="91"/>
  <c r="J434" i="91"/>
  <c r="AM434" i="91"/>
  <c r="N434" i="91"/>
  <c r="H434" i="91"/>
  <c r="V434" i="91"/>
  <c r="AK434" i="91"/>
  <c r="AR434" i="91"/>
  <c r="AR429" i="87"/>
  <c r="I429" i="87"/>
  <c r="AI429" i="87"/>
  <c r="P429" i="87"/>
  <c r="W429" i="87"/>
  <c r="AA429" i="87"/>
  <c r="L429" i="87"/>
  <c r="AE429" i="87"/>
  <c r="AM429" i="87"/>
  <c r="AQ429" i="87"/>
  <c r="N429" i="87"/>
  <c r="AF429" i="87"/>
  <c r="O429" i="87"/>
  <c r="AD429" i="87"/>
  <c r="J429" i="87"/>
  <c r="AN429" i="87"/>
  <c r="AC429" i="87"/>
  <c r="AO429" i="87"/>
  <c r="X429" i="87"/>
  <c r="AP429" i="87"/>
  <c r="R429" i="87"/>
  <c r="Z429" i="87"/>
  <c r="AL429" i="87"/>
  <c r="S429" i="87"/>
  <c r="M429" i="87"/>
  <c r="AS429" i="87"/>
  <c r="K429" i="87"/>
  <c r="Q429" i="87"/>
  <c r="H429" i="87"/>
  <c r="AK429" i="87"/>
  <c r="AJ429" i="87"/>
  <c r="AH429" i="87"/>
  <c r="V429" i="87"/>
  <c r="AB429" i="87"/>
  <c r="Y429" i="87"/>
  <c r="AJ429" i="93"/>
  <c r="W429" i="93"/>
  <c r="AE429" i="93"/>
  <c r="J429" i="93"/>
  <c r="AR429" i="93"/>
  <c r="AN429" i="93"/>
  <c r="N429" i="93"/>
  <c r="R429" i="93"/>
  <c r="AA429" i="93"/>
  <c r="P429" i="93"/>
  <c r="AF429" i="93"/>
  <c r="O429" i="93"/>
  <c r="AI429" i="93"/>
  <c r="Q429" i="93"/>
  <c r="U429" i="93"/>
  <c r="AH429" i="93"/>
  <c r="AO429" i="93"/>
  <c r="X429" i="93"/>
  <c r="AQ429" i="93"/>
  <c r="Z429" i="93"/>
  <c r="I429" i="93"/>
  <c r="AL429" i="93"/>
  <c r="S429" i="93"/>
  <c r="V429" i="93"/>
  <c r="AS429" i="93"/>
  <c r="K429" i="93"/>
  <c r="M429" i="93"/>
  <c r="H429" i="93"/>
  <c r="AK429" i="93"/>
  <c r="AM429" i="93"/>
  <c r="L429" i="93"/>
  <c r="AP429" i="93"/>
  <c r="Y429" i="93"/>
  <c r="AB429" i="93"/>
  <c r="AD429" i="93"/>
  <c r="AC429" i="93"/>
  <c r="X426" i="88"/>
  <c r="AO426" i="88"/>
  <c r="J426" i="88"/>
  <c r="K426" i="88"/>
  <c r="AJ426" i="88"/>
  <c r="O426" i="88"/>
  <c r="AR426" i="88"/>
  <c r="AK426" i="88"/>
  <c r="R426" i="88"/>
  <c r="AF426" i="88"/>
  <c r="S426" i="88"/>
  <c r="AA426" i="88"/>
  <c r="AQ426" i="88"/>
  <c r="Z426" i="88"/>
  <c r="I426" i="88"/>
  <c r="AC426" i="88"/>
  <c r="L426" i="88"/>
  <c r="AE426" i="88"/>
  <c r="AI426" i="88"/>
  <c r="Q426" i="88"/>
  <c r="AL426" i="88"/>
  <c r="U426" i="88"/>
  <c r="N426" i="88"/>
  <c r="M426" i="88"/>
  <c r="P426" i="88"/>
  <c r="AS426" i="88"/>
  <c r="AD426" i="88"/>
  <c r="AH426" i="88"/>
  <c r="W426" i="88"/>
  <c r="AB426" i="88"/>
  <c r="Y426" i="88"/>
  <c r="AM426" i="88"/>
  <c r="H426" i="88"/>
  <c r="V426" i="88"/>
  <c r="AN426" i="88"/>
  <c r="AP426" i="88"/>
  <c r="J426" i="94"/>
  <c r="AH426" i="94"/>
  <c r="L426" i="94"/>
  <c r="AN426" i="94"/>
  <c r="W426" i="94"/>
  <c r="AC426" i="94"/>
  <c r="AR426" i="94"/>
  <c r="AO426" i="94"/>
  <c r="X426" i="94"/>
  <c r="AQ426" i="94"/>
  <c r="U426" i="94"/>
  <c r="AJ426" i="94"/>
  <c r="M426" i="94"/>
  <c r="AM426" i="94"/>
  <c r="AF426" i="94"/>
  <c r="O426" i="94"/>
  <c r="AE426" i="94"/>
  <c r="I426" i="94"/>
  <c r="Y426" i="94"/>
  <c r="P426" i="94"/>
  <c r="AI426" i="94"/>
  <c r="S426" i="94"/>
  <c r="N426" i="94"/>
  <c r="H426" i="94"/>
  <c r="AK426" i="94"/>
  <c r="AL426" i="94"/>
  <c r="AD426" i="94"/>
  <c r="Q426" i="94"/>
  <c r="AS426" i="94"/>
  <c r="AP426" i="94"/>
  <c r="V426" i="94"/>
  <c r="AB426" i="94"/>
  <c r="R426" i="94"/>
  <c r="K426" i="94"/>
  <c r="AA426" i="94"/>
  <c r="Z426" i="94"/>
  <c r="J418" i="88"/>
  <c r="AA418" i="88"/>
  <c r="AK418" i="88"/>
  <c r="AB418" i="88"/>
  <c r="S418" i="88"/>
  <c r="K418" i="88"/>
  <c r="R418" i="88"/>
  <c r="AS418" i="88"/>
  <c r="AQ418" i="88"/>
  <c r="Z418" i="88"/>
  <c r="I418" i="88"/>
  <c r="AC418" i="88"/>
  <c r="L418" i="88"/>
  <c r="AE418" i="88"/>
  <c r="AF418" i="88"/>
  <c r="AI418" i="88"/>
  <c r="Q418" i="88"/>
  <c r="AL418" i="88"/>
  <c r="U418" i="88"/>
  <c r="N418" i="88"/>
  <c r="O418" i="88"/>
  <c r="AJ418" i="88"/>
  <c r="M418" i="88"/>
  <c r="P418" i="88"/>
  <c r="X418" i="88"/>
  <c r="AR418" i="88"/>
  <c r="AD418" i="88"/>
  <c r="AH418" i="88"/>
  <c r="W418" i="88"/>
  <c r="Y418" i="88"/>
  <c r="AM418" i="88"/>
  <c r="H418" i="88"/>
  <c r="V418" i="88"/>
  <c r="AN418" i="88"/>
  <c r="AP418" i="88"/>
  <c r="AO418" i="88"/>
  <c r="AA418" i="93"/>
  <c r="W418" i="93"/>
  <c r="AN418" i="93"/>
  <c r="AS418" i="93"/>
  <c r="AP418" i="93"/>
  <c r="R418" i="93"/>
  <c r="N418" i="93"/>
  <c r="J418" i="93"/>
  <c r="AJ418" i="93"/>
  <c r="H418" i="93"/>
  <c r="AR418" i="93"/>
  <c r="AB418" i="93"/>
  <c r="K418" i="93"/>
  <c r="AD418" i="93"/>
  <c r="M418" i="93"/>
  <c r="AC418" i="93"/>
  <c r="Y418" i="93"/>
  <c r="AK418" i="93"/>
  <c r="S418" i="93"/>
  <c r="AM418" i="93"/>
  <c r="V418" i="93"/>
  <c r="L418" i="93"/>
  <c r="O418" i="93"/>
  <c r="Q418" i="93"/>
  <c r="P418" i="93"/>
  <c r="AO418" i="93"/>
  <c r="AQ418" i="93"/>
  <c r="I418" i="93"/>
  <c r="AE418" i="93"/>
  <c r="AH418" i="93"/>
  <c r="AF418" i="93"/>
  <c r="AI418" i="93"/>
  <c r="U418" i="93"/>
  <c r="X418" i="93"/>
  <c r="Z418" i="93"/>
  <c r="AL418" i="93"/>
  <c r="L414" i="32"/>
  <c r="AI414" i="32"/>
  <c r="AS414" i="32"/>
  <c r="I414" i="32"/>
  <c r="AO414" i="32"/>
  <c r="AD414" i="32"/>
  <c r="AE414" i="32"/>
  <c r="N414" i="32"/>
  <c r="AH414" i="32"/>
  <c r="P414" i="32"/>
  <c r="S414" i="32"/>
  <c r="K414" i="32"/>
  <c r="AQ414" i="32"/>
  <c r="X414" i="32"/>
  <c r="M414" i="32"/>
  <c r="H414" i="32"/>
  <c r="AN414" i="32"/>
  <c r="W414" i="32"/>
  <c r="AP414" i="32"/>
  <c r="Y414" i="32"/>
  <c r="Z414" i="32"/>
  <c r="O414" i="32"/>
  <c r="R414" i="32"/>
  <c r="AL414" i="32"/>
  <c r="AK414" i="32"/>
  <c r="AB414" i="32"/>
  <c r="AR414" i="32"/>
  <c r="J414" i="32"/>
  <c r="AC414" i="32"/>
  <c r="Q414" i="32"/>
  <c r="AM414" i="32"/>
  <c r="AJ414" i="32"/>
  <c r="U414" i="32"/>
  <c r="AF414" i="32"/>
  <c r="V414" i="32"/>
  <c r="AA414" i="32"/>
  <c r="AS414" i="91"/>
  <c r="K414" i="91"/>
  <c r="Q414" i="91"/>
  <c r="Z414" i="91"/>
  <c r="AB414" i="91"/>
  <c r="AI414" i="91"/>
  <c r="AR414" i="91"/>
  <c r="AK414" i="91"/>
  <c r="I414" i="91"/>
  <c r="AM414" i="91"/>
  <c r="AO414" i="91"/>
  <c r="V414" i="91"/>
  <c r="X414" i="91"/>
  <c r="S414" i="91"/>
  <c r="M414" i="91"/>
  <c r="O414" i="91"/>
  <c r="L414" i="91"/>
  <c r="AC414" i="91"/>
  <c r="N414" i="91"/>
  <c r="AE414" i="91"/>
  <c r="U414" i="91"/>
  <c r="AL414" i="91"/>
  <c r="W414" i="91"/>
  <c r="AN414" i="91"/>
  <c r="AD414" i="91"/>
  <c r="AF414" i="91"/>
  <c r="Y414" i="91"/>
  <c r="AA414" i="91"/>
  <c r="AQ414" i="91"/>
  <c r="H414" i="91"/>
  <c r="AP414" i="91"/>
  <c r="J414" i="91"/>
  <c r="AH414" i="91"/>
  <c r="R414" i="91"/>
  <c r="AJ414" i="91"/>
  <c r="P414" i="91"/>
  <c r="AC406" i="88"/>
  <c r="L406" i="88"/>
  <c r="O406" i="88"/>
  <c r="AS406" i="88"/>
  <c r="K406" i="88"/>
  <c r="P406" i="88"/>
  <c r="AF406" i="88"/>
  <c r="AB406" i="88"/>
  <c r="AH406" i="88"/>
  <c r="U406" i="88"/>
  <c r="X406" i="88"/>
  <c r="AP406" i="88"/>
  <c r="AK406" i="88"/>
  <c r="H406" i="88"/>
  <c r="Y406" i="88"/>
  <c r="I406" i="88"/>
  <c r="Z406" i="88"/>
  <c r="AQ406" i="88"/>
  <c r="J406" i="88"/>
  <c r="AA406" i="88"/>
  <c r="AR406" i="88"/>
  <c r="Q406" i="88"/>
  <c r="AI406" i="88"/>
  <c r="R406" i="88"/>
  <c r="AJ406" i="88"/>
  <c r="AL406" i="88"/>
  <c r="V406" i="88"/>
  <c r="AN406" i="88"/>
  <c r="AM406" i="88"/>
  <c r="W406" i="88"/>
  <c r="S406" i="88"/>
  <c r="AO406" i="88"/>
  <c r="M406" i="88"/>
  <c r="AD406" i="88"/>
  <c r="N406" i="88"/>
  <c r="AE406" i="88"/>
  <c r="O406" i="92"/>
  <c r="AF406" i="92"/>
  <c r="J406" i="92"/>
  <c r="AE406" i="92"/>
  <c r="R406" i="92"/>
  <c r="AO406" i="92"/>
  <c r="X406" i="92"/>
  <c r="AL406" i="92"/>
  <c r="AA406" i="92"/>
  <c r="AK406" i="92"/>
  <c r="AR406" i="92"/>
  <c r="L406" i="92"/>
  <c r="AP406" i="92"/>
  <c r="U406" i="92"/>
  <c r="H406" i="92"/>
  <c r="AJ406" i="92"/>
  <c r="N406" i="92"/>
  <c r="S406" i="92"/>
  <c r="AQ406" i="92"/>
  <c r="Z406" i="92"/>
  <c r="I406" i="92"/>
  <c r="AB406" i="92"/>
  <c r="AI406" i="92"/>
  <c r="Q406" i="92"/>
  <c r="P406" i="92"/>
  <c r="AN406" i="92"/>
  <c r="V406" i="92"/>
  <c r="AH406" i="92"/>
  <c r="Y406" i="92"/>
  <c r="AC406" i="92"/>
  <c r="AM406" i="92"/>
  <c r="K406" i="92"/>
  <c r="AS406" i="92"/>
  <c r="AD406" i="92"/>
  <c r="M406" i="92"/>
  <c r="W406" i="92"/>
  <c r="W394" i="32"/>
  <c r="AN394" i="32"/>
  <c r="P394" i="32"/>
  <c r="AH394" i="32"/>
  <c r="AK394" i="32"/>
  <c r="AQ394" i="32"/>
  <c r="AO394" i="32"/>
  <c r="M394" i="32"/>
  <c r="N394" i="32"/>
  <c r="AE394" i="32"/>
  <c r="H394" i="32"/>
  <c r="Y394" i="32"/>
  <c r="AP394" i="32"/>
  <c r="K394" i="32"/>
  <c r="I394" i="32"/>
  <c r="X394" i="32"/>
  <c r="AB394" i="32"/>
  <c r="AI394" i="32"/>
  <c r="AD394" i="32"/>
  <c r="AJ394" i="32"/>
  <c r="AC394" i="32"/>
  <c r="V394" i="32"/>
  <c r="J394" i="32"/>
  <c r="AR394" i="32"/>
  <c r="AL394" i="32"/>
  <c r="S394" i="32"/>
  <c r="Z394" i="32"/>
  <c r="AF394" i="32"/>
  <c r="AS394" i="32"/>
  <c r="R394" i="32"/>
  <c r="L394" i="32"/>
  <c r="O394" i="32"/>
  <c r="Q394" i="32"/>
  <c r="AA394" i="32"/>
  <c r="U394" i="32"/>
  <c r="AM394" i="32"/>
  <c r="AD394" i="92"/>
  <c r="K394" i="92"/>
  <c r="AS394" i="92"/>
  <c r="AM394" i="92"/>
  <c r="AB394" i="92"/>
  <c r="AR394" i="92"/>
  <c r="Q394" i="92"/>
  <c r="X394" i="92"/>
  <c r="V394" i="92"/>
  <c r="AI394" i="92"/>
  <c r="AO394" i="92"/>
  <c r="S394" i="92"/>
  <c r="AQ394" i="92"/>
  <c r="O394" i="92"/>
  <c r="M394" i="92"/>
  <c r="I394" i="92"/>
  <c r="Z394" i="92"/>
  <c r="H394" i="92"/>
  <c r="Y394" i="92"/>
  <c r="AP394" i="92"/>
  <c r="N394" i="92"/>
  <c r="AE394" i="92"/>
  <c r="AK394" i="92"/>
  <c r="P394" i="92"/>
  <c r="AH394" i="92"/>
  <c r="W394" i="92"/>
  <c r="AN394" i="92"/>
  <c r="AC394" i="92"/>
  <c r="AJ394" i="92"/>
  <c r="AF394" i="92"/>
  <c r="L394" i="92"/>
  <c r="R394" i="92"/>
  <c r="U394" i="92"/>
  <c r="AL394" i="92"/>
  <c r="J394" i="92"/>
  <c r="AA394" i="92"/>
  <c r="AK437" i="92"/>
  <c r="Q437" i="92"/>
  <c r="AC437" i="92"/>
  <c r="Y437" i="92"/>
  <c r="H437" i="92"/>
  <c r="AB437" i="92"/>
  <c r="K437" i="92"/>
  <c r="J437" i="92"/>
  <c r="N437" i="92"/>
  <c r="V437" i="92"/>
  <c r="AL437" i="92"/>
  <c r="AJ437" i="92"/>
  <c r="P437" i="92"/>
  <c r="AN437" i="92"/>
  <c r="S437" i="92"/>
  <c r="AA437" i="92"/>
  <c r="AF437" i="92"/>
  <c r="M437" i="92"/>
  <c r="AP437" i="92"/>
  <c r="U437" i="92"/>
  <c r="X437" i="92"/>
  <c r="AR437" i="92"/>
  <c r="Z437" i="92"/>
  <c r="AO437" i="92"/>
  <c r="AS437" i="92"/>
  <c r="AM437" i="92"/>
  <c r="AE437" i="92"/>
  <c r="I437" i="92"/>
  <c r="L437" i="92"/>
  <c r="W437" i="92"/>
  <c r="AI437" i="92"/>
  <c r="AQ437" i="92"/>
  <c r="AH437" i="92"/>
  <c r="O437" i="92"/>
  <c r="AD437" i="92"/>
  <c r="R437" i="92"/>
  <c r="AJ435" i="92"/>
  <c r="AQ435" i="92"/>
  <c r="AN435" i="92"/>
  <c r="AE435" i="92"/>
  <c r="AA435" i="92"/>
  <c r="R435" i="92"/>
  <c r="AR435" i="92"/>
  <c r="W435" i="92"/>
  <c r="J435" i="92"/>
  <c r="AI435" i="92"/>
  <c r="AP435" i="92"/>
  <c r="Y435" i="92"/>
  <c r="H435" i="92"/>
  <c r="AF435" i="92"/>
  <c r="O435" i="92"/>
  <c r="AD435" i="92"/>
  <c r="Q435" i="92"/>
  <c r="AH435" i="92"/>
  <c r="P435" i="92"/>
  <c r="AO435" i="92"/>
  <c r="X435" i="92"/>
  <c r="M435" i="92"/>
  <c r="I435" i="92"/>
  <c r="U435" i="92"/>
  <c r="AB435" i="92"/>
  <c r="AM435" i="92"/>
  <c r="N435" i="92"/>
  <c r="AL435" i="92"/>
  <c r="AS435" i="92"/>
  <c r="K435" i="92"/>
  <c r="S435" i="92"/>
  <c r="AC435" i="92"/>
  <c r="V435" i="92"/>
  <c r="Z435" i="92"/>
  <c r="L435" i="92"/>
  <c r="AK435" i="92"/>
  <c r="M427" i="87"/>
  <c r="AD427" i="87"/>
  <c r="AJ427" i="87"/>
  <c r="H427" i="87"/>
  <c r="AO427" i="87"/>
  <c r="X427" i="87"/>
  <c r="AN427" i="87"/>
  <c r="Q427" i="87"/>
  <c r="AE427" i="87"/>
  <c r="I427" i="87"/>
  <c r="AR427" i="87"/>
  <c r="R427" i="87"/>
  <c r="AF427" i="87"/>
  <c r="O427" i="87"/>
  <c r="AC427" i="87"/>
  <c r="AQ427" i="87"/>
  <c r="AA427" i="87"/>
  <c r="V427" i="87"/>
  <c r="Y427" i="87"/>
  <c r="AB427" i="87"/>
  <c r="W427" i="87"/>
  <c r="N427" i="87"/>
  <c r="J427" i="87"/>
  <c r="AS427" i="87"/>
  <c r="K427" i="87"/>
  <c r="AL427" i="87"/>
  <c r="P427" i="87"/>
  <c r="AI427" i="87"/>
  <c r="AH427" i="87"/>
  <c r="L427" i="87"/>
  <c r="AP427" i="87"/>
  <c r="AK427" i="87"/>
  <c r="Z427" i="87"/>
  <c r="S427" i="87"/>
  <c r="AM427" i="87"/>
  <c r="AD427" i="94"/>
  <c r="AR427" i="94"/>
  <c r="Q427" i="94"/>
  <c r="AC427" i="94"/>
  <c r="Z427" i="94"/>
  <c r="H427" i="94"/>
  <c r="AF427" i="94"/>
  <c r="AQ427" i="94"/>
  <c r="M427" i="94"/>
  <c r="AL427" i="94"/>
  <c r="O427" i="94"/>
  <c r="AI427" i="94"/>
  <c r="AO427" i="94"/>
  <c r="U427" i="94"/>
  <c r="S427" i="94"/>
  <c r="I427" i="94"/>
  <c r="L427" i="94"/>
  <c r="AP427" i="94"/>
  <c r="K427" i="94"/>
  <c r="AH427" i="94"/>
  <c r="W427" i="94"/>
  <c r="AN427" i="94"/>
  <c r="Y427" i="94"/>
  <c r="V427" i="94"/>
  <c r="AS427" i="94"/>
  <c r="N427" i="94"/>
  <c r="AE427" i="94"/>
  <c r="X427" i="94"/>
  <c r="AM427" i="94"/>
  <c r="J427" i="94"/>
  <c r="P427" i="94"/>
  <c r="AA427" i="94"/>
  <c r="AB427" i="94"/>
  <c r="R427" i="94"/>
  <c r="AK427" i="94"/>
  <c r="AJ427" i="94"/>
  <c r="AQ423" i="91"/>
  <c r="K423" i="91"/>
  <c r="Q423" i="91"/>
  <c r="AB423" i="91"/>
  <c r="AS423" i="91"/>
  <c r="AI423" i="91"/>
  <c r="AN423" i="91"/>
  <c r="W423" i="91"/>
  <c r="AE423" i="91"/>
  <c r="AC423" i="91"/>
  <c r="L423" i="91"/>
  <c r="AD423" i="91"/>
  <c r="AR423" i="91"/>
  <c r="V423" i="91"/>
  <c r="Z423" i="91"/>
  <c r="I423" i="91"/>
  <c r="AL423" i="91"/>
  <c r="U423" i="91"/>
  <c r="AO423" i="91"/>
  <c r="R423" i="91"/>
  <c r="AF423" i="91"/>
  <c r="J423" i="91"/>
  <c r="P423" i="91"/>
  <c r="M423" i="91"/>
  <c r="N423" i="91"/>
  <c r="S423" i="91"/>
  <c r="AH423" i="91"/>
  <c r="AJ423" i="91"/>
  <c r="AA423" i="91"/>
  <c r="H423" i="91"/>
  <c r="AK423" i="91"/>
  <c r="X423" i="91"/>
  <c r="AP423" i="91"/>
  <c r="AM423" i="91"/>
  <c r="Y423" i="91"/>
  <c r="O423" i="91"/>
  <c r="AK419" i="93"/>
  <c r="N419" i="93"/>
  <c r="Y419" i="93"/>
  <c r="U419" i="93"/>
  <c r="R419" i="93"/>
  <c r="AF419" i="93"/>
  <c r="AO419" i="93"/>
  <c r="AL419" i="93"/>
  <c r="X419" i="93"/>
  <c r="J419" i="93"/>
  <c r="L419" i="93"/>
  <c r="O419" i="93"/>
  <c r="AP419" i="93"/>
  <c r="H419" i="93"/>
  <c r="AA419" i="93"/>
  <c r="S419" i="93"/>
  <c r="AC419" i="93"/>
  <c r="AD419" i="93"/>
  <c r="M419" i="93"/>
  <c r="W419" i="93"/>
  <c r="AS419" i="93"/>
  <c r="AE419" i="93"/>
  <c r="AJ419" i="93"/>
  <c r="AM419" i="93"/>
  <c r="V419" i="93"/>
  <c r="K419" i="93"/>
  <c r="AH419" i="93"/>
  <c r="AI419" i="93"/>
  <c r="P419" i="93"/>
  <c r="AR419" i="93"/>
  <c r="Z419" i="93"/>
  <c r="AB419" i="93"/>
  <c r="Q419" i="93"/>
  <c r="AN419" i="93"/>
  <c r="AQ419" i="93"/>
  <c r="I419" i="93"/>
  <c r="L415" i="88"/>
  <c r="X415" i="88"/>
  <c r="AI415" i="88"/>
  <c r="Q415" i="88"/>
  <c r="AL415" i="88"/>
  <c r="O415" i="88"/>
  <c r="AE415" i="88"/>
  <c r="H415" i="88"/>
  <c r="AO415" i="88"/>
  <c r="P415" i="88"/>
  <c r="AQ415" i="88"/>
  <c r="Z415" i="88"/>
  <c r="I415" i="88"/>
  <c r="AA415" i="88"/>
  <c r="AP415" i="88"/>
  <c r="S415" i="88"/>
  <c r="W415" i="88"/>
  <c r="R415" i="88"/>
  <c r="AJ415" i="88"/>
  <c r="AM415" i="88"/>
  <c r="AS415" i="88"/>
  <c r="AK415" i="88"/>
  <c r="K415" i="88"/>
  <c r="V415" i="88"/>
  <c r="U415" i="88"/>
  <c r="N415" i="88"/>
  <c r="AN415" i="88"/>
  <c r="M415" i="88"/>
  <c r="AH415" i="88"/>
  <c r="AF415" i="88"/>
  <c r="AC415" i="88"/>
  <c r="AR415" i="88"/>
  <c r="J415" i="88"/>
  <c r="AB415" i="88"/>
  <c r="AD415" i="88"/>
  <c r="Y415" i="88"/>
  <c r="M403" i="87"/>
  <c r="V403" i="87"/>
  <c r="AB403" i="87"/>
  <c r="X403" i="87"/>
  <c r="Q403" i="87"/>
  <c r="AD403" i="87"/>
  <c r="AS403" i="87"/>
  <c r="K403" i="87"/>
  <c r="AI403" i="87"/>
  <c r="AO403" i="87"/>
  <c r="AR403" i="87"/>
  <c r="AQ403" i="87"/>
  <c r="S403" i="87"/>
  <c r="I403" i="87"/>
  <c r="Z403" i="87"/>
  <c r="AM403" i="87"/>
  <c r="AK403" i="87"/>
  <c r="O403" i="87"/>
  <c r="L403" i="87"/>
  <c r="AC403" i="87"/>
  <c r="N403" i="87"/>
  <c r="AE403" i="87"/>
  <c r="AL403" i="87"/>
  <c r="W403" i="87"/>
  <c r="AN403" i="87"/>
  <c r="H403" i="87"/>
  <c r="AP403" i="87"/>
  <c r="AA403" i="87"/>
  <c r="Y403" i="87"/>
  <c r="J403" i="87"/>
  <c r="AF403" i="87"/>
  <c r="R403" i="87"/>
  <c r="P403" i="87"/>
  <c r="AJ403" i="87"/>
  <c r="AH403" i="87"/>
  <c r="S407" i="87"/>
  <c r="AS407" i="87"/>
  <c r="Z407" i="87"/>
  <c r="AK407" i="87"/>
  <c r="K407" i="87"/>
  <c r="I407" i="87"/>
  <c r="AD407" i="87"/>
  <c r="O407" i="87"/>
  <c r="AB407" i="87"/>
  <c r="M407" i="87"/>
  <c r="AF407" i="87"/>
  <c r="AR407" i="87"/>
  <c r="AM407" i="87"/>
  <c r="AI407" i="87"/>
  <c r="Q407" i="87"/>
  <c r="X407" i="87"/>
  <c r="AQ407" i="87"/>
  <c r="H407" i="87"/>
  <c r="Y407" i="87"/>
  <c r="AP407" i="87"/>
  <c r="N407" i="87"/>
  <c r="AE407" i="87"/>
  <c r="P407" i="87"/>
  <c r="AH407" i="87"/>
  <c r="W407" i="87"/>
  <c r="AN407" i="87"/>
  <c r="AO407" i="87"/>
  <c r="AL407" i="87"/>
  <c r="AA407" i="87"/>
  <c r="J407" i="87"/>
  <c r="V407" i="87"/>
  <c r="L407" i="87"/>
  <c r="AC407" i="87"/>
  <c r="R407" i="87"/>
  <c r="AJ407" i="87"/>
  <c r="Y407" i="94"/>
  <c r="AF407" i="94"/>
  <c r="P407" i="94"/>
  <c r="AD407" i="94"/>
  <c r="I407" i="94"/>
  <c r="V407" i="94"/>
  <c r="AM407" i="94"/>
  <c r="AR407" i="94"/>
  <c r="X407" i="94"/>
  <c r="S407" i="94"/>
  <c r="H407" i="94"/>
  <c r="AI407" i="94"/>
  <c r="L407" i="94"/>
  <c r="AH407" i="94"/>
  <c r="U407" i="94"/>
  <c r="AO407" i="94"/>
  <c r="Z407" i="94"/>
  <c r="AK407" i="94"/>
  <c r="W407" i="94"/>
  <c r="AN407" i="94"/>
  <c r="O407" i="94"/>
  <c r="Q407" i="94"/>
  <c r="M407" i="94"/>
  <c r="N407" i="94"/>
  <c r="AE407" i="94"/>
  <c r="AS407" i="94"/>
  <c r="AC407" i="94"/>
  <c r="J407" i="94"/>
  <c r="AP407" i="94"/>
  <c r="AQ407" i="94"/>
  <c r="AA407" i="94"/>
  <c r="AB407" i="94"/>
  <c r="AL407" i="94"/>
  <c r="K407" i="94"/>
  <c r="R407" i="94"/>
  <c r="AJ407" i="94"/>
  <c r="AN391" i="32"/>
  <c r="U391" i="32"/>
  <c r="Y391" i="32"/>
  <c r="AJ391" i="32"/>
  <c r="AA391" i="32"/>
  <c r="AD391" i="32"/>
  <c r="M391" i="32"/>
  <c r="AO391" i="32"/>
  <c r="X391" i="32"/>
  <c r="W391" i="32"/>
  <c r="AE391" i="32"/>
  <c r="H391" i="32"/>
  <c r="AL391" i="32"/>
  <c r="AP391" i="32"/>
  <c r="AM391" i="32"/>
  <c r="V391" i="32"/>
  <c r="AF391" i="32"/>
  <c r="O391" i="32"/>
  <c r="P391" i="32"/>
  <c r="AI391" i="32"/>
  <c r="AS391" i="32"/>
  <c r="K391" i="32"/>
  <c r="AH391" i="32"/>
  <c r="Z391" i="32"/>
  <c r="AK391" i="32"/>
  <c r="L391" i="32"/>
  <c r="AR391" i="32"/>
  <c r="Q391" i="32"/>
  <c r="AB391" i="32"/>
  <c r="N391" i="32"/>
  <c r="R391" i="32"/>
  <c r="AC391" i="32"/>
  <c r="J391" i="32"/>
  <c r="AQ391" i="32"/>
  <c r="I391" i="32"/>
  <c r="S391" i="32"/>
  <c r="AJ395" i="32"/>
  <c r="AR395" i="32"/>
  <c r="R395" i="32"/>
  <c r="Y395" i="32"/>
  <c r="S395" i="32"/>
  <c r="AK395" i="32"/>
  <c r="M395" i="32"/>
  <c r="AD395" i="32"/>
  <c r="H395" i="32"/>
  <c r="AL395" i="32"/>
  <c r="W395" i="32"/>
  <c r="AA395" i="32"/>
  <c r="AE395" i="32"/>
  <c r="K395" i="32"/>
  <c r="AB395" i="32"/>
  <c r="AS395" i="32"/>
  <c r="V395" i="32"/>
  <c r="AM395" i="32"/>
  <c r="U395" i="32"/>
  <c r="AN395" i="32"/>
  <c r="AF395" i="32"/>
  <c r="Z395" i="32"/>
  <c r="L395" i="32"/>
  <c r="J395" i="32"/>
  <c r="AP395" i="32"/>
  <c r="AO395" i="32"/>
  <c r="AI395" i="32"/>
  <c r="AH395" i="32"/>
  <c r="N395" i="32"/>
  <c r="O395" i="32"/>
  <c r="I395" i="32"/>
  <c r="AQ395" i="32"/>
  <c r="P395" i="32"/>
  <c r="X395" i="32"/>
  <c r="Q395" i="32"/>
  <c r="AC395" i="32"/>
  <c r="AS399" i="88"/>
  <c r="P399" i="88"/>
  <c r="AM399" i="88"/>
  <c r="Q399" i="88"/>
  <c r="AH399" i="88"/>
  <c r="AQ399" i="88"/>
  <c r="U399" i="88"/>
  <c r="AK399" i="88"/>
  <c r="M399" i="88"/>
  <c r="AC399" i="88"/>
  <c r="K399" i="88"/>
  <c r="AF399" i="88"/>
  <c r="I399" i="88"/>
  <c r="Y399" i="88"/>
  <c r="AB399" i="88"/>
  <c r="X399" i="88"/>
  <c r="AL399" i="88"/>
  <c r="AD399" i="88"/>
  <c r="AO399" i="88"/>
  <c r="O399" i="88"/>
  <c r="H399" i="88"/>
  <c r="L399" i="88"/>
  <c r="Z399" i="88"/>
  <c r="N399" i="88"/>
  <c r="AE399" i="88"/>
  <c r="V399" i="88"/>
  <c r="S399" i="88"/>
  <c r="W399" i="88"/>
  <c r="AN399" i="88"/>
  <c r="AI399" i="88"/>
  <c r="AA399" i="88"/>
  <c r="AR399" i="88"/>
  <c r="AP399" i="88"/>
  <c r="J399" i="88"/>
  <c r="R399" i="88"/>
  <c r="AJ399" i="88"/>
  <c r="AP396" i="91"/>
  <c r="J396" i="91"/>
  <c r="AA396" i="91"/>
  <c r="W396" i="91"/>
  <c r="AN396" i="91"/>
  <c r="AR396" i="91"/>
  <c r="AJ396" i="91"/>
  <c r="N396" i="91"/>
  <c r="AE396" i="91"/>
  <c r="Y396" i="91"/>
  <c r="AO396" i="91"/>
  <c r="X396" i="91"/>
  <c r="AQ396" i="91"/>
  <c r="Z396" i="91"/>
  <c r="I396" i="91"/>
  <c r="AL396" i="91"/>
  <c r="R396" i="91"/>
  <c r="H396" i="91"/>
  <c r="AF396" i="91"/>
  <c r="O396" i="91"/>
  <c r="AI396" i="91"/>
  <c r="Q396" i="91"/>
  <c r="U396" i="91"/>
  <c r="AH396" i="91"/>
  <c r="AS396" i="91"/>
  <c r="K396" i="91"/>
  <c r="M396" i="91"/>
  <c r="AB396" i="91"/>
  <c r="AD396" i="91"/>
  <c r="AC396" i="91"/>
  <c r="P396" i="91"/>
  <c r="AK396" i="91"/>
  <c r="L396" i="91"/>
  <c r="S396" i="91"/>
  <c r="AM396" i="91"/>
  <c r="V396" i="91"/>
  <c r="V405" i="32"/>
  <c r="AQ405" i="32"/>
  <c r="M405" i="32"/>
  <c r="S405" i="32"/>
  <c r="X405" i="32"/>
  <c r="AP405" i="32"/>
  <c r="Y405" i="32"/>
  <c r="AJ405" i="32"/>
  <c r="R405" i="32"/>
  <c r="AD405" i="32"/>
  <c r="AM405" i="32"/>
  <c r="H405" i="32"/>
  <c r="AK405" i="32"/>
  <c r="AO405" i="32"/>
  <c r="Q405" i="32"/>
  <c r="AH405" i="32"/>
  <c r="P405" i="32"/>
  <c r="AR405" i="32"/>
  <c r="AA405" i="32"/>
  <c r="J405" i="32"/>
  <c r="O405" i="32"/>
  <c r="AC405" i="32"/>
  <c r="AN405" i="32"/>
  <c r="I405" i="32"/>
  <c r="AF405" i="32"/>
  <c r="U405" i="32"/>
  <c r="AE405" i="32"/>
  <c r="AS405" i="32"/>
  <c r="K405" i="32"/>
  <c r="L405" i="32"/>
  <c r="W405" i="32"/>
  <c r="Z405" i="32"/>
  <c r="AB405" i="32"/>
  <c r="AI405" i="32"/>
  <c r="AL405" i="32"/>
  <c r="N405" i="32"/>
  <c r="AP405" i="93"/>
  <c r="Y405" i="93"/>
  <c r="H405" i="93"/>
  <c r="X405" i="93"/>
  <c r="AM405" i="93"/>
  <c r="O405" i="93"/>
  <c r="W405" i="93"/>
  <c r="S405" i="93"/>
  <c r="Q405" i="93"/>
  <c r="AH405" i="93"/>
  <c r="P405" i="93"/>
  <c r="AJ405" i="93"/>
  <c r="M405" i="93"/>
  <c r="AA405" i="93"/>
  <c r="AS405" i="93"/>
  <c r="AQ405" i="93"/>
  <c r="AB405" i="93"/>
  <c r="AK405" i="93"/>
  <c r="AL405" i="93"/>
  <c r="AO405" i="93"/>
  <c r="AF405" i="93"/>
  <c r="K405" i="93"/>
  <c r="Z405" i="93"/>
  <c r="U405" i="93"/>
  <c r="R405" i="93"/>
  <c r="J405" i="93"/>
  <c r="I405" i="93"/>
  <c r="AC405" i="93"/>
  <c r="V405" i="93"/>
  <c r="N405" i="93"/>
  <c r="L405" i="93"/>
  <c r="AI405" i="93"/>
  <c r="AD405" i="93"/>
  <c r="AE405" i="93"/>
  <c r="AR405" i="93"/>
  <c r="AN405" i="93"/>
  <c r="S393" i="94"/>
  <c r="Y393" i="94"/>
  <c r="Z393" i="94"/>
  <c r="U393" i="94"/>
  <c r="AD393" i="94"/>
  <c r="AR393" i="94"/>
  <c r="AQ393" i="94"/>
  <c r="AK393" i="94"/>
  <c r="AP393" i="94"/>
  <c r="O393" i="94"/>
  <c r="H393" i="94"/>
  <c r="V393" i="94"/>
  <c r="AS393" i="94"/>
  <c r="L393" i="94"/>
  <c r="AI393" i="94"/>
  <c r="I393" i="94"/>
  <c r="K393" i="94"/>
  <c r="AH393" i="94"/>
  <c r="X393" i="94"/>
  <c r="AF393" i="94"/>
  <c r="AB393" i="94"/>
  <c r="AO393" i="94"/>
  <c r="J393" i="94"/>
  <c r="AA393" i="94"/>
  <c r="Q393" i="94"/>
  <c r="R393" i="94"/>
  <c r="AJ393" i="94"/>
  <c r="N393" i="94"/>
  <c r="M393" i="94"/>
  <c r="AM393" i="94"/>
  <c r="AE393" i="94"/>
  <c r="AL393" i="94"/>
  <c r="P393" i="94"/>
  <c r="AC393" i="94"/>
  <c r="W393" i="94"/>
  <c r="AN393" i="94"/>
  <c r="AO422" i="91"/>
  <c r="R422" i="91"/>
  <c r="AR422" i="91"/>
  <c r="AC422" i="91"/>
  <c r="AF422" i="91"/>
  <c r="AJ422" i="91"/>
  <c r="AA422" i="91"/>
  <c r="J422" i="91"/>
  <c r="L422" i="91"/>
  <c r="AP422" i="91"/>
  <c r="U422" i="91"/>
  <c r="AL422" i="91"/>
  <c r="S422" i="91"/>
  <c r="AM422" i="91"/>
  <c r="V422" i="91"/>
  <c r="K422" i="91"/>
  <c r="AH422" i="91"/>
  <c r="O422" i="91"/>
  <c r="H422" i="91"/>
  <c r="AE422" i="91"/>
  <c r="AD422" i="91"/>
  <c r="M422" i="91"/>
  <c r="W422" i="91"/>
  <c r="AS422" i="91"/>
  <c r="AK422" i="91"/>
  <c r="Z422" i="91"/>
  <c r="AB422" i="91"/>
  <c r="X422" i="91"/>
  <c r="N422" i="91"/>
  <c r="AQ422" i="91"/>
  <c r="I422" i="91"/>
  <c r="Q422" i="91"/>
  <c r="P422" i="91"/>
  <c r="AN422" i="91"/>
  <c r="Y422" i="91"/>
  <c r="AI422" i="91"/>
  <c r="S422" i="94"/>
  <c r="U422" i="94"/>
  <c r="J422" i="94"/>
  <c r="H422" i="94"/>
  <c r="AP422" i="94"/>
  <c r="O422" i="94"/>
  <c r="AF422" i="94"/>
  <c r="AD422" i="94"/>
  <c r="M422" i="94"/>
  <c r="AC422" i="94"/>
  <c r="AS422" i="94"/>
  <c r="W422" i="94"/>
  <c r="Y422" i="94"/>
  <c r="AL422" i="94"/>
  <c r="AM422" i="94"/>
  <c r="V422" i="94"/>
  <c r="AO422" i="94"/>
  <c r="R422" i="94"/>
  <c r="AH422" i="94"/>
  <c r="K422" i="94"/>
  <c r="AE422" i="94"/>
  <c r="AQ422" i="94"/>
  <c r="I422" i="94"/>
  <c r="AN422" i="94"/>
  <c r="AK422" i="94"/>
  <c r="Z422" i="94"/>
  <c r="X422" i="94"/>
  <c r="P422" i="94"/>
  <c r="AI422" i="94"/>
  <c r="AB422" i="94"/>
  <c r="Q422" i="94"/>
  <c r="N422" i="94"/>
  <c r="AJ422" i="94"/>
  <c r="AA422" i="94"/>
  <c r="AR422" i="94"/>
  <c r="L422" i="94"/>
  <c r="AE402" i="88"/>
  <c r="AR402" i="88"/>
  <c r="W402" i="88"/>
  <c r="AN402" i="88"/>
  <c r="J402" i="88"/>
  <c r="AA402" i="88"/>
  <c r="AQ402" i="88"/>
  <c r="Z402" i="88"/>
  <c r="I402" i="88"/>
  <c r="AC402" i="88"/>
  <c r="L402" i="88"/>
  <c r="X402" i="88"/>
  <c r="AB402" i="88"/>
  <c r="AJ402" i="88"/>
  <c r="AI402" i="88"/>
  <c r="Q402" i="88"/>
  <c r="AL402" i="88"/>
  <c r="U402" i="88"/>
  <c r="AO402" i="88"/>
  <c r="AS402" i="88"/>
  <c r="K402" i="88"/>
  <c r="N402" i="88"/>
  <c r="M402" i="88"/>
  <c r="P402" i="88"/>
  <c r="AK402" i="88"/>
  <c r="AD402" i="88"/>
  <c r="AH402" i="88"/>
  <c r="AF402" i="88"/>
  <c r="R402" i="88"/>
  <c r="V402" i="88"/>
  <c r="O402" i="88"/>
  <c r="AP402" i="88"/>
  <c r="S402" i="88"/>
  <c r="Y402" i="88"/>
  <c r="AM402" i="88"/>
  <c r="H402" i="88"/>
  <c r="K410" i="32"/>
  <c r="AB410" i="32"/>
  <c r="AS410" i="32"/>
  <c r="V410" i="32"/>
  <c r="AM410" i="32"/>
  <c r="Y410" i="32"/>
  <c r="L410" i="32"/>
  <c r="AE410" i="32"/>
  <c r="S410" i="32"/>
  <c r="AK410" i="32"/>
  <c r="M410" i="32"/>
  <c r="AD410" i="32"/>
  <c r="AL410" i="32"/>
  <c r="AA410" i="32"/>
  <c r="AP410" i="32"/>
  <c r="AJ410" i="32"/>
  <c r="N410" i="32"/>
  <c r="X410" i="32"/>
  <c r="Q410" i="32"/>
  <c r="U410" i="32"/>
  <c r="J410" i="32"/>
  <c r="AH410" i="32"/>
  <c r="AC410" i="32"/>
  <c r="R410" i="32"/>
  <c r="AN410" i="32"/>
  <c r="AF410" i="32"/>
  <c r="Z410" i="32"/>
  <c r="P410" i="32"/>
  <c r="W410" i="32"/>
  <c r="H410" i="32"/>
  <c r="AO410" i="32"/>
  <c r="AI410" i="32"/>
  <c r="O410" i="32"/>
  <c r="I410" i="32"/>
  <c r="AQ410" i="32"/>
  <c r="AR410" i="32"/>
  <c r="AP398" i="87"/>
  <c r="AN398" i="87"/>
  <c r="J398" i="87"/>
  <c r="AI398" i="87"/>
  <c r="R398" i="87"/>
  <c r="AA398" i="87"/>
  <c r="AS398" i="87"/>
  <c r="AB398" i="87"/>
  <c r="K398" i="87"/>
  <c r="Z398" i="87"/>
  <c r="AM398" i="87"/>
  <c r="H398" i="87"/>
  <c r="V398" i="87"/>
  <c r="AK398" i="87"/>
  <c r="S398" i="87"/>
  <c r="AL398" i="87"/>
  <c r="N398" i="87"/>
  <c r="W398" i="87"/>
  <c r="AJ398" i="87"/>
  <c r="Q398" i="87"/>
  <c r="O398" i="87"/>
  <c r="I398" i="87"/>
  <c r="AC398" i="87"/>
  <c r="Y398" i="87"/>
  <c r="L398" i="87"/>
  <c r="AF398" i="87"/>
  <c r="AE398" i="87"/>
  <c r="P398" i="87"/>
  <c r="AH398" i="87"/>
  <c r="AO398" i="87"/>
  <c r="AD398" i="87"/>
  <c r="X398" i="87"/>
  <c r="AR398" i="87"/>
  <c r="AQ398" i="87"/>
  <c r="M398" i="87"/>
  <c r="Z433" i="94"/>
  <c r="Q433" i="94"/>
  <c r="AN433" i="94"/>
  <c r="AQ433" i="94"/>
  <c r="I433" i="94"/>
  <c r="AE433" i="94"/>
  <c r="O433" i="94"/>
  <c r="AK433" i="94"/>
  <c r="K433" i="94"/>
  <c r="S433" i="94"/>
  <c r="W433" i="94"/>
  <c r="V433" i="94"/>
  <c r="AL433" i="94"/>
  <c r="U433" i="94"/>
  <c r="X433" i="94"/>
  <c r="AS433" i="94"/>
  <c r="L433" i="94"/>
  <c r="AF433" i="94"/>
  <c r="AC433" i="94"/>
  <c r="N433" i="94"/>
  <c r="AJ433" i="94"/>
  <c r="H433" i="94"/>
  <c r="J433" i="94"/>
  <c r="AI433" i="94"/>
  <c r="AA433" i="94"/>
  <c r="AH433" i="94"/>
  <c r="AD433" i="94"/>
  <c r="R433" i="94"/>
  <c r="AO433" i="94"/>
  <c r="AR433" i="94"/>
  <c r="AB433" i="94"/>
  <c r="M433" i="94"/>
  <c r="P433" i="94"/>
  <c r="AP433" i="94"/>
  <c r="AM433" i="94"/>
  <c r="Y433" i="94"/>
  <c r="AR404" i="87"/>
  <c r="L404" i="87"/>
  <c r="AC404" i="87"/>
  <c r="AA404" i="87"/>
  <c r="J404" i="87"/>
  <c r="AL404" i="87"/>
  <c r="AI404" i="87"/>
  <c r="Q404" i="87"/>
  <c r="AO404" i="87"/>
  <c r="X404" i="87"/>
  <c r="AP404" i="87"/>
  <c r="H404" i="87"/>
  <c r="N404" i="87"/>
  <c r="AQ404" i="87"/>
  <c r="Z404" i="87"/>
  <c r="I404" i="87"/>
  <c r="AF404" i="87"/>
  <c r="O404" i="87"/>
  <c r="Y404" i="87"/>
  <c r="AE404" i="87"/>
  <c r="AJ404" i="87"/>
  <c r="M404" i="87"/>
  <c r="S404" i="87"/>
  <c r="AN404" i="87"/>
  <c r="AD404" i="87"/>
  <c r="AK404" i="87"/>
  <c r="AH404" i="87"/>
  <c r="R404" i="87"/>
  <c r="AS404" i="87"/>
  <c r="W404" i="87"/>
  <c r="AB404" i="87"/>
  <c r="AM404" i="87"/>
  <c r="K404" i="87"/>
  <c r="V404" i="87"/>
  <c r="P404" i="87"/>
  <c r="AR408" i="93"/>
  <c r="AP408" i="93"/>
  <c r="AN408" i="93"/>
  <c r="AA408" i="93"/>
  <c r="W408" i="93"/>
  <c r="R408" i="93"/>
  <c r="AJ408" i="93"/>
  <c r="AE408" i="93"/>
  <c r="Y408" i="93"/>
  <c r="AH408" i="93"/>
  <c r="P408" i="93"/>
  <c r="AS408" i="93"/>
  <c r="AB408" i="93"/>
  <c r="K408" i="93"/>
  <c r="AD408" i="93"/>
  <c r="M408" i="93"/>
  <c r="AC408" i="93"/>
  <c r="H408" i="93"/>
  <c r="AK408" i="93"/>
  <c r="S408" i="93"/>
  <c r="AM408" i="93"/>
  <c r="V408" i="93"/>
  <c r="L408" i="93"/>
  <c r="J408" i="93"/>
  <c r="AF408" i="93"/>
  <c r="AI408" i="93"/>
  <c r="U408" i="93"/>
  <c r="N408" i="93"/>
  <c r="X408" i="93"/>
  <c r="Z408" i="93"/>
  <c r="AL408" i="93"/>
  <c r="O408" i="93"/>
  <c r="Q408" i="93"/>
  <c r="AO408" i="93"/>
  <c r="AQ408" i="93"/>
  <c r="I408" i="93"/>
  <c r="AF392" i="92"/>
  <c r="V392" i="92"/>
  <c r="K392" i="92"/>
  <c r="I392" i="92"/>
  <c r="AQ392" i="92"/>
  <c r="U392" i="92"/>
  <c r="AR392" i="92"/>
  <c r="Y392" i="92"/>
  <c r="AO392" i="92"/>
  <c r="Q392" i="92"/>
  <c r="AL392" i="92"/>
  <c r="AH392" i="92"/>
  <c r="AK392" i="92"/>
  <c r="M392" i="92"/>
  <c r="AC392" i="92"/>
  <c r="O392" i="92"/>
  <c r="AB392" i="92"/>
  <c r="AS392" i="92"/>
  <c r="S392" i="92"/>
  <c r="L392" i="92"/>
  <c r="AP392" i="92"/>
  <c r="AI392" i="92"/>
  <c r="P392" i="92"/>
  <c r="Z392" i="92"/>
  <c r="J392" i="92"/>
  <c r="AA392" i="92"/>
  <c r="H392" i="92"/>
  <c r="R392" i="92"/>
  <c r="AJ392" i="92"/>
  <c r="AD392" i="92"/>
  <c r="AE392" i="92"/>
  <c r="X392" i="92"/>
  <c r="AM392" i="92"/>
  <c r="N392" i="92"/>
  <c r="AN392" i="92"/>
  <c r="W392" i="92"/>
  <c r="L438" i="88"/>
  <c r="Z438" i="88"/>
  <c r="AP438" i="88"/>
  <c r="W438" i="88"/>
  <c r="AJ438" i="88"/>
  <c r="Q438" i="88"/>
  <c r="R438" i="88"/>
  <c r="I438" i="88"/>
  <c r="AL438" i="88"/>
  <c r="H438" i="88"/>
  <c r="U438" i="88"/>
  <c r="AN438" i="88"/>
  <c r="AC438" i="88"/>
  <c r="AI438" i="88"/>
  <c r="Y438" i="88"/>
  <c r="N438" i="88"/>
  <c r="M438" i="88"/>
  <c r="AS438" i="88"/>
  <c r="AB438" i="88"/>
  <c r="K438" i="88"/>
  <c r="AA438" i="88"/>
  <c r="AD438" i="88"/>
  <c r="AE438" i="88"/>
  <c r="AK438" i="88"/>
  <c r="S438" i="88"/>
  <c r="P438" i="88"/>
  <c r="AM438" i="88"/>
  <c r="O438" i="88"/>
  <c r="AR438" i="88"/>
  <c r="AQ438" i="88"/>
  <c r="AF438" i="88"/>
  <c r="V438" i="88"/>
  <c r="X438" i="88"/>
  <c r="J438" i="88"/>
  <c r="AH438" i="88"/>
  <c r="AO438" i="88"/>
  <c r="AJ431" i="88"/>
  <c r="R431" i="88"/>
  <c r="P431" i="88"/>
  <c r="J431" i="88"/>
  <c r="N431" i="88"/>
  <c r="AP431" i="88"/>
  <c r="AN431" i="88"/>
  <c r="Y431" i="88"/>
  <c r="W431" i="88"/>
  <c r="AR431" i="88"/>
  <c r="H431" i="88"/>
  <c r="AH431" i="88"/>
  <c r="AE431" i="88"/>
  <c r="AI431" i="88"/>
  <c r="Q431" i="88"/>
  <c r="AO431" i="88"/>
  <c r="X431" i="88"/>
  <c r="L431" i="88"/>
  <c r="AQ431" i="88"/>
  <c r="Z431" i="88"/>
  <c r="I431" i="88"/>
  <c r="AF431" i="88"/>
  <c r="O431" i="88"/>
  <c r="AC431" i="88"/>
  <c r="AA431" i="88"/>
  <c r="V431" i="88"/>
  <c r="AB431" i="88"/>
  <c r="AL431" i="88"/>
  <c r="AM431" i="88"/>
  <c r="AS431" i="88"/>
  <c r="K431" i="88"/>
  <c r="AD431" i="88"/>
  <c r="U431" i="88"/>
  <c r="M431" i="88"/>
  <c r="AK431" i="88"/>
  <c r="S431" i="88"/>
  <c r="H409" i="32"/>
  <c r="AQ409" i="32"/>
  <c r="X409" i="32"/>
  <c r="Q409" i="32"/>
  <c r="M409" i="32"/>
  <c r="AK409" i="32"/>
  <c r="AL409" i="32"/>
  <c r="U409" i="32"/>
  <c r="AE409" i="32"/>
  <c r="N409" i="32"/>
  <c r="I409" i="32"/>
  <c r="O409" i="32"/>
  <c r="AD409" i="32"/>
  <c r="S409" i="32"/>
  <c r="AC409" i="32"/>
  <c r="L409" i="32"/>
  <c r="AN409" i="32"/>
  <c r="W409" i="32"/>
  <c r="Z409" i="32"/>
  <c r="V409" i="32"/>
  <c r="K409" i="32"/>
  <c r="Y409" i="32"/>
  <c r="AJ409" i="32"/>
  <c r="AF409" i="32"/>
  <c r="P409" i="32"/>
  <c r="AA409" i="32"/>
  <c r="AI409" i="32"/>
  <c r="AS409" i="32"/>
  <c r="AP409" i="32"/>
  <c r="R409" i="32"/>
  <c r="AO409" i="32"/>
  <c r="AM409" i="32"/>
  <c r="AB409" i="32"/>
  <c r="AH409" i="32"/>
  <c r="AR409" i="32"/>
  <c r="J409" i="32"/>
  <c r="AO409" i="93"/>
  <c r="AM409" i="93"/>
  <c r="AS409" i="93"/>
  <c r="K409" i="93"/>
  <c r="Q409" i="93"/>
  <c r="AD409" i="93"/>
  <c r="AB409" i="93"/>
  <c r="AI409" i="93"/>
  <c r="AF409" i="93"/>
  <c r="X409" i="93"/>
  <c r="AQ409" i="93"/>
  <c r="M409" i="93"/>
  <c r="AK409" i="93"/>
  <c r="I409" i="93"/>
  <c r="Z409" i="93"/>
  <c r="L409" i="93"/>
  <c r="AC409" i="93"/>
  <c r="W409" i="93"/>
  <c r="AN409" i="93"/>
  <c r="AR409" i="93"/>
  <c r="V409" i="93"/>
  <c r="U409" i="93"/>
  <c r="AL409" i="93"/>
  <c r="N409" i="93"/>
  <c r="AE409" i="93"/>
  <c r="O409" i="93"/>
  <c r="Y409" i="93"/>
  <c r="AJ409" i="93"/>
  <c r="AH409" i="93"/>
  <c r="J409" i="93"/>
  <c r="H409" i="93"/>
  <c r="AP409" i="93"/>
  <c r="R409" i="93"/>
  <c r="S409" i="93"/>
  <c r="P409" i="93"/>
  <c r="AA409" i="93"/>
  <c r="O397" i="93"/>
  <c r="AL397" i="93"/>
  <c r="AH397" i="93"/>
  <c r="K397" i="93"/>
  <c r="AD397" i="93"/>
  <c r="H397" i="93"/>
  <c r="X397" i="93"/>
  <c r="AF397" i="93"/>
  <c r="AB397" i="93"/>
  <c r="AP397" i="93"/>
  <c r="S397" i="93"/>
  <c r="AI397" i="93"/>
  <c r="L397" i="93"/>
  <c r="I397" i="93"/>
  <c r="V397" i="93"/>
  <c r="Z397" i="93"/>
  <c r="Y397" i="93"/>
  <c r="Q397" i="93"/>
  <c r="P397" i="93"/>
  <c r="AR397" i="93"/>
  <c r="AO397" i="93"/>
  <c r="U397" i="93"/>
  <c r="M397" i="93"/>
  <c r="AS397" i="93"/>
  <c r="R397" i="93"/>
  <c r="AJ397" i="93"/>
  <c r="AQ397" i="93"/>
  <c r="J397" i="93"/>
  <c r="AA397" i="93"/>
  <c r="AC397" i="93"/>
  <c r="AE397" i="93"/>
  <c r="AM397" i="93"/>
  <c r="AN397" i="93"/>
  <c r="N397" i="93"/>
  <c r="AK397" i="93"/>
  <c r="W397" i="93"/>
  <c r="AQ439" i="92"/>
  <c r="S439" i="92"/>
  <c r="O439" i="92"/>
  <c r="I439" i="92"/>
  <c r="AP439" i="92"/>
  <c r="AL439" i="92"/>
  <c r="M439" i="92"/>
  <c r="U439" i="92"/>
  <c r="AR439" i="92"/>
  <c r="AK439" i="92"/>
  <c r="P439" i="92"/>
  <c r="AM439" i="92"/>
  <c r="X439" i="92"/>
  <c r="H439" i="92"/>
  <c r="Y439" i="92"/>
  <c r="AB439" i="92"/>
  <c r="L439" i="92"/>
  <c r="AI439" i="92"/>
  <c r="AD439" i="92"/>
  <c r="AS439" i="92"/>
  <c r="AC439" i="92"/>
  <c r="AF439" i="92"/>
  <c r="V439" i="92"/>
  <c r="K439" i="92"/>
  <c r="R439" i="92"/>
  <c r="AJ439" i="92"/>
  <c r="Z439" i="92"/>
  <c r="AO439" i="92"/>
  <c r="J439" i="92"/>
  <c r="AA439" i="92"/>
  <c r="AH439" i="92"/>
  <c r="AN439" i="92"/>
  <c r="Q439" i="92"/>
  <c r="W439" i="92"/>
  <c r="N439" i="92"/>
  <c r="AE439" i="92"/>
  <c r="Y426" i="32"/>
  <c r="U426" i="32"/>
  <c r="H426" i="32"/>
  <c r="W426" i="32"/>
  <c r="AN426" i="32"/>
  <c r="S426" i="32"/>
  <c r="AK426" i="32"/>
  <c r="AM426" i="32"/>
  <c r="Q426" i="32"/>
  <c r="L426" i="32"/>
  <c r="P426" i="32"/>
  <c r="N426" i="32"/>
  <c r="AE426" i="32"/>
  <c r="K426" i="32"/>
  <c r="AB426" i="32"/>
  <c r="AS426" i="32"/>
  <c r="V426" i="32"/>
  <c r="AI426" i="32"/>
  <c r="R426" i="32"/>
  <c r="O426" i="32"/>
  <c r="M426" i="32"/>
  <c r="Z426" i="32"/>
  <c r="AL426" i="32"/>
  <c r="AA426" i="32"/>
  <c r="X426" i="32"/>
  <c r="I426" i="32"/>
  <c r="AC426" i="32"/>
  <c r="AJ426" i="32"/>
  <c r="AF426" i="32"/>
  <c r="AP426" i="32"/>
  <c r="AH426" i="32"/>
  <c r="J426" i="32"/>
  <c r="AR426" i="32"/>
  <c r="AO426" i="32"/>
  <c r="AD426" i="32"/>
  <c r="AQ426" i="32"/>
  <c r="P414" i="94"/>
  <c r="J414" i="94"/>
  <c r="AE414" i="94"/>
  <c r="AR414" i="94"/>
  <c r="N414" i="94"/>
  <c r="AH414" i="94"/>
  <c r="AD414" i="94"/>
  <c r="M414" i="94"/>
  <c r="AK414" i="94"/>
  <c r="S414" i="94"/>
  <c r="U414" i="94"/>
  <c r="AP414" i="94"/>
  <c r="AJ414" i="94"/>
  <c r="W414" i="94"/>
  <c r="AA414" i="94"/>
  <c r="AM414" i="94"/>
  <c r="V414" i="94"/>
  <c r="AS414" i="94"/>
  <c r="AB414" i="94"/>
  <c r="K414" i="94"/>
  <c r="AL414" i="94"/>
  <c r="AN414" i="94"/>
  <c r="Z414" i="94"/>
  <c r="AF414" i="94"/>
  <c r="AC414" i="94"/>
  <c r="R414" i="94"/>
  <c r="AQ414" i="94"/>
  <c r="I414" i="94"/>
  <c r="O414" i="94"/>
  <c r="X414" i="94"/>
  <c r="Y414" i="94"/>
  <c r="AI414" i="94"/>
  <c r="L414" i="94"/>
  <c r="H414" i="94"/>
  <c r="Q414" i="94"/>
  <c r="AO414" i="94"/>
  <c r="J394" i="91"/>
  <c r="AR394" i="91"/>
  <c r="AP394" i="91"/>
  <c r="AN394" i="91"/>
  <c r="W394" i="91"/>
  <c r="AA394" i="91"/>
  <c r="AJ394" i="91"/>
  <c r="R394" i="91"/>
  <c r="N394" i="91"/>
  <c r="Y394" i="91"/>
  <c r="AD394" i="91"/>
  <c r="M394" i="91"/>
  <c r="AK394" i="91"/>
  <c r="S394" i="91"/>
  <c r="U394" i="91"/>
  <c r="H394" i="91"/>
  <c r="AM394" i="91"/>
  <c r="V394" i="91"/>
  <c r="AS394" i="91"/>
  <c r="AB394" i="91"/>
  <c r="K394" i="91"/>
  <c r="AL394" i="91"/>
  <c r="Q394" i="91"/>
  <c r="X394" i="91"/>
  <c r="AE394" i="91"/>
  <c r="AH394" i="91"/>
  <c r="AI394" i="91"/>
  <c r="AO394" i="91"/>
  <c r="L394" i="91"/>
  <c r="I394" i="91"/>
  <c r="AF394" i="91"/>
  <c r="AQ394" i="91"/>
  <c r="O394" i="91"/>
  <c r="P394" i="91"/>
  <c r="Z394" i="91"/>
  <c r="AC394" i="91"/>
  <c r="F436" i="94"/>
  <c r="F436" i="93"/>
  <c r="F436" i="92"/>
  <c r="F436" i="88"/>
  <c r="F436" i="91"/>
  <c r="F436" i="87"/>
  <c r="AM437" i="94"/>
  <c r="AP437" i="94"/>
  <c r="I437" i="94"/>
  <c r="Y437" i="94"/>
  <c r="AK437" i="94"/>
  <c r="U437" i="94"/>
  <c r="Q437" i="94"/>
  <c r="L437" i="94"/>
  <c r="AS437" i="94"/>
  <c r="O437" i="94"/>
  <c r="AC437" i="94"/>
  <c r="Z437" i="94"/>
  <c r="AD437" i="94"/>
  <c r="M437" i="94"/>
  <c r="AF437" i="94"/>
  <c r="X437" i="94"/>
  <c r="S437" i="94"/>
  <c r="AL437" i="94"/>
  <c r="AB437" i="94"/>
  <c r="AR437" i="94"/>
  <c r="N437" i="94"/>
  <c r="AE437" i="94"/>
  <c r="P437" i="94"/>
  <c r="AQ437" i="94"/>
  <c r="W437" i="94"/>
  <c r="AO437" i="94"/>
  <c r="AH437" i="94"/>
  <c r="AN437" i="94"/>
  <c r="AJ437" i="94"/>
  <c r="AI437" i="94"/>
  <c r="K437" i="94"/>
  <c r="R437" i="94"/>
  <c r="J437" i="94"/>
  <c r="H437" i="94"/>
  <c r="V437" i="94"/>
  <c r="AA437" i="94"/>
  <c r="AR435" i="94"/>
  <c r="AF435" i="94"/>
  <c r="O435" i="94"/>
  <c r="AL435" i="94"/>
  <c r="I435" i="94"/>
  <c r="Z435" i="94"/>
  <c r="AQ435" i="94"/>
  <c r="S435" i="94"/>
  <c r="Y435" i="94"/>
  <c r="AP435" i="94"/>
  <c r="M435" i="94"/>
  <c r="AD435" i="94"/>
  <c r="AK435" i="94"/>
  <c r="Q435" i="94"/>
  <c r="AO435" i="94"/>
  <c r="K435" i="94"/>
  <c r="AH435" i="94"/>
  <c r="J435" i="94"/>
  <c r="AA435" i="94"/>
  <c r="H435" i="94"/>
  <c r="AC435" i="94"/>
  <c r="V435" i="94"/>
  <c r="AS435" i="94"/>
  <c r="R435" i="94"/>
  <c r="AJ435" i="94"/>
  <c r="X435" i="94"/>
  <c r="P435" i="94"/>
  <c r="N435" i="94"/>
  <c r="AM435" i="94"/>
  <c r="AE435" i="94"/>
  <c r="U435" i="94"/>
  <c r="AI435" i="94"/>
  <c r="AB435" i="94"/>
  <c r="W435" i="94"/>
  <c r="L435" i="94"/>
  <c r="AN435" i="94"/>
  <c r="AF427" i="91"/>
  <c r="AP427" i="91"/>
  <c r="Y427" i="91"/>
  <c r="H427" i="91"/>
  <c r="AB427" i="91"/>
  <c r="AQ427" i="91"/>
  <c r="S427" i="91"/>
  <c r="AD427" i="91"/>
  <c r="M427" i="91"/>
  <c r="V427" i="91"/>
  <c r="AH427" i="91"/>
  <c r="P427" i="91"/>
  <c r="AN427" i="91"/>
  <c r="Q427" i="91"/>
  <c r="AE427" i="91"/>
  <c r="I427" i="91"/>
  <c r="AJ427" i="91"/>
  <c r="AM427" i="91"/>
  <c r="J427" i="91"/>
  <c r="L427" i="91"/>
  <c r="K427" i="91"/>
  <c r="AO427" i="91"/>
  <c r="O427" i="91"/>
  <c r="AC427" i="91"/>
  <c r="AI427" i="91"/>
  <c r="Z427" i="91"/>
  <c r="X427" i="91"/>
  <c r="AL427" i="91"/>
  <c r="AK427" i="91"/>
  <c r="AR427" i="91"/>
  <c r="U427" i="91"/>
  <c r="N427" i="91"/>
  <c r="AS427" i="91"/>
  <c r="R427" i="91"/>
  <c r="W427" i="91"/>
  <c r="AA427" i="91"/>
  <c r="O423" i="32"/>
  <c r="AS423" i="32"/>
  <c r="X423" i="32"/>
  <c r="Q423" i="32"/>
  <c r="AI423" i="32"/>
  <c r="N423" i="32"/>
  <c r="AE423" i="32"/>
  <c r="AC423" i="32"/>
  <c r="Y423" i="32"/>
  <c r="K423" i="32"/>
  <c r="AK423" i="32"/>
  <c r="AF423" i="32"/>
  <c r="I423" i="32"/>
  <c r="Z423" i="32"/>
  <c r="AQ423" i="32"/>
  <c r="W423" i="32"/>
  <c r="AN423" i="32"/>
  <c r="L423" i="32"/>
  <c r="AP423" i="32"/>
  <c r="AB423" i="32"/>
  <c r="AO423" i="32"/>
  <c r="AD423" i="32"/>
  <c r="AA423" i="32"/>
  <c r="AH423" i="32"/>
  <c r="S423" i="32"/>
  <c r="AM423" i="32"/>
  <c r="AJ423" i="32"/>
  <c r="P423" i="32"/>
  <c r="M423" i="32"/>
  <c r="J423" i="32"/>
  <c r="AR423" i="32"/>
  <c r="AL423" i="32"/>
  <c r="H423" i="32"/>
  <c r="V423" i="32"/>
  <c r="R423" i="32"/>
  <c r="U423" i="32"/>
  <c r="S423" i="88"/>
  <c r="K423" i="88"/>
  <c r="AS423" i="88"/>
  <c r="Y423" i="88"/>
  <c r="AK423" i="88"/>
  <c r="P423" i="88"/>
  <c r="AR423" i="88"/>
  <c r="L423" i="88"/>
  <c r="AF423" i="88"/>
  <c r="AP423" i="88"/>
  <c r="AC423" i="88"/>
  <c r="O423" i="88"/>
  <c r="AO423" i="88"/>
  <c r="AB423" i="88"/>
  <c r="U423" i="88"/>
  <c r="I423" i="88"/>
  <c r="Z423" i="88"/>
  <c r="AQ423" i="88"/>
  <c r="R423" i="88"/>
  <c r="AJ423" i="88"/>
  <c r="AH423" i="88"/>
  <c r="Q423" i="88"/>
  <c r="AI423" i="88"/>
  <c r="J423" i="88"/>
  <c r="AA423" i="88"/>
  <c r="AM423" i="88"/>
  <c r="AE423" i="88"/>
  <c r="H423" i="88"/>
  <c r="AL423" i="88"/>
  <c r="X423" i="88"/>
  <c r="V423" i="88"/>
  <c r="N423" i="88"/>
  <c r="AD423" i="88"/>
  <c r="W423" i="88"/>
  <c r="AN423" i="88"/>
  <c r="M423" i="88"/>
  <c r="AD419" i="92"/>
  <c r="I419" i="92"/>
  <c r="AQ419" i="92"/>
  <c r="O419" i="92"/>
  <c r="H419" i="92"/>
  <c r="M419" i="92"/>
  <c r="AL419" i="92"/>
  <c r="AP419" i="92"/>
  <c r="S419" i="92"/>
  <c r="AR419" i="92"/>
  <c r="AF419" i="92"/>
  <c r="P419" i="92"/>
  <c r="AM419" i="92"/>
  <c r="AC419" i="92"/>
  <c r="AK419" i="92"/>
  <c r="AB419" i="92"/>
  <c r="Q419" i="92"/>
  <c r="AO419" i="92"/>
  <c r="Y419" i="92"/>
  <c r="V419" i="92"/>
  <c r="L419" i="92"/>
  <c r="Z419" i="92"/>
  <c r="AS419" i="92"/>
  <c r="AI419" i="92"/>
  <c r="J419" i="92"/>
  <c r="AA419" i="92"/>
  <c r="AH419" i="92"/>
  <c r="X419" i="92"/>
  <c r="R419" i="92"/>
  <c r="AJ419" i="92"/>
  <c r="N419" i="92"/>
  <c r="U419" i="92"/>
  <c r="K419" i="92"/>
  <c r="AE419" i="92"/>
  <c r="W419" i="92"/>
  <c r="AN419" i="92"/>
  <c r="AH415" i="87"/>
  <c r="AF415" i="87"/>
  <c r="O415" i="87"/>
  <c r="AI415" i="87"/>
  <c r="Q415" i="87"/>
  <c r="AE415" i="87"/>
  <c r="AJ415" i="87"/>
  <c r="AC415" i="87"/>
  <c r="H415" i="87"/>
  <c r="AO415" i="87"/>
  <c r="X415" i="87"/>
  <c r="AQ415" i="87"/>
  <c r="Z415" i="87"/>
  <c r="I415" i="87"/>
  <c r="N415" i="87"/>
  <c r="R415" i="87"/>
  <c r="AP415" i="87"/>
  <c r="P415" i="87"/>
  <c r="AK415" i="87"/>
  <c r="AM415" i="87"/>
  <c r="AN415" i="87"/>
  <c r="J415" i="87"/>
  <c r="AL415" i="87"/>
  <c r="S415" i="87"/>
  <c r="V415" i="87"/>
  <c r="AR415" i="87"/>
  <c r="Y415" i="87"/>
  <c r="AS415" i="87"/>
  <c r="M415" i="87"/>
  <c r="AB415" i="87"/>
  <c r="W415" i="87"/>
  <c r="K415" i="87"/>
  <c r="AA415" i="87"/>
  <c r="AD415" i="87"/>
  <c r="L415" i="87"/>
  <c r="AI415" i="94"/>
  <c r="S415" i="94"/>
  <c r="AC415" i="94"/>
  <c r="AF415" i="94"/>
  <c r="O415" i="94"/>
  <c r="H415" i="94"/>
  <c r="Z415" i="94"/>
  <c r="AQ415" i="94"/>
  <c r="M415" i="94"/>
  <c r="Q415" i="94"/>
  <c r="L415" i="94"/>
  <c r="AR415" i="94"/>
  <c r="Y415" i="94"/>
  <c r="AL415" i="94"/>
  <c r="X415" i="94"/>
  <c r="U415" i="94"/>
  <c r="AD415" i="94"/>
  <c r="I415" i="94"/>
  <c r="AB415" i="94"/>
  <c r="N415" i="94"/>
  <c r="AE415" i="94"/>
  <c r="AP415" i="94"/>
  <c r="AK415" i="94"/>
  <c r="P415" i="94"/>
  <c r="AM415" i="94"/>
  <c r="W415" i="94"/>
  <c r="AN415" i="94"/>
  <c r="AH415" i="94"/>
  <c r="AJ415" i="94"/>
  <c r="K415" i="94"/>
  <c r="R415" i="94"/>
  <c r="J415" i="94"/>
  <c r="V415" i="94"/>
  <c r="AA415" i="94"/>
  <c r="AS415" i="94"/>
  <c r="AO415" i="94"/>
  <c r="AI403" i="94"/>
  <c r="AS403" i="94"/>
  <c r="AL403" i="94"/>
  <c r="O403" i="94"/>
  <c r="Y403" i="94"/>
  <c r="AD403" i="94"/>
  <c r="AP403" i="94"/>
  <c r="V403" i="94"/>
  <c r="S403" i="94"/>
  <c r="AR403" i="94"/>
  <c r="Z403" i="94"/>
  <c r="AO403" i="94"/>
  <c r="K403" i="94"/>
  <c r="P403" i="94"/>
  <c r="L403" i="94"/>
  <c r="M403" i="94"/>
  <c r="I403" i="94"/>
  <c r="X403" i="94"/>
  <c r="AC403" i="94"/>
  <c r="J403" i="94"/>
  <c r="AA403" i="94"/>
  <c r="AF403" i="94"/>
  <c r="Q403" i="94"/>
  <c r="AB403" i="94"/>
  <c r="R403" i="94"/>
  <c r="AJ403" i="94"/>
  <c r="AH403" i="94"/>
  <c r="N403" i="94"/>
  <c r="AQ403" i="94"/>
  <c r="H403" i="94"/>
  <c r="AE403" i="94"/>
  <c r="U403" i="94"/>
  <c r="AM403" i="94"/>
  <c r="W403" i="94"/>
  <c r="AK403" i="94"/>
  <c r="AN403" i="94"/>
  <c r="O401" i="87"/>
  <c r="AF401" i="87"/>
  <c r="X401" i="87"/>
  <c r="AR401" i="87"/>
  <c r="AC401" i="87"/>
  <c r="AO401" i="87"/>
  <c r="AP401" i="87"/>
  <c r="AD401" i="87"/>
  <c r="Q401" i="87"/>
  <c r="AQ401" i="87"/>
  <c r="S401" i="87"/>
  <c r="AI401" i="87"/>
  <c r="AL401" i="87"/>
  <c r="V401" i="87"/>
  <c r="AS401" i="87"/>
  <c r="H401" i="87"/>
  <c r="I401" i="87"/>
  <c r="L401" i="87"/>
  <c r="K401" i="87"/>
  <c r="AH401" i="87"/>
  <c r="AK401" i="87"/>
  <c r="AB401" i="87"/>
  <c r="M401" i="87"/>
  <c r="N401" i="87"/>
  <c r="AE401" i="87"/>
  <c r="Y401" i="87"/>
  <c r="Z401" i="87"/>
  <c r="AM401" i="87"/>
  <c r="W401" i="87"/>
  <c r="AN401" i="87"/>
  <c r="J401" i="87"/>
  <c r="P401" i="87"/>
  <c r="AA401" i="87"/>
  <c r="AJ401" i="87"/>
  <c r="R401" i="87"/>
  <c r="AR391" i="87"/>
  <c r="Z391" i="87"/>
  <c r="AF391" i="87"/>
  <c r="O391" i="87"/>
  <c r="AS391" i="87"/>
  <c r="Q391" i="87"/>
  <c r="AO391" i="87"/>
  <c r="AM391" i="87"/>
  <c r="S391" i="87"/>
  <c r="AP391" i="87"/>
  <c r="P391" i="87"/>
  <c r="AC391" i="87"/>
  <c r="V391" i="87"/>
  <c r="H391" i="87"/>
  <c r="AD391" i="87"/>
  <c r="AL391" i="87"/>
  <c r="X391" i="87"/>
  <c r="K391" i="87"/>
  <c r="Y391" i="87"/>
  <c r="I391" i="87"/>
  <c r="N391" i="87"/>
  <c r="AE391" i="87"/>
  <c r="AI391" i="87"/>
  <c r="AB391" i="87"/>
  <c r="AK391" i="87"/>
  <c r="W391" i="87"/>
  <c r="AN391" i="87"/>
  <c r="J391" i="87"/>
  <c r="AQ391" i="87"/>
  <c r="AH391" i="87"/>
  <c r="L391" i="87"/>
  <c r="M391" i="87"/>
  <c r="AA391" i="87"/>
  <c r="R391" i="87"/>
  <c r="AJ391" i="87"/>
  <c r="AR391" i="91"/>
  <c r="O391" i="91"/>
  <c r="AL391" i="91"/>
  <c r="AP391" i="91"/>
  <c r="AF391" i="91"/>
  <c r="Y391" i="91"/>
  <c r="S391" i="91"/>
  <c r="Z391" i="91"/>
  <c r="H391" i="91"/>
  <c r="I391" i="91"/>
  <c r="AQ391" i="91"/>
  <c r="V391" i="91"/>
  <c r="AS391" i="91"/>
  <c r="L391" i="91"/>
  <c r="AI391" i="91"/>
  <c r="AK391" i="91"/>
  <c r="K391" i="91"/>
  <c r="AH391" i="91"/>
  <c r="X391" i="91"/>
  <c r="AB391" i="91"/>
  <c r="AO391" i="91"/>
  <c r="AD391" i="91"/>
  <c r="M391" i="91"/>
  <c r="Q391" i="91"/>
  <c r="U391" i="91"/>
  <c r="AM391" i="91"/>
  <c r="R391" i="91"/>
  <c r="AJ391" i="91"/>
  <c r="J391" i="91"/>
  <c r="AA391" i="91"/>
  <c r="N391" i="91"/>
  <c r="AC391" i="91"/>
  <c r="AE391" i="91"/>
  <c r="P391" i="91"/>
  <c r="W391" i="91"/>
  <c r="AN391" i="91"/>
  <c r="R395" i="93"/>
  <c r="W395" i="93"/>
  <c r="AS395" i="93"/>
  <c r="AA395" i="93"/>
  <c r="O395" i="93"/>
  <c r="AI395" i="93"/>
  <c r="AD395" i="93"/>
  <c r="AM395" i="93"/>
  <c r="AF395" i="93"/>
  <c r="AL395" i="93"/>
  <c r="U395" i="93"/>
  <c r="AQ395" i="93"/>
  <c r="S395" i="93"/>
  <c r="V395" i="93"/>
  <c r="K395" i="93"/>
  <c r="Q395" i="93"/>
  <c r="AC395" i="93"/>
  <c r="L395" i="93"/>
  <c r="AE395" i="93"/>
  <c r="I395" i="93"/>
  <c r="AJ395" i="93"/>
  <c r="AH395" i="93"/>
  <c r="AK395" i="93"/>
  <c r="AB395" i="93"/>
  <c r="AO395" i="93"/>
  <c r="X395" i="93"/>
  <c r="P395" i="93"/>
  <c r="N395" i="93"/>
  <c r="AN395" i="93"/>
  <c r="H395" i="93"/>
  <c r="J395" i="93"/>
  <c r="Z395" i="93"/>
  <c r="AP395" i="93"/>
  <c r="M395" i="93"/>
  <c r="Y395" i="93"/>
  <c r="AR395" i="93"/>
  <c r="AR396" i="88"/>
  <c r="S396" i="88"/>
  <c r="AK396" i="88"/>
  <c r="AO396" i="88"/>
  <c r="J396" i="88"/>
  <c r="K396" i="88"/>
  <c r="AF396" i="88"/>
  <c r="AJ396" i="88"/>
  <c r="AA396" i="88"/>
  <c r="X396" i="88"/>
  <c r="O396" i="88"/>
  <c r="R396" i="88"/>
  <c r="AD396" i="88"/>
  <c r="M396" i="88"/>
  <c r="AH396" i="88"/>
  <c r="P396" i="88"/>
  <c r="W396" i="88"/>
  <c r="AM396" i="88"/>
  <c r="V396" i="88"/>
  <c r="AP396" i="88"/>
  <c r="Y396" i="88"/>
  <c r="H396" i="88"/>
  <c r="AN396" i="88"/>
  <c r="AB396" i="88"/>
  <c r="Z396" i="88"/>
  <c r="AC396" i="88"/>
  <c r="AE396" i="88"/>
  <c r="AS396" i="88"/>
  <c r="AQ396" i="88"/>
  <c r="I396" i="88"/>
  <c r="L396" i="88"/>
  <c r="Q396" i="88"/>
  <c r="AL396" i="88"/>
  <c r="U396" i="88"/>
  <c r="AI396" i="88"/>
  <c r="N396" i="88"/>
  <c r="AR405" i="87"/>
  <c r="I405" i="87"/>
  <c r="O405" i="87"/>
  <c r="AF405" i="87"/>
  <c r="AQ405" i="87"/>
  <c r="Z405" i="87"/>
  <c r="AS405" i="87"/>
  <c r="L405" i="87"/>
  <c r="AI405" i="87"/>
  <c r="Y405" i="87"/>
  <c r="AL405" i="87"/>
  <c r="V405" i="87"/>
  <c r="X405" i="87"/>
  <c r="AB405" i="87"/>
  <c r="M405" i="87"/>
  <c r="AK405" i="87"/>
  <c r="K405" i="87"/>
  <c r="Q405" i="87"/>
  <c r="P405" i="87"/>
  <c r="AD405" i="87"/>
  <c r="AO405" i="87"/>
  <c r="H405" i="87"/>
  <c r="AH405" i="87"/>
  <c r="AM405" i="87"/>
  <c r="AP405" i="87"/>
  <c r="J405" i="87"/>
  <c r="AA405" i="87"/>
  <c r="AC405" i="87"/>
  <c r="R405" i="87"/>
  <c r="AJ405" i="87"/>
  <c r="AN405" i="87"/>
  <c r="W405" i="87"/>
  <c r="S405" i="87"/>
  <c r="AE405" i="87"/>
  <c r="N405" i="87"/>
  <c r="O393" i="87"/>
  <c r="AI393" i="87"/>
  <c r="AM393" i="87"/>
  <c r="K393" i="87"/>
  <c r="AP393" i="87"/>
  <c r="Y393" i="87"/>
  <c r="H393" i="87"/>
  <c r="Z393" i="87"/>
  <c r="AO393" i="87"/>
  <c r="R393" i="87"/>
  <c r="V393" i="87"/>
  <c r="Q393" i="87"/>
  <c r="AH393" i="87"/>
  <c r="P393" i="87"/>
  <c r="AK393" i="87"/>
  <c r="N393" i="87"/>
  <c r="AD393" i="87"/>
  <c r="AR393" i="87"/>
  <c r="AN393" i="87"/>
  <c r="AS393" i="87"/>
  <c r="AL393" i="87"/>
  <c r="AQ393" i="87"/>
  <c r="AJ393" i="87"/>
  <c r="J393" i="87"/>
  <c r="AA393" i="87"/>
  <c r="S393" i="87"/>
  <c r="M393" i="87"/>
  <c r="W393" i="87"/>
  <c r="AE393" i="87"/>
  <c r="AB393" i="87"/>
  <c r="I393" i="87"/>
  <c r="AC393" i="87"/>
  <c r="X393" i="87"/>
  <c r="L393" i="87"/>
  <c r="AF393" i="87"/>
  <c r="Y402" i="87"/>
  <c r="N402" i="87"/>
  <c r="AR402" i="87"/>
  <c r="AN402" i="87"/>
  <c r="R402" i="87"/>
  <c r="W402" i="87"/>
  <c r="AP402" i="87"/>
  <c r="AA402" i="87"/>
  <c r="P402" i="87"/>
  <c r="AH402" i="87"/>
  <c r="H402" i="87"/>
  <c r="AE402" i="87"/>
  <c r="AO402" i="87"/>
  <c r="X402" i="87"/>
  <c r="AQ402" i="87"/>
  <c r="Z402" i="87"/>
  <c r="I402" i="87"/>
  <c r="AL402" i="87"/>
  <c r="AJ402" i="87"/>
  <c r="AF402" i="87"/>
  <c r="O402" i="87"/>
  <c r="AI402" i="87"/>
  <c r="Q402" i="87"/>
  <c r="AS402" i="87"/>
  <c r="K402" i="87"/>
  <c r="M402" i="87"/>
  <c r="J402" i="87"/>
  <c r="AB402" i="87"/>
  <c r="AD402" i="87"/>
  <c r="AC402" i="87"/>
  <c r="V402" i="87"/>
  <c r="AK402" i="87"/>
  <c r="L402" i="87"/>
  <c r="S402" i="87"/>
  <c r="AM402" i="87"/>
  <c r="R402" i="91"/>
  <c r="J402" i="91"/>
  <c r="AO402" i="91"/>
  <c r="X402" i="91"/>
  <c r="AR402" i="91"/>
  <c r="AE402" i="91"/>
  <c r="AJ402" i="91"/>
  <c r="AD402" i="91"/>
  <c r="AM402" i="91"/>
  <c r="O402" i="91"/>
  <c r="S402" i="91"/>
  <c r="N402" i="91"/>
  <c r="AF402" i="91"/>
  <c r="AQ402" i="91"/>
  <c r="AK402" i="91"/>
  <c r="Z402" i="91"/>
  <c r="M402" i="91"/>
  <c r="AP402" i="91"/>
  <c r="Y402" i="91"/>
  <c r="H402" i="91"/>
  <c r="AB402" i="91"/>
  <c r="AH402" i="91"/>
  <c r="P402" i="91"/>
  <c r="Q402" i="91"/>
  <c r="AN402" i="91"/>
  <c r="L402" i="91"/>
  <c r="AS402" i="91"/>
  <c r="AA402" i="91"/>
  <c r="I402" i="91"/>
  <c r="V402" i="91"/>
  <c r="AC402" i="91"/>
  <c r="W402" i="91"/>
  <c r="K402" i="91"/>
  <c r="AI402" i="91"/>
  <c r="AL402" i="91"/>
  <c r="U402" i="91"/>
  <c r="AH410" i="93"/>
  <c r="AI410" i="93"/>
  <c r="Q410" i="93"/>
  <c r="AO410" i="93"/>
  <c r="X410" i="93"/>
  <c r="AR410" i="93"/>
  <c r="J410" i="93"/>
  <c r="N410" i="93"/>
  <c r="Y410" i="93"/>
  <c r="AQ410" i="93"/>
  <c r="Z410" i="93"/>
  <c r="I410" i="93"/>
  <c r="AF410" i="93"/>
  <c r="O410" i="93"/>
  <c r="AA410" i="93"/>
  <c r="AE410" i="93"/>
  <c r="L410" i="93"/>
  <c r="U410" i="93"/>
  <c r="AM410" i="93"/>
  <c r="AS410" i="93"/>
  <c r="K410" i="93"/>
  <c r="W410" i="93"/>
  <c r="AL410" i="93"/>
  <c r="V410" i="93"/>
  <c r="AB410" i="93"/>
  <c r="R410" i="93"/>
  <c r="AP410" i="93"/>
  <c r="M410" i="93"/>
  <c r="AN410" i="93"/>
  <c r="P410" i="93"/>
  <c r="AK410" i="93"/>
  <c r="AC410" i="93"/>
  <c r="S410" i="93"/>
  <c r="H410" i="93"/>
  <c r="AD410" i="93"/>
  <c r="AJ410" i="93"/>
  <c r="AK398" i="94"/>
  <c r="AH398" i="94"/>
  <c r="AQ398" i="94"/>
  <c r="Z398" i="94"/>
  <c r="I398" i="94"/>
  <c r="X398" i="94"/>
  <c r="AL398" i="94"/>
  <c r="O398" i="94"/>
  <c r="S398" i="94"/>
  <c r="P398" i="94"/>
  <c r="K398" i="94"/>
  <c r="AI398" i="94"/>
  <c r="Q398" i="94"/>
  <c r="AJ398" i="94"/>
  <c r="L398" i="94"/>
  <c r="AA398" i="94"/>
  <c r="AP398" i="94"/>
  <c r="AN398" i="94"/>
  <c r="AS398" i="94"/>
  <c r="Y398" i="94"/>
  <c r="AM398" i="94"/>
  <c r="AO398" i="94"/>
  <c r="AF398" i="94"/>
  <c r="H398" i="94"/>
  <c r="N398" i="94"/>
  <c r="V398" i="94"/>
  <c r="R398" i="94"/>
  <c r="J398" i="94"/>
  <c r="W398" i="94"/>
  <c r="AD398" i="94"/>
  <c r="U398" i="94"/>
  <c r="M398" i="94"/>
  <c r="AE398" i="94"/>
  <c r="AC398" i="94"/>
  <c r="AB398" i="94"/>
  <c r="AR398" i="94"/>
  <c r="AP433" i="92"/>
  <c r="P433" i="92"/>
  <c r="AH433" i="92"/>
  <c r="AS433" i="92"/>
  <c r="AB433" i="92"/>
  <c r="K433" i="92"/>
  <c r="AD433" i="92"/>
  <c r="M433" i="92"/>
  <c r="W433" i="92"/>
  <c r="AA433" i="92"/>
  <c r="U433" i="92"/>
  <c r="H433" i="92"/>
  <c r="AK433" i="92"/>
  <c r="S433" i="92"/>
  <c r="AM433" i="92"/>
  <c r="V433" i="92"/>
  <c r="AN433" i="92"/>
  <c r="AR433" i="92"/>
  <c r="J433" i="92"/>
  <c r="L433" i="92"/>
  <c r="AO433" i="92"/>
  <c r="AQ433" i="92"/>
  <c r="I433" i="92"/>
  <c r="R433" i="92"/>
  <c r="X433" i="92"/>
  <c r="Z433" i="92"/>
  <c r="N433" i="92"/>
  <c r="AC433" i="92"/>
  <c r="AI433" i="92"/>
  <c r="AL433" i="92"/>
  <c r="Q433" i="92"/>
  <c r="Y433" i="92"/>
  <c r="AF433" i="92"/>
  <c r="AE433" i="92"/>
  <c r="O433" i="92"/>
  <c r="AJ433" i="92"/>
  <c r="R430" i="94"/>
  <c r="X430" i="94"/>
  <c r="AC430" i="94"/>
  <c r="AI430" i="94"/>
  <c r="Q430" i="94"/>
  <c r="AL430" i="94"/>
  <c r="O430" i="94"/>
  <c r="AE430" i="94"/>
  <c r="H430" i="94"/>
  <c r="AJ430" i="94"/>
  <c r="W430" i="94"/>
  <c r="AQ430" i="94"/>
  <c r="Z430" i="94"/>
  <c r="I430" i="94"/>
  <c r="AA430" i="94"/>
  <c r="AP430" i="94"/>
  <c r="S430" i="94"/>
  <c r="AB430" i="94"/>
  <c r="AO430" i="94"/>
  <c r="M430" i="94"/>
  <c r="J430" i="94"/>
  <c r="P430" i="94"/>
  <c r="AS430" i="94"/>
  <c r="K430" i="94"/>
  <c r="AD430" i="94"/>
  <c r="AF430" i="94"/>
  <c r="Y430" i="94"/>
  <c r="AR430" i="94"/>
  <c r="AN430" i="94"/>
  <c r="L430" i="94"/>
  <c r="U430" i="94"/>
  <c r="AM430" i="94"/>
  <c r="AK430" i="94"/>
  <c r="AH430" i="94"/>
  <c r="V430" i="94"/>
  <c r="N430" i="94"/>
  <c r="AR421" i="94"/>
  <c r="AO421" i="94"/>
  <c r="U421" i="94"/>
  <c r="AC421" i="94"/>
  <c r="I421" i="94"/>
  <c r="Y421" i="94"/>
  <c r="M421" i="94"/>
  <c r="AK421" i="94"/>
  <c r="AQ421" i="94"/>
  <c r="Q421" i="94"/>
  <c r="O421" i="94"/>
  <c r="AI421" i="94"/>
  <c r="AD421" i="94"/>
  <c r="S421" i="94"/>
  <c r="X421" i="94"/>
  <c r="L421" i="94"/>
  <c r="AF421" i="94"/>
  <c r="AP421" i="94"/>
  <c r="Z421" i="94"/>
  <c r="K421" i="94"/>
  <c r="AH421" i="94"/>
  <c r="W421" i="94"/>
  <c r="AN421" i="94"/>
  <c r="AL421" i="94"/>
  <c r="V421" i="94"/>
  <c r="AS421" i="94"/>
  <c r="N421" i="94"/>
  <c r="AE421" i="94"/>
  <c r="H421" i="94"/>
  <c r="AM421" i="94"/>
  <c r="J421" i="94"/>
  <c r="P421" i="94"/>
  <c r="AA421" i="94"/>
  <c r="R421" i="94"/>
  <c r="AJ421" i="94"/>
  <c r="AB421" i="94"/>
  <c r="AS413" i="88"/>
  <c r="AP413" i="88"/>
  <c r="Z413" i="88"/>
  <c r="H413" i="88"/>
  <c r="AH413" i="88"/>
  <c r="Q413" i="88"/>
  <c r="AQ413" i="88"/>
  <c r="I413" i="88"/>
  <c r="U413" i="88"/>
  <c r="AD413" i="88"/>
  <c r="AI413" i="88"/>
  <c r="AL413" i="88"/>
  <c r="M413" i="88"/>
  <c r="P413" i="88"/>
  <c r="AC413" i="88"/>
  <c r="AM413" i="88"/>
  <c r="N413" i="88"/>
  <c r="AE413" i="88"/>
  <c r="S413" i="88"/>
  <c r="AK413" i="88"/>
  <c r="W413" i="88"/>
  <c r="AN413" i="88"/>
  <c r="K413" i="88"/>
  <c r="AB413" i="88"/>
  <c r="V413" i="88"/>
  <c r="J413" i="88"/>
  <c r="AR413" i="88"/>
  <c r="O413" i="88"/>
  <c r="Y413" i="88"/>
  <c r="L413" i="88"/>
  <c r="AA413" i="88"/>
  <c r="AF413" i="88"/>
  <c r="AJ413" i="88"/>
  <c r="AO413" i="88"/>
  <c r="R413" i="88"/>
  <c r="X413" i="88"/>
  <c r="AM413" i="94"/>
  <c r="V413" i="94"/>
  <c r="Z413" i="94"/>
  <c r="AF413" i="94"/>
  <c r="M413" i="94"/>
  <c r="AK413" i="94"/>
  <c r="AQ413" i="94"/>
  <c r="I413" i="94"/>
  <c r="O413" i="94"/>
  <c r="AB413" i="94"/>
  <c r="S413" i="94"/>
  <c r="AR413" i="94"/>
  <c r="X413" i="94"/>
  <c r="P413" i="94"/>
  <c r="AH413" i="94"/>
  <c r="W413" i="94"/>
  <c r="AN413" i="94"/>
  <c r="Q413" i="94"/>
  <c r="AS413" i="94"/>
  <c r="H413" i="94"/>
  <c r="Y413" i="94"/>
  <c r="AP413" i="94"/>
  <c r="N413" i="94"/>
  <c r="AE413" i="94"/>
  <c r="AI413" i="94"/>
  <c r="AL413" i="94"/>
  <c r="J413" i="94"/>
  <c r="AD413" i="94"/>
  <c r="U413" i="94"/>
  <c r="AA413" i="94"/>
  <c r="AO413" i="94"/>
  <c r="R413" i="94"/>
  <c r="K413" i="94"/>
  <c r="AJ413" i="94"/>
  <c r="L413" i="94"/>
  <c r="AC413" i="94"/>
  <c r="U404" i="94"/>
  <c r="L404" i="94"/>
  <c r="AL404" i="94"/>
  <c r="AP404" i="94"/>
  <c r="H404" i="94"/>
  <c r="AS404" i="94"/>
  <c r="AB404" i="94"/>
  <c r="K404" i="94"/>
  <c r="AD404" i="94"/>
  <c r="M404" i="94"/>
  <c r="W404" i="94"/>
  <c r="AA404" i="94"/>
  <c r="AH404" i="94"/>
  <c r="AC404" i="94"/>
  <c r="AK404" i="94"/>
  <c r="S404" i="94"/>
  <c r="AM404" i="94"/>
  <c r="V404" i="94"/>
  <c r="AN404" i="94"/>
  <c r="AR404" i="94"/>
  <c r="J404" i="94"/>
  <c r="X404" i="94"/>
  <c r="Z404" i="94"/>
  <c r="N404" i="94"/>
  <c r="AO404" i="94"/>
  <c r="AQ404" i="94"/>
  <c r="I404" i="94"/>
  <c r="R404" i="94"/>
  <c r="Q404" i="94"/>
  <c r="Y404" i="94"/>
  <c r="AF404" i="94"/>
  <c r="AE404" i="94"/>
  <c r="O404" i="94"/>
  <c r="AJ404" i="94"/>
  <c r="AI404" i="94"/>
  <c r="P404" i="94"/>
  <c r="AE392" i="88"/>
  <c r="J392" i="88"/>
  <c r="AR392" i="88"/>
  <c r="AN392" i="88"/>
  <c r="AM392" i="88"/>
  <c r="V392" i="88"/>
  <c r="AP392" i="88"/>
  <c r="Y392" i="88"/>
  <c r="H392" i="88"/>
  <c r="O392" i="88"/>
  <c r="S392" i="88"/>
  <c r="AD392" i="88"/>
  <c r="M392" i="88"/>
  <c r="AH392" i="88"/>
  <c r="P392" i="88"/>
  <c r="AF392" i="88"/>
  <c r="AK392" i="88"/>
  <c r="R392" i="88"/>
  <c r="AA392" i="88"/>
  <c r="Z392" i="88"/>
  <c r="AC392" i="88"/>
  <c r="X392" i="88"/>
  <c r="AJ392" i="88"/>
  <c r="W392" i="88"/>
  <c r="AQ392" i="88"/>
  <c r="I392" i="88"/>
  <c r="L392" i="88"/>
  <c r="AB392" i="88"/>
  <c r="AI392" i="88"/>
  <c r="AO392" i="88"/>
  <c r="Q392" i="88"/>
  <c r="AS392" i="88"/>
  <c r="AL392" i="88"/>
  <c r="K392" i="88"/>
  <c r="N392" i="88"/>
  <c r="U392" i="88"/>
  <c r="U438" i="91"/>
  <c r="Q438" i="91"/>
  <c r="AL438" i="91"/>
  <c r="AQ438" i="91"/>
  <c r="AN438" i="91"/>
  <c r="AI438" i="91"/>
  <c r="I438" i="91"/>
  <c r="Z438" i="91"/>
  <c r="AP438" i="91"/>
  <c r="W438" i="91"/>
  <c r="L438" i="91"/>
  <c r="N438" i="91"/>
  <c r="Y438" i="91"/>
  <c r="AF438" i="91"/>
  <c r="O438" i="91"/>
  <c r="V438" i="91"/>
  <c r="AR438" i="91"/>
  <c r="AC438" i="91"/>
  <c r="M438" i="91"/>
  <c r="AJ438" i="91"/>
  <c r="AO438" i="91"/>
  <c r="X438" i="91"/>
  <c r="J438" i="91"/>
  <c r="AH438" i="91"/>
  <c r="R438" i="91"/>
  <c r="S438" i="91"/>
  <c r="AM438" i="91"/>
  <c r="AE438" i="91"/>
  <c r="AK438" i="91"/>
  <c r="P438" i="91"/>
  <c r="AS438" i="91"/>
  <c r="H438" i="91"/>
  <c r="AB438" i="91"/>
  <c r="AD438" i="91"/>
  <c r="K438" i="91"/>
  <c r="AA438" i="91"/>
  <c r="AA438" i="92"/>
  <c r="V438" i="92"/>
  <c r="AH438" i="92"/>
  <c r="AR438" i="92"/>
  <c r="AQ438" i="92"/>
  <c r="P438" i="92"/>
  <c r="J438" i="92"/>
  <c r="AK438" i="92"/>
  <c r="S438" i="92"/>
  <c r="AJ438" i="92"/>
  <c r="M438" i="92"/>
  <c r="AC438" i="92"/>
  <c r="N438" i="92"/>
  <c r="U438" i="92"/>
  <c r="AS438" i="92"/>
  <c r="AB438" i="92"/>
  <c r="K438" i="92"/>
  <c r="Y438" i="92"/>
  <c r="AN438" i="92"/>
  <c r="Q438" i="92"/>
  <c r="AL438" i="92"/>
  <c r="AM438" i="92"/>
  <c r="O438" i="92"/>
  <c r="H438" i="92"/>
  <c r="Z438" i="92"/>
  <c r="I438" i="92"/>
  <c r="AF438" i="92"/>
  <c r="AD438" i="92"/>
  <c r="W438" i="92"/>
  <c r="AP438" i="92"/>
  <c r="R438" i="92"/>
  <c r="AO438" i="92"/>
  <c r="AI438" i="92"/>
  <c r="AE438" i="92"/>
  <c r="X438" i="92"/>
  <c r="L438" i="92"/>
  <c r="R431" i="92"/>
  <c r="W431" i="92"/>
  <c r="J431" i="92"/>
  <c r="AP431" i="92"/>
  <c r="AA431" i="92"/>
  <c r="AJ431" i="92"/>
  <c r="AN431" i="92"/>
  <c r="AH431" i="92"/>
  <c r="H431" i="92"/>
  <c r="AS431" i="92"/>
  <c r="AB431" i="92"/>
  <c r="K431" i="92"/>
  <c r="AD431" i="92"/>
  <c r="M431" i="92"/>
  <c r="AC431" i="92"/>
  <c r="AR431" i="92"/>
  <c r="AK431" i="92"/>
  <c r="S431" i="92"/>
  <c r="AM431" i="92"/>
  <c r="V431" i="92"/>
  <c r="L431" i="92"/>
  <c r="X431" i="92"/>
  <c r="Z431" i="92"/>
  <c r="AL431" i="92"/>
  <c r="N431" i="92"/>
  <c r="AE431" i="92"/>
  <c r="Y431" i="92"/>
  <c r="AO431" i="92"/>
  <c r="AQ431" i="92"/>
  <c r="I431" i="92"/>
  <c r="P431" i="92"/>
  <c r="Q431" i="92"/>
  <c r="AF431" i="92"/>
  <c r="U431" i="92"/>
  <c r="O431" i="92"/>
  <c r="AI431" i="92"/>
  <c r="Y409" i="92"/>
  <c r="AO409" i="92"/>
  <c r="I409" i="92"/>
  <c r="Z409" i="92"/>
  <c r="AP409" i="92"/>
  <c r="X409" i="92"/>
  <c r="AK409" i="92"/>
  <c r="Q409" i="92"/>
  <c r="AL409" i="92"/>
  <c r="H409" i="92"/>
  <c r="U409" i="92"/>
  <c r="AI409" i="92"/>
  <c r="O409" i="92"/>
  <c r="AF409" i="92"/>
  <c r="AB409" i="92"/>
  <c r="AR409" i="92"/>
  <c r="AC409" i="92"/>
  <c r="S409" i="92"/>
  <c r="P409" i="92"/>
  <c r="AM409" i="92"/>
  <c r="K409" i="92"/>
  <c r="AQ409" i="92"/>
  <c r="AH409" i="92"/>
  <c r="AD409" i="92"/>
  <c r="V409" i="92"/>
  <c r="R409" i="92"/>
  <c r="AJ409" i="92"/>
  <c r="L409" i="92"/>
  <c r="J409" i="92"/>
  <c r="AA409" i="92"/>
  <c r="M409" i="92"/>
  <c r="W409" i="92"/>
  <c r="AS409" i="92"/>
  <c r="AN409" i="92"/>
  <c r="AE409" i="92"/>
  <c r="N409" i="92"/>
  <c r="Q397" i="94"/>
  <c r="AK397" i="94"/>
  <c r="U397" i="94"/>
  <c r="M397" i="94"/>
  <c r="AF397" i="94"/>
  <c r="L397" i="94"/>
  <c r="AP397" i="94"/>
  <c r="AD397" i="94"/>
  <c r="AQ397" i="94"/>
  <c r="Y397" i="94"/>
  <c r="Z397" i="94"/>
  <c r="O397" i="94"/>
  <c r="AO397" i="94"/>
  <c r="S397" i="94"/>
  <c r="H397" i="94"/>
  <c r="AR397" i="94"/>
  <c r="AL397" i="94"/>
  <c r="AI397" i="94"/>
  <c r="X397" i="94"/>
  <c r="AB397" i="94"/>
  <c r="J397" i="94"/>
  <c r="AA397" i="94"/>
  <c r="I397" i="94"/>
  <c r="P397" i="94"/>
  <c r="AM397" i="94"/>
  <c r="R397" i="94"/>
  <c r="AJ397" i="94"/>
  <c r="AH397" i="94"/>
  <c r="N397" i="94"/>
  <c r="AC397" i="94"/>
  <c r="K397" i="94"/>
  <c r="AE397" i="94"/>
  <c r="W397" i="94"/>
  <c r="V397" i="94"/>
  <c r="AN397" i="94"/>
  <c r="AS397" i="94"/>
  <c r="AD434" i="32"/>
  <c r="V434" i="32"/>
  <c r="S434" i="32"/>
  <c r="L434" i="32"/>
  <c r="N434" i="32"/>
  <c r="AE434" i="32"/>
  <c r="I434" i="32"/>
  <c r="AC434" i="32"/>
  <c r="AK434" i="32"/>
  <c r="AF434" i="32"/>
  <c r="P434" i="32"/>
  <c r="AQ434" i="32"/>
  <c r="K434" i="32"/>
  <c r="AN434" i="32"/>
  <c r="W434" i="32"/>
  <c r="H434" i="32"/>
  <c r="AL434" i="32"/>
  <c r="U434" i="32"/>
  <c r="AS434" i="32"/>
  <c r="Z434" i="32"/>
  <c r="O434" i="32"/>
  <c r="Q434" i="32"/>
  <c r="M434" i="32"/>
  <c r="X434" i="32"/>
  <c r="AI434" i="32"/>
  <c r="AR434" i="32"/>
  <c r="AP434" i="32"/>
  <c r="AM434" i="32"/>
  <c r="AO434" i="32"/>
  <c r="J434" i="32"/>
  <c r="AJ434" i="32"/>
  <c r="AH434" i="32"/>
  <c r="AB434" i="32"/>
  <c r="R434" i="32"/>
  <c r="AA434" i="32"/>
  <c r="Y434" i="32"/>
  <c r="AJ429" i="32"/>
  <c r="AE429" i="32"/>
  <c r="R429" i="32"/>
  <c r="AA429" i="32"/>
  <c r="J429" i="32"/>
  <c r="P429" i="32"/>
  <c r="AH429" i="32"/>
  <c r="M429" i="32"/>
  <c r="AD429" i="32"/>
  <c r="AK429" i="32"/>
  <c r="O429" i="32"/>
  <c r="H429" i="32"/>
  <c r="AN429" i="32"/>
  <c r="Y429" i="32"/>
  <c r="AP429" i="32"/>
  <c r="V429" i="32"/>
  <c r="AM429" i="32"/>
  <c r="S429" i="32"/>
  <c r="AF429" i="32"/>
  <c r="L429" i="32"/>
  <c r="I429" i="32"/>
  <c r="AQ429" i="32"/>
  <c r="K429" i="32"/>
  <c r="X429" i="32"/>
  <c r="U429" i="32"/>
  <c r="Q429" i="32"/>
  <c r="N429" i="32"/>
  <c r="AR429" i="32"/>
  <c r="AC429" i="32"/>
  <c r="Z429" i="32"/>
  <c r="AS429" i="32"/>
  <c r="W429" i="32"/>
  <c r="AL429" i="32"/>
  <c r="AI429" i="32"/>
  <c r="AB429" i="32"/>
  <c r="AO429" i="32"/>
  <c r="R426" i="87"/>
  <c r="AF426" i="87"/>
  <c r="M426" i="87"/>
  <c r="AR426" i="87"/>
  <c r="X426" i="87"/>
  <c r="AJ426" i="87"/>
  <c r="AQ426" i="87"/>
  <c r="AO426" i="87"/>
  <c r="AA426" i="87"/>
  <c r="AD426" i="87"/>
  <c r="V426" i="87"/>
  <c r="O426" i="87"/>
  <c r="J426" i="87"/>
  <c r="Z426" i="87"/>
  <c r="AC426" i="87"/>
  <c r="L426" i="87"/>
  <c r="W426" i="87"/>
  <c r="AS426" i="87"/>
  <c r="N426" i="87"/>
  <c r="AK426" i="87"/>
  <c r="AL426" i="87"/>
  <c r="K426" i="87"/>
  <c r="AI426" i="87"/>
  <c r="AM426" i="87"/>
  <c r="S426" i="87"/>
  <c r="P426" i="87"/>
  <c r="AN426" i="87"/>
  <c r="AE426" i="87"/>
  <c r="AP426" i="87"/>
  <c r="H426" i="87"/>
  <c r="AH426" i="87"/>
  <c r="Q426" i="87"/>
  <c r="I426" i="87"/>
  <c r="Y426" i="87"/>
  <c r="AB426" i="87"/>
  <c r="Q426" i="93"/>
  <c r="AB426" i="93"/>
  <c r="AL426" i="93"/>
  <c r="O426" i="93"/>
  <c r="AD426" i="93"/>
  <c r="H426" i="93"/>
  <c r="AS426" i="93"/>
  <c r="AM426" i="93"/>
  <c r="AR426" i="93"/>
  <c r="Z426" i="93"/>
  <c r="AP426" i="93"/>
  <c r="S426" i="93"/>
  <c r="X426" i="93"/>
  <c r="V426" i="93"/>
  <c r="AC426" i="93"/>
  <c r="I426" i="93"/>
  <c r="AI426" i="93"/>
  <c r="P426" i="93"/>
  <c r="AF426" i="93"/>
  <c r="Y426" i="93"/>
  <c r="AH426" i="93"/>
  <c r="AK426" i="93"/>
  <c r="AO426" i="93"/>
  <c r="N426" i="93"/>
  <c r="AE426" i="93"/>
  <c r="AQ426" i="93"/>
  <c r="L426" i="93"/>
  <c r="W426" i="93"/>
  <c r="AN426" i="93"/>
  <c r="AA426" i="93"/>
  <c r="U426" i="93"/>
  <c r="AJ426" i="93"/>
  <c r="M426" i="93"/>
  <c r="J426" i="93"/>
  <c r="K426" i="93"/>
  <c r="R426" i="93"/>
  <c r="AA418" i="92"/>
  <c r="W418" i="92"/>
  <c r="N418" i="92"/>
  <c r="AP418" i="92"/>
  <c r="J418" i="92"/>
  <c r="AE418" i="92"/>
  <c r="AJ418" i="92"/>
  <c r="AR418" i="92"/>
  <c r="AN418" i="92"/>
  <c r="P418" i="92"/>
  <c r="AD418" i="92"/>
  <c r="M418" i="92"/>
  <c r="AK418" i="92"/>
  <c r="S418" i="92"/>
  <c r="U418" i="92"/>
  <c r="AH418" i="92"/>
  <c r="AM418" i="92"/>
  <c r="V418" i="92"/>
  <c r="AS418" i="92"/>
  <c r="AB418" i="92"/>
  <c r="K418" i="92"/>
  <c r="AL418" i="92"/>
  <c r="R418" i="92"/>
  <c r="Z418" i="92"/>
  <c r="AF418" i="92"/>
  <c r="AC418" i="92"/>
  <c r="Y418" i="92"/>
  <c r="AQ418" i="92"/>
  <c r="I418" i="92"/>
  <c r="O418" i="92"/>
  <c r="H418" i="92"/>
  <c r="X418" i="92"/>
  <c r="AI418" i="92"/>
  <c r="L418" i="92"/>
  <c r="Q418" i="92"/>
  <c r="AO418" i="92"/>
  <c r="AR414" i="87"/>
  <c r="X414" i="87"/>
  <c r="AL414" i="87"/>
  <c r="H414" i="87"/>
  <c r="I414" i="87"/>
  <c r="AO414" i="87"/>
  <c r="Y414" i="87"/>
  <c r="AD414" i="87"/>
  <c r="Z414" i="87"/>
  <c r="AK414" i="87"/>
  <c r="AF414" i="87"/>
  <c r="L414" i="87"/>
  <c r="AP414" i="87"/>
  <c r="AI414" i="87"/>
  <c r="P414" i="87"/>
  <c r="AM414" i="87"/>
  <c r="Q414" i="87"/>
  <c r="M414" i="87"/>
  <c r="AB414" i="87"/>
  <c r="O414" i="87"/>
  <c r="AS414" i="87"/>
  <c r="AQ414" i="87"/>
  <c r="V414" i="87"/>
  <c r="K414" i="87"/>
  <c r="S414" i="87"/>
  <c r="AC414" i="87"/>
  <c r="J414" i="87"/>
  <c r="AA414" i="87"/>
  <c r="AH414" i="87"/>
  <c r="R414" i="87"/>
  <c r="AJ414" i="87"/>
  <c r="W414" i="87"/>
  <c r="AE414" i="87"/>
  <c r="AN414" i="87"/>
  <c r="N414" i="87"/>
  <c r="Z406" i="91"/>
  <c r="I406" i="91"/>
  <c r="N406" i="91"/>
  <c r="AE406" i="91"/>
  <c r="AK406" i="91"/>
  <c r="AH406" i="91"/>
  <c r="P406" i="91"/>
  <c r="AJ406" i="91"/>
  <c r="M406" i="91"/>
  <c r="AA406" i="91"/>
  <c r="AS406" i="91"/>
  <c r="AN406" i="91"/>
  <c r="AQ406" i="91"/>
  <c r="AP406" i="91"/>
  <c r="Y406" i="91"/>
  <c r="H406" i="91"/>
  <c r="X406" i="91"/>
  <c r="AM406" i="91"/>
  <c r="O406" i="91"/>
  <c r="W406" i="91"/>
  <c r="Q406" i="91"/>
  <c r="AC406" i="91"/>
  <c r="AD406" i="91"/>
  <c r="V406" i="91"/>
  <c r="AB406" i="91"/>
  <c r="L406" i="91"/>
  <c r="AR406" i="91"/>
  <c r="AI406" i="91"/>
  <c r="R406" i="91"/>
  <c r="S406" i="91"/>
  <c r="AL406" i="91"/>
  <c r="AF406" i="91"/>
  <c r="U406" i="91"/>
  <c r="J406" i="91"/>
  <c r="AO406" i="91"/>
  <c r="K406" i="91"/>
  <c r="AS394" i="88"/>
  <c r="Y394" i="88"/>
  <c r="H394" i="88"/>
  <c r="Z394" i="88"/>
  <c r="Q394" i="88"/>
  <c r="AI394" i="88"/>
  <c r="AH394" i="88"/>
  <c r="AC394" i="88"/>
  <c r="AD394" i="88"/>
  <c r="I394" i="88"/>
  <c r="AP394" i="88"/>
  <c r="P394" i="88"/>
  <c r="L394" i="88"/>
  <c r="M394" i="88"/>
  <c r="AL394" i="88"/>
  <c r="AM394" i="88"/>
  <c r="W394" i="88"/>
  <c r="AN394" i="88"/>
  <c r="O394" i="88"/>
  <c r="AF394" i="88"/>
  <c r="V394" i="88"/>
  <c r="N394" i="88"/>
  <c r="AE394" i="88"/>
  <c r="X394" i="88"/>
  <c r="AO394" i="88"/>
  <c r="AJ394" i="88"/>
  <c r="AB394" i="88"/>
  <c r="U394" i="88"/>
  <c r="AQ394" i="88"/>
  <c r="R394" i="88"/>
  <c r="K394" i="88"/>
  <c r="S394" i="88"/>
  <c r="J394" i="88"/>
  <c r="AK394" i="88"/>
  <c r="AA394" i="88"/>
  <c r="AR394" i="88"/>
  <c r="F424" i="94"/>
  <c r="F424" i="93"/>
  <c r="F424" i="91"/>
  <c r="F424" i="92"/>
  <c r="F424" i="88"/>
  <c r="F424" i="87"/>
  <c r="F428" i="94"/>
  <c r="F428" i="93"/>
  <c r="F428" i="91"/>
  <c r="F428" i="92"/>
  <c r="F428" i="88"/>
  <c r="F428" i="87"/>
  <c r="F400" i="92"/>
  <c r="F400" i="94"/>
  <c r="F400" i="93"/>
  <c r="F400" i="91"/>
  <c r="F400" i="88"/>
  <c r="F400" i="87"/>
  <c r="M437" i="32"/>
  <c r="I437" i="32"/>
  <c r="AQ437" i="32"/>
  <c r="AB437" i="32"/>
  <c r="AP437" i="32"/>
  <c r="Y437" i="32"/>
  <c r="AR437" i="32"/>
  <c r="AA437" i="32"/>
  <c r="J437" i="32"/>
  <c r="O437" i="32"/>
  <c r="AD437" i="32"/>
  <c r="Z437" i="32"/>
  <c r="K437" i="32"/>
  <c r="AO437" i="32"/>
  <c r="AK437" i="32"/>
  <c r="AH437" i="32"/>
  <c r="P437" i="32"/>
  <c r="AJ437" i="32"/>
  <c r="R437" i="32"/>
  <c r="AF437" i="32"/>
  <c r="AM437" i="32"/>
  <c r="X437" i="32"/>
  <c r="AS437" i="32"/>
  <c r="L437" i="32"/>
  <c r="N437" i="32"/>
  <c r="Q437" i="32"/>
  <c r="AL437" i="32"/>
  <c r="AN437" i="32"/>
  <c r="H437" i="32"/>
  <c r="AI437" i="32"/>
  <c r="S437" i="32"/>
  <c r="AC437" i="32"/>
  <c r="AE437" i="32"/>
  <c r="V437" i="32"/>
  <c r="U437" i="32"/>
  <c r="W437" i="32"/>
  <c r="O437" i="93"/>
  <c r="R437" i="93"/>
  <c r="AO437" i="93"/>
  <c r="AA437" i="93"/>
  <c r="W437" i="93"/>
  <c r="AP437" i="93"/>
  <c r="AM437" i="93"/>
  <c r="K437" i="93"/>
  <c r="X437" i="93"/>
  <c r="AR437" i="93"/>
  <c r="AH437" i="93"/>
  <c r="P437" i="93"/>
  <c r="AK437" i="93"/>
  <c r="N437" i="93"/>
  <c r="AB437" i="93"/>
  <c r="J437" i="93"/>
  <c r="AQ437" i="93"/>
  <c r="Y437" i="93"/>
  <c r="H437" i="93"/>
  <c r="Z437" i="93"/>
  <c r="M437" i="93"/>
  <c r="AI437" i="93"/>
  <c r="AL437" i="93"/>
  <c r="AS437" i="93"/>
  <c r="V437" i="93"/>
  <c r="AC437" i="93"/>
  <c r="AE437" i="93"/>
  <c r="AJ437" i="93"/>
  <c r="Q437" i="93"/>
  <c r="U437" i="93"/>
  <c r="S437" i="93"/>
  <c r="AD437" i="93"/>
  <c r="AF437" i="93"/>
  <c r="AN437" i="93"/>
  <c r="L437" i="93"/>
  <c r="I437" i="93"/>
  <c r="AI435" i="91"/>
  <c r="AQ435" i="91"/>
  <c r="X435" i="91"/>
  <c r="AF435" i="91"/>
  <c r="I435" i="91"/>
  <c r="O435" i="91"/>
  <c r="Q435" i="91"/>
  <c r="AB435" i="91"/>
  <c r="AM435" i="91"/>
  <c r="Z435" i="91"/>
  <c r="K435" i="91"/>
  <c r="AS435" i="91"/>
  <c r="V435" i="91"/>
  <c r="M435" i="91"/>
  <c r="AR435" i="91"/>
  <c r="AK435" i="91"/>
  <c r="U435" i="91"/>
  <c r="AL435" i="91"/>
  <c r="W435" i="91"/>
  <c r="AN435" i="91"/>
  <c r="S435" i="91"/>
  <c r="AD435" i="91"/>
  <c r="L435" i="91"/>
  <c r="AC435" i="91"/>
  <c r="N435" i="91"/>
  <c r="AE435" i="91"/>
  <c r="P435" i="91"/>
  <c r="R435" i="91"/>
  <c r="AH435" i="91"/>
  <c r="AJ435" i="91"/>
  <c r="AO435" i="91"/>
  <c r="AA435" i="91"/>
  <c r="H435" i="91"/>
  <c r="Y435" i="91"/>
  <c r="AP435" i="91"/>
  <c r="J435" i="91"/>
  <c r="AE427" i="88"/>
  <c r="N427" i="88"/>
  <c r="AD427" i="88"/>
  <c r="AN427" i="88"/>
  <c r="M427" i="88"/>
  <c r="AC427" i="88"/>
  <c r="L427" i="88"/>
  <c r="AK427" i="88"/>
  <c r="S427" i="88"/>
  <c r="AJ427" i="88"/>
  <c r="AQ427" i="88"/>
  <c r="I427" i="88"/>
  <c r="AL427" i="88"/>
  <c r="U427" i="88"/>
  <c r="AS427" i="88"/>
  <c r="AB427" i="88"/>
  <c r="K427" i="88"/>
  <c r="R427" i="88"/>
  <c r="Z427" i="88"/>
  <c r="AM427" i="88"/>
  <c r="AH427" i="88"/>
  <c r="AO427" i="88"/>
  <c r="AR427" i="88"/>
  <c r="Q427" i="88"/>
  <c r="W427" i="88"/>
  <c r="P427" i="88"/>
  <c r="X427" i="88"/>
  <c r="J427" i="88"/>
  <c r="H427" i="88"/>
  <c r="AI427" i="88"/>
  <c r="AF427" i="88"/>
  <c r="V427" i="88"/>
  <c r="AP427" i="88"/>
  <c r="O427" i="88"/>
  <c r="Y427" i="88"/>
  <c r="AA427" i="88"/>
  <c r="Y427" i="93"/>
  <c r="AF427" i="93"/>
  <c r="O427" i="93"/>
  <c r="AI427" i="93"/>
  <c r="Q427" i="93"/>
  <c r="AE427" i="93"/>
  <c r="AJ427" i="93"/>
  <c r="AC427" i="93"/>
  <c r="P427" i="93"/>
  <c r="AO427" i="93"/>
  <c r="X427" i="93"/>
  <c r="AQ427" i="93"/>
  <c r="Z427" i="93"/>
  <c r="I427" i="93"/>
  <c r="N427" i="93"/>
  <c r="R427" i="93"/>
  <c r="AL427" i="93"/>
  <c r="H427" i="93"/>
  <c r="AB427" i="93"/>
  <c r="AD427" i="93"/>
  <c r="W427" i="93"/>
  <c r="L427" i="93"/>
  <c r="AH427" i="93"/>
  <c r="AS427" i="93"/>
  <c r="K427" i="93"/>
  <c r="M427" i="93"/>
  <c r="AA427" i="93"/>
  <c r="AP427" i="93"/>
  <c r="AK427" i="93"/>
  <c r="AN427" i="93"/>
  <c r="S427" i="93"/>
  <c r="AR427" i="93"/>
  <c r="AM427" i="93"/>
  <c r="J427" i="93"/>
  <c r="V427" i="93"/>
  <c r="U427" i="93"/>
  <c r="N423" i="87"/>
  <c r="AA423" i="87"/>
  <c r="J423" i="87"/>
  <c r="AP423" i="87"/>
  <c r="AE423" i="87"/>
  <c r="R423" i="87"/>
  <c r="AN423" i="87"/>
  <c r="W423" i="87"/>
  <c r="P423" i="87"/>
  <c r="AJ423" i="87"/>
  <c r="AH423" i="87"/>
  <c r="H423" i="87"/>
  <c r="AF423" i="87"/>
  <c r="O423" i="87"/>
  <c r="AI423" i="87"/>
  <c r="Q423" i="87"/>
  <c r="AR423" i="87"/>
  <c r="AO423" i="87"/>
  <c r="X423" i="87"/>
  <c r="AQ423" i="87"/>
  <c r="Z423" i="87"/>
  <c r="I423" i="87"/>
  <c r="AL423" i="87"/>
  <c r="AK423" i="87"/>
  <c r="AM423" i="87"/>
  <c r="L423" i="87"/>
  <c r="AB423" i="87"/>
  <c r="AD423" i="87"/>
  <c r="AC423" i="87"/>
  <c r="S423" i="87"/>
  <c r="V423" i="87"/>
  <c r="Y423" i="87"/>
  <c r="AS423" i="87"/>
  <c r="K423" i="87"/>
  <c r="M423" i="87"/>
  <c r="J423" i="94"/>
  <c r="V423" i="94"/>
  <c r="AP423" i="94"/>
  <c r="Y423" i="94"/>
  <c r="H423" i="94"/>
  <c r="Z423" i="94"/>
  <c r="AO423" i="94"/>
  <c r="R423" i="94"/>
  <c r="Q423" i="94"/>
  <c r="K423" i="94"/>
  <c r="AF423" i="94"/>
  <c r="AH423" i="94"/>
  <c r="P423" i="94"/>
  <c r="AK423" i="94"/>
  <c r="N423" i="94"/>
  <c r="AD423" i="94"/>
  <c r="AN423" i="94"/>
  <c r="AI423" i="94"/>
  <c r="AM423" i="94"/>
  <c r="AR423" i="94"/>
  <c r="U423" i="94"/>
  <c r="S423" i="94"/>
  <c r="M423" i="94"/>
  <c r="AA423" i="94"/>
  <c r="AL423" i="94"/>
  <c r="AQ423" i="94"/>
  <c r="AJ423" i="94"/>
  <c r="AS423" i="94"/>
  <c r="I423" i="94"/>
  <c r="O423" i="94"/>
  <c r="AC423" i="94"/>
  <c r="X423" i="94"/>
  <c r="L423" i="94"/>
  <c r="AB423" i="94"/>
  <c r="AE423" i="94"/>
  <c r="W423" i="94"/>
  <c r="AS419" i="91"/>
  <c r="P419" i="91"/>
  <c r="AM419" i="91"/>
  <c r="I419" i="91"/>
  <c r="AB419" i="91"/>
  <c r="U419" i="91"/>
  <c r="V419" i="91"/>
  <c r="AR419" i="91"/>
  <c r="Y419" i="91"/>
  <c r="AO419" i="91"/>
  <c r="Q419" i="91"/>
  <c r="AL419" i="91"/>
  <c r="AK419" i="91"/>
  <c r="M419" i="91"/>
  <c r="AC419" i="91"/>
  <c r="O419" i="91"/>
  <c r="AH419" i="91"/>
  <c r="S419" i="91"/>
  <c r="L419" i="91"/>
  <c r="AQ419" i="91"/>
  <c r="AP419" i="91"/>
  <c r="AI419" i="91"/>
  <c r="H419" i="91"/>
  <c r="W419" i="91"/>
  <c r="AN419" i="91"/>
  <c r="Z419" i="91"/>
  <c r="N419" i="91"/>
  <c r="AE419" i="91"/>
  <c r="AJ419" i="91"/>
  <c r="AD419" i="91"/>
  <c r="K419" i="91"/>
  <c r="X419" i="91"/>
  <c r="R419" i="91"/>
  <c r="AF419" i="91"/>
  <c r="J419" i="91"/>
  <c r="AA419" i="91"/>
  <c r="P415" i="32"/>
  <c r="AH415" i="32"/>
  <c r="W415" i="32"/>
  <c r="AL415" i="32"/>
  <c r="AE415" i="32"/>
  <c r="AA415" i="32"/>
  <c r="AS415" i="32"/>
  <c r="AB415" i="32"/>
  <c r="K415" i="32"/>
  <c r="AD415" i="32"/>
  <c r="M415" i="32"/>
  <c r="Y415" i="32"/>
  <c r="U415" i="32"/>
  <c r="AR415" i="32"/>
  <c r="J415" i="32"/>
  <c r="AK415" i="32"/>
  <c r="S415" i="32"/>
  <c r="AM415" i="32"/>
  <c r="V415" i="32"/>
  <c r="H415" i="32"/>
  <c r="AN415" i="32"/>
  <c r="AJ415" i="32"/>
  <c r="O415" i="32"/>
  <c r="AI415" i="32"/>
  <c r="AP415" i="32"/>
  <c r="AC415" i="32"/>
  <c r="R415" i="32"/>
  <c r="AO415" i="32"/>
  <c r="Z415" i="32"/>
  <c r="L415" i="32"/>
  <c r="AF415" i="32"/>
  <c r="Q415" i="32"/>
  <c r="N415" i="32"/>
  <c r="X415" i="32"/>
  <c r="AQ415" i="32"/>
  <c r="I415" i="32"/>
  <c r="J415" i="91"/>
  <c r="H415" i="91"/>
  <c r="AN415" i="91"/>
  <c r="W415" i="91"/>
  <c r="AR415" i="91"/>
  <c r="AP415" i="91"/>
  <c r="Y415" i="91"/>
  <c r="AA415" i="91"/>
  <c r="N415" i="91"/>
  <c r="P415" i="91"/>
  <c r="AH415" i="91"/>
  <c r="AQ415" i="91"/>
  <c r="Z415" i="91"/>
  <c r="I415" i="91"/>
  <c r="AF415" i="91"/>
  <c r="O415" i="91"/>
  <c r="AC415" i="91"/>
  <c r="AE415" i="91"/>
  <c r="AJ415" i="91"/>
  <c r="AI415" i="91"/>
  <c r="Q415" i="91"/>
  <c r="AO415" i="91"/>
  <c r="X415" i="91"/>
  <c r="L415" i="91"/>
  <c r="R415" i="91"/>
  <c r="AD415" i="91"/>
  <c r="AK415" i="91"/>
  <c r="U415" i="91"/>
  <c r="M415" i="91"/>
  <c r="S415" i="91"/>
  <c r="AB415" i="91"/>
  <c r="AM415" i="91"/>
  <c r="K415" i="91"/>
  <c r="V415" i="91"/>
  <c r="AL415" i="91"/>
  <c r="AS415" i="91"/>
  <c r="AQ403" i="32"/>
  <c r="L403" i="32"/>
  <c r="AO403" i="32"/>
  <c r="AK403" i="32"/>
  <c r="Q403" i="32"/>
  <c r="M403" i="32"/>
  <c r="AR403" i="32"/>
  <c r="AA403" i="32"/>
  <c r="J403" i="32"/>
  <c r="AL403" i="32"/>
  <c r="U403" i="32"/>
  <c r="X403" i="32"/>
  <c r="S403" i="32"/>
  <c r="AM403" i="32"/>
  <c r="AJ403" i="32"/>
  <c r="R403" i="32"/>
  <c r="AC403" i="32"/>
  <c r="Z403" i="32"/>
  <c r="I403" i="32"/>
  <c r="AB403" i="32"/>
  <c r="AI403" i="32"/>
  <c r="AD403" i="32"/>
  <c r="AE403" i="32"/>
  <c r="AP403" i="32"/>
  <c r="O403" i="32"/>
  <c r="AS403" i="32"/>
  <c r="W403" i="32"/>
  <c r="AH403" i="32"/>
  <c r="AF403" i="32"/>
  <c r="V403" i="32"/>
  <c r="N403" i="32"/>
  <c r="Y403" i="32"/>
  <c r="K403" i="32"/>
  <c r="AN403" i="32"/>
  <c r="H403" i="32"/>
  <c r="P403" i="32"/>
  <c r="AH403" i="91"/>
  <c r="J403" i="91"/>
  <c r="AP403" i="91"/>
  <c r="V403" i="91"/>
  <c r="P403" i="91"/>
  <c r="AD403" i="91"/>
  <c r="AM403" i="91"/>
  <c r="R403" i="91"/>
  <c r="H403" i="91"/>
  <c r="AO403" i="91"/>
  <c r="X403" i="91"/>
  <c r="AQ403" i="91"/>
  <c r="U403" i="91"/>
  <c r="AI403" i="91"/>
  <c r="L403" i="91"/>
  <c r="AF403" i="91"/>
  <c r="O403" i="91"/>
  <c r="AE403" i="91"/>
  <c r="I403" i="91"/>
  <c r="W403" i="91"/>
  <c r="Y403" i="91"/>
  <c r="S403" i="91"/>
  <c r="N403" i="91"/>
  <c r="M403" i="91"/>
  <c r="AA403" i="91"/>
  <c r="AK403" i="91"/>
  <c r="AL403" i="91"/>
  <c r="AC403" i="91"/>
  <c r="AR403" i="91"/>
  <c r="AB403" i="91"/>
  <c r="Q403" i="91"/>
  <c r="K403" i="91"/>
  <c r="AJ403" i="91"/>
  <c r="Z403" i="91"/>
  <c r="AS403" i="91"/>
  <c r="AN403" i="91"/>
  <c r="AS407" i="88"/>
  <c r="AR407" i="88"/>
  <c r="AA407" i="88"/>
  <c r="O407" i="88"/>
  <c r="R407" i="88"/>
  <c r="X407" i="88"/>
  <c r="S407" i="88"/>
  <c r="AF407" i="88"/>
  <c r="AK407" i="88"/>
  <c r="AO407" i="88"/>
  <c r="AJ407" i="88"/>
  <c r="AM407" i="88"/>
  <c r="V407" i="88"/>
  <c r="AP407" i="88"/>
  <c r="Y407" i="88"/>
  <c r="H407" i="88"/>
  <c r="AN407" i="88"/>
  <c r="J407" i="88"/>
  <c r="AD407" i="88"/>
  <c r="M407" i="88"/>
  <c r="AH407" i="88"/>
  <c r="P407" i="88"/>
  <c r="W407" i="88"/>
  <c r="Z407" i="88"/>
  <c r="AC407" i="88"/>
  <c r="AE407" i="88"/>
  <c r="K407" i="88"/>
  <c r="AQ407" i="88"/>
  <c r="I407" i="88"/>
  <c r="L407" i="88"/>
  <c r="AB407" i="88"/>
  <c r="AI407" i="88"/>
  <c r="N407" i="88"/>
  <c r="Q407" i="88"/>
  <c r="AL407" i="88"/>
  <c r="U407" i="88"/>
  <c r="AN407" i="92"/>
  <c r="AB407" i="92"/>
  <c r="AI407" i="92"/>
  <c r="AS407" i="92"/>
  <c r="Q407" i="92"/>
  <c r="W407" i="92"/>
  <c r="K407" i="92"/>
  <c r="I407" i="92"/>
  <c r="AL407" i="92"/>
  <c r="U407" i="92"/>
  <c r="AR407" i="92"/>
  <c r="V407" i="92"/>
  <c r="AJ407" i="92"/>
  <c r="M407" i="92"/>
  <c r="AE407" i="92"/>
  <c r="AC407" i="92"/>
  <c r="L407" i="92"/>
  <c r="AF407" i="92"/>
  <c r="J407" i="92"/>
  <c r="X407" i="92"/>
  <c r="Z407" i="92"/>
  <c r="P407" i="92"/>
  <c r="O407" i="92"/>
  <c r="N407" i="92"/>
  <c r="AQ407" i="92"/>
  <c r="S407" i="92"/>
  <c r="AH407" i="92"/>
  <c r="AM407" i="92"/>
  <c r="AD407" i="92"/>
  <c r="AP407" i="92"/>
  <c r="AO407" i="92"/>
  <c r="Y407" i="92"/>
  <c r="R407" i="92"/>
  <c r="H407" i="92"/>
  <c r="AK407" i="92"/>
  <c r="AA407" i="92"/>
  <c r="U401" i="88"/>
  <c r="AQ401" i="88"/>
  <c r="V401" i="88"/>
  <c r="AH401" i="88"/>
  <c r="K401" i="88"/>
  <c r="P401" i="88"/>
  <c r="I401" i="88"/>
  <c r="AF401" i="88"/>
  <c r="AR401" i="88"/>
  <c r="Y401" i="88"/>
  <c r="AO401" i="88"/>
  <c r="Q401" i="88"/>
  <c r="AL401" i="88"/>
  <c r="AB401" i="88"/>
  <c r="AK401" i="88"/>
  <c r="M401" i="88"/>
  <c r="AC401" i="88"/>
  <c r="O401" i="88"/>
  <c r="AP401" i="88"/>
  <c r="AI401" i="88"/>
  <c r="AS401" i="88"/>
  <c r="S401" i="88"/>
  <c r="L401" i="88"/>
  <c r="X401" i="88"/>
  <c r="N401" i="88"/>
  <c r="AE401" i="88"/>
  <c r="AD401" i="88"/>
  <c r="W401" i="88"/>
  <c r="AN401" i="88"/>
  <c r="AM401" i="88"/>
  <c r="AA401" i="88"/>
  <c r="H401" i="88"/>
  <c r="Z401" i="88"/>
  <c r="J401" i="88"/>
  <c r="R401" i="88"/>
  <c r="AJ401" i="88"/>
  <c r="Z401" i="93"/>
  <c r="AQ401" i="93"/>
  <c r="AE401" i="93"/>
  <c r="AM401" i="93"/>
  <c r="X401" i="93"/>
  <c r="V401" i="93"/>
  <c r="AO401" i="93"/>
  <c r="AD401" i="93"/>
  <c r="AR401" i="93"/>
  <c r="R401" i="93"/>
  <c r="AA401" i="93"/>
  <c r="AK401" i="93"/>
  <c r="J401" i="93"/>
  <c r="AF401" i="93"/>
  <c r="M401" i="93"/>
  <c r="O401" i="93"/>
  <c r="N401" i="93"/>
  <c r="AJ401" i="93"/>
  <c r="AL401" i="93"/>
  <c r="U401" i="93"/>
  <c r="K401" i="93"/>
  <c r="AI401" i="93"/>
  <c r="S401" i="93"/>
  <c r="AC401" i="93"/>
  <c r="L401" i="93"/>
  <c r="W401" i="93"/>
  <c r="AS401" i="93"/>
  <c r="Y401" i="93"/>
  <c r="AB401" i="93"/>
  <c r="P401" i="93"/>
  <c r="AN401" i="93"/>
  <c r="I401" i="93"/>
  <c r="AP401" i="93"/>
  <c r="H401" i="93"/>
  <c r="AH401" i="93"/>
  <c r="Q401" i="93"/>
  <c r="N391" i="93"/>
  <c r="R391" i="93"/>
  <c r="AS391" i="93"/>
  <c r="AN391" i="93"/>
  <c r="AK391" i="93"/>
  <c r="AI391" i="93"/>
  <c r="Z391" i="93"/>
  <c r="AD391" i="93"/>
  <c r="AO391" i="93"/>
  <c r="I391" i="93"/>
  <c r="AH391" i="93"/>
  <c r="P391" i="93"/>
  <c r="AM391" i="93"/>
  <c r="O391" i="93"/>
  <c r="AB391" i="93"/>
  <c r="W391" i="93"/>
  <c r="X391" i="93"/>
  <c r="AP391" i="93"/>
  <c r="Y391" i="93"/>
  <c r="H391" i="93"/>
  <c r="AA391" i="93"/>
  <c r="M391" i="93"/>
  <c r="AQ391" i="93"/>
  <c r="K391" i="93"/>
  <c r="AC391" i="93"/>
  <c r="AF391" i="93"/>
  <c r="AJ391" i="93"/>
  <c r="AE391" i="93"/>
  <c r="L391" i="93"/>
  <c r="J391" i="93"/>
  <c r="AL391" i="93"/>
  <c r="S391" i="93"/>
  <c r="U391" i="93"/>
  <c r="AR391" i="93"/>
  <c r="Q391" i="93"/>
  <c r="V391" i="93"/>
  <c r="AF395" i="88"/>
  <c r="S395" i="88"/>
  <c r="I395" i="88"/>
  <c r="AD395" i="88"/>
  <c r="Y395" i="88"/>
  <c r="AL395" i="88"/>
  <c r="U395" i="88"/>
  <c r="AI395" i="88"/>
  <c r="P395" i="88"/>
  <c r="AQ395" i="88"/>
  <c r="X395" i="88"/>
  <c r="AP395" i="88"/>
  <c r="O395" i="88"/>
  <c r="AR395" i="88"/>
  <c r="AM395" i="88"/>
  <c r="AB395" i="88"/>
  <c r="L395" i="88"/>
  <c r="AK395" i="88"/>
  <c r="Z395" i="88"/>
  <c r="V395" i="88"/>
  <c r="AC395" i="88"/>
  <c r="AS395" i="88"/>
  <c r="H395" i="88"/>
  <c r="M395" i="88"/>
  <c r="AO395" i="88"/>
  <c r="N395" i="88"/>
  <c r="AE395" i="88"/>
  <c r="AH395" i="88"/>
  <c r="W395" i="88"/>
  <c r="AN395" i="88"/>
  <c r="AA395" i="88"/>
  <c r="K395" i="88"/>
  <c r="J395" i="88"/>
  <c r="Q395" i="88"/>
  <c r="R395" i="88"/>
  <c r="AJ395" i="88"/>
  <c r="N395" i="94"/>
  <c r="Z395" i="94"/>
  <c r="AK395" i="94"/>
  <c r="AC395" i="94"/>
  <c r="L395" i="94"/>
  <c r="AF395" i="94"/>
  <c r="J395" i="94"/>
  <c r="X395" i="94"/>
  <c r="AE395" i="94"/>
  <c r="AB395" i="94"/>
  <c r="AL395" i="94"/>
  <c r="U395" i="94"/>
  <c r="AR395" i="94"/>
  <c r="V395" i="94"/>
  <c r="AJ395" i="94"/>
  <c r="M395" i="94"/>
  <c r="I395" i="94"/>
  <c r="W395" i="94"/>
  <c r="AP395" i="94"/>
  <c r="H395" i="94"/>
  <c r="AO395" i="94"/>
  <c r="S395" i="94"/>
  <c r="K395" i="94"/>
  <c r="Y395" i="94"/>
  <c r="AA395" i="94"/>
  <c r="R395" i="94"/>
  <c r="Q395" i="94"/>
  <c r="AI395" i="94"/>
  <c r="AH395" i="94"/>
  <c r="AD395" i="94"/>
  <c r="P395" i="94"/>
  <c r="AQ395" i="94"/>
  <c r="AM395" i="94"/>
  <c r="AN395" i="94"/>
  <c r="O395" i="94"/>
  <c r="AS395" i="94"/>
  <c r="AR399" i="87"/>
  <c r="AD399" i="87"/>
  <c r="H399" i="87"/>
  <c r="Z399" i="87"/>
  <c r="O399" i="87"/>
  <c r="AQ399" i="87"/>
  <c r="S399" i="87"/>
  <c r="Y399" i="87"/>
  <c r="AL399" i="87"/>
  <c r="I399" i="87"/>
  <c r="AB399" i="87"/>
  <c r="L399" i="87"/>
  <c r="AI399" i="87"/>
  <c r="M399" i="87"/>
  <c r="P399" i="87"/>
  <c r="AM399" i="87"/>
  <c r="X399" i="87"/>
  <c r="AP399" i="87"/>
  <c r="AF399" i="87"/>
  <c r="K399" i="87"/>
  <c r="Q399" i="87"/>
  <c r="AH399" i="87"/>
  <c r="AO399" i="87"/>
  <c r="V399" i="87"/>
  <c r="AC399" i="87"/>
  <c r="N399" i="87"/>
  <c r="AE399" i="87"/>
  <c r="W399" i="87"/>
  <c r="AN399" i="87"/>
  <c r="J399" i="87"/>
  <c r="AK399" i="87"/>
  <c r="AS399" i="87"/>
  <c r="AA399" i="87"/>
  <c r="R399" i="87"/>
  <c r="AJ399" i="87"/>
  <c r="AO399" i="94"/>
  <c r="AQ399" i="94"/>
  <c r="M399" i="94"/>
  <c r="AF399" i="94"/>
  <c r="AD399" i="94"/>
  <c r="S399" i="94"/>
  <c r="AM399" i="94"/>
  <c r="I399" i="94"/>
  <c r="AR399" i="94"/>
  <c r="J399" i="94"/>
  <c r="X399" i="94"/>
  <c r="Z399" i="94"/>
  <c r="AA399" i="94"/>
  <c r="N399" i="94"/>
  <c r="R399" i="94"/>
  <c r="AC399" i="94"/>
  <c r="L399" i="94"/>
  <c r="W399" i="94"/>
  <c r="AS399" i="94"/>
  <c r="AE399" i="94"/>
  <c r="AL399" i="94"/>
  <c r="U399" i="94"/>
  <c r="K399" i="94"/>
  <c r="AI399" i="94"/>
  <c r="V399" i="94"/>
  <c r="AK399" i="94"/>
  <c r="AP399" i="94"/>
  <c r="H399" i="94"/>
  <c r="AJ399" i="94"/>
  <c r="Y399" i="94"/>
  <c r="AB399" i="94"/>
  <c r="O399" i="94"/>
  <c r="Q399" i="94"/>
  <c r="AN399" i="94"/>
  <c r="AH399" i="94"/>
  <c r="P399" i="94"/>
  <c r="AR396" i="87"/>
  <c r="L396" i="87"/>
  <c r="AJ396" i="87"/>
  <c r="S396" i="87"/>
  <c r="X396" i="87"/>
  <c r="H396" i="87"/>
  <c r="AP396" i="87"/>
  <c r="R396" i="87"/>
  <c r="Y396" i="87"/>
  <c r="AO396" i="87"/>
  <c r="N396" i="87"/>
  <c r="AC396" i="87"/>
  <c r="AE396" i="87"/>
  <c r="J396" i="87"/>
  <c r="AF396" i="87"/>
  <c r="AI396" i="87"/>
  <c r="Q396" i="87"/>
  <c r="P396" i="87"/>
  <c r="AN396" i="87"/>
  <c r="AK396" i="87"/>
  <c r="AQ396" i="87"/>
  <c r="Z396" i="87"/>
  <c r="I396" i="87"/>
  <c r="AB396" i="87"/>
  <c r="AL396" i="87"/>
  <c r="AM396" i="87"/>
  <c r="K396" i="87"/>
  <c r="O396" i="87"/>
  <c r="V396" i="87"/>
  <c r="AH396" i="87"/>
  <c r="AS396" i="87"/>
  <c r="AA396" i="87"/>
  <c r="AD396" i="87"/>
  <c r="M396" i="87"/>
  <c r="W396" i="87"/>
  <c r="AD396" i="92"/>
  <c r="AC396" i="92"/>
  <c r="X396" i="92"/>
  <c r="P396" i="92"/>
  <c r="AO396" i="92"/>
  <c r="AK396" i="92"/>
  <c r="M396" i="92"/>
  <c r="H396" i="92"/>
  <c r="K396" i="92"/>
  <c r="AL396" i="92"/>
  <c r="O396" i="92"/>
  <c r="AB396" i="92"/>
  <c r="AS396" i="92"/>
  <c r="Y396" i="92"/>
  <c r="AR396" i="92"/>
  <c r="Z396" i="92"/>
  <c r="L396" i="92"/>
  <c r="AP396" i="92"/>
  <c r="Q396" i="92"/>
  <c r="I396" i="92"/>
  <c r="V396" i="92"/>
  <c r="AF396" i="92"/>
  <c r="AI396" i="92"/>
  <c r="AM396" i="92"/>
  <c r="AQ396" i="92"/>
  <c r="W396" i="92"/>
  <c r="AN396" i="92"/>
  <c r="AH396" i="92"/>
  <c r="S396" i="92"/>
  <c r="N396" i="92"/>
  <c r="AE396" i="92"/>
  <c r="U396" i="92"/>
  <c r="AA396" i="92"/>
  <c r="J396" i="92"/>
  <c r="AJ396" i="92"/>
  <c r="R396" i="92"/>
  <c r="AD405" i="92"/>
  <c r="H405" i="92"/>
  <c r="X405" i="92"/>
  <c r="AH405" i="92"/>
  <c r="AF405" i="92"/>
  <c r="AB405" i="92"/>
  <c r="O405" i="92"/>
  <c r="Z405" i="92"/>
  <c r="AP405" i="92"/>
  <c r="S405" i="92"/>
  <c r="AI405" i="92"/>
  <c r="L405" i="92"/>
  <c r="K405" i="92"/>
  <c r="I405" i="92"/>
  <c r="AM405" i="92"/>
  <c r="AR405" i="92"/>
  <c r="AO405" i="92"/>
  <c r="V405" i="92"/>
  <c r="P405" i="92"/>
  <c r="Y405" i="92"/>
  <c r="Q405" i="92"/>
  <c r="U405" i="92"/>
  <c r="AL405" i="92"/>
  <c r="AC405" i="92"/>
  <c r="R405" i="92"/>
  <c r="AJ405" i="92"/>
  <c r="AK405" i="92"/>
  <c r="AQ405" i="92"/>
  <c r="J405" i="92"/>
  <c r="AA405" i="92"/>
  <c r="AS405" i="92"/>
  <c r="W405" i="92"/>
  <c r="AN405" i="92"/>
  <c r="M405" i="92"/>
  <c r="N405" i="92"/>
  <c r="AE405" i="92"/>
  <c r="AE393" i="88"/>
  <c r="AA393" i="88"/>
  <c r="J393" i="88"/>
  <c r="AR393" i="88"/>
  <c r="AQ393" i="88"/>
  <c r="R393" i="88"/>
  <c r="W393" i="88"/>
  <c r="AN393" i="88"/>
  <c r="AJ393" i="88"/>
  <c r="N393" i="88"/>
  <c r="AI393" i="88"/>
  <c r="AL393" i="88"/>
  <c r="U393" i="88"/>
  <c r="AS393" i="88"/>
  <c r="AB393" i="88"/>
  <c r="K393" i="88"/>
  <c r="AM393" i="88"/>
  <c r="Q393" i="88"/>
  <c r="AC393" i="88"/>
  <c r="L393" i="88"/>
  <c r="AK393" i="88"/>
  <c r="S393" i="88"/>
  <c r="V393" i="88"/>
  <c r="I393" i="88"/>
  <c r="P393" i="88"/>
  <c r="X393" i="88"/>
  <c r="AH393" i="88"/>
  <c r="AO393" i="88"/>
  <c r="M393" i="88"/>
  <c r="H393" i="88"/>
  <c r="AF393" i="88"/>
  <c r="Z393" i="88"/>
  <c r="AP393" i="88"/>
  <c r="O393" i="88"/>
  <c r="Y393" i="88"/>
  <c r="AD393" i="88"/>
  <c r="Z393" i="91"/>
  <c r="AB393" i="91"/>
  <c r="AI393" i="91"/>
  <c r="AR393" i="91"/>
  <c r="AK393" i="91"/>
  <c r="AS393" i="91"/>
  <c r="K393" i="91"/>
  <c r="AM393" i="91"/>
  <c r="AF393" i="91"/>
  <c r="I393" i="91"/>
  <c r="Q393" i="91"/>
  <c r="V393" i="91"/>
  <c r="O393" i="91"/>
  <c r="AQ393" i="91"/>
  <c r="M393" i="91"/>
  <c r="AO393" i="91"/>
  <c r="X393" i="91"/>
  <c r="P393" i="91"/>
  <c r="AH393" i="91"/>
  <c r="W393" i="91"/>
  <c r="AN393" i="91"/>
  <c r="S393" i="91"/>
  <c r="H393" i="91"/>
  <c r="Y393" i="91"/>
  <c r="AP393" i="91"/>
  <c r="N393" i="91"/>
  <c r="AE393" i="91"/>
  <c r="AD393" i="91"/>
  <c r="L393" i="91"/>
  <c r="AJ393" i="91"/>
  <c r="AC393" i="91"/>
  <c r="R393" i="91"/>
  <c r="U393" i="91"/>
  <c r="AL393" i="91"/>
  <c r="J393" i="91"/>
  <c r="AA393" i="91"/>
  <c r="AQ422" i="87"/>
  <c r="Z422" i="87"/>
  <c r="AF422" i="87"/>
  <c r="AL422" i="87"/>
  <c r="I422" i="87"/>
  <c r="V422" i="87"/>
  <c r="L422" i="87"/>
  <c r="AI422" i="87"/>
  <c r="P422" i="87"/>
  <c r="S422" i="87"/>
  <c r="AP422" i="87"/>
  <c r="AR422" i="87"/>
  <c r="AS422" i="87"/>
  <c r="X422" i="87"/>
  <c r="AM422" i="87"/>
  <c r="H422" i="87"/>
  <c r="AD422" i="87"/>
  <c r="AO422" i="87"/>
  <c r="AB422" i="87"/>
  <c r="AH422" i="87"/>
  <c r="Q422" i="87"/>
  <c r="Y422" i="87"/>
  <c r="O422" i="87"/>
  <c r="M422" i="87"/>
  <c r="K422" i="87"/>
  <c r="AK422" i="87"/>
  <c r="W422" i="87"/>
  <c r="AN422" i="87"/>
  <c r="AC422" i="87"/>
  <c r="N422" i="87"/>
  <c r="AE422" i="87"/>
  <c r="R422" i="87"/>
  <c r="AA422" i="87"/>
  <c r="AJ422" i="87"/>
  <c r="J422" i="87"/>
  <c r="AE422" i="93"/>
  <c r="W422" i="93"/>
  <c r="K422" i="93"/>
  <c r="I422" i="93"/>
  <c r="AB422" i="93"/>
  <c r="Q422" i="93"/>
  <c r="S422" i="93"/>
  <c r="AI422" i="93"/>
  <c r="AQ422" i="93"/>
  <c r="AN422" i="93"/>
  <c r="AR422" i="93"/>
  <c r="AC422" i="93"/>
  <c r="L422" i="93"/>
  <c r="AF422" i="93"/>
  <c r="J422" i="93"/>
  <c r="X422" i="93"/>
  <c r="Z422" i="93"/>
  <c r="AL422" i="93"/>
  <c r="U422" i="93"/>
  <c r="AS422" i="93"/>
  <c r="V422" i="93"/>
  <c r="AJ422" i="93"/>
  <c r="M422" i="93"/>
  <c r="AH422" i="93"/>
  <c r="AM422" i="93"/>
  <c r="AD422" i="93"/>
  <c r="Y422" i="93"/>
  <c r="AA422" i="93"/>
  <c r="R422" i="93"/>
  <c r="P422" i="93"/>
  <c r="O422" i="93"/>
  <c r="N422" i="93"/>
  <c r="AP422" i="93"/>
  <c r="H422" i="93"/>
  <c r="AO422" i="93"/>
  <c r="AK422" i="93"/>
  <c r="J391" i="24"/>
  <c r="AP402" i="92"/>
  <c r="S402" i="92"/>
  <c r="H402" i="92"/>
  <c r="AI402" i="92"/>
  <c r="Q402" i="92"/>
  <c r="AL402" i="92"/>
  <c r="O402" i="92"/>
  <c r="AC402" i="92"/>
  <c r="AS402" i="92"/>
  <c r="AN402" i="92"/>
  <c r="N402" i="92"/>
  <c r="AQ402" i="92"/>
  <c r="Z402" i="92"/>
  <c r="I402" i="92"/>
  <c r="AA402" i="92"/>
  <c r="AO402" i="92"/>
  <c r="R402" i="92"/>
  <c r="W402" i="92"/>
  <c r="P402" i="92"/>
  <c r="AE402" i="92"/>
  <c r="M402" i="92"/>
  <c r="J402" i="92"/>
  <c r="AH402" i="92"/>
  <c r="Y402" i="92"/>
  <c r="AM402" i="92"/>
  <c r="AR402" i="92"/>
  <c r="AD402" i="92"/>
  <c r="AF402" i="92"/>
  <c r="X402" i="92"/>
  <c r="AB402" i="92"/>
  <c r="V402" i="92"/>
  <c r="U402" i="92"/>
  <c r="AK402" i="92"/>
  <c r="AJ402" i="92"/>
  <c r="L402" i="92"/>
  <c r="K402" i="92"/>
  <c r="AP402" i="94"/>
  <c r="P402" i="94"/>
  <c r="AA402" i="94"/>
  <c r="H402" i="94"/>
  <c r="J402" i="94"/>
  <c r="AD402" i="94"/>
  <c r="AS402" i="94"/>
  <c r="AB402" i="94"/>
  <c r="K402" i="94"/>
  <c r="U402" i="94"/>
  <c r="AJ402" i="94"/>
  <c r="L402" i="94"/>
  <c r="V402" i="94"/>
  <c r="AM402" i="94"/>
  <c r="AK402" i="94"/>
  <c r="S402" i="94"/>
  <c r="AE402" i="94"/>
  <c r="I402" i="94"/>
  <c r="W402" i="94"/>
  <c r="Y402" i="94"/>
  <c r="AQ402" i="94"/>
  <c r="X402" i="94"/>
  <c r="N402" i="94"/>
  <c r="M402" i="94"/>
  <c r="R402" i="94"/>
  <c r="AO402" i="94"/>
  <c r="AN402" i="94"/>
  <c r="AC402" i="94"/>
  <c r="O402" i="94"/>
  <c r="AL402" i="94"/>
  <c r="Z402" i="94"/>
  <c r="AH402" i="94"/>
  <c r="AI402" i="94"/>
  <c r="AR402" i="94"/>
  <c r="AF402" i="94"/>
  <c r="Q402" i="94"/>
  <c r="AR410" i="91"/>
  <c r="AO410" i="91"/>
  <c r="AQ410" i="91"/>
  <c r="I410" i="91"/>
  <c r="AF410" i="91"/>
  <c r="Q410" i="91"/>
  <c r="K410" i="91"/>
  <c r="AS410" i="91"/>
  <c r="AM410" i="91"/>
  <c r="X410" i="91"/>
  <c r="Z410" i="91"/>
  <c r="O410" i="91"/>
  <c r="AB410" i="91"/>
  <c r="V410" i="91"/>
  <c r="S410" i="91"/>
  <c r="M410" i="91"/>
  <c r="AI410" i="91"/>
  <c r="AK410" i="91"/>
  <c r="AD410" i="91"/>
  <c r="P410" i="91"/>
  <c r="AH410" i="91"/>
  <c r="N410" i="91"/>
  <c r="AE410" i="91"/>
  <c r="H410" i="91"/>
  <c r="Y410" i="91"/>
  <c r="AP410" i="91"/>
  <c r="W410" i="91"/>
  <c r="AN410" i="91"/>
  <c r="AC410" i="91"/>
  <c r="AA410" i="91"/>
  <c r="L410" i="91"/>
  <c r="J410" i="91"/>
  <c r="AJ410" i="91"/>
  <c r="U410" i="91"/>
  <c r="AL410" i="91"/>
  <c r="R410" i="91"/>
  <c r="J398" i="32"/>
  <c r="AA398" i="32"/>
  <c r="AR398" i="32"/>
  <c r="Y398" i="32"/>
  <c r="AP398" i="32"/>
  <c r="AM398" i="32"/>
  <c r="AK398" i="32"/>
  <c r="AO398" i="32"/>
  <c r="AQ398" i="32"/>
  <c r="I398" i="32"/>
  <c r="R398" i="32"/>
  <c r="AJ398" i="32"/>
  <c r="P398" i="32"/>
  <c r="AH398" i="32"/>
  <c r="O398" i="32"/>
  <c r="S398" i="32"/>
  <c r="M398" i="32"/>
  <c r="Z398" i="32"/>
  <c r="H398" i="32"/>
  <c r="AN398" i="32"/>
  <c r="AL398" i="32"/>
  <c r="AS398" i="32"/>
  <c r="Q398" i="32"/>
  <c r="N398" i="32"/>
  <c r="L398" i="32"/>
  <c r="AB398" i="32"/>
  <c r="W398" i="32"/>
  <c r="U398" i="32"/>
  <c r="K398" i="32"/>
  <c r="AE398" i="32"/>
  <c r="AC398" i="32"/>
  <c r="AF398" i="32"/>
  <c r="V398" i="32"/>
  <c r="X398" i="32"/>
  <c r="AD398" i="32"/>
  <c r="AI398" i="32"/>
  <c r="AC398" i="91"/>
  <c r="AH398" i="91"/>
  <c r="AM398" i="91"/>
  <c r="V398" i="91"/>
  <c r="AP398" i="91"/>
  <c r="X398" i="91"/>
  <c r="AO398" i="91"/>
  <c r="AJ398" i="91"/>
  <c r="AQ398" i="91"/>
  <c r="U398" i="91"/>
  <c r="AN398" i="91"/>
  <c r="AD398" i="91"/>
  <c r="M398" i="91"/>
  <c r="AF398" i="91"/>
  <c r="O398" i="91"/>
  <c r="W398" i="91"/>
  <c r="R398" i="91"/>
  <c r="H398" i="91"/>
  <c r="L398" i="91"/>
  <c r="AR398" i="91"/>
  <c r="Q398" i="91"/>
  <c r="S398" i="91"/>
  <c r="AA398" i="91"/>
  <c r="P398" i="91"/>
  <c r="AI398" i="91"/>
  <c r="AK398" i="91"/>
  <c r="AE398" i="91"/>
  <c r="Y398" i="91"/>
  <c r="AB398" i="91"/>
  <c r="AL398" i="91"/>
  <c r="AS398" i="91"/>
  <c r="K398" i="91"/>
  <c r="Z398" i="91"/>
  <c r="N398" i="91"/>
  <c r="I398" i="91"/>
  <c r="J398" i="91"/>
  <c r="AB433" i="87"/>
  <c r="AH433" i="87"/>
  <c r="K433" i="87"/>
  <c r="AN433" i="87"/>
  <c r="AM433" i="87"/>
  <c r="V433" i="87"/>
  <c r="AR433" i="87"/>
  <c r="AK433" i="87"/>
  <c r="N433" i="87"/>
  <c r="R433" i="87"/>
  <c r="W433" i="87"/>
  <c r="P433" i="87"/>
  <c r="AD433" i="87"/>
  <c r="M433" i="87"/>
  <c r="AF433" i="87"/>
  <c r="J433" i="87"/>
  <c r="Y433" i="87"/>
  <c r="AO433" i="87"/>
  <c r="X433" i="87"/>
  <c r="Z433" i="87"/>
  <c r="AA433" i="87"/>
  <c r="S433" i="87"/>
  <c r="L433" i="87"/>
  <c r="AQ433" i="87"/>
  <c r="I433" i="87"/>
  <c r="AP433" i="87"/>
  <c r="AC433" i="87"/>
  <c r="AI433" i="87"/>
  <c r="AE433" i="87"/>
  <c r="Q433" i="87"/>
  <c r="H433" i="87"/>
  <c r="AL433" i="87"/>
  <c r="AJ433" i="87"/>
  <c r="O433" i="87"/>
  <c r="AS433" i="87"/>
  <c r="AC433" i="93"/>
  <c r="L433" i="93"/>
  <c r="AL433" i="93"/>
  <c r="P433" i="93"/>
  <c r="AP433" i="93"/>
  <c r="O433" i="93"/>
  <c r="Y433" i="93"/>
  <c r="AK433" i="93"/>
  <c r="Q433" i="93"/>
  <c r="Z433" i="93"/>
  <c r="AO433" i="93"/>
  <c r="M433" i="93"/>
  <c r="K433" i="93"/>
  <c r="I433" i="93"/>
  <c r="V433" i="93"/>
  <c r="AQ433" i="93"/>
  <c r="AI433" i="93"/>
  <c r="S433" i="93"/>
  <c r="X433" i="93"/>
  <c r="AF433" i="93"/>
  <c r="AJ433" i="93"/>
  <c r="N433" i="93"/>
  <c r="AH433" i="93"/>
  <c r="AD433" i="93"/>
  <c r="AR433" i="93"/>
  <c r="AA433" i="93"/>
  <c r="W433" i="93"/>
  <c r="AS433" i="93"/>
  <c r="J433" i="93"/>
  <c r="U433" i="93"/>
  <c r="R433" i="93"/>
  <c r="H433" i="93"/>
  <c r="AN433" i="93"/>
  <c r="AB433" i="93"/>
  <c r="AE433" i="93"/>
  <c r="AM433" i="93"/>
  <c r="O430" i="32"/>
  <c r="H430" i="32"/>
  <c r="S430" i="32"/>
  <c r="AP430" i="32"/>
  <c r="I430" i="32"/>
  <c r="Z430" i="32"/>
  <c r="AQ430" i="32"/>
  <c r="W430" i="32"/>
  <c r="AN430" i="32"/>
  <c r="L430" i="32"/>
  <c r="AB430" i="32"/>
  <c r="AO430" i="32"/>
  <c r="Y430" i="32"/>
  <c r="Q430" i="32"/>
  <c r="AI430" i="32"/>
  <c r="N430" i="32"/>
  <c r="AE430" i="32"/>
  <c r="AC430" i="32"/>
  <c r="P430" i="32"/>
  <c r="AM430" i="32"/>
  <c r="AJ430" i="32"/>
  <c r="AF430" i="32"/>
  <c r="K430" i="32"/>
  <c r="AH430" i="32"/>
  <c r="M430" i="32"/>
  <c r="J430" i="32"/>
  <c r="AR430" i="32"/>
  <c r="AL430" i="32"/>
  <c r="X430" i="32"/>
  <c r="AS430" i="32"/>
  <c r="V430" i="32"/>
  <c r="R430" i="32"/>
  <c r="U430" i="32"/>
  <c r="AK430" i="32"/>
  <c r="AD430" i="32"/>
  <c r="AA430" i="32"/>
  <c r="R430" i="91"/>
  <c r="V430" i="91"/>
  <c r="J430" i="91"/>
  <c r="AH430" i="91"/>
  <c r="H430" i="91"/>
  <c r="AA430" i="91"/>
  <c r="P430" i="91"/>
  <c r="AR430" i="91"/>
  <c r="AP430" i="91"/>
  <c r="AD430" i="91"/>
  <c r="AS430" i="91"/>
  <c r="AB430" i="91"/>
  <c r="K430" i="91"/>
  <c r="W430" i="91"/>
  <c r="AL430" i="91"/>
  <c r="N430" i="91"/>
  <c r="AJ430" i="91"/>
  <c r="AK430" i="91"/>
  <c r="S430" i="91"/>
  <c r="AI430" i="91"/>
  <c r="L430" i="91"/>
  <c r="Z430" i="91"/>
  <c r="M430" i="91"/>
  <c r="O430" i="91"/>
  <c r="AQ430" i="91"/>
  <c r="Y430" i="91"/>
  <c r="AM430" i="91"/>
  <c r="AF430" i="91"/>
  <c r="AC430" i="91"/>
  <c r="U430" i="91"/>
  <c r="AO430" i="91"/>
  <c r="AE430" i="91"/>
  <c r="X430" i="91"/>
  <c r="I430" i="91"/>
  <c r="AN430" i="91"/>
  <c r="Q430" i="91"/>
  <c r="S425" i="88"/>
  <c r="AK425" i="88"/>
  <c r="AS425" i="88"/>
  <c r="Y425" i="88"/>
  <c r="K425" i="88"/>
  <c r="AH425" i="88"/>
  <c r="H425" i="88"/>
  <c r="L425" i="88"/>
  <c r="AF425" i="88"/>
  <c r="P425" i="88"/>
  <c r="AB425" i="88"/>
  <c r="AC425" i="88"/>
  <c r="O425" i="88"/>
  <c r="AR425" i="88"/>
  <c r="U425" i="88"/>
  <c r="AO425" i="88"/>
  <c r="AL425" i="88"/>
  <c r="V425" i="88"/>
  <c r="AM425" i="88"/>
  <c r="R425" i="88"/>
  <c r="AJ425" i="88"/>
  <c r="AP425" i="88"/>
  <c r="X425" i="88"/>
  <c r="M425" i="88"/>
  <c r="AD425" i="88"/>
  <c r="J425" i="88"/>
  <c r="AA425" i="88"/>
  <c r="AI425" i="88"/>
  <c r="AE425" i="88"/>
  <c r="Q425" i="88"/>
  <c r="N425" i="88"/>
  <c r="I425" i="88"/>
  <c r="Z425" i="88"/>
  <c r="W425" i="88"/>
  <c r="AQ425" i="88"/>
  <c r="AN425" i="88"/>
  <c r="S425" i="92"/>
  <c r="H425" i="92"/>
  <c r="AP425" i="92"/>
  <c r="AI425" i="92"/>
  <c r="Q425" i="92"/>
  <c r="AL425" i="92"/>
  <c r="O425" i="92"/>
  <c r="AC425" i="92"/>
  <c r="AS425" i="92"/>
  <c r="AN425" i="92"/>
  <c r="N425" i="92"/>
  <c r="AQ425" i="92"/>
  <c r="Z425" i="92"/>
  <c r="I425" i="92"/>
  <c r="AA425" i="92"/>
  <c r="AO425" i="92"/>
  <c r="R425" i="92"/>
  <c r="W425" i="92"/>
  <c r="P425" i="92"/>
  <c r="AE425" i="92"/>
  <c r="M425" i="92"/>
  <c r="J425" i="92"/>
  <c r="AH425" i="92"/>
  <c r="Y425" i="92"/>
  <c r="AD425" i="92"/>
  <c r="AF425" i="92"/>
  <c r="X425" i="92"/>
  <c r="AB425" i="92"/>
  <c r="AM425" i="92"/>
  <c r="AJ425" i="92"/>
  <c r="V425" i="92"/>
  <c r="L425" i="92"/>
  <c r="AR425" i="92"/>
  <c r="K425" i="92"/>
  <c r="U425" i="92"/>
  <c r="AK425" i="92"/>
  <c r="AI421" i="32"/>
  <c r="H421" i="32"/>
  <c r="X421" i="32"/>
  <c r="AO421" i="32"/>
  <c r="U421" i="32"/>
  <c r="AL421" i="32"/>
  <c r="AA421" i="32"/>
  <c r="AE421" i="32"/>
  <c r="AM421" i="32"/>
  <c r="Z421" i="32"/>
  <c r="M421" i="32"/>
  <c r="AD421" i="32"/>
  <c r="O421" i="32"/>
  <c r="AF421" i="32"/>
  <c r="L421" i="32"/>
  <c r="AC421" i="32"/>
  <c r="AR421" i="32"/>
  <c r="J421" i="32"/>
  <c r="N421" i="32"/>
  <c r="AQ421" i="32"/>
  <c r="AK421" i="32"/>
  <c r="AH421" i="32"/>
  <c r="AN421" i="32"/>
  <c r="K421" i="32"/>
  <c r="AS421" i="32"/>
  <c r="AP421" i="32"/>
  <c r="W421" i="32"/>
  <c r="V421" i="32"/>
  <c r="Q421" i="32"/>
  <c r="S421" i="32"/>
  <c r="P421" i="32"/>
  <c r="AJ421" i="32"/>
  <c r="I421" i="32"/>
  <c r="AB421" i="32"/>
  <c r="Y421" i="32"/>
  <c r="R421" i="32"/>
  <c r="AN421" i="92"/>
  <c r="I421" i="92"/>
  <c r="R421" i="92"/>
  <c r="Y421" i="92"/>
  <c r="Z421" i="92"/>
  <c r="AD421" i="92"/>
  <c r="AQ421" i="92"/>
  <c r="M421" i="92"/>
  <c r="N421" i="92"/>
  <c r="AC421" i="92"/>
  <c r="AE421" i="92"/>
  <c r="W421" i="92"/>
  <c r="Q421" i="92"/>
  <c r="AI421" i="92"/>
  <c r="AJ421" i="92"/>
  <c r="H421" i="92"/>
  <c r="AS421" i="92"/>
  <c r="AB421" i="92"/>
  <c r="K421" i="92"/>
  <c r="AA421" i="92"/>
  <c r="AK421" i="92"/>
  <c r="S421" i="92"/>
  <c r="P421" i="92"/>
  <c r="AM421" i="92"/>
  <c r="AP421" i="92"/>
  <c r="U421" i="92"/>
  <c r="AO421" i="92"/>
  <c r="J421" i="92"/>
  <c r="X421" i="92"/>
  <c r="AH421" i="92"/>
  <c r="L421" i="92"/>
  <c r="AL421" i="92"/>
  <c r="V421" i="92"/>
  <c r="AR421" i="92"/>
  <c r="AF421" i="92"/>
  <c r="O421" i="92"/>
  <c r="P417" i="88"/>
  <c r="Y417" i="88"/>
  <c r="AH417" i="88"/>
  <c r="AR417" i="88"/>
  <c r="AK417" i="88"/>
  <c r="AB417" i="88"/>
  <c r="K417" i="88"/>
  <c r="AC417" i="88"/>
  <c r="O417" i="88"/>
  <c r="H417" i="88"/>
  <c r="L417" i="88"/>
  <c r="AF417" i="88"/>
  <c r="AP417" i="88"/>
  <c r="X417" i="88"/>
  <c r="AL417" i="88"/>
  <c r="U417" i="88"/>
  <c r="AO417" i="88"/>
  <c r="M417" i="88"/>
  <c r="AD417" i="88"/>
  <c r="R417" i="88"/>
  <c r="AJ417" i="88"/>
  <c r="S417" i="88"/>
  <c r="V417" i="88"/>
  <c r="AM417" i="88"/>
  <c r="J417" i="88"/>
  <c r="AA417" i="88"/>
  <c r="AS417" i="88"/>
  <c r="I417" i="88"/>
  <c r="AQ417" i="88"/>
  <c r="AE417" i="88"/>
  <c r="Z417" i="88"/>
  <c r="N417" i="88"/>
  <c r="AI417" i="88"/>
  <c r="W417" i="88"/>
  <c r="Q417" i="88"/>
  <c r="AN417" i="88"/>
  <c r="AR417" i="93"/>
  <c r="X417" i="93"/>
  <c r="U417" i="93"/>
  <c r="H417" i="93"/>
  <c r="AL417" i="93"/>
  <c r="AK417" i="93"/>
  <c r="AC417" i="93"/>
  <c r="I417" i="93"/>
  <c r="AO417" i="93"/>
  <c r="S417" i="93"/>
  <c r="AD417" i="93"/>
  <c r="Y417" i="93"/>
  <c r="AI417" i="93"/>
  <c r="AQ417" i="93"/>
  <c r="O417" i="93"/>
  <c r="Z417" i="93"/>
  <c r="P417" i="93"/>
  <c r="AM417" i="93"/>
  <c r="Q417" i="93"/>
  <c r="AB417" i="93"/>
  <c r="AP417" i="93"/>
  <c r="V417" i="93"/>
  <c r="AS417" i="93"/>
  <c r="AH417" i="93"/>
  <c r="W417" i="93"/>
  <c r="AN417" i="93"/>
  <c r="N417" i="93"/>
  <c r="AE417" i="93"/>
  <c r="AF417" i="93"/>
  <c r="R417" i="93"/>
  <c r="K417" i="93"/>
  <c r="AA417" i="93"/>
  <c r="L417" i="93"/>
  <c r="AJ417" i="93"/>
  <c r="M417" i="93"/>
  <c r="J417" i="93"/>
  <c r="H391" i="24"/>
  <c r="K413" i="32"/>
  <c r="AN413" i="32"/>
  <c r="AE413" i="32"/>
  <c r="AR413" i="32"/>
  <c r="J413" i="32"/>
  <c r="AH413" i="32"/>
  <c r="AI413" i="32"/>
  <c r="Q413" i="32"/>
  <c r="H413" i="32"/>
  <c r="AF413" i="32"/>
  <c r="O413" i="32"/>
  <c r="W413" i="32"/>
  <c r="U413" i="32"/>
  <c r="AA413" i="32"/>
  <c r="AC413" i="32"/>
  <c r="P413" i="32"/>
  <c r="AQ413" i="32"/>
  <c r="Z413" i="32"/>
  <c r="I413" i="32"/>
  <c r="AO413" i="32"/>
  <c r="X413" i="32"/>
  <c r="L413" i="32"/>
  <c r="AP413" i="32"/>
  <c r="V413" i="32"/>
  <c r="AK413" i="32"/>
  <c r="AL413" i="32"/>
  <c r="AJ413" i="32"/>
  <c r="Y413" i="32"/>
  <c r="M413" i="32"/>
  <c r="AB413" i="32"/>
  <c r="R413" i="32"/>
  <c r="AM413" i="32"/>
  <c r="S413" i="32"/>
  <c r="N413" i="32"/>
  <c r="AD413" i="32"/>
  <c r="AS413" i="32"/>
  <c r="AK413" i="92"/>
  <c r="M413" i="92"/>
  <c r="Y413" i="92"/>
  <c r="O413" i="92"/>
  <c r="AF413" i="92"/>
  <c r="U413" i="92"/>
  <c r="Q413" i="92"/>
  <c r="L413" i="92"/>
  <c r="AP413" i="92"/>
  <c r="AO413" i="92"/>
  <c r="AL413" i="92"/>
  <c r="X413" i="92"/>
  <c r="Z413" i="92"/>
  <c r="AR413" i="92"/>
  <c r="H413" i="92"/>
  <c r="S413" i="92"/>
  <c r="K413" i="92"/>
  <c r="AH413" i="92"/>
  <c r="I413" i="92"/>
  <c r="V413" i="92"/>
  <c r="AS413" i="92"/>
  <c r="AQ413" i="92"/>
  <c r="P413" i="92"/>
  <c r="AD413" i="92"/>
  <c r="AI413" i="92"/>
  <c r="AM413" i="92"/>
  <c r="R413" i="92"/>
  <c r="AJ413" i="92"/>
  <c r="AB413" i="92"/>
  <c r="J413" i="92"/>
  <c r="AA413" i="92"/>
  <c r="AC413" i="92"/>
  <c r="W413" i="92"/>
  <c r="AN413" i="92"/>
  <c r="N413" i="92"/>
  <c r="AE413" i="92"/>
  <c r="AC404" i="32"/>
  <c r="U404" i="32"/>
  <c r="AH404" i="32"/>
  <c r="I404" i="32"/>
  <c r="Z404" i="32"/>
  <c r="AQ404" i="32"/>
  <c r="X404" i="32"/>
  <c r="AO404" i="32"/>
  <c r="AA404" i="32"/>
  <c r="Y404" i="32"/>
  <c r="AP404" i="32"/>
  <c r="AN404" i="32"/>
  <c r="Q404" i="32"/>
  <c r="AI404" i="32"/>
  <c r="O404" i="32"/>
  <c r="AF404" i="32"/>
  <c r="H404" i="32"/>
  <c r="AR404" i="32"/>
  <c r="J404" i="32"/>
  <c r="L404" i="32"/>
  <c r="AM404" i="32"/>
  <c r="AK404" i="32"/>
  <c r="N404" i="32"/>
  <c r="P404" i="32"/>
  <c r="M404" i="32"/>
  <c r="K404" i="32"/>
  <c r="AS404" i="32"/>
  <c r="AL404" i="32"/>
  <c r="W404" i="32"/>
  <c r="V404" i="32"/>
  <c r="S404" i="32"/>
  <c r="AJ404" i="32"/>
  <c r="AE404" i="32"/>
  <c r="AD404" i="32"/>
  <c r="AB404" i="32"/>
  <c r="R404" i="32"/>
  <c r="AQ404" i="91"/>
  <c r="AR404" i="91"/>
  <c r="Y404" i="91"/>
  <c r="AO404" i="91"/>
  <c r="Q404" i="91"/>
  <c r="P404" i="91"/>
  <c r="K404" i="91"/>
  <c r="AL404" i="91"/>
  <c r="AM404" i="91"/>
  <c r="U404" i="91"/>
  <c r="AK404" i="91"/>
  <c r="M404" i="91"/>
  <c r="AC404" i="91"/>
  <c r="Z404" i="91"/>
  <c r="AH404" i="91"/>
  <c r="O404" i="91"/>
  <c r="I404" i="91"/>
  <c r="AP404" i="91"/>
  <c r="AI404" i="91"/>
  <c r="V404" i="91"/>
  <c r="S404" i="91"/>
  <c r="L404" i="91"/>
  <c r="AB404" i="91"/>
  <c r="AF404" i="91"/>
  <c r="AD404" i="91"/>
  <c r="AS404" i="91"/>
  <c r="R404" i="91"/>
  <c r="AJ404" i="91"/>
  <c r="X404" i="91"/>
  <c r="J404" i="91"/>
  <c r="AA404" i="91"/>
  <c r="H404" i="91"/>
  <c r="AE404" i="91"/>
  <c r="N404" i="91"/>
  <c r="W404" i="91"/>
  <c r="AN404" i="91"/>
  <c r="W408" i="88"/>
  <c r="AE408" i="88"/>
  <c r="AN408" i="88"/>
  <c r="AD408" i="88"/>
  <c r="AL408" i="88"/>
  <c r="U408" i="88"/>
  <c r="AS408" i="88"/>
  <c r="AB408" i="88"/>
  <c r="K408" i="88"/>
  <c r="R408" i="88"/>
  <c r="Z408" i="88"/>
  <c r="AM408" i="88"/>
  <c r="AC408" i="88"/>
  <c r="L408" i="88"/>
  <c r="AK408" i="88"/>
  <c r="S408" i="88"/>
  <c r="AJ408" i="88"/>
  <c r="AQ408" i="88"/>
  <c r="I408" i="88"/>
  <c r="AH408" i="88"/>
  <c r="AO408" i="88"/>
  <c r="AR408" i="88"/>
  <c r="Q408" i="88"/>
  <c r="P408" i="88"/>
  <c r="X408" i="88"/>
  <c r="J408" i="88"/>
  <c r="N408" i="88"/>
  <c r="AF408" i="88"/>
  <c r="V408" i="88"/>
  <c r="M408" i="88"/>
  <c r="AP408" i="88"/>
  <c r="O408" i="88"/>
  <c r="Y408" i="88"/>
  <c r="AA408" i="88"/>
  <c r="H408" i="88"/>
  <c r="AI408" i="88"/>
  <c r="N408" i="92"/>
  <c r="AE408" i="92"/>
  <c r="AC408" i="92"/>
  <c r="Z408" i="92"/>
  <c r="I408" i="92"/>
  <c r="AJ408" i="92"/>
  <c r="Q408" i="92"/>
  <c r="U408" i="92"/>
  <c r="AN408" i="92"/>
  <c r="W408" i="92"/>
  <c r="L408" i="92"/>
  <c r="H408" i="92"/>
  <c r="AD408" i="92"/>
  <c r="AM408" i="92"/>
  <c r="AK408" i="92"/>
  <c r="S408" i="92"/>
  <c r="P408" i="92"/>
  <c r="AP408" i="92"/>
  <c r="AL408" i="92"/>
  <c r="R408" i="92"/>
  <c r="AS408" i="92"/>
  <c r="AB408" i="92"/>
  <c r="K408" i="92"/>
  <c r="AA408" i="92"/>
  <c r="AF408" i="92"/>
  <c r="V408" i="92"/>
  <c r="AR408" i="92"/>
  <c r="M408" i="92"/>
  <c r="AI408" i="92"/>
  <c r="O408" i="92"/>
  <c r="X408" i="92"/>
  <c r="Y408" i="92"/>
  <c r="J408" i="92"/>
  <c r="AQ408" i="92"/>
  <c r="AH408" i="92"/>
  <c r="AO408" i="92"/>
  <c r="AR392" i="87"/>
  <c r="J392" i="87"/>
  <c r="Y392" i="87"/>
  <c r="H392" i="87"/>
  <c r="AO392" i="87"/>
  <c r="AF392" i="87"/>
  <c r="AL392" i="87"/>
  <c r="O392" i="87"/>
  <c r="R392" i="87"/>
  <c r="AJ392" i="87"/>
  <c r="AK392" i="87"/>
  <c r="X392" i="87"/>
  <c r="S392" i="87"/>
  <c r="AP392" i="87"/>
  <c r="L392" i="87"/>
  <c r="N392" i="87"/>
  <c r="AQ392" i="87"/>
  <c r="Z392" i="87"/>
  <c r="I392" i="87"/>
  <c r="AB392" i="87"/>
  <c r="AE392" i="87"/>
  <c r="AI392" i="87"/>
  <c r="Q392" i="87"/>
  <c r="P392" i="87"/>
  <c r="AN392" i="87"/>
  <c r="V392" i="87"/>
  <c r="AH392" i="87"/>
  <c r="AM392" i="87"/>
  <c r="K392" i="87"/>
  <c r="AA392" i="87"/>
  <c r="AC392" i="87"/>
  <c r="AS392" i="87"/>
  <c r="AD392" i="87"/>
  <c r="M392" i="87"/>
  <c r="W392" i="87"/>
  <c r="X392" i="94"/>
  <c r="Q392" i="94"/>
  <c r="K392" i="94"/>
  <c r="S392" i="94"/>
  <c r="AQ392" i="94"/>
  <c r="AP392" i="94"/>
  <c r="AR392" i="94"/>
  <c r="Z392" i="94"/>
  <c r="AB392" i="94"/>
  <c r="M392" i="94"/>
  <c r="AF392" i="94"/>
  <c r="O392" i="94"/>
  <c r="AD392" i="94"/>
  <c r="V392" i="94"/>
  <c r="L392" i="94"/>
  <c r="AC392" i="94"/>
  <c r="N392" i="94"/>
  <c r="AE392" i="94"/>
  <c r="I392" i="94"/>
  <c r="U392" i="94"/>
  <c r="AL392" i="94"/>
  <c r="AO392" i="94"/>
  <c r="W392" i="94"/>
  <c r="AN392" i="94"/>
  <c r="AM392" i="94"/>
  <c r="AH392" i="94"/>
  <c r="R392" i="94"/>
  <c r="P392" i="94"/>
  <c r="AS392" i="94"/>
  <c r="AJ392" i="94"/>
  <c r="AA392" i="94"/>
  <c r="AI392" i="94"/>
  <c r="H392" i="94"/>
  <c r="AK392" i="94"/>
  <c r="Y392" i="94"/>
  <c r="J392" i="94"/>
  <c r="AJ438" i="94"/>
  <c r="AF438" i="94"/>
  <c r="AS438" i="94"/>
  <c r="J438" i="94"/>
  <c r="AK438" i="94"/>
  <c r="S438" i="94"/>
  <c r="K438" i="94"/>
  <c r="AO438" i="94"/>
  <c r="AA438" i="94"/>
  <c r="AM438" i="94"/>
  <c r="V438" i="94"/>
  <c r="AP438" i="94"/>
  <c r="Y438" i="94"/>
  <c r="H438" i="94"/>
  <c r="AN438" i="94"/>
  <c r="X438" i="94"/>
  <c r="R438" i="94"/>
  <c r="AD438" i="94"/>
  <c r="M438" i="94"/>
  <c r="AH438" i="94"/>
  <c r="P438" i="94"/>
  <c r="W438" i="94"/>
  <c r="Q438" i="94"/>
  <c r="U438" i="94"/>
  <c r="AI438" i="94"/>
  <c r="AL438" i="94"/>
  <c r="N438" i="94"/>
  <c r="AR438" i="94"/>
  <c r="I438" i="94"/>
  <c r="O438" i="94"/>
  <c r="AC438" i="94"/>
  <c r="AB438" i="94"/>
  <c r="AQ438" i="94"/>
  <c r="L438" i="94"/>
  <c r="Z438" i="94"/>
  <c r="AE438" i="94"/>
  <c r="X431" i="87"/>
  <c r="AD431" i="87"/>
  <c r="M431" i="87"/>
  <c r="AF431" i="87"/>
  <c r="J431" i="87"/>
  <c r="W431" i="87"/>
  <c r="Y431" i="87"/>
  <c r="AB431" i="87"/>
  <c r="AN431" i="87"/>
  <c r="AM431" i="87"/>
  <c r="V431" i="87"/>
  <c r="AR431" i="87"/>
  <c r="AK431" i="87"/>
  <c r="AO431" i="87"/>
  <c r="K431" i="87"/>
  <c r="AJ431" i="87"/>
  <c r="AE431" i="87"/>
  <c r="AI431" i="87"/>
  <c r="AL431" i="87"/>
  <c r="AC431" i="87"/>
  <c r="AP431" i="87"/>
  <c r="P431" i="87"/>
  <c r="Q431" i="87"/>
  <c r="O431" i="87"/>
  <c r="AH431" i="87"/>
  <c r="S431" i="87"/>
  <c r="AQ431" i="87"/>
  <c r="AS431" i="87"/>
  <c r="H431" i="87"/>
  <c r="Z431" i="87"/>
  <c r="N431" i="87"/>
  <c r="I431" i="87"/>
  <c r="R431" i="87"/>
  <c r="AA431" i="87"/>
  <c r="L431" i="87"/>
  <c r="AP431" i="93"/>
  <c r="Q431" i="93"/>
  <c r="P431" i="93"/>
  <c r="Y431" i="93"/>
  <c r="AD431" i="93"/>
  <c r="X431" i="93"/>
  <c r="AC431" i="93"/>
  <c r="K431" i="93"/>
  <c r="AI431" i="93"/>
  <c r="AM431" i="93"/>
  <c r="AF431" i="93"/>
  <c r="I431" i="93"/>
  <c r="AK431" i="93"/>
  <c r="AO431" i="93"/>
  <c r="AR431" i="93"/>
  <c r="AQ431" i="93"/>
  <c r="U431" i="93"/>
  <c r="S431" i="93"/>
  <c r="Z431" i="93"/>
  <c r="H431" i="93"/>
  <c r="AH431" i="93"/>
  <c r="L431" i="93"/>
  <c r="AS431" i="93"/>
  <c r="R431" i="93"/>
  <c r="AJ431" i="93"/>
  <c r="V431" i="93"/>
  <c r="M431" i="93"/>
  <c r="O431" i="93"/>
  <c r="J431" i="93"/>
  <c r="AA431" i="93"/>
  <c r="AL431" i="93"/>
  <c r="AE431" i="93"/>
  <c r="AB431" i="93"/>
  <c r="AN431" i="93"/>
  <c r="N431" i="93"/>
  <c r="W431" i="93"/>
  <c r="P409" i="91"/>
  <c r="AP409" i="91"/>
  <c r="H409" i="91"/>
  <c r="AA409" i="91"/>
  <c r="AN409" i="91"/>
  <c r="J409" i="91"/>
  <c r="Y409" i="91"/>
  <c r="AH409" i="91"/>
  <c r="AE409" i="91"/>
  <c r="R409" i="91"/>
  <c r="W409" i="91"/>
  <c r="AK409" i="91"/>
  <c r="S409" i="91"/>
  <c r="AM409" i="91"/>
  <c r="V409" i="91"/>
  <c r="L409" i="91"/>
  <c r="AS409" i="91"/>
  <c r="AB409" i="91"/>
  <c r="K409" i="91"/>
  <c r="AD409" i="91"/>
  <c r="M409" i="91"/>
  <c r="AC409" i="91"/>
  <c r="AO409" i="91"/>
  <c r="AQ409" i="91"/>
  <c r="I409" i="91"/>
  <c r="AJ409" i="91"/>
  <c r="X409" i="91"/>
  <c r="Z409" i="91"/>
  <c r="AL409" i="91"/>
  <c r="AR409" i="91"/>
  <c r="N409" i="91"/>
  <c r="AF409" i="91"/>
  <c r="U409" i="91"/>
  <c r="O409" i="91"/>
  <c r="AI409" i="91"/>
  <c r="Q409" i="91"/>
  <c r="AM397" i="87"/>
  <c r="J397" i="87"/>
  <c r="R397" i="87"/>
  <c r="AO397" i="87"/>
  <c r="AQ397" i="87"/>
  <c r="N397" i="87"/>
  <c r="AR397" i="87"/>
  <c r="S397" i="87"/>
  <c r="O397" i="87"/>
  <c r="AA397" i="87"/>
  <c r="AD397" i="87"/>
  <c r="AE397" i="87"/>
  <c r="M397" i="87"/>
  <c r="V397" i="87"/>
  <c r="X397" i="87"/>
  <c r="AH397" i="87"/>
  <c r="P397" i="87"/>
  <c r="Q397" i="87"/>
  <c r="AN397" i="87"/>
  <c r="I397" i="87"/>
  <c r="AP397" i="87"/>
  <c r="Y397" i="87"/>
  <c r="H397" i="87"/>
  <c r="AB397" i="87"/>
  <c r="Z397" i="87"/>
  <c r="L397" i="87"/>
  <c r="AS397" i="87"/>
  <c r="AK397" i="87"/>
  <c r="AC397" i="87"/>
  <c r="W397" i="87"/>
  <c r="AF397" i="87"/>
  <c r="AJ397" i="87"/>
  <c r="K397" i="87"/>
  <c r="AI397" i="87"/>
  <c r="AL397" i="87"/>
  <c r="AS397" i="91"/>
  <c r="S397" i="91"/>
  <c r="Z397" i="91"/>
  <c r="AF397" i="91"/>
  <c r="V397" i="91"/>
  <c r="K397" i="91"/>
  <c r="AQ397" i="91"/>
  <c r="I397" i="91"/>
  <c r="O397" i="91"/>
  <c r="M397" i="91"/>
  <c r="Q397" i="91"/>
  <c r="AR397" i="91"/>
  <c r="X397" i="91"/>
  <c r="L397" i="91"/>
  <c r="AC397" i="91"/>
  <c r="W397" i="91"/>
  <c r="AN397" i="91"/>
  <c r="AM397" i="91"/>
  <c r="AO397" i="91"/>
  <c r="AD397" i="91"/>
  <c r="U397" i="91"/>
  <c r="AL397" i="91"/>
  <c r="N397" i="91"/>
  <c r="AE397" i="91"/>
  <c r="H397" i="91"/>
  <c r="AP397" i="91"/>
  <c r="AJ397" i="91"/>
  <c r="AB397" i="91"/>
  <c r="AI397" i="91"/>
  <c r="Y397" i="91"/>
  <c r="R397" i="91"/>
  <c r="AK397" i="91"/>
  <c r="P397" i="91"/>
  <c r="J397" i="91"/>
  <c r="AH397" i="91"/>
  <c r="AA397" i="91"/>
  <c r="AR439" i="87"/>
  <c r="K439" i="87"/>
  <c r="AM439" i="87"/>
  <c r="Q439" i="87"/>
  <c r="Y439" i="87"/>
  <c r="P439" i="87"/>
  <c r="L439" i="87"/>
  <c r="Z439" i="87"/>
  <c r="V439" i="87"/>
  <c r="AO439" i="87"/>
  <c r="M439" i="87"/>
  <c r="AK439" i="87"/>
  <c r="AH439" i="87"/>
  <c r="AI439" i="87"/>
  <c r="O439" i="87"/>
  <c r="AL439" i="87"/>
  <c r="AD439" i="87"/>
  <c r="AB439" i="87"/>
  <c r="I439" i="87"/>
  <c r="AC439" i="87"/>
  <c r="H439" i="87"/>
  <c r="X439" i="87"/>
  <c r="AF439" i="87"/>
  <c r="AP439" i="87"/>
  <c r="AS439" i="87"/>
  <c r="AQ439" i="87"/>
  <c r="R439" i="87"/>
  <c r="AJ439" i="87"/>
  <c r="J439" i="87"/>
  <c r="AA439" i="87"/>
  <c r="S439" i="87"/>
  <c r="N439" i="87"/>
  <c r="W439" i="87"/>
  <c r="AE439" i="87"/>
  <c r="AN439" i="87"/>
  <c r="N439" i="93"/>
  <c r="AR439" i="93"/>
  <c r="R439" i="93"/>
  <c r="Q439" i="93"/>
  <c r="AJ439" i="93"/>
  <c r="AQ439" i="93"/>
  <c r="AN439" i="93"/>
  <c r="J439" i="93"/>
  <c r="I439" i="93"/>
  <c r="AI439" i="93"/>
  <c r="AA439" i="93"/>
  <c r="AL439" i="93"/>
  <c r="U439" i="93"/>
  <c r="AS439" i="93"/>
  <c r="AB439" i="93"/>
  <c r="K439" i="93"/>
  <c r="AM439" i="93"/>
  <c r="W439" i="93"/>
  <c r="AC439" i="93"/>
  <c r="L439" i="93"/>
  <c r="AK439" i="93"/>
  <c r="S439" i="93"/>
  <c r="V439" i="93"/>
  <c r="Z439" i="93"/>
  <c r="AP439" i="93"/>
  <c r="H439" i="93"/>
  <c r="O439" i="93"/>
  <c r="AH439" i="93"/>
  <c r="AO439" i="93"/>
  <c r="M439" i="93"/>
  <c r="Y439" i="93"/>
  <c r="AF439" i="93"/>
  <c r="AD439" i="93"/>
  <c r="AE439" i="93"/>
  <c r="P439" i="93"/>
  <c r="X439" i="93"/>
  <c r="AM434" i="88"/>
  <c r="AS434" i="88"/>
  <c r="AB434" i="88"/>
  <c r="K434" i="88"/>
  <c r="Z434" i="88"/>
  <c r="AN434" i="88"/>
  <c r="Q434" i="88"/>
  <c r="V434" i="88"/>
  <c r="R434" i="88"/>
  <c r="AA434" i="88"/>
  <c r="AK434" i="88"/>
  <c r="S434" i="88"/>
  <c r="AL434" i="88"/>
  <c r="N434" i="88"/>
  <c r="AC434" i="88"/>
  <c r="AR434" i="88"/>
  <c r="AP434" i="88"/>
  <c r="AJ434" i="88"/>
  <c r="P434" i="88"/>
  <c r="AO434" i="88"/>
  <c r="AQ434" i="88"/>
  <c r="AI434" i="88"/>
  <c r="J434" i="88"/>
  <c r="Y434" i="88"/>
  <c r="X434" i="88"/>
  <c r="U434" i="88"/>
  <c r="L434" i="88"/>
  <c r="H434" i="88"/>
  <c r="AE434" i="88"/>
  <c r="AD434" i="88"/>
  <c r="I434" i="88"/>
  <c r="M434" i="88"/>
  <c r="AF434" i="88"/>
  <c r="W434" i="88"/>
  <c r="O434" i="88"/>
  <c r="AH434" i="88"/>
  <c r="AQ434" i="94"/>
  <c r="L434" i="94"/>
  <c r="U434" i="94"/>
  <c r="AJ434" i="94"/>
  <c r="AP434" i="94"/>
  <c r="Z434" i="94"/>
  <c r="M434" i="94"/>
  <c r="N434" i="94"/>
  <c r="Y434" i="94"/>
  <c r="AI434" i="94"/>
  <c r="AS434" i="94"/>
  <c r="AB434" i="94"/>
  <c r="K434" i="94"/>
  <c r="AA434" i="94"/>
  <c r="AD434" i="94"/>
  <c r="AN434" i="94"/>
  <c r="I434" i="94"/>
  <c r="AK434" i="94"/>
  <c r="S434" i="94"/>
  <c r="P434" i="94"/>
  <c r="AM434" i="94"/>
  <c r="AC434" i="94"/>
  <c r="AL434" i="94"/>
  <c r="Q434" i="94"/>
  <c r="AO434" i="94"/>
  <c r="J434" i="94"/>
  <c r="H434" i="94"/>
  <c r="X434" i="94"/>
  <c r="AH434" i="94"/>
  <c r="R434" i="94"/>
  <c r="AF434" i="94"/>
  <c r="O434" i="94"/>
  <c r="W434" i="94"/>
  <c r="V434" i="94"/>
  <c r="AE434" i="94"/>
  <c r="AR434" i="94"/>
  <c r="AS429" i="88"/>
  <c r="AB429" i="88"/>
  <c r="K429" i="88"/>
  <c r="Z429" i="88"/>
  <c r="AP429" i="88"/>
  <c r="R429" i="88"/>
  <c r="W429" i="88"/>
  <c r="V429" i="88"/>
  <c r="AC429" i="88"/>
  <c r="AK429" i="88"/>
  <c r="S429" i="88"/>
  <c r="AL429" i="88"/>
  <c r="N429" i="88"/>
  <c r="AD429" i="88"/>
  <c r="H429" i="88"/>
  <c r="AR429" i="88"/>
  <c r="AM429" i="88"/>
  <c r="AN429" i="88"/>
  <c r="AO429" i="88"/>
  <c r="AQ429" i="88"/>
  <c r="AJ429" i="88"/>
  <c r="L429" i="88"/>
  <c r="AA429" i="88"/>
  <c r="X429" i="88"/>
  <c r="U429" i="88"/>
  <c r="M429" i="88"/>
  <c r="J429" i="88"/>
  <c r="O429" i="88"/>
  <c r="AI429" i="88"/>
  <c r="AE429" i="88"/>
  <c r="AH429" i="88"/>
  <c r="I429" i="88"/>
  <c r="P429" i="88"/>
  <c r="AF429" i="88"/>
  <c r="Y429" i="88"/>
  <c r="Q429" i="88"/>
  <c r="Q429" i="94"/>
  <c r="AQ429" i="94"/>
  <c r="U429" i="94"/>
  <c r="AD429" i="94"/>
  <c r="AS429" i="94"/>
  <c r="M429" i="94"/>
  <c r="AI429" i="94"/>
  <c r="AH429" i="94"/>
  <c r="AF429" i="94"/>
  <c r="I429" i="94"/>
  <c r="P429" i="94"/>
  <c r="AC429" i="94"/>
  <c r="Y429" i="94"/>
  <c r="AP429" i="94"/>
  <c r="O429" i="94"/>
  <c r="AK429" i="94"/>
  <c r="S429" i="94"/>
  <c r="W429" i="94"/>
  <c r="AN429" i="94"/>
  <c r="AB429" i="94"/>
  <c r="AL429" i="94"/>
  <c r="X429" i="94"/>
  <c r="AO429" i="94"/>
  <c r="N429" i="94"/>
  <c r="AE429" i="94"/>
  <c r="AR429" i="94"/>
  <c r="V429" i="94"/>
  <c r="J429" i="94"/>
  <c r="AM429" i="94"/>
  <c r="L429" i="94"/>
  <c r="AA429" i="94"/>
  <c r="K429" i="94"/>
  <c r="R429" i="94"/>
  <c r="AJ429" i="94"/>
  <c r="Z429" i="94"/>
  <c r="H429" i="94"/>
  <c r="AJ426" i="92"/>
  <c r="AA426" i="92"/>
  <c r="AR426" i="92"/>
  <c r="AO426" i="92"/>
  <c r="M426" i="92"/>
  <c r="V426" i="92"/>
  <c r="R426" i="92"/>
  <c r="AM426" i="92"/>
  <c r="O426" i="92"/>
  <c r="AD426" i="92"/>
  <c r="AF426" i="92"/>
  <c r="X426" i="92"/>
  <c r="I426" i="92"/>
  <c r="AE426" i="92"/>
  <c r="AP426" i="92"/>
  <c r="Y426" i="92"/>
  <c r="H426" i="92"/>
  <c r="AB426" i="92"/>
  <c r="AQ426" i="92"/>
  <c r="S426" i="92"/>
  <c r="AH426" i="92"/>
  <c r="P426" i="92"/>
  <c r="Q426" i="92"/>
  <c r="AN426" i="92"/>
  <c r="N426" i="92"/>
  <c r="U426" i="92"/>
  <c r="AI426" i="92"/>
  <c r="J426" i="92"/>
  <c r="AK426" i="92"/>
  <c r="AL426" i="92"/>
  <c r="K426" i="92"/>
  <c r="L426" i="92"/>
  <c r="W426" i="92"/>
  <c r="Z426" i="92"/>
  <c r="AS426" i="92"/>
  <c r="AC426" i="92"/>
  <c r="AR418" i="87"/>
  <c r="AB418" i="87"/>
  <c r="AO418" i="87"/>
  <c r="I418" i="87"/>
  <c r="AF418" i="87"/>
  <c r="Q418" i="87"/>
  <c r="X418" i="87"/>
  <c r="AQ418" i="87"/>
  <c r="AS418" i="87"/>
  <c r="Z418" i="87"/>
  <c r="O418" i="87"/>
  <c r="M418" i="87"/>
  <c r="S418" i="87"/>
  <c r="AI418" i="87"/>
  <c r="AD418" i="87"/>
  <c r="AK418" i="87"/>
  <c r="K418" i="87"/>
  <c r="V418" i="87"/>
  <c r="H418" i="87"/>
  <c r="Y418" i="87"/>
  <c r="AP418" i="87"/>
  <c r="W418" i="87"/>
  <c r="AN418" i="87"/>
  <c r="P418" i="87"/>
  <c r="AH418" i="87"/>
  <c r="N418" i="87"/>
  <c r="AE418" i="87"/>
  <c r="AM418" i="87"/>
  <c r="AJ418" i="87"/>
  <c r="AC418" i="87"/>
  <c r="J418" i="87"/>
  <c r="AL418" i="87"/>
  <c r="R418" i="87"/>
  <c r="L418" i="87"/>
  <c r="AA418" i="87"/>
  <c r="AE418" i="94"/>
  <c r="N418" i="94"/>
  <c r="AK418" i="94"/>
  <c r="AC418" i="94"/>
  <c r="L418" i="94"/>
  <c r="AF418" i="94"/>
  <c r="J418" i="94"/>
  <c r="X418" i="94"/>
  <c r="AI418" i="94"/>
  <c r="AB418" i="94"/>
  <c r="I418" i="94"/>
  <c r="AL418" i="94"/>
  <c r="U418" i="94"/>
  <c r="AR418" i="94"/>
  <c r="V418" i="94"/>
  <c r="AJ418" i="94"/>
  <c r="M418" i="94"/>
  <c r="K418" i="94"/>
  <c r="S418" i="94"/>
  <c r="Y418" i="94"/>
  <c r="AA418" i="94"/>
  <c r="R418" i="94"/>
  <c r="Q418" i="94"/>
  <c r="Z418" i="94"/>
  <c r="AP418" i="94"/>
  <c r="H418" i="94"/>
  <c r="AO418" i="94"/>
  <c r="W418" i="94"/>
  <c r="O418" i="94"/>
  <c r="AQ418" i="94"/>
  <c r="AH418" i="94"/>
  <c r="AD418" i="94"/>
  <c r="P418" i="94"/>
  <c r="AS418" i="94"/>
  <c r="AM418" i="94"/>
  <c r="AN418" i="94"/>
  <c r="AR414" i="88"/>
  <c r="U414" i="88"/>
  <c r="H414" i="88"/>
  <c r="AQ414" i="88"/>
  <c r="AD414" i="88"/>
  <c r="AF414" i="88"/>
  <c r="S414" i="88"/>
  <c r="AL414" i="88"/>
  <c r="Y414" i="88"/>
  <c r="O414" i="88"/>
  <c r="AP414" i="88"/>
  <c r="P414" i="88"/>
  <c r="AM414" i="88"/>
  <c r="X414" i="88"/>
  <c r="M414" i="88"/>
  <c r="AB414" i="88"/>
  <c r="L414" i="88"/>
  <c r="AI414" i="88"/>
  <c r="I414" i="88"/>
  <c r="AS414" i="88"/>
  <c r="V414" i="88"/>
  <c r="AC414" i="88"/>
  <c r="R414" i="88"/>
  <c r="AJ414" i="88"/>
  <c r="AK414" i="88"/>
  <c r="K414" i="88"/>
  <c r="Q414" i="88"/>
  <c r="J414" i="88"/>
  <c r="AA414" i="88"/>
  <c r="N414" i="88"/>
  <c r="AO414" i="88"/>
  <c r="Z414" i="88"/>
  <c r="AE414" i="88"/>
  <c r="AH414" i="88"/>
  <c r="W414" i="88"/>
  <c r="AN414" i="88"/>
  <c r="AN414" i="92"/>
  <c r="AP414" i="92"/>
  <c r="AA414" i="92"/>
  <c r="W414" i="92"/>
  <c r="N414" i="92"/>
  <c r="AJ414" i="92"/>
  <c r="AE414" i="92"/>
  <c r="J414" i="92"/>
  <c r="P414" i="92"/>
  <c r="AO414" i="92"/>
  <c r="X414" i="92"/>
  <c r="AQ414" i="92"/>
  <c r="Z414" i="92"/>
  <c r="I414" i="92"/>
  <c r="AL414" i="92"/>
  <c r="AR414" i="92"/>
  <c r="AH414" i="92"/>
  <c r="AF414" i="92"/>
  <c r="O414" i="92"/>
  <c r="AI414" i="92"/>
  <c r="Q414" i="92"/>
  <c r="U414" i="92"/>
  <c r="Y414" i="92"/>
  <c r="AK414" i="92"/>
  <c r="AM414" i="92"/>
  <c r="L414" i="92"/>
  <c r="R414" i="92"/>
  <c r="S414" i="92"/>
  <c r="V414" i="92"/>
  <c r="AB414" i="92"/>
  <c r="AC414" i="92"/>
  <c r="K414" i="92"/>
  <c r="AD414" i="92"/>
  <c r="H414" i="92"/>
  <c r="AS414" i="92"/>
  <c r="M414" i="92"/>
  <c r="H406" i="32"/>
  <c r="X406" i="32"/>
  <c r="AO406" i="32"/>
  <c r="Q406" i="32"/>
  <c r="AI406" i="32"/>
  <c r="AH406" i="32"/>
  <c r="AE406" i="32"/>
  <c r="U406" i="32"/>
  <c r="AN406" i="32"/>
  <c r="AJ406" i="32"/>
  <c r="O406" i="32"/>
  <c r="AF406" i="32"/>
  <c r="I406" i="32"/>
  <c r="Z406" i="32"/>
  <c r="AQ406" i="32"/>
  <c r="P406" i="32"/>
  <c r="AL406" i="32"/>
  <c r="N406" i="32"/>
  <c r="R406" i="32"/>
  <c r="AK406" i="32"/>
  <c r="AD406" i="32"/>
  <c r="AC406" i="32"/>
  <c r="J406" i="32"/>
  <c r="K406" i="32"/>
  <c r="AS406" i="32"/>
  <c r="AM406" i="32"/>
  <c r="Y406" i="32"/>
  <c r="L406" i="32"/>
  <c r="AP406" i="32"/>
  <c r="W406" i="32"/>
  <c r="S406" i="32"/>
  <c r="M406" i="32"/>
  <c r="AR406" i="32"/>
  <c r="AB406" i="32"/>
  <c r="V406" i="32"/>
  <c r="AA406" i="32"/>
  <c r="U406" i="93"/>
  <c r="M406" i="93"/>
  <c r="AP406" i="93"/>
  <c r="L406" i="93"/>
  <c r="Q406" i="93"/>
  <c r="W406" i="93"/>
  <c r="AN406" i="93"/>
  <c r="AA406" i="93"/>
  <c r="AJ406" i="93"/>
  <c r="AR406" i="93"/>
  <c r="H406" i="93"/>
  <c r="N406" i="93"/>
  <c r="I406" i="93"/>
  <c r="R406" i="93"/>
  <c r="AD406" i="93"/>
  <c r="AK406" i="93"/>
  <c r="S406" i="93"/>
  <c r="P406" i="93"/>
  <c r="AE406" i="93"/>
  <c r="Y406" i="93"/>
  <c r="AM406" i="93"/>
  <c r="AS406" i="93"/>
  <c r="AB406" i="93"/>
  <c r="K406" i="93"/>
  <c r="AC406" i="93"/>
  <c r="AO406" i="93"/>
  <c r="J406" i="93"/>
  <c r="AQ406" i="93"/>
  <c r="AF406" i="93"/>
  <c r="V406" i="93"/>
  <c r="AI406" i="93"/>
  <c r="X406" i="93"/>
  <c r="AL406" i="93"/>
  <c r="AH406" i="93"/>
  <c r="Z406" i="93"/>
  <c r="O406" i="93"/>
  <c r="AI394" i="87"/>
  <c r="AA394" i="87"/>
  <c r="P394" i="87"/>
  <c r="L394" i="87"/>
  <c r="AM394" i="87"/>
  <c r="AK394" i="87"/>
  <c r="S394" i="87"/>
  <c r="AL394" i="87"/>
  <c r="N394" i="87"/>
  <c r="AD394" i="87"/>
  <c r="H394" i="87"/>
  <c r="J394" i="87"/>
  <c r="W394" i="87"/>
  <c r="AS394" i="87"/>
  <c r="AB394" i="87"/>
  <c r="K394" i="87"/>
  <c r="Z394" i="87"/>
  <c r="AP394" i="87"/>
  <c r="R394" i="87"/>
  <c r="AH394" i="87"/>
  <c r="AC394" i="87"/>
  <c r="O394" i="87"/>
  <c r="I394" i="87"/>
  <c r="AR394" i="87"/>
  <c r="AF394" i="87"/>
  <c r="AE394" i="87"/>
  <c r="Y394" i="87"/>
  <c r="AN394" i="87"/>
  <c r="AQ394" i="87"/>
  <c r="V394" i="87"/>
  <c r="Q394" i="87"/>
  <c r="AO394" i="87"/>
  <c r="AJ394" i="87"/>
  <c r="X394" i="87"/>
  <c r="M394" i="87"/>
  <c r="AL394" i="94"/>
  <c r="N394" i="94"/>
  <c r="AK394" i="94"/>
  <c r="AE394" i="94"/>
  <c r="H394" i="94"/>
  <c r="O394" i="94"/>
  <c r="J394" i="94"/>
  <c r="X394" i="94"/>
  <c r="Y394" i="94"/>
  <c r="AR394" i="94"/>
  <c r="AA394" i="94"/>
  <c r="U394" i="94"/>
  <c r="L394" i="94"/>
  <c r="R394" i="94"/>
  <c r="AF394" i="94"/>
  <c r="AM394" i="94"/>
  <c r="V394" i="94"/>
  <c r="K394" i="94"/>
  <c r="AH394" i="94"/>
  <c r="AO394" i="94"/>
  <c r="AJ394" i="94"/>
  <c r="AD394" i="94"/>
  <c r="M394" i="94"/>
  <c r="W394" i="94"/>
  <c r="AS394" i="94"/>
  <c r="AP394" i="94"/>
  <c r="Q394" i="94"/>
  <c r="AN394" i="94"/>
  <c r="S394" i="94"/>
  <c r="AI394" i="94"/>
  <c r="P394" i="94"/>
  <c r="AQ394" i="94"/>
  <c r="Z394" i="94"/>
  <c r="AC394" i="94"/>
  <c r="I394" i="94"/>
  <c r="AB394" i="94"/>
  <c r="I298" i="32"/>
  <c r="M298" i="32"/>
  <c r="Q298" i="32"/>
  <c r="V298" i="32"/>
  <c r="Z298" i="32"/>
  <c r="AD298" i="32"/>
  <c r="AI298" i="32"/>
  <c r="AM298" i="32"/>
  <c r="AQ298" i="32"/>
  <c r="J298" i="32"/>
  <c r="O298" i="32"/>
  <c r="U298" i="32"/>
  <c r="AA298" i="32"/>
  <c r="AF298" i="32"/>
  <c r="AL298" i="32"/>
  <c r="AR298" i="32"/>
  <c r="L298" i="32"/>
  <c r="R298" i="32"/>
  <c r="X298" i="32"/>
  <c r="AC298" i="32"/>
  <c r="AJ298" i="32"/>
  <c r="AO298" i="32"/>
  <c r="K298" i="32"/>
  <c r="W298" i="32"/>
  <c r="AH298" i="32"/>
  <c r="AS298" i="32"/>
  <c r="N298" i="32"/>
  <c r="Y298" i="32"/>
  <c r="AK298" i="32"/>
  <c r="H298" i="32"/>
  <c r="AB298" i="32"/>
  <c r="P298" i="32"/>
  <c r="AN298" i="32"/>
  <c r="S298" i="32"/>
  <c r="AE298" i="32"/>
  <c r="AP298" i="32"/>
  <c r="L297" i="32"/>
  <c r="P297" i="32"/>
  <c r="U297" i="32"/>
  <c r="Y297" i="32"/>
  <c r="AC297" i="32"/>
  <c r="AH297" i="32"/>
  <c r="AL297" i="32"/>
  <c r="AP297" i="32"/>
  <c r="M297" i="32"/>
  <c r="R297" i="32"/>
  <c r="X297" i="32"/>
  <c r="AD297" i="32"/>
  <c r="AJ297" i="32"/>
  <c r="AO297" i="32"/>
  <c r="J297" i="32"/>
  <c r="O297" i="32"/>
  <c r="V297" i="32"/>
  <c r="AA297" i="32"/>
  <c r="AF297" i="32"/>
  <c r="AM297" i="32"/>
  <c r="AR297" i="32"/>
  <c r="N297" i="32"/>
  <c r="Z297" i="32"/>
  <c r="AK297" i="32"/>
  <c r="Q297" i="32"/>
  <c r="AB297" i="32"/>
  <c r="AN297" i="32"/>
  <c r="S297" i="32"/>
  <c r="AQ297" i="32"/>
  <c r="I297" i="32"/>
  <c r="AE297" i="32"/>
  <c r="AS297" i="32"/>
  <c r="K297" i="32"/>
  <c r="W297" i="32"/>
  <c r="H297" i="32"/>
  <c r="AI297" i="32"/>
  <c r="I109" i="32"/>
  <c r="M109" i="32"/>
  <c r="Q109" i="32"/>
  <c r="V109" i="32"/>
  <c r="Z109" i="32"/>
  <c r="AD109" i="32"/>
  <c r="AI109" i="32"/>
  <c r="AM109" i="32"/>
  <c r="AQ109" i="32"/>
  <c r="H109" i="32"/>
  <c r="J109" i="32"/>
  <c r="N109" i="32"/>
  <c r="R109" i="32"/>
  <c r="W109" i="32"/>
  <c r="AA109" i="32"/>
  <c r="AE109" i="32"/>
  <c r="AJ109" i="32"/>
  <c r="AN109" i="32"/>
  <c r="AR109" i="32"/>
  <c r="O109" i="32"/>
  <c r="X109" i="32"/>
  <c r="AF109" i="32"/>
  <c r="AO109" i="32"/>
  <c r="P109" i="32"/>
  <c r="Y109" i="32"/>
  <c r="AH109" i="32"/>
  <c r="AP109" i="32"/>
  <c r="K109" i="32"/>
  <c r="S109" i="32"/>
  <c r="AB109" i="32"/>
  <c r="AK109" i="32"/>
  <c r="AS109" i="32"/>
  <c r="L109" i="32"/>
  <c r="U109" i="32"/>
  <c r="AC109" i="32"/>
  <c r="AL109" i="32"/>
  <c r="F296" i="32"/>
  <c r="F436" i="32"/>
  <c r="F398" i="24"/>
  <c r="F420" i="32"/>
  <c r="F394" i="24"/>
  <c r="F389" i="32"/>
  <c r="F389" i="24"/>
  <c r="F416" i="32"/>
  <c r="F393" i="24"/>
  <c r="F432" i="32"/>
  <c r="F397" i="24"/>
  <c r="F412" i="32"/>
  <c r="F392" i="24"/>
  <c r="F424" i="32"/>
  <c r="F395" i="24"/>
  <c r="F428" i="32"/>
  <c r="F396" i="24"/>
  <c r="F400" i="32"/>
  <c r="F390" i="24"/>
  <c r="G353" i="20"/>
  <c r="G359" i="20"/>
  <c r="G385" i="20"/>
  <c r="G391" i="20"/>
  <c r="G397" i="20"/>
  <c r="G411" i="20"/>
  <c r="G429" i="20"/>
  <c r="G469" i="20"/>
  <c r="G499" i="84"/>
  <c r="H500" i="85"/>
  <c r="E32" i="66" s="1"/>
  <c r="G72" i="17"/>
  <c r="G365" i="20"/>
  <c r="G417" i="20"/>
  <c r="G437" i="20"/>
  <c r="G229" i="20"/>
  <c r="G347" i="20"/>
  <c r="G341" i="20"/>
  <c r="G475" i="20"/>
  <c r="G493" i="20"/>
  <c r="G281" i="20"/>
  <c r="G379" i="20"/>
  <c r="G443" i="20"/>
  <c r="G455" i="20"/>
  <c r="G185" i="20"/>
  <c r="G191" i="20"/>
  <c r="G261" i="20"/>
  <c r="G267" i="20"/>
  <c r="G275" i="20"/>
  <c r="G287" i="20"/>
  <c r="G293" i="20"/>
  <c r="G299" i="20"/>
  <c r="G313" i="20"/>
  <c r="G249" i="20"/>
  <c r="G217" i="20"/>
  <c r="G211" i="20"/>
  <c r="G179" i="20"/>
  <c r="G487" i="20"/>
  <c r="G481" i="20"/>
  <c r="G461" i="20"/>
  <c r="G423" i="20"/>
  <c r="G405" i="20"/>
  <c r="G157" i="20"/>
  <c r="G169" i="20"/>
  <c r="G163" i="20"/>
  <c r="G145" i="20"/>
  <c r="G99" i="20"/>
  <c r="G151" i="20"/>
  <c r="G137" i="20"/>
  <c r="G105" i="20"/>
  <c r="G119" i="20"/>
  <c r="G125" i="20"/>
  <c r="G131" i="20"/>
  <c r="G93" i="20"/>
  <c r="G113" i="20"/>
  <c r="G87" i="20"/>
  <c r="G73" i="20"/>
  <c r="G67" i="20"/>
  <c r="G81" i="20"/>
  <c r="G23" i="20"/>
  <c r="G29" i="20"/>
  <c r="G41" i="20"/>
  <c r="G55" i="20"/>
  <c r="G61" i="20"/>
  <c r="G35" i="20"/>
  <c r="G17" i="20"/>
  <c r="AU331" i="92" l="1"/>
  <c r="AV331" i="92" s="1"/>
  <c r="AT319" i="92"/>
  <c r="T258" i="94"/>
  <c r="AU309" i="94"/>
  <c r="AV309" i="94" s="1"/>
  <c r="AT331" i="92"/>
  <c r="AU309" i="32"/>
  <c r="AG309" i="32"/>
  <c r="T319" i="92"/>
  <c r="AG319" i="92"/>
  <c r="AT309" i="94"/>
  <c r="T319" i="88"/>
  <c r="T309" i="94"/>
  <c r="AG331" i="92"/>
  <c r="T331" i="92"/>
  <c r="AG309" i="94"/>
  <c r="T375" i="88"/>
  <c r="AG375" i="91"/>
  <c r="AT375" i="91"/>
  <c r="AU375" i="88"/>
  <c r="AV375" i="88" s="1"/>
  <c r="AU379" i="32"/>
  <c r="T375" i="91"/>
  <c r="AU375" i="91"/>
  <c r="AV375" i="91" s="1"/>
  <c r="AG292" i="93"/>
  <c r="G201" i="32"/>
  <c r="AG258" i="94"/>
  <c r="T292" i="93"/>
  <c r="AT292" i="88"/>
  <c r="AU292" i="93"/>
  <c r="AV292" i="93" s="1"/>
  <c r="AU292" i="88"/>
  <c r="AV292" i="88" s="1"/>
  <c r="AG292" i="88"/>
  <c r="T292" i="88"/>
  <c r="AG319" i="93"/>
  <c r="T258" i="87"/>
  <c r="AT258" i="87"/>
  <c r="T385" i="32"/>
  <c r="AU292" i="32"/>
  <c r="AG319" i="91"/>
  <c r="T319" i="91"/>
  <c r="AG258" i="87"/>
  <c r="AU258" i="87"/>
  <c r="T292" i="32"/>
  <c r="AG292" i="32"/>
  <c r="AT319" i="93"/>
  <c r="T319" i="93"/>
  <c r="T381" i="92"/>
  <c r="AG379" i="32"/>
  <c r="AT375" i="88"/>
  <c r="AU374" i="92"/>
  <c r="AV374" i="92" s="1"/>
  <c r="T379" i="32"/>
  <c r="AT379" i="32"/>
  <c r="AK376" i="92"/>
  <c r="G34" i="66"/>
  <c r="AU319" i="91"/>
  <c r="AV319" i="91" s="1"/>
  <c r="AT319" i="91"/>
  <c r="AU319" i="93"/>
  <c r="AV319" i="93" s="1"/>
  <c r="AG312" i="91"/>
  <c r="AT312" i="91"/>
  <c r="H500" i="86"/>
  <c r="H77" i="17" s="1"/>
  <c r="I34" i="66"/>
  <c r="G500" i="85"/>
  <c r="D32" i="66" s="1"/>
  <c r="AJ83" i="93"/>
  <c r="AA83" i="93"/>
  <c r="N83" i="93"/>
  <c r="K83" i="93"/>
  <c r="AF83" i="93"/>
  <c r="AQ83" i="93"/>
  <c r="AD83" i="93"/>
  <c r="Q83" i="93"/>
  <c r="W83" i="93"/>
  <c r="J83" i="93"/>
  <c r="AE83" i="93"/>
  <c r="R83" i="93"/>
  <c r="AP83" i="93"/>
  <c r="AC83" i="93"/>
  <c r="AR83" i="93"/>
  <c r="AM83" i="93"/>
  <c r="Z83" i="93"/>
  <c r="P83" i="93"/>
  <c r="V83" i="93"/>
  <c r="M83" i="93"/>
  <c r="AO83" i="93"/>
  <c r="O83" i="93"/>
  <c r="AS83" i="93"/>
  <c r="AN83" i="93"/>
  <c r="AI83" i="93"/>
  <c r="U83" i="93"/>
  <c r="I83" i="93"/>
  <c r="AL83" i="93"/>
  <c r="L83" i="93"/>
  <c r="S83" i="93"/>
  <c r="AH83" i="93"/>
  <c r="H83" i="93"/>
  <c r="AB83" i="93"/>
  <c r="X83" i="93"/>
  <c r="AK83" i="93"/>
  <c r="Y83" i="93"/>
  <c r="F411" i="32"/>
  <c r="F411" i="88"/>
  <c r="F388" i="88" s="1"/>
  <c r="F411" i="87"/>
  <c r="F388" i="87" s="1"/>
  <c r="F411" i="94"/>
  <c r="F388" i="94" s="1"/>
  <c r="F411" i="91"/>
  <c r="F388" i="91" s="1"/>
  <c r="F411" i="92"/>
  <c r="F388" i="92" s="1"/>
  <c r="F411" i="93"/>
  <c r="F388" i="93" s="1"/>
  <c r="AG319" i="32"/>
  <c r="T292" i="91"/>
  <c r="AT292" i="92"/>
  <c r="AT293" i="93"/>
  <c r="AT378" i="93"/>
  <c r="AT374" i="92"/>
  <c r="AU312" i="91"/>
  <c r="AV312" i="91" s="1"/>
  <c r="AG341" i="92"/>
  <c r="AT385" i="94"/>
  <c r="T374" i="92"/>
  <c r="AG374" i="92"/>
  <c r="T378" i="93"/>
  <c r="AT319" i="32"/>
  <c r="T319" i="32"/>
  <c r="AG375" i="93"/>
  <c r="AG293" i="93"/>
  <c r="AG292" i="91"/>
  <c r="AG292" i="92"/>
  <c r="T292" i="92"/>
  <c r="AU293" i="93"/>
  <c r="AV293" i="93" s="1"/>
  <c r="N140" i="93"/>
  <c r="N139" i="93" s="1"/>
  <c r="AH140" i="93"/>
  <c r="K140" i="93"/>
  <c r="K139" i="93" s="1"/>
  <c r="Y140" i="93"/>
  <c r="Y139" i="93" s="1"/>
  <c r="AJ140" i="93"/>
  <c r="AJ139" i="93" s="1"/>
  <c r="V140" i="93"/>
  <c r="V139" i="93" s="1"/>
  <c r="O140" i="93"/>
  <c r="O139" i="93" s="1"/>
  <c r="AI140" i="93"/>
  <c r="AI139" i="93" s="1"/>
  <c r="P140" i="93"/>
  <c r="P139" i="93" s="1"/>
  <c r="AA140" i="93"/>
  <c r="I140" i="93"/>
  <c r="I139" i="93" s="1"/>
  <c r="AB140" i="93"/>
  <c r="AB139" i="93" s="1"/>
  <c r="AE140" i="93"/>
  <c r="AC140" i="93"/>
  <c r="AC139" i="93" s="1"/>
  <c r="M140" i="93"/>
  <c r="M139" i="93" s="1"/>
  <c r="AR140" i="93"/>
  <c r="AR139" i="93" s="1"/>
  <c r="AG360" i="87"/>
  <c r="AU378" i="93"/>
  <c r="AV378" i="93" s="1"/>
  <c r="AU381" i="92"/>
  <c r="AV381" i="92" s="1"/>
  <c r="AU292" i="91"/>
  <c r="AV292" i="91" s="1"/>
  <c r="AG381" i="92"/>
  <c r="J376" i="92"/>
  <c r="AL376" i="92"/>
  <c r="I376" i="92"/>
  <c r="AU319" i="32"/>
  <c r="AT381" i="92"/>
  <c r="T312" i="91"/>
  <c r="AG378" i="93"/>
  <c r="T293" i="93"/>
  <c r="AT292" i="91"/>
  <c r="AU292" i="92"/>
  <c r="AV292" i="92" s="1"/>
  <c r="T293" i="94"/>
  <c r="AT341" i="92"/>
  <c r="AU375" i="93"/>
  <c r="AV375" i="93" s="1"/>
  <c r="AG385" i="94"/>
  <c r="T375" i="93"/>
  <c r="AT375" i="93"/>
  <c r="T378" i="88"/>
  <c r="AG378" i="88"/>
  <c r="AU378" i="88"/>
  <c r="AV378" i="88" s="1"/>
  <c r="AU385" i="32"/>
  <c r="AG439" i="87"/>
  <c r="AG401" i="87"/>
  <c r="AP140" i="93"/>
  <c r="AP139" i="93" s="1"/>
  <c r="W140" i="93"/>
  <c r="W139" i="93" s="1"/>
  <c r="AM140" i="93"/>
  <c r="AM139" i="93" s="1"/>
  <c r="L140" i="93"/>
  <c r="L139" i="93" s="1"/>
  <c r="U140" i="93"/>
  <c r="AF140" i="93"/>
  <c r="AF139" i="93" s="1"/>
  <c r="Z140" i="93"/>
  <c r="Z139" i="93" s="1"/>
  <c r="Q140" i="93"/>
  <c r="Q139" i="93" s="1"/>
  <c r="X140" i="93"/>
  <c r="X139" i="93" s="1"/>
  <c r="U152" i="32"/>
  <c r="AF152" i="32"/>
  <c r="AL152" i="32"/>
  <c r="AP152" i="32"/>
  <c r="Z152" i="32"/>
  <c r="G138" i="93"/>
  <c r="G106" i="93" s="1"/>
  <c r="T341" i="92"/>
  <c r="AU341" i="92"/>
  <c r="AV341" i="92" s="1"/>
  <c r="AU385" i="94"/>
  <c r="AV385" i="94" s="1"/>
  <c r="T385" i="94"/>
  <c r="AT378" i="88"/>
  <c r="H140" i="93"/>
  <c r="H139" i="93" s="1"/>
  <c r="AN140" i="93"/>
  <c r="AN139" i="93" s="1"/>
  <c r="R140" i="93"/>
  <c r="R139" i="93" s="1"/>
  <c r="J140" i="93"/>
  <c r="AD140" i="93"/>
  <c r="AD139" i="93" s="1"/>
  <c r="S140" i="93"/>
  <c r="S139" i="93" s="1"/>
  <c r="AK140" i="93"/>
  <c r="AK139" i="93" s="1"/>
  <c r="AO140" i="93"/>
  <c r="AO139" i="93" s="1"/>
  <c r="AS140" i="93"/>
  <c r="AS139" i="93" s="1"/>
  <c r="AJ146" i="32"/>
  <c r="O152" i="32"/>
  <c r="AQ152" i="32"/>
  <c r="M152" i="32"/>
  <c r="J30" i="66"/>
  <c r="R146" i="32"/>
  <c r="AB146" i="32"/>
  <c r="T422" i="93"/>
  <c r="AG403" i="87"/>
  <c r="T401" i="93"/>
  <c r="AT385" i="32"/>
  <c r="AG385" i="32"/>
  <c r="U345" i="87"/>
  <c r="T309" i="88"/>
  <c r="AG309" i="88"/>
  <c r="AT309" i="88"/>
  <c r="I77" i="17"/>
  <c r="F34" i="66"/>
  <c r="K34" i="66"/>
  <c r="H34" i="66"/>
  <c r="J34" i="66"/>
  <c r="AC376" i="32"/>
  <c r="T363" i="88"/>
  <c r="T343" i="91"/>
  <c r="AG329" i="87"/>
  <c r="AU329" i="87"/>
  <c r="AV329" i="87" s="1"/>
  <c r="AU309" i="88"/>
  <c r="AV309" i="88" s="1"/>
  <c r="T298" i="88"/>
  <c r="I76" i="17"/>
  <c r="F32" i="66"/>
  <c r="H32" i="66"/>
  <c r="I32" i="66"/>
  <c r="G32" i="66"/>
  <c r="J32" i="66"/>
  <c r="AT293" i="94"/>
  <c r="T293" i="91"/>
  <c r="AU293" i="94"/>
  <c r="AV293" i="94" s="1"/>
  <c r="AG293" i="94"/>
  <c r="AT293" i="91"/>
  <c r="AU293" i="91"/>
  <c r="AV293" i="91" s="1"/>
  <c r="AG293" i="91"/>
  <c r="AU293" i="87"/>
  <c r="AV293" i="87" s="1"/>
  <c r="T293" i="87"/>
  <c r="AT293" i="87"/>
  <c r="AG293" i="87"/>
  <c r="U202" i="87"/>
  <c r="V146" i="93"/>
  <c r="V145" i="93" s="1"/>
  <c r="Q146" i="93"/>
  <c r="Q145" i="93" s="1"/>
  <c r="AC146" i="93"/>
  <c r="AC145" i="93" s="1"/>
  <c r="AK146" i="93"/>
  <c r="AK145" i="93" s="1"/>
  <c r="AD146" i="32"/>
  <c r="AF146" i="93"/>
  <c r="AF145" i="93" s="1"/>
  <c r="AD146" i="93"/>
  <c r="AD145" i="93" s="1"/>
  <c r="AS146" i="93"/>
  <c r="AS145" i="93" s="1"/>
  <c r="I146" i="93"/>
  <c r="I145" i="93" s="1"/>
  <c r="AC146" i="32"/>
  <c r="W146" i="93"/>
  <c r="W145" i="93" s="1"/>
  <c r="AR146" i="93"/>
  <c r="AR145" i="93" s="1"/>
  <c r="K146" i="93"/>
  <c r="K145" i="93" s="1"/>
  <c r="AI146" i="93"/>
  <c r="AI145" i="93" s="1"/>
  <c r="N146" i="93"/>
  <c r="N145" i="93" s="1"/>
  <c r="AE146" i="93"/>
  <c r="AE145" i="93" s="1"/>
  <c r="AP146" i="93"/>
  <c r="AP145" i="93" s="1"/>
  <c r="Y146" i="93"/>
  <c r="Y145" i="93" s="1"/>
  <c r="AL146" i="93"/>
  <c r="AL145" i="93" s="1"/>
  <c r="AA146" i="93"/>
  <c r="AA145" i="93" s="1"/>
  <c r="S146" i="93"/>
  <c r="S145" i="93" s="1"/>
  <c r="X146" i="93"/>
  <c r="X145" i="93" s="1"/>
  <c r="AM146" i="93"/>
  <c r="AM145" i="93" s="1"/>
  <c r="Z146" i="32"/>
  <c r="P146" i="32"/>
  <c r="AH146" i="93"/>
  <c r="AH145" i="93" s="1"/>
  <c r="AN146" i="93"/>
  <c r="AN145" i="93" s="1"/>
  <c r="R146" i="93"/>
  <c r="R145" i="93" s="1"/>
  <c r="L146" i="93"/>
  <c r="L145" i="93" s="1"/>
  <c r="AB146" i="93"/>
  <c r="AB145" i="93" s="1"/>
  <c r="AQ146" i="93"/>
  <c r="AQ145" i="93" s="1"/>
  <c r="P146" i="93"/>
  <c r="P145" i="93" s="1"/>
  <c r="H146" i="93"/>
  <c r="H145" i="93" s="1"/>
  <c r="Z146" i="93"/>
  <c r="Z145" i="93" s="1"/>
  <c r="U146" i="93"/>
  <c r="J146" i="93"/>
  <c r="J145" i="93" s="1"/>
  <c r="O146" i="93"/>
  <c r="O145" i="93" s="1"/>
  <c r="AO146" i="93"/>
  <c r="AO145" i="93" s="1"/>
  <c r="M146" i="93"/>
  <c r="M145" i="93" s="1"/>
  <c r="Q146" i="32"/>
  <c r="AO152" i="32"/>
  <c r="AH152" i="32"/>
  <c r="H152" i="32"/>
  <c r="H151" i="32" s="1"/>
  <c r="Q152" i="32"/>
  <c r="AE152" i="32"/>
  <c r="AI152" i="32"/>
  <c r="P152" i="32"/>
  <c r="S152" i="32"/>
  <c r="G138" i="32"/>
  <c r="N152" i="32"/>
  <c r="AM152" i="32"/>
  <c r="L152" i="32"/>
  <c r="W152" i="32"/>
  <c r="R152" i="32"/>
  <c r="I152" i="32"/>
  <c r="AN152" i="32"/>
  <c r="V152" i="32"/>
  <c r="J152" i="32"/>
  <c r="AB152" i="32"/>
  <c r="AA152" i="32"/>
  <c r="AL146" i="32"/>
  <c r="AF146" i="32"/>
  <c r="AH146" i="32"/>
  <c r="V146" i="32"/>
  <c r="AR146" i="32"/>
  <c r="U146" i="32"/>
  <c r="X146" i="32"/>
  <c r="N146" i="32"/>
  <c r="AK146" i="32"/>
  <c r="J146" i="32"/>
  <c r="AQ146" i="32"/>
  <c r="O146" i="32"/>
  <c r="AE146" i="32"/>
  <c r="AS146" i="32"/>
  <c r="Y146" i="32"/>
  <c r="AI146" i="32"/>
  <c r="AA146" i="32"/>
  <c r="L146" i="32"/>
  <c r="S146" i="32"/>
  <c r="H337" i="84"/>
  <c r="AN146" i="32"/>
  <c r="I146" i="32"/>
  <c r="AP146" i="32"/>
  <c r="AM146" i="32"/>
  <c r="K146" i="32"/>
  <c r="W146" i="32"/>
  <c r="AO146" i="32"/>
  <c r="H146" i="32"/>
  <c r="H145" i="32" s="1"/>
  <c r="M146" i="32"/>
  <c r="K30" i="66"/>
  <c r="H30" i="66"/>
  <c r="G30" i="66"/>
  <c r="I30" i="66"/>
  <c r="I75" i="17"/>
  <c r="F30" i="66"/>
  <c r="F25" i="94"/>
  <c r="F25" i="24"/>
  <c r="F25" i="32"/>
  <c r="F25" i="92"/>
  <c r="F25" i="88"/>
  <c r="F25" i="93"/>
  <c r="F25" i="87"/>
  <c r="F25" i="91"/>
  <c r="AG409" i="87"/>
  <c r="T409" i="87"/>
  <c r="T429" i="87"/>
  <c r="T427" i="88"/>
  <c r="AG246" i="87"/>
  <c r="U151" i="87"/>
  <c r="U138" i="87" s="1"/>
  <c r="AG129" i="87"/>
  <c r="T434" i="94"/>
  <c r="AG431" i="87"/>
  <c r="AG418" i="87"/>
  <c r="T403" i="88"/>
  <c r="T402" i="88"/>
  <c r="T394" i="91"/>
  <c r="AQ376" i="88"/>
  <c r="L376" i="32"/>
  <c r="P376" i="91"/>
  <c r="AU385" i="87"/>
  <c r="AV385" i="87" s="1"/>
  <c r="AG343" i="87"/>
  <c r="AG355" i="87"/>
  <c r="U351" i="87"/>
  <c r="AG341" i="87"/>
  <c r="T315" i="91"/>
  <c r="T306" i="88"/>
  <c r="AG277" i="87"/>
  <c r="AT284" i="87"/>
  <c r="AU284" i="87"/>
  <c r="AV284" i="87" s="1"/>
  <c r="U264" i="87"/>
  <c r="U263" i="87" s="1"/>
  <c r="U182" i="87"/>
  <c r="U169" i="87" s="1"/>
  <c r="T181" i="91"/>
  <c r="T149" i="91"/>
  <c r="T150" i="91"/>
  <c r="AG141" i="87"/>
  <c r="AG111" i="87"/>
  <c r="T113" i="87"/>
  <c r="T373" i="88"/>
  <c r="AG375" i="87"/>
  <c r="T366" i="91"/>
  <c r="T369" i="87"/>
  <c r="T367" i="92"/>
  <c r="T361" i="88"/>
  <c r="AG384" i="87"/>
  <c r="AG385" i="87"/>
  <c r="AI376" i="87"/>
  <c r="AS376" i="32"/>
  <c r="AT381" i="32"/>
  <c r="T331" i="94"/>
  <c r="T329" i="87"/>
  <c r="T330" i="88"/>
  <c r="T328" i="88"/>
  <c r="T331" i="88"/>
  <c r="T331" i="87"/>
  <c r="AT329" i="87"/>
  <c r="U302" i="87"/>
  <c r="U296" i="87"/>
  <c r="T253" i="91"/>
  <c r="T242" i="94"/>
  <c r="T234" i="87"/>
  <c r="T210" i="94"/>
  <c r="AG209" i="87"/>
  <c r="T211" i="88"/>
  <c r="T212" i="91"/>
  <c r="T207" i="91"/>
  <c r="T187" i="88"/>
  <c r="T184" i="87"/>
  <c r="T172" i="87"/>
  <c r="T387" i="94"/>
  <c r="T385" i="87"/>
  <c r="AT385" i="87"/>
  <c r="T380" i="91"/>
  <c r="AL376" i="32"/>
  <c r="AG381" i="32"/>
  <c r="AI376" i="32"/>
  <c r="T346" i="87"/>
  <c r="T346" i="88"/>
  <c r="AG348" i="87"/>
  <c r="AU341" i="32"/>
  <c r="T341" i="87"/>
  <c r="AG322" i="87"/>
  <c r="U320" i="87"/>
  <c r="AU319" i="87"/>
  <c r="AV319" i="87" s="1"/>
  <c r="AT319" i="87"/>
  <c r="T318" i="94"/>
  <c r="T317" i="87"/>
  <c r="AG319" i="87"/>
  <c r="T286" i="94"/>
  <c r="AG283" i="87"/>
  <c r="T260" i="94"/>
  <c r="T289" i="91"/>
  <c r="T279" i="94"/>
  <c r="AG284" i="87"/>
  <c r="T278" i="94"/>
  <c r="AG278" i="87"/>
  <c r="T284" i="87"/>
  <c r="AG268" i="87"/>
  <c r="T256" i="87"/>
  <c r="T223" i="87"/>
  <c r="AG215" i="87"/>
  <c r="T217" i="91"/>
  <c r="AU153" i="94"/>
  <c r="AV153" i="94" s="1"/>
  <c r="AG156" i="87"/>
  <c r="AT153" i="94"/>
  <c r="T154" i="91"/>
  <c r="AG144" i="93"/>
  <c r="T143" i="91"/>
  <c r="AG142" i="87"/>
  <c r="AG135" i="87"/>
  <c r="T127" i="91"/>
  <c r="AG124" i="87"/>
  <c r="T118" i="94"/>
  <c r="T117" i="88"/>
  <c r="T434" i="88"/>
  <c r="T414" i="88"/>
  <c r="T425" i="88"/>
  <c r="T393" i="88"/>
  <c r="T401" i="88"/>
  <c r="T407" i="88"/>
  <c r="T418" i="88"/>
  <c r="T397" i="88"/>
  <c r="T421" i="88"/>
  <c r="T430" i="88"/>
  <c r="T124" i="88"/>
  <c r="T172" i="88"/>
  <c r="T196" i="88"/>
  <c r="T143" i="88"/>
  <c r="T116" i="88"/>
  <c r="T135" i="88"/>
  <c r="T181" i="88"/>
  <c r="T110" i="88"/>
  <c r="T162" i="88"/>
  <c r="T115" i="88"/>
  <c r="T150" i="88"/>
  <c r="T148" i="88"/>
  <c r="T137" i="88"/>
  <c r="T184" i="88"/>
  <c r="T131" i="88"/>
  <c r="T165" i="88"/>
  <c r="T274" i="88"/>
  <c r="T266" i="88"/>
  <c r="T256" i="88"/>
  <c r="T216" i="88"/>
  <c r="T250" i="88"/>
  <c r="T231" i="88"/>
  <c r="T283" i="88"/>
  <c r="T236" i="88"/>
  <c r="T213" i="88"/>
  <c r="T290" i="88"/>
  <c r="T243" i="88"/>
  <c r="T261" i="88"/>
  <c r="T280" i="88"/>
  <c r="T271" i="88"/>
  <c r="T260" i="88"/>
  <c r="T362" i="88"/>
  <c r="T334" i="88"/>
  <c r="T347" i="88"/>
  <c r="T303" i="88"/>
  <c r="T322" i="88"/>
  <c r="T316" i="88"/>
  <c r="T349" i="88"/>
  <c r="T338" i="88"/>
  <c r="T313" i="88"/>
  <c r="T305" i="88"/>
  <c r="T344" i="88"/>
  <c r="AG429" i="88"/>
  <c r="T417" i="88"/>
  <c r="AG393" i="88"/>
  <c r="T395" i="88"/>
  <c r="AG427" i="88"/>
  <c r="AG394" i="88"/>
  <c r="T431" i="88"/>
  <c r="T399" i="88"/>
  <c r="T415" i="88"/>
  <c r="AG405" i="88"/>
  <c r="T405" i="88"/>
  <c r="T398" i="88"/>
  <c r="T422" i="88"/>
  <c r="T192" i="88"/>
  <c r="T186" i="88"/>
  <c r="T168" i="88"/>
  <c r="AG116" i="88"/>
  <c r="T146" i="88"/>
  <c r="T123" i="88"/>
  <c r="AG110" i="88"/>
  <c r="T119" i="88"/>
  <c r="T173" i="88"/>
  <c r="T141" i="88"/>
  <c r="AG147" i="88"/>
  <c r="T167" i="88"/>
  <c r="T189" i="88"/>
  <c r="T161" i="88"/>
  <c r="T133" i="88"/>
  <c r="T121" i="88"/>
  <c r="T136" i="88"/>
  <c r="T198" i="88"/>
  <c r="AG199" i="88"/>
  <c r="AG178" i="88"/>
  <c r="T183" i="88"/>
  <c r="T130" i="88"/>
  <c r="AG165" i="88"/>
  <c r="T160" i="88"/>
  <c r="T109" i="88"/>
  <c r="T215" i="88"/>
  <c r="AG286" i="88"/>
  <c r="T209" i="88"/>
  <c r="T279" i="88"/>
  <c r="T254" i="88"/>
  <c r="T248" i="88"/>
  <c r="T285" i="88"/>
  <c r="T212" i="88"/>
  <c r="T229" i="88"/>
  <c r="T205" i="88"/>
  <c r="T237" i="88"/>
  <c r="AG280" i="88"/>
  <c r="T249" i="88"/>
  <c r="T230" i="88"/>
  <c r="T253" i="88"/>
  <c r="T277" i="88"/>
  <c r="T222" i="88"/>
  <c r="T287" i="88"/>
  <c r="T153" i="88"/>
  <c r="T265" i="88"/>
  <c r="T259" i="88"/>
  <c r="T223" i="88"/>
  <c r="T221" i="88"/>
  <c r="T204" i="88"/>
  <c r="T225" i="88"/>
  <c r="T207" i="88"/>
  <c r="T206" i="88"/>
  <c r="T311" i="88"/>
  <c r="T359" i="88"/>
  <c r="T321" i="88"/>
  <c r="T384" i="88"/>
  <c r="T387" i="88"/>
  <c r="T317" i="88"/>
  <c r="T297" i="88"/>
  <c r="T343" i="88"/>
  <c r="T366" i="88"/>
  <c r="T368" i="88"/>
  <c r="T360" i="88"/>
  <c r="T299" i="88"/>
  <c r="T300" i="88"/>
  <c r="T374" i="88"/>
  <c r="T318" i="88"/>
  <c r="T355" i="88"/>
  <c r="T379" i="88"/>
  <c r="T385" i="88"/>
  <c r="T335" i="88"/>
  <c r="T284" i="88"/>
  <c r="AG252" i="88"/>
  <c r="T377" i="88"/>
  <c r="T394" i="88"/>
  <c r="T392" i="88"/>
  <c r="T396" i="88"/>
  <c r="T423" i="88"/>
  <c r="T438" i="88"/>
  <c r="T406" i="88"/>
  <c r="T439" i="88"/>
  <c r="T409" i="88"/>
  <c r="T410" i="88"/>
  <c r="T419" i="88"/>
  <c r="T437" i="88"/>
  <c r="T433" i="88"/>
  <c r="T177" i="88"/>
  <c r="T140" i="88"/>
  <c r="T144" i="88"/>
  <c r="T118" i="88"/>
  <c r="T147" i="88"/>
  <c r="T164" i="88"/>
  <c r="T111" i="88"/>
  <c r="T149" i="88"/>
  <c r="T125" i="88"/>
  <c r="T113" i="88"/>
  <c r="T175" i="88"/>
  <c r="T127" i="88"/>
  <c r="T142" i="88"/>
  <c r="T199" i="88"/>
  <c r="T155" i="88"/>
  <c r="T174" i="88"/>
  <c r="T180" i="88"/>
  <c r="T224" i="88"/>
  <c r="T278" i="88"/>
  <c r="T272" i="88"/>
  <c r="T275" i="88"/>
  <c r="T241" i="88"/>
  <c r="T246" i="88"/>
  <c r="T228" i="88"/>
  <c r="T291" i="88"/>
  <c r="T219" i="88"/>
  <c r="T301" i="88"/>
  <c r="T342" i="88"/>
  <c r="T315" i="88"/>
  <c r="T386" i="88"/>
  <c r="T383" i="88"/>
  <c r="T352" i="88"/>
  <c r="T324" i="88"/>
  <c r="T340" i="88"/>
  <c r="T312" i="88"/>
  <c r="T371" i="88"/>
  <c r="T329" i="88"/>
  <c r="T429" i="88"/>
  <c r="T408" i="88"/>
  <c r="T413" i="88"/>
  <c r="T426" i="88"/>
  <c r="T391" i="88"/>
  <c r="T404" i="88"/>
  <c r="T435" i="88"/>
  <c r="T179" i="88"/>
  <c r="T166" i="88"/>
  <c r="T191" i="88"/>
  <c r="T158" i="88"/>
  <c r="T197" i="88"/>
  <c r="T122" i="88"/>
  <c r="T193" i="88"/>
  <c r="T129" i="88"/>
  <c r="T134" i="88"/>
  <c r="T154" i="88"/>
  <c r="T171" i="88"/>
  <c r="T190" i="88"/>
  <c r="T159" i="88"/>
  <c r="AG159" i="88"/>
  <c r="AG112" i="88"/>
  <c r="T112" i="88"/>
  <c r="T178" i="88"/>
  <c r="T128" i="88"/>
  <c r="T195" i="88"/>
  <c r="AG174" i="88"/>
  <c r="T185" i="88"/>
  <c r="T235" i="88"/>
  <c r="T227" i="88"/>
  <c r="T289" i="88"/>
  <c r="T286" i="88"/>
  <c r="AG236" i="88"/>
  <c r="T234" i="88"/>
  <c r="T273" i="88"/>
  <c r="T268" i="88"/>
  <c r="T242" i="88"/>
  <c r="T217" i="88"/>
  <c r="T281" i="88"/>
  <c r="T210" i="88"/>
  <c r="AG277" i="88"/>
  <c r="AG291" i="88"/>
  <c r="T255" i="88"/>
  <c r="T238" i="88"/>
  <c r="T152" i="88"/>
  <c r="AG259" i="88"/>
  <c r="T267" i="88"/>
  <c r="T244" i="88"/>
  <c r="AG269" i="88"/>
  <c r="T269" i="88"/>
  <c r="T380" i="88"/>
  <c r="T350" i="88"/>
  <c r="T337" i="88"/>
  <c r="T336" i="88"/>
  <c r="T372" i="88"/>
  <c r="T332" i="88"/>
  <c r="T353" i="88"/>
  <c r="T356" i="88"/>
  <c r="T348" i="88"/>
  <c r="T365" i="88"/>
  <c r="AG315" i="88"/>
  <c r="T369" i="88"/>
  <c r="T325" i="88"/>
  <c r="T367" i="88"/>
  <c r="T310" i="88"/>
  <c r="AG349" i="88"/>
  <c r="T354" i="88"/>
  <c r="T307" i="88"/>
  <c r="AG344" i="88"/>
  <c r="AG312" i="88"/>
  <c r="T341" i="88"/>
  <c r="T262" i="88"/>
  <c r="T252" i="88"/>
  <c r="AG414" i="88"/>
  <c r="AG398" i="88"/>
  <c r="AG196" i="88"/>
  <c r="AG193" i="88"/>
  <c r="AG119" i="88"/>
  <c r="AG129" i="88"/>
  <c r="AG162" i="88"/>
  <c r="AG149" i="88"/>
  <c r="AG189" i="88"/>
  <c r="AG190" i="88"/>
  <c r="AG175" i="88"/>
  <c r="AG184" i="88"/>
  <c r="AG136" i="88"/>
  <c r="AG183" i="88"/>
  <c r="AG155" i="88"/>
  <c r="AG128" i="88"/>
  <c r="AG224" i="88"/>
  <c r="AG278" i="88"/>
  <c r="AG290" i="88"/>
  <c r="AG230" i="88"/>
  <c r="AG217" i="88"/>
  <c r="AG222" i="88"/>
  <c r="AG255" i="88"/>
  <c r="AG287" i="88"/>
  <c r="AG238" i="88"/>
  <c r="AG244" i="88"/>
  <c r="AG265" i="88"/>
  <c r="AG211" i="88"/>
  <c r="AG204" i="88"/>
  <c r="AG262" i="88"/>
  <c r="AG301" i="88"/>
  <c r="AG384" i="88"/>
  <c r="AG332" i="88"/>
  <c r="AG347" i="88"/>
  <c r="AG342" i="88"/>
  <c r="AG325" i="88"/>
  <c r="AG383" i="88"/>
  <c r="AG367" i="88"/>
  <c r="AG310" i="88"/>
  <c r="AG360" i="88"/>
  <c r="AG299" i="88"/>
  <c r="AG374" i="88"/>
  <c r="AG300" i="88"/>
  <c r="AG355" i="88"/>
  <c r="AG330" i="88"/>
  <c r="AG341" i="88"/>
  <c r="AG335" i="88"/>
  <c r="AG413" i="88"/>
  <c r="AG396" i="88"/>
  <c r="AG406" i="88"/>
  <c r="AG426" i="88"/>
  <c r="AG439" i="88"/>
  <c r="AG410" i="88"/>
  <c r="AG430" i="88"/>
  <c r="AG177" i="88"/>
  <c r="AG124" i="88"/>
  <c r="AG172" i="88"/>
  <c r="AG144" i="88"/>
  <c r="AG166" i="88"/>
  <c r="AG186" i="88"/>
  <c r="AG168" i="88"/>
  <c r="AG135" i="88"/>
  <c r="AG197" i="88"/>
  <c r="AG146" i="88"/>
  <c r="AG181" i="88"/>
  <c r="AG123" i="88"/>
  <c r="AG117" i="88"/>
  <c r="AG173" i="88"/>
  <c r="AG134" i="88"/>
  <c r="AG113" i="88"/>
  <c r="AG161" i="88"/>
  <c r="AG127" i="88"/>
  <c r="AG198" i="88"/>
  <c r="AG130" i="88"/>
  <c r="AG109" i="88"/>
  <c r="AG274" i="88"/>
  <c r="AG227" i="88"/>
  <c r="AG289" i="88"/>
  <c r="AG256" i="88"/>
  <c r="AG248" i="88"/>
  <c r="AG250" i="88"/>
  <c r="AG234" i="88"/>
  <c r="AG213" i="88"/>
  <c r="AG241" i="88"/>
  <c r="AG246" i="88"/>
  <c r="AG243" i="88"/>
  <c r="AG237" i="88"/>
  <c r="AG249" i="88"/>
  <c r="AG281" i="88"/>
  <c r="AG223" i="88"/>
  <c r="AG267" i="88"/>
  <c r="AG225" i="88"/>
  <c r="AG260" i="88"/>
  <c r="AG311" i="88"/>
  <c r="AG380" i="88"/>
  <c r="AG350" i="88"/>
  <c r="AG359" i="88"/>
  <c r="AG337" i="88"/>
  <c r="AG298" i="88"/>
  <c r="AG343" i="88"/>
  <c r="AG353" i="88"/>
  <c r="AG348" i="88"/>
  <c r="AG368" i="88"/>
  <c r="AG328" i="88"/>
  <c r="AG324" i="88"/>
  <c r="AG354" i="88"/>
  <c r="AG307" i="88"/>
  <c r="AG313" i="88"/>
  <c r="AG305" i="88"/>
  <c r="AG346" i="88"/>
  <c r="AG318" i="88"/>
  <c r="AG331" i="88"/>
  <c r="AG371" i="88"/>
  <c r="AG284" i="88"/>
  <c r="AG377" i="88"/>
  <c r="AG395" i="88"/>
  <c r="AG438" i="88"/>
  <c r="AG418" i="88"/>
  <c r="AG419" i="88"/>
  <c r="AG140" i="88"/>
  <c r="AG417" i="88"/>
  <c r="AG401" i="88"/>
  <c r="AG392" i="88"/>
  <c r="AG423" i="88"/>
  <c r="AG431" i="88"/>
  <c r="AG399" i="88"/>
  <c r="AG397" i="88"/>
  <c r="AG404" i="88"/>
  <c r="AG422" i="88"/>
  <c r="AG435" i="88"/>
  <c r="AG179" i="88"/>
  <c r="AG192" i="88"/>
  <c r="AG191" i="88"/>
  <c r="AG158" i="88"/>
  <c r="AG118" i="88"/>
  <c r="AG141" i="88"/>
  <c r="AG115" i="88"/>
  <c r="AG150" i="88"/>
  <c r="AG154" i="88"/>
  <c r="AG171" i="88"/>
  <c r="AG137" i="88"/>
  <c r="AG142" i="88"/>
  <c r="AG133" i="88"/>
  <c r="AG131" i="88"/>
  <c r="AG160" i="88"/>
  <c r="AG187" i="88"/>
  <c r="AG235" i="88"/>
  <c r="AG254" i="88"/>
  <c r="AG231" i="88"/>
  <c r="AG205" i="88"/>
  <c r="AG253" i="88"/>
  <c r="AG271" i="88"/>
  <c r="AG219" i="88"/>
  <c r="AG221" i="88"/>
  <c r="AG206" i="88"/>
  <c r="AG321" i="88"/>
  <c r="AG387" i="88"/>
  <c r="AG317" i="88"/>
  <c r="AG336" i="88"/>
  <c r="AG297" i="88"/>
  <c r="AG366" i="88"/>
  <c r="AG365" i="88"/>
  <c r="AG369" i="88"/>
  <c r="AG361" i="88"/>
  <c r="AG373" i="88"/>
  <c r="AG340" i="88"/>
  <c r="AG338" i="88"/>
  <c r="AG352" i="88"/>
  <c r="AG306" i="88"/>
  <c r="AG434" i="88"/>
  <c r="AG408" i="88"/>
  <c r="AG425" i="88"/>
  <c r="AG407" i="88"/>
  <c r="AG402" i="88"/>
  <c r="AG415" i="88"/>
  <c r="AG409" i="88"/>
  <c r="AG391" i="88"/>
  <c r="AG421" i="88"/>
  <c r="AG403" i="88"/>
  <c r="AG437" i="88"/>
  <c r="AG433" i="88"/>
  <c r="AG143" i="88"/>
  <c r="AG122" i="88"/>
  <c r="AG164" i="88"/>
  <c r="AG167" i="88"/>
  <c r="AG111" i="88"/>
  <c r="AG148" i="88"/>
  <c r="AG125" i="88"/>
  <c r="AG121" i="88"/>
  <c r="AG195" i="88"/>
  <c r="AG152" i="88"/>
  <c r="AG266" i="88"/>
  <c r="AG215" i="88"/>
  <c r="AG209" i="88"/>
  <c r="AG279" i="88"/>
  <c r="AG216" i="88"/>
  <c r="AG272" i="88"/>
  <c r="AG275" i="88"/>
  <c r="AG285" i="88"/>
  <c r="AG283" i="88"/>
  <c r="AG212" i="88"/>
  <c r="AG229" i="88"/>
  <c r="AG228" i="88"/>
  <c r="AG261" i="88"/>
  <c r="AG273" i="88"/>
  <c r="AG268" i="88"/>
  <c r="AG242" i="88"/>
  <c r="AG210" i="88"/>
  <c r="AG180" i="88"/>
  <c r="AG185" i="88"/>
  <c r="AG153" i="88"/>
  <c r="AG207" i="88"/>
  <c r="AG362" i="88"/>
  <c r="AG334" i="88"/>
  <c r="AG372" i="88"/>
  <c r="AG303" i="88"/>
  <c r="AG356" i="88"/>
  <c r="AG363" i="88"/>
  <c r="AG322" i="88"/>
  <c r="AG386" i="88"/>
  <c r="AG316" i="88"/>
  <c r="AG385" i="88"/>
  <c r="AG379" i="88"/>
  <c r="AG329" i="88"/>
  <c r="AT377" i="88"/>
  <c r="O376" i="88"/>
  <c r="AI376" i="88"/>
  <c r="AC376" i="88"/>
  <c r="S376" i="88"/>
  <c r="H376" i="88"/>
  <c r="AM376" i="88"/>
  <c r="L376" i="88"/>
  <c r="AT329" i="88"/>
  <c r="T379" i="87"/>
  <c r="U308" i="87"/>
  <c r="T439" i="87"/>
  <c r="T433" i="87"/>
  <c r="T423" i="87"/>
  <c r="T402" i="87"/>
  <c r="T404" i="87"/>
  <c r="T406" i="87"/>
  <c r="T197" i="87"/>
  <c r="T189" i="87"/>
  <c r="T192" i="87"/>
  <c r="T166" i="87"/>
  <c r="T178" i="87"/>
  <c r="T116" i="87"/>
  <c r="T124" i="87"/>
  <c r="T123" i="87"/>
  <c r="T141" i="87"/>
  <c r="T135" i="87"/>
  <c r="T150" i="87"/>
  <c r="T187" i="87"/>
  <c r="T219" i="87"/>
  <c r="T241" i="87"/>
  <c r="T290" i="87"/>
  <c r="T236" i="87"/>
  <c r="T205" i="87"/>
  <c r="T228" i="87"/>
  <c r="T289" i="87"/>
  <c r="T268" i="87"/>
  <c r="T271" i="87"/>
  <c r="T210" i="87"/>
  <c r="T222" i="87"/>
  <c r="T248" i="87"/>
  <c r="T246" i="87"/>
  <c r="T278" i="87"/>
  <c r="T217" i="87"/>
  <c r="T267" i="87"/>
  <c r="T265" i="87"/>
  <c r="T204" i="87"/>
  <c r="T221" i="87"/>
  <c r="T225" i="87"/>
  <c r="T240" i="87"/>
  <c r="T252" i="87"/>
  <c r="T206" i="87"/>
  <c r="T342" i="87"/>
  <c r="T332" i="87"/>
  <c r="T298" i="87"/>
  <c r="T321" i="87"/>
  <c r="T367" i="87"/>
  <c r="T336" i="87"/>
  <c r="T363" i="87"/>
  <c r="T384" i="87"/>
  <c r="T352" i="87"/>
  <c r="T360" i="87"/>
  <c r="AG330" i="87"/>
  <c r="T371" i="87"/>
  <c r="T319" i="87"/>
  <c r="U220" i="87"/>
  <c r="T375" i="87"/>
  <c r="U257" i="87"/>
  <c r="U370" i="87"/>
  <c r="T299" i="87"/>
  <c r="T328" i="87"/>
  <c r="T353" i="87"/>
  <c r="T112" i="87"/>
  <c r="T165" i="87"/>
  <c r="T198" i="87"/>
  <c r="T131" i="87"/>
  <c r="T195" i="87"/>
  <c r="T143" i="87"/>
  <c r="T142" i="87"/>
  <c r="T122" i="87"/>
  <c r="T119" i="87"/>
  <c r="T117" i="87"/>
  <c r="T181" i="87"/>
  <c r="T130" i="87"/>
  <c r="T168" i="87"/>
  <c r="T167" i="87"/>
  <c r="T255" i="87"/>
  <c r="T212" i="87"/>
  <c r="T213" i="87"/>
  <c r="T238" i="87"/>
  <c r="T235" i="87"/>
  <c r="T230" i="87"/>
  <c r="T272" i="87"/>
  <c r="T281" i="87"/>
  <c r="T266" i="87"/>
  <c r="T215" i="87"/>
  <c r="T285" i="87"/>
  <c r="T224" i="87"/>
  <c r="T254" i="87"/>
  <c r="T250" i="87"/>
  <c r="T231" i="87"/>
  <c r="T209" i="87"/>
  <c r="T249" i="87"/>
  <c r="T283" i="87"/>
  <c r="T216" i="87"/>
  <c r="T244" i="87"/>
  <c r="T259" i="87"/>
  <c r="AG218" i="87"/>
  <c r="T316" i="87"/>
  <c r="T373" i="87"/>
  <c r="T359" i="87"/>
  <c r="T334" i="87"/>
  <c r="T350" i="87"/>
  <c r="T387" i="87"/>
  <c r="T361" i="87"/>
  <c r="T362" i="87"/>
  <c r="T310" i="87"/>
  <c r="T324" i="87"/>
  <c r="AG299" i="87"/>
  <c r="T330" i="87"/>
  <c r="T374" i="87"/>
  <c r="T318" i="87"/>
  <c r="T355" i="87"/>
  <c r="U376" i="87"/>
  <c r="U107" i="87"/>
  <c r="U411" i="87"/>
  <c r="U388" i="87" s="1"/>
  <c r="T392" i="87"/>
  <c r="T422" i="87"/>
  <c r="T393" i="87"/>
  <c r="T405" i="87"/>
  <c r="T398" i="87"/>
  <c r="T403" i="87"/>
  <c r="T438" i="87"/>
  <c r="T408" i="87"/>
  <c r="T430" i="87"/>
  <c r="T435" i="87"/>
  <c r="T191" i="87"/>
  <c r="T171" i="87"/>
  <c r="T147" i="87"/>
  <c r="T190" i="87"/>
  <c r="T164" i="87"/>
  <c r="T128" i="87"/>
  <c r="T193" i="87"/>
  <c r="T154" i="87"/>
  <c r="T144" i="87"/>
  <c r="T133" i="87"/>
  <c r="T161" i="87"/>
  <c r="T140" i="87"/>
  <c r="T134" i="87"/>
  <c r="T109" i="87"/>
  <c r="T156" i="87"/>
  <c r="T287" i="87"/>
  <c r="T253" i="87"/>
  <c r="T227" i="87"/>
  <c r="T279" i="87"/>
  <c r="T237" i="87"/>
  <c r="T153" i="87"/>
  <c r="T211" i="87"/>
  <c r="T269" i="87"/>
  <c r="T218" i="87"/>
  <c r="T368" i="87"/>
  <c r="T303" i="87"/>
  <c r="T372" i="87"/>
  <c r="T348" i="87"/>
  <c r="T365" i="87"/>
  <c r="T380" i="87"/>
  <c r="T343" i="87"/>
  <c r="T366" i="87"/>
  <c r="T297" i="87"/>
  <c r="T301" i="87"/>
  <c r="T354" i="87"/>
  <c r="T304" i="87"/>
  <c r="T300" i="87"/>
  <c r="T313" i="87"/>
  <c r="T340" i="87"/>
  <c r="U339" i="87"/>
  <c r="T396" i="87"/>
  <c r="T401" i="87"/>
  <c r="T407" i="87"/>
  <c r="T434" i="87"/>
  <c r="T413" i="87"/>
  <c r="T173" i="87"/>
  <c r="T125" i="87"/>
  <c r="T397" i="87"/>
  <c r="T414" i="87"/>
  <c r="T427" i="87"/>
  <c r="T425" i="87"/>
  <c r="T410" i="87"/>
  <c r="T437" i="87"/>
  <c r="T149" i="87"/>
  <c r="T148" i="87"/>
  <c r="T394" i="87"/>
  <c r="T418" i="87"/>
  <c r="T431" i="87"/>
  <c r="T399" i="87"/>
  <c r="T426" i="87"/>
  <c r="T391" i="87"/>
  <c r="T415" i="87"/>
  <c r="T395" i="87"/>
  <c r="T419" i="87"/>
  <c r="T417" i="87"/>
  <c r="T421" i="87"/>
  <c r="T146" i="87"/>
  <c r="T121" i="87"/>
  <c r="T136" i="87"/>
  <c r="T118" i="87"/>
  <c r="T155" i="87"/>
  <c r="T175" i="87"/>
  <c r="T162" i="87"/>
  <c r="T160" i="87"/>
  <c r="T196" i="87"/>
  <c r="T177" i="87"/>
  <c r="T158" i="87"/>
  <c r="T186" i="87"/>
  <c r="T199" i="87"/>
  <c r="T127" i="87"/>
  <c r="T179" i="87"/>
  <c r="T137" i="87"/>
  <c r="T115" i="87"/>
  <c r="T110" i="87"/>
  <c r="T111" i="87"/>
  <c r="T183" i="87"/>
  <c r="T159" i="87"/>
  <c r="T129" i="87"/>
  <c r="T185" i="87"/>
  <c r="T174" i="87"/>
  <c r="T152" i="87"/>
  <c r="T229" i="87"/>
  <c r="T291" i="87"/>
  <c r="T261" i="87"/>
  <c r="T243" i="87"/>
  <c r="T273" i="87"/>
  <c r="T286" i="87"/>
  <c r="T242" i="87"/>
  <c r="T275" i="87"/>
  <c r="T274" i="87"/>
  <c r="T280" i="87"/>
  <c r="T277" i="87"/>
  <c r="T180" i="87"/>
  <c r="T203" i="87"/>
  <c r="T207" i="87"/>
  <c r="T247" i="87"/>
  <c r="T347" i="87"/>
  <c r="T386" i="87"/>
  <c r="T325" i="87"/>
  <c r="T356" i="87"/>
  <c r="T322" i="87"/>
  <c r="T315" i="87"/>
  <c r="T311" i="87"/>
  <c r="T383" i="87"/>
  <c r="T337" i="87"/>
  <c r="T349" i="87"/>
  <c r="T323" i="87"/>
  <c r="AG340" i="87"/>
  <c r="T335" i="87"/>
  <c r="T307" i="87"/>
  <c r="T338" i="87"/>
  <c r="T305" i="87"/>
  <c r="T306" i="87"/>
  <c r="T381" i="87"/>
  <c r="T260" i="87"/>
  <c r="T312" i="87"/>
  <c r="T344" i="87"/>
  <c r="U239" i="87"/>
  <c r="U232" i="87" s="1"/>
  <c r="AG438" i="87"/>
  <c r="AG435" i="87"/>
  <c r="AG395" i="87"/>
  <c r="AG171" i="87"/>
  <c r="AG125" i="87"/>
  <c r="AG121" i="87"/>
  <c r="AG198" i="87"/>
  <c r="AG160" i="87"/>
  <c r="AG172" i="87"/>
  <c r="AG144" i="87"/>
  <c r="AG158" i="87"/>
  <c r="AG133" i="87"/>
  <c r="AG186" i="87"/>
  <c r="AG195" i="87"/>
  <c r="AG113" i="87"/>
  <c r="AG123" i="87"/>
  <c r="AG115" i="87"/>
  <c r="AG122" i="87"/>
  <c r="AG110" i="87"/>
  <c r="AG174" i="87"/>
  <c r="AG185" i="87"/>
  <c r="AG255" i="87"/>
  <c r="AG234" i="87"/>
  <c r="AG238" i="87"/>
  <c r="AG290" i="87"/>
  <c r="AG405" i="87"/>
  <c r="AG394" i="87"/>
  <c r="AG433" i="87"/>
  <c r="AG422" i="87"/>
  <c r="AG396" i="87"/>
  <c r="AG423" i="87"/>
  <c r="AG404" i="87"/>
  <c r="AG427" i="87"/>
  <c r="AG434" i="87"/>
  <c r="AG408" i="87"/>
  <c r="AG191" i="87"/>
  <c r="AG149" i="87"/>
  <c r="AG147" i="87"/>
  <c r="AG190" i="87"/>
  <c r="AG164" i="87"/>
  <c r="AG118" i="87"/>
  <c r="AG128" i="87"/>
  <c r="AG177" i="87"/>
  <c r="AG127" i="87"/>
  <c r="AG117" i="87"/>
  <c r="AG159" i="87"/>
  <c r="AG229" i="87"/>
  <c r="AG261" i="87"/>
  <c r="AG241" i="87"/>
  <c r="AG236" i="87"/>
  <c r="AG243" i="87"/>
  <c r="AG266" i="87"/>
  <c r="AG224" i="87"/>
  <c r="AG256" i="87"/>
  <c r="AG267" i="87"/>
  <c r="AG204" i="87"/>
  <c r="AG240" i="87"/>
  <c r="AG373" i="87"/>
  <c r="AG386" i="87"/>
  <c r="AG365" i="87"/>
  <c r="AG334" i="87"/>
  <c r="AG350" i="87"/>
  <c r="AG361" i="87"/>
  <c r="AG383" i="87"/>
  <c r="AG352" i="87"/>
  <c r="AG307" i="87"/>
  <c r="AG305" i="87"/>
  <c r="AG346" i="87"/>
  <c r="AG344" i="87"/>
  <c r="AG392" i="87"/>
  <c r="AG399" i="87"/>
  <c r="AG414" i="87"/>
  <c r="AG426" i="87"/>
  <c r="AG393" i="87"/>
  <c r="AG415" i="87"/>
  <c r="AG429" i="87"/>
  <c r="AG425" i="87"/>
  <c r="AG419" i="87"/>
  <c r="AG148" i="87"/>
  <c r="AG184" i="87"/>
  <c r="AG136" i="87"/>
  <c r="AG112" i="87"/>
  <c r="AG155" i="87"/>
  <c r="AG162" i="87"/>
  <c r="AG154" i="87"/>
  <c r="AG192" i="87"/>
  <c r="AG131" i="87"/>
  <c r="AG137" i="87"/>
  <c r="AG119" i="87"/>
  <c r="AG183" i="87"/>
  <c r="AG187" i="87"/>
  <c r="AG291" i="87"/>
  <c r="AG212" i="87"/>
  <c r="AG213" i="87"/>
  <c r="AG235" i="87"/>
  <c r="AG228" i="87"/>
  <c r="AG273" i="87"/>
  <c r="AG289" i="87"/>
  <c r="AG286" i="87"/>
  <c r="AG281" i="87"/>
  <c r="AG210" i="87"/>
  <c r="AG285" i="87"/>
  <c r="AG280" i="87"/>
  <c r="AG231" i="87"/>
  <c r="AG249" i="87"/>
  <c r="AG216" i="87"/>
  <c r="AG244" i="87"/>
  <c r="AG265" i="87"/>
  <c r="AG225" i="87"/>
  <c r="AG203" i="87"/>
  <c r="AG247" i="87"/>
  <c r="AG252" i="87"/>
  <c r="AG328" i="87"/>
  <c r="AG342" i="87"/>
  <c r="AG353" i="87"/>
  <c r="AG303" i="87"/>
  <c r="AG372" i="87"/>
  <c r="K376" i="87"/>
  <c r="AK376" i="87"/>
  <c r="AG366" i="87"/>
  <c r="AG311" i="87"/>
  <c r="AG362" i="87"/>
  <c r="AG324" i="87"/>
  <c r="AG306" i="87"/>
  <c r="AG371" i="87"/>
  <c r="AG374" i="87"/>
  <c r="AG381" i="87"/>
  <c r="AU341" i="87"/>
  <c r="AV341" i="87" s="1"/>
  <c r="AG242" i="87"/>
  <c r="AG230" i="87"/>
  <c r="AG275" i="87"/>
  <c r="AG274" i="87"/>
  <c r="AG253" i="87"/>
  <c r="AG227" i="87"/>
  <c r="AG279" i="87"/>
  <c r="AG222" i="87"/>
  <c r="AG248" i="87"/>
  <c r="AG237" i="87"/>
  <c r="AG180" i="87"/>
  <c r="AG153" i="87"/>
  <c r="AG223" i="87"/>
  <c r="AG211" i="87"/>
  <c r="AG207" i="87"/>
  <c r="AG259" i="87"/>
  <c r="AG206" i="87"/>
  <c r="AG332" i="87"/>
  <c r="AG368" i="87"/>
  <c r="AG369" i="87"/>
  <c r="AG298" i="87"/>
  <c r="AG325" i="87"/>
  <c r="AG359" i="87"/>
  <c r="AG315" i="87"/>
  <c r="AG367" i="87"/>
  <c r="AG317" i="87"/>
  <c r="AG336" i="87"/>
  <c r="AG363" i="87"/>
  <c r="AG301" i="87"/>
  <c r="AG387" i="87"/>
  <c r="AG349" i="87"/>
  <c r="AG304" i="87"/>
  <c r="AG335" i="87"/>
  <c r="AG338" i="87"/>
  <c r="AG300" i="87"/>
  <c r="AG331" i="87"/>
  <c r="AG312" i="87"/>
  <c r="AG397" i="87"/>
  <c r="AG402" i="87"/>
  <c r="AG391" i="87"/>
  <c r="AG398" i="87"/>
  <c r="AG407" i="87"/>
  <c r="AG430" i="87"/>
  <c r="AG410" i="87"/>
  <c r="AG406" i="87"/>
  <c r="AG413" i="87"/>
  <c r="AG417" i="87"/>
  <c r="AG421" i="87"/>
  <c r="AG437" i="87"/>
  <c r="AG173" i="87"/>
  <c r="AG197" i="87"/>
  <c r="AG146" i="87"/>
  <c r="AG189" i="87"/>
  <c r="AG165" i="87"/>
  <c r="AG175" i="87"/>
  <c r="AG196" i="87"/>
  <c r="AG193" i="87"/>
  <c r="AG166" i="87"/>
  <c r="AG178" i="87"/>
  <c r="AG199" i="87"/>
  <c r="AG161" i="87"/>
  <c r="AG143" i="87"/>
  <c r="AG116" i="87"/>
  <c r="AG179" i="87"/>
  <c r="AG140" i="87"/>
  <c r="AG134" i="87"/>
  <c r="AG150" i="87"/>
  <c r="AG109" i="87"/>
  <c r="AG181" i="87"/>
  <c r="AG130" i="87"/>
  <c r="AG168" i="87"/>
  <c r="AG167" i="87"/>
  <c r="AG152" i="87"/>
  <c r="AG219" i="87"/>
  <c r="AG287" i="87"/>
  <c r="AG205" i="87"/>
  <c r="AG272" i="87"/>
  <c r="AG271" i="87"/>
  <c r="AG254" i="87"/>
  <c r="AG250" i="87"/>
  <c r="AG217" i="87"/>
  <c r="AG221" i="87"/>
  <c r="AG269" i="87"/>
  <c r="AG347" i="87"/>
  <c r="AG316" i="87"/>
  <c r="AG356" i="87"/>
  <c r="AG321" i="87"/>
  <c r="AG380" i="87"/>
  <c r="AG297" i="87"/>
  <c r="AG337" i="87"/>
  <c r="AG310" i="87"/>
  <c r="AG323" i="87"/>
  <c r="AG354" i="87"/>
  <c r="AG313" i="87"/>
  <c r="AG318" i="87"/>
  <c r="AG260" i="87"/>
  <c r="AG379" i="87"/>
  <c r="T439" i="94"/>
  <c r="T396" i="94"/>
  <c r="T378" i="94"/>
  <c r="T359" i="94"/>
  <c r="T343" i="94"/>
  <c r="T322" i="94"/>
  <c r="T283" i="94"/>
  <c r="T250" i="94"/>
  <c r="AG249" i="94"/>
  <c r="T248" i="94"/>
  <c r="T206" i="94"/>
  <c r="T203" i="94"/>
  <c r="T197" i="94"/>
  <c r="T192" i="94"/>
  <c r="T186" i="94"/>
  <c r="T153" i="94"/>
  <c r="T150" i="94"/>
  <c r="T137" i="94"/>
  <c r="T124" i="94"/>
  <c r="T110" i="94"/>
  <c r="T402" i="94"/>
  <c r="T423" i="94"/>
  <c r="T397" i="94"/>
  <c r="T127" i="94"/>
  <c r="T149" i="94"/>
  <c r="T179" i="94"/>
  <c r="T146" i="94"/>
  <c r="T171" i="94"/>
  <c r="T113" i="94"/>
  <c r="T164" i="94"/>
  <c r="T130" i="94"/>
  <c r="T112" i="94"/>
  <c r="T165" i="94"/>
  <c r="T128" i="94"/>
  <c r="T187" i="94"/>
  <c r="T234" i="94"/>
  <c r="T238" i="94"/>
  <c r="T228" i="94"/>
  <c r="T274" i="94"/>
  <c r="T237" i="94"/>
  <c r="T230" i="94"/>
  <c r="T249" i="94"/>
  <c r="T209" i="94"/>
  <c r="T223" i="94"/>
  <c r="T262" i="94"/>
  <c r="T221" i="94"/>
  <c r="T225" i="94"/>
  <c r="T218" i="94"/>
  <c r="T366" i="94"/>
  <c r="T316" i="94"/>
  <c r="T373" i="94"/>
  <c r="T363" i="94"/>
  <c r="T369" i="94"/>
  <c r="T336" i="94"/>
  <c r="T298" i="94"/>
  <c r="T356" i="94"/>
  <c r="T313" i="94"/>
  <c r="T312" i="94"/>
  <c r="T329" i="94"/>
  <c r="T346" i="94"/>
  <c r="T381" i="94"/>
  <c r="T418" i="94"/>
  <c r="T438" i="94"/>
  <c r="T399" i="94"/>
  <c r="T395" i="94"/>
  <c r="T403" i="94"/>
  <c r="T415" i="94"/>
  <c r="T437" i="94"/>
  <c r="T422" i="94"/>
  <c r="T426" i="94"/>
  <c r="T406" i="94"/>
  <c r="T144" i="94"/>
  <c r="T158" i="94"/>
  <c r="T142" i="94"/>
  <c r="T134" i="94"/>
  <c r="T135" i="94"/>
  <c r="T140" i="94"/>
  <c r="T189" i="94"/>
  <c r="T116" i="94"/>
  <c r="T136" i="94"/>
  <c r="T155" i="94"/>
  <c r="T159" i="94"/>
  <c r="T119" i="94"/>
  <c r="T229" i="94"/>
  <c r="T291" i="94"/>
  <c r="T205" i="94"/>
  <c r="T212" i="94"/>
  <c r="T277" i="94"/>
  <c r="T243" i="94"/>
  <c r="T273" i="94"/>
  <c r="T227" i="94"/>
  <c r="T280" i="94"/>
  <c r="T236" i="94"/>
  <c r="T235" i="94"/>
  <c r="T213" i="94"/>
  <c r="T267" i="94"/>
  <c r="T348" i="94"/>
  <c r="T367" i="94"/>
  <c r="T383" i="94"/>
  <c r="T384" i="94"/>
  <c r="T303" i="94"/>
  <c r="T342" i="94"/>
  <c r="T332" i="94"/>
  <c r="T297" i="94"/>
  <c r="T328" i="94"/>
  <c r="T368" i="94"/>
  <c r="T354" i="94"/>
  <c r="T335" i="94"/>
  <c r="T299" i="94"/>
  <c r="T377" i="94"/>
  <c r="T391" i="94"/>
  <c r="T425" i="94"/>
  <c r="T181" i="94"/>
  <c r="T111" i="94"/>
  <c r="T392" i="94"/>
  <c r="T421" i="94"/>
  <c r="T417" i="94"/>
  <c r="T401" i="94"/>
  <c r="T177" i="94"/>
  <c r="T166" i="94"/>
  <c r="T409" i="94"/>
  <c r="T405" i="94"/>
  <c r="T172" i="94"/>
  <c r="T133" i="94"/>
  <c r="T394" i="94"/>
  <c r="T404" i="94"/>
  <c r="T430" i="94"/>
  <c r="T393" i="94"/>
  <c r="T407" i="94"/>
  <c r="T408" i="94"/>
  <c r="T193" i="94"/>
  <c r="T125" i="94"/>
  <c r="T191" i="94"/>
  <c r="AG191" i="94"/>
  <c r="T141" i="94"/>
  <c r="T115" i="94"/>
  <c r="T148" i="94"/>
  <c r="T147" i="94"/>
  <c r="AG147" i="94"/>
  <c r="AG113" i="94"/>
  <c r="T190" i="94"/>
  <c r="T162" i="94"/>
  <c r="AG162" i="94"/>
  <c r="T160" i="94"/>
  <c r="T143" i="94"/>
  <c r="T184" i="94"/>
  <c r="AG112" i="94"/>
  <c r="T198" i="94"/>
  <c r="T109" i="94"/>
  <c r="T156" i="94"/>
  <c r="AG229" i="94"/>
  <c r="T287" i="94"/>
  <c r="T266" i="94"/>
  <c r="T224" i="94"/>
  <c r="AG205" i="94"/>
  <c r="AG212" i="94"/>
  <c r="T261" i="94"/>
  <c r="T281" i="94"/>
  <c r="T222" i="94"/>
  <c r="T255" i="94"/>
  <c r="AG219" i="94"/>
  <c r="AG256" i="94"/>
  <c r="T256" i="94"/>
  <c r="T259" i="94"/>
  <c r="T204" i="94"/>
  <c r="T247" i="94"/>
  <c r="T240" i="94"/>
  <c r="AG348" i="94"/>
  <c r="T365" i="94"/>
  <c r="T337" i="94"/>
  <c r="T362" i="94"/>
  <c r="AG303" i="94"/>
  <c r="T325" i="94"/>
  <c r="T301" i="94"/>
  <c r="T321" i="94"/>
  <c r="T361" i="94"/>
  <c r="AG336" i="94"/>
  <c r="T304" i="94"/>
  <c r="T310" i="94"/>
  <c r="AG306" i="94"/>
  <c r="T307" i="94"/>
  <c r="T375" i="94"/>
  <c r="AG375" i="94"/>
  <c r="T429" i="94"/>
  <c r="AG392" i="94"/>
  <c r="T413" i="94"/>
  <c r="T398" i="94"/>
  <c r="AG403" i="94"/>
  <c r="AG415" i="94"/>
  <c r="T435" i="94"/>
  <c r="T414" i="94"/>
  <c r="T433" i="94"/>
  <c r="AG433" i="94"/>
  <c r="AG427" i="94"/>
  <c r="T427" i="94"/>
  <c r="T431" i="94"/>
  <c r="T410" i="94"/>
  <c r="AG405" i="94"/>
  <c r="AG391" i="94"/>
  <c r="T419" i="94"/>
  <c r="AG401" i="94"/>
  <c r="T154" i="94"/>
  <c r="AG192" i="94"/>
  <c r="T131" i="94"/>
  <c r="AG196" i="94"/>
  <c r="T196" i="94"/>
  <c r="T199" i="94"/>
  <c r="AG199" i="94"/>
  <c r="T195" i="94"/>
  <c r="T161" i="94"/>
  <c r="T167" i="94"/>
  <c r="T123" i="94"/>
  <c r="T178" i="94"/>
  <c r="T129" i="94"/>
  <c r="T122" i="94"/>
  <c r="T173" i="94"/>
  <c r="T175" i="94"/>
  <c r="T183" i="94"/>
  <c r="T121" i="94"/>
  <c r="T168" i="94"/>
  <c r="T117" i="94"/>
  <c r="T174" i="94"/>
  <c r="T185" i="94"/>
  <c r="T271" i="94"/>
  <c r="T231" i="94"/>
  <c r="T272" i="94"/>
  <c r="T290" i="94"/>
  <c r="T216" i="94"/>
  <c r="T246" i="94"/>
  <c r="T253" i="94"/>
  <c r="T215" i="94"/>
  <c r="T289" i="94"/>
  <c r="T285" i="94"/>
  <c r="T217" i="94"/>
  <c r="T219" i="94"/>
  <c r="T268" i="94"/>
  <c r="T275" i="94"/>
  <c r="T241" i="94"/>
  <c r="T254" i="94"/>
  <c r="T269" i="94"/>
  <c r="T347" i="94"/>
  <c r="T317" i="94"/>
  <c r="T380" i="94"/>
  <c r="T311" i="94"/>
  <c r="T372" i="94"/>
  <c r="T350" i="94"/>
  <c r="T315" i="94"/>
  <c r="T334" i="94"/>
  <c r="T353" i="94"/>
  <c r="T386" i="94"/>
  <c r="T349" i="94"/>
  <c r="T323" i="94"/>
  <c r="T324" i="94"/>
  <c r="T374" i="94"/>
  <c r="T306" i="94"/>
  <c r="T352" i="94"/>
  <c r="T379" i="94"/>
  <c r="AG181" i="94"/>
  <c r="AG137" i="94"/>
  <c r="AG150" i="94"/>
  <c r="AG273" i="94"/>
  <c r="AG286" i="94"/>
  <c r="AG429" i="94"/>
  <c r="AG434" i="94"/>
  <c r="AG423" i="94"/>
  <c r="AG397" i="94"/>
  <c r="AG421" i="94"/>
  <c r="AG430" i="94"/>
  <c r="AG398" i="94"/>
  <c r="AG435" i="94"/>
  <c r="AG439" i="94"/>
  <c r="AG417" i="94"/>
  <c r="AG154" i="94"/>
  <c r="AG124" i="94"/>
  <c r="AG131" i="94"/>
  <c r="AG195" i="94"/>
  <c r="AG123" i="94"/>
  <c r="AG133" i="94"/>
  <c r="AG193" i="94"/>
  <c r="AG125" i="94"/>
  <c r="AG122" i="94"/>
  <c r="AG179" i="94"/>
  <c r="AG141" i="94"/>
  <c r="AG135" i="94"/>
  <c r="AG115" i="94"/>
  <c r="AG146" i="94"/>
  <c r="AG171" i="94"/>
  <c r="AG143" i="94"/>
  <c r="AG165" i="94"/>
  <c r="AG109" i="94"/>
  <c r="AG156" i="94"/>
  <c r="AG185" i="94"/>
  <c r="AG187" i="94"/>
  <c r="AG291" i="94"/>
  <c r="AG287" i="94"/>
  <c r="AG238" i="94"/>
  <c r="AG224" i="94"/>
  <c r="AG231" i="94"/>
  <c r="AG246" i="94"/>
  <c r="AG274" i="94"/>
  <c r="AG227" i="94"/>
  <c r="AG285" i="94"/>
  <c r="AG217" i="94"/>
  <c r="AG213" i="94"/>
  <c r="AG259" i="94"/>
  <c r="AG221" i="94"/>
  <c r="AG260" i="94"/>
  <c r="AG203" i="94"/>
  <c r="AG225" i="94"/>
  <c r="AG204" i="94"/>
  <c r="O376" i="94"/>
  <c r="AG380" i="94"/>
  <c r="AM376" i="94"/>
  <c r="AG365" i="94"/>
  <c r="AG337" i="94"/>
  <c r="AG367" i="94"/>
  <c r="AG383" i="94"/>
  <c r="AG384" i="94"/>
  <c r="AG325" i="94"/>
  <c r="AG387" i="94"/>
  <c r="AG369" i="94"/>
  <c r="AG353" i="94"/>
  <c r="AG298" i="94"/>
  <c r="AG356" i="94"/>
  <c r="AG335" i="94"/>
  <c r="AG313" i="94"/>
  <c r="AG312" i="94"/>
  <c r="AG307" i="94"/>
  <c r="AG331" i="94"/>
  <c r="AG153" i="94"/>
  <c r="AG394" i="94"/>
  <c r="AG438" i="94"/>
  <c r="AG399" i="94"/>
  <c r="AG422" i="94"/>
  <c r="AG235" i="94"/>
  <c r="AG283" i="94"/>
  <c r="AG347" i="94"/>
  <c r="AG363" i="94"/>
  <c r="AG324" i="94"/>
  <c r="AG419" i="94"/>
  <c r="AG396" i="94"/>
  <c r="AG408" i="94"/>
  <c r="AG425" i="94"/>
  <c r="AG118" i="94"/>
  <c r="AG161" i="94"/>
  <c r="AG186" i="94"/>
  <c r="AG149" i="94"/>
  <c r="AG134" i="94"/>
  <c r="AG148" i="94"/>
  <c r="AG116" i="94"/>
  <c r="AG183" i="94"/>
  <c r="AG198" i="94"/>
  <c r="AG119" i="94"/>
  <c r="AG271" i="94"/>
  <c r="AG272" i="94"/>
  <c r="AG410" i="94"/>
  <c r="AG166" i="94"/>
  <c r="AG142" i="94"/>
  <c r="AG117" i="94"/>
  <c r="AG290" i="94"/>
  <c r="AG222" i="94"/>
  <c r="AG268" i="94"/>
  <c r="AG321" i="94"/>
  <c r="AG328" i="94"/>
  <c r="AG395" i="94"/>
  <c r="AG437" i="94"/>
  <c r="AG393" i="94"/>
  <c r="AG409" i="94"/>
  <c r="AG172" i="94"/>
  <c r="AG144" i="94"/>
  <c r="AG158" i="94"/>
  <c r="AG167" i="94"/>
  <c r="AG197" i="94"/>
  <c r="AG178" i="94"/>
  <c r="AG140" i="94"/>
  <c r="AG189" i="94"/>
  <c r="AG164" i="94"/>
  <c r="AG130" i="94"/>
  <c r="AG121" i="94"/>
  <c r="AG159" i="94"/>
  <c r="AG266" i="94"/>
  <c r="AG277" i="94"/>
  <c r="AG216" i="94"/>
  <c r="AG243" i="94"/>
  <c r="AG261" i="94"/>
  <c r="AG281" i="94"/>
  <c r="AG210" i="94"/>
  <c r="AG237" i="94"/>
  <c r="AG253" i="94"/>
  <c r="AG215" i="94"/>
  <c r="AG280" i="94"/>
  <c r="AG230" i="94"/>
  <c r="AG255" i="94"/>
  <c r="AG209" i="94"/>
  <c r="AG241" i="94"/>
  <c r="AG254" i="94"/>
  <c r="AG223" i="94"/>
  <c r="AG262" i="94"/>
  <c r="AG206" i="94"/>
  <c r="AG240" i="94"/>
  <c r="AG269" i="94"/>
  <c r="AR376" i="94"/>
  <c r="AG316" i="94"/>
  <c r="AG311" i="94"/>
  <c r="AG301" i="94"/>
  <c r="AG372" i="94"/>
  <c r="AG350" i="94"/>
  <c r="AG315" i="94"/>
  <c r="AG361" i="94"/>
  <c r="AG297" i="94"/>
  <c r="AG343" i="94"/>
  <c r="AG386" i="94"/>
  <c r="AG349" i="94"/>
  <c r="AG323" i="94"/>
  <c r="AG354" i="94"/>
  <c r="AG374" i="94"/>
  <c r="AG299" i="94"/>
  <c r="AG352" i="94"/>
  <c r="AG377" i="94"/>
  <c r="AG318" i="94"/>
  <c r="AG418" i="94"/>
  <c r="AG402" i="94"/>
  <c r="AG404" i="94"/>
  <c r="AG413" i="94"/>
  <c r="AG414" i="94"/>
  <c r="AG407" i="94"/>
  <c r="AG426" i="94"/>
  <c r="AG431" i="94"/>
  <c r="AG406" i="94"/>
  <c r="AG177" i="94"/>
  <c r="AG111" i="94"/>
  <c r="AG129" i="94"/>
  <c r="AG127" i="94"/>
  <c r="AG173" i="94"/>
  <c r="AG190" i="94"/>
  <c r="AG175" i="94"/>
  <c r="AG160" i="94"/>
  <c r="AG110" i="94"/>
  <c r="AG184" i="94"/>
  <c r="AG136" i="94"/>
  <c r="AG168" i="94"/>
  <c r="AG155" i="94"/>
  <c r="AG128" i="94"/>
  <c r="AG174" i="94"/>
  <c r="AG234" i="94"/>
  <c r="AG248" i="94"/>
  <c r="AG250" i="94"/>
  <c r="AG228" i="94"/>
  <c r="AG289" i="94"/>
  <c r="AG279" i="94"/>
  <c r="AG242" i="94"/>
  <c r="AG236" i="94"/>
  <c r="AG278" i="94"/>
  <c r="AG275" i="94"/>
  <c r="AG267" i="94"/>
  <c r="AG247" i="94"/>
  <c r="AG218" i="94"/>
  <c r="AG366" i="94"/>
  <c r="AG317" i="94"/>
  <c r="AG362" i="94"/>
  <c r="AG373" i="94"/>
  <c r="AG342" i="94"/>
  <c r="AG322" i="94"/>
  <c r="AG332" i="94"/>
  <c r="AG359" i="94"/>
  <c r="AG334" i="94"/>
  <c r="AG368" i="94"/>
  <c r="AG304" i="94"/>
  <c r="AG310" i="94"/>
  <c r="AG381" i="94"/>
  <c r="AG329" i="94"/>
  <c r="AG379" i="94"/>
  <c r="AG346" i="94"/>
  <c r="AG378" i="94"/>
  <c r="AG437" i="93"/>
  <c r="T434" i="93"/>
  <c r="T431" i="93"/>
  <c r="T408" i="93"/>
  <c r="Z376" i="93"/>
  <c r="AJ376" i="93"/>
  <c r="T371" i="93"/>
  <c r="T361" i="93"/>
  <c r="T341" i="93"/>
  <c r="AG313" i="93"/>
  <c r="T301" i="93"/>
  <c r="AG281" i="93"/>
  <c r="T256" i="93"/>
  <c r="AG256" i="93"/>
  <c r="T252" i="93"/>
  <c r="T250" i="93"/>
  <c r="AG234" i="93"/>
  <c r="AG230" i="93"/>
  <c r="T216" i="93"/>
  <c r="T199" i="93"/>
  <c r="T184" i="93"/>
  <c r="T175" i="93"/>
  <c r="T173" i="93"/>
  <c r="AG168" i="93"/>
  <c r="T168" i="93"/>
  <c r="T164" i="93"/>
  <c r="T149" i="93"/>
  <c r="T137" i="93"/>
  <c r="T116" i="93"/>
  <c r="T427" i="93"/>
  <c r="T419" i="93"/>
  <c r="T407" i="93"/>
  <c r="T171" i="93"/>
  <c r="T315" i="93"/>
  <c r="T324" i="93"/>
  <c r="T340" i="93"/>
  <c r="T299" i="93"/>
  <c r="T307" i="93"/>
  <c r="T313" i="93"/>
  <c r="T344" i="93"/>
  <c r="T377" i="93"/>
  <c r="T381" i="93"/>
  <c r="T406" i="93"/>
  <c r="T417" i="93"/>
  <c r="T433" i="93"/>
  <c r="T392" i="93"/>
  <c r="T396" i="93"/>
  <c r="T415" i="93"/>
  <c r="T394" i="93"/>
  <c r="T421" i="93"/>
  <c r="T430" i="93"/>
  <c r="T191" i="93"/>
  <c r="T148" i="93"/>
  <c r="T147" i="93"/>
  <c r="T181" i="93"/>
  <c r="T183" i="93"/>
  <c r="T130" i="93"/>
  <c r="T165" i="93"/>
  <c r="T119" i="93"/>
  <c r="T154" i="93"/>
  <c r="T131" i="93"/>
  <c r="T197" i="93"/>
  <c r="T110" i="93"/>
  <c r="T124" i="93"/>
  <c r="T122" i="93"/>
  <c r="T150" i="93"/>
  <c r="T167" i="93"/>
  <c r="T178" i="93"/>
  <c r="T133" i="93"/>
  <c r="T186" i="93"/>
  <c r="T193" i="93"/>
  <c r="T118" i="93"/>
  <c r="T272" i="93"/>
  <c r="T277" i="93"/>
  <c r="T246" i="93"/>
  <c r="T228" i="93"/>
  <c r="T253" i="93"/>
  <c r="T215" i="93"/>
  <c r="T222" i="93"/>
  <c r="T205" i="93"/>
  <c r="T266" i="93"/>
  <c r="T238" i="93"/>
  <c r="T242" i="93"/>
  <c r="T243" i="93"/>
  <c r="T152" i="93"/>
  <c r="T240" i="93"/>
  <c r="T211" i="93"/>
  <c r="T259" i="93"/>
  <c r="T383" i="93"/>
  <c r="T362" i="93"/>
  <c r="T384" i="93"/>
  <c r="T373" i="93"/>
  <c r="T353" i="93"/>
  <c r="T303" i="93"/>
  <c r="T332" i="93"/>
  <c r="T359" i="93"/>
  <c r="T369" i="93"/>
  <c r="T350" i="93"/>
  <c r="T337" i="93"/>
  <c r="T363" i="93"/>
  <c r="T367" i="93"/>
  <c r="T338" i="93"/>
  <c r="T360" i="93"/>
  <c r="T330" i="93"/>
  <c r="T374" i="93"/>
  <c r="T312" i="93"/>
  <c r="T123" i="93"/>
  <c r="T217" i="93"/>
  <c r="T249" i="93"/>
  <c r="T280" i="93"/>
  <c r="T265" i="93"/>
  <c r="T247" i="93"/>
  <c r="T328" i="93"/>
  <c r="T334" i="93"/>
  <c r="T426" i="93"/>
  <c r="T410" i="93"/>
  <c r="T395" i="93"/>
  <c r="T438" i="93"/>
  <c r="T399" i="93"/>
  <c r="T435" i="93"/>
  <c r="T404" i="93"/>
  <c r="T425" i="93"/>
  <c r="T115" i="93"/>
  <c r="T189" i="93"/>
  <c r="T279" i="93"/>
  <c r="T271" i="93"/>
  <c r="T248" i="93"/>
  <c r="T224" i="93"/>
  <c r="T287" i="93"/>
  <c r="T210" i="93"/>
  <c r="T289" i="93"/>
  <c r="T285" i="93"/>
  <c r="T244" i="93"/>
  <c r="T221" i="93"/>
  <c r="T223" i="93"/>
  <c r="T204" i="93"/>
  <c r="T207" i="93"/>
  <c r="T206" i="93"/>
  <c r="T262" i="93"/>
  <c r="T342" i="93"/>
  <c r="T322" i="93"/>
  <c r="T298" i="93"/>
  <c r="T365" i="93"/>
  <c r="T366" i="93"/>
  <c r="T317" i="93"/>
  <c r="T336" i="93"/>
  <c r="T311" i="93"/>
  <c r="T380" i="93"/>
  <c r="T348" i="93"/>
  <c r="T349" i="93"/>
  <c r="T304" i="93"/>
  <c r="T355" i="93"/>
  <c r="AG355" i="93"/>
  <c r="AG341" i="93"/>
  <c r="T300" i="93"/>
  <c r="AG312" i="93"/>
  <c r="T269" i="93"/>
  <c r="T397" i="93"/>
  <c r="T418" i="93"/>
  <c r="T414" i="93"/>
  <c r="T179" i="93"/>
  <c r="T196" i="93"/>
  <c r="T195" i="93"/>
  <c r="T156" i="93"/>
  <c r="T203" i="93"/>
  <c r="T368" i="93"/>
  <c r="T439" i="93"/>
  <c r="T391" i="93"/>
  <c r="AG427" i="93"/>
  <c r="T429" i="93"/>
  <c r="AG399" i="93"/>
  <c r="T423" i="93"/>
  <c r="T403" i="93"/>
  <c r="T135" i="93"/>
  <c r="T190" i="93"/>
  <c r="T136" i="93"/>
  <c r="AG183" i="93"/>
  <c r="T155" i="93"/>
  <c r="T128" i="93"/>
  <c r="T160" i="93"/>
  <c r="T127" i="93"/>
  <c r="T192" i="93"/>
  <c r="T166" i="93"/>
  <c r="T177" i="93"/>
  <c r="T159" i="93"/>
  <c r="T117" i="93"/>
  <c r="T143" i="93"/>
  <c r="T129" i="93"/>
  <c r="T180" i="93"/>
  <c r="T278" i="93"/>
  <c r="T255" i="93"/>
  <c r="T219" i="93"/>
  <c r="T212" i="93"/>
  <c r="T209" i="93"/>
  <c r="T290" i="93"/>
  <c r="T254" i="93"/>
  <c r="AG246" i="93"/>
  <c r="T281" i="93"/>
  <c r="T237" i="93"/>
  <c r="T437" i="93"/>
  <c r="T409" i="93"/>
  <c r="T405" i="93"/>
  <c r="T398" i="93"/>
  <c r="T402" i="93"/>
  <c r="T393" i="93"/>
  <c r="T413" i="93"/>
  <c r="T141" i="93"/>
  <c r="T134" i="93"/>
  <c r="T158" i="93"/>
  <c r="T142" i="93"/>
  <c r="T112" i="93"/>
  <c r="T198" i="93"/>
  <c r="T172" i="93"/>
  <c r="T144" i="93"/>
  <c r="T121" i="93"/>
  <c r="T109" i="93"/>
  <c r="T161" i="93"/>
  <c r="T113" i="93"/>
  <c r="T125" i="93"/>
  <c r="T162" i="93"/>
  <c r="T111" i="93"/>
  <c r="T235" i="93"/>
  <c r="T268" i="93"/>
  <c r="T213" i="93"/>
  <c r="T275" i="93"/>
  <c r="T241" i="93"/>
  <c r="T227" i="93"/>
  <c r="T229" i="93"/>
  <c r="T291" i="93"/>
  <c r="T283" i="93"/>
  <c r="T274" i="93"/>
  <c r="T231" i="93"/>
  <c r="T261" i="93"/>
  <c r="T273" i="93"/>
  <c r="T286" i="93"/>
  <c r="T236" i="93"/>
  <c r="T230" i="93"/>
  <c r="T234" i="93"/>
  <c r="T174" i="93"/>
  <c r="T267" i="93"/>
  <c r="T316" i="93"/>
  <c r="T386" i="93"/>
  <c r="T356" i="93"/>
  <c r="T372" i="93"/>
  <c r="T387" i="93"/>
  <c r="T347" i="93"/>
  <c r="T321" i="93"/>
  <c r="T297" i="93"/>
  <c r="T325" i="93"/>
  <c r="T343" i="93"/>
  <c r="T323" i="93"/>
  <c r="T354" i="93"/>
  <c r="T305" i="93"/>
  <c r="T310" i="93"/>
  <c r="T329" i="93"/>
  <c r="T218" i="93"/>
  <c r="T284" i="93"/>
  <c r="AG417" i="93"/>
  <c r="AG401" i="93"/>
  <c r="AG410" i="93"/>
  <c r="AG405" i="93"/>
  <c r="AG419" i="93"/>
  <c r="AG438" i="93"/>
  <c r="AG402" i="93"/>
  <c r="AG407" i="93"/>
  <c r="AG423" i="93"/>
  <c r="AG425" i="93"/>
  <c r="AG179" i="93"/>
  <c r="AG135" i="93"/>
  <c r="AG171" i="93"/>
  <c r="AG147" i="93"/>
  <c r="AG142" i="93"/>
  <c r="AG184" i="93"/>
  <c r="AG199" i="93"/>
  <c r="AG154" i="93"/>
  <c r="AG122" i="93"/>
  <c r="AG159" i="93"/>
  <c r="AG117" i="93"/>
  <c r="AG164" i="93"/>
  <c r="AG186" i="93"/>
  <c r="AG193" i="93"/>
  <c r="AG129" i="93"/>
  <c r="AG235" i="93"/>
  <c r="AG219" i="93"/>
  <c r="AG272" i="93"/>
  <c r="AG277" i="93"/>
  <c r="AG209" i="93"/>
  <c r="AG228" i="93"/>
  <c r="AG215" i="93"/>
  <c r="AG271" i="93"/>
  <c r="AG238" i="93"/>
  <c r="AG248" i="93"/>
  <c r="AG274" i="93"/>
  <c r="AG210" i="93"/>
  <c r="AG242" i="93"/>
  <c r="AG240" i="93"/>
  <c r="AG244" i="93"/>
  <c r="AG203" i="93"/>
  <c r="AG207" i="93"/>
  <c r="AG204" i="93"/>
  <c r="AG265" i="93"/>
  <c r="AG328" i="93"/>
  <c r="AG342" i="93"/>
  <c r="AG322" i="93"/>
  <c r="AG373" i="93"/>
  <c r="AG298" i="93"/>
  <c r="AG332" i="93"/>
  <c r="AG397" i="93"/>
  <c r="AG409" i="93"/>
  <c r="AG392" i="93"/>
  <c r="AG393" i="93"/>
  <c r="AG430" i="93"/>
  <c r="AG149" i="93"/>
  <c r="AG190" i="93"/>
  <c r="AG112" i="93"/>
  <c r="AG160" i="93"/>
  <c r="AG166" i="93"/>
  <c r="AG177" i="93"/>
  <c r="AG150" i="93"/>
  <c r="AG162" i="93"/>
  <c r="AG167" i="93"/>
  <c r="AG195" i="93"/>
  <c r="AG178" i="93"/>
  <c r="AG111" i="93"/>
  <c r="AG118" i="93"/>
  <c r="AG156" i="93"/>
  <c r="AG278" i="93"/>
  <c r="AG241" i="93"/>
  <c r="AG227" i="93"/>
  <c r="AG217" i="93"/>
  <c r="AG205" i="93"/>
  <c r="AG291" i="93"/>
  <c r="AG231" i="93"/>
  <c r="AG261" i="93"/>
  <c r="AG287" i="93"/>
  <c r="AG250" i="93"/>
  <c r="AG180" i="93"/>
  <c r="AG152" i="93"/>
  <c r="AG221" i="93"/>
  <c r="AG211" i="93"/>
  <c r="AG223" i="93"/>
  <c r="AG259" i="93"/>
  <c r="AG269" i="93"/>
  <c r="AG372" i="93"/>
  <c r="AG387" i="93"/>
  <c r="AG337" i="93"/>
  <c r="AG323" i="93"/>
  <c r="AG340" i="93"/>
  <c r="AG310" i="93"/>
  <c r="AG299" i="93"/>
  <c r="AG344" i="93"/>
  <c r="AG381" i="93"/>
  <c r="AG377" i="93"/>
  <c r="AG406" i="93"/>
  <c r="AG439" i="93"/>
  <c r="AG431" i="93"/>
  <c r="AG433" i="93"/>
  <c r="AG422" i="93"/>
  <c r="AG408" i="93"/>
  <c r="AG429" i="93"/>
  <c r="AG398" i="93"/>
  <c r="AG396" i="93"/>
  <c r="AG415" i="93"/>
  <c r="AG394" i="93"/>
  <c r="AG421" i="93"/>
  <c r="AG148" i="93"/>
  <c r="AG165" i="93"/>
  <c r="AG198" i="93"/>
  <c r="AG155" i="93"/>
  <c r="AG128" i="93"/>
  <c r="AG119" i="93"/>
  <c r="AG127" i="93"/>
  <c r="AG192" i="93"/>
  <c r="AG131" i="93"/>
  <c r="AG172" i="93"/>
  <c r="AG196" i="93"/>
  <c r="AG121" i="93"/>
  <c r="AG161" i="93"/>
  <c r="AG123" i="93"/>
  <c r="AG143" i="93"/>
  <c r="AG255" i="93"/>
  <c r="AG212" i="93"/>
  <c r="AG268" i="93"/>
  <c r="AG213" i="93"/>
  <c r="AG275" i="93"/>
  <c r="AG254" i="93"/>
  <c r="AG279" i="93"/>
  <c r="AG249" i="93"/>
  <c r="AG229" i="93"/>
  <c r="AG266" i="93"/>
  <c r="AG283" i="93"/>
  <c r="AG286" i="93"/>
  <c r="AG236" i="93"/>
  <c r="AG218" i="93"/>
  <c r="AG384" i="93"/>
  <c r="AG353" i="93"/>
  <c r="AG359" i="93"/>
  <c r="AG365" i="93"/>
  <c r="AG369" i="93"/>
  <c r="AG350" i="93"/>
  <c r="AG315" i="93"/>
  <c r="AG348" i="93"/>
  <c r="AG343" i="93"/>
  <c r="AG361" i="93"/>
  <c r="AG301" i="93"/>
  <c r="AG347" i="93"/>
  <c r="AG366" i="93"/>
  <c r="AG317" i="93"/>
  <c r="AG363" i="93"/>
  <c r="AG297" i="93"/>
  <c r="AG349" i="93"/>
  <c r="AG307" i="93"/>
  <c r="AG374" i="93"/>
  <c r="AG329" i="93"/>
  <c r="AG371" i="93"/>
  <c r="AG391" i="93"/>
  <c r="AG426" i="93"/>
  <c r="AG395" i="93"/>
  <c r="AG418" i="93"/>
  <c r="AG435" i="93"/>
  <c r="AG434" i="93"/>
  <c r="AG414" i="93"/>
  <c r="AG404" i="93"/>
  <c r="AG413" i="93"/>
  <c r="AG403" i="93"/>
  <c r="AG191" i="93"/>
  <c r="AG173" i="93"/>
  <c r="AG141" i="93"/>
  <c r="AG134" i="93"/>
  <c r="AG115" i="93"/>
  <c r="AG189" i="93"/>
  <c r="AG181" i="93"/>
  <c r="AG158" i="93"/>
  <c r="AG136" i="93"/>
  <c r="AG130" i="93"/>
  <c r="AG175" i="93"/>
  <c r="AG109" i="93"/>
  <c r="AG116" i="93"/>
  <c r="AG197" i="93"/>
  <c r="AG113" i="93"/>
  <c r="AG110" i="93"/>
  <c r="AG124" i="93"/>
  <c r="AG125" i="93"/>
  <c r="AG137" i="93"/>
  <c r="AG133" i="93"/>
  <c r="AG290" i="93"/>
  <c r="AG237" i="93"/>
  <c r="AG253" i="93"/>
  <c r="AG222" i="93"/>
  <c r="AG216" i="93"/>
  <c r="AG224" i="93"/>
  <c r="AG273" i="93"/>
  <c r="AG289" i="93"/>
  <c r="AG280" i="93"/>
  <c r="AG285" i="93"/>
  <c r="AG243" i="93"/>
  <c r="AG174" i="93"/>
  <c r="AG267" i="93"/>
  <c r="AG206" i="93"/>
  <c r="AG247" i="93"/>
  <c r="AG262" i="93"/>
  <c r="AG252" i="93"/>
  <c r="AG383" i="93"/>
  <c r="AG362" i="93"/>
  <c r="AG316" i="93"/>
  <c r="AG386" i="93"/>
  <c r="AG368" i="93"/>
  <c r="AG303" i="93"/>
  <c r="AG334" i="93"/>
  <c r="AG356" i="93"/>
  <c r="AG321" i="93"/>
  <c r="AG336" i="93"/>
  <c r="AG311" i="93"/>
  <c r="AG325" i="93"/>
  <c r="AG380" i="93"/>
  <c r="AG367" i="93"/>
  <c r="AG324" i="93"/>
  <c r="AG354" i="93"/>
  <c r="AG304" i="93"/>
  <c r="AG360" i="93"/>
  <c r="AG338" i="93"/>
  <c r="AG305" i="93"/>
  <c r="AG330" i="93"/>
  <c r="AG300" i="93"/>
  <c r="AG284" i="93"/>
  <c r="T434" i="92"/>
  <c r="T417" i="92"/>
  <c r="T414" i="92"/>
  <c r="T409" i="92"/>
  <c r="AT385" i="92"/>
  <c r="AG383" i="92"/>
  <c r="AH376" i="92"/>
  <c r="AD376" i="92"/>
  <c r="T377" i="92"/>
  <c r="T371" i="92"/>
  <c r="AG360" i="92"/>
  <c r="T356" i="92"/>
  <c r="T346" i="92"/>
  <c r="AG330" i="92"/>
  <c r="AG328" i="92"/>
  <c r="T323" i="92"/>
  <c r="T322" i="92"/>
  <c r="AG321" i="92"/>
  <c r="AG318" i="92"/>
  <c r="AG316" i="92"/>
  <c r="AT309" i="92"/>
  <c r="T303" i="92"/>
  <c r="T290" i="92"/>
  <c r="T281" i="92"/>
  <c r="T278" i="92"/>
  <c r="T238" i="92"/>
  <c r="T224" i="92"/>
  <c r="T207" i="92"/>
  <c r="T178" i="92"/>
  <c r="T152" i="92"/>
  <c r="T144" i="92"/>
  <c r="T142" i="92"/>
  <c r="T137" i="92"/>
  <c r="T122" i="92"/>
  <c r="T113" i="92"/>
  <c r="T396" i="92"/>
  <c r="T216" i="92"/>
  <c r="T277" i="92"/>
  <c r="T246" i="92"/>
  <c r="T247" i="92"/>
  <c r="T363" i="92"/>
  <c r="T365" i="92"/>
  <c r="T311" i="92"/>
  <c r="AG315" i="92"/>
  <c r="T315" i="92"/>
  <c r="AG336" i="92"/>
  <c r="AG349" i="92"/>
  <c r="T304" i="92"/>
  <c r="T425" i="92"/>
  <c r="T431" i="92"/>
  <c r="T419" i="92"/>
  <c r="T392" i="92"/>
  <c r="T406" i="92"/>
  <c r="T404" i="92"/>
  <c r="T393" i="92"/>
  <c r="T430" i="92"/>
  <c r="T395" i="92"/>
  <c r="T391" i="92"/>
  <c r="T125" i="92"/>
  <c r="T131" i="92"/>
  <c r="T164" i="92"/>
  <c r="T110" i="92"/>
  <c r="T133" i="92"/>
  <c r="T159" i="92"/>
  <c r="T162" i="92"/>
  <c r="T117" i="92"/>
  <c r="T181" i="92"/>
  <c r="T191" i="92"/>
  <c r="T149" i="92"/>
  <c r="T177" i="92"/>
  <c r="T148" i="92"/>
  <c r="T196" i="92"/>
  <c r="T111" i="92"/>
  <c r="T136" i="92"/>
  <c r="T199" i="92"/>
  <c r="T197" i="92"/>
  <c r="T116" i="92"/>
  <c r="T127" i="92"/>
  <c r="T156" i="92"/>
  <c r="T185" i="92"/>
  <c r="T187" i="92"/>
  <c r="T272" i="92"/>
  <c r="T271" i="92"/>
  <c r="T229" i="92"/>
  <c r="T255" i="92"/>
  <c r="T266" i="92"/>
  <c r="T210" i="92"/>
  <c r="T253" i="92"/>
  <c r="T286" i="92"/>
  <c r="T291" i="92"/>
  <c r="T241" i="92"/>
  <c r="T227" i="92"/>
  <c r="T248" i="92"/>
  <c r="T261" i="92"/>
  <c r="T222" i="92"/>
  <c r="T153" i="92"/>
  <c r="T203" i="92"/>
  <c r="T204" i="92"/>
  <c r="T260" i="92"/>
  <c r="T240" i="92"/>
  <c r="T218" i="92"/>
  <c r="T262" i="92"/>
  <c r="T343" i="92"/>
  <c r="T362" i="92"/>
  <c r="T369" i="92"/>
  <c r="T359" i="92"/>
  <c r="T325" i="92"/>
  <c r="T383" i="92"/>
  <c r="T384" i="92"/>
  <c r="T373" i="92"/>
  <c r="T368" i="92"/>
  <c r="T298" i="92"/>
  <c r="T301" i="92"/>
  <c r="T337" i="92"/>
  <c r="T387" i="92"/>
  <c r="T297" i="92"/>
  <c r="T336" i="92"/>
  <c r="T349" i="92"/>
  <c r="T352" i="92"/>
  <c r="T335" i="92"/>
  <c r="T379" i="92"/>
  <c r="T344" i="92"/>
  <c r="T284" i="92"/>
  <c r="T184" i="92"/>
  <c r="T165" i="92"/>
  <c r="AG128" i="92"/>
  <c r="T128" i="92"/>
  <c r="AG199" i="92"/>
  <c r="T160" i="92"/>
  <c r="T192" i="92"/>
  <c r="T146" i="92"/>
  <c r="T186" i="92"/>
  <c r="T129" i="92"/>
  <c r="AG195" i="92"/>
  <c r="T109" i="92"/>
  <c r="T158" i="92"/>
  <c r="T118" i="92"/>
  <c r="AG178" i="92"/>
  <c r="T183" i="92"/>
  <c r="AG116" i="92"/>
  <c r="T180" i="92"/>
  <c r="AG231" i="92"/>
  <c r="T217" i="92"/>
  <c r="T283" i="92"/>
  <c r="AG212" i="92"/>
  <c r="T274" i="92"/>
  <c r="T237" i="92"/>
  <c r="T280" i="92"/>
  <c r="T279" i="92"/>
  <c r="AG279" i="92"/>
  <c r="T219" i="92"/>
  <c r="T275" i="92"/>
  <c r="T235" i="92"/>
  <c r="T244" i="92"/>
  <c r="AG225" i="92"/>
  <c r="T267" i="92"/>
  <c r="AG363" i="92"/>
  <c r="T372" i="92"/>
  <c r="T332" i="92"/>
  <c r="T380" i="92"/>
  <c r="T366" i="92"/>
  <c r="T321" i="92"/>
  <c r="T334" i="92"/>
  <c r="T360" i="92"/>
  <c r="T310" i="92"/>
  <c r="T340" i="92"/>
  <c r="T307" i="92"/>
  <c r="T330" i="92"/>
  <c r="T211" i="92"/>
  <c r="T225" i="92"/>
  <c r="T385" i="92"/>
  <c r="T402" i="92"/>
  <c r="T401" i="92"/>
  <c r="T429" i="92"/>
  <c r="T415" i="92"/>
  <c r="T134" i="92"/>
  <c r="T168" i="92"/>
  <c r="T143" i="92"/>
  <c r="T179" i="92"/>
  <c r="T173" i="92"/>
  <c r="T115" i="92"/>
  <c r="T189" i="92"/>
  <c r="T155" i="92"/>
  <c r="T195" i="92"/>
  <c r="T242" i="92"/>
  <c r="T254" i="92"/>
  <c r="T236" i="92"/>
  <c r="T230" i="92"/>
  <c r="T228" i="92"/>
  <c r="T273" i="92"/>
  <c r="T215" i="92"/>
  <c r="T386" i="92"/>
  <c r="T306" i="92"/>
  <c r="AG346" i="92"/>
  <c r="T318" i="92"/>
  <c r="T426" i="92"/>
  <c r="T408" i="92"/>
  <c r="T405" i="92"/>
  <c r="T407" i="92"/>
  <c r="T438" i="92"/>
  <c r="T433" i="92"/>
  <c r="AG419" i="92"/>
  <c r="T439" i="92"/>
  <c r="T394" i="92"/>
  <c r="T397" i="92"/>
  <c r="T422" i="92"/>
  <c r="AG401" i="92"/>
  <c r="T423" i="92"/>
  <c r="T398" i="92"/>
  <c r="T399" i="92"/>
  <c r="T135" i="92"/>
  <c r="T150" i="92"/>
  <c r="AG133" i="92"/>
  <c r="T121" i="92"/>
  <c r="T161" i="92"/>
  <c r="AG172" i="92"/>
  <c r="T172" i="92"/>
  <c r="T124" i="92"/>
  <c r="T171" i="92"/>
  <c r="AG148" i="92"/>
  <c r="AG196" i="92"/>
  <c r="T413" i="92"/>
  <c r="T421" i="92"/>
  <c r="T418" i="92"/>
  <c r="T435" i="92"/>
  <c r="T437" i="92"/>
  <c r="T403" i="92"/>
  <c r="T427" i="92"/>
  <c r="T410" i="92"/>
  <c r="T141" i="92"/>
  <c r="T167" i="92"/>
  <c r="T112" i="92"/>
  <c r="T147" i="92"/>
  <c r="T190" i="92"/>
  <c r="T130" i="92"/>
  <c r="T175" i="92"/>
  <c r="T154" i="92"/>
  <c r="T140" i="92"/>
  <c r="T119" i="92"/>
  <c r="T166" i="92"/>
  <c r="T193" i="92"/>
  <c r="T198" i="92"/>
  <c r="T123" i="92"/>
  <c r="T250" i="92"/>
  <c r="T231" i="92"/>
  <c r="T268" i="92"/>
  <c r="T243" i="92"/>
  <c r="T212" i="92"/>
  <c r="T249" i="92"/>
  <c r="T234" i="92"/>
  <c r="T287" i="92"/>
  <c r="T289" i="92"/>
  <c r="T213" i="92"/>
  <c r="T209" i="92"/>
  <c r="T256" i="92"/>
  <c r="T205" i="92"/>
  <c r="T285" i="92"/>
  <c r="T265" i="92"/>
  <c r="T348" i="92"/>
  <c r="T350" i="92"/>
  <c r="T347" i="92"/>
  <c r="T317" i="92"/>
  <c r="T361" i="92"/>
  <c r="T328" i="92"/>
  <c r="T342" i="92"/>
  <c r="T316" i="92"/>
  <c r="T353" i="92"/>
  <c r="T305" i="92"/>
  <c r="T300" i="92"/>
  <c r="AG371" i="92"/>
  <c r="T355" i="92"/>
  <c r="T252" i="92"/>
  <c r="T338" i="92"/>
  <c r="T309" i="92"/>
  <c r="AG309" i="92"/>
  <c r="AG408" i="92"/>
  <c r="AG405" i="92"/>
  <c r="AG407" i="92"/>
  <c r="AG392" i="92"/>
  <c r="AG406" i="92"/>
  <c r="AG393" i="92"/>
  <c r="AG423" i="92"/>
  <c r="AG164" i="92"/>
  <c r="AG168" i="92"/>
  <c r="AG159" i="92"/>
  <c r="AG112" i="92"/>
  <c r="AG179" i="92"/>
  <c r="AG113" i="92"/>
  <c r="AG146" i="92"/>
  <c r="AG122" i="92"/>
  <c r="AG109" i="92"/>
  <c r="AG166" i="92"/>
  <c r="AG118" i="92"/>
  <c r="AG156" i="92"/>
  <c r="AG224" i="92"/>
  <c r="AG210" i="92"/>
  <c r="AG237" i="92"/>
  <c r="AG277" i="92"/>
  <c r="AG275" i="92"/>
  <c r="AG227" i="92"/>
  <c r="AG246" i="92"/>
  <c r="AG215" i="92"/>
  <c r="AG153" i="92"/>
  <c r="AG204" i="92"/>
  <c r="AG203" i="92"/>
  <c r="AG207" i="92"/>
  <c r="AG134" i="92"/>
  <c r="AG167" i="92"/>
  <c r="AG110" i="92"/>
  <c r="AG162" i="92"/>
  <c r="AG143" i="92"/>
  <c r="AG181" i="92"/>
  <c r="AG173" i="92"/>
  <c r="AG177" i="92"/>
  <c r="AG124" i="92"/>
  <c r="AG190" i="92"/>
  <c r="AG130" i="92"/>
  <c r="AG175" i="92"/>
  <c r="AG160" i="92"/>
  <c r="AG197" i="92"/>
  <c r="AG144" i="92"/>
  <c r="AG198" i="92"/>
  <c r="AG123" i="92"/>
  <c r="AG127" i="92"/>
  <c r="AG185" i="92"/>
  <c r="AG187" i="92"/>
  <c r="AG217" i="92"/>
  <c r="AG271" i="92"/>
  <c r="AG242" i="92"/>
  <c r="AG229" i="92"/>
  <c r="AG255" i="92"/>
  <c r="AG249" i="92"/>
  <c r="AG281" i="92"/>
  <c r="AG286" i="92"/>
  <c r="AG230" i="92"/>
  <c r="AG278" i="92"/>
  <c r="AG234" i="92"/>
  <c r="AG213" i="92"/>
  <c r="AG209" i="92"/>
  <c r="AG241" i="92"/>
  <c r="AG290" i="92"/>
  <c r="AG256" i="92"/>
  <c r="AG248" i="92"/>
  <c r="AG222" i="92"/>
  <c r="AG247" i="92"/>
  <c r="AG332" i="92"/>
  <c r="AG343" i="92"/>
  <c r="AG347" i="92"/>
  <c r="AG362" i="92"/>
  <c r="AG368" i="92"/>
  <c r="AG342" i="92"/>
  <c r="AG323" i="92"/>
  <c r="AG310" i="92"/>
  <c r="AG340" i="92"/>
  <c r="AG307" i="92"/>
  <c r="AG284" i="92"/>
  <c r="AG338" i="92"/>
  <c r="AG385" i="92"/>
  <c r="AG386" i="92"/>
  <c r="AG300" i="92"/>
  <c r="AG305" i="92"/>
  <c r="AG379" i="92"/>
  <c r="AG211" i="92"/>
  <c r="AG402" i="92"/>
  <c r="AG409" i="92"/>
  <c r="AG433" i="92"/>
  <c r="AG142" i="92"/>
  <c r="AG111" i="92"/>
  <c r="AG136" i="92"/>
  <c r="AG155" i="92"/>
  <c r="AG154" i="92"/>
  <c r="AG119" i="92"/>
  <c r="AG158" i="92"/>
  <c r="AG183" i="92"/>
  <c r="AG272" i="92"/>
  <c r="AG216" i="92"/>
  <c r="AG274" i="92"/>
  <c r="AG253" i="92"/>
  <c r="AG291" i="92"/>
  <c r="AG289" i="92"/>
  <c r="AG205" i="92"/>
  <c r="AG261" i="92"/>
  <c r="AG273" i="92"/>
  <c r="AG285" i="92"/>
  <c r="AG152" i="92"/>
  <c r="AG260" i="92"/>
  <c r="AG267" i="92"/>
  <c r="AG265" i="92"/>
  <c r="AG348" i="92"/>
  <c r="AG365" i="92"/>
  <c r="AG367" i="92"/>
  <c r="AG380" i="92"/>
  <c r="AG350" i="92"/>
  <c r="AG322" i="92"/>
  <c r="AG359" i="92"/>
  <c r="AG361" i="92"/>
  <c r="AG325" i="92"/>
  <c r="AG373" i="92"/>
  <c r="AG303" i="92"/>
  <c r="AG298" i="92"/>
  <c r="AG356" i="92"/>
  <c r="AG353" i="92"/>
  <c r="AG334" i="92"/>
  <c r="AG304" i="92"/>
  <c r="AG335" i="92"/>
  <c r="AG344" i="92"/>
  <c r="AG306" i="92"/>
  <c r="AG355" i="92"/>
  <c r="AG377" i="92"/>
  <c r="AG218" i="92"/>
  <c r="AG384" i="92"/>
  <c r="AG301" i="92"/>
  <c r="AG297" i="92"/>
  <c r="AU309" i="92"/>
  <c r="AV309" i="92" s="1"/>
  <c r="AG418" i="92"/>
  <c r="AG394" i="92"/>
  <c r="AG397" i="92"/>
  <c r="AG427" i="92"/>
  <c r="AG430" i="92"/>
  <c r="AG410" i="92"/>
  <c r="AG415" i="92"/>
  <c r="AG414" i="92"/>
  <c r="AG426" i="92"/>
  <c r="AG413" i="92"/>
  <c r="AG425" i="92"/>
  <c r="AG396" i="92"/>
  <c r="AG431" i="92"/>
  <c r="AG438" i="92"/>
  <c r="AG439" i="92"/>
  <c r="AG435" i="92"/>
  <c r="AG437" i="92"/>
  <c r="AG404" i="92"/>
  <c r="AG429" i="92"/>
  <c r="AG399" i="92"/>
  <c r="AG395" i="92"/>
  <c r="AG391" i="92"/>
  <c r="AG135" i="92"/>
  <c r="AG137" i="92"/>
  <c r="AG121" i="92"/>
  <c r="AG191" i="92"/>
  <c r="AG149" i="92"/>
  <c r="AG189" i="92"/>
  <c r="AG171" i="92"/>
  <c r="AG147" i="92"/>
  <c r="AG421" i="92"/>
  <c r="AG422" i="92"/>
  <c r="AG403" i="92"/>
  <c r="AG417" i="92"/>
  <c r="AG434" i="92"/>
  <c r="AG398" i="92"/>
  <c r="AG141" i="92"/>
  <c r="AG125" i="92"/>
  <c r="AG150" i="92"/>
  <c r="AG131" i="92"/>
  <c r="AG117" i="92"/>
  <c r="AG161" i="92"/>
  <c r="AG115" i="92"/>
  <c r="AG184" i="92"/>
  <c r="AG165" i="92"/>
  <c r="AG192" i="92"/>
  <c r="AG186" i="92"/>
  <c r="AG140" i="92"/>
  <c r="AG129" i="92"/>
  <c r="AG193" i="92"/>
  <c r="AG180" i="92"/>
  <c r="AG250" i="92"/>
  <c r="AG268" i="92"/>
  <c r="AG283" i="92"/>
  <c r="AG243" i="92"/>
  <c r="AG266" i="92"/>
  <c r="AG280" i="92"/>
  <c r="AG254" i="92"/>
  <c r="AG236" i="92"/>
  <c r="AG219" i="92"/>
  <c r="AG287" i="92"/>
  <c r="AG238" i="92"/>
  <c r="AG235" i="92"/>
  <c r="AG228" i="92"/>
  <c r="AG244" i="92"/>
  <c r="AG240" i="92"/>
  <c r="AG262" i="92"/>
  <c r="AG372" i="92"/>
  <c r="AG369" i="92"/>
  <c r="AG317" i="92"/>
  <c r="AG366" i="92"/>
  <c r="AG337" i="92"/>
  <c r="AG311" i="92"/>
  <c r="AG387" i="92"/>
  <c r="AG352" i="92"/>
  <c r="AG252" i="92"/>
  <c r="T404" i="91"/>
  <c r="T430" i="91"/>
  <c r="T415" i="91"/>
  <c r="T334" i="91"/>
  <c r="T356" i="91"/>
  <c r="T348" i="91"/>
  <c r="T298" i="91"/>
  <c r="T372" i="91"/>
  <c r="T362" i="91"/>
  <c r="T365" i="91"/>
  <c r="T350" i="91"/>
  <c r="T337" i="91"/>
  <c r="T384" i="91"/>
  <c r="T340" i="91"/>
  <c r="T323" i="91"/>
  <c r="T335" i="91"/>
  <c r="T329" i="91"/>
  <c r="T381" i="91"/>
  <c r="T318" i="91"/>
  <c r="AT341" i="91"/>
  <c r="T417" i="91"/>
  <c r="T426" i="91"/>
  <c r="T197" i="91"/>
  <c r="T189" i="91"/>
  <c r="T222" i="91"/>
  <c r="T124" i="91"/>
  <c r="T235" i="91"/>
  <c r="T203" i="91"/>
  <c r="T225" i="91"/>
  <c r="T297" i="91"/>
  <c r="T397" i="91"/>
  <c r="T398" i="91"/>
  <c r="T393" i="91"/>
  <c r="T419" i="91"/>
  <c r="T391" i="91"/>
  <c r="T422" i="91"/>
  <c r="T392" i="91"/>
  <c r="T399" i="91"/>
  <c r="T418" i="91"/>
  <c r="T429" i="91"/>
  <c r="T122" i="91"/>
  <c r="T129" i="91"/>
  <c r="T109" i="91"/>
  <c r="T184" i="91"/>
  <c r="T158" i="91"/>
  <c r="T135" i="91"/>
  <c r="T148" i="91"/>
  <c r="T360" i="91"/>
  <c r="T191" i="91"/>
  <c r="AG195" i="91"/>
  <c r="AG172" i="91"/>
  <c r="T186" i="91"/>
  <c r="T118" i="91"/>
  <c r="T128" i="91"/>
  <c r="AG142" i="91"/>
  <c r="T142" i="91"/>
  <c r="T156" i="91"/>
  <c r="T187" i="91"/>
  <c r="T246" i="91"/>
  <c r="T243" i="91"/>
  <c r="T228" i="91"/>
  <c r="AG281" i="91"/>
  <c r="T280" i="91"/>
  <c r="T275" i="91"/>
  <c r="T249" i="91"/>
  <c r="T261" i="91"/>
  <c r="T242" i="91"/>
  <c r="T231" i="91"/>
  <c r="AG287" i="91"/>
  <c r="T286" i="91"/>
  <c r="AG286" i="91"/>
  <c r="T254" i="91"/>
  <c r="AG236" i="91"/>
  <c r="T268" i="91"/>
  <c r="T234" i="91"/>
  <c r="T209" i="91"/>
  <c r="AG209" i="91"/>
  <c r="T248" i="91"/>
  <c r="AG260" i="91"/>
  <c r="T211" i="91"/>
  <c r="AG221" i="91"/>
  <c r="T223" i="91"/>
  <c r="T265" i="91"/>
  <c r="T218" i="91"/>
  <c r="AG258" i="91"/>
  <c r="AG366" i="91"/>
  <c r="T322" i="91"/>
  <c r="AG317" i="91"/>
  <c r="T317" i="91"/>
  <c r="AG336" i="91"/>
  <c r="T336" i="91"/>
  <c r="T369" i="91"/>
  <c r="AN376" i="91"/>
  <c r="AR376" i="91"/>
  <c r="T359" i="91"/>
  <c r="T301" i="91"/>
  <c r="T332" i="91"/>
  <c r="T324" i="91"/>
  <c r="AG304" i="91"/>
  <c r="T304" i="91"/>
  <c r="T352" i="91"/>
  <c r="AG352" i="91"/>
  <c r="AG306" i="91"/>
  <c r="AG305" i="91"/>
  <c r="T305" i="91"/>
  <c r="T346" i="91"/>
  <c r="T371" i="91"/>
  <c r="T338" i="91"/>
  <c r="T284" i="91"/>
  <c r="AT318" i="91"/>
  <c r="T423" i="91"/>
  <c r="T431" i="91"/>
  <c r="T408" i="91"/>
  <c r="T433" i="91"/>
  <c r="T437" i="91"/>
  <c r="AG399" i="91"/>
  <c r="T401" i="91"/>
  <c r="T111" i="91"/>
  <c r="T193" i="91"/>
  <c r="T166" i="91"/>
  <c r="T141" i="91"/>
  <c r="T134" i="91"/>
  <c r="T167" i="91"/>
  <c r="AG158" i="91"/>
  <c r="T112" i="91"/>
  <c r="T183" i="91"/>
  <c r="T159" i="91"/>
  <c r="T177" i="91"/>
  <c r="T133" i="91"/>
  <c r="T146" i="91"/>
  <c r="T160" i="91"/>
  <c r="T116" i="91"/>
  <c r="T172" i="91"/>
  <c r="T196" i="91"/>
  <c r="T155" i="91"/>
  <c r="T117" i="91"/>
  <c r="T168" i="91"/>
  <c r="T199" i="91"/>
  <c r="T130" i="91"/>
  <c r="T162" i="91"/>
  <c r="T174" i="91"/>
  <c r="T152" i="91"/>
  <c r="T210" i="91"/>
  <c r="T237" i="91"/>
  <c r="T277" i="91"/>
  <c r="T285" i="91"/>
  <c r="T219" i="91"/>
  <c r="T216" i="91"/>
  <c r="T250" i="91"/>
  <c r="T287" i="91"/>
  <c r="T271" i="91"/>
  <c r="T256" i="91"/>
  <c r="T236" i="91"/>
  <c r="T241" i="91"/>
  <c r="T290" i="91"/>
  <c r="T279" i="91"/>
  <c r="T266" i="91"/>
  <c r="T224" i="91"/>
  <c r="T153" i="91"/>
  <c r="T262" i="91"/>
  <c r="T260" i="91"/>
  <c r="T206" i="91"/>
  <c r="T240" i="91"/>
  <c r="T252" i="91"/>
  <c r="T361" i="91"/>
  <c r="T325" i="91"/>
  <c r="T373" i="91"/>
  <c r="T368" i="91"/>
  <c r="T311" i="91"/>
  <c r="AO376" i="91"/>
  <c r="T347" i="91"/>
  <c r="T316" i="91"/>
  <c r="T387" i="91"/>
  <c r="T328" i="91"/>
  <c r="T321" i="91"/>
  <c r="T303" i="91"/>
  <c r="T342" i="91"/>
  <c r="T299" i="91"/>
  <c r="T306" i="91"/>
  <c r="T313" i="91"/>
  <c r="T300" i="91"/>
  <c r="T406" i="91"/>
  <c r="T438" i="91"/>
  <c r="AG402" i="91"/>
  <c r="T402" i="91"/>
  <c r="T427" i="91"/>
  <c r="T396" i="91"/>
  <c r="AG423" i="91"/>
  <c r="T414" i="91"/>
  <c r="T425" i="91"/>
  <c r="T424" i="91" s="1"/>
  <c r="AG437" i="91"/>
  <c r="AG439" i="91"/>
  <c r="T405" i="91"/>
  <c r="T407" i="91"/>
  <c r="AG426" i="91"/>
  <c r="T113" i="91"/>
  <c r="T123" i="91"/>
  <c r="AG111" i="91"/>
  <c r="T164" i="91"/>
  <c r="T409" i="91"/>
  <c r="T410" i="91"/>
  <c r="T403" i="91"/>
  <c r="T435" i="91"/>
  <c r="T434" i="91"/>
  <c r="T413" i="91"/>
  <c r="T421" i="91"/>
  <c r="T395" i="91"/>
  <c r="T439" i="91"/>
  <c r="T115" i="91"/>
  <c r="T178" i="91"/>
  <c r="T110" i="91"/>
  <c r="T121" i="91"/>
  <c r="T136" i="91"/>
  <c r="T140" i="91"/>
  <c r="T137" i="91"/>
  <c r="T198" i="91"/>
  <c r="T171" i="91"/>
  <c r="T125" i="91"/>
  <c r="T190" i="91"/>
  <c r="T131" i="91"/>
  <c r="T144" i="91"/>
  <c r="T179" i="91"/>
  <c r="T173" i="91"/>
  <c r="T192" i="91"/>
  <c r="T147" i="91"/>
  <c r="T195" i="91"/>
  <c r="T165" i="91"/>
  <c r="T175" i="91"/>
  <c r="T161" i="91"/>
  <c r="T119" i="91"/>
  <c r="T180" i="91"/>
  <c r="T278" i="91"/>
  <c r="T205" i="91"/>
  <c r="T273" i="91"/>
  <c r="T281" i="91"/>
  <c r="T283" i="91"/>
  <c r="T230" i="91"/>
  <c r="T291" i="91"/>
  <c r="T274" i="91"/>
  <c r="T255" i="91"/>
  <c r="T272" i="91"/>
  <c r="T238" i="91"/>
  <c r="T215" i="91"/>
  <c r="T213" i="91"/>
  <c r="T229" i="91"/>
  <c r="T227" i="91"/>
  <c r="T185" i="91"/>
  <c r="T259" i="91"/>
  <c r="T247" i="91"/>
  <c r="T221" i="91"/>
  <c r="T244" i="91"/>
  <c r="T258" i="91"/>
  <c r="T269" i="91"/>
  <c r="T383" i="91"/>
  <c r="T386" i="91"/>
  <c r="T367" i="91"/>
  <c r="T353" i="91"/>
  <c r="T363" i="91"/>
  <c r="T354" i="91"/>
  <c r="T330" i="91"/>
  <c r="T344" i="91"/>
  <c r="T331" i="91"/>
  <c r="T355" i="91"/>
  <c r="T385" i="91"/>
  <c r="T377" i="91"/>
  <c r="T341" i="91"/>
  <c r="AG122" i="91"/>
  <c r="AG129" i="91"/>
  <c r="AG167" i="91"/>
  <c r="AG419" i="91"/>
  <c r="AG421" i="91"/>
  <c r="AG407" i="91"/>
  <c r="AG183" i="91"/>
  <c r="AG397" i="91"/>
  <c r="AG409" i="91"/>
  <c r="AG430" i="91"/>
  <c r="AG398" i="91"/>
  <c r="AG410" i="91"/>
  <c r="AG406" i="91"/>
  <c r="AG438" i="91"/>
  <c r="AG391" i="91"/>
  <c r="AG394" i="91"/>
  <c r="AG422" i="91"/>
  <c r="AG396" i="91"/>
  <c r="AG408" i="91"/>
  <c r="AG395" i="91"/>
  <c r="AG113" i="91"/>
  <c r="AG123" i="91"/>
  <c r="AG193" i="91"/>
  <c r="AG109" i="91"/>
  <c r="AG141" i="91"/>
  <c r="AG134" i="91"/>
  <c r="AG181" i="91"/>
  <c r="AG112" i="91"/>
  <c r="AG159" i="91"/>
  <c r="AG135" i="91"/>
  <c r="AG197" i="91"/>
  <c r="AG189" i="91"/>
  <c r="AG125" i="91"/>
  <c r="AG192" i="91"/>
  <c r="AG160" i="91"/>
  <c r="AG186" i="91"/>
  <c r="AG175" i="91"/>
  <c r="AG127" i="91"/>
  <c r="AG285" i="91"/>
  <c r="AG274" i="91"/>
  <c r="AG272" i="91"/>
  <c r="AG238" i="91"/>
  <c r="AG213" i="91"/>
  <c r="AG224" i="91"/>
  <c r="AG203" i="91"/>
  <c r="AG223" i="91"/>
  <c r="AG225" i="91"/>
  <c r="AG265" i="91"/>
  <c r="AG343" i="91"/>
  <c r="AG361" i="91"/>
  <c r="AG325" i="91"/>
  <c r="AG386" i="91"/>
  <c r="AG373" i="91"/>
  <c r="AG369" i="91"/>
  <c r="AG328" i="91"/>
  <c r="AG321" i="91"/>
  <c r="AG365" i="91"/>
  <c r="AG354" i="91"/>
  <c r="AG300" i="91"/>
  <c r="AG344" i="91"/>
  <c r="AG331" i="91"/>
  <c r="AG335" i="91"/>
  <c r="AG385" i="91"/>
  <c r="AG289" i="91"/>
  <c r="AG255" i="91"/>
  <c r="AG235" i="91"/>
  <c r="AG271" i="91"/>
  <c r="AG256" i="91"/>
  <c r="AG279" i="91"/>
  <c r="AG259" i="91"/>
  <c r="AG247" i="91"/>
  <c r="AG207" i="91"/>
  <c r="AG218" i="91"/>
  <c r="AG269" i="91"/>
  <c r="AG315" i="91"/>
  <c r="AG297" i="91"/>
  <c r="AG311" i="91"/>
  <c r="AG372" i="91"/>
  <c r="AG380" i="91"/>
  <c r="AG316" i="91"/>
  <c r="AG353" i="91"/>
  <c r="AG363" i="91"/>
  <c r="AG301" i="91"/>
  <c r="AG350" i="91"/>
  <c r="AG323" i="91"/>
  <c r="AG313" i="91"/>
  <c r="AG338" i="91"/>
  <c r="AG318" i="91"/>
  <c r="AG133" i="91"/>
  <c r="AG124" i="91"/>
  <c r="AG117" i="91"/>
  <c r="AG161" i="91"/>
  <c r="AG174" i="91"/>
  <c r="AG278" i="91"/>
  <c r="AG273" i="91"/>
  <c r="AG253" i="91"/>
  <c r="AG222" i="91"/>
  <c r="AG283" i="91"/>
  <c r="AG261" i="91"/>
  <c r="AG216" i="91"/>
  <c r="AG393" i="91"/>
  <c r="AG403" i="91"/>
  <c r="AG435" i="91"/>
  <c r="AG427" i="91"/>
  <c r="AG414" i="91"/>
  <c r="AG434" i="91"/>
  <c r="AG392" i="91"/>
  <c r="AG405" i="91"/>
  <c r="AG401" i="91"/>
  <c r="AG418" i="91"/>
  <c r="AG429" i="91"/>
  <c r="AG154" i="91"/>
  <c r="AG115" i="91"/>
  <c r="AG110" i="91"/>
  <c r="AG184" i="91"/>
  <c r="AG140" i="91"/>
  <c r="AG143" i="91"/>
  <c r="AG177" i="91"/>
  <c r="AG148" i="91"/>
  <c r="AG144" i="91"/>
  <c r="AG191" i="91"/>
  <c r="AG147" i="91"/>
  <c r="AG116" i="91"/>
  <c r="AG155" i="91"/>
  <c r="AG168" i="91"/>
  <c r="AG199" i="91"/>
  <c r="AG130" i="91"/>
  <c r="AG180" i="91"/>
  <c r="AG187" i="91"/>
  <c r="AG205" i="91"/>
  <c r="AG210" i="91"/>
  <c r="AG275" i="91"/>
  <c r="AG249" i="91"/>
  <c r="AG219" i="91"/>
  <c r="AG242" i="91"/>
  <c r="AG250" i="91"/>
  <c r="AG212" i="91"/>
  <c r="AG231" i="91"/>
  <c r="AG217" i="91"/>
  <c r="AG254" i="91"/>
  <c r="AG234" i="91"/>
  <c r="AG241" i="91"/>
  <c r="AG229" i="91"/>
  <c r="AG227" i="91"/>
  <c r="AG206" i="91"/>
  <c r="AG240" i="91"/>
  <c r="AG284" i="91"/>
  <c r="AG383" i="91"/>
  <c r="AG322" i="91"/>
  <c r="AG334" i="91"/>
  <c r="AG368" i="91"/>
  <c r="AG298" i="91"/>
  <c r="AN308" i="91"/>
  <c r="S308" i="91"/>
  <c r="AC308" i="91"/>
  <c r="S376" i="91"/>
  <c r="J376" i="91"/>
  <c r="AG347" i="91"/>
  <c r="AG359" i="91"/>
  <c r="AG362" i="91"/>
  <c r="AG387" i="91"/>
  <c r="AG342" i="91"/>
  <c r="AG337" i="91"/>
  <c r="AG384" i="91"/>
  <c r="AG324" i="91"/>
  <c r="AG340" i="91"/>
  <c r="AG330" i="91"/>
  <c r="AG346" i="91"/>
  <c r="AG371" i="91"/>
  <c r="AG381" i="91"/>
  <c r="AG329" i="91"/>
  <c r="AG377" i="91"/>
  <c r="AG128" i="91"/>
  <c r="AG162" i="91"/>
  <c r="AG185" i="91"/>
  <c r="AG246" i="91"/>
  <c r="AG277" i="91"/>
  <c r="AG404" i="91"/>
  <c r="AG415" i="91"/>
  <c r="AG431" i="91"/>
  <c r="AG413" i="91"/>
  <c r="AG417" i="91"/>
  <c r="AG425" i="91"/>
  <c r="AG433" i="91"/>
  <c r="AG178" i="91"/>
  <c r="AG166" i="91"/>
  <c r="AG121" i="91"/>
  <c r="AG136" i="91"/>
  <c r="AG137" i="91"/>
  <c r="AG150" i="91"/>
  <c r="AG164" i="91"/>
  <c r="AG198" i="91"/>
  <c r="AG149" i="91"/>
  <c r="AG171" i="91"/>
  <c r="AG190" i="91"/>
  <c r="AG131" i="91"/>
  <c r="AG179" i="91"/>
  <c r="AG173" i="91"/>
  <c r="AG146" i="91"/>
  <c r="AG196" i="91"/>
  <c r="AG165" i="91"/>
  <c r="AG118" i="91"/>
  <c r="AG119" i="91"/>
  <c r="AG156" i="91"/>
  <c r="AG152" i="91"/>
  <c r="AG243" i="91"/>
  <c r="AG228" i="91"/>
  <c r="AG237" i="91"/>
  <c r="AG280" i="91"/>
  <c r="AG230" i="91"/>
  <c r="AG291" i="91"/>
  <c r="AG268" i="91"/>
  <c r="AG215" i="91"/>
  <c r="AG290" i="91"/>
  <c r="AG266" i="91"/>
  <c r="AG248" i="91"/>
  <c r="AG153" i="91"/>
  <c r="AG262" i="91"/>
  <c r="AG211" i="91"/>
  <c r="AG244" i="91"/>
  <c r="AG252" i="91"/>
  <c r="AG356" i="91"/>
  <c r="AG348" i="91"/>
  <c r="AG367" i="91"/>
  <c r="AG303" i="91"/>
  <c r="AG332" i="91"/>
  <c r="AG299" i="91"/>
  <c r="AG360" i="91"/>
  <c r="AG355" i="91"/>
  <c r="AG341" i="91"/>
  <c r="AU378" i="94"/>
  <c r="AV378" i="94" s="1"/>
  <c r="V376" i="94"/>
  <c r="AT378" i="94"/>
  <c r="AM376" i="92"/>
  <c r="AN376" i="92"/>
  <c r="Q376" i="92"/>
  <c r="AU385" i="92"/>
  <c r="AV385" i="92" s="1"/>
  <c r="AU341" i="91"/>
  <c r="AV341" i="91" s="1"/>
  <c r="AT355" i="87"/>
  <c r="AT260" i="87"/>
  <c r="R376" i="87"/>
  <c r="Z376" i="87"/>
  <c r="N376" i="88"/>
  <c r="AO376" i="88"/>
  <c r="I376" i="88"/>
  <c r="AU329" i="88"/>
  <c r="AV329" i="88" s="1"/>
  <c r="AU377" i="88"/>
  <c r="AV377" i="88" s="1"/>
  <c r="AR376" i="88"/>
  <c r="R376" i="88"/>
  <c r="J376" i="88"/>
  <c r="AE376" i="32"/>
  <c r="AN376" i="32"/>
  <c r="I376" i="91"/>
  <c r="AM376" i="91"/>
  <c r="AU318" i="32"/>
  <c r="AU338" i="92"/>
  <c r="AV338" i="92" s="1"/>
  <c r="AG341" i="32"/>
  <c r="T381" i="32"/>
  <c r="T341" i="32"/>
  <c r="AU318" i="91"/>
  <c r="AV318" i="91" s="1"/>
  <c r="AT341" i="32"/>
  <c r="AU381" i="32"/>
  <c r="K376" i="32"/>
  <c r="AE376" i="93"/>
  <c r="P376" i="93"/>
  <c r="AB376" i="93"/>
  <c r="AH376" i="93"/>
  <c r="M376" i="88"/>
  <c r="AP376" i="88"/>
  <c r="I376" i="94"/>
  <c r="AD376" i="94"/>
  <c r="AE376" i="87"/>
  <c r="AI376" i="91"/>
  <c r="AD376" i="93"/>
  <c r="W376" i="93"/>
  <c r="AT331" i="88"/>
  <c r="AT346" i="92"/>
  <c r="AU341" i="88"/>
  <c r="AV341" i="88" s="1"/>
  <c r="AT371" i="93"/>
  <c r="AT318" i="94"/>
  <c r="AK376" i="88"/>
  <c r="AP376" i="32"/>
  <c r="AB376" i="92"/>
  <c r="H376" i="92"/>
  <c r="V376" i="87"/>
  <c r="P376" i="87"/>
  <c r="AQ376" i="91"/>
  <c r="H376" i="91"/>
  <c r="AE376" i="91"/>
  <c r="AB376" i="91"/>
  <c r="AS376" i="91"/>
  <c r="Y376" i="91"/>
  <c r="O376" i="91"/>
  <c r="AP376" i="91"/>
  <c r="AA376" i="91"/>
  <c r="AF376" i="93"/>
  <c r="AN376" i="88"/>
  <c r="AA376" i="88"/>
  <c r="AM376" i="32"/>
  <c r="J376" i="94"/>
  <c r="O376" i="92"/>
  <c r="N376" i="87"/>
  <c r="AC376" i="87"/>
  <c r="AR376" i="87"/>
  <c r="K376" i="91"/>
  <c r="R376" i="93"/>
  <c r="N376" i="93"/>
  <c r="AU377" i="91"/>
  <c r="AV377" i="91" s="1"/>
  <c r="AT346" i="94"/>
  <c r="AB308" i="88"/>
  <c r="AD376" i="88"/>
  <c r="Q376" i="88"/>
  <c r="AL376" i="88"/>
  <c r="H376" i="32"/>
  <c r="L376" i="94"/>
  <c r="AE376" i="94"/>
  <c r="AQ376" i="94"/>
  <c r="R376" i="92"/>
  <c r="N376" i="92"/>
  <c r="Z376" i="92"/>
  <c r="X376" i="92"/>
  <c r="AA376" i="87"/>
  <c r="AL376" i="87"/>
  <c r="AD376" i="87"/>
  <c r="AF376" i="87"/>
  <c r="AC376" i="91"/>
  <c r="V376" i="93"/>
  <c r="H376" i="93"/>
  <c r="X376" i="93"/>
  <c r="L376" i="93"/>
  <c r="AL376" i="93"/>
  <c r="AM376" i="93"/>
  <c r="AT330" i="88"/>
  <c r="AT346" i="32"/>
  <c r="AG375" i="32"/>
  <c r="AT375" i="94"/>
  <c r="AT371" i="88"/>
  <c r="AU381" i="87"/>
  <c r="AV381" i="87" s="1"/>
  <c r="AU329" i="94"/>
  <c r="AV329" i="94" s="1"/>
  <c r="AG338" i="32"/>
  <c r="AT335" i="88"/>
  <c r="AT379" i="87"/>
  <c r="AT381" i="93"/>
  <c r="T318" i="32"/>
  <c r="AU312" i="93"/>
  <c r="AV312" i="93" s="1"/>
  <c r="AU377" i="94"/>
  <c r="AV377" i="94" s="1"/>
  <c r="AT338" i="92"/>
  <c r="AT377" i="92"/>
  <c r="AT371" i="92"/>
  <c r="AT385" i="88"/>
  <c r="AU312" i="87"/>
  <c r="AV312" i="87" s="1"/>
  <c r="AU371" i="93"/>
  <c r="AV371" i="93" s="1"/>
  <c r="AT377" i="91"/>
  <c r="T371" i="32"/>
  <c r="AT371" i="32"/>
  <c r="AU371" i="32"/>
  <c r="AT318" i="32"/>
  <c r="T338" i="32"/>
  <c r="AU377" i="92"/>
  <c r="AV377" i="92" s="1"/>
  <c r="AU331" i="94"/>
  <c r="AV331" i="94" s="1"/>
  <c r="AT331" i="94"/>
  <c r="AU318" i="94"/>
  <c r="AV318" i="94" s="1"/>
  <c r="AT341" i="87"/>
  <c r="AF376" i="92"/>
  <c r="AS376" i="87"/>
  <c r="L376" i="87"/>
  <c r="AB376" i="87"/>
  <c r="O376" i="87"/>
  <c r="S376" i="87"/>
  <c r="Y376" i="88"/>
  <c r="AE376" i="88"/>
  <c r="J376" i="87"/>
  <c r="AO376" i="87"/>
  <c r="AM376" i="87"/>
  <c r="AP376" i="87"/>
  <c r="AQ376" i="87"/>
  <c r="N376" i="91"/>
  <c r="O376" i="93"/>
  <c r="Y376" i="93"/>
  <c r="K376" i="93"/>
  <c r="AA376" i="32"/>
  <c r="AI376" i="94"/>
  <c r="X376" i="94"/>
  <c r="AO376" i="94"/>
  <c r="AE376" i="92"/>
  <c r="Z376" i="91"/>
  <c r="M376" i="91"/>
  <c r="X376" i="91"/>
  <c r="U376" i="91"/>
  <c r="AL376" i="91"/>
  <c r="AU331" i="91"/>
  <c r="AV331" i="91" s="1"/>
  <c r="AT375" i="32"/>
  <c r="AU385" i="91"/>
  <c r="AV385" i="91" s="1"/>
  <c r="AT377" i="32"/>
  <c r="AT318" i="92"/>
  <c r="AT338" i="32"/>
  <c r="AU335" i="88"/>
  <c r="AV335" i="88" s="1"/>
  <c r="AU346" i="94"/>
  <c r="AV346" i="94" s="1"/>
  <c r="AT329" i="94"/>
  <c r="AU381" i="93"/>
  <c r="AV381" i="93" s="1"/>
  <c r="AT341" i="88"/>
  <c r="AG371" i="32"/>
  <c r="AT312" i="93"/>
  <c r="AT312" i="87"/>
  <c r="AG318" i="32"/>
  <c r="AU338" i="32"/>
  <c r="AU371" i="88"/>
  <c r="AV371" i="88" s="1"/>
  <c r="AU379" i="87"/>
  <c r="AV379" i="87" s="1"/>
  <c r="J376" i="32"/>
  <c r="AT374" i="93"/>
  <c r="AU374" i="93"/>
  <c r="AV374" i="93" s="1"/>
  <c r="AG335" i="32"/>
  <c r="AU312" i="88"/>
  <c r="AV312" i="88" s="1"/>
  <c r="AT374" i="87"/>
  <c r="AT346" i="88"/>
  <c r="AG374" i="32"/>
  <c r="AT375" i="87"/>
  <c r="AT318" i="87"/>
  <c r="AT385" i="91"/>
  <c r="AU318" i="92"/>
  <c r="AV318" i="92" s="1"/>
  <c r="AT381" i="87"/>
  <c r="AU379" i="88"/>
  <c r="AV379" i="88" s="1"/>
  <c r="AU355" i="87"/>
  <c r="AV355" i="87" s="1"/>
  <c r="AT379" i="88"/>
  <c r="K376" i="88"/>
  <c r="AF376" i="88"/>
  <c r="Q376" i="32"/>
  <c r="AJ376" i="94"/>
  <c r="AL376" i="94"/>
  <c r="R376" i="94"/>
  <c r="Q376" i="94"/>
  <c r="AQ376" i="92"/>
  <c r="AC376" i="92"/>
  <c r="AR376" i="92"/>
  <c r="AN376" i="87"/>
  <c r="AN376" i="93"/>
  <c r="J376" i="93"/>
  <c r="M376" i="93"/>
  <c r="AN390" i="92"/>
  <c r="AN389" i="92" s="1"/>
  <c r="H390" i="92"/>
  <c r="H389" i="92" s="1"/>
  <c r="AI432" i="93"/>
  <c r="AH257" i="92"/>
  <c r="AC257" i="92"/>
  <c r="V257" i="92"/>
  <c r="T284" i="32"/>
  <c r="AU269" i="93"/>
  <c r="AV269" i="93" s="1"/>
  <c r="T252" i="32"/>
  <c r="AT252" i="92"/>
  <c r="AU260" i="87"/>
  <c r="AV260" i="87" s="1"/>
  <c r="AP257" i="87"/>
  <c r="AJ257" i="92"/>
  <c r="Q257" i="92"/>
  <c r="AU252" i="32"/>
  <c r="AT284" i="93"/>
  <c r="AU252" i="92"/>
  <c r="AV252" i="92" s="1"/>
  <c r="Z390" i="93"/>
  <c r="Z389" i="93" s="1"/>
  <c r="AF390" i="87"/>
  <c r="AF389" i="87" s="1"/>
  <c r="AB428" i="94"/>
  <c r="V428" i="88"/>
  <c r="J412" i="94"/>
  <c r="AN390" i="93"/>
  <c r="AN389" i="93" s="1"/>
  <c r="AS390" i="94"/>
  <c r="AS389" i="94" s="1"/>
  <c r="AO390" i="94"/>
  <c r="AO389" i="94" s="1"/>
  <c r="S390" i="87"/>
  <c r="S389" i="87" s="1"/>
  <c r="K436" i="91"/>
  <c r="AE390" i="93"/>
  <c r="AE389" i="93" s="1"/>
  <c r="U390" i="94"/>
  <c r="L412" i="94"/>
  <c r="N412" i="94"/>
  <c r="AA390" i="93"/>
  <c r="AA389" i="93" s="1"/>
  <c r="R390" i="94"/>
  <c r="R389" i="94" s="1"/>
  <c r="AD390" i="94"/>
  <c r="AD389" i="94" s="1"/>
  <c r="V390" i="87"/>
  <c r="V389" i="87" s="1"/>
  <c r="R390" i="87"/>
  <c r="R389" i="87" s="1"/>
  <c r="V390" i="93"/>
  <c r="V389" i="93" s="1"/>
  <c r="I390" i="94"/>
  <c r="I389" i="94" s="1"/>
  <c r="AN390" i="94"/>
  <c r="AN389" i="94" s="1"/>
  <c r="Y390" i="94"/>
  <c r="Y389" i="94" s="1"/>
  <c r="I390" i="87"/>
  <c r="I389" i="87" s="1"/>
  <c r="J390" i="94"/>
  <c r="J389" i="94" s="1"/>
  <c r="W390" i="94"/>
  <c r="W389" i="94" s="1"/>
  <c r="X390" i="94"/>
  <c r="X389" i="94" s="1"/>
  <c r="N432" i="92"/>
  <c r="AA390" i="94"/>
  <c r="AA389" i="94" s="1"/>
  <c r="O390" i="94"/>
  <c r="O389" i="94" s="1"/>
  <c r="Z390" i="94"/>
  <c r="Z389" i="94" s="1"/>
  <c r="AF390" i="94"/>
  <c r="AF389" i="94" s="1"/>
  <c r="K390" i="94"/>
  <c r="K389" i="94" s="1"/>
  <c r="P390" i="94"/>
  <c r="P389" i="94" s="1"/>
  <c r="N390" i="94"/>
  <c r="N389" i="94" s="1"/>
  <c r="Q390" i="94"/>
  <c r="Q389" i="94" s="1"/>
  <c r="AM390" i="94"/>
  <c r="AM389" i="94" s="1"/>
  <c r="AQ390" i="94"/>
  <c r="AQ389" i="94" s="1"/>
  <c r="S390" i="94"/>
  <c r="S389" i="94" s="1"/>
  <c r="V390" i="94"/>
  <c r="V389" i="94" s="1"/>
  <c r="AI390" i="94"/>
  <c r="AI389" i="94" s="1"/>
  <c r="AE390" i="94"/>
  <c r="AE389" i="94" s="1"/>
  <c r="AP390" i="94"/>
  <c r="AP389" i="94" s="1"/>
  <c r="T435" i="32"/>
  <c r="U432" i="93"/>
  <c r="Z432" i="93"/>
  <c r="AB390" i="94"/>
  <c r="AB389" i="94" s="1"/>
  <c r="AL390" i="94"/>
  <c r="AL389" i="94" s="1"/>
  <c r="AC390" i="94"/>
  <c r="AC389" i="94" s="1"/>
  <c r="L390" i="94"/>
  <c r="L389" i="94" s="1"/>
  <c r="AK390" i="94"/>
  <c r="AK389" i="94" s="1"/>
  <c r="AH390" i="94"/>
  <c r="AH389" i="94" s="1"/>
  <c r="AR390" i="94"/>
  <c r="AR389" i="94" s="1"/>
  <c r="H390" i="94"/>
  <c r="AU269" i="91"/>
  <c r="AV269" i="91" s="1"/>
  <c r="AU252" i="88"/>
  <c r="AV252" i="88" s="1"/>
  <c r="AT252" i="88"/>
  <c r="N257" i="93"/>
  <c r="AS257" i="93"/>
  <c r="K257" i="93"/>
  <c r="AU252" i="91"/>
  <c r="AV252" i="91" s="1"/>
  <c r="AT269" i="94"/>
  <c r="AT262" i="88"/>
  <c r="AG284" i="32"/>
  <c r="AG252" i="32"/>
  <c r="AU269" i="94"/>
  <c r="AV269" i="94" s="1"/>
  <c r="AT252" i="32"/>
  <c r="AB257" i="92"/>
  <c r="AT269" i="93"/>
  <c r="AU284" i="93"/>
  <c r="AV284" i="93" s="1"/>
  <c r="AQ428" i="92"/>
  <c r="J390" i="92"/>
  <c r="J389" i="92" s="1"/>
  <c r="AL420" i="92"/>
  <c r="K420" i="32"/>
  <c r="AP420" i="93"/>
  <c r="AM390" i="92"/>
  <c r="AM389" i="92" s="1"/>
  <c r="AQ416" i="93"/>
  <c r="M416" i="88"/>
  <c r="AB420" i="92"/>
  <c r="AR390" i="92"/>
  <c r="AR389" i="92" s="1"/>
  <c r="T423" i="32"/>
  <c r="AL428" i="94"/>
  <c r="AJ416" i="93"/>
  <c r="V416" i="93"/>
  <c r="W416" i="88"/>
  <c r="S416" i="88"/>
  <c r="AR420" i="92"/>
  <c r="W424" i="88"/>
  <c r="AR424" i="88"/>
  <c r="S432" i="93"/>
  <c r="AJ432" i="87"/>
  <c r="AA432" i="87"/>
  <c r="T437" i="32"/>
  <c r="Z428" i="92"/>
  <c r="AO412" i="94"/>
  <c r="S412" i="94"/>
  <c r="AQ412" i="94"/>
  <c r="Z412" i="94"/>
  <c r="R412" i="88"/>
  <c r="O432" i="92"/>
  <c r="I432" i="92"/>
  <c r="AO390" i="93"/>
  <c r="AO389" i="93" s="1"/>
  <c r="M390" i="93"/>
  <c r="M389" i="93" s="1"/>
  <c r="J390" i="87"/>
  <c r="J389" i="87" s="1"/>
  <c r="AN390" i="87"/>
  <c r="AN389" i="87" s="1"/>
  <c r="AO436" i="32"/>
  <c r="T396" i="32"/>
  <c r="T399" i="32"/>
  <c r="AQ412" i="92"/>
  <c r="H428" i="94"/>
  <c r="K428" i="94"/>
  <c r="J428" i="94"/>
  <c r="N428" i="94"/>
  <c r="AK428" i="94"/>
  <c r="P436" i="93"/>
  <c r="AA436" i="93"/>
  <c r="AC436" i="32"/>
  <c r="P390" i="93"/>
  <c r="P389" i="93" s="1"/>
  <c r="AP390" i="93"/>
  <c r="AP389" i="93" s="1"/>
  <c r="AA390" i="87"/>
  <c r="AA389" i="87" s="1"/>
  <c r="AP390" i="87"/>
  <c r="AP389" i="87" s="1"/>
  <c r="T404" i="32"/>
  <c r="T413" i="32"/>
  <c r="T421" i="32"/>
  <c r="T426" i="32"/>
  <c r="T391" i="32"/>
  <c r="T414" i="32"/>
  <c r="T439" i="32"/>
  <c r="T425" i="32"/>
  <c r="AG401" i="32"/>
  <c r="T401" i="32"/>
  <c r="AG431" i="32"/>
  <c r="T406" i="32"/>
  <c r="AG413" i="32"/>
  <c r="T430" i="32"/>
  <c r="AG415" i="32"/>
  <c r="AA412" i="88"/>
  <c r="AR412" i="88"/>
  <c r="X400" i="93"/>
  <c r="AG406" i="32"/>
  <c r="AI412" i="92"/>
  <c r="AI416" i="93"/>
  <c r="AO416" i="88"/>
  <c r="AG430" i="32"/>
  <c r="AC432" i="93"/>
  <c r="I436" i="93"/>
  <c r="AJ436" i="93"/>
  <c r="S416" i="92"/>
  <c r="AG434" i="32"/>
  <c r="AG426" i="32"/>
  <c r="AG405" i="32"/>
  <c r="AG395" i="32"/>
  <c r="AG394" i="32"/>
  <c r="T394" i="32"/>
  <c r="T392" i="32"/>
  <c r="O412" i="92"/>
  <c r="P428" i="94"/>
  <c r="AI428" i="94"/>
  <c r="AA416" i="93"/>
  <c r="Z416" i="93"/>
  <c r="R416" i="88"/>
  <c r="AM420" i="92"/>
  <c r="AA420" i="92"/>
  <c r="P432" i="93"/>
  <c r="H432" i="87"/>
  <c r="L432" i="87"/>
  <c r="AG398" i="32"/>
  <c r="R420" i="93"/>
  <c r="T403" i="32"/>
  <c r="AG403" i="32"/>
  <c r="AG437" i="32"/>
  <c r="AG429" i="32"/>
  <c r="AB436" i="91"/>
  <c r="AK436" i="91"/>
  <c r="AN412" i="94"/>
  <c r="X412" i="94"/>
  <c r="V412" i="88"/>
  <c r="W412" i="88"/>
  <c r="M412" i="88"/>
  <c r="X432" i="92"/>
  <c r="AO432" i="92"/>
  <c r="AN432" i="92"/>
  <c r="AK432" i="92"/>
  <c r="W432" i="92"/>
  <c r="AB432" i="92"/>
  <c r="AL390" i="93"/>
  <c r="AL389" i="93" s="1"/>
  <c r="AF390" i="93"/>
  <c r="AF389" i="93" s="1"/>
  <c r="O390" i="93"/>
  <c r="O389" i="93" s="1"/>
  <c r="U390" i="93"/>
  <c r="T409" i="32"/>
  <c r="AG391" i="32"/>
  <c r="AG392" i="32"/>
  <c r="W416" i="32"/>
  <c r="AG402" i="32"/>
  <c r="AG407" i="32"/>
  <c r="T427" i="32"/>
  <c r="AG418" i="32"/>
  <c r="AR390" i="87"/>
  <c r="AR389" i="87" s="1"/>
  <c r="K390" i="87"/>
  <c r="K389" i="87" s="1"/>
  <c r="AK390" i="87"/>
  <c r="AK389" i="87" s="1"/>
  <c r="AJ390" i="87"/>
  <c r="AJ389" i="87" s="1"/>
  <c r="T397" i="32"/>
  <c r="AG393" i="32"/>
  <c r="AL416" i="94"/>
  <c r="Z428" i="88"/>
  <c r="AP420" i="92"/>
  <c r="AG421" i="32"/>
  <c r="AP432" i="93"/>
  <c r="T415" i="32"/>
  <c r="AD436" i="93"/>
  <c r="O416" i="92"/>
  <c r="V416" i="92"/>
  <c r="AG423" i="32"/>
  <c r="T410" i="32"/>
  <c r="T433" i="32"/>
  <c r="T438" i="32"/>
  <c r="AK416" i="94"/>
  <c r="AI420" i="93"/>
  <c r="AG419" i="32"/>
  <c r="T419" i="32"/>
  <c r="AF412" i="92"/>
  <c r="I412" i="92"/>
  <c r="AJ428" i="94"/>
  <c r="L428" i="94"/>
  <c r="I428" i="94"/>
  <c r="AF428" i="88"/>
  <c r="L428" i="88"/>
  <c r="AG404" i="32"/>
  <c r="K420" i="92"/>
  <c r="W432" i="93"/>
  <c r="X432" i="93"/>
  <c r="AO432" i="87"/>
  <c r="T398" i="32"/>
  <c r="L424" i="93"/>
  <c r="AN436" i="93"/>
  <c r="U436" i="93"/>
  <c r="AC436" i="93"/>
  <c r="Y436" i="93"/>
  <c r="N436" i="93"/>
  <c r="AP436" i="93"/>
  <c r="AB416" i="92"/>
  <c r="M416" i="92"/>
  <c r="T429" i="32"/>
  <c r="T434" i="32"/>
  <c r="W390" i="93"/>
  <c r="W389" i="93" s="1"/>
  <c r="N390" i="93"/>
  <c r="N389" i="93" s="1"/>
  <c r="AC390" i="93"/>
  <c r="AC389" i="93" s="1"/>
  <c r="AS390" i="93"/>
  <c r="AS389" i="93" s="1"/>
  <c r="AG409" i="32"/>
  <c r="AG410" i="32"/>
  <c r="K420" i="91"/>
  <c r="T405" i="32"/>
  <c r="T395" i="32"/>
  <c r="AG414" i="32"/>
  <c r="AG439" i="32"/>
  <c r="AG417" i="32"/>
  <c r="T417" i="32"/>
  <c r="AG425" i="32"/>
  <c r="AG433" i="32"/>
  <c r="T402" i="32"/>
  <c r="T422" i="32"/>
  <c r="AG422" i="32"/>
  <c r="AG396" i="32"/>
  <c r="AG399" i="32"/>
  <c r="T407" i="32"/>
  <c r="AG427" i="32"/>
  <c r="W436" i="91"/>
  <c r="Z436" i="91"/>
  <c r="T418" i="32"/>
  <c r="M428" i="92"/>
  <c r="AJ428" i="92"/>
  <c r="X428" i="92"/>
  <c r="U428" i="92"/>
  <c r="AP428" i="92"/>
  <c r="T431" i="32"/>
  <c r="T408" i="32"/>
  <c r="AG408" i="32"/>
  <c r="W390" i="87"/>
  <c r="W389" i="87" s="1"/>
  <c r="X390" i="87"/>
  <c r="X389" i="87" s="1"/>
  <c r="AE390" i="87"/>
  <c r="AE389" i="87" s="1"/>
  <c r="AQ390" i="87"/>
  <c r="AQ389" i="87" s="1"/>
  <c r="AG397" i="32"/>
  <c r="AG438" i="32"/>
  <c r="T393" i="32"/>
  <c r="AG435" i="32"/>
  <c r="AU218" i="93"/>
  <c r="AV218" i="93" s="1"/>
  <c r="AT269" i="91"/>
  <c r="AU284" i="88"/>
  <c r="AV284" i="88" s="1"/>
  <c r="AT218" i="93"/>
  <c r="Z257" i="87"/>
  <c r="AI257" i="87"/>
  <c r="AF257" i="87"/>
  <c r="AU284" i="92"/>
  <c r="AV284" i="92" s="1"/>
  <c r="AU284" i="32"/>
  <c r="AU262" i="88"/>
  <c r="AV262" i="88" s="1"/>
  <c r="AU211" i="92"/>
  <c r="AV211" i="92" s="1"/>
  <c r="AT284" i="32"/>
  <c r="AB257" i="93"/>
  <c r="S257" i="93"/>
  <c r="AR257" i="93"/>
  <c r="AT211" i="92"/>
  <c r="AT284" i="88"/>
  <c r="AQ257" i="88"/>
  <c r="AU312" i="94"/>
  <c r="AV312" i="94" s="1"/>
  <c r="AT378" i="32"/>
  <c r="AU329" i="91"/>
  <c r="AV329" i="91" s="1"/>
  <c r="AT341" i="93"/>
  <c r="AT377" i="94"/>
  <c r="AT381" i="91"/>
  <c r="AG377" i="32"/>
  <c r="AU381" i="94"/>
  <c r="AV381" i="94" s="1"/>
  <c r="AT381" i="94"/>
  <c r="AU385" i="88"/>
  <c r="AV385" i="88" s="1"/>
  <c r="AT377" i="93"/>
  <c r="P376" i="88"/>
  <c r="W376" i="88"/>
  <c r="X376" i="87"/>
  <c r="Y376" i="87"/>
  <c r="H376" i="87"/>
  <c r="I376" i="87"/>
  <c r="AD376" i="91"/>
  <c r="AA376" i="93"/>
  <c r="AP376" i="93"/>
  <c r="AI376" i="93"/>
  <c r="AS376" i="93"/>
  <c r="AC376" i="93"/>
  <c r="U376" i="93"/>
  <c r="AT371" i="91"/>
  <c r="AU377" i="93"/>
  <c r="AV377" i="93" s="1"/>
  <c r="V376" i="88"/>
  <c r="U376" i="88"/>
  <c r="AB376" i="88"/>
  <c r="Z376" i="88"/>
  <c r="AJ376" i="88"/>
  <c r="X376" i="88"/>
  <c r="AS376" i="94"/>
  <c r="AJ376" i="87"/>
  <c r="W376" i="87"/>
  <c r="Q376" i="87"/>
  <c r="M376" i="87"/>
  <c r="AJ376" i="91"/>
  <c r="AQ376" i="93"/>
  <c r="AO376" i="93"/>
  <c r="AU377" i="32"/>
  <c r="Y376" i="32"/>
  <c r="N376" i="32"/>
  <c r="AJ376" i="32"/>
  <c r="I376" i="32"/>
  <c r="P376" i="32"/>
  <c r="Z376" i="32"/>
  <c r="S376" i="32"/>
  <c r="AR376" i="32"/>
  <c r="AF376" i="32"/>
  <c r="T377" i="32"/>
  <c r="T346" i="32"/>
  <c r="AG331" i="32"/>
  <c r="T331" i="32"/>
  <c r="T329" i="32"/>
  <c r="AT329" i="32"/>
  <c r="AT331" i="32"/>
  <c r="AT312" i="32"/>
  <c r="AU335" i="92"/>
  <c r="AV335" i="92" s="1"/>
  <c r="AU346" i="88"/>
  <c r="AV346" i="88" s="1"/>
  <c r="AU379" i="94"/>
  <c r="AV379" i="94" s="1"/>
  <c r="AU379" i="92"/>
  <c r="AV379" i="92" s="1"/>
  <c r="AU335" i="91"/>
  <c r="AV335" i="91" s="1"/>
  <c r="AU346" i="87"/>
  <c r="AU338" i="91"/>
  <c r="AV338" i="91" s="1"/>
  <c r="AU318" i="87"/>
  <c r="AV318" i="87" s="1"/>
  <c r="AG346" i="32"/>
  <c r="AU329" i="93"/>
  <c r="AV329" i="93" s="1"/>
  <c r="AU381" i="91"/>
  <c r="AV381" i="91" s="1"/>
  <c r="AU346" i="92"/>
  <c r="AV346" i="92" s="1"/>
  <c r="AU331" i="87"/>
  <c r="AV331" i="87" s="1"/>
  <c r="AT331" i="87"/>
  <c r="AU375" i="94"/>
  <c r="AV375" i="94" s="1"/>
  <c r="AU375" i="32"/>
  <c r="M376" i="32"/>
  <c r="G500" i="86"/>
  <c r="S376" i="94"/>
  <c r="AB376" i="94"/>
  <c r="AF376" i="94"/>
  <c r="M376" i="92"/>
  <c r="S376" i="93"/>
  <c r="Q376" i="93"/>
  <c r="I376" i="93"/>
  <c r="AT371" i="87"/>
  <c r="AG329" i="32"/>
  <c r="AT329" i="91"/>
  <c r="AU341" i="93"/>
  <c r="AV341" i="93" s="1"/>
  <c r="AT329" i="93"/>
  <c r="T375" i="32"/>
  <c r="AO376" i="32"/>
  <c r="AK376" i="32"/>
  <c r="AB376" i="32"/>
  <c r="M376" i="94"/>
  <c r="U376" i="94"/>
  <c r="AK376" i="93"/>
  <c r="AR376" i="93"/>
  <c r="AU355" i="91"/>
  <c r="AV355" i="91" s="1"/>
  <c r="AT379" i="94"/>
  <c r="AU355" i="88"/>
  <c r="AV355" i="88" s="1"/>
  <c r="AU330" i="88"/>
  <c r="AV330" i="88" s="1"/>
  <c r="AT338" i="91"/>
  <c r="N376" i="94"/>
  <c r="AC376" i="94"/>
  <c r="H376" i="94"/>
  <c r="AN376" i="94"/>
  <c r="V376" i="92"/>
  <c r="P376" i="92"/>
  <c r="Y376" i="92"/>
  <c r="AI376" i="92"/>
  <c r="V376" i="91"/>
  <c r="AK376" i="91"/>
  <c r="AF376" i="91"/>
  <c r="L376" i="91"/>
  <c r="AU331" i="32"/>
  <c r="T378" i="32"/>
  <c r="AG378" i="32"/>
  <c r="AU378" i="32"/>
  <c r="AT379" i="92"/>
  <c r="AU371" i="91"/>
  <c r="AV371" i="91" s="1"/>
  <c r="AU346" i="32"/>
  <c r="AT346" i="87"/>
  <c r="AU375" i="87"/>
  <c r="AV375" i="87" s="1"/>
  <c r="AU329" i="32"/>
  <c r="AT307" i="94"/>
  <c r="AU307" i="94"/>
  <c r="AV307" i="94" s="1"/>
  <c r="AT355" i="88"/>
  <c r="AA376" i="94"/>
  <c r="AK376" i="94"/>
  <c r="AP376" i="94"/>
  <c r="AS376" i="92"/>
  <c r="U376" i="92"/>
  <c r="AJ376" i="92"/>
  <c r="L376" i="92"/>
  <c r="AD308" i="91"/>
  <c r="Q376" i="91"/>
  <c r="W376" i="91"/>
  <c r="R376" i="91"/>
  <c r="Q308" i="88"/>
  <c r="W376" i="32"/>
  <c r="X376" i="32"/>
  <c r="R376" i="32"/>
  <c r="AQ376" i="32"/>
  <c r="AD376" i="32"/>
  <c r="P376" i="94"/>
  <c r="W376" i="94"/>
  <c r="Z376" i="94"/>
  <c r="K376" i="94"/>
  <c r="AA376" i="92"/>
  <c r="W376" i="92"/>
  <c r="K376" i="92"/>
  <c r="S376" i="92"/>
  <c r="AU344" i="92"/>
  <c r="AV344" i="92" s="1"/>
  <c r="AU355" i="32"/>
  <c r="T374" i="32"/>
  <c r="AT374" i="32"/>
  <c r="AU374" i="32"/>
  <c r="AU371" i="92"/>
  <c r="AV371" i="92" s="1"/>
  <c r="AT312" i="94"/>
  <c r="T335" i="32"/>
  <c r="AU335" i="32"/>
  <c r="AT355" i="92"/>
  <c r="AU318" i="88"/>
  <c r="AV318" i="88" s="1"/>
  <c r="AT318" i="88"/>
  <c r="AT355" i="91"/>
  <c r="AT331" i="91"/>
  <c r="AU371" i="87"/>
  <c r="AV371" i="87" s="1"/>
  <c r="AT335" i="92"/>
  <c r="AT346" i="91"/>
  <c r="AH376" i="32"/>
  <c r="V376" i="32"/>
  <c r="O376" i="32"/>
  <c r="Y376" i="94"/>
  <c r="AO376" i="92"/>
  <c r="AP376" i="92"/>
  <c r="AL308" i="91"/>
  <c r="T355" i="32"/>
  <c r="AT335" i="91"/>
  <c r="AT335" i="32"/>
  <c r="AU331" i="88"/>
  <c r="AV331" i="88" s="1"/>
  <c r="AU355" i="92"/>
  <c r="AV355" i="92" s="1"/>
  <c r="AT312" i="88"/>
  <c r="AU346" i="91"/>
  <c r="AV346" i="91" s="1"/>
  <c r="AU374" i="87"/>
  <c r="AV374" i="87" s="1"/>
  <c r="AJ308" i="91"/>
  <c r="L308" i="91"/>
  <c r="O308" i="92"/>
  <c r="R302" i="88"/>
  <c r="Z302" i="88"/>
  <c r="J308" i="91"/>
  <c r="AU305" i="93"/>
  <c r="AV305" i="93" s="1"/>
  <c r="AT344" i="91"/>
  <c r="AG355" i="32"/>
  <c r="AU330" i="93"/>
  <c r="AV330" i="93" s="1"/>
  <c r="AT330" i="93"/>
  <c r="I308" i="91"/>
  <c r="AP308" i="91"/>
  <c r="U308" i="91"/>
  <c r="H308" i="91"/>
  <c r="V308" i="32"/>
  <c r="AI308" i="32"/>
  <c r="AU344" i="88"/>
  <c r="AV344" i="88" s="1"/>
  <c r="AT355" i="32"/>
  <c r="K308" i="91"/>
  <c r="AD308" i="32"/>
  <c r="T306" i="32"/>
  <c r="Y308" i="91"/>
  <c r="AC308" i="92"/>
  <c r="AF308" i="92"/>
  <c r="K308" i="32"/>
  <c r="N302" i="94"/>
  <c r="H302" i="88"/>
  <c r="AF302" i="91"/>
  <c r="AG313" i="32"/>
  <c r="AT330" i="92"/>
  <c r="AT306" i="87"/>
  <c r="AU344" i="87"/>
  <c r="AV344" i="87" s="1"/>
  <c r="T312" i="32"/>
  <c r="AT330" i="87"/>
  <c r="AU330" i="91"/>
  <c r="AV330" i="91" s="1"/>
  <c r="AT352" i="94"/>
  <c r="AU355" i="93"/>
  <c r="AV355" i="93" s="1"/>
  <c r="AG312" i="32"/>
  <c r="AU330" i="32"/>
  <c r="AT300" i="92"/>
  <c r="AU330" i="87"/>
  <c r="AV330" i="87" s="1"/>
  <c r="AU344" i="91"/>
  <c r="AV344" i="91" s="1"/>
  <c r="AU305" i="92"/>
  <c r="AV305" i="92" s="1"/>
  <c r="AJ351" i="94"/>
  <c r="AC308" i="88"/>
  <c r="AH308" i="91"/>
  <c r="P308" i="92"/>
  <c r="AL308" i="92"/>
  <c r="AP308" i="92"/>
  <c r="O308" i="32"/>
  <c r="Y308" i="32"/>
  <c r="AG305" i="32"/>
  <c r="AG300" i="32"/>
  <c r="T310" i="32"/>
  <c r="AU300" i="91"/>
  <c r="AV300" i="91" s="1"/>
  <c r="AT305" i="91"/>
  <c r="AT313" i="91"/>
  <c r="AG306" i="32"/>
  <c r="AG344" i="32"/>
  <c r="AT306" i="94"/>
  <c r="AU306" i="88"/>
  <c r="AV306" i="88" s="1"/>
  <c r="AU300" i="93"/>
  <c r="AV300" i="93" s="1"/>
  <c r="AU312" i="32"/>
  <c r="AT330" i="91"/>
  <c r="AU352" i="94"/>
  <c r="AV352" i="94" s="1"/>
  <c r="AT355" i="93"/>
  <c r="O302" i="88"/>
  <c r="Q302" i="88"/>
  <c r="AA302" i="88"/>
  <c r="N308" i="91"/>
  <c r="AB308" i="91"/>
  <c r="AF308" i="91"/>
  <c r="AK308" i="91"/>
  <c r="X308" i="91"/>
  <c r="W302" i="92"/>
  <c r="AU299" i="94"/>
  <c r="AV299" i="94" s="1"/>
  <c r="AU310" i="32"/>
  <c r="AU300" i="87"/>
  <c r="AV300" i="87" s="1"/>
  <c r="AU305" i="91"/>
  <c r="AV305" i="91" s="1"/>
  <c r="AU313" i="93"/>
  <c r="AV313" i="93" s="1"/>
  <c r="AT313" i="93"/>
  <c r="AT344" i="32"/>
  <c r="AT305" i="93"/>
  <c r="AU306" i="87"/>
  <c r="AV306" i="87" s="1"/>
  <c r="AT306" i="88"/>
  <c r="AT300" i="93"/>
  <c r="AT344" i="92"/>
  <c r="AT344" i="87"/>
  <c r="S302" i="88"/>
  <c r="Z308" i="92"/>
  <c r="AO308" i="32"/>
  <c r="AR308" i="32"/>
  <c r="M308" i="32"/>
  <c r="N308" i="32"/>
  <c r="AU344" i="93"/>
  <c r="AV344" i="93" s="1"/>
  <c r="AU306" i="94"/>
  <c r="AV306" i="94" s="1"/>
  <c r="AU306" i="32"/>
  <c r="AT344" i="88"/>
  <c r="S339" i="92"/>
  <c r="AJ302" i="91"/>
  <c r="AJ308" i="92"/>
  <c r="P308" i="32"/>
  <c r="AG330" i="32"/>
  <c r="T330" i="32"/>
  <c r="T344" i="32"/>
  <c r="AU330" i="92"/>
  <c r="AV330" i="92" s="1"/>
  <c r="AT300" i="91"/>
  <c r="W308" i="91"/>
  <c r="P308" i="91"/>
  <c r="AM308" i="91"/>
  <c r="V308" i="91"/>
  <c r="T307" i="32"/>
  <c r="AT305" i="87"/>
  <c r="T300" i="32"/>
  <c r="AT306" i="92"/>
  <c r="AT330" i="32"/>
  <c r="AT344" i="93"/>
  <c r="AU313" i="91"/>
  <c r="AV313" i="91" s="1"/>
  <c r="AU300" i="92"/>
  <c r="AV300" i="92" s="1"/>
  <c r="AU344" i="32"/>
  <c r="AT306" i="32"/>
  <c r="AT305" i="92"/>
  <c r="L302" i="94"/>
  <c r="AC302" i="94"/>
  <c r="AI302" i="88"/>
  <c r="AA308" i="91"/>
  <c r="AI308" i="91"/>
  <c r="AF302" i="93"/>
  <c r="Z302" i="93"/>
  <c r="AJ302" i="88"/>
  <c r="R308" i="91"/>
  <c r="Z308" i="91"/>
  <c r="M308" i="91"/>
  <c r="AQ308" i="91"/>
  <c r="H308" i="93"/>
  <c r="AT313" i="32"/>
  <c r="AU306" i="92"/>
  <c r="AV306" i="92" s="1"/>
  <c r="AU305" i="87"/>
  <c r="AV305" i="87" s="1"/>
  <c r="T305" i="32"/>
  <c r="AT305" i="32"/>
  <c r="AT300" i="32"/>
  <c r="AT305" i="88"/>
  <c r="AT310" i="32"/>
  <c r="AG310" i="32"/>
  <c r="AT300" i="87"/>
  <c r="M302" i="88"/>
  <c r="AD302" i="88"/>
  <c r="AE308" i="91"/>
  <c r="AO308" i="91"/>
  <c r="Q308" i="91"/>
  <c r="O308" i="91"/>
  <c r="AR308" i="91"/>
  <c r="AO308" i="93"/>
  <c r="S308" i="92"/>
  <c r="X308" i="32"/>
  <c r="AT313" i="88"/>
  <c r="AU305" i="32"/>
  <c r="AU300" i="32"/>
  <c r="AU305" i="88"/>
  <c r="AV305" i="88" s="1"/>
  <c r="V308" i="88"/>
  <c r="AO308" i="88"/>
  <c r="AL302" i="88"/>
  <c r="AF302" i="88"/>
  <c r="AR308" i="87"/>
  <c r="U308" i="92"/>
  <c r="I308" i="92"/>
  <c r="AE308" i="32"/>
  <c r="Z308" i="32"/>
  <c r="AJ308" i="32"/>
  <c r="AL308" i="32"/>
  <c r="AU313" i="88"/>
  <c r="AV313" i="88" s="1"/>
  <c r="AT306" i="91"/>
  <c r="AU313" i="32"/>
  <c r="AU300" i="88"/>
  <c r="AV300" i="88" s="1"/>
  <c r="X302" i="88"/>
  <c r="L302" i="88"/>
  <c r="AQ302" i="88"/>
  <c r="AE302" i="88"/>
  <c r="AB308" i="94"/>
  <c r="AN302" i="32"/>
  <c r="Y308" i="87"/>
  <c r="AR302" i="91"/>
  <c r="AB302" i="91"/>
  <c r="AS308" i="92"/>
  <c r="Q308" i="92"/>
  <c r="AQ308" i="92"/>
  <c r="AE308" i="92"/>
  <c r="J308" i="92"/>
  <c r="AN308" i="32"/>
  <c r="AQ308" i="32"/>
  <c r="I308" i="32"/>
  <c r="AM308" i="32"/>
  <c r="AT300" i="88"/>
  <c r="AT313" i="87"/>
  <c r="T313" i="32"/>
  <c r="AU313" i="87"/>
  <c r="AV313" i="87" s="1"/>
  <c r="AG354" i="32"/>
  <c r="AU340" i="92"/>
  <c r="AV340" i="92" s="1"/>
  <c r="V302" i="94"/>
  <c r="Z302" i="94"/>
  <c r="AO302" i="88"/>
  <c r="K308" i="87"/>
  <c r="AD308" i="92"/>
  <c r="Y308" i="92"/>
  <c r="V308" i="92"/>
  <c r="AH308" i="92"/>
  <c r="Q308" i="32"/>
  <c r="AK308" i="32"/>
  <c r="AF308" i="32"/>
  <c r="J308" i="32"/>
  <c r="AU338" i="87"/>
  <c r="AV338" i="87" s="1"/>
  <c r="AU306" i="91"/>
  <c r="AV306" i="91" s="1"/>
  <c r="AU313" i="94"/>
  <c r="AV313" i="94" s="1"/>
  <c r="AT313" i="94"/>
  <c r="AP339" i="88"/>
  <c r="L339" i="88"/>
  <c r="P302" i="94"/>
  <c r="AC302" i="88"/>
  <c r="AB302" i="88"/>
  <c r="AF308" i="93"/>
  <c r="V308" i="93"/>
  <c r="AP308" i="93"/>
  <c r="O308" i="87"/>
  <c r="H308" i="32"/>
  <c r="AC308" i="32"/>
  <c r="S308" i="32"/>
  <c r="AB308" i="32"/>
  <c r="AT360" i="93"/>
  <c r="X339" i="88"/>
  <c r="X302" i="94"/>
  <c r="AO302" i="94"/>
  <c r="K302" i="94"/>
  <c r="AM302" i="94"/>
  <c r="AQ302" i="94"/>
  <c r="J302" i="94"/>
  <c r="V302" i="88"/>
  <c r="AM302" i="88"/>
  <c r="AN302" i="91"/>
  <c r="R302" i="91"/>
  <c r="AE302" i="91"/>
  <c r="I302" i="91"/>
  <c r="X302" i="91"/>
  <c r="AL302" i="91"/>
  <c r="AA308" i="32"/>
  <c r="L308" i="32"/>
  <c r="U308" i="32"/>
  <c r="AP308" i="32"/>
  <c r="AH308" i="32"/>
  <c r="AU307" i="32"/>
  <c r="AU307" i="88"/>
  <c r="AV307" i="88" s="1"/>
  <c r="AN339" i="87"/>
  <c r="J339" i="87"/>
  <c r="AJ302" i="94"/>
  <c r="R302" i="94"/>
  <c r="AN302" i="88"/>
  <c r="L308" i="94"/>
  <c r="AJ308" i="94"/>
  <c r="AE308" i="94"/>
  <c r="AA302" i="92"/>
  <c r="J302" i="32"/>
  <c r="M302" i="32"/>
  <c r="AQ302" i="32"/>
  <c r="AA302" i="91"/>
  <c r="M302" i="91"/>
  <c r="K308" i="92"/>
  <c r="L308" i="92"/>
  <c r="R308" i="32"/>
  <c r="W308" i="32"/>
  <c r="S327" i="93"/>
  <c r="U370" i="92"/>
  <c r="K370" i="92"/>
  <c r="AQ370" i="93"/>
  <c r="U370" i="93"/>
  <c r="AK302" i="94"/>
  <c r="AR302" i="88"/>
  <c r="J302" i="88"/>
  <c r="AA302" i="32"/>
  <c r="AO308" i="92"/>
  <c r="AN351" i="32"/>
  <c r="AG307" i="32"/>
  <c r="AT340" i="92"/>
  <c r="AT299" i="94"/>
  <c r="AT310" i="92"/>
  <c r="AR370" i="93"/>
  <c r="AM370" i="87"/>
  <c r="H302" i="93"/>
  <c r="V370" i="88"/>
  <c r="AK314" i="32"/>
  <c r="K302" i="88"/>
  <c r="AS339" i="94"/>
  <c r="AL339" i="94"/>
  <c r="AI308" i="92"/>
  <c r="AP308" i="87"/>
  <c r="T354" i="32"/>
  <c r="AU299" i="87"/>
  <c r="AV299" i="87" s="1"/>
  <c r="AT338" i="87"/>
  <c r="AU310" i="92"/>
  <c r="AV310" i="92" s="1"/>
  <c r="AU354" i="32"/>
  <c r="AT307" i="32"/>
  <c r="AU360" i="93"/>
  <c r="AV360" i="93" s="1"/>
  <c r="AD327" i="93"/>
  <c r="AE339" i="87"/>
  <c r="Y302" i="88"/>
  <c r="N302" i="88"/>
  <c r="AK308" i="92"/>
  <c r="AR308" i="92"/>
  <c r="H308" i="92"/>
  <c r="W308" i="92"/>
  <c r="AT307" i="88"/>
  <c r="AT299" i="87"/>
  <c r="X302" i="93"/>
  <c r="U302" i="93"/>
  <c r="Q302" i="87"/>
  <c r="AA302" i="87"/>
  <c r="I339" i="92"/>
  <c r="AJ327" i="32"/>
  <c r="Z302" i="92"/>
  <c r="R302" i="32"/>
  <c r="AE382" i="93"/>
  <c r="AS339" i="93"/>
  <c r="AO370" i="92"/>
  <c r="O370" i="92"/>
  <c r="P302" i="93"/>
  <c r="AD302" i="93"/>
  <c r="P302" i="88"/>
  <c r="AP302" i="88"/>
  <c r="U302" i="88"/>
  <c r="I302" i="92"/>
  <c r="Y302" i="32"/>
  <c r="K308" i="93"/>
  <c r="AA308" i="92"/>
  <c r="AM308" i="92"/>
  <c r="X308" i="92"/>
  <c r="Q302" i="93"/>
  <c r="V302" i="87"/>
  <c r="P327" i="32"/>
  <c r="AO327" i="32"/>
  <c r="W382" i="91"/>
  <c r="W339" i="87"/>
  <c r="H370" i="92"/>
  <c r="I370" i="92"/>
  <c r="AF370" i="92"/>
  <c r="AK302" i="88"/>
  <c r="I302" i="88"/>
  <c r="W302" i="88"/>
  <c r="R308" i="94"/>
  <c r="AP308" i="94"/>
  <c r="AN308" i="94"/>
  <c r="AI308" i="94"/>
  <c r="AB308" i="93"/>
  <c r="L308" i="93"/>
  <c r="J308" i="87"/>
  <c r="AL308" i="87"/>
  <c r="L308" i="87"/>
  <c r="AB308" i="92"/>
  <c r="M308" i="92"/>
  <c r="AN308" i="92"/>
  <c r="N308" i="92"/>
  <c r="R308" i="92"/>
  <c r="AU338" i="93"/>
  <c r="AV338" i="93" s="1"/>
  <c r="AU307" i="92"/>
  <c r="AV307" i="92" s="1"/>
  <c r="AT307" i="92"/>
  <c r="R302" i="87"/>
  <c r="AM302" i="87"/>
  <c r="AE351" i="94"/>
  <c r="AT335" i="87"/>
  <c r="AT307" i="93"/>
  <c r="AU352" i="91"/>
  <c r="AV352" i="91" s="1"/>
  <c r="R308" i="88"/>
  <c r="Y308" i="88"/>
  <c r="AS339" i="32"/>
  <c r="I370" i="87"/>
  <c r="AN370" i="87"/>
  <c r="Q308" i="93"/>
  <c r="AI308" i="93"/>
  <c r="AM308" i="87"/>
  <c r="H308" i="87"/>
  <c r="AL351" i="94"/>
  <c r="AT374" i="88"/>
  <c r="AT338" i="93"/>
  <c r="AT352" i="91"/>
  <c r="AT354" i="32"/>
  <c r="AU307" i="93"/>
  <c r="AV307" i="93" s="1"/>
  <c r="U382" i="91"/>
  <c r="AF339" i="93"/>
  <c r="AM339" i="93"/>
  <c r="AL339" i="87"/>
  <c r="K339" i="87"/>
  <c r="AI308" i="88"/>
  <c r="U308" i="88"/>
  <c r="P308" i="88"/>
  <c r="AK370" i="93"/>
  <c r="Y370" i="93"/>
  <c r="Q370" i="87"/>
  <c r="AP358" i="87"/>
  <c r="S327" i="32"/>
  <c r="AA327" i="32"/>
  <c r="J339" i="94"/>
  <c r="AF308" i="94"/>
  <c r="K351" i="32"/>
  <c r="AB327" i="91"/>
  <c r="W302" i="91"/>
  <c r="H370" i="32"/>
  <c r="K370" i="32"/>
  <c r="AC351" i="94"/>
  <c r="AD370" i="91"/>
  <c r="AK327" i="93"/>
  <c r="AF308" i="88"/>
  <c r="L345" i="94"/>
  <c r="W351" i="93"/>
  <c r="AP302" i="93"/>
  <c r="Z302" i="87"/>
  <c r="L302" i="87"/>
  <c r="AL370" i="91"/>
  <c r="AE302" i="92"/>
  <c r="O302" i="32"/>
  <c r="AK351" i="94"/>
  <c r="P351" i="94"/>
  <c r="AD370" i="92"/>
  <c r="X370" i="92"/>
  <c r="R339" i="91"/>
  <c r="S302" i="93"/>
  <c r="AQ302" i="93"/>
  <c r="AR351" i="88"/>
  <c r="S302" i="94"/>
  <c r="AA302" i="94"/>
  <c r="AB302" i="94"/>
  <c r="AJ339" i="94"/>
  <c r="W339" i="94"/>
  <c r="AC308" i="94"/>
  <c r="J308" i="94"/>
  <c r="AQ308" i="94"/>
  <c r="AO308" i="94"/>
  <c r="AP370" i="32"/>
  <c r="W370" i="32"/>
  <c r="P370" i="32"/>
  <c r="X370" i="32"/>
  <c r="I370" i="32"/>
  <c r="AP302" i="92"/>
  <c r="AR302" i="92"/>
  <c r="V302" i="92"/>
  <c r="K302" i="92"/>
  <c r="AJ302" i="92"/>
  <c r="AO302" i="92"/>
  <c r="S302" i="32"/>
  <c r="P302" i="32"/>
  <c r="AC308" i="93"/>
  <c r="AM308" i="93"/>
  <c r="V308" i="87"/>
  <c r="AF308" i="87"/>
  <c r="AO302" i="91"/>
  <c r="AQ302" i="91"/>
  <c r="Y302" i="91"/>
  <c r="AO327" i="94"/>
  <c r="AS308" i="87"/>
  <c r="AS308" i="93"/>
  <c r="AT299" i="32"/>
  <c r="V351" i="88"/>
  <c r="T304" i="32"/>
  <c r="AU335" i="94"/>
  <c r="AV335" i="94" s="1"/>
  <c r="M351" i="94"/>
  <c r="AU335" i="87"/>
  <c r="AV335" i="87" s="1"/>
  <c r="AU307" i="87"/>
  <c r="AV307" i="87" s="1"/>
  <c r="AF370" i="88"/>
  <c r="AB370" i="94"/>
  <c r="AQ339" i="87"/>
  <c r="K308" i="88"/>
  <c r="U339" i="32"/>
  <c r="AN351" i="93"/>
  <c r="W302" i="87"/>
  <c r="I339" i="87"/>
  <c r="O339" i="87"/>
  <c r="AN308" i="88"/>
  <c r="AR308" i="88"/>
  <c r="AK370" i="92"/>
  <c r="AC370" i="92"/>
  <c r="M370" i="92"/>
  <c r="L345" i="87"/>
  <c r="X302" i="87"/>
  <c r="AB302" i="87"/>
  <c r="AN302" i="94"/>
  <c r="H302" i="94"/>
  <c r="I302" i="94"/>
  <c r="Y302" i="94"/>
  <c r="AR302" i="94"/>
  <c r="H308" i="94"/>
  <c r="K308" i="94"/>
  <c r="Q308" i="94"/>
  <c r="AA370" i="32"/>
  <c r="AD302" i="32"/>
  <c r="AP302" i="32"/>
  <c r="AJ302" i="32"/>
  <c r="U308" i="93"/>
  <c r="N308" i="93"/>
  <c r="M308" i="87"/>
  <c r="Z302" i="91"/>
  <c r="K302" i="91"/>
  <c r="AI308" i="87"/>
  <c r="S320" i="87"/>
  <c r="AQ308" i="93"/>
  <c r="AK308" i="93"/>
  <c r="AT360" i="88"/>
  <c r="AU352" i="92"/>
  <c r="AV352" i="92" s="1"/>
  <c r="AR370" i="32"/>
  <c r="AU338" i="88"/>
  <c r="AV338" i="88" s="1"/>
  <c r="AT307" i="87"/>
  <c r="N333" i="88"/>
  <c r="AE351" i="93"/>
  <c r="AE351" i="87"/>
  <c r="Y351" i="87"/>
  <c r="Y302" i="93"/>
  <c r="R302" i="93"/>
  <c r="AK302" i="93"/>
  <c r="Y302" i="87"/>
  <c r="AI302" i="87"/>
  <c r="N302" i="87"/>
  <c r="AC370" i="94"/>
  <c r="L370" i="91"/>
  <c r="AL302" i="32"/>
  <c r="AT310" i="87"/>
  <c r="AU310" i="87"/>
  <c r="AV310" i="87" s="1"/>
  <c r="Z308" i="87"/>
  <c r="AR351" i="32"/>
  <c r="AT310" i="94"/>
  <c r="P308" i="93"/>
  <c r="AT324" i="88"/>
  <c r="AT349" i="32"/>
  <c r="AT324" i="87"/>
  <c r="AT352" i="88"/>
  <c r="AG340" i="32"/>
  <c r="AU360" i="91"/>
  <c r="AV360" i="91" s="1"/>
  <c r="AT354" i="88"/>
  <c r="AG304" i="32"/>
  <c r="AU304" i="32"/>
  <c r="AT304" i="91"/>
  <c r="AU340" i="87"/>
  <c r="AV340" i="87" s="1"/>
  <c r="AT354" i="93"/>
  <c r="AT340" i="88"/>
  <c r="AT360" i="91"/>
  <c r="AT374" i="94"/>
  <c r="AT338" i="88"/>
  <c r="AR339" i="93"/>
  <c r="W339" i="93"/>
  <c r="AN339" i="93"/>
  <c r="V339" i="87"/>
  <c r="S339" i="87"/>
  <c r="AK339" i="87"/>
  <c r="AD308" i="88"/>
  <c r="Q314" i="87"/>
  <c r="AQ302" i="87"/>
  <c r="I302" i="87"/>
  <c r="AD302" i="87"/>
  <c r="AJ302" i="87"/>
  <c r="AC302" i="87"/>
  <c r="AM351" i="32"/>
  <c r="AI302" i="32"/>
  <c r="AN351" i="94"/>
  <c r="AI351" i="94"/>
  <c r="Y351" i="92"/>
  <c r="T340" i="32"/>
  <c r="AU374" i="88"/>
  <c r="AV374" i="88" s="1"/>
  <c r="AE358" i="93"/>
  <c r="X370" i="94"/>
  <c r="Y370" i="91"/>
  <c r="AB339" i="94"/>
  <c r="W308" i="94"/>
  <c r="AK308" i="94"/>
  <c r="I308" i="94"/>
  <c r="R370" i="94"/>
  <c r="R351" i="32"/>
  <c r="Q302" i="32"/>
  <c r="AT352" i="87"/>
  <c r="AU360" i="88"/>
  <c r="AV360" i="88" s="1"/>
  <c r="AU299" i="91"/>
  <c r="AV299" i="91" s="1"/>
  <c r="T349" i="32"/>
  <c r="J308" i="93"/>
  <c r="AU324" i="88"/>
  <c r="AV324" i="88" s="1"/>
  <c r="AT340" i="32"/>
  <c r="AU340" i="88"/>
  <c r="AV340" i="88" s="1"/>
  <c r="AU374" i="94"/>
  <c r="AV374" i="94" s="1"/>
  <c r="AT335" i="94"/>
  <c r="R339" i="93"/>
  <c r="AO339" i="93"/>
  <c r="M339" i="87"/>
  <c r="S308" i="88"/>
  <c r="N339" i="32"/>
  <c r="AL339" i="92"/>
  <c r="I370" i="88"/>
  <c r="AB370" i="88"/>
  <c r="AJ370" i="88"/>
  <c r="M308" i="93"/>
  <c r="O308" i="93"/>
  <c r="AA308" i="93"/>
  <c r="X308" i="93"/>
  <c r="AM302" i="91"/>
  <c r="AD302" i="91"/>
  <c r="N302" i="91"/>
  <c r="P302" i="91"/>
  <c r="Y339" i="91"/>
  <c r="H339" i="91"/>
  <c r="AR339" i="91"/>
  <c r="AC339" i="32"/>
  <c r="AQ339" i="32"/>
  <c r="Q345" i="94"/>
  <c r="AE345" i="94"/>
  <c r="W345" i="94"/>
  <c r="AQ345" i="94"/>
  <c r="AR345" i="87"/>
  <c r="AF345" i="87"/>
  <c r="I345" i="87"/>
  <c r="L320" i="88"/>
  <c r="P320" i="88"/>
  <c r="AN320" i="88"/>
  <c r="Z320" i="88"/>
  <c r="Y382" i="88"/>
  <c r="N302" i="93"/>
  <c r="AJ302" i="93"/>
  <c r="AK302" i="87"/>
  <c r="M302" i="87"/>
  <c r="L339" i="92"/>
  <c r="Z370" i="88"/>
  <c r="AP370" i="88"/>
  <c r="AE370" i="88"/>
  <c r="AK339" i="88"/>
  <c r="AH345" i="88"/>
  <c r="J351" i="88"/>
  <c r="I351" i="88"/>
  <c r="AI302" i="94"/>
  <c r="N308" i="94"/>
  <c r="Y308" i="94"/>
  <c r="AS308" i="94"/>
  <c r="AK345" i="93"/>
  <c r="L351" i="91"/>
  <c r="AB302" i="32"/>
  <c r="AK302" i="32"/>
  <c r="Z302" i="32"/>
  <c r="AQ351" i="92"/>
  <c r="AD308" i="93"/>
  <c r="R308" i="93"/>
  <c r="AH308" i="93"/>
  <c r="N351" i="92"/>
  <c r="AC351" i="92"/>
  <c r="AI351" i="92"/>
  <c r="R351" i="92"/>
  <c r="J302" i="91"/>
  <c r="AI302" i="91"/>
  <c r="L302" i="91"/>
  <c r="S302" i="91"/>
  <c r="AP302" i="91"/>
  <c r="U327" i="91"/>
  <c r="AP351" i="94"/>
  <c r="O351" i="94"/>
  <c r="Q351" i="32"/>
  <c r="AG299" i="32"/>
  <c r="AG349" i="32"/>
  <c r="AU354" i="88"/>
  <c r="AV354" i="88" s="1"/>
  <c r="AT354" i="94"/>
  <c r="AU354" i="94"/>
  <c r="AV354" i="94" s="1"/>
  <c r="AU340" i="32"/>
  <c r="AT304" i="32"/>
  <c r="AC302" i="91"/>
  <c r="AK302" i="91"/>
  <c r="T323" i="32"/>
  <c r="AT352" i="92"/>
  <c r="AT340" i="87"/>
  <c r="AU354" i="93"/>
  <c r="AV354" i="93" s="1"/>
  <c r="Z382" i="93"/>
  <c r="AR327" i="87"/>
  <c r="I327" i="87"/>
  <c r="I308" i="88"/>
  <c r="X308" i="88"/>
  <c r="AJ370" i="92"/>
  <c r="J370" i="92"/>
  <c r="AN370" i="92"/>
  <c r="Q370" i="92"/>
  <c r="AK339" i="32"/>
  <c r="AO339" i="32"/>
  <c r="Q339" i="32"/>
  <c r="AL339" i="32"/>
  <c r="S345" i="94"/>
  <c r="AL345" i="94"/>
  <c r="AB345" i="94"/>
  <c r="AP345" i="94"/>
  <c r="AI314" i="91"/>
  <c r="AD351" i="93"/>
  <c r="M351" i="93"/>
  <c r="AJ351" i="87"/>
  <c r="I351" i="87"/>
  <c r="AA314" i="88"/>
  <c r="W358" i="91"/>
  <c r="AB302" i="93"/>
  <c r="W302" i="93"/>
  <c r="M302" i="93"/>
  <c r="AR302" i="93"/>
  <c r="S302" i="87"/>
  <c r="AE302" i="87"/>
  <c r="AO302" i="87"/>
  <c r="AL302" i="87"/>
  <c r="N296" i="93"/>
  <c r="AQ296" i="91"/>
  <c r="Q296" i="91"/>
  <c r="AM333" i="93"/>
  <c r="K333" i="93"/>
  <c r="AF351" i="93"/>
  <c r="AI339" i="92"/>
  <c r="R370" i="88"/>
  <c r="R370" i="91"/>
  <c r="AF327" i="92"/>
  <c r="V339" i="94"/>
  <c r="Y339" i="94"/>
  <c r="AD308" i="94"/>
  <c r="P308" i="94"/>
  <c r="Z308" i="94"/>
  <c r="AR308" i="94"/>
  <c r="U370" i="91"/>
  <c r="N351" i="32"/>
  <c r="AC302" i="32"/>
  <c r="N302" i="32"/>
  <c r="AO302" i="32"/>
  <c r="I302" i="32"/>
  <c r="S296" i="92"/>
  <c r="AI333" i="87"/>
  <c r="U351" i="92"/>
  <c r="AH339" i="92"/>
  <c r="AN308" i="93"/>
  <c r="AQ370" i="88"/>
  <c r="AH351" i="92"/>
  <c r="AP351" i="92"/>
  <c r="U351" i="32"/>
  <c r="AU323" i="32"/>
  <c r="AU299" i="88"/>
  <c r="AV299" i="88" s="1"/>
  <c r="AT299" i="88"/>
  <c r="AU299" i="93"/>
  <c r="AV299" i="93" s="1"/>
  <c r="U345" i="93"/>
  <c r="AU349" i="32"/>
  <c r="AU340" i="93"/>
  <c r="AV340" i="93" s="1"/>
  <c r="AT310" i="93"/>
  <c r="AU310" i="93"/>
  <c r="AV310" i="93" s="1"/>
  <c r="L382" i="91"/>
  <c r="O327" i="93"/>
  <c r="AB339" i="93"/>
  <c r="Z339" i="87"/>
  <c r="AM339" i="87"/>
  <c r="R339" i="87"/>
  <c r="AJ339" i="87"/>
  <c r="AQ308" i="88"/>
  <c r="W308" i="88"/>
  <c r="Z339" i="91"/>
  <c r="W339" i="91"/>
  <c r="U339" i="91"/>
  <c r="AE339" i="91"/>
  <c r="P339" i="32"/>
  <c r="L339" i="32"/>
  <c r="X345" i="94"/>
  <c r="H345" i="87"/>
  <c r="AJ320" i="88"/>
  <c r="P351" i="93"/>
  <c r="AI351" i="93"/>
  <c r="AR351" i="93"/>
  <c r="AQ351" i="87"/>
  <c r="J296" i="91"/>
  <c r="AF296" i="91"/>
  <c r="AO296" i="91"/>
  <c r="AB370" i="93"/>
  <c r="X370" i="93"/>
  <c r="AB370" i="87"/>
  <c r="AO370" i="87"/>
  <c r="H370" i="87"/>
  <c r="AQ339" i="94"/>
  <c r="AM308" i="94"/>
  <c r="N370" i="94"/>
  <c r="AH370" i="91"/>
  <c r="V302" i="32"/>
  <c r="AR302" i="32"/>
  <c r="L302" i="32"/>
  <c r="AJ351" i="92"/>
  <c r="AE351" i="92"/>
  <c r="Q351" i="92"/>
  <c r="AB351" i="92"/>
  <c r="AN327" i="91"/>
  <c r="V302" i="91"/>
  <c r="U302" i="91"/>
  <c r="AD370" i="32"/>
  <c r="P351" i="32"/>
  <c r="W308" i="93"/>
  <c r="P382" i="93"/>
  <c r="Y382" i="93"/>
  <c r="R382" i="91"/>
  <c r="I382" i="91"/>
  <c r="K327" i="93"/>
  <c r="J327" i="93"/>
  <c r="U339" i="93"/>
  <c r="AA339" i="93"/>
  <c r="H339" i="93"/>
  <c r="Z339" i="93"/>
  <c r="L339" i="93"/>
  <c r="N339" i="93"/>
  <c r="P339" i="93"/>
  <c r="L339" i="87"/>
  <c r="R370" i="92"/>
  <c r="AE370" i="92"/>
  <c r="P370" i="92"/>
  <c r="Y345" i="92"/>
  <c r="I345" i="92"/>
  <c r="AD345" i="32"/>
  <c r="P345" i="32"/>
  <c r="V339" i="91"/>
  <c r="AP339" i="32"/>
  <c r="AN345" i="87"/>
  <c r="AR320" i="88"/>
  <c r="AM302" i="93"/>
  <c r="K302" i="87"/>
  <c r="H302" i="87"/>
  <c r="AC333" i="91"/>
  <c r="K351" i="91"/>
  <c r="S308" i="94"/>
  <c r="U308" i="94"/>
  <c r="M308" i="94"/>
  <c r="AB302" i="92"/>
  <c r="AD302" i="92"/>
  <c r="X302" i="32"/>
  <c r="K302" i="32"/>
  <c r="AE302" i="32"/>
  <c r="AF351" i="92"/>
  <c r="Q302" i="91"/>
  <c r="O302" i="91"/>
  <c r="AK370" i="32"/>
  <c r="AO327" i="91"/>
  <c r="J351" i="94"/>
  <c r="W327" i="93"/>
  <c r="AN327" i="93"/>
  <c r="L327" i="93"/>
  <c r="AJ327" i="93"/>
  <c r="V327" i="93"/>
  <c r="I327" i="93"/>
  <c r="X327" i="93"/>
  <c r="H339" i="87"/>
  <c r="AP370" i="92"/>
  <c r="L370" i="92"/>
  <c r="S370" i="92"/>
  <c r="AA345" i="92"/>
  <c r="I339" i="91"/>
  <c r="Q339" i="91"/>
  <c r="AD339" i="32"/>
  <c r="AI345" i="87"/>
  <c r="AJ370" i="87"/>
  <c r="AQ351" i="93"/>
  <c r="K302" i="93"/>
  <c r="AE302" i="93"/>
  <c r="AA302" i="93"/>
  <c r="P302" i="87"/>
  <c r="AF302" i="87"/>
  <c r="Y339" i="92"/>
  <c r="N339" i="92"/>
  <c r="N358" i="87"/>
  <c r="L358" i="87"/>
  <c r="AB358" i="87"/>
  <c r="AU304" i="91"/>
  <c r="AV304" i="91" s="1"/>
  <c r="AM339" i="88"/>
  <c r="J327" i="32"/>
  <c r="AA308" i="94"/>
  <c r="V308" i="94"/>
  <c r="X308" i="94"/>
  <c r="O302" i="92"/>
  <c r="W302" i="32"/>
  <c r="AM302" i="32"/>
  <c r="AF302" i="32"/>
  <c r="AA308" i="87"/>
  <c r="H302" i="91"/>
  <c r="AG323" i="32"/>
  <c r="N382" i="93"/>
  <c r="AK320" i="88"/>
  <c r="Y320" i="88"/>
  <c r="AU360" i="32"/>
  <c r="T352" i="32"/>
  <c r="X351" i="87"/>
  <c r="AU304" i="92"/>
  <c r="AV304" i="92" s="1"/>
  <c r="AU324" i="94"/>
  <c r="AV324" i="94" s="1"/>
  <c r="AU304" i="94"/>
  <c r="AV304" i="94" s="1"/>
  <c r="T299" i="32"/>
  <c r="AU352" i="88"/>
  <c r="AV352" i="88" s="1"/>
  <c r="W364" i="32"/>
  <c r="AK351" i="93"/>
  <c r="R351" i="93"/>
  <c r="K351" i="87"/>
  <c r="AO351" i="87"/>
  <c r="S351" i="87"/>
  <c r="J314" i="88"/>
  <c r="I302" i="93"/>
  <c r="AC302" i="93"/>
  <c r="AL302" i="93"/>
  <c r="AR302" i="87"/>
  <c r="AL370" i="93"/>
  <c r="AN370" i="93"/>
  <c r="S370" i="93"/>
  <c r="AO370" i="93"/>
  <c r="S370" i="87"/>
  <c r="Z370" i="87"/>
  <c r="M370" i="88"/>
  <c r="AL370" i="88"/>
  <c r="I345" i="93"/>
  <c r="Y370" i="32"/>
  <c r="X327" i="91"/>
  <c r="Z308" i="93"/>
  <c r="AJ308" i="93"/>
  <c r="AT349" i="87"/>
  <c r="AP351" i="87"/>
  <c r="AU324" i="87"/>
  <c r="AV324" i="87" s="1"/>
  <c r="AU299" i="32"/>
  <c r="AT299" i="91"/>
  <c r="AT324" i="94"/>
  <c r="AT304" i="87"/>
  <c r="AT324" i="91"/>
  <c r="AT340" i="93"/>
  <c r="AU304" i="87"/>
  <c r="AV304" i="87" s="1"/>
  <c r="AU340" i="91"/>
  <c r="AV340" i="91" s="1"/>
  <c r="AT304" i="93"/>
  <c r="AU304" i="93"/>
  <c r="AV304" i="93" s="1"/>
  <c r="S308" i="93"/>
  <c r="Y351" i="32"/>
  <c r="AE314" i="93"/>
  <c r="AU349" i="93"/>
  <c r="AV349" i="93" s="1"/>
  <c r="AU310" i="94"/>
  <c r="AV310" i="94" s="1"/>
  <c r="AU324" i="91"/>
  <c r="AV324" i="91" s="1"/>
  <c r="AT340" i="91"/>
  <c r="AT299" i="93"/>
  <c r="AT323" i="32"/>
  <c r="O345" i="32"/>
  <c r="H382" i="88"/>
  <c r="Y351" i="88"/>
  <c r="AE302" i="94"/>
  <c r="H370" i="88"/>
  <c r="AM370" i="88"/>
  <c r="AC345" i="91"/>
  <c r="I370" i="94"/>
  <c r="J370" i="32"/>
  <c r="W351" i="91"/>
  <c r="O351" i="92"/>
  <c r="H351" i="94"/>
  <c r="AD327" i="87"/>
  <c r="X339" i="93"/>
  <c r="Y339" i="87"/>
  <c r="P339" i="87"/>
  <c r="AF339" i="87"/>
  <c r="AR339" i="87"/>
  <c r="AE308" i="88"/>
  <c r="AJ308" i="88"/>
  <c r="AH308" i="88"/>
  <c r="W370" i="92"/>
  <c r="AK339" i="91"/>
  <c r="L339" i="91"/>
  <c r="AS339" i="91"/>
  <c r="X339" i="32"/>
  <c r="O339" i="32"/>
  <c r="I339" i="32"/>
  <c r="AF345" i="94"/>
  <c r="AO345" i="94"/>
  <c r="I345" i="94"/>
  <c r="AD345" i="94"/>
  <c r="V345" i="94"/>
  <c r="AS345" i="94"/>
  <c r="N345" i="87"/>
  <c r="AA345" i="87"/>
  <c r="V345" i="87"/>
  <c r="N320" i="88"/>
  <c r="AM320" i="88"/>
  <c r="AD320" i="88"/>
  <c r="U320" i="88"/>
  <c r="AO320" i="88"/>
  <c r="AP320" i="88"/>
  <c r="U314" i="91"/>
  <c r="O314" i="91"/>
  <c r="I351" i="93"/>
  <c r="Q351" i="93"/>
  <c r="AJ351" i="93"/>
  <c r="V351" i="87"/>
  <c r="L302" i="93"/>
  <c r="J302" i="93"/>
  <c r="AI302" i="93"/>
  <c r="V302" i="93"/>
  <c r="AN302" i="87"/>
  <c r="O302" i="87"/>
  <c r="AD296" i="91"/>
  <c r="AK296" i="91"/>
  <c r="AN339" i="92"/>
  <c r="Z339" i="92"/>
  <c r="AC339" i="92"/>
  <c r="AJ339" i="92"/>
  <c r="J358" i="93"/>
  <c r="AA351" i="91"/>
  <c r="H382" i="94"/>
  <c r="Y370" i="88"/>
  <c r="AI370" i="88"/>
  <c r="AH370" i="88"/>
  <c r="Q320" i="32"/>
  <c r="AC320" i="32"/>
  <c r="AN314" i="32"/>
  <c r="AE314" i="32"/>
  <c r="AJ351" i="88"/>
  <c r="AQ351" i="88"/>
  <c r="N351" i="88"/>
  <c r="U302" i="94"/>
  <c r="AP302" i="94"/>
  <c r="O351" i="88"/>
  <c r="O327" i="32"/>
  <c r="P339" i="94"/>
  <c r="M339" i="94"/>
  <c r="N339" i="88"/>
  <c r="Q339" i="88"/>
  <c r="O308" i="94"/>
  <c r="AA327" i="94"/>
  <c r="AH370" i="32"/>
  <c r="AM302" i="92"/>
  <c r="L302" i="92"/>
  <c r="AF302" i="92"/>
  <c r="Z327" i="91"/>
  <c r="AL308" i="93"/>
  <c r="AE308" i="93"/>
  <c r="AN308" i="87"/>
  <c r="N308" i="87"/>
  <c r="AB308" i="87"/>
  <c r="P308" i="87"/>
  <c r="S339" i="94"/>
  <c r="Q333" i="92"/>
  <c r="Z370" i="32"/>
  <c r="AF370" i="32"/>
  <c r="U370" i="32"/>
  <c r="AO370" i="32"/>
  <c r="AD351" i="94"/>
  <c r="AE296" i="92"/>
  <c r="AA333" i="92"/>
  <c r="AI333" i="91"/>
  <c r="AO351" i="91"/>
  <c r="AD370" i="88"/>
  <c r="Z339" i="88"/>
  <c r="M351" i="88"/>
  <c r="P351" i="91"/>
  <c r="AB351" i="94"/>
  <c r="AA382" i="93"/>
  <c r="AM327" i="93"/>
  <c r="AL327" i="87"/>
  <c r="V339" i="93"/>
  <c r="J339" i="93"/>
  <c r="K339" i="93"/>
  <c r="O339" i="93"/>
  <c r="Q339" i="93"/>
  <c r="N339" i="87"/>
  <c r="AP339" i="87"/>
  <c r="N308" i="88"/>
  <c r="L308" i="88"/>
  <c r="H308" i="88"/>
  <c r="AB296" i="88"/>
  <c r="AM370" i="92"/>
  <c r="AI370" i="92"/>
  <c r="AQ370" i="92"/>
  <c r="U345" i="92"/>
  <c r="S345" i="92"/>
  <c r="AM345" i="92"/>
  <c r="AE345" i="32"/>
  <c r="AF345" i="32"/>
  <c r="K364" i="92"/>
  <c r="X364" i="92"/>
  <c r="U364" i="92"/>
  <c r="H364" i="92"/>
  <c r="AE364" i="92"/>
  <c r="Z364" i="92"/>
  <c r="J364" i="92"/>
  <c r="AK364" i="92"/>
  <c r="X364" i="32"/>
  <c r="M364" i="32"/>
  <c r="AC364" i="32"/>
  <c r="X339" i="91"/>
  <c r="AC339" i="91"/>
  <c r="AO339" i="91"/>
  <c r="M339" i="91"/>
  <c r="V339" i="32"/>
  <c r="AR339" i="32"/>
  <c r="K345" i="94"/>
  <c r="U345" i="94"/>
  <c r="AK345" i="94"/>
  <c r="AP345" i="87"/>
  <c r="AC345" i="87"/>
  <c r="O314" i="87"/>
  <c r="AM351" i="93"/>
  <c r="AM351" i="87"/>
  <c r="R351" i="87"/>
  <c r="AO302" i="93"/>
  <c r="O302" i="93"/>
  <c r="AN302" i="93"/>
  <c r="AP302" i="87"/>
  <c r="J302" i="87"/>
  <c r="J370" i="88"/>
  <c r="X370" i="88"/>
  <c r="AA370" i="88"/>
  <c r="AN370" i="88"/>
  <c r="N370" i="88"/>
  <c r="H345" i="91"/>
  <c r="I345" i="91"/>
  <c r="O314" i="32"/>
  <c r="AO314" i="32"/>
  <c r="V314" i="32"/>
  <c r="Y314" i="32"/>
  <c r="X351" i="88"/>
  <c r="AM351" i="88"/>
  <c r="AD351" i="88"/>
  <c r="AL351" i="88"/>
  <c r="H351" i="88"/>
  <c r="AN351" i="88"/>
  <c r="Z351" i="88"/>
  <c r="AI351" i="88"/>
  <c r="W382" i="92"/>
  <c r="W302" i="94"/>
  <c r="O302" i="94"/>
  <c r="O320" i="94"/>
  <c r="AD339" i="94"/>
  <c r="AP339" i="94"/>
  <c r="AL308" i="94"/>
  <c r="K345" i="93"/>
  <c r="AC327" i="94"/>
  <c r="M345" i="93"/>
  <c r="AD345" i="93"/>
  <c r="N345" i="93"/>
  <c r="U345" i="91"/>
  <c r="S351" i="32"/>
  <c r="AN302" i="92"/>
  <c r="AR351" i="92"/>
  <c r="X351" i="32"/>
  <c r="AL327" i="91"/>
  <c r="Y308" i="93"/>
  <c r="I308" i="93"/>
  <c r="AR308" i="93"/>
  <c r="AK308" i="87"/>
  <c r="AO370" i="88"/>
  <c r="AE327" i="88"/>
  <c r="S370" i="32"/>
  <c r="AE370" i="32"/>
  <c r="AR351" i="94"/>
  <c r="K333" i="92"/>
  <c r="AT360" i="92"/>
  <c r="AT323" i="93"/>
  <c r="AT324" i="93"/>
  <c r="AT323" i="91"/>
  <c r="AT323" i="94"/>
  <c r="AT349" i="92"/>
  <c r="AT354" i="91"/>
  <c r="AQ308" i="87"/>
  <c r="AE308" i="87"/>
  <c r="AD308" i="87"/>
  <c r="AT360" i="32"/>
  <c r="AT360" i="87"/>
  <c r="AU360" i="87"/>
  <c r="AV360" i="87" s="1"/>
  <c r="AU323" i="87"/>
  <c r="AV323" i="87" s="1"/>
  <c r="AT304" i="92"/>
  <c r="AU352" i="32"/>
  <c r="AT352" i="32"/>
  <c r="AT323" i="92"/>
  <c r="AU323" i="92"/>
  <c r="AV323" i="92" s="1"/>
  <c r="AU352" i="87"/>
  <c r="AV352" i="87" s="1"/>
  <c r="AU354" i="87"/>
  <c r="AV354" i="87" s="1"/>
  <c r="AJ382" i="93"/>
  <c r="H382" i="91"/>
  <c r="M339" i="93"/>
  <c r="AL339" i="93"/>
  <c r="AA345" i="88"/>
  <c r="J345" i="88"/>
  <c r="P358" i="88"/>
  <c r="AD358" i="88"/>
  <c r="AP314" i="91"/>
  <c r="V314" i="87"/>
  <c r="AF351" i="91"/>
  <c r="AB345" i="88"/>
  <c r="AD345" i="88"/>
  <c r="AB345" i="93"/>
  <c r="AE345" i="93"/>
  <c r="AR358" i="94"/>
  <c r="R320" i="94"/>
  <c r="O370" i="32"/>
  <c r="AU324" i="93"/>
  <c r="AV324" i="93" s="1"/>
  <c r="T360" i="32"/>
  <c r="AG360" i="32"/>
  <c r="AT324" i="32"/>
  <c r="AG324" i="32"/>
  <c r="AT323" i="87"/>
  <c r="AG352" i="32"/>
  <c r="T324" i="32"/>
  <c r="AU354" i="91"/>
  <c r="AV354" i="91" s="1"/>
  <c r="AT354" i="87"/>
  <c r="AL382" i="93"/>
  <c r="R382" i="93"/>
  <c r="AJ382" i="91"/>
  <c r="Z382" i="91"/>
  <c r="AC382" i="91"/>
  <c r="AA327" i="93"/>
  <c r="AO327" i="93"/>
  <c r="AF327" i="93"/>
  <c r="P327" i="87"/>
  <c r="W327" i="87"/>
  <c r="AE327" i="87"/>
  <c r="AI339" i="93"/>
  <c r="S339" i="93"/>
  <c r="AD339" i="87"/>
  <c r="AB339" i="87"/>
  <c r="V370" i="92"/>
  <c r="AS345" i="92"/>
  <c r="M345" i="92"/>
  <c r="AR345" i="32"/>
  <c r="AB339" i="91"/>
  <c r="AC345" i="94"/>
  <c r="AR345" i="94"/>
  <c r="AN345" i="94"/>
  <c r="R345" i="94"/>
  <c r="J345" i="87"/>
  <c r="AO345" i="87"/>
  <c r="AQ345" i="87"/>
  <c r="O345" i="87"/>
  <c r="AL345" i="87"/>
  <c r="AE358" i="88"/>
  <c r="V314" i="91"/>
  <c r="AE314" i="91"/>
  <c r="AJ314" i="91"/>
  <c r="AH308" i="87"/>
  <c r="S351" i="93"/>
  <c r="P351" i="87"/>
  <c r="L296" i="91"/>
  <c r="J333" i="93"/>
  <c r="AR345" i="92"/>
  <c r="AK345" i="92"/>
  <c r="AQ345" i="92"/>
  <c r="K345" i="32"/>
  <c r="J345" i="32"/>
  <c r="AJ345" i="32"/>
  <c r="AC345" i="32"/>
  <c r="AK358" i="87"/>
  <c r="K358" i="87"/>
  <c r="P333" i="91"/>
  <c r="AC370" i="88"/>
  <c r="O370" i="88"/>
  <c r="K345" i="91"/>
  <c r="J364" i="88"/>
  <c r="AA345" i="93"/>
  <c r="S358" i="94"/>
  <c r="V370" i="32"/>
  <c r="AN370" i="32"/>
  <c r="I351" i="91"/>
  <c r="Y351" i="91"/>
  <c r="J351" i="32"/>
  <c r="AI302" i="92"/>
  <c r="P302" i="92"/>
  <c r="J302" i="92"/>
  <c r="U302" i="92"/>
  <c r="N302" i="92"/>
  <c r="H327" i="91"/>
  <c r="AF327" i="91"/>
  <c r="AJ308" i="87"/>
  <c r="AO308" i="87"/>
  <c r="I351" i="92"/>
  <c r="AN351" i="92"/>
  <c r="W351" i="92"/>
  <c r="AL351" i="92"/>
  <c r="AQ351" i="94"/>
  <c r="Y351" i="94"/>
  <c r="AJ296" i="92"/>
  <c r="AC333" i="92"/>
  <c r="H333" i="92"/>
  <c r="AD333" i="92"/>
  <c r="AB333" i="92"/>
  <c r="AU310" i="88"/>
  <c r="AV310" i="88" s="1"/>
  <c r="AT349" i="94"/>
  <c r="AU349" i="92"/>
  <c r="AV349" i="92" s="1"/>
  <c r="AU324" i="32"/>
  <c r="AT349" i="93"/>
  <c r="AT304" i="94"/>
  <c r="AF296" i="32"/>
  <c r="J296" i="32"/>
  <c r="M382" i="93"/>
  <c r="N382" i="91"/>
  <c r="Y382" i="91"/>
  <c r="AP382" i="91"/>
  <c r="X382" i="91"/>
  <c r="M327" i="93"/>
  <c r="R327" i="87"/>
  <c r="AF327" i="87"/>
  <c r="Y339" i="93"/>
  <c r="AJ339" i="93"/>
  <c r="AE339" i="93"/>
  <c r="AP339" i="93"/>
  <c r="AC339" i="93"/>
  <c r="AD339" i="93"/>
  <c r="I339" i="93"/>
  <c r="Q339" i="87"/>
  <c r="AC339" i="87"/>
  <c r="AA339" i="87"/>
  <c r="X339" i="87"/>
  <c r="AA358" i="92"/>
  <c r="J308" i="88"/>
  <c r="AL308" i="88"/>
  <c r="AP308" i="88"/>
  <c r="AU372" i="92"/>
  <c r="AV372" i="92" s="1"/>
  <c r="AL370" i="92"/>
  <c r="AB370" i="92"/>
  <c r="Z370" i="92"/>
  <c r="I364" i="92"/>
  <c r="AJ339" i="91"/>
  <c r="Q327" i="92"/>
  <c r="AA345" i="94"/>
  <c r="O345" i="94"/>
  <c r="H345" i="94"/>
  <c r="P345" i="87"/>
  <c r="W345" i="87"/>
  <c r="S345" i="87"/>
  <c r="AL314" i="91"/>
  <c r="L314" i="91"/>
  <c r="S314" i="91"/>
  <c r="AK314" i="87"/>
  <c r="O351" i="93"/>
  <c r="AB351" i="93"/>
  <c r="H351" i="93"/>
  <c r="N351" i="87"/>
  <c r="AD351" i="87"/>
  <c r="W351" i="87"/>
  <c r="AS351" i="87"/>
  <c r="Z296" i="93"/>
  <c r="S296" i="91"/>
  <c r="U333" i="93"/>
  <c r="W333" i="93"/>
  <c r="N333" i="93"/>
  <c r="AL333" i="93"/>
  <c r="R333" i="93"/>
  <c r="AO333" i="93"/>
  <c r="S333" i="93"/>
  <c r="AR333" i="93"/>
  <c r="AE333" i="88"/>
  <c r="AP370" i="93"/>
  <c r="J370" i="87"/>
  <c r="V370" i="87"/>
  <c r="AB382" i="94"/>
  <c r="AK370" i="88"/>
  <c r="P370" i="88"/>
  <c r="AL302" i="94"/>
  <c r="Q302" i="94"/>
  <c r="R351" i="88"/>
  <c r="AC351" i="88"/>
  <c r="AO370" i="91"/>
  <c r="AP351" i="32"/>
  <c r="AL351" i="32"/>
  <c r="AH351" i="32"/>
  <c r="AB351" i="32"/>
  <c r="AI351" i="32"/>
  <c r="V351" i="32"/>
  <c r="L351" i="32"/>
  <c r="AC302" i="92"/>
  <c r="AL302" i="92"/>
  <c r="M296" i="94"/>
  <c r="V296" i="94"/>
  <c r="I327" i="91"/>
  <c r="AA327" i="91"/>
  <c r="V327" i="91"/>
  <c r="AC327" i="91"/>
  <c r="P327" i="91"/>
  <c r="AR327" i="91"/>
  <c r="AS333" i="92"/>
  <c r="AR296" i="93"/>
  <c r="AE296" i="91"/>
  <c r="AD333" i="93"/>
  <c r="N351" i="93"/>
  <c r="J351" i="93"/>
  <c r="Z351" i="93"/>
  <c r="O351" i="87"/>
  <c r="M351" i="87"/>
  <c r="Z351" i="87"/>
  <c r="AR351" i="87"/>
  <c r="I370" i="93"/>
  <c r="K370" i="93"/>
  <c r="AP370" i="87"/>
  <c r="AH370" i="87"/>
  <c r="AD370" i="87"/>
  <c r="AC370" i="87"/>
  <c r="AO320" i="91"/>
  <c r="AQ339" i="92"/>
  <c r="AN333" i="91"/>
  <c r="V333" i="91"/>
  <c r="J351" i="91"/>
  <c r="AN351" i="91"/>
  <c r="Z382" i="94"/>
  <c r="AR370" i="88"/>
  <c r="U370" i="88"/>
  <c r="P345" i="91"/>
  <c r="AI345" i="91"/>
  <c r="H320" i="92"/>
  <c r="AN339" i="88"/>
  <c r="AL320" i="32"/>
  <c r="AQ320" i="32"/>
  <c r="L320" i="32"/>
  <c r="AN320" i="32"/>
  <c r="P320" i="32"/>
  <c r="AI320" i="32"/>
  <c r="Q314" i="32"/>
  <c r="Z314" i="32"/>
  <c r="AF358" i="94"/>
  <c r="AM314" i="94"/>
  <c r="AD302" i="94"/>
  <c r="AF302" i="94"/>
  <c r="AL327" i="32"/>
  <c r="N327" i="32"/>
  <c r="AP327" i="32"/>
  <c r="AF339" i="94"/>
  <c r="AE339" i="94"/>
  <c r="AN339" i="94"/>
  <c r="K339" i="94"/>
  <c r="AP370" i="94"/>
  <c r="J370" i="91"/>
  <c r="R345" i="93"/>
  <c r="AC370" i="32"/>
  <c r="M370" i="32"/>
  <c r="AQ351" i="32"/>
  <c r="AS351" i="32"/>
  <c r="AA351" i="32"/>
  <c r="AF351" i="32"/>
  <c r="AJ351" i="32"/>
  <c r="H302" i="92"/>
  <c r="AQ302" i="92"/>
  <c r="X302" i="92"/>
  <c r="S302" i="92"/>
  <c r="M302" i="92"/>
  <c r="Q302" i="92"/>
  <c r="R302" i="92"/>
  <c r="AJ296" i="94"/>
  <c r="AL333" i="87"/>
  <c r="Q333" i="87"/>
  <c r="I308" i="87"/>
  <c r="S308" i="87"/>
  <c r="Q308" i="87"/>
  <c r="AC308" i="87"/>
  <c r="AK339" i="94"/>
  <c r="N339" i="94"/>
  <c r="I339" i="94"/>
  <c r="J320" i="91"/>
  <c r="H314" i="93"/>
  <c r="W351" i="94"/>
  <c r="S351" i="94"/>
  <c r="K351" i="94"/>
  <c r="Q351" i="94"/>
  <c r="Z358" i="88"/>
  <c r="R358" i="88"/>
  <c r="AB358" i="88"/>
  <c r="Q358" i="88"/>
  <c r="AK358" i="88"/>
  <c r="M320" i="88"/>
  <c r="AE320" i="88"/>
  <c r="V320" i="88"/>
  <c r="AQ320" i="88"/>
  <c r="AR314" i="91"/>
  <c r="V364" i="94"/>
  <c r="S314" i="87"/>
  <c r="AA351" i="87"/>
  <c r="AI351" i="87"/>
  <c r="AB351" i="87"/>
  <c r="AF314" i="94"/>
  <c r="AM296" i="91"/>
  <c r="O320" i="87"/>
  <c r="AK364" i="94"/>
  <c r="AA364" i="94"/>
  <c r="I364" i="94"/>
  <c r="AR364" i="94"/>
  <c r="J364" i="87"/>
  <c r="AM364" i="87"/>
  <c r="Q339" i="92"/>
  <c r="AB339" i="92"/>
  <c r="AK339" i="92"/>
  <c r="M339" i="92"/>
  <c r="AO339" i="92"/>
  <c r="O339" i="92"/>
  <c r="R358" i="87"/>
  <c r="AA358" i="87"/>
  <c r="O358" i="87"/>
  <c r="Y358" i="87"/>
  <c r="AO358" i="87"/>
  <c r="S358" i="87"/>
  <c r="S333" i="91"/>
  <c r="R333" i="91"/>
  <c r="H333" i="91"/>
  <c r="R351" i="91"/>
  <c r="L370" i="88"/>
  <c r="Q370" i="88"/>
  <c r="S370" i="88"/>
  <c r="W370" i="88"/>
  <c r="J345" i="91"/>
  <c r="M345" i="91"/>
  <c r="Y345" i="91"/>
  <c r="AP345" i="91"/>
  <c r="AD339" i="88"/>
  <c r="M339" i="88"/>
  <c r="AO320" i="32"/>
  <c r="AM320" i="32"/>
  <c r="AB320" i="32"/>
  <c r="Q370" i="94"/>
  <c r="AR370" i="94"/>
  <c r="Z370" i="94"/>
  <c r="P370" i="94"/>
  <c r="AP370" i="91"/>
  <c r="AE370" i="91"/>
  <c r="L351" i="88"/>
  <c r="M302" i="94"/>
  <c r="AD382" i="92"/>
  <c r="L382" i="32"/>
  <c r="AI327" i="32"/>
  <c r="AB327" i="32"/>
  <c r="I327" i="32"/>
  <c r="Y327" i="32"/>
  <c r="AQ327" i="32"/>
  <c r="O339" i="94"/>
  <c r="AR339" i="94"/>
  <c r="AI339" i="94"/>
  <c r="U339" i="94"/>
  <c r="U339" i="88"/>
  <c r="J370" i="94"/>
  <c r="V370" i="94"/>
  <c r="AM370" i="94"/>
  <c r="AJ370" i="94"/>
  <c r="M370" i="94"/>
  <c r="H370" i="91"/>
  <c r="AC370" i="91"/>
  <c r="AI370" i="91"/>
  <c r="I370" i="91"/>
  <c r="AB370" i="91"/>
  <c r="AB364" i="88"/>
  <c r="N364" i="88"/>
  <c r="AQ364" i="88"/>
  <c r="L345" i="93"/>
  <c r="O345" i="93"/>
  <c r="Q345" i="93"/>
  <c r="Z351" i="32"/>
  <c r="AE351" i="32"/>
  <c r="W351" i="32"/>
  <c r="AK351" i="32"/>
  <c r="M351" i="32"/>
  <c r="Y302" i="92"/>
  <c r="AK302" i="92"/>
  <c r="AL333" i="94"/>
  <c r="AA333" i="94"/>
  <c r="O333" i="87"/>
  <c r="AF333" i="87"/>
  <c r="X333" i="87"/>
  <c r="AM333" i="87"/>
  <c r="W333" i="87"/>
  <c r="L333" i="87"/>
  <c r="V351" i="92"/>
  <c r="I333" i="87"/>
  <c r="O327" i="91"/>
  <c r="W308" i="87"/>
  <c r="R308" i="87"/>
  <c r="X308" i="87"/>
  <c r="AO339" i="94"/>
  <c r="AA351" i="94"/>
  <c r="I351" i="94"/>
  <c r="N351" i="94"/>
  <c r="Z351" i="94"/>
  <c r="V351" i="94"/>
  <c r="AU380" i="88"/>
  <c r="AV380" i="88" s="1"/>
  <c r="AO345" i="92"/>
  <c r="N345" i="88"/>
  <c r="V345" i="88"/>
  <c r="Z327" i="93"/>
  <c r="L327" i="87"/>
  <c r="S358" i="88"/>
  <c r="L314" i="93"/>
  <c r="AQ314" i="93"/>
  <c r="AU360" i="92"/>
  <c r="AV360" i="92" s="1"/>
  <c r="AT310" i="88"/>
  <c r="AK308" i="88"/>
  <c r="AU349" i="87"/>
  <c r="AV349" i="87" s="1"/>
  <c r="AU349" i="88"/>
  <c r="AV349" i="88" s="1"/>
  <c r="U382" i="93"/>
  <c r="Q327" i="93"/>
  <c r="AI327" i="87"/>
  <c r="AQ327" i="87"/>
  <c r="AP327" i="87"/>
  <c r="S327" i="87"/>
  <c r="K327" i="87"/>
  <c r="M308" i="88"/>
  <c r="AA345" i="32"/>
  <c r="T343" i="32"/>
  <c r="AT332" i="92"/>
  <c r="N345" i="94"/>
  <c r="AI345" i="94"/>
  <c r="P345" i="94"/>
  <c r="AM345" i="94"/>
  <c r="AT347" i="87"/>
  <c r="Z345" i="87"/>
  <c r="AB345" i="87"/>
  <c r="AE345" i="87"/>
  <c r="K345" i="87"/>
  <c r="AD345" i="87"/>
  <c r="AK345" i="87"/>
  <c r="AM345" i="87"/>
  <c r="U358" i="88"/>
  <c r="AJ358" i="88"/>
  <c r="Y358" i="88"/>
  <c r="M358" i="88"/>
  <c r="AT366" i="91"/>
  <c r="AU337" i="88"/>
  <c r="AV337" i="88" s="1"/>
  <c r="W314" i="93"/>
  <c r="AT316" i="93"/>
  <c r="AU316" i="87"/>
  <c r="AV316" i="87" s="1"/>
  <c r="AM382" i="93"/>
  <c r="H370" i="93"/>
  <c r="AF351" i="87"/>
  <c r="AU317" i="94"/>
  <c r="AV317" i="94" s="1"/>
  <c r="AU361" i="91"/>
  <c r="AV361" i="91" s="1"/>
  <c r="F295" i="91"/>
  <c r="R296" i="91"/>
  <c r="AC296" i="91"/>
  <c r="AT325" i="87"/>
  <c r="AN333" i="88"/>
  <c r="W333" i="88"/>
  <c r="AC333" i="88"/>
  <c r="J333" i="88"/>
  <c r="AH345" i="94"/>
  <c r="Y345" i="94"/>
  <c r="S320" i="91"/>
  <c r="AQ320" i="87"/>
  <c r="N364" i="94"/>
  <c r="AP364" i="94"/>
  <c r="U364" i="94"/>
  <c r="AI364" i="87"/>
  <c r="N364" i="87"/>
  <c r="M382" i="91"/>
  <c r="K314" i="91"/>
  <c r="S296" i="88"/>
  <c r="AS296" i="88"/>
  <c r="AN296" i="88"/>
  <c r="H296" i="88"/>
  <c r="P296" i="88"/>
  <c r="Q296" i="88"/>
  <c r="R296" i="88"/>
  <c r="AJ333" i="91"/>
  <c r="AA333" i="91"/>
  <c r="AK333" i="91"/>
  <c r="AK382" i="94"/>
  <c r="AT387" i="32"/>
  <c r="AU373" i="94"/>
  <c r="AV373" i="94" s="1"/>
  <c r="AB351" i="88"/>
  <c r="V382" i="92"/>
  <c r="AK327" i="92"/>
  <c r="L327" i="92"/>
  <c r="S327" i="92"/>
  <c r="Z327" i="92"/>
  <c r="AO327" i="92"/>
  <c r="AL339" i="88"/>
  <c r="AC339" i="88"/>
  <c r="AR339" i="88"/>
  <c r="AF339" i="88"/>
  <c r="K339" i="88"/>
  <c r="AE370" i="94"/>
  <c r="AR370" i="91"/>
  <c r="AK345" i="88"/>
  <c r="AE345" i="88"/>
  <c r="X364" i="88"/>
  <c r="AJ339" i="32"/>
  <c r="AN320" i="91"/>
  <c r="L320" i="91"/>
  <c r="M320" i="91"/>
  <c r="AK320" i="91"/>
  <c r="K314" i="93"/>
  <c r="AT356" i="93"/>
  <c r="AQ327" i="93"/>
  <c r="Z327" i="87"/>
  <c r="K358" i="88"/>
  <c r="Y351" i="93"/>
  <c r="L351" i="87"/>
  <c r="AC320" i="91"/>
  <c r="AR320" i="91"/>
  <c r="AK314" i="93"/>
  <c r="AC314" i="93"/>
  <c r="V314" i="93"/>
  <c r="O308" i="88"/>
  <c r="AU323" i="94"/>
  <c r="AV323" i="94" s="1"/>
  <c r="AU349" i="94"/>
  <c r="AV349" i="94" s="1"/>
  <c r="AI296" i="32"/>
  <c r="O296" i="32"/>
  <c r="AC382" i="93"/>
  <c r="J382" i="93"/>
  <c r="O382" i="93"/>
  <c r="U327" i="93"/>
  <c r="P327" i="93"/>
  <c r="AI327" i="93"/>
  <c r="O327" i="87"/>
  <c r="N327" i="87"/>
  <c r="Y327" i="87"/>
  <c r="AK327" i="87"/>
  <c r="J327" i="87"/>
  <c r="Z308" i="88"/>
  <c r="AM308" i="88"/>
  <c r="AA308" i="88"/>
  <c r="AL345" i="92"/>
  <c r="L345" i="92"/>
  <c r="AN345" i="92"/>
  <c r="X345" i="32"/>
  <c r="AK345" i="32"/>
  <c r="S345" i="32"/>
  <c r="S364" i="32"/>
  <c r="AD364" i="32"/>
  <c r="Y364" i="32"/>
  <c r="K345" i="88"/>
  <c r="H345" i="88"/>
  <c r="Z345" i="94"/>
  <c r="AJ345" i="94"/>
  <c r="X345" i="87"/>
  <c r="Y345" i="87"/>
  <c r="AT336" i="88"/>
  <c r="R370" i="93"/>
  <c r="L370" i="93"/>
  <c r="J370" i="93"/>
  <c r="P370" i="93"/>
  <c r="Q370" i="93"/>
  <c r="Z370" i="93"/>
  <c r="R370" i="87"/>
  <c r="AL370" i="87"/>
  <c r="M370" i="87"/>
  <c r="X345" i="92"/>
  <c r="J345" i="92"/>
  <c r="AF345" i="92"/>
  <c r="N345" i="92"/>
  <c r="AC345" i="92"/>
  <c r="AD345" i="92"/>
  <c r="H345" i="92"/>
  <c r="AM345" i="32"/>
  <c r="AI345" i="32"/>
  <c r="I345" i="32"/>
  <c r="AC358" i="93"/>
  <c r="H358" i="93"/>
  <c r="AF358" i="93"/>
  <c r="N358" i="93"/>
  <c r="Y358" i="93"/>
  <c r="J358" i="87"/>
  <c r="AN320" i="87"/>
  <c r="N314" i="87"/>
  <c r="AI314" i="87"/>
  <c r="I314" i="87"/>
  <c r="AG366" i="32"/>
  <c r="AD382" i="91"/>
  <c r="AM296" i="88"/>
  <c r="AQ296" i="88"/>
  <c r="K296" i="88"/>
  <c r="W333" i="91"/>
  <c r="AQ333" i="91"/>
  <c r="N333" i="91"/>
  <c r="O333" i="91"/>
  <c r="AR333" i="91"/>
  <c r="I382" i="94"/>
  <c r="W382" i="94"/>
  <c r="X382" i="94"/>
  <c r="AI382" i="94"/>
  <c r="AL382" i="94"/>
  <c r="AQ345" i="88"/>
  <c r="Q345" i="88"/>
  <c r="M345" i="88"/>
  <c r="W345" i="88"/>
  <c r="S345" i="88"/>
  <c r="AU323" i="91"/>
  <c r="AV323" i="91" s="1"/>
  <c r="O327" i="92"/>
  <c r="AR327" i="92"/>
  <c r="X339" i="94"/>
  <c r="AA339" i="88"/>
  <c r="AO339" i="88"/>
  <c r="AE351" i="91"/>
  <c r="AI333" i="32"/>
  <c r="AD333" i="32"/>
  <c r="AA333" i="32"/>
  <c r="W333" i="32"/>
  <c r="Q333" i="32"/>
  <c r="M314" i="91"/>
  <c r="Q314" i="91"/>
  <c r="AD314" i="91"/>
  <c r="Y314" i="91"/>
  <c r="AK314" i="91"/>
  <c r="AC314" i="91"/>
  <c r="J314" i="91"/>
  <c r="AA314" i="91"/>
  <c r="U351" i="93"/>
  <c r="L351" i="93"/>
  <c r="AL351" i="93"/>
  <c r="V351" i="93"/>
  <c r="H351" i="87"/>
  <c r="AK351" i="87"/>
  <c r="AL351" i="87"/>
  <c r="AA296" i="91"/>
  <c r="AN296" i="91"/>
  <c r="U296" i="91"/>
  <c r="AR296" i="91"/>
  <c r="AF333" i="93"/>
  <c r="AA333" i="93"/>
  <c r="AK333" i="93"/>
  <c r="S333" i="88"/>
  <c r="H333" i="88"/>
  <c r="AR333" i="88"/>
  <c r="AC351" i="93"/>
  <c r="Q351" i="87"/>
  <c r="J351" i="87"/>
  <c r="AI370" i="93"/>
  <c r="M370" i="93"/>
  <c r="AK370" i="87"/>
  <c r="AF370" i="87"/>
  <c r="O370" i="87"/>
  <c r="M345" i="94"/>
  <c r="AJ345" i="87"/>
  <c r="R345" i="87"/>
  <c r="AF320" i="87"/>
  <c r="X320" i="87"/>
  <c r="AN364" i="94"/>
  <c r="Z364" i="94"/>
  <c r="O364" i="94"/>
  <c r="M364" i="87"/>
  <c r="AL364" i="87"/>
  <c r="W345" i="92"/>
  <c r="V345" i="92"/>
  <c r="AI345" i="92"/>
  <c r="AE345" i="92"/>
  <c r="V345" i="32"/>
  <c r="R345" i="32"/>
  <c r="AQ345" i="32"/>
  <c r="AP358" i="93"/>
  <c r="AD358" i="87"/>
  <c r="AN358" i="87"/>
  <c r="AA382" i="94"/>
  <c r="S382" i="94"/>
  <c r="AU348" i="91"/>
  <c r="AV348" i="91" s="1"/>
  <c r="AC364" i="93"/>
  <c r="P364" i="93"/>
  <c r="R364" i="93"/>
  <c r="AB364" i="93"/>
  <c r="U364" i="93"/>
  <c r="O364" i="93"/>
  <c r="AQ364" i="93"/>
  <c r="AB345" i="32"/>
  <c r="AU350" i="32"/>
  <c r="AL345" i="32"/>
  <c r="H339" i="88"/>
  <c r="P339" i="88"/>
  <c r="AE339" i="88"/>
  <c r="AI339" i="88"/>
  <c r="AJ339" i="88"/>
  <c r="X345" i="88"/>
  <c r="AO345" i="88"/>
  <c r="U345" i="88"/>
  <c r="Z345" i="88"/>
  <c r="Y345" i="88"/>
  <c r="AS345" i="88"/>
  <c r="AN345" i="88"/>
  <c r="L345" i="88"/>
  <c r="AM345" i="88"/>
  <c r="AM358" i="92"/>
  <c r="L358" i="92"/>
  <c r="AI358" i="92"/>
  <c r="N358" i="92"/>
  <c r="R339" i="94"/>
  <c r="R345" i="88"/>
  <c r="AF345" i="88"/>
  <c r="AR345" i="93"/>
  <c r="W345" i="91"/>
  <c r="AF345" i="91"/>
  <c r="AL345" i="91"/>
  <c r="O382" i="94"/>
  <c r="N370" i="92"/>
  <c r="AT353" i="91"/>
  <c r="V351" i="91"/>
  <c r="U351" i="91"/>
  <c r="AL351" i="91"/>
  <c r="Q351" i="91"/>
  <c r="N351" i="91"/>
  <c r="AR351" i="91"/>
  <c r="AK351" i="91"/>
  <c r="AP351" i="91"/>
  <c r="T353" i="32"/>
  <c r="AT317" i="87"/>
  <c r="N358" i="88"/>
  <c r="M296" i="92"/>
  <c r="AK296" i="94"/>
  <c r="AR296" i="94"/>
  <c r="AI296" i="94"/>
  <c r="Q296" i="94"/>
  <c r="AP296" i="94"/>
  <c r="I296" i="94"/>
  <c r="F295" i="87"/>
  <c r="AI296" i="87"/>
  <c r="L296" i="87"/>
  <c r="AF296" i="87"/>
  <c r="AL296" i="87"/>
  <c r="S296" i="87"/>
  <c r="AI333" i="93"/>
  <c r="AB333" i="93"/>
  <c r="O333" i="93"/>
  <c r="P382" i="91"/>
  <c r="AG367" i="32"/>
  <c r="AM370" i="93"/>
  <c r="Y370" i="87"/>
  <c r="AO351" i="93"/>
  <c r="AA351" i="93"/>
  <c r="AN351" i="87"/>
  <c r="AC351" i="87"/>
  <c r="V333" i="93"/>
  <c r="AC370" i="93"/>
  <c r="AJ370" i="93"/>
  <c r="AA370" i="93"/>
  <c r="AF370" i="93"/>
  <c r="AH370" i="93"/>
  <c r="AD370" i="93"/>
  <c r="O370" i="93"/>
  <c r="V370" i="93"/>
  <c r="N370" i="87"/>
  <c r="AA370" i="87"/>
  <c r="AE370" i="87"/>
  <c r="W370" i="87"/>
  <c r="AI370" i="87"/>
  <c r="AQ370" i="87"/>
  <c r="L370" i="87"/>
  <c r="AT380" i="94"/>
  <c r="AT347" i="92"/>
  <c r="Z345" i="92"/>
  <c r="K345" i="92"/>
  <c r="O345" i="92"/>
  <c r="P345" i="92"/>
  <c r="Q345" i="92"/>
  <c r="R345" i="92"/>
  <c r="AP345" i="92"/>
  <c r="AJ345" i="92"/>
  <c r="AO345" i="32"/>
  <c r="Y345" i="32"/>
  <c r="Q345" i="32"/>
  <c r="AN345" i="32"/>
  <c r="M345" i="32"/>
  <c r="W345" i="32"/>
  <c r="N345" i="32"/>
  <c r="AS345" i="32"/>
  <c r="Z345" i="32"/>
  <c r="F357" i="93"/>
  <c r="AI358" i="93"/>
  <c r="V358" i="93"/>
  <c r="O358" i="93"/>
  <c r="AQ358" i="93"/>
  <c r="W358" i="93"/>
  <c r="AR358" i="93"/>
  <c r="W358" i="87"/>
  <c r="N320" i="87"/>
  <c r="V320" i="87"/>
  <c r="P314" i="87"/>
  <c r="AC314" i="87"/>
  <c r="AE314" i="87"/>
  <c r="AM314" i="87"/>
  <c r="Z314" i="87"/>
  <c r="X314" i="87"/>
  <c r="AT367" i="94"/>
  <c r="N364" i="93"/>
  <c r="X364" i="93"/>
  <c r="AP345" i="32"/>
  <c r="L345" i="32"/>
  <c r="S339" i="88"/>
  <c r="AN370" i="91"/>
  <c r="V370" i="91"/>
  <c r="AO339" i="87"/>
  <c r="AF345" i="93"/>
  <c r="AM345" i="93"/>
  <c r="AD345" i="91"/>
  <c r="Q345" i="91"/>
  <c r="Z345" i="91"/>
  <c r="X345" i="91"/>
  <c r="AO345" i="91"/>
  <c r="L345" i="91"/>
  <c r="AA345" i="91"/>
  <c r="AD358" i="94"/>
  <c r="AO358" i="94"/>
  <c r="AA358" i="94"/>
  <c r="X358" i="91"/>
  <c r="AL358" i="91"/>
  <c r="S358" i="91"/>
  <c r="AH358" i="91"/>
  <c r="AR358" i="91"/>
  <c r="J358" i="91"/>
  <c r="L320" i="94"/>
  <c r="AA320" i="94"/>
  <c r="Y320" i="94"/>
  <c r="V320" i="94"/>
  <c r="AB320" i="93"/>
  <c r="Y320" i="93"/>
  <c r="R320" i="93"/>
  <c r="I320" i="93"/>
  <c r="N320" i="93"/>
  <c r="AK320" i="93"/>
  <c r="AB314" i="94"/>
  <c r="I314" i="94"/>
  <c r="H314" i="94"/>
  <c r="L314" i="88"/>
  <c r="Y314" i="88"/>
  <c r="AO314" i="88"/>
  <c r="AJ314" i="88"/>
  <c r="AQ314" i="88"/>
  <c r="AN314" i="88"/>
  <c r="AD351" i="91"/>
  <c r="AB351" i="91"/>
  <c r="AI351" i="91"/>
  <c r="X351" i="91"/>
  <c r="H351" i="91"/>
  <c r="AB314" i="87"/>
  <c r="V296" i="92"/>
  <c r="AN296" i="94"/>
  <c r="L296" i="94"/>
  <c r="AL296" i="94"/>
  <c r="AC296" i="87"/>
  <c r="AB296" i="87"/>
  <c r="AK296" i="87"/>
  <c r="AS351" i="94"/>
  <c r="AF351" i="94"/>
  <c r="M314" i="32"/>
  <c r="R314" i="32"/>
  <c r="AO370" i="94"/>
  <c r="AN370" i="94"/>
  <c r="H370" i="94"/>
  <c r="AL370" i="94"/>
  <c r="N370" i="91"/>
  <c r="AQ370" i="91"/>
  <c r="AM370" i="91"/>
  <c r="P351" i="88"/>
  <c r="S351" i="88"/>
  <c r="K351" i="88"/>
  <c r="AE351" i="88"/>
  <c r="W351" i="88"/>
  <c r="Q351" i="88"/>
  <c r="AP351" i="88"/>
  <c r="M327" i="32"/>
  <c r="AM327" i="32"/>
  <c r="AA339" i="94"/>
  <c r="J339" i="88"/>
  <c r="Y339" i="88"/>
  <c r="AI370" i="94"/>
  <c r="AD370" i="94"/>
  <c r="Y370" i="94"/>
  <c r="AH370" i="94"/>
  <c r="L370" i="94"/>
  <c r="O370" i="94"/>
  <c r="S370" i="94"/>
  <c r="AS370" i="94"/>
  <c r="AJ370" i="91"/>
  <c r="W370" i="91"/>
  <c r="M370" i="91"/>
  <c r="AK370" i="91"/>
  <c r="S370" i="91"/>
  <c r="Q370" i="91"/>
  <c r="K370" i="91"/>
  <c r="P370" i="91"/>
  <c r="AT380" i="91"/>
  <c r="V345" i="93"/>
  <c r="J345" i="93"/>
  <c r="W345" i="93"/>
  <c r="AJ345" i="93"/>
  <c r="P345" i="93"/>
  <c r="H345" i="93"/>
  <c r="V345" i="91"/>
  <c r="AQ345" i="91"/>
  <c r="AJ345" i="91"/>
  <c r="S345" i="91"/>
  <c r="AK345" i="91"/>
  <c r="J358" i="94"/>
  <c r="AB358" i="94"/>
  <c r="AC358" i="91"/>
  <c r="V358" i="91"/>
  <c r="AN358" i="91"/>
  <c r="M320" i="94"/>
  <c r="W320" i="94"/>
  <c r="AK320" i="94"/>
  <c r="AP320" i="94"/>
  <c r="P320" i="93"/>
  <c r="V320" i="93"/>
  <c r="J320" i="93"/>
  <c r="Z320" i="93"/>
  <c r="U314" i="94"/>
  <c r="AD314" i="88"/>
  <c r="AC314" i="88"/>
  <c r="AM314" i="88"/>
  <c r="P314" i="88"/>
  <c r="N314" i="88"/>
  <c r="Z333" i="93"/>
  <c r="R314" i="91"/>
  <c r="AB314" i="91"/>
  <c r="AM351" i="91"/>
  <c r="AJ351" i="91"/>
  <c r="AC351" i="91"/>
  <c r="R339" i="92"/>
  <c r="H339" i="92"/>
  <c r="M339" i="32"/>
  <c r="AS370" i="88"/>
  <c r="K370" i="88"/>
  <c r="I345" i="88"/>
  <c r="P345" i="88"/>
  <c r="AR345" i="88"/>
  <c r="AJ345" i="88"/>
  <c r="O345" i="88"/>
  <c r="AP345" i="88"/>
  <c r="AL345" i="88"/>
  <c r="AI345" i="88"/>
  <c r="AC345" i="88"/>
  <c r="Y358" i="92"/>
  <c r="AP358" i="92"/>
  <c r="AF320" i="32"/>
  <c r="AD320" i="32"/>
  <c r="R320" i="32"/>
  <c r="AC314" i="32"/>
  <c r="AA314" i="32"/>
  <c r="AD314" i="32"/>
  <c r="X314" i="32"/>
  <c r="AI314" i="32"/>
  <c r="J382" i="94"/>
  <c r="AO351" i="88"/>
  <c r="U351" i="88"/>
  <c r="AK351" i="88"/>
  <c r="AT369" i="93"/>
  <c r="AT369" i="91"/>
  <c r="AT361" i="92"/>
  <c r="J358" i="92"/>
  <c r="AB296" i="91"/>
  <c r="AT325" i="92"/>
  <c r="AA351" i="88"/>
  <c r="AF351" i="88"/>
  <c r="AA382" i="92"/>
  <c r="AF382" i="92"/>
  <c r="AC382" i="92"/>
  <c r="AE382" i="92"/>
  <c r="AM382" i="32"/>
  <c r="AP382" i="32"/>
  <c r="N382" i="32"/>
  <c r="Y382" i="32"/>
  <c r="W382" i="32"/>
  <c r="J382" i="32"/>
  <c r="K382" i="32"/>
  <c r="AP327" i="92"/>
  <c r="R327" i="92"/>
  <c r="M327" i="92"/>
  <c r="AC327" i="92"/>
  <c r="V327" i="92"/>
  <c r="K327" i="92"/>
  <c r="X327" i="92"/>
  <c r="Z327" i="32"/>
  <c r="AN327" i="32"/>
  <c r="K327" i="32"/>
  <c r="Z339" i="94"/>
  <c r="Q339" i="94"/>
  <c r="AM339" i="94"/>
  <c r="R339" i="88"/>
  <c r="O339" i="88"/>
  <c r="W339" i="88"/>
  <c r="AQ339" i="88"/>
  <c r="I339" i="88"/>
  <c r="V339" i="88"/>
  <c r="AB339" i="88"/>
  <c r="K370" i="94"/>
  <c r="W370" i="94"/>
  <c r="AA370" i="94"/>
  <c r="AQ370" i="94"/>
  <c r="AF370" i="94"/>
  <c r="AK370" i="94"/>
  <c r="Z370" i="91"/>
  <c r="O370" i="91"/>
  <c r="AA370" i="91"/>
  <c r="X370" i="91"/>
  <c r="AF370" i="91"/>
  <c r="S345" i="93"/>
  <c r="Z345" i="93"/>
  <c r="AB345" i="91"/>
  <c r="R345" i="91"/>
  <c r="O345" i="91"/>
  <c r="AQ333" i="93"/>
  <c r="Y382" i="92"/>
  <c r="AT384" i="92"/>
  <c r="U382" i="92"/>
  <c r="AF382" i="94"/>
  <c r="M351" i="91"/>
  <c r="S351" i="91"/>
  <c r="G294" i="32"/>
  <c r="J333" i="94"/>
  <c r="AN333" i="94"/>
  <c r="AD351" i="32"/>
  <c r="O351" i="32"/>
  <c r="AO351" i="32"/>
  <c r="I351" i="32"/>
  <c r="Q327" i="91"/>
  <c r="AB339" i="32"/>
  <c r="Z339" i="32"/>
  <c r="R339" i="32"/>
  <c r="G294" i="87"/>
  <c r="Q382" i="87"/>
  <c r="AK382" i="87"/>
  <c r="V382" i="87"/>
  <c r="AQ327" i="94"/>
  <c r="R327" i="94"/>
  <c r="L327" i="94"/>
  <c r="S327" i="94"/>
  <c r="W327" i="94"/>
  <c r="N327" i="94"/>
  <c r="AN327" i="94"/>
  <c r="AE327" i="94"/>
  <c r="AR327" i="94"/>
  <c r="F326" i="88"/>
  <c r="AJ327" i="88"/>
  <c r="AL327" i="88"/>
  <c r="R327" i="88"/>
  <c r="V327" i="88"/>
  <c r="Q327" i="88"/>
  <c r="AQ327" i="88"/>
  <c r="AN339" i="91"/>
  <c r="AI339" i="91"/>
  <c r="P339" i="91"/>
  <c r="K339" i="91"/>
  <c r="AL339" i="91"/>
  <c r="O339" i="91"/>
  <c r="AP339" i="91"/>
  <c r="AD339" i="91"/>
  <c r="AT349" i="88"/>
  <c r="AD333" i="87"/>
  <c r="AO351" i="92"/>
  <c r="K351" i="92"/>
  <c r="AC351" i="32"/>
  <c r="V382" i="88"/>
  <c r="M382" i="88"/>
  <c r="N382" i="88"/>
  <c r="AO382" i="88"/>
  <c r="X382" i="88"/>
  <c r="AP382" i="88"/>
  <c r="J327" i="91"/>
  <c r="AJ327" i="91"/>
  <c r="K327" i="91"/>
  <c r="AP327" i="91"/>
  <c r="AU342" i="92"/>
  <c r="AV342" i="92" s="1"/>
  <c r="V339" i="92"/>
  <c r="P339" i="92"/>
  <c r="J339" i="92"/>
  <c r="U339" i="92"/>
  <c r="AM339" i="92"/>
  <c r="AP339" i="92"/>
  <c r="W339" i="92"/>
  <c r="AM339" i="32"/>
  <c r="AF339" i="32"/>
  <c r="AN339" i="32"/>
  <c r="AA339" i="32"/>
  <c r="S339" i="32"/>
  <c r="J339" i="32"/>
  <c r="AI339" i="32"/>
  <c r="AA314" i="93"/>
  <c r="X351" i="92"/>
  <c r="J351" i="92"/>
  <c r="P351" i="92"/>
  <c r="AS351" i="92"/>
  <c r="M351" i="92"/>
  <c r="L351" i="92"/>
  <c r="H351" i="92"/>
  <c r="AT369" i="94"/>
  <c r="AU317" i="32"/>
  <c r="AO296" i="93"/>
  <c r="AK296" i="93"/>
  <c r="I296" i="93"/>
  <c r="AQ296" i="93"/>
  <c r="AC296" i="93"/>
  <c r="M296" i="93"/>
  <c r="J296" i="93"/>
  <c r="AJ382" i="87"/>
  <c r="Y382" i="87"/>
  <c r="K327" i="94"/>
  <c r="H327" i="94"/>
  <c r="X327" i="94"/>
  <c r="AO327" i="88"/>
  <c r="AI327" i="88"/>
  <c r="H327" i="88"/>
  <c r="AM327" i="88"/>
  <c r="AC327" i="88"/>
  <c r="N327" i="88"/>
  <c r="K327" i="88"/>
  <c r="S339" i="91"/>
  <c r="N339" i="91"/>
  <c r="AF339" i="91"/>
  <c r="AM339" i="91"/>
  <c r="J339" i="91"/>
  <c r="AB370" i="32"/>
  <c r="Q370" i="32"/>
  <c r="AQ370" i="32"/>
  <c r="R370" i="32"/>
  <c r="L370" i="32"/>
  <c r="AP345" i="93"/>
  <c r="AN345" i="93"/>
  <c r="AG322" i="32"/>
  <c r="AB364" i="91"/>
  <c r="O364" i="91"/>
  <c r="AK339" i="93"/>
  <c r="AL358" i="32"/>
  <c r="N358" i="32"/>
  <c r="R358" i="32"/>
  <c r="AO358" i="32"/>
  <c r="U320" i="92"/>
  <c r="AN320" i="92"/>
  <c r="M320" i="92"/>
  <c r="X320" i="92"/>
  <c r="AB320" i="92"/>
  <c r="J314" i="92"/>
  <c r="AU353" i="94"/>
  <c r="AV353" i="94" s="1"/>
  <c r="AH351" i="94"/>
  <c r="R351" i="94"/>
  <c r="AT386" i="94"/>
  <c r="Y296" i="92"/>
  <c r="AM296" i="92"/>
  <c r="R296" i="92"/>
  <c r="N296" i="92"/>
  <c r="X351" i="94"/>
  <c r="AM351" i="94"/>
  <c r="Z333" i="92"/>
  <c r="O333" i="92"/>
  <c r="AO333" i="94"/>
  <c r="AC333" i="94"/>
  <c r="AQ333" i="94"/>
  <c r="N333" i="94"/>
  <c r="AD333" i="94"/>
  <c r="K333" i="87"/>
  <c r="P333" i="87"/>
  <c r="AR333" i="87"/>
  <c r="AN333" i="87"/>
  <c r="H333" i="87"/>
  <c r="N333" i="87"/>
  <c r="W382" i="88"/>
  <c r="AE327" i="91"/>
  <c r="R327" i="91"/>
  <c r="F326" i="91"/>
  <c r="AD339" i="92"/>
  <c r="AA339" i="92"/>
  <c r="AF339" i="92"/>
  <c r="X339" i="92"/>
  <c r="AE339" i="92"/>
  <c r="Y339" i="32"/>
  <c r="W339" i="32"/>
  <c r="AE339" i="32"/>
  <c r="K339" i="32"/>
  <c r="AK296" i="92"/>
  <c r="AO333" i="92"/>
  <c r="AA351" i="92"/>
  <c r="AM351" i="92"/>
  <c r="AM296" i="93"/>
  <c r="AJ296" i="93"/>
  <c r="AQ339" i="91"/>
  <c r="AA339" i="91"/>
  <c r="AM370" i="32"/>
  <c r="AL370" i="32"/>
  <c r="N370" i="32"/>
  <c r="AJ370" i="32"/>
  <c r="AI370" i="32"/>
  <c r="AS345" i="93"/>
  <c r="AL345" i="93"/>
  <c r="Y327" i="91"/>
  <c r="L358" i="32"/>
  <c r="Z320" i="92"/>
  <c r="AF314" i="92"/>
  <c r="AR314" i="92"/>
  <c r="U351" i="94"/>
  <c r="AO351" i="94"/>
  <c r="L351" i="94"/>
  <c r="U296" i="92"/>
  <c r="AJ333" i="92"/>
  <c r="Y333" i="92"/>
  <c r="S333" i="92"/>
  <c r="AF333" i="92"/>
  <c r="AU323" i="93"/>
  <c r="AV323" i="93" s="1"/>
  <c r="AU383" i="93"/>
  <c r="AS382" i="93"/>
  <c r="AS382" i="91"/>
  <c r="AU383" i="91"/>
  <c r="AU342" i="87"/>
  <c r="AV342" i="87" s="1"/>
  <c r="AU363" i="92"/>
  <c r="AV363" i="92" s="1"/>
  <c r="AU311" i="88"/>
  <c r="AV311" i="88" s="1"/>
  <c r="AU301" i="88"/>
  <c r="AV301" i="88" s="1"/>
  <c r="AG380" i="32"/>
  <c r="AG348" i="32"/>
  <c r="AU332" i="92"/>
  <c r="AV332" i="92" s="1"/>
  <c r="AT366" i="94"/>
  <c r="AT362" i="93"/>
  <c r="AS314" i="87"/>
  <c r="AU384" i="93"/>
  <c r="AV384" i="93" s="1"/>
  <c r="AU367" i="32"/>
  <c r="AT373" i="93"/>
  <c r="AU373" i="87"/>
  <c r="AV373" i="87" s="1"/>
  <c r="AU353" i="93"/>
  <c r="AV353" i="93" s="1"/>
  <c r="AU386" i="87"/>
  <c r="AV386" i="87" s="1"/>
  <c r="AT369" i="87"/>
  <c r="AT361" i="91"/>
  <c r="AT298" i="93"/>
  <c r="AU334" i="88"/>
  <c r="AS333" i="88"/>
  <c r="AA333" i="88"/>
  <c r="AH333" i="88"/>
  <c r="AT334" i="88"/>
  <c r="AU372" i="87"/>
  <c r="AV372" i="87" s="1"/>
  <c r="AA320" i="91"/>
  <c r="AD320" i="87"/>
  <c r="AU350" i="92"/>
  <c r="AV350" i="92" s="1"/>
  <c r="AM358" i="93"/>
  <c r="I320" i="87"/>
  <c r="AI320" i="87"/>
  <c r="AU366" i="32"/>
  <c r="AU362" i="92"/>
  <c r="AV362" i="92" s="1"/>
  <c r="AT337" i="94"/>
  <c r="AU369" i="92"/>
  <c r="AV369" i="92" s="1"/>
  <c r="AT361" i="93"/>
  <c r="I296" i="88"/>
  <c r="O296" i="88"/>
  <c r="AT334" i="91"/>
  <c r="AH333" i="91"/>
  <c r="AU336" i="91"/>
  <c r="AV336" i="91" s="1"/>
  <c r="AT380" i="87"/>
  <c r="J364" i="93"/>
  <c r="Y364" i="93"/>
  <c r="AE358" i="92"/>
  <c r="AT321" i="32"/>
  <c r="AH320" i="32"/>
  <c r="AU362" i="94"/>
  <c r="AV362" i="94" s="1"/>
  <c r="AT384" i="94"/>
  <c r="F295" i="32"/>
  <c r="W382" i="93"/>
  <c r="AI382" i="93"/>
  <c r="AP382" i="93"/>
  <c r="AD382" i="93"/>
  <c r="AA382" i="91"/>
  <c r="AI382" i="91"/>
  <c r="AR327" i="93"/>
  <c r="F326" i="87"/>
  <c r="X327" i="87"/>
  <c r="AT342" i="93"/>
  <c r="AU322" i="93"/>
  <c r="AV322" i="93" s="1"/>
  <c r="Y364" i="92"/>
  <c r="W364" i="92"/>
  <c r="O364" i="92"/>
  <c r="AR364" i="92"/>
  <c r="AL364" i="32"/>
  <c r="AH364" i="32"/>
  <c r="AT365" i="32"/>
  <c r="L364" i="32"/>
  <c r="T365" i="32"/>
  <c r="H364" i="32"/>
  <c r="P364" i="32"/>
  <c r="AT343" i="91"/>
  <c r="AT347" i="94"/>
  <c r="O358" i="88"/>
  <c r="J358" i="88"/>
  <c r="O320" i="88"/>
  <c r="AF314" i="91"/>
  <c r="AO314" i="91"/>
  <c r="AO333" i="88"/>
  <c r="AT337" i="32"/>
  <c r="AU367" i="92"/>
  <c r="AV367" i="92" s="1"/>
  <c r="AT367" i="92"/>
  <c r="AT373" i="87"/>
  <c r="AH351" i="93"/>
  <c r="AT353" i="93"/>
  <c r="AP351" i="93"/>
  <c r="AT353" i="87"/>
  <c r="AT368" i="93"/>
  <c r="AT317" i="88"/>
  <c r="AS302" i="93"/>
  <c r="AU303" i="93"/>
  <c r="AX303" i="93"/>
  <c r="AU298" i="87"/>
  <c r="AV298" i="87" s="1"/>
  <c r="K296" i="91"/>
  <c r="M333" i="93"/>
  <c r="AC333" i="93"/>
  <c r="AP333" i="93"/>
  <c r="U333" i="88"/>
  <c r="AJ333" i="88"/>
  <c r="AU348" i="94"/>
  <c r="AV348" i="94" s="1"/>
  <c r="AT322" i="87"/>
  <c r="R364" i="94"/>
  <c r="J364" i="94"/>
  <c r="AD364" i="87"/>
  <c r="V364" i="87"/>
  <c r="L364" i="87"/>
  <c r="AU347" i="92"/>
  <c r="AV347" i="92" s="1"/>
  <c r="AT347" i="32"/>
  <c r="AA358" i="93"/>
  <c r="AE358" i="87"/>
  <c r="X358" i="87"/>
  <c r="J320" i="87"/>
  <c r="AS320" i="87"/>
  <c r="AU321" i="87"/>
  <c r="AJ314" i="87"/>
  <c r="AU315" i="87"/>
  <c r="W333" i="94"/>
  <c r="AP296" i="88"/>
  <c r="AH296" i="88"/>
  <c r="AT297" i="88"/>
  <c r="AE296" i="88"/>
  <c r="AI296" i="88"/>
  <c r="J296" i="88"/>
  <c r="X333" i="91"/>
  <c r="AR382" i="94"/>
  <c r="V382" i="94"/>
  <c r="M382" i="94"/>
  <c r="AT348" i="91"/>
  <c r="AT322" i="92"/>
  <c r="AP364" i="93"/>
  <c r="L364" i="93"/>
  <c r="AT343" i="88"/>
  <c r="V358" i="92"/>
  <c r="Z358" i="92"/>
  <c r="AQ358" i="92"/>
  <c r="X358" i="92"/>
  <c r="I320" i="32"/>
  <c r="S320" i="32"/>
  <c r="AH314" i="32"/>
  <c r="AT315" i="32"/>
  <c r="Q358" i="94"/>
  <c r="AK314" i="94"/>
  <c r="N382" i="94"/>
  <c r="T387" i="32"/>
  <c r="L364" i="91"/>
  <c r="L320" i="92"/>
  <c r="AU356" i="88"/>
  <c r="AV356" i="88" s="1"/>
  <c r="T336" i="32"/>
  <c r="X382" i="92"/>
  <c r="AM382" i="92"/>
  <c r="Z382" i="92"/>
  <c r="S382" i="32"/>
  <c r="AK382" i="32"/>
  <c r="R382" i="32"/>
  <c r="AD382" i="32"/>
  <c r="AE327" i="92"/>
  <c r="J327" i="92"/>
  <c r="AQ327" i="92"/>
  <c r="AU342" i="88"/>
  <c r="AV342" i="88" s="1"/>
  <c r="AT372" i="91"/>
  <c r="V364" i="88"/>
  <c r="L364" i="88"/>
  <c r="AC364" i="88"/>
  <c r="AS364" i="88"/>
  <c r="AU365" i="88"/>
  <c r="I364" i="88"/>
  <c r="AN364" i="88"/>
  <c r="AU350" i="93"/>
  <c r="AV350" i="93" s="1"/>
  <c r="AU343" i="87"/>
  <c r="AV343" i="87" s="1"/>
  <c r="AT347" i="91"/>
  <c r="AL358" i="94"/>
  <c r="H358" i="94"/>
  <c r="AK358" i="94"/>
  <c r="L358" i="91"/>
  <c r="AK358" i="91"/>
  <c r="Q320" i="94"/>
  <c r="AJ320" i="94"/>
  <c r="AE320" i="93"/>
  <c r="AH320" i="93"/>
  <c r="AT321" i="93"/>
  <c r="H320" i="93"/>
  <c r="W314" i="94"/>
  <c r="AE314" i="94"/>
  <c r="S314" i="94"/>
  <c r="AB314" i="88"/>
  <c r="W314" i="88"/>
  <c r="AT366" i="93"/>
  <c r="AU366" i="93"/>
  <c r="AV366" i="93" s="1"/>
  <c r="AP358" i="91"/>
  <c r="AL382" i="92"/>
  <c r="T384" i="32"/>
  <c r="AU384" i="32"/>
  <c r="AU387" i="94"/>
  <c r="AV387" i="94" s="1"/>
  <c r="AU373" i="92"/>
  <c r="AV373" i="92" s="1"/>
  <c r="AQ351" i="91"/>
  <c r="AG386" i="32"/>
  <c r="T303" i="32"/>
  <c r="H302" i="32"/>
  <c r="AD296" i="92"/>
  <c r="Y296" i="94"/>
  <c r="AD296" i="94"/>
  <c r="K296" i="94"/>
  <c r="AM296" i="94"/>
  <c r="Z296" i="94"/>
  <c r="W296" i="87"/>
  <c r="X333" i="94"/>
  <c r="AT334" i="94"/>
  <c r="AH333" i="94"/>
  <c r="K333" i="94"/>
  <c r="AB333" i="94"/>
  <c r="AT336" i="87"/>
  <c r="AM382" i="88"/>
  <c r="AF382" i="88"/>
  <c r="K382" i="88"/>
  <c r="AT383" i="88"/>
  <c r="AH382" i="88"/>
  <c r="W327" i="91"/>
  <c r="N327" i="91"/>
  <c r="AU342" i="32"/>
  <c r="AU311" i="93"/>
  <c r="AV311" i="93" s="1"/>
  <c r="H320" i="91"/>
  <c r="Z320" i="91"/>
  <c r="AL320" i="91"/>
  <c r="AS320" i="91"/>
  <c r="AU321" i="91"/>
  <c r="AF314" i="93"/>
  <c r="AJ314" i="93"/>
  <c r="Q314" i="93"/>
  <c r="AM314" i="93"/>
  <c r="AU366" i="92"/>
  <c r="AV366" i="92" s="1"/>
  <c r="AI333" i="92"/>
  <c r="AU316" i="92"/>
  <c r="AV316" i="92" s="1"/>
  <c r="AS370" i="87"/>
  <c r="AN382" i="87"/>
  <c r="R364" i="88"/>
  <c r="AT367" i="88"/>
  <c r="AE296" i="93"/>
  <c r="Q296" i="93"/>
  <c r="W296" i="93"/>
  <c r="AN296" i="93"/>
  <c r="AT325" i="93"/>
  <c r="T334" i="32"/>
  <c r="H333" i="32"/>
  <c r="AG334" i="32"/>
  <c r="U333" i="32"/>
  <c r="AU334" i="32"/>
  <c r="AS333" i="32"/>
  <c r="AK333" i="32"/>
  <c r="AO333" i="32"/>
  <c r="N382" i="87"/>
  <c r="AL382" i="87"/>
  <c r="J382" i="87"/>
  <c r="J327" i="94"/>
  <c r="M327" i="94"/>
  <c r="P327" i="94"/>
  <c r="AU311" i="32"/>
  <c r="AU301" i="91"/>
  <c r="AV301" i="91" s="1"/>
  <c r="T322" i="32"/>
  <c r="AD364" i="91"/>
  <c r="AE364" i="91"/>
  <c r="Q364" i="91"/>
  <c r="AF364" i="91"/>
  <c r="AE358" i="32"/>
  <c r="M358" i="32"/>
  <c r="S358" i="32"/>
  <c r="AJ358" i="32"/>
  <c r="AF320" i="92"/>
  <c r="AK320" i="92"/>
  <c r="AO320" i="92"/>
  <c r="AS320" i="92"/>
  <c r="AU321" i="92"/>
  <c r="AC320" i="92"/>
  <c r="O314" i="92"/>
  <c r="AK314" i="92"/>
  <c r="AC314" i="92"/>
  <c r="AA314" i="92"/>
  <c r="AU337" i="87"/>
  <c r="AV337" i="87" s="1"/>
  <c r="AV309" i="87"/>
  <c r="AU384" i="91"/>
  <c r="AV384" i="91" s="1"/>
  <c r="AU387" i="92"/>
  <c r="AV387" i="92" s="1"/>
  <c r="AU386" i="94"/>
  <c r="AV386" i="94" s="1"/>
  <c r="AT368" i="94"/>
  <c r="W296" i="92"/>
  <c r="AC296" i="92"/>
  <c r="F295" i="92"/>
  <c r="J296" i="92"/>
  <c r="AR296" i="92"/>
  <c r="Q382" i="93"/>
  <c r="AT383" i="93"/>
  <c r="AH382" i="93"/>
  <c r="K382" i="93"/>
  <c r="AB382" i="93"/>
  <c r="AF382" i="93"/>
  <c r="AE382" i="91"/>
  <c r="AH382" i="91"/>
  <c r="AT383" i="91"/>
  <c r="S382" i="91"/>
  <c r="AQ382" i="91"/>
  <c r="N327" i="93"/>
  <c r="Y327" i="93"/>
  <c r="H327" i="93"/>
  <c r="R327" i="93"/>
  <c r="AB327" i="93"/>
  <c r="AH327" i="87"/>
  <c r="AT328" i="87"/>
  <c r="M327" i="87"/>
  <c r="AN327" i="87"/>
  <c r="AM327" i="87"/>
  <c r="AA327" i="87"/>
  <c r="AC327" i="87"/>
  <c r="AO327" i="87"/>
  <c r="AT342" i="87"/>
  <c r="AT363" i="92"/>
  <c r="AT301" i="88"/>
  <c r="Y370" i="92"/>
  <c r="AA370" i="92"/>
  <c r="AU380" i="32"/>
  <c r="AU348" i="92"/>
  <c r="AV348" i="92" s="1"/>
  <c r="AT348" i="32"/>
  <c r="AT322" i="93"/>
  <c r="AI364" i="92"/>
  <c r="AO364" i="92"/>
  <c r="AC364" i="92"/>
  <c r="P364" i="92"/>
  <c r="AB364" i="92"/>
  <c r="AL364" i="92"/>
  <c r="AF364" i="92"/>
  <c r="AP364" i="92"/>
  <c r="AN364" i="92"/>
  <c r="AD364" i="92"/>
  <c r="AN364" i="32"/>
  <c r="AJ364" i="32"/>
  <c r="AQ364" i="32"/>
  <c r="AE364" i="32"/>
  <c r="AM364" i="32"/>
  <c r="K364" i="32"/>
  <c r="R364" i="32"/>
  <c r="AI364" i="32"/>
  <c r="AA364" i="32"/>
  <c r="AU343" i="32"/>
  <c r="AT332" i="87"/>
  <c r="AT359" i="88"/>
  <c r="AH358" i="88"/>
  <c r="F357" i="88"/>
  <c r="AI358" i="88"/>
  <c r="I358" i="88"/>
  <c r="AF358" i="88"/>
  <c r="V358" i="88"/>
  <c r="AL358" i="88"/>
  <c r="AR358" i="88"/>
  <c r="AC358" i="88"/>
  <c r="S320" i="88"/>
  <c r="X320" i="88"/>
  <c r="K320" i="88"/>
  <c r="AL320" i="88"/>
  <c r="AT321" i="88"/>
  <c r="AH320" i="88"/>
  <c r="AF320" i="88"/>
  <c r="AA320" i="88"/>
  <c r="I320" i="88"/>
  <c r="AI320" i="88"/>
  <c r="P314" i="91"/>
  <c r="W314" i="91"/>
  <c r="N314" i="91"/>
  <c r="AN314" i="91"/>
  <c r="Z314" i="91"/>
  <c r="AB364" i="94"/>
  <c r="AF364" i="94"/>
  <c r="AU362" i="93"/>
  <c r="AV362" i="93" s="1"/>
  <c r="AT337" i="88"/>
  <c r="AU337" i="32"/>
  <c r="AG337" i="32"/>
  <c r="AN314" i="93"/>
  <c r="AT316" i="87"/>
  <c r="AO314" i="87"/>
  <c r="U376" i="32"/>
  <c r="AK382" i="93"/>
  <c r="AU384" i="88"/>
  <c r="AV384" i="88" s="1"/>
  <c r="AU387" i="88"/>
  <c r="AV387" i="88" s="1"/>
  <c r="X351" i="93"/>
  <c r="K351" i="93"/>
  <c r="AU386" i="93"/>
  <c r="AV386" i="93" s="1"/>
  <c r="X382" i="93"/>
  <c r="AT386" i="93"/>
  <c r="AT386" i="87"/>
  <c r="AT368" i="87"/>
  <c r="AU369" i="87"/>
  <c r="AV369" i="87" s="1"/>
  <c r="AU369" i="32"/>
  <c r="AT369" i="32"/>
  <c r="T369" i="32"/>
  <c r="AH302" i="87"/>
  <c r="AT303" i="87"/>
  <c r="AU298" i="93"/>
  <c r="AV298" i="93" s="1"/>
  <c r="AE296" i="87"/>
  <c r="AT298" i="87"/>
  <c r="M296" i="91"/>
  <c r="W296" i="91"/>
  <c r="Z296" i="91"/>
  <c r="V296" i="91"/>
  <c r="AI296" i="91"/>
  <c r="AT297" i="91"/>
  <c r="AH296" i="91"/>
  <c r="AU297" i="91"/>
  <c r="AS296" i="91"/>
  <c r="P296" i="91"/>
  <c r="AT325" i="91"/>
  <c r="AN333" i="93"/>
  <c r="AE333" i="93"/>
  <c r="AH333" i="93"/>
  <c r="AT334" i="93"/>
  <c r="L333" i="93"/>
  <c r="Y333" i="93"/>
  <c r="R333" i="88"/>
  <c r="K333" i="88"/>
  <c r="Y333" i="88"/>
  <c r="AB333" i="88"/>
  <c r="Z333" i="88"/>
  <c r="AP333" i="88"/>
  <c r="AK333" i="88"/>
  <c r="AD333" i="88"/>
  <c r="AF333" i="88"/>
  <c r="AU356" i="93"/>
  <c r="AV356" i="93" s="1"/>
  <c r="AR339" i="92"/>
  <c r="AU336" i="88"/>
  <c r="AV336" i="88" s="1"/>
  <c r="AS308" i="88"/>
  <c r="N370" i="93"/>
  <c r="K370" i="87"/>
  <c r="X370" i="87"/>
  <c r="AT372" i="87"/>
  <c r="AS345" i="87"/>
  <c r="AU348" i="87"/>
  <c r="AV348" i="87" s="1"/>
  <c r="R320" i="91"/>
  <c r="K320" i="87"/>
  <c r="AB320" i="87"/>
  <c r="AO320" i="87"/>
  <c r="AC364" i="94"/>
  <c r="AE364" i="94"/>
  <c r="AQ364" i="94"/>
  <c r="AI364" i="94"/>
  <c r="W364" i="94"/>
  <c r="AO364" i="94"/>
  <c r="AH364" i="94"/>
  <c r="AT365" i="94"/>
  <c r="AJ364" i="87"/>
  <c r="Z364" i="87"/>
  <c r="AN364" i="87"/>
  <c r="AS364" i="87"/>
  <c r="AU365" i="87"/>
  <c r="S364" i="87"/>
  <c r="H364" i="87"/>
  <c r="AO364" i="87"/>
  <c r="AF364" i="87"/>
  <c r="AT350" i="92"/>
  <c r="AU343" i="92"/>
  <c r="AV343" i="92" s="1"/>
  <c r="Q358" i="93"/>
  <c r="AL358" i="93"/>
  <c r="S358" i="93"/>
  <c r="L358" i="93"/>
  <c r="R358" i="93"/>
  <c r="I358" i="93"/>
  <c r="P358" i="93"/>
  <c r="AN358" i="93"/>
  <c r="AJ358" i="87"/>
  <c r="AQ358" i="87"/>
  <c r="AM358" i="87"/>
  <c r="Z358" i="87"/>
  <c r="Q358" i="87"/>
  <c r="H358" i="87"/>
  <c r="AL358" i="87"/>
  <c r="H320" i="87"/>
  <c r="Y320" i="87"/>
  <c r="R320" i="87"/>
  <c r="AL320" i="87"/>
  <c r="L320" i="87"/>
  <c r="M320" i="87"/>
  <c r="AK320" i="87"/>
  <c r="AR320" i="87"/>
  <c r="J314" i="87"/>
  <c r="R314" i="87"/>
  <c r="AN314" i="87"/>
  <c r="AL314" i="87"/>
  <c r="AD314" i="87"/>
  <c r="K314" i="87"/>
  <c r="M314" i="87"/>
  <c r="AU337" i="94"/>
  <c r="AV337" i="94" s="1"/>
  <c r="AT387" i="93"/>
  <c r="AU387" i="93"/>
  <c r="AV387" i="93" s="1"/>
  <c r="AU386" i="91"/>
  <c r="AV386" i="91" s="1"/>
  <c r="AT386" i="91"/>
  <c r="AU317" i="91"/>
  <c r="AV317" i="91" s="1"/>
  <c r="AT298" i="88"/>
  <c r="Y296" i="88"/>
  <c r="AF296" i="88"/>
  <c r="X296" i="88"/>
  <c r="M296" i="88"/>
  <c r="AC296" i="88"/>
  <c r="U296" i="88"/>
  <c r="AK296" i="88"/>
  <c r="AJ296" i="88"/>
  <c r="AD333" i="91"/>
  <c r="K333" i="91"/>
  <c r="Q333" i="91"/>
  <c r="AM333" i="91"/>
  <c r="AS333" i="91"/>
  <c r="AU334" i="91"/>
  <c r="L333" i="91"/>
  <c r="AP333" i="91"/>
  <c r="AF333" i="91"/>
  <c r="AT356" i="91"/>
  <c r="AO382" i="94"/>
  <c r="AQ382" i="94"/>
  <c r="AC382" i="94"/>
  <c r="AD382" i="94"/>
  <c r="P382" i="94"/>
  <c r="N345" i="91"/>
  <c r="AK364" i="93"/>
  <c r="AD364" i="93"/>
  <c r="AI364" i="93"/>
  <c r="M364" i="93"/>
  <c r="Q364" i="93"/>
  <c r="AA364" i="93"/>
  <c r="V364" i="93"/>
  <c r="AN364" i="93"/>
  <c r="I364" i="93"/>
  <c r="AG350" i="32"/>
  <c r="AT350" i="32"/>
  <c r="AS308" i="32"/>
  <c r="AT347" i="88"/>
  <c r="AC358" i="92"/>
  <c r="K358" i="92"/>
  <c r="U358" i="92"/>
  <c r="P358" i="92"/>
  <c r="AK358" i="92"/>
  <c r="AN358" i="92"/>
  <c r="AO358" i="92"/>
  <c r="W358" i="92"/>
  <c r="N320" i="32"/>
  <c r="AR320" i="32"/>
  <c r="H320" i="32"/>
  <c r="T321" i="32"/>
  <c r="M320" i="32"/>
  <c r="O320" i="32"/>
  <c r="U320" i="32"/>
  <c r="AG321" i="32"/>
  <c r="W320" i="32"/>
  <c r="AE320" i="32"/>
  <c r="AP320" i="32"/>
  <c r="K320" i="32"/>
  <c r="AQ314" i="32"/>
  <c r="L314" i="32"/>
  <c r="W314" i="32"/>
  <c r="AL314" i="32"/>
  <c r="J314" i="32"/>
  <c r="S314" i="32"/>
  <c r="AM314" i="32"/>
  <c r="AB314" i="32"/>
  <c r="AU366" i="88"/>
  <c r="AV366" i="88" s="1"/>
  <c r="Z358" i="94"/>
  <c r="AO314" i="94"/>
  <c r="AI314" i="94"/>
  <c r="Q314" i="94"/>
  <c r="Y382" i="94"/>
  <c r="AG387" i="32"/>
  <c r="AT373" i="94"/>
  <c r="AU317" i="92"/>
  <c r="AV317" i="92" s="1"/>
  <c r="AT317" i="92"/>
  <c r="AU298" i="91"/>
  <c r="AV298" i="91" s="1"/>
  <c r="AT298" i="91"/>
  <c r="AU325" i="92"/>
  <c r="AV325" i="92" s="1"/>
  <c r="AG336" i="32"/>
  <c r="AU336" i="32"/>
  <c r="AT336" i="32"/>
  <c r="AB382" i="92"/>
  <c r="AR382" i="92"/>
  <c r="P382" i="92"/>
  <c r="AT383" i="92"/>
  <c r="AH382" i="92"/>
  <c r="AJ382" i="92"/>
  <c r="L382" i="92"/>
  <c r="Q382" i="92"/>
  <c r="M382" i="92"/>
  <c r="AR382" i="32"/>
  <c r="AJ382" i="32"/>
  <c r="U382" i="32"/>
  <c r="AG383" i="32"/>
  <c r="V382" i="32"/>
  <c r="Q382" i="32"/>
  <c r="AQ382" i="32"/>
  <c r="AE382" i="32"/>
  <c r="AC382" i="32"/>
  <c r="I382" i="32"/>
  <c r="H327" i="92"/>
  <c r="AL327" i="92"/>
  <c r="N327" i="92"/>
  <c r="AH327" i="92"/>
  <c r="AT328" i="92"/>
  <c r="AN327" i="92"/>
  <c r="AB327" i="92"/>
  <c r="F326" i="92"/>
  <c r="AD327" i="32"/>
  <c r="AK327" i="32"/>
  <c r="Q327" i="32"/>
  <c r="F326" i="32"/>
  <c r="AC327" i="32"/>
  <c r="AU342" i="94"/>
  <c r="AV342" i="94" s="1"/>
  <c r="AU363" i="94"/>
  <c r="AV363" i="94" s="1"/>
  <c r="AU311" i="94"/>
  <c r="AV311" i="94" s="1"/>
  <c r="AH308" i="94"/>
  <c r="AT311" i="94"/>
  <c r="AT301" i="94"/>
  <c r="AH339" i="93"/>
  <c r="AT348" i="88"/>
  <c r="AU348" i="88"/>
  <c r="AV348" i="88" s="1"/>
  <c r="AM320" i="94"/>
  <c r="AT322" i="88"/>
  <c r="AU322" i="88"/>
  <c r="AV322" i="88" s="1"/>
  <c r="O364" i="88"/>
  <c r="H364" i="88"/>
  <c r="AM364" i="88"/>
  <c r="P364" i="88"/>
  <c r="AD364" i="88"/>
  <c r="U364" i="88"/>
  <c r="Z364" i="88"/>
  <c r="AR364" i="88"/>
  <c r="AI364" i="88"/>
  <c r="AT350" i="94"/>
  <c r="AH351" i="87"/>
  <c r="AG332" i="32"/>
  <c r="AU332" i="32"/>
  <c r="AT332" i="32"/>
  <c r="AU347" i="93"/>
  <c r="AV347" i="93" s="1"/>
  <c r="AT347" i="93"/>
  <c r="AN345" i="91"/>
  <c r="Y358" i="94"/>
  <c r="W358" i="94"/>
  <c r="O358" i="94"/>
  <c r="K358" i="94"/>
  <c r="U358" i="94"/>
  <c r="AM358" i="94"/>
  <c r="AP358" i="94"/>
  <c r="AC358" i="94"/>
  <c r="K358" i="91"/>
  <c r="Q358" i="91"/>
  <c r="M358" i="91"/>
  <c r="F357" i="91"/>
  <c r="Z358" i="91"/>
  <c r="N358" i="91"/>
  <c r="AA358" i="91"/>
  <c r="AU321" i="94"/>
  <c r="AS320" i="94"/>
  <c r="AN320" i="94"/>
  <c r="AC320" i="94"/>
  <c r="AH320" i="94"/>
  <c r="AT321" i="94"/>
  <c r="K320" i="94"/>
  <c r="AQ320" i="94"/>
  <c r="AB320" i="94"/>
  <c r="J320" i="94"/>
  <c r="X320" i="93"/>
  <c r="Q320" i="93"/>
  <c r="AR320" i="93"/>
  <c r="AI320" i="93"/>
  <c r="K320" i="93"/>
  <c r="AJ320" i="93"/>
  <c r="O320" i="93"/>
  <c r="AQ320" i="93"/>
  <c r="AP320" i="93"/>
  <c r="AD320" i="93"/>
  <c r="AA314" i="94"/>
  <c r="AL314" i="94"/>
  <c r="V314" i="94"/>
  <c r="N314" i="94"/>
  <c r="AC314" i="94"/>
  <c r="AD314" i="94"/>
  <c r="K314" i="88"/>
  <c r="O314" i="88"/>
  <c r="S314" i="88"/>
  <c r="V314" i="88"/>
  <c r="AT315" i="88"/>
  <c r="AH314" i="88"/>
  <c r="AI314" i="88"/>
  <c r="AE314" i="88"/>
  <c r="G294" i="93"/>
  <c r="AT366" i="87"/>
  <c r="T362" i="32"/>
  <c r="AG362" i="32"/>
  <c r="AU337" i="93"/>
  <c r="AV337" i="93" s="1"/>
  <c r="AU316" i="32"/>
  <c r="AF314" i="32"/>
  <c r="AG316" i="32"/>
  <c r="AP382" i="92"/>
  <c r="AU384" i="92"/>
  <c r="AV384" i="92" s="1"/>
  <c r="AI382" i="92"/>
  <c r="AS339" i="87"/>
  <c r="AV309" i="91"/>
  <c r="AU387" i="91"/>
  <c r="AV387" i="91" s="1"/>
  <c r="AT367" i="91"/>
  <c r="AU367" i="91"/>
  <c r="AV367" i="91" s="1"/>
  <c r="AG373" i="32"/>
  <c r="AT373" i="32"/>
  <c r="G294" i="92"/>
  <c r="AS351" i="93"/>
  <c r="O351" i="91"/>
  <c r="AT386" i="88"/>
  <c r="T386" i="32"/>
  <c r="AU368" i="92"/>
  <c r="AV368" i="92" s="1"/>
  <c r="AG368" i="32"/>
  <c r="AK364" i="32"/>
  <c r="AT317" i="93"/>
  <c r="AU361" i="94"/>
  <c r="AV361" i="94" s="1"/>
  <c r="U302" i="32"/>
  <c r="AG303" i="32"/>
  <c r="AT298" i="92"/>
  <c r="AO296" i="94"/>
  <c r="U296" i="94"/>
  <c r="J296" i="94"/>
  <c r="R296" i="94"/>
  <c r="AC296" i="94"/>
  <c r="AB296" i="94"/>
  <c r="W296" i="94"/>
  <c r="O296" i="94"/>
  <c r="AQ296" i="94"/>
  <c r="AP296" i="87"/>
  <c r="AD296" i="87"/>
  <c r="AJ296" i="87"/>
  <c r="AM296" i="87"/>
  <c r="K296" i="87"/>
  <c r="Z296" i="87"/>
  <c r="AH296" i="87"/>
  <c r="AT297" i="87"/>
  <c r="Y296" i="87"/>
  <c r="AU325" i="88"/>
  <c r="AV325" i="88" s="1"/>
  <c r="AT325" i="32"/>
  <c r="AU325" i="32"/>
  <c r="Q333" i="94"/>
  <c r="AI333" i="94"/>
  <c r="AP333" i="94"/>
  <c r="R333" i="94"/>
  <c r="I333" i="94"/>
  <c r="AU334" i="94"/>
  <c r="AS333" i="94"/>
  <c r="Y333" i="94"/>
  <c r="AF333" i="94"/>
  <c r="AU334" i="87"/>
  <c r="AS333" i="87"/>
  <c r="AB333" i="87"/>
  <c r="AK333" i="87"/>
  <c r="AA333" i="87"/>
  <c r="AO333" i="87"/>
  <c r="Y333" i="87"/>
  <c r="R333" i="87"/>
  <c r="AH333" i="87"/>
  <c r="AT334" i="87"/>
  <c r="AT356" i="92"/>
  <c r="AU356" i="92"/>
  <c r="AV356" i="92" s="1"/>
  <c r="T356" i="32"/>
  <c r="Q333" i="93"/>
  <c r="I333" i="93"/>
  <c r="AA382" i="88"/>
  <c r="AN382" i="88"/>
  <c r="R382" i="88"/>
  <c r="Q382" i="88"/>
  <c r="Z382" i="88"/>
  <c r="U382" i="88"/>
  <c r="O382" i="88"/>
  <c r="AK382" i="88"/>
  <c r="AB382" i="88"/>
  <c r="AR382" i="88"/>
  <c r="AD327" i="91"/>
  <c r="AQ327" i="91"/>
  <c r="AM327" i="91"/>
  <c r="AI327" i="91"/>
  <c r="S327" i="91"/>
  <c r="AK327" i="91"/>
  <c r="AG342" i="32"/>
  <c r="AT342" i="32"/>
  <c r="AT311" i="93"/>
  <c r="AT311" i="87"/>
  <c r="AU311" i="87"/>
  <c r="AV311" i="87" s="1"/>
  <c r="AU301" i="92"/>
  <c r="AV301" i="92" s="1"/>
  <c r="AT301" i="87"/>
  <c r="AU350" i="87"/>
  <c r="AV350" i="87" s="1"/>
  <c r="L339" i="94"/>
  <c r="AU343" i="94"/>
  <c r="AV343" i="94" s="1"/>
  <c r="AM320" i="91"/>
  <c r="Y320" i="91"/>
  <c r="AQ320" i="91"/>
  <c r="W320" i="91"/>
  <c r="AD320" i="91"/>
  <c r="Q320" i="91"/>
  <c r="O320" i="91"/>
  <c r="AB320" i="91"/>
  <c r="Z314" i="93"/>
  <c r="O314" i="93"/>
  <c r="S314" i="93"/>
  <c r="AI314" i="93"/>
  <c r="AB314" i="93"/>
  <c r="R314" i="93"/>
  <c r="AT316" i="92"/>
  <c r="AP314" i="92"/>
  <c r="AT373" i="88"/>
  <c r="AT353" i="92"/>
  <c r="S351" i="92"/>
  <c r="AU368" i="88"/>
  <c r="AV368" i="88" s="1"/>
  <c r="AT317" i="32"/>
  <c r="P358" i="87"/>
  <c r="AH302" i="91"/>
  <c r="AT303" i="91"/>
  <c r="H296" i="93"/>
  <c r="S296" i="93"/>
  <c r="R296" i="93"/>
  <c r="X296" i="93"/>
  <c r="AD296" i="93"/>
  <c r="V296" i="93"/>
  <c r="P296" i="93"/>
  <c r="AN333" i="32"/>
  <c r="N333" i="32"/>
  <c r="AE333" i="32"/>
  <c r="AB333" i="32"/>
  <c r="S333" i="32"/>
  <c r="P333" i="32"/>
  <c r="J333" i="32"/>
  <c r="X333" i="32"/>
  <c r="AO382" i="87"/>
  <c r="Z382" i="87"/>
  <c r="AA382" i="87"/>
  <c r="M382" i="87"/>
  <c r="O382" i="87"/>
  <c r="AP382" i="87"/>
  <c r="AR382" i="87"/>
  <c r="AC382" i="87"/>
  <c r="AP327" i="94"/>
  <c r="F326" i="94"/>
  <c r="V327" i="94"/>
  <c r="AB327" i="94"/>
  <c r="U327" i="94"/>
  <c r="AD327" i="94"/>
  <c r="Q327" i="94"/>
  <c r="AL327" i="94"/>
  <c r="M327" i="88"/>
  <c r="O327" i="88"/>
  <c r="AK327" i="88"/>
  <c r="Y327" i="88"/>
  <c r="J327" i="88"/>
  <c r="AF327" i="88"/>
  <c r="I327" i="88"/>
  <c r="W327" i="88"/>
  <c r="AN327" i="88"/>
  <c r="AU342" i="91"/>
  <c r="AV342" i="91" s="1"/>
  <c r="AT363" i="91"/>
  <c r="AU363" i="32"/>
  <c r="AT363" i="32"/>
  <c r="T311" i="32"/>
  <c r="AT301" i="91"/>
  <c r="T372" i="32"/>
  <c r="AT380" i="93"/>
  <c r="AQ345" i="93"/>
  <c r="AI345" i="93"/>
  <c r="AC345" i="93"/>
  <c r="J364" i="91"/>
  <c r="W364" i="91"/>
  <c r="Y364" i="91"/>
  <c r="M364" i="91"/>
  <c r="AR364" i="91"/>
  <c r="AI364" i="91"/>
  <c r="AL364" i="91"/>
  <c r="V364" i="91"/>
  <c r="AT343" i="93"/>
  <c r="AU332" i="91"/>
  <c r="AV332" i="91" s="1"/>
  <c r="AK358" i="32"/>
  <c r="AF358" i="32"/>
  <c r="P358" i="32"/>
  <c r="AB358" i="32"/>
  <c r="T359" i="32"/>
  <c r="H358" i="32"/>
  <c r="V358" i="32"/>
  <c r="O358" i="32"/>
  <c r="AH358" i="32"/>
  <c r="AT359" i="32"/>
  <c r="AQ358" i="32"/>
  <c r="P320" i="92"/>
  <c r="AR320" i="92"/>
  <c r="I320" i="92"/>
  <c r="J320" i="92"/>
  <c r="R320" i="92"/>
  <c r="Q320" i="92"/>
  <c r="AA320" i="92"/>
  <c r="V320" i="92"/>
  <c r="I314" i="92"/>
  <c r="S314" i="92"/>
  <c r="Z314" i="92"/>
  <c r="AD314" i="92"/>
  <c r="AO314" i="92"/>
  <c r="K314" i="92"/>
  <c r="AM314" i="92"/>
  <c r="AT315" i="92"/>
  <c r="AH314" i="92"/>
  <c r="AN314" i="92"/>
  <c r="AJ314" i="92"/>
  <c r="G294" i="88"/>
  <c r="AR382" i="91"/>
  <c r="AF382" i="91"/>
  <c r="O382" i="91"/>
  <c r="AT367" i="93"/>
  <c r="U382" i="94"/>
  <c r="M364" i="94"/>
  <c r="AT361" i="32"/>
  <c r="T361" i="32"/>
  <c r="H296" i="92"/>
  <c r="AS296" i="92"/>
  <c r="AU297" i="92"/>
  <c r="Q296" i="92"/>
  <c r="I296" i="92"/>
  <c r="AL296" i="92"/>
  <c r="AH351" i="91"/>
  <c r="R333" i="92"/>
  <c r="N333" i="92"/>
  <c r="J333" i="92"/>
  <c r="AN333" i="92"/>
  <c r="AU334" i="92"/>
  <c r="AQ333" i="92"/>
  <c r="AU336" i="92"/>
  <c r="AV336" i="92" s="1"/>
  <c r="AH370" i="92"/>
  <c r="AT372" i="92"/>
  <c r="AG365" i="32"/>
  <c r="U364" i="32"/>
  <c r="AS320" i="88"/>
  <c r="AU321" i="88"/>
  <c r="AU362" i="88"/>
  <c r="AV362" i="88" s="1"/>
  <c r="AT367" i="32"/>
  <c r="AU373" i="93"/>
  <c r="AV373" i="93" s="1"/>
  <c r="V382" i="93"/>
  <c r="AG369" i="32"/>
  <c r="AE370" i="93"/>
  <c r="AT372" i="93"/>
  <c r="AT348" i="94"/>
  <c r="AT322" i="91"/>
  <c r="AL364" i="94"/>
  <c r="AT365" i="87"/>
  <c r="AK364" i="87"/>
  <c r="AU332" i="93"/>
  <c r="AV332" i="93" s="1"/>
  <c r="AU347" i="32"/>
  <c r="AU359" i="93"/>
  <c r="AS358" i="93"/>
  <c r="AH358" i="93"/>
  <c r="AT359" i="93"/>
  <c r="AP320" i="87"/>
  <c r="P320" i="87"/>
  <c r="Y314" i="87"/>
  <c r="AQ314" i="87"/>
  <c r="AT366" i="32"/>
  <c r="AU361" i="93"/>
  <c r="AV361" i="93" s="1"/>
  <c r="AU298" i="88"/>
  <c r="AV298" i="88" s="1"/>
  <c r="F295" i="88"/>
  <c r="AR296" i="88"/>
  <c r="AO333" i="91"/>
  <c r="AL333" i="91"/>
  <c r="AT383" i="94"/>
  <c r="AH382" i="94"/>
  <c r="AU322" i="92"/>
  <c r="AV322" i="92" s="1"/>
  <c r="AU343" i="88"/>
  <c r="AV343" i="88" s="1"/>
  <c r="AU347" i="88"/>
  <c r="AV347" i="88" s="1"/>
  <c r="AF358" i="92"/>
  <c r="I358" i="92"/>
  <c r="AD358" i="92"/>
  <c r="F357" i="92"/>
  <c r="AS320" i="32"/>
  <c r="AU321" i="32"/>
  <c r="H314" i="32"/>
  <c r="T315" i="32"/>
  <c r="AU384" i="94"/>
  <c r="AV384" i="94" s="1"/>
  <c r="P364" i="87"/>
  <c r="AS339" i="88"/>
  <c r="AU353" i="88"/>
  <c r="AV353" i="88" s="1"/>
  <c r="AT386" i="92"/>
  <c r="AU368" i="91"/>
  <c r="AV368" i="91" s="1"/>
  <c r="AU369" i="93"/>
  <c r="AV369" i="93" s="1"/>
  <c r="AU369" i="91"/>
  <c r="AV369" i="91" s="1"/>
  <c r="AU361" i="92"/>
  <c r="AV361" i="92" s="1"/>
  <c r="AX303" i="88"/>
  <c r="AS302" i="88"/>
  <c r="AU303" i="88"/>
  <c r="AP296" i="91"/>
  <c r="Y296" i="91"/>
  <c r="AU325" i="94"/>
  <c r="AV325" i="94" s="1"/>
  <c r="AO382" i="92"/>
  <c r="AS382" i="92"/>
  <c r="AU383" i="92"/>
  <c r="S382" i="92"/>
  <c r="AQ382" i="92"/>
  <c r="Z382" i="32"/>
  <c r="T383" i="32"/>
  <c r="H382" i="32"/>
  <c r="AA327" i="92"/>
  <c r="I327" i="92"/>
  <c r="AU328" i="32"/>
  <c r="AS327" i="32"/>
  <c r="AU301" i="93"/>
  <c r="AV301" i="93" s="1"/>
  <c r="AT372" i="94"/>
  <c r="AU372" i="94"/>
  <c r="AV372" i="94" s="1"/>
  <c r="AU372" i="91"/>
  <c r="AV372" i="91" s="1"/>
  <c r="AU322" i="94"/>
  <c r="AV322" i="94" s="1"/>
  <c r="Y364" i="88"/>
  <c r="S364" i="88"/>
  <c r="AK364" i="88"/>
  <c r="AE364" i="88"/>
  <c r="T332" i="32"/>
  <c r="AO345" i="93"/>
  <c r="AS358" i="94"/>
  <c r="AU359" i="94"/>
  <c r="N358" i="94"/>
  <c r="M358" i="94"/>
  <c r="X358" i="94"/>
  <c r="AD358" i="91"/>
  <c r="AO358" i="91"/>
  <c r="U358" i="91"/>
  <c r="AT359" i="91"/>
  <c r="Z320" i="94"/>
  <c r="AL320" i="94"/>
  <c r="N320" i="94"/>
  <c r="AM320" i="93"/>
  <c r="AN320" i="93"/>
  <c r="AT315" i="94"/>
  <c r="AH314" i="94"/>
  <c r="R314" i="94"/>
  <c r="P314" i="94"/>
  <c r="L314" i="94"/>
  <c r="AS314" i="88"/>
  <c r="AU315" i="88"/>
  <c r="U314" i="88"/>
  <c r="AP314" i="88"/>
  <c r="Q314" i="88"/>
  <c r="K364" i="87"/>
  <c r="AC364" i="87"/>
  <c r="AU362" i="91"/>
  <c r="AV362" i="91" s="1"/>
  <c r="AU316" i="91"/>
  <c r="AV316" i="91" s="1"/>
  <c r="AT316" i="91"/>
  <c r="AT316" i="32"/>
  <c r="AT387" i="91"/>
  <c r="AT373" i="92"/>
  <c r="AU373" i="32"/>
  <c r="AT353" i="32"/>
  <c r="AU386" i="88"/>
  <c r="AV386" i="88" s="1"/>
  <c r="T368" i="32"/>
  <c r="AU317" i="93"/>
  <c r="AV317" i="93" s="1"/>
  <c r="AU361" i="88"/>
  <c r="AV361" i="88" s="1"/>
  <c r="AH302" i="92"/>
  <c r="AT303" i="92"/>
  <c r="AT303" i="32"/>
  <c r="AH302" i="32"/>
  <c r="AA296" i="94"/>
  <c r="AO296" i="87"/>
  <c r="AA296" i="87"/>
  <c r="AR296" i="87"/>
  <c r="L333" i="94"/>
  <c r="AU356" i="32"/>
  <c r="AU336" i="93"/>
  <c r="AV336" i="93" s="1"/>
  <c r="AT336" i="93"/>
  <c r="S382" i="88"/>
  <c r="P382" i="88"/>
  <c r="AS327" i="91"/>
  <c r="AU328" i="91"/>
  <c r="AT328" i="91"/>
  <c r="AH327" i="91"/>
  <c r="AT363" i="87"/>
  <c r="AT301" i="92"/>
  <c r="AH345" i="87"/>
  <c r="AT350" i="87"/>
  <c r="AT343" i="94"/>
  <c r="AC339" i="94"/>
  <c r="I320" i="91"/>
  <c r="AT321" i="91"/>
  <c r="AH320" i="91"/>
  <c r="U320" i="91"/>
  <c r="K320" i="91"/>
  <c r="Y314" i="93"/>
  <c r="AO314" i="93"/>
  <c r="AE314" i="92"/>
  <c r="H314" i="92"/>
  <c r="AS370" i="91"/>
  <c r="AT387" i="87"/>
  <c r="AJ364" i="88"/>
  <c r="AU373" i="88"/>
  <c r="AV373" i="88" s="1"/>
  <c r="AV377" i="87"/>
  <c r="AU353" i="92"/>
  <c r="AV353" i="92" s="1"/>
  <c r="AL296" i="93"/>
  <c r="O296" i="93"/>
  <c r="AS296" i="93"/>
  <c r="AU297" i="93"/>
  <c r="AM333" i="32"/>
  <c r="AP333" i="32"/>
  <c r="AH333" i="32"/>
  <c r="AT334" i="32"/>
  <c r="Z333" i="32"/>
  <c r="AS370" i="93"/>
  <c r="AT336" i="94"/>
  <c r="P382" i="87"/>
  <c r="AH382" i="87"/>
  <c r="AT383" i="87"/>
  <c r="AS382" i="87"/>
  <c r="AU383" i="87"/>
  <c r="AQ382" i="87"/>
  <c r="H382" i="87"/>
  <c r="AI382" i="87"/>
  <c r="L327" i="88"/>
  <c r="AT342" i="91"/>
  <c r="AG363" i="32"/>
  <c r="AU311" i="92"/>
  <c r="AV311" i="92" s="1"/>
  <c r="AT311" i="92"/>
  <c r="AG301" i="32"/>
  <c r="AT301" i="32"/>
  <c r="AU372" i="32"/>
  <c r="AT348" i="93"/>
  <c r="AT322" i="32"/>
  <c r="P364" i="91"/>
  <c r="AA364" i="91"/>
  <c r="AQ364" i="91"/>
  <c r="AC364" i="91"/>
  <c r="AO364" i="91"/>
  <c r="AH364" i="91"/>
  <c r="AT365" i="91"/>
  <c r="H364" i="91"/>
  <c r="AJ364" i="91"/>
  <c r="AU350" i="91"/>
  <c r="AV350" i="91" s="1"/>
  <c r="AS370" i="92"/>
  <c r="AH339" i="94"/>
  <c r="AT332" i="91"/>
  <c r="AA358" i="32"/>
  <c r="AN358" i="32"/>
  <c r="F357" i="32"/>
  <c r="AD358" i="32"/>
  <c r="AG359" i="32"/>
  <c r="U358" i="32"/>
  <c r="I358" i="32"/>
  <c r="N320" i="92"/>
  <c r="AT321" i="92"/>
  <c r="AH320" i="92"/>
  <c r="U314" i="92"/>
  <c r="L314" i="92"/>
  <c r="AI314" i="92"/>
  <c r="AU315" i="92"/>
  <c r="AS314" i="92"/>
  <c r="AT362" i="87"/>
  <c r="AM382" i="91"/>
  <c r="AO382" i="91"/>
  <c r="AT387" i="92"/>
  <c r="AT353" i="94"/>
  <c r="X364" i="94"/>
  <c r="AU368" i="94"/>
  <c r="AV368" i="94" s="1"/>
  <c r="AG361" i="32"/>
  <c r="AU361" i="32"/>
  <c r="AF296" i="92"/>
  <c r="AO296" i="92"/>
  <c r="AH296" i="92"/>
  <c r="AT297" i="92"/>
  <c r="K296" i="92"/>
  <c r="V333" i="92"/>
  <c r="M333" i="92"/>
  <c r="AL333" i="92"/>
  <c r="AU356" i="94"/>
  <c r="AV356" i="94" s="1"/>
  <c r="AT336" i="92"/>
  <c r="L382" i="93"/>
  <c r="K382" i="91"/>
  <c r="AP327" i="93"/>
  <c r="V327" i="87"/>
  <c r="AJ327" i="87"/>
  <c r="AT311" i="88"/>
  <c r="T380" i="32"/>
  <c r="AS376" i="88"/>
  <c r="AU348" i="32"/>
  <c r="AM364" i="92"/>
  <c r="Q364" i="92"/>
  <c r="AT365" i="92"/>
  <c r="AH364" i="92"/>
  <c r="AQ364" i="92"/>
  <c r="M364" i="92"/>
  <c r="O364" i="32"/>
  <c r="AR364" i="32"/>
  <c r="AV340" i="94"/>
  <c r="AU343" i="91"/>
  <c r="AV343" i="91" s="1"/>
  <c r="AU347" i="94"/>
  <c r="AV347" i="94" s="1"/>
  <c r="AU347" i="87"/>
  <c r="AV347" i="87" s="1"/>
  <c r="AO358" i="88"/>
  <c r="AN358" i="88"/>
  <c r="AP358" i="88"/>
  <c r="AS358" i="88"/>
  <c r="AU359" i="88"/>
  <c r="L358" i="88"/>
  <c r="J320" i="88"/>
  <c r="I314" i="91"/>
  <c r="T337" i="32"/>
  <c r="AT384" i="93"/>
  <c r="AH376" i="94"/>
  <c r="AU368" i="93"/>
  <c r="AV368" i="93" s="1"/>
  <c r="AU317" i="88"/>
  <c r="AV317" i="88" s="1"/>
  <c r="AT303" i="93"/>
  <c r="AH302" i="93"/>
  <c r="AF296" i="93"/>
  <c r="N296" i="91"/>
  <c r="X296" i="91"/>
  <c r="AU325" i="87"/>
  <c r="AV325" i="87" s="1"/>
  <c r="AI333" i="88"/>
  <c r="I333" i="88"/>
  <c r="M333" i="88"/>
  <c r="AU380" i="94"/>
  <c r="AV380" i="94" s="1"/>
  <c r="AT348" i="87"/>
  <c r="AU322" i="91"/>
  <c r="AV322" i="91" s="1"/>
  <c r="AS364" i="94"/>
  <c r="AU365" i="94"/>
  <c r="L364" i="94"/>
  <c r="Q364" i="94"/>
  <c r="Q364" i="87"/>
  <c r="AQ364" i="87"/>
  <c r="X364" i="87"/>
  <c r="K339" i="92"/>
  <c r="AT332" i="93"/>
  <c r="AG347" i="32"/>
  <c r="M358" i="93"/>
  <c r="K358" i="93"/>
  <c r="AD358" i="93"/>
  <c r="M358" i="87"/>
  <c r="AI358" i="87"/>
  <c r="AT359" i="87"/>
  <c r="AH358" i="87"/>
  <c r="AU359" i="87"/>
  <c r="AS358" i="87"/>
  <c r="AJ320" i="87"/>
  <c r="AC320" i="87"/>
  <c r="AT315" i="87"/>
  <c r="AH314" i="87"/>
  <c r="H314" i="87"/>
  <c r="AT362" i="92"/>
  <c r="N296" i="88"/>
  <c r="AE333" i="91"/>
  <c r="J333" i="91"/>
  <c r="AT336" i="91"/>
  <c r="AJ382" i="94"/>
  <c r="AN382" i="94"/>
  <c r="Y320" i="92"/>
  <c r="AR364" i="93"/>
  <c r="S364" i="93"/>
  <c r="AE364" i="93"/>
  <c r="AU365" i="93"/>
  <c r="AS364" i="93"/>
  <c r="AF364" i="93"/>
  <c r="S358" i="92"/>
  <c r="H358" i="92"/>
  <c r="AT359" i="92"/>
  <c r="AH358" i="92"/>
  <c r="AK320" i="32"/>
  <c r="AJ314" i="32"/>
  <c r="P314" i="32"/>
  <c r="AS314" i="32"/>
  <c r="AU315" i="32"/>
  <c r="AT366" i="88"/>
  <c r="AT362" i="94"/>
  <c r="X314" i="94"/>
  <c r="AQ314" i="94"/>
  <c r="AT316" i="94"/>
  <c r="AV346" i="93"/>
  <c r="AH364" i="87"/>
  <c r="AT367" i="87"/>
  <c r="AH345" i="91"/>
  <c r="AT353" i="88"/>
  <c r="AU386" i="92"/>
  <c r="AV386" i="92" s="1"/>
  <c r="AR358" i="92"/>
  <c r="AK382" i="92"/>
  <c r="N382" i="92"/>
  <c r="AB382" i="32"/>
  <c r="AA382" i="32"/>
  <c r="O382" i="32"/>
  <c r="AT383" i="32"/>
  <c r="AH382" i="32"/>
  <c r="Y327" i="92"/>
  <c r="X327" i="32"/>
  <c r="U327" i="32"/>
  <c r="AG328" i="32"/>
  <c r="AT328" i="32"/>
  <c r="AH327" i="32"/>
  <c r="AT342" i="94"/>
  <c r="AT363" i="94"/>
  <c r="AU311" i="91"/>
  <c r="AV311" i="91" s="1"/>
  <c r="AP364" i="88"/>
  <c r="AO364" i="88"/>
  <c r="AA364" i="88"/>
  <c r="AU350" i="94"/>
  <c r="AV350" i="94" s="1"/>
  <c r="AM345" i="91"/>
  <c r="AH358" i="94"/>
  <c r="AT359" i="94"/>
  <c r="AI358" i="94"/>
  <c r="P358" i="94"/>
  <c r="AU359" i="91"/>
  <c r="AS358" i="91"/>
  <c r="I358" i="91"/>
  <c r="P358" i="91"/>
  <c r="X320" i="94"/>
  <c r="AI320" i="94"/>
  <c r="AF320" i="94"/>
  <c r="AO320" i="93"/>
  <c r="M320" i="93"/>
  <c r="O314" i="94"/>
  <c r="AS314" i="94"/>
  <c r="AU315" i="94"/>
  <c r="Z314" i="94"/>
  <c r="M314" i="88"/>
  <c r="R314" i="88"/>
  <c r="AT362" i="91"/>
  <c r="AT337" i="93"/>
  <c r="T316" i="32"/>
  <c r="H382" i="92"/>
  <c r="AG384" i="32"/>
  <c r="AT384" i="32"/>
  <c r="AV352" i="93"/>
  <c r="AU353" i="91"/>
  <c r="AV353" i="91" s="1"/>
  <c r="AU353" i="32"/>
  <c r="AU386" i="32"/>
  <c r="AT361" i="88"/>
  <c r="X296" i="87"/>
  <c r="V296" i="87"/>
  <c r="Q296" i="87"/>
  <c r="I296" i="87"/>
  <c r="J296" i="87"/>
  <c r="AT325" i="88"/>
  <c r="T325" i="32"/>
  <c r="AG325" i="32"/>
  <c r="S333" i="94"/>
  <c r="U333" i="94"/>
  <c r="P333" i="94"/>
  <c r="O333" i="94"/>
  <c r="V333" i="87"/>
  <c r="S333" i="87"/>
  <c r="AC333" i="87"/>
  <c r="AT356" i="32"/>
  <c r="AU336" i="87"/>
  <c r="AV336" i="87" s="1"/>
  <c r="Z333" i="87"/>
  <c r="AV346" i="87"/>
  <c r="AJ382" i="88"/>
  <c r="AQ382" i="88"/>
  <c r="AL382" i="88"/>
  <c r="AT363" i="93"/>
  <c r="AJ320" i="91"/>
  <c r="P314" i="93"/>
  <c r="AL314" i="93"/>
  <c r="J314" i="93"/>
  <c r="AT366" i="92"/>
  <c r="N314" i="92"/>
  <c r="W382" i="87"/>
  <c r="AT384" i="87"/>
  <c r="AU387" i="87"/>
  <c r="AV387" i="87" s="1"/>
  <c r="AU367" i="88"/>
  <c r="AV367" i="88" s="1"/>
  <c r="AU369" i="94"/>
  <c r="AV369" i="94" s="1"/>
  <c r="T317" i="32"/>
  <c r="F295" i="93"/>
  <c r="K296" i="93"/>
  <c r="AU325" i="93"/>
  <c r="AV325" i="93" s="1"/>
  <c r="L333" i="32"/>
  <c r="M333" i="32"/>
  <c r="AC333" i="32"/>
  <c r="AJ333" i="32"/>
  <c r="I333" i="32"/>
  <c r="AU336" i="94"/>
  <c r="AV336" i="94" s="1"/>
  <c r="X382" i="87"/>
  <c r="AE382" i="87"/>
  <c r="AB382" i="87"/>
  <c r="L382" i="87"/>
  <c r="AT328" i="94"/>
  <c r="AH327" i="94"/>
  <c r="AJ327" i="94"/>
  <c r="O327" i="94"/>
  <c r="AD327" i="88"/>
  <c r="S327" i="88"/>
  <c r="AG311" i="32"/>
  <c r="AT311" i="32"/>
  <c r="AU301" i="32"/>
  <c r="AT372" i="32"/>
  <c r="AU348" i="93"/>
  <c r="AV348" i="93" s="1"/>
  <c r="S364" i="91"/>
  <c r="AK364" i="91"/>
  <c r="U364" i="91"/>
  <c r="AU365" i="91"/>
  <c r="AS364" i="91"/>
  <c r="AP364" i="91"/>
  <c r="AU343" i="93"/>
  <c r="AV343" i="93" s="1"/>
  <c r="W358" i="32"/>
  <c r="J358" i="32"/>
  <c r="AU359" i="32"/>
  <c r="AS358" i="32"/>
  <c r="X358" i="32"/>
  <c r="O320" i="92"/>
  <c r="W320" i="92"/>
  <c r="AE320" i="92"/>
  <c r="AP320" i="92"/>
  <c r="X314" i="92"/>
  <c r="V314" i="92"/>
  <c r="AU362" i="87"/>
  <c r="AV362" i="87" s="1"/>
  <c r="AU337" i="91"/>
  <c r="AV337" i="91" s="1"/>
  <c r="AT337" i="87"/>
  <c r="AT384" i="91"/>
  <c r="AS370" i="32"/>
  <c r="AT298" i="94"/>
  <c r="AU298" i="94"/>
  <c r="AV298" i="94" s="1"/>
  <c r="AN296" i="92"/>
  <c r="AE333" i="92"/>
  <c r="U333" i="92"/>
  <c r="I333" i="92"/>
  <c r="AR296" i="32"/>
  <c r="V296" i="32"/>
  <c r="AC296" i="32"/>
  <c r="AN382" i="93"/>
  <c r="H382" i="93"/>
  <c r="AR382" i="93"/>
  <c r="I382" i="93"/>
  <c r="AQ382" i="93"/>
  <c r="J382" i="91"/>
  <c r="AN382" i="91"/>
  <c r="AB382" i="91"/>
  <c r="Q382" i="91"/>
  <c r="AL382" i="91"/>
  <c r="AC327" i="93"/>
  <c r="AE327" i="93"/>
  <c r="AU328" i="93"/>
  <c r="AS327" i="93"/>
  <c r="AL327" i="93"/>
  <c r="AH327" i="93"/>
  <c r="AT328" i="93"/>
  <c r="F326" i="93"/>
  <c r="AU328" i="87"/>
  <c r="AS327" i="87"/>
  <c r="AB327" i="87"/>
  <c r="Q327" i="87"/>
  <c r="H327" i="87"/>
  <c r="AU342" i="93"/>
  <c r="AV342" i="93" s="1"/>
  <c r="AI339" i="87"/>
  <c r="AT380" i="88"/>
  <c r="AT380" i="32"/>
  <c r="AT348" i="92"/>
  <c r="T348" i="32"/>
  <c r="R364" i="92"/>
  <c r="AA364" i="92"/>
  <c r="N364" i="92"/>
  <c r="AU365" i="92"/>
  <c r="AS364" i="92"/>
  <c r="V364" i="92"/>
  <c r="AJ364" i="92"/>
  <c r="L364" i="92"/>
  <c r="S364" i="92"/>
  <c r="V364" i="32"/>
  <c r="AO364" i="32"/>
  <c r="AU365" i="32"/>
  <c r="AS364" i="32"/>
  <c r="I364" i="32"/>
  <c r="N364" i="32"/>
  <c r="Z364" i="32"/>
  <c r="AB364" i="32"/>
  <c r="AF364" i="32"/>
  <c r="AP364" i="32"/>
  <c r="J364" i="32"/>
  <c r="AT350" i="88"/>
  <c r="AU350" i="88"/>
  <c r="AV350" i="88" s="1"/>
  <c r="AT343" i="32"/>
  <c r="AG343" i="32"/>
  <c r="AU332" i="87"/>
  <c r="AV332" i="87" s="1"/>
  <c r="J345" i="94"/>
  <c r="M345" i="87"/>
  <c r="Q345" i="87"/>
  <c r="AM358" i="88"/>
  <c r="X358" i="88"/>
  <c r="AQ358" i="88"/>
  <c r="H358" i="88"/>
  <c r="AA358" i="88"/>
  <c r="W358" i="88"/>
  <c r="AC320" i="88"/>
  <c r="AB320" i="88"/>
  <c r="W320" i="88"/>
  <c r="H320" i="88"/>
  <c r="R320" i="88"/>
  <c r="Q320" i="88"/>
  <c r="X314" i="91"/>
  <c r="AH314" i="91"/>
  <c r="AT315" i="91"/>
  <c r="H314" i="91"/>
  <c r="AM314" i="91"/>
  <c r="AQ314" i="91"/>
  <c r="AS314" i="91"/>
  <c r="AU315" i="91"/>
  <c r="AH351" i="88"/>
  <c r="AU366" i="94"/>
  <c r="AV366" i="94" s="1"/>
  <c r="K364" i="94"/>
  <c r="AU366" i="91"/>
  <c r="AV366" i="91" s="1"/>
  <c r="AT362" i="88"/>
  <c r="X333" i="88"/>
  <c r="AU316" i="93"/>
  <c r="AV316" i="93" s="1"/>
  <c r="AF314" i="87"/>
  <c r="AV371" i="94"/>
  <c r="AV309" i="93"/>
  <c r="AH345" i="93"/>
  <c r="G294" i="94"/>
  <c r="AT384" i="88"/>
  <c r="AT387" i="88"/>
  <c r="T367" i="32"/>
  <c r="AH339" i="88"/>
  <c r="AH376" i="87"/>
  <c r="H345" i="32"/>
  <c r="AU353" i="87"/>
  <c r="AV353" i="87" s="1"/>
  <c r="AO382" i="93"/>
  <c r="Y364" i="87"/>
  <c r="AU368" i="87"/>
  <c r="AV368" i="87" s="1"/>
  <c r="AT317" i="94"/>
  <c r="AS302" i="87"/>
  <c r="AX303" i="87"/>
  <c r="AU303" i="87"/>
  <c r="N296" i="87"/>
  <c r="I296" i="91"/>
  <c r="AJ296" i="91"/>
  <c r="AL296" i="91"/>
  <c r="H296" i="91"/>
  <c r="O296" i="91"/>
  <c r="AU325" i="91"/>
  <c r="AV325" i="91" s="1"/>
  <c r="G294" i="91"/>
  <c r="X333" i="93"/>
  <c r="P333" i="93"/>
  <c r="AJ333" i="93"/>
  <c r="H333" i="93"/>
  <c r="AU334" i="93"/>
  <c r="AS333" i="93"/>
  <c r="AL333" i="88"/>
  <c r="Q333" i="88"/>
  <c r="V333" i="88"/>
  <c r="L333" i="88"/>
  <c r="AQ333" i="88"/>
  <c r="AM333" i="88"/>
  <c r="P333" i="88"/>
  <c r="O333" i="88"/>
  <c r="AU356" i="87"/>
  <c r="AV356" i="87" s="1"/>
  <c r="AT356" i="87"/>
  <c r="AH339" i="32"/>
  <c r="W370" i="93"/>
  <c r="AU372" i="93"/>
  <c r="AV372" i="93" s="1"/>
  <c r="AR370" i="87"/>
  <c r="P370" i="87"/>
  <c r="AU380" i="92"/>
  <c r="AV380" i="92" s="1"/>
  <c r="AT380" i="92"/>
  <c r="AU322" i="87"/>
  <c r="AV322" i="87" s="1"/>
  <c r="Q320" i="87"/>
  <c r="Z320" i="87"/>
  <c r="AJ364" i="94"/>
  <c r="AM364" i="94"/>
  <c r="H364" i="94"/>
  <c r="S364" i="94"/>
  <c r="P364" i="94"/>
  <c r="Y364" i="94"/>
  <c r="R364" i="87"/>
  <c r="AE364" i="87"/>
  <c r="AA364" i="87"/>
  <c r="I364" i="87"/>
  <c r="W364" i="87"/>
  <c r="AR364" i="87"/>
  <c r="AP364" i="87"/>
  <c r="O364" i="87"/>
  <c r="AT343" i="92"/>
  <c r="AB345" i="92"/>
  <c r="T347" i="32"/>
  <c r="AB358" i="93"/>
  <c r="AK358" i="93"/>
  <c r="AO358" i="93"/>
  <c r="X358" i="93"/>
  <c r="U358" i="93"/>
  <c r="Z358" i="93"/>
  <c r="AJ358" i="93"/>
  <c r="I358" i="87"/>
  <c r="V358" i="87"/>
  <c r="AR358" i="87"/>
  <c r="AC358" i="87"/>
  <c r="AF358" i="87"/>
  <c r="F357" i="87"/>
  <c r="AA320" i="87"/>
  <c r="W320" i="87"/>
  <c r="AH320" i="87"/>
  <c r="AT321" i="87"/>
  <c r="AE320" i="87"/>
  <c r="AM320" i="87"/>
  <c r="AA314" i="87"/>
  <c r="W314" i="87"/>
  <c r="AP314" i="87"/>
  <c r="L314" i="87"/>
  <c r="AR314" i="87"/>
  <c r="T366" i="32"/>
  <c r="Q364" i="32"/>
  <c r="AH339" i="87"/>
  <c r="AS327" i="92"/>
  <c r="S382" i="93"/>
  <c r="AU367" i="94"/>
  <c r="AV367" i="94" s="1"/>
  <c r="AS345" i="91"/>
  <c r="AT369" i="92"/>
  <c r="AT317" i="91"/>
  <c r="AO296" i="88"/>
  <c r="V296" i="88"/>
  <c r="L296" i="88"/>
  <c r="W296" i="88"/>
  <c r="AD296" i="88"/>
  <c r="Z296" i="88"/>
  <c r="AL296" i="88"/>
  <c r="AU297" i="88"/>
  <c r="AA296" i="88"/>
  <c r="I333" i="91"/>
  <c r="Z333" i="91"/>
  <c r="M333" i="91"/>
  <c r="AB333" i="91"/>
  <c r="Y333" i="91"/>
  <c r="AU356" i="91"/>
  <c r="AV356" i="91" s="1"/>
  <c r="U333" i="91"/>
  <c r="K382" i="94"/>
  <c r="AM382" i="94"/>
  <c r="R382" i="94"/>
  <c r="L382" i="94"/>
  <c r="AU383" i="94"/>
  <c r="AS382" i="94"/>
  <c r="Q382" i="94"/>
  <c r="AT372" i="88"/>
  <c r="AU372" i="88"/>
  <c r="AV372" i="88" s="1"/>
  <c r="AU380" i="87"/>
  <c r="AV380" i="87" s="1"/>
  <c r="AE345" i="91"/>
  <c r="AO364" i="93"/>
  <c r="W364" i="93"/>
  <c r="AL364" i="93"/>
  <c r="H364" i="93"/>
  <c r="AT365" i="93"/>
  <c r="AH364" i="93"/>
  <c r="K364" i="93"/>
  <c r="AM364" i="93"/>
  <c r="AJ364" i="93"/>
  <c r="Z364" i="93"/>
  <c r="T350" i="32"/>
  <c r="AT332" i="88"/>
  <c r="AU332" i="88"/>
  <c r="AV332" i="88" s="1"/>
  <c r="AB358" i="92"/>
  <c r="AS358" i="92"/>
  <c r="AU359" i="92"/>
  <c r="O358" i="92"/>
  <c r="AJ358" i="92"/>
  <c r="M358" i="92"/>
  <c r="AL358" i="92"/>
  <c r="Q358" i="92"/>
  <c r="R358" i="92"/>
  <c r="Z320" i="32"/>
  <c r="AA320" i="32"/>
  <c r="AJ320" i="32"/>
  <c r="X320" i="32"/>
  <c r="V320" i="32"/>
  <c r="J320" i="32"/>
  <c r="Y320" i="32"/>
  <c r="I314" i="32"/>
  <c r="AG315" i="32"/>
  <c r="U314" i="32"/>
  <c r="N314" i="32"/>
  <c r="AR314" i="32"/>
  <c r="AP314" i="32"/>
  <c r="K314" i="32"/>
  <c r="AS351" i="88"/>
  <c r="I358" i="94"/>
  <c r="AU316" i="94"/>
  <c r="AV316" i="94" s="1"/>
  <c r="AE382" i="94"/>
  <c r="AU387" i="32"/>
  <c r="AU367" i="87"/>
  <c r="AV367" i="87" s="1"/>
  <c r="AT373" i="91"/>
  <c r="AU373" i="91"/>
  <c r="AV373" i="91" s="1"/>
  <c r="AT368" i="91"/>
  <c r="AX303" i="94"/>
  <c r="AS302" i="94"/>
  <c r="AU303" i="94"/>
  <c r="AH302" i="94"/>
  <c r="AT303" i="94"/>
  <c r="AH302" i="88"/>
  <c r="AT303" i="88"/>
  <c r="AT325" i="94"/>
  <c r="AT356" i="88"/>
  <c r="AS339" i="92"/>
  <c r="K382" i="92"/>
  <c r="O382" i="92"/>
  <c r="J382" i="92"/>
  <c r="R382" i="92"/>
  <c r="AN382" i="92"/>
  <c r="AN382" i="32"/>
  <c r="AL382" i="32"/>
  <c r="X382" i="32"/>
  <c r="AI382" i="32"/>
  <c r="P382" i="32"/>
  <c r="AU383" i="32"/>
  <c r="AS382" i="32"/>
  <c r="AO382" i="32"/>
  <c r="M382" i="32"/>
  <c r="AF382" i="32"/>
  <c r="AJ327" i="92"/>
  <c r="AM327" i="92"/>
  <c r="U327" i="92"/>
  <c r="P327" i="92"/>
  <c r="W327" i="92"/>
  <c r="AD327" i="92"/>
  <c r="AU328" i="92"/>
  <c r="AI327" i="92"/>
  <c r="T328" i="32"/>
  <c r="H327" i="32"/>
  <c r="AF327" i="32"/>
  <c r="V327" i="32"/>
  <c r="R327" i="32"/>
  <c r="AE327" i="32"/>
  <c r="W327" i="32"/>
  <c r="AR327" i="32"/>
  <c r="L327" i="32"/>
  <c r="AT342" i="88"/>
  <c r="AT363" i="88"/>
  <c r="AU363" i="88"/>
  <c r="AV363" i="88" s="1"/>
  <c r="AT311" i="91"/>
  <c r="AU301" i="94"/>
  <c r="AV301" i="94" s="1"/>
  <c r="AT301" i="93"/>
  <c r="U370" i="94"/>
  <c r="AU380" i="91"/>
  <c r="AV380" i="91" s="1"/>
  <c r="AT322" i="94"/>
  <c r="AF364" i="88"/>
  <c r="M364" i="88"/>
  <c r="AT365" i="88"/>
  <c r="AH364" i="88"/>
  <c r="K364" i="88"/>
  <c r="AL364" i="88"/>
  <c r="Q364" i="88"/>
  <c r="W364" i="88"/>
  <c r="AT350" i="93"/>
  <c r="AT343" i="87"/>
  <c r="AT332" i="94"/>
  <c r="AU332" i="94"/>
  <c r="AV332" i="94" s="1"/>
  <c r="X345" i="93"/>
  <c r="Y345" i="93"/>
  <c r="AU347" i="91"/>
  <c r="AV347" i="91" s="1"/>
  <c r="AN358" i="94"/>
  <c r="AJ358" i="94"/>
  <c r="F357" i="94"/>
  <c r="R358" i="94"/>
  <c r="AE358" i="94"/>
  <c r="L358" i="94"/>
  <c r="AQ358" i="94"/>
  <c r="V358" i="94"/>
  <c r="AF358" i="91"/>
  <c r="AI358" i="91"/>
  <c r="AM358" i="91"/>
  <c r="O358" i="91"/>
  <c r="AB358" i="91"/>
  <c r="AQ358" i="91"/>
  <c r="R358" i="91"/>
  <c r="AJ358" i="91"/>
  <c r="AE358" i="91"/>
  <c r="AE320" i="94"/>
  <c r="P320" i="94"/>
  <c r="AD320" i="94"/>
  <c r="AR320" i="94"/>
  <c r="U320" i="94"/>
  <c r="I320" i="94"/>
  <c r="H320" i="94"/>
  <c r="S320" i="94"/>
  <c r="AO320" i="94"/>
  <c r="AC320" i="93"/>
  <c r="U320" i="93"/>
  <c r="W320" i="93"/>
  <c r="AA320" i="93"/>
  <c r="AS320" i="93"/>
  <c r="AU321" i="93"/>
  <c r="AL320" i="93"/>
  <c r="AF320" i="93"/>
  <c r="L320" i="93"/>
  <c r="S320" i="93"/>
  <c r="J314" i="94"/>
  <c r="AN314" i="94"/>
  <c r="K314" i="94"/>
  <c r="AJ314" i="94"/>
  <c r="M314" i="94"/>
  <c r="Y314" i="94"/>
  <c r="AP314" i="94"/>
  <c r="AR314" i="94"/>
  <c r="AL314" i="88"/>
  <c r="H314" i="88"/>
  <c r="AK314" i="88"/>
  <c r="AF314" i="88"/>
  <c r="X314" i="88"/>
  <c r="I314" i="88"/>
  <c r="Z314" i="88"/>
  <c r="AR314" i="88"/>
  <c r="AB364" i="87"/>
  <c r="AU366" i="87"/>
  <c r="AV366" i="87" s="1"/>
  <c r="Y358" i="91"/>
  <c r="H358" i="91"/>
  <c r="AU362" i="32"/>
  <c r="AT362" i="32"/>
  <c r="AH339" i="91"/>
  <c r="I382" i="92"/>
  <c r="AS308" i="91"/>
  <c r="AH345" i="92"/>
  <c r="AT387" i="94"/>
  <c r="AR370" i="92"/>
  <c r="T373" i="32"/>
  <c r="AH345" i="32"/>
  <c r="U345" i="32"/>
  <c r="Z351" i="91"/>
  <c r="AG353" i="32"/>
  <c r="AT386" i="32"/>
  <c r="AT368" i="92"/>
  <c r="AU368" i="32"/>
  <c r="AT368" i="32"/>
  <c r="AU369" i="88"/>
  <c r="AV369" i="88" s="1"/>
  <c r="AT369" i="88"/>
  <c r="AR314" i="93"/>
  <c r="AU317" i="87"/>
  <c r="AV317" i="87" s="1"/>
  <c r="AT361" i="94"/>
  <c r="AS302" i="92"/>
  <c r="AX303" i="92"/>
  <c r="AU303" i="92"/>
  <c r="AS302" i="32"/>
  <c r="AU303" i="32"/>
  <c r="AU298" i="92"/>
  <c r="AV298" i="92" s="1"/>
  <c r="X296" i="92"/>
  <c r="P296" i="94"/>
  <c r="N296" i="94"/>
  <c r="F295" i="94"/>
  <c r="S296" i="94"/>
  <c r="X296" i="94"/>
  <c r="AH296" i="94"/>
  <c r="AT297" i="94"/>
  <c r="AS296" i="94"/>
  <c r="AU297" i="94"/>
  <c r="H296" i="94"/>
  <c r="AF296" i="94"/>
  <c r="AE296" i="94"/>
  <c r="M296" i="87"/>
  <c r="O296" i="87"/>
  <c r="AU297" i="87"/>
  <c r="AS296" i="87"/>
  <c r="AQ296" i="87"/>
  <c r="AN296" i="87"/>
  <c r="R296" i="87"/>
  <c r="H296" i="87"/>
  <c r="AS351" i="91"/>
  <c r="AJ333" i="94"/>
  <c r="V333" i="94"/>
  <c r="AK333" i="94"/>
  <c r="AM333" i="94"/>
  <c r="AE333" i="94"/>
  <c r="Z333" i="94"/>
  <c r="AR333" i="94"/>
  <c r="M333" i="94"/>
  <c r="H333" i="94"/>
  <c r="AJ333" i="87"/>
  <c r="AQ333" i="87"/>
  <c r="J333" i="87"/>
  <c r="AP333" i="87"/>
  <c r="AE333" i="87"/>
  <c r="M333" i="87"/>
  <c r="AG356" i="32"/>
  <c r="H339" i="32"/>
  <c r="J382" i="88"/>
  <c r="AI382" i="88"/>
  <c r="AD382" i="88"/>
  <c r="AE382" i="88"/>
  <c r="I382" i="88"/>
  <c r="L382" i="88"/>
  <c r="AC382" i="88"/>
  <c r="AS382" i="88"/>
  <c r="AU383" i="88"/>
  <c r="M327" i="91"/>
  <c r="L327" i="91"/>
  <c r="AT342" i="92"/>
  <c r="T342" i="32"/>
  <c r="AU363" i="93"/>
  <c r="AV363" i="93" s="1"/>
  <c r="AU363" i="87"/>
  <c r="AV363" i="87" s="1"/>
  <c r="P296" i="87"/>
  <c r="AU301" i="87"/>
  <c r="AV301" i="87" s="1"/>
  <c r="H339" i="94"/>
  <c r="AP320" i="91"/>
  <c r="V320" i="91"/>
  <c r="AE320" i="91"/>
  <c r="P320" i="91"/>
  <c r="N320" i="91"/>
  <c r="AI320" i="91"/>
  <c r="X320" i="91"/>
  <c r="AF320" i="91"/>
  <c r="U314" i="93"/>
  <c r="AD314" i="93"/>
  <c r="I314" i="93"/>
  <c r="M314" i="93"/>
  <c r="X314" i="93"/>
  <c r="N314" i="93"/>
  <c r="AS314" i="93"/>
  <c r="AU315" i="93"/>
  <c r="AH314" i="93"/>
  <c r="AT315" i="93"/>
  <c r="AP314" i="93"/>
  <c r="X333" i="92"/>
  <c r="AU337" i="92"/>
  <c r="AV337" i="92" s="1"/>
  <c r="AT337" i="92"/>
  <c r="Y314" i="92"/>
  <c r="AH376" i="91"/>
  <c r="AU384" i="87"/>
  <c r="AV384" i="87" s="1"/>
  <c r="AD351" i="92"/>
  <c r="Z351" i="92"/>
  <c r="AK351" i="92"/>
  <c r="AT368" i="88"/>
  <c r="AG317" i="32"/>
  <c r="AT361" i="87"/>
  <c r="AU361" i="87"/>
  <c r="AV361" i="87" s="1"/>
  <c r="AX303" i="91"/>
  <c r="AS302" i="91"/>
  <c r="AU303" i="91"/>
  <c r="AA296" i="93"/>
  <c r="AP296" i="93"/>
  <c r="U296" i="93"/>
  <c r="Y296" i="93"/>
  <c r="L296" i="93"/>
  <c r="AI296" i="93"/>
  <c r="AH296" i="93"/>
  <c r="AT297" i="93"/>
  <c r="AB296" i="93"/>
  <c r="Y333" i="32"/>
  <c r="AF333" i="32"/>
  <c r="R333" i="32"/>
  <c r="K333" i="32"/>
  <c r="AR333" i="32"/>
  <c r="V333" i="32"/>
  <c r="O333" i="32"/>
  <c r="AL333" i="32"/>
  <c r="AQ333" i="32"/>
  <c r="R382" i="87"/>
  <c r="K382" i="87"/>
  <c r="I382" i="87"/>
  <c r="AF382" i="87"/>
  <c r="AM382" i="87"/>
  <c r="AD382" i="87"/>
  <c r="S382" i="87"/>
  <c r="AM327" i="94"/>
  <c r="I327" i="94"/>
  <c r="Y327" i="94"/>
  <c r="Z327" i="94"/>
  <c r="AU328" i="94"/>
  <c r="AS327" i="94"/>
  <c r="AK327" i="94"/>
  <c r="AF327" i="94"/>
  <c r="AI327" i="94"/>
  <c r="P327" i="88"/>
  <c r="AT328" i="88"/>
  <c r="AH327" i="88"/>
  <c r="AR327" i="88"/>
  <c r="X327" i="88"/>
  <c r="AP327" i="88"/>
  <c r="U327" i="88"/>
  <c r="AA327" i="88"/>
  <c r="Z327" i="88"/>
  <c r="AS327" i="88"/>
  <c r="AU328" i="88"/>
  <c r="AB327" i="88"/>
  <c r="AU363" i="91"/>
  <c r="AV363" i="91" s="1"/>
  <c r="T363" i="32"/>
  <c r="T301" i="32"/>
  <c r="H351" i="32"/>
  <c r="AG372" i="32"/>
  <c r="AU380" i="93"/>
  <c r="AV380" i="93" s="1"/>
  <c r="AH376" i="88"/>
  <c r="AU322" i="32"/>
  <c r="Z364" i="91"/>
  <c r="I364" i="91"/>
  <c r="X364" i="91"/>
  <c r="AN364" i="91"/>
  <c r="K364" i="91"/>
  <c r="N364" i="91"/>
  <c r="AM364" i="91"/>
  <c r="R364" i="91"/>
  <c r="AT350" i="91"/>
  <c r="AR345" i="91"/>
  <c r="AQ339" i="93"/>
  <c r="AM358" i="32"/>
  <c r="AI358" i="32"/>
  <c r="AR358" i="32"/>
  <c r="K358" i="32"/>
  <c r="Y358" i="32"/>
  <c r="AP358" i="32"/>
  <c r="Q358" i="32"/>
  <c r="AC358" i="32"/>
  <c r="Z358" i="32"/>
  <c r="AJ320" i="92"/>
  <c r="AD320" i="92"/>
  <c r="AQ320" i="92"/>
  <c r="S320" i="92"/>
  <c r="AI320" i="92"/>
  <c r="K320" i="92"/>
  <c r="AM320" i="92"/>
  <c r="AL320" i="92"/>
  <c r="AQ314" i="92"/>
  <c r="M314" i="92"/>
  <c r="AL314" i="92"/>
  <c r="Q314" i="92"/>
  <c r="AB314" i="92"/>
  <c r="W314" i="92"/>
  <c r="P314" i="92"/>
  <c r="R314" i="92"/>
  <c r="AT337" i="91"/>
  <c r="AT316" i="88"/>
  <c r="AU316" i="88"/>
  <c r="AV316" i="88" s="1"/>
  <c r="V382" i="91"/>
  <c r="AK382" i="91"/>
  <c r="AU367" i="93"/>
  <c r="AV367" i="93" s="1"/>
  <c r="AP382" i="94"/>
  <c r="AD364" i="94"/>
  <c r="AB296" i="92"/>
  <c r="AP296" i="92"/>
  <c r="L296" i="92"/>
  <c r="P296" i="92"/>
  <c r="AI296" i="92"/>
  <c r="O296" i="92"/>
  <c r="Z296" i="92"/>
  <c r="AA296" i="92"/>
  <c r="AQ296" i="92"/>
  <c r="AH333" i="92"/>
  <c r="AT334" i="92"/>
  <c r="P333" i="92"/>
  <c r="L333" i="92"/>
  <c r="AP333" i="92"/>
  <c r="W333" i="92"/>
  <c r="AM333" i="92"/>
  <c r="AK333" i="92"/>
  <c r="AR333" i="92"/>
  <c r="AT356" i="94"/>
  <c r="T297" i="32"/>
  <c r="AG297" i="32"/>
  <c r="AG298" i="32"/>
  <c r="I296" i="32"/>
  <c r="AA296" i="32"/>
  <c r="T298" i="32"/>
  <c r="AU258" i="32"/>
  <c r="AG225" i="32"/>
  <c r="AT218" i="94"/>
  <c r="AT252" i="91"/>
  <c r="AT284" i="91"/>
  <c r="AT284" i="92"/>
  <c r="AU225" i="32"/>
  <c r="T225" i="32"/>
  <c r="O202" i="91"/>
  <c r="AT225" i="32"/>
  <c r="R257" i="92"/>
  <c r="AO257" i="93"/>
  <c r="N257" i="92"/>
  <c r="AU262" i="92"/>
  <c r="AV262" i="92" s="1"/>
  <c r="T269" i="32"/>
  <c r="AU258" i="91"/>
  <c r="AV258" i="91" s="1"/>
  <c r="AT218" i="87"/>
  <c r="AU218" i="92"/>
  <c r="AV218" i="92" s="1"/>
  <c r="AN257" i="87"/>
  <c r="N257" i="87"/>
  <c r="I257" i="92"/>
  <c r="AT260" i="88"/>
  <c r="AT240" i="32"/>
  <c r="T258" i="32"/>
  <c r="AU269" i="88"/>
  <c r="AV269" i="88" s="1"/>
  <c r="AU252" i="93"/>
  <c r="AV252" i="93" s="1"/>
  <c r="AU218" i="32"/>
  <c r="AG218" i="32"/>
  <c r="AT240" i="87"/>
  <c r="AT262" i="32"/>
  <c r="AU284" i="91"/>
  <c r="AV284" i="91" s="1"/>
  <c r="AT218" i="92"/>
  <c r="AO257" i="87"/>
  <c r="AI257" i="88"/>
  <c r="V257" i="88"/>
  <c r="K257" i="92"/>
  <c r="AT267" i="32"/>
  <c r="AT269" i="32"/>
  <c r="AU218" i="94"/>
  <c r="AV218" i="94" s="1"/>
  <c r="AT262" i="92"/>
  <c r="AT240" i="94"/>
  <c r="AG262" i="32"/>
  <c r="AU252" i="87"/>
  <c r="AV252" i="87" s="1"/>
  <c r="T262" i="32"/>
  <c r="AT218" i="32"/>
  <c r="T218" i="32"/>
  <c r="AT269" i="88"/>
  <c r="Q257" i="87"/>
  <c r="U202" i="91"/>
  <c r="AR202" i="91"/>
  <c r="AD202" i="91"/>
  <c r="W202" i="91"/>
  <c r="AE202" i="91"/>
  <c r="W257" i="93"/>
  <c r="R257" i="93"/>
  <c r="AI257" i="93"/>
  <c r="AD257" i="93"/>
  <c r="O257" i="93"/>
  <c r="AL257" i="93"/>
  <c r="S257" i="87"/>
  <c r="AU247" i="93"/>
  <c r="AV247" i="93" s="1"/>
  <c r="AT260" i="92"/>
  <c r="AT207" i="91"/>
  <c r="AU207" i="91"/>
  <c r="AV207" i="91" s="1"/>
  <c r="AT218" i="91"/>
  <c r="AT269" i="87"/>
  <c r="AT258" i="91"/>
  <c r="AU247" i="87"/>
  <c r="AV247" i="87" s="1"/>
  <c r="AU240" i="94"/>
  <c r="AV240" i="94" s="1"/>
  <c r="AT252" i="87"/>
  <c r="AT252" i="93"/>
  <c r="AU262" i="32"/>
  <c r="AU218" i="87"/>
  <c r="AV218" i="87" s="1"/>
  <c r="AU240" i="92"/>
  <c r="AV240" i="92" s="1"/>
  <c r="AG260" i="32"/>
  <c r="AT260" i="32"/>
  <c r="AU240" i="87"/>
  <c r="AV240" i="87" s="1"/>
  <c r="AU269" i="87"/>
  <c r="AV269" i="87" s="1"/>
  <c r="AT265" i="92"/>
  <c r="AT258" i="32"/>
  <c r="AU260" i="88"/>
  <c r="AV260" i="88" s="1"/>
  <c r="V257" i="87"/>
  <c r="R257" i="87"/>
  <c r="AM257" i="87"/>
  <c r="AR257" i="87"/>
  <c r="AR202" i="94"/>
  <c r="U257" i="92"/>
  <c r="Y257" i="92"/>
  <c r="P257" i="92"/>
  <c r="AO257" i="92"/>
  <c r="Z257" i="92"/>
  <c r="T240" i="32"/>
  <c r="AT206" i="87"/>
  <c r="AU218" i="91"/>
  <c r="AV218" i="91" s="1"/>
  <c r="AT247" i="87"/>
  <c r="AU265" i="92"/>
  <c r="AV265" i="92" s="1"/>
  <c r="AG258" i="32"/>
  <c r="R202" i="88"/>
  <c r="AP257" i="92"/>
  <c r="AL257" i="92"/>
  <c r="J257" i="92"/>
  <c r="W257" i="92"/>
  <c r="AK257" i="92"/>
  <c r="AQ257" i="92"/>
  <c r="M202" i="91"/>
  <c r="W257" i="87"/>
  <c r="M257" i="87"/>
  <c r="H257" i="87"/>
  <c r="AJ257" i="87"/>
  <c r="AC257" i="87"/>
  <c r="P257" i="87"/>
  <c r="AN257" i="93"/>
  <c r="U257" i="93"/>
  <c r="AE257" i="92"/>
  <c r="X257" i="92"/>
  <c r="AT206" i="93"/>
  <c r="AU259" i="93"/>
  <c r="AV259" i="93" s="1"/>
  <c r="T267" i="32"/>
  <c r="AT247" i="92"/>
  <c r="AU262" i="93"/>
  <c r="AV262" i="93" s="1"/>
  <c r="AU265" i="91"/>
  <c r="AV265" i="91" s="1"/>
  <c r="AU247" i="92"/>
  <c r="AV247" i="92" s="1"/>
  <c r="AG240" i="32"/>
  <c r="AU240" i="32"/>
  <c r="AT240" i="92"/>
  <c r="T260" i="32"/>
  <c r="AL257" i="87"/>
  <c r="AK257" i="87"/>
  <c r="AE257" i="87"/>
  <c r="X257" i="87"/>
  <c r="AD257" i="87"/>
  <c r="AL202" i="94"/>
  <c r="J257" i="93"/>
  <c r="X257" i="93"/>
  <c r="AM257" i="93"/>
  <c r="AF257" i="93"/>
  <c r="AA257" i="92"/>
  <c r="AN257" i="92"/>
  <c r="S257" i="92"/>
  <c r="AS257" i="92"/>
  <c r="AM257" i="92"/>
  <c r="AU225" i="92"/>
  <c r="AV225" i="92" s="1"/>
  <c r="AG267" i="32"/>
  <c r="AT262" i="93"/>
  <c r="AG269" i="32"/>
  <c r="AU269" i="32"/>
  <c r="AT267" i="92"/>
  <c r="AU206" i="87"/>
  <c r="AV206" i="87" s="1"/>
  <c r="AU267" i="92"/>
  <c r="AV267" i="92" s="1"/>
  <c r="AU260" i="32"/>
  <c r="AI257" i="92"/>
  <c r="AT265" i="91"/>
  <c r="AE257" i="93"/>
  <c r="AH257" i="93"/>
  <c r="M257" i="93"/>
  <c r="L257" i="92"/>
  <c r="AD257" i="92"/>
  <c r="AU267" i="32"/>
  <c r="AT247" i="93"/>
  <c r="AU260" i="92"/>
  <c r="AV260" i="92" s="1"/>
  <c r="AJ257" i="93"/>
  <c r="V257" i="93"/>
  <c r="AC257" i="93"/>
  <c r="Y257" i="93"/>
  <c r="I257" i="93"/>
  <c r="AF257" i="92"/>
  <c r="M257" i="92"/>
  <c r="O257" i="87"/>
  <c r="AB257" i="87"/>
  <c r="I257" i="87"/>
  <c r="AF202" i="94"/>
  <c r="Z202" i="94"/>
  <c r="H257" i="92"/>
  <c r="O257" i="92"/>
  <c r="AU203" i="32"/>
  <c r="AT225" i="88"/>
  <c r="AT244" i="91"/>
  <c r="AU259" i="87"/>
  <c r="AV259" i="87" s="1"/>
  <c r="AU206" i="94"/>
  <c r="AV206" i="94" s="1"/>
  <c r="AT259" i="87"/>
  <c r="AS257" i="87"/>
  <c r="Y257" i="87"/>
  <c r="J257" i="87"/>
  <c r="AA202" i="94"/>
  <c r="AJ202" i="94"/>
  <c r="S202" i="94"/>
  <c r="H257" i="93"/>
  <c r="AR257" i="92"/>
  <c r="K257" i="87"/>
  <c r="M202" i="94"/>
  <c r="R202" i="94"/>
  <c r="AT259" i="93"/>
  <c r="AA257" i="87"/>
  <c r="AC202" i="94"/>
  <c r="AT206" i="94"/>
  <c r="AJ220" i="87"/>
  <c r="L257" i="93"/>
  <c r="P257" i="93"/>
  <c r="AK257" i="93"/>
  <c r="X202" i="94"/>
  <c r="AI202" i="87"/>
  <c r="AL202" i="91"/>
  <c r="AO202" i="91"/>
  <c r="P202" i="91"/>
  <c r="X202" i="91"/>
  <c r="K202" i="91"/>
  <c r="AM202" i="91"/>
  <c r="I239" i="91"/>
  <c r="AQ257" i="87"/>
  <c r="L257" i="87"/>
  <c r="J264" i="88"/>
  <c r="AD202" i="94"/>
  <c r="Q202" i="94"/>
  <c r="V202" i="94"/>
  <c r="L202" i="94"/>
  <c r="AA202" i="87"/>
  <c r="AB257" i="88"/>
  <c r="Z257" i="93"/>
  <c r="AT206" i="32"/>
  <c r="AU207" i="87"/>
  <c r="AV207" i="87" s="1"/>
  <c r="AG211" i="32"/>
  <c r="AT225" i="92"/>
  <c r="AU244" i="91"/>
  <c r="AV244" i="91" s="1"/>
  <c r="AT223" i="91"/>
  <c r="T211" i="32"/>
  <c r="AU211" i="32"/>
  <c r="AT204" i="94"/>
  <c r="AU247" i="94"/>
  <c r="AV247" i="94" s="1"/>
  <c r="AT247" i="94"/>
  <c r="Q257" i="93"/>
  <c r="AB264" i="87"/>
  <c r="AQ257" i="93"/>
  <c r="AA257" i="93"/>
  <c r="AP257" i="93"/>
  <c r="AU225" i="94"/>
  <c r="AV225" i="94" s="1"/>
  <c r="AU204" i="94"/>
  <c r="AV204" i="94" s="1"/>
  <c r="H202" i="94"/>
  <c r="AU211" i="87"/>
  <c r="AV211" i="87" s="1"/>
  <c r="AU206" i="88"/>
  <c r="AV206" i="88" s="1"/>
  <c r="AU225" i="88"/>
  <c r="AV225" i="88" s="1"/>
  <c r="S202" i="91"/>
  <c r="AQ202" i="91"/>
  <c r="J202" i="94"/>
  <c r="AP202" i="87"/>
  <c r="AA257" i="88"/>
  <c r="AT211" i="32"/>
  <c r="AP202" i="91"/>
  <c r="AP202" i="94"/>
  <c r="AI202" i="94"/>
  <c r="K202" i="94"/>
  <c r="AO202" i="94"/>
  <c r="AL202" i="93"/>
  <c r="H202" i="88"/>
  <c r="M202" i="88"/>
  <c r="AO202" i="93"/>
  <c r="AU206" i="32"/>
  <c r="AU203" i="94"/>
  <c r="AV203" i="94" s="1"/>
  <c r="AG203" i="32"/>
  <c r="T207" i="32"/>
  <c r="AT225" i="94"/>
  <c r="AT207" i="87"/>
  <c r="AU207" i="88"/>
  <c r="AV207" i="88" s="1"/>
  <c r="AS257" i="94"/>
  <c r="X264" i="92"/>
  <c r="O202" i="94"/>
  <c r="AH202" i="94"/>
  <c r="P202" i="94"/>
  <c r="Y202" i="94"/>
  <c r="AE202" i="94"/>
  <c r="AR202" i="87"/>
  <c r="AP202" i="93"/>
  <c r="W202" i="88"/>
  <c r="U202" i="88"/>
  <c r="AQ202" i="88"/>
  <c r="AU211" i="93"/>
  <c r="AV211" i="93" s="1"/>
  <c r="AB202" i="94"/>
  <c r="AG206" i="32"/>
  <c r="AT207" i="32"/>
  <c r="AT206" i="88"/>
  <c r="AT225" i="87"/>
  <c r="AG207" i="32"/>
  <c r="AU207" i="32"/>
  <c r="AT207" i="88"/>
  <c r="L202" i="91"/>
  <c r="Q202" i="91"/>
  <c r="AB202" i="91"/>
  <c r="AM202" i="94"/>
  <c r="AQ202" i="94"/>
  <c r="W202" i="94"/>
  <c r="M202" i="87"/>
  <c r="AQ202" i="87"/>
  <c r="Q239" i="88"/>
  <c r="S239" i="88"/>
  <c r="U202" i="93"/>
  <c r="W202" i="93"/>
  <c r="Q202" i="93"/>
  <c r="AK202" i="93"/>
  <c r="R202" i="93"/>
  <c r="AJ202" i="93"/>
  <c r="X202" i="93"/>
  <c r="AB202" i="88"/>
  <c r="AE202" i="88"/>
  <c r="Q202" i="88"/>
  <c r="AI202" i="88"/>
  <c r="S202" i="88"/>
  <c r="AM202" i="88"/>
  <c r="AD202" i="88"/>
  <c r="AU225" i="87"/>
  <c r="AV225" i="87" s="1"/>
  <c r="K257" i="88"/>
  <c r="AT225" i="91"/>
  <c r="AT203" i="94"/>
  <c r="AT206" i="91"/>
  <c r="AT203" i="32"/>
  <c r="H202" i="91"/>
  <c r="I202" i="91"/>
  <c r="U202" i="94"/>
  <c r="L202" i="87"/>
  <c r="Z202" i="87"/>
  <c r="M202" i="93"/>
  <c r="J202" i="88"/>
  <c r="AI202" i="91"/>
  <c r="N202" i="91"/>
  <c r="AN202" i="91"/>
  <c r="J202" i="91"/>
  <c r="P264" i="94"/>
  <c r="AK202" i="94"/>
  <c r="I202" i="94"/>
  <c r="AO202" i="87"/>
  <c r="Y202" i="87"/>
  <c r="AB202" i="93"/>
  <c r="AC202" i="93"/>
  <c r="J202" i="93"/>
  <c r="S202" i="93"/>
  <c r="I202" i="93"/>
  <c r="AM202" i="93"/>
  <c r="L202" i="88"/>
  <c r="N202" i="88"/>
  <c r="AF202" i="88"/>
  <c r="AR202" i="88"/>
  <c r="S264" i="91"/>
  <c r="AU203" i="93"/>
  <c r="AV203" i="93" s="1"/>
  <c r="AT207" i="93"/>
  <c r="AU221" i="91"/>
  <c r="AV221" i="91" s="1"/>
  <c r="AU206" i="93"/>
  <c r="AV206" i="93" s="1"/>
  <c r="AT223" i="93"/>
  <c r="AT211" i="93"/>
  <c r="AU223" i="91"/>
  <c r="AV223" i="91" s="1"/>
  <c r="AT211" i="87"/>
  <c r="T206" i="32"/>
  <c r="AU206" i="91"/>
  <c r="AV206" i="91" s="1"/>
  <c r="T203" i="32"/>
  <c r="AT203" i="91"/>
  <c r="AT204" i="93"/>
  <c r="AU225" i="91"/>
  <c r="AV225" i="91" s="1"/>
  <c r="Z202" i="91"/>
  <c r="AA264" i="93"/>
  <c r="AA239" i="87"/>
  <c r="AM220" i="91"/>
  <c r="N202" i="94"/>
  <c r="W202" i="87"/>
  <c r="X202" i="87"/>
  <c r="H202" i="87"/>
  <c r="O202" i="87"/>
  <c r="AL202" i="87"/>
  <c r="V202" i="87"/>
  <c r="AS202" i="87"/>
  <c r="AS202" i="92"/>
  <c r="H202" i="92"/>
  <c r="J202" i="92"/>
  <c r="O202" i="92"/>
  <c r="AT204" i="32"/>
  <c r="AU223" i="93"/>
  <c r="AV223" i="93" s="1"/>
  <c r="AU204" i="93"/>
  <c r="AV204" i="93" s="1"/>
  <c r="AK202" i="91"/>
  <c r="AR220" i="91"/>
  <c r="AN202" i="94"/>
  <c r="K202" i="87"/>
  <c r="S257" i="32"/>
  <c r="AN257" i="32"/>
  <c r="AJ202" i="91"/>
  <c r="AF202" i="91"/>
  <c r="Y233" i="88"/>
  <c r="Q239" i="91"/>
  <c r="AS251" i="91"/>
  <c r="Q202" i="87"/>
  <c r="AM202" i="87"/>
  <c r="Y202" i="93"/>
  <c r="K202" i="93"/>
  <c r="AN202" i="93"/>
  <c r="O202" i="93"/>
  <c r="I202" i="88"/>
  <c r="AC202" i="88"/>
  <c r="AL202" i="88"/>
  <c r="U257" i="94"/>
  <c r="M257" i="94"/>
  <c r="AF257" i="88"/>
  <c r="L257" i="88"/>
  <c r="AF264" i="91"/>
  <c r="R202" i="87"/>
  <c r="AT260" i="94"/>
  <c r="P202" i="88"/>
  <c r="X202" i="88"/>
  <c r="AU207" i="92"/>
  <c r="AV207" i="92" s="1"/>
  <c r="Y251" i="94"/>
  <c r="H239" i="32"/>
  <c r="Y202" i="91"/>
  <c r="V202" i="91"/>
  <c r="AL264" i="93"/>
  <c r="AF264" i="92"/>
  <c r="AQ264" i="88"/>
  <c r="AM264" i="88"/>
  <c r="AN202" i="87"/>
  <c r="AC202" i="87"/>
  <c r="AK202" i="87"/>
  <c r="AB202" i="87"/>
  <c r="AI257" i="32"/>
  <c r="I257" i="32"/>
  <c r="AI202" i="93"/>
  <c r="L202" i="93"/>
  <c r="P202" i="93"/>
  <c r="AF202" i="93"/>
  <c r="AQ202" i="93"/>
  <c r="AK202" i="88"/>
  <c r="AS202" i="88"/>
  <c r="AP202" i="88"/>
  <c r="K202" i="88"/>
  <c r="AM257" i="88"/>
  <c r="AU247" i="91"/>
  <c r="AV247" i="91" s="1"/>
  <c r="AT203" i="93"/>
  <c r="AT265" i="93"/>
  <c r="T204" i="32"/>
  <c r="AT203" i="87"/>
  <c r="AU207" i="93"/>
  <c r="AV207" i="93" s="1"/>
  <c r="AU203" i="87"/>
  <c r="AV203" i="87" s="1"/>
  <c r="AT207" i="92"/>
  <c r="AU203" i="91"/>
  <c r="AV203" i="91" s="1"/>
  <c r="AT221" i="91"/>
  <c r="AT221" i="87"/>
  <c r="AC202" i="91"/>
  <c r="AA251" i="91"/>
  <c r="P251" i="91"/>
  <c r="L288" i="93"/>
  <c r="AF220" i="91"/>
  <c r="K220" i="91"/>
  <c r="N202" i="87"/>
  <c r="I202" i="87"/>
  <c r="P202" i="87"/>
  <c r="J257" i="91"/>
  <c r="AQ257" i="91"/>
  <c r="AU221" i="87"/>
  <c r="AV221" i="87" s="1"/>
  <c r="AS202" i="93"/>
  <c r="V202" i="93"/>
  <c r="Z202" i="93"/>
  <c r="Y202" i="88"/>
  <c r="AN202" i="88"/>
  <c r="Z202" i="88"/>
  <c r="AA202" i="88"/>
  <c r="AA245" i="91"/>
  <c r="R202" i="91"/>
  <c r="AA202" i="91"/>
  <c r="I264" i="94"/>
  <c r="AS239" i="87"/>
  <c r="AD202" i="87"/>
  <c r="AP251" i="92"/>
  <c r="H239" i="88"/>
  <c r="X257" i="94"/>
  <c r="Z257" i="94"/>
  <c r="M257" i="88"/>
  <c r="R257" i="88"/>
  <c r="AE257" i="88"/>
  <c r="AC202" i="92"/>
  <c r="AE202" i="92"/>
  <c r="H202" i="32"/>
  <c r="R264" i="91"/>
  <c r="AB264" i="91"/>
  <c r="AT260" i="91"/>
  <c r="AG221" i="32"/>
  <c r="AU221" i="88"/>
  <c r="AV221" i="88" s="1"/>
  <c r="AU211" i="88"/>
  <c r="AV211" i="88" s="1"/>
  <c r="AT204" i="88"/>
  <c r="AU265" i="93"/>
  <c r="AV265" i="93" s="1"/>
  <c r="AG204" i="32"/>
  <c r="AT211" i="88"/>
  <c r="AB220" i="93"/>
  <c r="AP220" i="92"/>
  <c r="X220" i="92"/>
  <c r="Y257" i="32"/>
  <c r="AL257" i="32"/>
  <c r="AM257" i="32"/>
  <c r="AO257" i="32"/>
  <c r="X264" i="87"/>
  <c r="AP264" i="87"/>
  <c r="AA264" i="87"/>
  <c r="H202" i="93"/>
  <c r="N202" i="93"/>
  <c r="V202" i="88"/>
  <c r="AO202" i="88"/>
  <c r="AP257" i="94"/>
  <c r="AK282" i="93"/>
  <c r="AR202" i="92"/>
  <c r="AT265" i="87"/>
  <c r="AU204" i="87"/>
  <c r="AV204" i="87" s="1"/>
  <c r="AU204" i="32"/>
  <c r="AT204" i="87"/>
  <c r="AU260" i="94"/>
  <c r="AV260" i="94" s="1"/>
  <c r="AU211" i="91"/>
  <c r="AV211" i="91" s="1"/>
  <c r="AU204" i="88"/>
  <c r="AV204" i="88" s="1"/>
  <c r="AT211" i="91"/>
  <c r="V245" i="91"/>
  <c r="AC264" i="94"/>
  <c r="AI288" i="93"/>
  <c r="X220" i="91"/>
  <c r="AL220" i="91"/>
  <c r="J202" i="87"/>
  <c r="AR264" i="87"/>
  <c r="AT221" i="94"/>
  <c r="W288" i="87"/>
  <c r="N239" i="91"/>
  <c r="AR239" i="91"/>
  <c r="AQ264" i="93"/>
  <c r="AR264" i="94"/>
  <c r="U288" i="93"/>
  <c r="AQ220" i="94"/>
  <c r="AJ202" i="87"/>
  <c r="AE202" i="87"/>
  <c r="S202" i="87"/>
  <c r="AN257" i="91"/>
  <c r="K257" i="91"/>
  <c r="J257" i="32"/>
  <c r="AD257" i="32"/>
  <c r="AR202" i="93"/>
  <c r="AJ202" i="88"/>
  <c r="AB257" i="94"/>
  <c r="AO257" i="88"/>
  <c r="AD257" i="88"/>
  <c r="AR257" i="88"/>
  <c r="L220" i="87"/>
  <c r="AK202" i="92"/>
  <c r="AL257" i="94"/>
  <c r="AN202" i="92"/>
  <c r="H257" i="88"/>
  <c r="AH257" i="88"/>
  <c r="AU223" i="32"/>
  <c r="N257" i="32"/>
  <c r="O257" i="32"/>
  <c r="AU265" i="87"/>
  <c r="AV265" i="87" s="1"/>
  <c r="AD202" i="92"/>
  <c r="AT203" i="92"/>
  <c r="AL264" i="87"/>
  <c r="AT267" i="87"/>
  <c r="AU267" i="88"/>
  <c r="AV267" i="88" s="1"/>
  <c r="AT267" i="88"/>
  <c r="AT247" i="91"/>
  <c r="AU260" i="91"/>
  <c r="AV260" i="91" s="1"/>
  <c r="AT221" i="32"/>
  <c r="AU221" i="32"/>
  <c r="AT221" i="88"/>
  <c r="AS245" i="91"/>
  <c r="M251" i="87"/>
  <c r="Y239" i="91"/>
  <c r="AN220" i="91"/>
  <c r="V220" i="93"/>
  <c r="P264" i="87"/>
  <c r="AE202" i="93"/>
  <c r="L202" i="92"/>
  <c r="Z239" i="91"/>
  <c r="M239" i="91"/>
  <c r="AC282" i="94"/>
  <c r="AI251" i="88"/>
  <c r="R220" i="88"/>
  <c r="AF202" i="87"/>
  <c r="V257" i="32"/>
  <c r="AJ257" i="32"/>
  <c r="AD202" i="93"/>
  <c r="AA202" i="93"/>
  <c r="O202" i="88"/>
  <c r="AR257" i="94"/>
  <c r="Q257" i="88"/>
  <c r="O257" i="88"/>
  <c r="J257" i="88"/>
  <c r="W264" i="87"/>
  <c r="AD282" i="93"/>
  <c r="AL264" i="32"/>
  <c r="X202" i="92"/>
  <c r="V202" i="92"/>
  <c r="AI202" i="92"/>
  <c r="W202" i="92"/>
  <c r="AQ220" i="91"/>
  <c r="AQ202" i="92"/>
  <c r="R202" i="92"/>
  <c r="AU203" i="92"/>
  <c r="AV203" i="92" s="1"/>
  <c r="AK264" i="87"/>
  <c r="T221" i="32"/>
  <c r="AM282" i="94"/>
  <c r="N239" i="87"/>
  <c r="Y220" i="91"/>
  <c r="AH220" i="91"/>
  <c r="AB220" i="88"/>
  <c r="R245" i="93"/>
  <c r="AF257" i="91"/>
  <c r="O257" i="91"/>
  <c r="AS257" i="91"/>
  <c r="AR220" i="93"/>
  <c r="AB257" i="32"/>
  <c r="AC276" i="94"/>
  <c r="AU267" i="87"/>
  <c r="AV267" i="87" s="1"/>
  <c r="U239" i="88"/>
  <c r="Q202" i="92"/>
  <c r="N202" i="92"/>
  <c r="Y202" i="92"/>
  <c r="U202" i="92"/>
  <c r="AT223" i="88"/>
  <c r="AU223" i="87"/>
  <c r="AV223" i="87" s="1"/>
  <c r="AO257" i="91"/>
  <c r="J264" i="93"/>
  <c r="P257" i="94"/>
  <c r="AP220" i="94"/>
  <c r="AT259" i="88"/>
  <c r="AG223" i="32"/>
  <c r="T223" i="32"/>
  <c r="AT259" i="32"/>
  <c r="AB264" i="94"/>
  <c r="AA264" i="88"/>
  <c r="N257" i="91"/>
  <c r="AL257" i="91"/>
  <c r="X257" i="91"/>
  <c r="AI257" i="91"/>
  <c r="L220" i="92"/>
  <c r="AR220" i="92"/>
  <c r="AC257" i="32"/>
  <c r="AI257" i="94"/>
  <c r="H257" i="94"/>
  <c r="Y257" i="88"/>
  <c r="AL202" i="92"/>
  <c r="AB202" i="92"/>
  <c r="AA202" i="92"/>
  <c r="AP202" i="92"/>
  <c r="AH202" i="92"/>
  <c r="AI220" i="92"/>
  <c r="AD220" i="91"/>
  <c r="U257" i="88"/>
  <c r="I257" i="88"/>
  <c r="AC257" i="88"/>
  <c r="AH257" i="32"/>
  <c r="Y264" i="92"/>
  <c r="AR282" i="94"/>
  <c r="O251" i="91"/>
  <c r="N220" i="91"/>
  <c r="AE245" i="91"/>
  <c r="AJ264" i="93"/>
  <c r="W264" i="94"/>
  <c r="AF264" i="94"/>
  <c r="M264" i="94"/>
  <c r="AO264" i="88"/>
  <c r="AP264" i="88"/>
  <c r="AD264" i="88"/>
  <c r="J288" i="88"/>
  <c r="AN288" i="88"/>
  <c r="H288" i="88"/>
  <c r="O220" i="91"/>
  <c r="M220" i="91"/>
  <c r="M239" i="92"/>
  <c r="S257" i="91"/>
  <c r="O220" i="93"/>
  <c r="U220" i="92"/>
  <c r="S220" i="92"/>
  <c r="Z220" i="92"/>
  <c r="AR257" i="32"/>
  <c r="O264" i="87"/>
  <c r="J264" i="87"/>
  <c r="S257" i="94"/>
  <c r="J257" i="94"/>
  <c r="L257" i="94"/>
  <c r="I257" i="94"/>
  <c r="AL257" i="88"/>
  <c r="AP257" i="88"/>
  <c r="AN257" i="88"/>
  <c r="Q220" i="87"/>
  <c r="Y220" i="87"/>
  <c r="AM202" i="92"/>
  <c r="AJ202" i="92"/>
  <c r="M202" i="92"/>
  <c r="P202" i="92"/>
  <c r="V220" i="92"/>
  <c r="P220" i="91"/>
  <c r="AU223" i="88"/>
  <c r="AV223" i="88" s="1"/>
  <c r="AU247" i="32"/>
  <c r="AU204" i="92"/>
  <c r="AV204" i="92" s="1"/>
  <c r="AT204" i="92"/>
  <c r="AT223" i="94"/>
  <c r="AU259" i="88"/>
  <c r="AV259" i="88" s="1"/>
  <c r="AR257" i="91"/>
  <c r="AT221" i="93"/>
  <c r="T247" i="32"/>
  <c r="AT223" i="32"/>
  <c r="AG259" i="32"/>
  <c r="N264" i="94"/>
  <c r="AI264" i="94"/>
  <c r="AK264" i="94"/>
  <c r="P264" i="88"/>
  <c r="H282" i="92"/>
  <c r="N257" i="94"/>
  <c r="AK257" i="88"/>
  <c r="Z202" i="92"/>
  <c r="AU244" i="87"/>
  <c r="AV244" i="87" s="1"/>
  <c r="F201" i="93"/>
  <c r="AT259" i="94"/>
  <c r="AU259" i="32"/>
  <c r="T259" i="32"/>
  <c r="X226" i="94"/>
  <c r="AU223" i="94"/>
  <c r="AV223" i="94" s="1"/>
  <c r="AO220" i="91"/>
  <c r="AP220" i="91"/>
  <c r="AB220" i="91"/>
  <c r="AP220" i="93"/>
  <c r="Z257" i="32"/>
  <c r="O239" i="93"/>
  <c r="AI282" i="92"/>
  <c r="AF239" i="92"/>
  <c r="Z220" i="94"/>
  <c r="X257" i="32"/>
  <c r="AK257" i="32"/>
  <c r="P257" i="32"/>
  <c r="AA257" i="32"/>
  <c r="W257" i="88"/>
  <c r="N257" i="88"/>
  <c r="I264" i="32"/>
  <c r="AO264" i="32"/>
  <c r="AJ264" i="94"/>
  <c r="N245" i="91"/>
  <c r="X245" i="91"/>
  <c r="S245" i="91"/>
  <c r="AP245" i="91"/>
  <c r="AB245" i="91"/>
  <c r="AR245" i="91"/>
  <c r="S226" i="94"/>
  <c r="Y288" i="94"/>
  <c r="AC288" i="94"/>
  <c r="AD251" i="87"/>
  <c r="AE264" i="93"/>
  <c r="AI270" i="92"/>
  <c r="AE264" i="94"/>
  <c r="R264" i="94"/>
  <c r="O264" i="94"/>
  <c r="AO264" i="94"/>
  <c r="O264" i="88"/>
  <c r="AH264" i="88"/>
  <c r="AL288" i="88"/>
  <c r="W220" i="91"/>
  <c r="AI220" i="91"/>
  <c r="AJ251" i="92"/>
  <c r="I257" i="91"/>
  <c r="F263" i="94"/>
  <c r="W257" i="32"/>
  <c r="K257" i="32"/>
  <c r="AS257" i="32"/>
  <c r="AE257" i="32"/>
  <c r="AK257" i="94"/>
  <c r="Q257" i="94"/>
  <c r="AJ257" i="88"/>
  <c r="AK220" i="87"/>
  <c r="P245" i="93"/>
  <c r="AR264" i="91"/>
  <c r="AF202" i="92"/>
  <c r="S202" i="92"/>
  <c r="AT223" i="87"/>
  <c r="AT267" i="94"/>
  <c r="AO220" i="93"/>
  <c r="AT259" i="91"/>
  <c r="AU259" i="94"/>
  <c r="AV259" i="94" s="1"/>
  <c r="AU267" i="93"/>
  <c r="AV267" i="93" s="1"/>
  <c r="AG247" i="32"/>
  <c r="P239" i="87"/>
  <c r="AP257" i="32"/>
  <c r="AN257" i="94"/>
  <c r="X257" i="88"/>
  <c r="AI264" i="32"/>
  <c r="O245" i="91"/>
  <c r="Z245" i="91"/>
  <c r="AM214" i="87"/>
  <c r="J239" i="91"/>
  <c r="K282" i="94"/>
  <c r="Q282" i="94"/>
  <c r="AI233" i="91"/>
  <c r="W251" i="91"/>
  <c r="Q251" i="91"/>
  <c r="R264" i="88"/>
  <c r="F263" i="92"/>
  <c r="H270" i="92"/>
  <c r="AR270" i="32"/>
  <c r="Y239" i="93"/>
  <c r="J239" i="93"/>
  <c r="AF239" i="93"/>
  <c r="AD239" i="87"/>
  <c r="AJ239" i="87"/>
  <c r="I239" i="87"/>
  <c r="AB239" i="87"/>
  <c r="AU285" i="91"/>
  <c r="AV285" i="91" s="1"/>
  <c r="L251" i="88"/>
  <c r="AE220" i="91"/>
  <c r="Q220" i="91"/>
  <c r="I220" i="91"/>
  <c r="AS282" i="92"/>
  <c r="AR220" i="94"/>
  <c r="AK220" i="88"/>
  <c r="K220" i="88"/>
  <c r="AA257" i="91"/>
  <c r="AP257" i="91"/>
  <c r="AD257" i="91"/>
  <c r="AC257" i="91"/>
  <c r="Q257" i="32"/>
  <c r="M257" i="32"/>
  <c r="R257" i="32"/>
  <c r="AF257" i="32"/>
  <c r="AQ257" i="32"/>
  <c r="L257" i="32"/>
  <c r="P257" i="88"/>
  <c r="Z257" i="88"/>
  <c r="S257" i="88"/>
  <c r="P264" i="91"/>
  <c r="AJ264" i="32"/>
  <c r="K202" i="92"/>
  <c r="AO202" i="92"/>
  <c r="I202" i="92"/>
  <c r="Y239" i="94"/>
  <c r="AU244" i="92"/>
  <c r="AV244" i="92" s="1"/>
  <c r="U288" i="94"/>
  <c r="AC251" i="93"/>
  <c r="P251" i="87"/>
  <c r="AA251" i="87"/>
  <c r="H251" i="87"/>
  <c r="AS239" i="91"/>
  <c r="AM208" i="93"/>
  <c r="R264" i="93"/>
  <c r="V233" i="87"/>
  <c r="Z282" i="87"/>
  <c r="AE251" i="91"/>
  <c r="J264" i="94"/>
  <c r="AQ264" i="94"/>
  <c r="S264" i="94"/>
  <c r="AP264" i="94"/>
  <c r="X264" i="88"/>
  <c r="S264" i="88"/>
  <c r="L264" i="88"/>
  <c r="AD282" i="88"/>
  <c r="W208" i="88"/>
  <c r="Z208" i="88"/>
  <c r="AU221" i="94"/>
  <c r="AV221" i="94" s="1"/>
  <c r="U239" i="93"/>
  <c r="AN239" i="93"/>
  <c r="M239" i="93"/>
  <c r="AO239" i="93"/>
  <c r="AK245" i="93"/>
  <c r="AD245" i="93"/>
  <c r="X245" i="93"/>
  <c r="AC245" i="93"/>
  <c r="V245" i="93"/>
  <c r="J245" i="93"/>
  <c r="Z257" i="91"/>
  <c r="AM257" i="91"/>
  <c r="Q257" i="91"/>
  <c r="W257" i="94"/>
  <c r="AO257" i="94"/>
  <c r="R257" i="94"/>
  <c r="AD257" i="94"/>
  <c r="AH264" i="32"/>
  <c r="AP264" i="32"/>
  <c r="H245" i="88"/>
  <c r="AU267" i="94"/>
  <c r="AV267" i="94" s="1"/>
  <c r="I264" i="91"/>
  <c r="AB226" i="94"/>
  <c r="AN251" i="87"/>
  <c r="U233" i="94"/>
  <c r="L264" i="94"/>
  <c r="K264" i="94"/>
  <c r="Y264" i="94"/>
  <c r="L214" i="88"/>
  <c r="AE288" i="88"/>
  <c r="AJ288" i="88"/>
  <c r="AB208" i="88"/>
  <c r="AK220" i="94"/>
  <c r="N239" i="93"/>
  <c r="W239" i="93"/>
  <c r="I239" i="93"/>
  <c r="O251" i="88"/>
  <c r="I251" i="88"/>
  <c r="L282" i="92"/>
  <c r="V282" i="92"/>
  <c r="AN220" i="93"/>
  <c r="AD220" i="93"/>
  <c r="AD276" i="94"/>
  <c r="AA239" i="88"/>
  <c r="O239" i="88"/>
  <c r="AT262" i="91"/>
  <c r="AU221" i="93"/>
  <c r="AV221" i="93" s="1"/>
  <c r="AU259" i="91"/>
  <c r="AV259" i="91" s="1"/>
  <c r="AT267" i="93"/>
  <c r="AT247" i="32"/>
  <c r="AT265" i="88"/>
  <c r="AU265" i="88"/>
  <c r="AV265" i="88" s="1"/>
  <c r="AD276" i="93"/>
  <c r="L288" i="94"/>
  <c r="AR245" i="92"/>
  <c r="AG250" i="32"/>
  <c r="AO251" i="93"/>
  <c r="AQ251" i="87"/>
  <c r="AP251" i="87"/>
  <c r="W233" i="93"/>
  <c r="R233" i="93"/>
  <c r="AT219" i="93"/>
  <c r="AG231" i="32"/>
  <c r="AG217" i="32"/>
  <c r="F232" i="94"/>
  <c r="AC233" i="94"/>
  <c r="Z233" i="87"/>
  <c r="AK282" i="87"/>
  <c r="Z233" i="91"/>
  <c r="I270" i="92"/>
  <c r="V270" i="92"/>
  <c r="J251" i="91"/>
  <c r="AR226" i="88"/>
  <c r="AA264" i="94"/>
  <c r="V264" i="94"/>
  <c r="X264" i="94"/>
  <c r="H264" i="94"/>
  <c r="AD264" i="94"/>
  <c r="H264" i="88"/>
  <c r="AE214" i="88"/>
  <c r="N288" i="88"/>
  <c r="N208" i="88"/>
  <c r="AI208" i="88"/>
  <c r="AD239" i="93"/>
  <c r="X239" i="93"/>
  <c r="Q239" i="93"/>
  <c r="Z245" i="93"/>
  <c r="I245" i="93"/>
  <c r="AL245" i="93"/>
  <c r="Q245" i="93"/>
  <c r="AB245" i="93"/>
  <c r="W245" i="93"/>
  <c r="N245" i="93"/>
  <c r="S276" i="88"/>
  <c r="M251" i="92"/>
  <c r="R239" i="92"/>
  <c r="R257" i="91"/>
  <c r="L257" i="91"/>
  <c r="AE239" i="94"/>
  <c r="W288" i="92"/>
  <c r="P220" i="87"/>
  <c r="R220" i="87"/>
  <c r="AK220" i="91"/>
  <c r="V220" i="91"/>
  <c r="AA282" i="92"/>
  <c r="R282" i="92"/>
  <c r="Z282" i="92"/>
  <c r="X282" i="92"/>
  <c r="AO282" i="92"/>
  <c r="AD282" i="92"/>
  <c r="AR282" i="91"/>
  <c r="AI239" i="92"/>
  <c r="I220" i="94"/>
  <c r="L220" i="94"/>
  <c r="AP220" i="88"/>
  <c r="X288" i="91"/>
  <c r="Y257" i="91"/>
  <c r="AH257" i="91"/>
  <c r="AL264" i="92"/>
  <c r="U220" i="93"/>
  <c r="Y220" i="93"/>
  <c r="W220" i="93"/>
  <c r="L220" i="93"/>
  <c r="I220" i="93"/>
  <c r="AU212" i="88"/>
  <c r="AV212" i="88" s="1"/>
  <c r="AN239" i="88"/>
  <c r="V239" i="94"/>
  <c r="AF257" i="94"/>
  <c r="O257" i="94"/>
  <c r="AA257" i="94"/>
  <c r="AE257" i="94"/>
  <c r="M264" i="32"/>
  <c r="W264" i="32"/>
  <c r="O264" i="32"/>
  <c r="F232" i="92"/>
  <c r="O233" i="92"/>
  <c r="AN233" i="92"/>
  <c r="M282" i="92"/>
  <c r="AC282" i="92"/>
  <c r="T277" i="32"/>
  <c r="AG209" i="32"/>
  <c r="T209" i="32"/>
  <c r="M220" i="87"/>
  <c r="AB220" i="87"/>
  <c r="AF220" i="87"/>
  <c r="O282" i="93"/>
  <c r="AN239" i="94"/>
  <c r="AA239" i="94"/>
  <c r="N239" i="94"/>
  <c r="AR239" i="88"/>
  <c r="S220" i="87"/>
  <c r="X220" i="87"/>
  <c r="H220" i="87"/>
  <c r="AP220" i="87"/>
  <c r="AP264" i="91"/>
  <c r="M220" i="88"/>
  <c r="X220" i="88"/>
  <c r="T248" i="32"/>
  <c r="AH251" i="94"/>
  <c r="W251" i="94"/>
  <c r="K264" i="91"/>
  <c r="AC264" i="91"/>
  <c r="AG286" i="32"/>
  <c r="U239" i="94"/>
  <c r="AM239" i="94"/>
  <c r="P239" i="94"/>
  <c r="AT244" i="92"/>
  <c r="AT244" i="87"/>
  <c r="AU240" i="91"/>
  <c r="AV240" i="91" s="1"/>
  <c r="AU262" i="91"/>
  <c r="AV262" i="91" s="1"/>
  <c r="V257" i="91"/>
  <c r="N282" i="92"/>
  <c r="AL282" i="92"/>
  <c r="AF282" i="92"/>
  <c r="Q282" i="92"/>
  <c r="P282" i="92"/>
  <c r="AM282" i="92"/>
  <c r="S282" i="92"/>
  <c r="J282" i="91"/>
  <c r="AM282" i="91"/>
  <c r="AI282" i="91"/>
  <c r="L282" i="91"/>
  <c r="AQ282" i="91"/>
  <c r="P282" i="91"/>
  <c r="W282" i="91"/>
  <c r="N282" i="91"/>
  <c r="AO251" i="88"/>
  <c r="N239" i="92"/>
  <c r="AN239" i="92"/>
  <c r="AE239" i="92"/>
  <c r="I239" i="92"/>
  <c r="AT230" i="91"/>
  <c r="AB220" i="94"/>
  <c r="R220" i="94"/>
  <c r="AT224" i="88"/>
  <c r="J220" i="88"/>
  <c r="AC220" i="88"/>
  <c r="H208" i="92"/>
  <c r="P257" i="91"/>
  <c r="AE257" i="91"/>
  <c r="W257" i="91"/>
  <c r="AF220" i="93"/>
  <c r="AJ220" i="93"/>
  <c r="M220" i="93"/>
  <c r="S220" i="93"/>
  <c r="R220" i="93"/>
  <c r="I220" i="92"/>
  <c r="AF251" i="92"/>
  <c r="T279" i="32"/>
  <c r="V257" i="94"/>
  <c r="AC257" i="94"/>
  <c r="AM257" i="94"/>
  <c r="AQ257" i="94"/>
  <c r="S251" i="94"/>
  <c r="AE251" i="94"/>
  <c r="AS251" i="94"/>
  <c r="AP264" i="93"/>
  <c r="R264" i="87"/>
  <c r="S264" i="87"/>
  <c r="AM264" i="87"/>
  <c r="Z264" i="87"/>
  <c r="AI264" i="87"/>
  <c r="AE220" i="87"/>
  <c r="I220" i="87"/>
  <c r="AN220" i="87"/>
  <c r="V220" i="87"/>
  <c r="J220" i="87"/>
  <c r="K282" i="93"/>
  <c r="AA220" i="87"/>
  <c r="Y264" i="91"/>
  <c r="AD220" i="92"/>
  <c r="T285" i="32"/>
  <c r="T216" i="32"/>
  <c r="T224" i="32"/>
  <c r="AG205" i="32"/>
  <c r="AG274" i="32"/>
  <c r="AG210" i="32"/>
  <c r="T253" i="32"/>
  <c r="T227" i="32"/>
  <c r="AT240" i="91"/>
  <c r="T244" i="32"/>
  <c r="J245" i="92"/>
  <c r="T250" i="32"/>
  <c r="AO251" i="87"/>
  <c r="V251" i="87"/>
  <c r="AT212" i="93"/>
  <c r="AT212" i="87"/>
  <c r="Z264" i="93"/>
  <c r="AC264" i="93"/>
  <c r="AN251" i="91"/>
  <c r="AB251" i="91"/>
  <c r="W288" i="88"/>
  <c r="V288" i="88"/>
  <c r="AE270" i="92"/>
  <c r="AN270" i="92"/>
  <c r="AM270" i="92"/>
  <c r="M270" i="32"/>
  <c r="H239" i="93"/>
  <c r="L239" i="93"/>
  <c r="S239" i="93"/>
  <c r="Z239" i="93"/>
  <c r="AL239" i="87"/>
  <c r="AO239" i="87"/>
  <c r="J282" i="92"/>
  <c r="O251" i="93"/>
  <c r="Y251" i="93"/>
  <c r="AA251" i="93"/>
  <c r="Y251" i="88"/>
  <c r="AK239" i="92"/>
  <c r="J239" i="92"/>
  <c r="W239" i="92"/>
  <c r="K233" i="87"/>
  <c r="AK245" i="94"/>
  <c r="K220" i="94"/>
  <c r="Y220" i="94"/>
  <c r="AI220" i="94"/>
  <c r="I220" i="88"/>
  <c r="P220" i="88"/>
  <c r="U257" i="91"/>
  <c r="V270" i="94"/>
  <c r="T246" i="32"/>
  <c r="U257" i="32"/>
  <c r="AG261" i="32"/>
  <c r="T215" i="32"/>
  <c r="AA251" i="94"/>
  <c r="AT240" i="93"/>
  <c r="AI239" i="93"/>
  <c r="AU244" i="93"/>
  <c r="AV244" i="93" s="1"/>
  <c r="AU240" i="93"/>
  <c r="AV240" i="93" s="1"/>
  <c r="AA233" i="92"/>
  <c r="Q251" i="87"/>
  <c r="T217" i="32"/>
  <c r="AK264" i="93"/>
  <c r="AJ270" i="92"/>
  <c r="AA270" i="92"/>
  <c r="U270" i="92"/>
  <c r="T271" i="32"/>
  <c r="AE239" i="93"/>
  <c r="R239" i="93"/>
  <c r="AK239" i="93"/>
  <c r="K239" i="93"/>
  <c r="AQ239" i="93"/>
  <c r="AN239" i="87"/>
  <c r="AG249" i="32"/>
  <c r="F201" i="92"/>
  <c r="AB251" i="88"/>
  <c r="Q220" i="94"/>
  <c r="AJ220" i="94"/>
  <c r="V220" i="88"/>
  <c r="AR220" i="88"/>
  <c r="H220" i="92"/>
  <c r="AQ220" i="92"/>
  <c r="AM220" i="92"/>
  <c r="T222" i="32"/>
  <c r="AG213" i="32"/>
  <c r="T231" i="32"/>
  <c r="AF264" i="93"/>
  <c r="AN264" i="93"/>
  <c r="R264" i="92"/>
  <c r="AQ233" i="87"/>
  <c r="V282" i="94"/>
  <c r="AQ282" i="87"/>
  <c r="X282" i="87"/>
  <c r="M270" i="92"/>
  <c r="X251" i="91"/>
  <c r="AH251" i="91"/>
  <c r="AM264" i="94"/>
  <c r="Q264" i="94"/>
  <c r="R214" i="88"/>
  <c r="AQ208" i="88"/>
  <c r="AN270" i="32"/>
  <c r="AP239" i="93"/>
  <c r="AB239" i="93"/>
  <c r="AC239" i="87"/>
  <c r="Y239" i="87"/>
  <c r="T249" i="32"/>
  <c r="K288" i="87"/>
  <c r="AI288" i="87"/>
  <c r="Z220" i="91"/>
  <c r="S220" i="91"/>
  <c r="AM220" i="94"/>
  <c r="N220" i="94"/>
  <c r="AG229" i="32"/>
  <c r="T291" i="32"/>
  <c r="AG246" i="32"/>
  <c r="AG281" i="32"/>
  <c r="Y264" i="87"/>
  <c r="AG215" i="32"/>
  <c r="H276" i="94"/>
  <c r="AM276" i="94"/>
  <c r="Z276" i="94"/>
  <c r="AF276" i="94"/>
  <c r="AO239" i="88"/>
  <c r="J239" i="88"/>
  <c r="AG285" i="32"/>
  <c r="AG212" i="32"/>
  <c r="AN251" i="94"/>
  <c r="AB251" i="87"/>
  <c r="AN220" i="94"/>
  <c r="O220" i="94"/>
  <c r="AS220" i="94"/>
  <c r="AD220" i="87"/>
  <c r="J282" i="93"/>
  <c r="AN282" i="93"/>
  <c r="H282" i="93"/>
  <c r="U282" i="93"/>
  <c r="AG283" i="32"/>
  <c r="AG254" i="32"/>
  <c r="T210" i="32"/>
  <c r="AG237" i="32"/>
  <c r="T237" i="32"/>
  <c r="Q251" i="32"/>
  <c r="V264" i="91"/>
  <c r="U264" i="91"/>
  <c r="T286" i="32"/>
  <c r="AL251" i="94"/>
  <c r="AK251" i="94"/>
  <c r="O251" i="94"/>
  <c r="T242" i="32"/>
  <c r="T236" i="32"/>
  <c r="Y214" i="92"/>
  <c r="S264" i="93"/>
  <c r="AR264" i="92"/>
  <c r="AM233" i="87"/>
  <c r="AO282" i="94"/>
  <c r="Q270" i="92"/>
  <c r="AS264" i="94"/>
  <c r="AC288" i="88"/>
  <c r="O288" i="88"/>
  <c r="R208" i="88"/>
  <c r="Q208" i="88"/>
  <c r="AR208" i="88"/>
  <c r="AG271" i="32"/>
  <c r="AA239" i="93"/>
  <c r="AJ239" i="93"/>
  <c r="AS239" i="93"/>
  <c r="AM239" i="93"/>
  <c r="L239" i="87"/>
  <c r="H220" i="91"/>
  <c r="AD251" i="88"/>
  <c r="AP245" i="93"/>
  <c r="T229" i="32"/>
  <c r="T287" i="32"/>
  <c r="J288" i="87"/>
  <c r="H270" i="94"/>
  <c r="T238" i="32"/>
  <c r="T278" i="32"/>
  <c r="AG235" i="32"/>
  <c r="T219" i="32"/>
  <c r="T234" i="32"/>
  <c r="AG234" i="32"/>
  <c r="K264" i="87"/>
  <c r="AG277" i="32"/>
  <c r="Y288" i="92"/>
  <c r="U288" i="92"/>
  <c r="AR288" i="92"/>
  <c r="X276" i="94"/>
  <c r="T213" i="32"/>
  <c r="AG275" i="32"/>
  <c r="T256" i="32"/>
  <c r="P288" i="92"/>
  <c r="AO264" i="91"/>
  <c r="AF288" i="91"/>
  <c r="M257" i="91"/>
  <c r="AG287" i="32"/>
  <c r="AB270" i="88"/>
  <c r="AE270" i="94"/>
  <c r="X220" i="93"/>
  <c r="H220" i="93"/>
  <c r="R239" i="87"/>
  <c r="Z239" i="87"/>
  <c r="O220" i="92"/>
  <c r="M220" i="92"/>
  <c r="T273" i="32"/>
  <c r="T281" i="32"/>
  <c r="J276" i="94"/>
  <c r="M239" i="88"/>
  <c r="U288" i="88"/>
  <c r="AG279" i="32"/>
  <c r="AG278" i="32"/>
  <c r="T255" i="32"/>
  <c r="T235" i="32"/>
  <c r="T212" i="32"/>
  <c r="K257" i="94"/>
  <c r="AG268" i="32"/>
  <c r="H264" i="32"/>
  <c r="T268" i="32"/>
  <c r="AG272" i="32"/>
  <c r="T272" i="32"/>
  <c r="AF251" i="94"/>
  <c r="AB251" i="94"/>
  <c r="AC251" i="94"/>
  <c r="AF288" i="92"/>
  <c r="L288" i="92"/>
  <c r="AG241" i="32"/>
  <c r="T241" i="32"/>
  <c r="AG290" i="32"/>
  <c r="W220" i="94"/>
  <c r="H220" i="94"/>
  <c r="M220" i="94"/>
  <c r="AH220" i="94"/>
  <c r="AC220" i="94"/>
  <c r="P220" i="94"/>
  <c r="T283" i="32"/>
  <c r="L239" i="94"/>
  <c r="AD239" i="88"/>
  <c r="AL239" i="88"/>
  <c r="AG216" i="32"/>
  <c r="J220" i="93"/>
  <c r="AS220" i="87"/>
  <c r="M264" i="91"/>
  <c r="AH264" i="91"/>
  <c r="S282" i="93"/>
  <c r="M282" i="93"/>
  <c r="AD208" i="88"/>
  <c r="T266" i="32"/>
  <c r="AS220" i="88"/>
  <c r="AN220" i="88"/>
  <c r="Y220" i="88"/>
  <c r="T205" i="32"/>
  <c r="T243" i="32"/>
  <c r="T228" i="32"/>
  <c r="T274" i="32"/>
  <c r="AG227" i="32"/>
  <c r="AJ264" i="91"/>
  <c r="O264" i="91"/>
  <c r="AL264" i="91"/>
  <c r="T280" i="32"/>
  <c r="AG280" i="32"/>
  <c r="R251" i="94"/>
  <c r="AG242" i="32"/>
  <c r="T230" i="32"/>
  <c r="F201" i="91"/>
  <c r="AG244" i="32"/>
  <c r="AU244" i="32"/>
  <c r="AG291" i="32"/>
  <c r="AB257" i="91"/>
  <c r="H257" i="91"/>
  <c r="AK257" i="91"/>
  <c r="H264" i="92"/>
  <c r="AD264" i="92"/>
  <c r="AJ214" i="93"/>
  <c r="AG238" i="32"/>
  <c r="AC220" i="92"/>
  <c r="P220" i="92"/>
  <c r="H257" i="32"/>
  <c r="T261" i="32"/>
  <c r="AG273" i="32"/>
  <c r="AN264" i="87"/>
  <c r="V264" i="87"/>
  <c r="L264" i="87"/>
  <c r="M276" i="94"/>
  <c r="AQ276" i="94"/>
  <c r="S276" i="94"/>
  <c r="Y276" i="94"/>
  <c r="AE276" i="94"/>
  <c r="AP239" i="88"/>
  <c r="AG222" i="32"/>
  <c r="AT250" i="91"/>
  <c r="AG255" i="32"/>
  <c r="AG219" i="32"/>
  <c r="Q239" i="94"/>
  <c r="AJ257" i="94"/>
  <c r="X264" i="32"/>
  <c r="AM264" i="32"/>
  <c r="L233" i="92"/>
  <c r="H233" i="92"/>
  <c r="X233" i="92"/>
  <c r="S233" i="92"/>
  <c r="T275" i="32"/>
  <c r="AG256" i="32"/>
  <c r="M288" i="92"/>
  <c r="T290" i="32"/>
  <c r="AE276" i="87"/>
  <c r="AE282" i="93"/>
  <c r="AB282" i="93"/>
  <c r="X251" i="32"/>
  <c r="T254" i="32"/>
  <c r="S264" i="32"/>
  <c r="AG266" i="32"/>
  <c r="AG248" i="32"/>
  <c r="AG224" i="32"/>
  <c r="AG243" i="32"/>
  <c r="AG228" i="32"/>
  <c r="AG253" i="32"/>
  <c r="V251" i="32"/>
  <c r="AG289" i="32"/>
  <c r="T289" i="32"/>
  <c r="AF239" i="94"/>
  <c r="AG236" i="32"/>
  <c r="AG230" i="32"/>
  <c r="AT244" i="32"/>
  <c r="AT153" i="88"/>
  <c r="AU153" i="88"/>
  <c r="AV153" i="88" s="1"/>
  <c r="AU153" i="32"/>
  <c r="G500" i="84"/>
  <c r="AT174" i="93"/>
  <c r="AT153" i="91"/>
  <c r="AU174" i="93"/>
  <c r="AV174" i="93" s="1"/>
  <c r="AT153" i="32"/>
  <c r="AU153" i="91"/>
  <c r="AV153" i="91" s="1"/>
  <c r="AG153" i="32"/>
  <c r="T153" i="32"/>
  <c r="AU180" i="87"/>
  <c r="AV180" i="87" s="1"/>
  <c r="AT152" i="92"/>
  <c r="T144" i="32"/>
  <c r="AG149" i="32"/>
  <c r="AG173" i="32"/>
  <c r="T135" i="32"/>
  <c r="T115" i="32"/>
  <c r="T121" i="32"/>
  <c r="T128" i="32"/>
  <c r="T175" i="32"/>
  <c r="T192" i="32"/>
  <c r="AG177" i="32"/>
  <c r="AT153" i="92"/>
  <c r="AT153" i="87"/>
  <c r="AU152" i="92"/>
  <c r="AV152" i="92" s="1"/>
  <c r="T119" i="32"/>
  <c r="AT152" i="93"/>
  <c r="AU153" i="92"/>
  <c r="AV153" i="92" s="1"/>
  <c r="T167" i="32"/>
  <c r="AG133" i="32"/>
  <c r="AG111" i="32"/>
  <c r="AU153" i="87"/>
  <c r="AV153" i="87" s="1"/>
  <c r="AG199" i="32"/>
  <c r="AG180" i="32"/>
  <c r="T196" i="32"/>
  <c r="AT180" i="87"/>
  <c r="AU152" i="93"/>
  <c r="AV152" i="93" s="1"/>
  <c r="AG183" i="32"/>
  <c r="AG159" i="32"/>
  <c r="T159" i="32"/>
  <c r="AG122" i="32"/>
  <c r="T123" i="32"/>
  <c r="T110" i="32"/>
  <c r="T133" i="32"/>
  <c r="AG117" i="32"/>
  <c r="T131" i="32"/>
  <c r="AG191" i="32"/>
  <c r="T179" i="32"/>
  <c r="T134" i="32"/>
  <c r="AG134" i="32"/>
  <c r="AG135" i="32"/>
  <c r="T124" i="32"/>
  <c r="AG124" i="32"/>
  <c r="T189" i="32"/>
  <c r="T147" i="32"/>
  <c r="AG121" i="32"/>
  <c r="AG136" i="32"/>
  <c r="AG112" i="32"/>
  <c r="T112" i="32"/>
  <c r="T168" i="32"/>
  <c r="AG168" i="32"/>
  <c r="AG155" i="32"/>
  <c r="AG160" i="32"/>
  <c r="AG154" i="32"/>
  <c r="AG192" i="32"/>
  <c r="AG181" i="32"/>
  <c r="AG166" i="32"/>
  <c r="AG197" i="32"/>
  <c r="T197" i="32"/>
  <c r="AG129" i="32"/>
  <c r="T199" i="32"/>
  <c r="T143" i="32"/>
  <c r="AG156" i="32"/>
  <c r="T174" i="32"/>
  <c r="AG109" i="32"/>
  <c r="T109" i="32"/>
  <c r="AG137" i="32"/>
  <c r="T150" i="32"/>
  <c r="AG150" i="32"/>
  <c r="AG113" i="32"/>
  <c r="AG167" i="32"/>
  <c r="AG142" i="32"/>
  <c r="T186" i="32"/>
  <c r="T111" i="32"/>
  <c r="T183" i="32"/>
  <c r="AG130" i="32"/>
  <c r="AG119" i="32"/>
  <c r="T195" i="32"/>
  <c r="AG195" i="32"/>
  <c r="AG131" i="32"/>
  <c r="AG144" i="32"/>
  <c r="AG179" i="32"/>
  <c r="T173" i="32"/>
  <c r="T140" i="32"/>
  <c r="AG171" i="32"/>
  <c r="AG148" i="32"/>
  <c r="T148" i="32"/>
  <c r="T190" i="32"/>
  <c r="AG190" i="32"/>
  <c r="AG164" i="32"/>
  <c r="T164" i="32"/>
  <c r="T136" i="32"/>
  <c r="T198" i="32"/>
  <c r="AG198" i="32"/>
  <c r="AG118" i="32"/>
  <c r="AG128" i="32"/>
  <c r="AG162" i="32"/>
  <c r="T162" i="32"/>
  <c r="T154" i="32"/>
  <c r="T177" i="32"/>
  <c r="AG158" i="32"/>
  <c r="T129" i="32"/>
  <c r="AG116" i="32"/>
  <c r="T127" i="32"/>
  <c r="AG127" i="32"/>
  <c r="T178" i="32"/>
  <c r="T161" i="32"/>
  <c r="T187" i="32"/>
  <c r="AG174" i="32"/>
  <c r="T180" i="32"/>
  <c r="AG185" i="32"/>
  <c r="T185" i="32"/>
  <c r="T149" i="32"/>
  <c r="T141" i="32"/>
  <c r="AG140" i="32"/>
  <c r="AG189" i="32"/>
  <c r="T171" i="32"/>
  <c r="T125" i="32"/>
  <c r="AG125" i="32"/>
  <c r="AG175" i="32"/>
  <c r="T160" i="32"/>
  <c r="AG196" i="32"/>
  <c r="T166" i="32"/>
  <c r="AG161" i="32"/>
  <c r="T156" i="32"/>
  <c r="AG187" i="32"/>
  <c r="T122" i="32"/>
  <c r="T137" i="32"/>
  <c r="T113" i="32"/>
  <c r="AG123" i="32"/>
  <c r="AG110" i="32"/>
  <c r="T142" i="32"/>
  <c r="AG186" i="32"/>
  <c r="T193" i="32"/>
  <c r="AG193" i="32"/>
  <c r="T130" i="32"/>
  <c r="T117" i="32"/>
  <c r="T191" i="32"/>
  <c r="AG141" i="32"/>
  <c r="AG115" i="32"/>
  <c r="AG147" i="32"/>
  <c r="T184" i="32"/>
  <c r="AG184" i="32"/>
  <c r="AG165" i="32"/>
  <c r="T165" i="32"/>
  <c r="T118" i="32"/>
  <c r="T155" i="32"/>
  <c r="T181" i="32"/>
  <c r="AG172" i="32"/>
  <c r="T172" i="32"/>
  <c r="T158" i="32"/>
  <c r="T116" i="32"/>
  <c r="AG178" i="32"/>
  <c r="AG143" i="32"/>
  <c r="G15" i="20"/>
  <c r="H49" i="20"/>
  <c r="G47" i="20"/>
  <c r="F83" i="24"/>
  <c r="L436" i="32"/>
  <c r="AB436" i="32"/>
  <c r="Y270" i="32"/>
  <c r="AL270" i="32"/>
  <c r="L270" i="32"/>
  <c r="R270" i="32"/>
  <c r="O270" i="32"/>
  <c r="W270" i="32"/>
  <c r="W251" i="32"/>
  <c r="P251" i="32"/>
  <c r="AJ251" i="32"/>
  <c r="Q264" i="32"/>
  <c r="AS251" i="32"/>
  <c r="AF282" i="32"/>
  <c r="H220" i="32"/>
  <c r="Z264" i="32"/>
  <c r="AK264" i="32"/>
  <c r="AP412" i="32"/>
  <c r="AB296" i="32"/>
  <c r="N296" i="32"/>
  <c r="AI436" i="32"/>
  <c r="Q436" i="32"/>
  <c r="Y436" i="32"/>
  <c r="X428" i="32"/>
  <c r="M428" i="32"/>
  <c r="AM416" i="32"/>
  <c r="AD416" i="32"/>
  <c r="AR416" i="32"/>
  <c r="AB270" i="32"/>
  <c r="R251" i="32"/>
  <c r="O282" i="32"/>
  <c r="AH251" i="32"/>
  <c r="AL251" i="32"/>
  <c r="S412" i="32"/>
  <c r="M412" i="32"/>
  <c r="AQ412" i="32"/>
  <c r="U412" i="32"/>
  <c r="AB420" i="32"/>
  <c r="J420" i="32"/>
  <c r="M416" i="32"/>
  <c r="AJ270" i="32"/>
  <c r="AE270" i="32"/>
  <c r="AK270" i="32"/>
  <c r="J270" i="32"/>
  <c r="P270" i="32"/>
  <c r="H270" i="32"/>
  <c r="AF270" i="32"/>
  <c r="F201" i="32"/>
  <c r="P264" i="32"/>
  <c r="L264" i="32"/>
  <c r="J264" i="32"/>
  <c r="X436" i="32"/>
  <c r="AR428" i="32"/>
  <c r="V428" i="32"/>
  <c r="U416" i="32"/>
  <c r="AF416" i="32"/>
  <c r="W436" i="32"/>
  <c r="AN436" i="32"/>
  <c r="AF436" i="32"/>
  <c r="Z436" i="32"/>
  <c r="AA436" i="32"/>
  <c r="AI428" i="32"/>
  <c r="AQ428" i="32"/>
  <c r="S428" i="32"/>
  <c r="Y428" i="32"/>
  <c r="P428" i="32"/>
  <c r="AE428" i="32"/>
  <c r="J416" i="32"/>
  <c r="AQ245" i="32"/>
  <c r="H245" i="32"/>
  <c r="Y245" i="32"/>
  <c r="S245" i="32"/>
  <c r="I245" i="32"/>
  <c r="AE264" i="32"/>
  <c r="AF264" i="32"/>
  <c r="AI251" i="32"/>
  <c r="AC264" i="88"/>
  <c r="K208" i="93"/>
  <c r="AQ264" i="91"/>
  <c r="W264" i="91"/>
  <c r="H264" i="91"/>
  <c r="AU244" i="88"/>
  <c r="AV244" i="88" s="1"/>
  <c r="AU262" i="94"/>
  <c r="AV262" i="94" s="1"/>
  <c r="K276" i="93"/>
  <c r="P270" i="92"/>
  <c r="P239" i="93"/>
  <c r="V239" i="93"/>
  <c r="W239" i="87"/>
  <c r="V239" i="87"/>
  <c r="AI251" i="93"/>
  <c r="N251" i="93"/>
  <c r="AM264" i="92"/>
  <c r="J264" i="92"/>
  <c r="AR214" i="93"/>
  <c r="N282" i="87"/>
  <c r="Q276" i="94"/>
  <c r="AR288" i="94"/>
  <c r="AM288" i="94"/>
  <c r="AJ245" i="87"/>
  <c r="K251" i="93"/>
  <c r="AM270" i="88"/>
  <c r="AN264" i="88"/>
  <c r="AT291" i="94"/>
  <c r="AE251" i="87"/>
  <c r="AN233" i="88"/>
  <c r="AD214" i="93"/>
  <c r="P208" i="93"/>
  <c r="AJ233" i="87"/>
  <c r="X270" i="93"/>
  <c r="R251" i="91"/>
  <c r="N251" i="91"/>
  <c r="W226" i="88"/>
  <c r="AJ288" i="87"/>
  <c r="M288" i="87"/>
  <c r="AQ282" i="92"/>
  <c r="AB282" i="92"/>
  <c r="R282" i="91"/>
  <c r="AF282" i="91"/>
  <c r="AB282" i="91"/>
  <c r="Z251" i="93"/>
  <c r="AP251" i="93"/>
  <c r="AF251" i="88"/>
  <c r="AF214" i="88"/>
  <c r="P214" i="88"/>
  <c r="Y245" i="94"/>
  <c r="AO220" i="94"/>
  <c r="AF220" i="94"/>
  <c r="H220" i="88"/>
  <c r="N220" i="88"/>
  <c r="AJ220" i="88"/>
  <c r="X270" i="88"/>
  <c r="S270" i="88"/>
  <c r="J251" i="93"/>
  <c r="U251" i="93"/>
  <c r="AQ251" i="93"/>
  <c r="AB251" i="93"/>
  <c r="AH264" i="92"/>
  <c r="AC264" i="92"/>
  <c r="M264" i="88"/>
  <c r="AC239" i="94"/>
  <c r="AT244" i="88"/>
  <c r="AT244" i="93"/>
  <c r="AJ245" i="91"/>
  <c r="I245" i="91"/>
  <c r="AO245" i="91"/>
  <c r="H245" i="91"/>
  <c r="AO276" i="93"/>
  <c r="M276" i="93"/>
  <c r="AA276" i="91"/>
  <c r="AU229" i="94"/>
  <c r="AV229" i="94" s="1"/>
  <c r="AF226" i="94"/>
  <c r="K270" i="93"/>
  <c r="V270" i="93"/>
  <c r="AF251" i="91"/>
  <c r="AO251" i="91"/>
  <c r="S270" i="92"/>
  <c r="AB270" i="92"/>
  <c r="X239" i="87"/>
  <c r="K239" i="87"/>
  <c r="AM251" i="93"/>
  <c r="AF251" i="93"/>
  <c r="K245" i="91"/>
  <c r="S245" i="93"/>
  <c r="H245" i="93"/>
  <c r="K264" i="92"/>
  <c r="AK264" i="92"/>
  <c r="AF214" i="93"/>
  <c r="AO276" i="94"/>
  <c r="AJ276" i="94"/>
  <c r="AA276" i="94"/>
  <c r="O288" i="94"/>
  <c r="AF288" i="88"/>
  <c r="AP288" i="88"/>
  <c r="AT279" i="32"/>
  <c r="AC220" i="87"/>
  <c r="K220" i="87"/>
  <c r="O220" i="87"/>
  <c r="I233" i="91"/>
  <c r="M233" i="91"/>
  <c r="AR251" i="91"/>
  <c r="AL251" i="91"/>
  <c r="AC226" i="88"/>
  <c r="O226" i="88"/>
  <c r="AB264" i="88"/>
  <c r="AR264" i="88"/>
  <c r="Y264" i="88"/>
  <c r="AN214" i="88"/>
  <c r="AA214" i="88"/>
  <c r="Z214" i="88"/>
  <c r="AO214" i="88"/>
  <c r="AQ214" i="88"/>
  <c r="AK214" i="88"/>
  <c r="AE276" i="93"/>
  <c r="W276" i="93"/>
  <c r="Q276" i="93"/>
  <c r="AO288" i="88"/>
  <c r="AR288" i="88"/>
  <c r="AT286" i="88"/>
  <c r="I282" i="88"/>
  <c r="AT213" i="87"/>
  <c r="AP208" i="93"/>
  <c r="AN208" i="88"/>
  <c r="AA208" i="88"/>
  <c r="AO208" i="88"/>
  <c r="O208" i="88"/>
  <c r="P208" i="88"/>
  <c r="AM208" i="88"/>
  <c r="AF239" i="87"/>
  <c r="X239" i="92"/>
  <c r="Z239" i="92"/>
  <c r="AB245" i="94"/>
  <c r="AK245" i="88"/>
  <c r="L245" i="88"/>
  <c r="Q220" i="88"/>
  <c r="AF220" i="88"/>
  <c r="AE245" i="93"/>
  <c r="AM239" i="87"/>
  <c r="J239" i="87"/>
  <c r="AQ226" i="93"/>
  <c r="S270" i="91"/>
  <c r="AT231" i="88"/>
  <c r="AL251" i="93"/>
  <c r="AR251" i="93"/>
  <c r="R226" i="93"/>
  <c r="U226" i="93"/>
  <c r="AN264" i="92"/>
  <c r="AA264" i="92"/>
  <c r="W270" i="94"/>
  <c r="P270" i="94"/>
  <c r="AN270" i="94"/>
  <c r="AC270" i="94"/>
  <c r="O282" i="88"/>
  <c r="N245" i="92"/>
  <c r="AA245" i="92"/>
  <c r="Z220" i="93"/>
  <c r="F263" i="88"/>
  <c r="AR239" i="87"/>
  <c r="M239" i="87"/>
  <c r="O226" i="94"/>
  <c r="L214" i="93"/>
  <c r="AL214" i="93"/>
  <c r="AT253" i="92"/>
  <c r="S251" i="92"/>
  <c r="F263" i="93"/>
  <c r="AC239" i="88"/>
  <c r="AK239" i="88"/>
  <c r="N239" i="88"/>
  <c r="P239" i="88"/>
  <c r="R245" i="94"/>
  <c r="J245" i="94"/>
  <c r="K245" i="94"/>
  <c r="Q245" i="94"/>
  <c r="AO245" i="94"/>
  <c r="R245" i="88"/>
  <c r="J245" i="88"/>
  <c r="AP245" i="88"/>
  <c r="AC245" i="88"/>
  <c r="O245" i="88"/>
  <c r="AL245" i="88"/>
  <c r="X276" i="92"/>
  <c r="AL226" i="88"/>
  <c r="H226" i="88"/>
  <c r="AQ288" i="93"/>
  <c r="AM251" i="91"/>
  <c r="AQ251" i="91"/>
  <c r="AJ251" i="91"/>
  <c r="L251" i="32"/>
  <c r="AC251" i="32"/>
  <c r="AF233" i="91"/>
  <c r="I239" i="88"/>
  <c r="AL214" i="91"/>
  <c r="AT272" i="91"/>
  <c r="AJ251" i="94"/>
  <c r="L251" i="94"/>
  <c r="AM251" i="87"/>
  <c r="Z251" i="87"/>
  <c r="X226" i="87"/>
  <c r="AR264" i="93"/>
  <c r="V264" i="93"/>
  <c r="AI264" i="93"/>
  <c r="AO264" i="93"/>
  <c r="AT266" i="87"/>
  <c r="H264" i="87"/>
  <c r="M264" i="87"/>
  <c r="AC264" i="87"/>
  <c r="L214" i="94"/>
  <c r="Z214" i="94"/>
  <c r="AD214" i="94"/>
  <c r="Q214" i="94"/>
  <c r="Y214" i="87"/>
  <c r="AB214" i="87"/>
  <c r="AL214" i="87"/>
  <c r="S214" i="87"/>
  <c r="M214" i="87"/>
  <c r="F263" i="32"/>
  <c r="AI288" i="94"/>
  <c r="Y282" i="94"/>
  <c r="Q276" i="88"/>
  <c r="AT241" i="92"/>
  <c r="AT241" i="32"/>
  <c r="X282" i="94"/>
  <c r="AF251" i="32"/>
  <c r="AN251" i="32"/>
  <c r="J220" i="92"/>
  <c r="AJ220" i="92"/>
  <c r="AK220" i="92"/>
  <c r="AS220" i="92"/>
  <c r="W264" i="88"/>
  <c r="K264" i="88"/>
  <c r="N264" i="88"/>
  <c r="U264" i="88"/>
  <c r="U214" i="88"/>
  <c r="Y214" i="88"/>
  <c r="J276" i="93"/>
  <c r="H276" i="93"/>
  <c r="P276" i="93"/>
  <c r="M288" i="88"/>
  <c r="AM288" i="88"/>
  <c r="AI282" i="88"/>
  <c r="AQ282" i="88"/>
  <c r="AB208" i="93"/>
  <c r="AE208" i="88"/>
  <c r="Y208" i="88"/>
  <c r="Q239" i="87"/>
  <c r="AR251" i="88"/>
  <c r="AS251" i="88"/>
  <c r="L239" i="92"/>
  <c r="AH239" i="92"/>
  <c r="P245" i="94"/>
  <c r="AT248" i="88"/>
  <c r="L245" i="93"/>
  <c r="Y245" i="93"/>
  <c r="AN245" i="93"/>
  <c r="AU219" i="91"/>
  <c r="AV219" i="91" s="1"/>
  <c r="AC239" i="92"/>
  <c r="AP239" i="92"/>
  <c r="X226" i="93"/>
  <c r="V226" i="93"/>
  <c r="AD226" i="87"/>
  <c r="AT212" i="92"/>
  <c r="AT274" i="91"/>
  <c r="O270" i="91"/>
  <c r="AU237" i="93"/>
  <c r="AV237" i="93" s="1"/>
  <c r="L251" i="93"/>
  <c r="W251" i="93"/>
  <c r="Q251" i="93"/>
  <c r="J226" i="93"/>
  <c r="AO264" i="92"/>
  <c r="N264" i="92"/>
  <c r="AJ264" i="92"/>
  <c r="AP264" i="92"/>
  <c r="AD270" i="94"/>
  <c r="U270" i="94"/>
  <c r="Y270" i="94"/>
  <c r="Z270" i="94"/>
  <c r="AE245" i="92"/>
  <c r="AJ245" i="92"/>
  <c r="W245" i="92"/>
  <c r="AL220" i="93"/>
  <c r="AC220" i="93"/>
  <c r="AQ220" i="93"/>
  <c r="AI220" i="93"/>
  <c r="AE220" i="93"/>
  <c r="AA220" i="93"/>
  <c r="AA282" i="88"/>
  <c r="K282" i="88"/>
  <c r="AK239" i="87"/>
  <c r="AP239" i="87"/>
  <c r="AI239" i="87"/>
  <c r="L233" i="88"/>
  <c r="AA251" i="92"/>
  <c r="AD251" i="92"/>
  <c r="O288" i="91"/>
  <c r="Y239" i="88"/>
  <c r="AE239" i="91"/>
  <c r="N245" i="94"/>
  <c r="U245" i="94"/>
  <c r="Z245" i="94"/>
  <c r="AS245" i="94"/>
  <c r="AC245" i="94"/>
  <c r="AE245" i="88"/>
  <c r="W245" i="88"/>
  <c r="S245" i="88"/>
  <c r="V245" i="88"/>
  <c r="Q245" i="88"/>
  <c r="AO245" i="88"/>
  <c r="Z245" i="88"/>
  <c r="AR245" i="88"/>
  <c r="S276" i="92"/>
  <c r="P226" i="93"/>
  <c r="Y226" i="93"/>
  <c r="AA251" i="32"/>
  <c r="AK251" i="32"/>
  <c r="K233" i="91"/>
  <c r="AB233" i="91"/>
  <c r="R239" i="94"/>
  <c r="M239" i="94"/>
  <c r="AI239" i="88"/>
  <c r="K270" i="94"/>
  <c r="L214" i="91"/>
  <c r="H214" i="91"/>
  <c r="AC214" i="91"/>
  <c r="AA270" i="91"/>
  <c r="AR251" i="94"/>
  <c r="AI251" i="87"/>
  <c r="R251" i="87"/>
  <c r="N251" i="87"/>
  <c r="X251" i="87"/>
  <c r="AO226" i="94"/>
  <c r="AM264" i="93"/>
  <c r="P264" i="93"/>
  <c r="K264" i="93"/>
  <c r="AE264" i="87"/>
  <c r="AH264" i="87"/>
  <c r="AF264" i="87"/>
  <c r="Q264" i="87"/>
  <c r="AP214" i="94"/>
  <c r="AR214" i="87"/>
  <c r="L214" i="87"/>
  <c r="AJ276" i="92"/>
  <c r="P276" i="32"/>
  <c r="Q276" i="32"/>
  <c r="AP282" i="94"/>
  <c r="J208" i="92"/>
  <c r="M270" i="91"/>
  <c r="AO239" i="92"/>
  <c r="S239" i="92"/>
  <c r="AQ282" i="94"/>
  <c r="S282" i="94"/>
  <c r="P282" i="94"/>
  <c r="AB282" i="94"/>
  <c r="AE251" i="32"/>
  <c r="AI220" i="87"/>
  <c r="AN220" i="92"/>
  <c r="Q220" i="92"/>
  <c r="AL220" i="92"/>
  <c r="K220" i="92"/>
  <c r="AH220" i="92"/>
  <c r="AF220" i="92"/>
  <c r="Q245" i="32"/>
  <c r="L245" i="32"/>
  <c r="AC208" i="94"/>
  <c r="AU281" i="92"/>
  <c r="AV281" i="92" s="1"/>
  <c r="AE251" i="92"/>
  <c r="R251" i="92"/>
  <c r="Z251" i="92"/>
  <c r="V251" i="92"/>
  <c r="W288" i="91"/>
  <c r="AC288" i="91"/>
  <c r="L288" i="91"/>
  <c r="S288" i="91"/>
  <c r="AR288" i="91"/>
  <c r="M288" i="91"/>
  <c r="AI288" i="91"/>
  <c r="AT286" i="92"/>
  <c r="H270" i="93"/>
  <c r="O270" i="93"/>
  <c r="AF239" i="88"/>
  <c r="K239" i="88"/>
  <c r="W239" i="88"/>
  <c r="AM239" i="88"/>
  <c r="AJ239" i="88"/>
  <c r="AB239" i="88"/>
  <c r="AQ239" i="88"/>
  <c r="AR251" i="92"/>
  <c r="AK251" i="92"/>
  <c r="AO251" i="92"/>
  <c r="U251" i="92"/>
  <c r="P239" i="91"/>
  <c r="R239" i="91"/>
  <c r="AB233" i="92"/>
  <c r="AA214" i="94"/>
  <c r="AI239" i="94"/>
  <c r="Y257" i="94"/>
  <c r="J251" i="94"/>
  <c r="AH264" i="93"/>
  <c r="R282" i="87"/>
  <c r="V220" i="94"/>
  <c r="N282" i="93"/>
  <c r="AP282" i="93"/>
  <c r="R282" i="93"/>
  <c r="V282" i="93"/>
  <c r="R264" i="32"/>
  <c r="AA288" i="93"/>
  <c r="AM245" i="94"/>
  <c r="AL264" i="94"/>
  <c r="AA233" i="88"/>
  <c r="R208" i="92"/>
  <c r="N251" i="92"/>
  <c r="X251" i="92"/>
  <c r="AQ251" i="92"/>
  <c r="AP288" i="91"/>
  <c r="Z288" i="91"/>
  <c r="AQ288" i="91"/>
  <c r="V288" i="91"/>
  <c r="P288" i="91"/>
  <c r="R288" i="91"/>
  <c r="AL288" i="91"/>
  <c r="H208" i="88"/>
  <c r="L270" i="93"/>
  <c r="AP270" i="93"/>
  <c r="R270" i="93"/>
  <c r="J270" i="87"/>
  <c r="X239" i="88"/>
  <c r="R239" i="88"/>
  <c r="AE239" i="88"/>
  <c r="AT285" i="32"/>
  <c r="L251" i="92"/>
  <c r="K251" i="92"/>
  <c r="W251" i="92"/>
  <c r="U239" i="91"/>
  <c r="AL239" i="91"/>
  <c r="L239" i="91"/>
  <c r="AQ239" i="91"/>
  <c r="AP233" i="92"/>
  <c r="AN208" i="91"/>
  <c r="M233" i="94"/>
  <c r="I251" i="87"/>
  <c r="N264" i="93"/>
  <c r="Y264" i="93"/>
  <c r="N264" i="87"/>
  <c r="AS264" i="87"/>
  <c r="V239" i="92"/>
  <c r="AR239" i="92"/>
  <c r="X220" i="94"/>
  <c r="W220" i="87"/>
  <c r="N220" i="87"/>
  <c r="AA282" i="93"/>
  <c r="AE276" i="88"/>
  <c r="AP288" i="93"/>
  <c r="AM288" i="93"/>
  <c r="S208" i="91"/>
  <c r="AR208" i="91"/>
  <c r="AD239" i="91"/>
  <c r="AR245" i="94"/>
  <c r="Z264" i="94"/>
  <c r="F232" i="93"/>
  <c r="AT262" i="94"/>
  <c r="X282" i="93"/>
  <c r="Q282" i="93"/>
  <c r="AR282" i="93"/>
  <c r="I282" i="32"/>
  <c r="Z251" i="32"/>
  <c r="AP251" i="32"/>
  <c r="Y251" i="32"/>
  <c r="U251" i="32"/>
  <c r="J251" i="32"/>
  <c r="J239" i="94"/>
  <c r="Z239" i="88"/>
  <c r="L239" i="88"/>
  <c r="R245" i="87"/>
  <c r="AR220" i="87"/>
  <c r="AL220" i="87"/>
  <c r="AM220" i="87"/>
  <c r="W245" i="87"/>
  <c r="AC245" i="87"/>
  <c r="N245" i="87"/>
  <c r="AI245" i="87"/>
  <c r="AP245" i="87"/>
  <c r="AA245" i="87"/>
  <c r="AB214" i="94"/>
  <c r="Z251" i="88"/>
  <c r="Z226" i="92"/>
  <c r="K264" i="32"/>
  <c r="U264" i="32"/>
  <c r="AA264" i="32"/>
  <c r="AC264" i="32"/>
  <c r="N264" i="32"/>
  <c r="AQ264" i="32"/>
  <c r="AQ214" i="91"/>
  <c r="X239" i="91"/>
  <c r="AT285" i="93"/>
  <c r="AD220" i="88"/>
  <c r="AL220" i="88"/>
  <c r="J251" i="87"/>
  <c r="AL251" i="87"/>
  <c r="AK251" i="87"/>
  <c r="AT242" i="93"/>
  <c r="S245" i="92"/>
  <c r="AT278" i="87"/>
  <c r="AT229" i="91"/>
  <c r="I251" i="94"/>
  <c r="AR239" i="93"/>
  <c r="AU217" i="87"/>
  <c r="AV217" i="87" s="1"/>
  <c r="AQ251" i="32"/>
  <c r="O251" i="32"/>
  <c r="AD251" i="32"/>
  <c r="Q264" i="91"/>
  <c r="Z264" i="91"/>
  <c r="AM264" i="91"/>
  <c r="L264" i="91"/>
  <c r="X214" i="92"/>
  <c r="AE214" i="92"/>
  <c r="J288" i="32"/>
  <c r="X288" i="32"/>
  <c r="AC288" i="32"/>
  <c r="F201" i="94"/>
  <c r="L208" i="94"/>
  <c r="AI208" i="87"/>
  <c r="AB220" i="92"/>
  <c r="AF282" i="94"/>
  <c r="AM251" i="94"/>
  <c r="U251" i="94"/>
  <c r="M251" i="94"/>
  <c r="U220" i="91"/>
  <c r="AC220" i="91"/>
  <c r="AO282" i="93"/>
  <c r="AI282" i="93"/>
  <c r="L282" i="32"/>
  <c r="N282" i="32"/>
  <c r="P282" i="32"/>
  <c r="AQ282" i="32"/>
  <c r="AD251" i="91"/>
  <c r="S251" i="32"/>
  <c r="N251" i="32"/>
  <c r="H251" i="32"/>
  <c r="AD239" i="94"/>
  <c r="V239" i="88"/>
  <c r="AT242" i="88"/>
  <c r="N220" i="93"/>
  <c r="AL245" i="87"/>
  <c r="F232" i="87"/>
  <c r="AL214" i="88"/>
  <c r="X264" i="91"/>
  <c r="N264" i="91"/>
  <c r="AA264" i="91"/>
  <c r="AN226" i="92"/>
  <c r="L226" i="92"/>
  <c r="AD264" i="32"/>
  <c r="AI214" i="91"/>
  <c r="AA239" i="91"/>
  <c r="W239" i="91"/>
  <c r="AM282" i="93"/>
  <c r="Z220" i="88"/>
  <c r="AO220" i="88"/>
  <c r="AA220" i="88"/>
  <c r="W251" i="87"/>
  <c r="AF251" i="87"/>
  <c r="Y251" i="87"/>
  <c r="R245" i="92"/>
  <c r="AQ276" i="87"/>
  <c r="AA276" i="87"/>
  <c r="AT250" i="93"/>
  <c r="P251" i="94"/>
  <c r="K251" i="88"/>
  <c r="AT235" i="92"/>
  <c r="AT219" i="88"/>
  <c r="V226" i="87"/>
  <c r="AO251" i="32"/>
  <c r="M251" i="32"/>
  <c r="I251" i="32"/>
  <c r="AR251" i="32"/>
  <c r="AM251" i="32"/>
  <c r="K251" i="32"/>
  <c r="AD264" i="91"/>
  <c r="J264" i="91"/>
  <c r="AN264" i="91"/>
  <c r="AK264" i="91"/>
  <c r="AO288" i="32"/>
  <c r="AE288" i="32"/>
  <c r="AL288" i="32"/>
  <c r="AU280" i="32"/>
  <c r="X208" i="94"/>
  <c r="O245" i="87"/>
  <c r="V282" i="87"/>
  <c r="N251" i="94"/>
  <c r="R220" i="91"/>
  <c r="AS276" i="93"/>
  <c r="AU278" i="93"/>
  <c r="AV278" i="93" s="1"/>
  <c r="AU212" i="93"/>
  <c r="AV212" i="93" s="1"/>
  <c r="AT231" i="92"/>
  <c r="AT231" i="32"/>
  <c r="AU217" i="92"/>
  <c r="AV217" i="92" s="1"/>
  <c r="AT217" i="32"/>
  <c r="AT266" i="94"/>
  <c r="AT215" i="88"/>
  <c r="AH214" i="88"/>
  <c r="AU286" i="88"/>
  <c r="AV286" i="88" s="1"/>
  <c r="AT280" i="91"/>
  <c r="R208" i="93"/>
  <c r="W208" i="93"/>
  <c r="S208" i="93"/>
  <c r="AU275" i="91"/>
  <c r="AV275" i="91" s="1"/>
  <c r="AT275" i="91"/>
  <c r="AT271" i="32"/>
  <c r="AH270" i="32"/>
  <c r="AT241" i="87"/>
  <c r="AH239" i="87"/>
  <c r="AT285" i="91"/>
  <c r="AU256" i="93"/>
  <c r="AV256" i="93" s="1"/>
  <c r="AU290" i="93"/>
  <c r="AV290" i="93" s="1"/>
  <c r="AS288" i="87"/>
  <c r="AU290" i="87"/>
  <c r="AV290" i="87" s="1"/>
  <c r="AT290" i="87"/>
  <c r="V282" i="91"/>
  <c r="AU254" i="93"/>
  <c r="AV254" i="93" s="1"/>
  <c r="AS251" i="93"/>
  <c r="V251" i="88"/>
  <c r="AL251" i="88"/>
  <c r="P251" i="88"/>
  <c r="AU242" i="92"/>
  <c r="AV242" i="92" s="1"/>
  <c r="AS239" i="92"/>
  <c r="S233" i="87"/>
  <c r="H214" i="92"/>
  <c r="AR214" i="88"/>
  <c r="AU216" i="88"/>
  <c r="AV216" i="88" s="1"/>
  <c r="K276" i="88"/>
  <c r="U226" i="92"/>
  <c r="AT205" i="87"/>
  <c r="G200" i="92"/>
  <c r="AU272" i="88"/>
  <c r="AV272" i="88" s="1"/>
  <c r="AE251" i="93"/>
  <c r="R251" i="93"/>
  <c r="AT271" i="94"/>
  <c r="AH270" i="94"/>
  <c r="AS270" i="94"/>
  <c r="AU271" i="94"/>
  <c r="AU249" i="92"/>
  <c r="AV249" i="92" s="1"/>
  <c r="AT222" i="93"/>
  <c r="AH220" i="93"/>
  <c r="AB282" i="88"/>
  <c r="AH202" i="87"/>
  <c r="AR270" i="92"/>
  <c r="AU231" i="94"/>
  <c r="AV231" i="94" s="1"/>
  <c r="AU289" i="91"/>
  <c r="AS288" i="91"/>
  <c r="AU275" i="87"/>
  <c r="AV275" i="87" s="1"/>
  <c r="AT290" i="94"/>
  <c r="K288" i="88"/>
  <c r="P288" i="88"/>
  <c r="AU222" i="32"/>
  <c r="AT222" i="32"/>
  <c r="AU254" i="92"/>
  <c r="AV254" i="92" s="1"/>
  <c r="AH239" i="91"/>
  <c r="AT242" i="91"/>
  <c r="AU216" i="94"/>
  <c r="AV216" i="94" s="1"/>
  <c r="AS214" i="94"/>
  <c r="AT246" i="94"/>
  <c r="AH245" i="94"/>
  <c r="AU246" i="88"/>
  <c r="AS245" i="88"/>
  <c r="AM276" i="92"/>
  <c r="M276" i="92"/>
  <c r="AT278" i="92"/>
  <c r="AU278" i="32"/>
  <c r="AT278" i="32"/>
  <c r="I226" i="88"/>
  <c r="AU212" i="91"/>
  <c r="AV212" i="91" s="1"/>
  <c r="O270" i="94"/>
  <c r="X270" i="94"/>
  <c r="S270" i="94"/>
  <c r="AT281" i="94"/>
  <c r="V264" i="88"/>
  <c r="AR233" i="92"/>
  <c r="J233" i="92"/>
  <c r="V233" i="92"/>
  <c r="Z233" i="92"/>
  <c r="AT287" i="91"/>
  <c r="AU210" i="94"/>
  <c r="AV210" i="94" s="1"/>
  <c r="AE208" i="94"/>
  <c r="N208" i="87"/>
  <c r="J208" i="87"/>
  <c r="W208" i="87"/>
  <c r="K239" i="92"/>
  <c r="AL220" i="94"/>
  <c r="Y214" i="93"/>
  <c r="Q251" i="88"/>
  <c r="AM251" i="88"/>
  <c r="S251" i="88"/>
  <c r="AP251" i="88"/>
  <c r="Y264" i="32"/>
  <c r="AN264" i="32"/>
  <c r="W220" i="88"/>
  <c r="O220" i="88"/>
  <c r="AK245" i="91"/>
  <c r="AU291" i="94"/>
  <c r="AV291" i="94" s="1"/>
  <c r="M288" i="94"/>
  <c r="AT291" i="87"/>
  <c r="AT255" i="93"/>
  <c r="AT243" i="91"/>
  <c r="AU243" i="91"/>
  <c r="AV243" i="91" s="1"/>
  <c r="AV240" i="88"/>
  <c r="Q270" i="88"/>
  <c r="AU273" i="91"/>
  <c r="AV273" i="91" s="1"/>
  <c r="AT273" i="91"/>
  <c r="AT281" i="91"/>
  <c r="AU281" i="91"/>
  <c r="AV281" i="91" s="1"/>
  <c r="AT268" i="93"/>
  <c r="AN233" i="94"/>
  <c r="AE233" i="94"/>
  <c r="AH233" i="94"/>
  <c r="Z233" i="94"/>
  <c r="AR233" i="94"/>
  <c r="L233" i="87"/>
  <c r="P233" i="87"/>
  <c r="Q233" i="87"/>
  <c r="AT287" i="94"/>
  <c r="AT287" i="87"/>
  <c r="AJ208" i="91"/>
  <c r="AA208" i="91"/>
  <c r="Z270" i="93"/>
  <c r="I270" i="93"/>
  <c r="AC270" i="92"/>
  <c r="Z270" i="92"/>
  <c r="L270" i="92"/>
  <c r="AJ226" i="88"/>
  <c r="AE226" i="88"/>
  <c r="Q226" i="88"/>
  <c r="AO226" i="88"/>
  <c r="AJ264" i="88"/>
  <c r="AE264" i="88"/>
  <c r="AL276" i="93"/>
  <c r="R276" i="93"/>
  <c r="AQ276" i="93"/>
  <c r="AM276" i="93"/>
  <c r="AF276" i="93"/>
  <c r="M276" i="91"/>
  <c r="W276" i="91"/>
  <c r="N276" i="91"/>
  <c r="AN276" i="91"/>
  <c r="V276" i="91"/>
  <c r="AE276" i="91"/>
  <c r="Z276" i="91"/>
  <c r="X288" i="88"/>
  <c r="AP208" i="88"/>
  <c r="AE239" i="87"/>
  <c r="O239" i="87"/>
  <c r="H239" i="87"/>
  <c r="AT222" i="91"/>
  <c r="AJ220" i="91"/>
  <c r="AU222" i="91"/>
  <c r="AV222" i="91" s="1"/>
  <c r="AS220" i="91"/>
  <c r="R251" i="88"/>
  <c r="AU291" i="91"/>
  <c r="AV291" i="91" s="1"/>
  <c r="AT291" i="91"/>
  <c r="P245" i="88"/>
  <c r="AU250" i="88"/>
  <c r="AV250" i="88" s="1"/>
  <c r="AU235" i="87"/>
  <c r="AV235" i="87" s="1"/>
  <c r="AT219" i="91"/>
  <c r="AU243" i="92"/>
  <c r="AV243" i="92" s="1"/>
  <c r="AO226" i="93"/>
  <c r="O226" i="93"/>
  <c r="AT228" i="87"/>
  <c r="AT261" i="91"/>
  <c r="AJ257" i="91"/>
  <c r="O270" i="87"/>
  <c r="AK270" i="87"/>
  <c r="AU281" i="93"/>
  <c r="AV281" i="93" s="1"/>
  <c r="AT253" i="93"/>
  <c r="AH251" i="93"/>
  <c r="X251" i="93"/>
  <c r="S251" i="93"/>
  <c r="M251" i="93"/>
  <c r="W226" i="93"/>
  <c r="S226" i="93"/>
  <c r="AC226" i="93"/>
  <c r="AB264" i="92"/>
  <c r="L264" i="92"/>
  <c r="I264" i="92"/>
  <c r="U264" i="92"/>
  <c r="W264" i="92"/>
  <c r="AA214" i="93"/>
  <c r="AQ214" i="93"/>
  <c r="Q214" i="93"/>
  <c r="H288" i="87"/>
  <c r="AO288" i="87"/>
  <c r="AP288" i="87"/>
  <c r="AD288" i="87"/>
  <c r="O288" i="87"/>
  <c r="R288" i="87"/>
  <c r="V288" i="87"/>
  <c r="AS251" i="92"/>
  <c r="AJ282" i="88"/>
  <c r="AM282" i="88"/>
  <c r="AK282" i="88"/>
  <c r="AP282" i="88"/>
  <c r="AA245" i="32"/>
  <c r="AM245" i="32"/>
  <c r="AS245" i="32"/>
  <c r="AU246" i="32"/>
  <c r="AH245" i="32"/>
  <c r="AT246" i="32"/>
  <c r="AI245" i="32"/>
  <c r="M245" i="32"/>
  <c r="AO245" i="32"/>
  <c r="K233" i="88"/>
  <c r="O233" i="88"/>
  <c r="S233" i="88"/>
  <c r="AL233" i="88"/>
  <c r="N233" i="88"/>
  <c r="AE233" i="88"/>
  <c r="AA270" i="94"/>
  <c r="AT272" i="87"/>
  <c r="AU253" i="92"/>
  <c r="AV253" i="92" s="1"/>
  <c r="AN251" i="92"/>
  <c r="Q251" i="92"/>
  <c r="AB251" i="92"/>
  <c r="H251" i="92"/>
  <c r="AT271" i="93"/>
  <c r="AH270" i="93"/>
  <c r="J270" i="93"/>
  <c r="AN270" i="93"/>
  <c r="U270" i="93"/>
  <c r="S270" i="93"/>
  <c r="AR270" i="93"/>
  <c r="Q270" i="87"/>
  <c r="AM270" i="87"/>
  <c r="M270" i="87"/>
  <c r="Z270" i="87"/>
  <c r="AO282" i="32"/>
  <c r="AJ239" i="91"/>
  <c r="S245" i="94"/>
  <c r="AU291" i="93"/>
  <c r="AV291" i="93" s="1"/>
  <c r="AU250" i="91"/>
  <c r="AV250" i="91" s="1"/>
  <c r="AO233" i="91"/>
  <c r="AU235" i="32"/>
  <c r="AT235" i="32"/>
  <c r="AT219" i="92"/>
  <c r="AU219" i="32"/>
  <c r="AK226" i="88"/>
  <c r="P226" i="88"/>
  <c r="AT228" i="88"/>
  <c r="G200" i="32"/>
  <c r="K251" i="87"/>
  <c r="L251" i="87"/>
  <c r="AR251" i="87"/>
  <c r="Q264" i="93"/>
  <c r="W264" i="93"/>
  <c r="U264" i="93"/>
  <c r="L264" i="93"/>
  <c r="AD264" i="87"/>
  <c r="I264" i="87"/>
  <c r="AO264" i="87"/>
  <c r="Z288" i="94"/>
  <c r="AD288" i="94"/>
  <c r="AA239" i="92"/>
  <c r="O239" i="92"/>
  <c r="P239" i="92"/>
  <c r="AM239" i="92"/>
  <c r="S282" i="87"/>
  <c r="U220" i="94"/>
  <c r="O239" i="94"/>
  <c r="AR264" i="32"/>
  <c r="AO220" i="92"/>
  <c r="H76" i="17"/>
  <c r="AU246" i="91"/>
  <c r="AN245" i="91"/>
  <c r="AT229" i="94"/>
  <c r="AU229" i="87"/>
  <c r="AV229" i="87" s="1"/>
  <c r="AU205" i="91"/>
  <c r="AV205" i="91" s="1"/>
  <c r="AS202" i="91"/>
  <c r="AU266" i="94"/>
  <c r="AV266" i="94" s="1"/>
  <c r="AN264" i="94"/>
  <c r="AU215" i="88"/>
  <c r="AS214" i="88"/>
  <c r="AT289" i="88"/>
  <c r="AH288" i="88"/>
  <c r="N208" i="93"/>
  <c r="J208" i="93"/>
  <c r="X208" i="93"/>
  <c r="H208" i="93"/>
  <c r="F201" i="88"/>
  <c r="AT275" i="93"/>
  <c r="AU241" i="87"/>
  <c r="AV241" i="87" s="1"/>
  <c r="AQ239" i="87"/>
  <c r="AT256" i="88"/>
  <c r="AD245" i="91"/>
  <c r="AQ245" i="91"/>
  <c r="AU249" i="32"/>
  <c r="AU279" i="88"/>
  <c r="AV279" i="88" s="1"/>
  <c r="X282" i="91"/>
  <c r="U282" i="91"/>
  <c r="I282" i="91"/>
  <c r="AO282" i="91"/>
  <c r="M282" i="91"/>
  <c r="K282" i="91"/>
  <c r="AT254" i="93"/>
  <c r="AT254" i="88"/>
  <c r="AH251" i="88"/>
  <c r="AT242" i="92"/>
  <c r="AU230" i="91"/>
  <c r="AV230" i="91" s="1"/>
  <c r="AT216" i="92"/>
  <c r="M214" i="88"/>
  <c r="AB276" i="88"/>
  <c r="AT278" i="88"/>
  <c r="AU229" i="32"/>
  <c r="AU205" i="94"/>
  <c r="AV205" i="94" s="1"/>
  <c r="AS202" i="94"/>
  <c r="G200" i="93"/>
  <c r="AU231" i="88"/>
  <c r="AV231" i="88" s="1"/>
  <c r="AT272" i="88"/>
  <c r="AN251" i="93"/>
  <c r="V251" i="93"/>
  <c r="AU238" i="32"/>
  <c r="AU285" i="88"/>
  <c r="AV285" i="88" s="1"/>
  <c r="AT285" i="88"/>
  <c r="AT212" i="94"/>
  <c r="AT274" i="92"/>
  <c r="AT280" i="92"/>
  <c r="Q288" i="88"/>
  <c r="AU290" i="88"/>
  <c r="AV290" i="88" s="1"/>
  <c r="AU279" i="32"/>
  <c r="AT254" i="92"/>
  <c r="AH251" i="92"/>
  <c r="AT216" i="94"/>
  <c r="AU246" i="94"/>
  <c r="AJ245" i="94"/>
  <c r="AF276" i="92"/>
  <c r="O276" i="92"/>
  <c r="AU229" i="88"/>
  <c r="AV229" i="88" s="1"/>
  <c r="AP226" i="88"/>
  <c r="AT205" i="93"/>
  <c r="AH202" i="93"/>
  <c r="AT205" i="88"/>
  <c r="AH202" i="88"/>
  <c r="AU212" i="32"/>
  <c r="AT261" i="94"/>
  <c r="AH257" i="94"/>
  <c r="R270" i="94"/>
  <c r="AU273" i="88"/>
  <c r="AV273" i="88" s="1"/>
  <c r="AU281" i="94"/>
  <c r="AV281" i="94" s="1"/>
  <c r="Z264" i="88"/>
  <c r="U233" i="92"/>
  <c r="AT234" i="92"/>
  <c r="AI233" i="92"/>
  <c r="R233" i="92"/>
  <c r="AE233" i="92"/>
  <c r="F232" i="32"/>
  <c r="W208" i="94"/>
  <c r="AU210" i="87"/>
  <c r="AV210" i="87" s="1"/>
  <c r="AQ208" i="87"/>
  <c r="AT210" i="87"/>
  <c r="AD233" i="94"/>
  <c r="AN251" i="88"/>
  <c r="AQ251" i="88"/>
  <c r="H251" i="88"/>
  <c r="V264" i="32"/>
  <c r="AB264" i="32"/>
  <c r="AE220" i="88"/>
  <c r="W251" i="88"/>
  <c r="AL214" i="92"/>
  <c r="AU250" i="92"/>
  <c r="AV250" i="92" s="1"/>
  <c r="AU250" i="32"/>
  <c r="AU255" i="93"/>
  <c r="AV255" i="93" s="1"/>
  <c r="AT255" i="87"/>
  <c r="AU255" i="87"/>
  <c r="AV255" i="87" s="1"/>
  <c r="AU235" i="93"/>
  <c r="AV235" i="93" s="1"/>
  <c r="AU235" i="88"/>
  <c r="AV235" i="88" s="1"/>
  <c r="AU228" i="91"/>
  <c r="AV228" i="91" s="1"/>
  <c r="AT228" i="91"/>
  <c r="Z270" i="88"/>
  <c r="AT261" i="87"/>
  <c r="AH257" i="87"/>
  <c r="AU268" i="93"/>
  <c r="AV268" i="93" s="1"/>
  <c r="W233" i="94"/>
  <c r="AA233" i="94"/>
  <c r="AI233" i="94"/>
  <c r="X233" i="94"/>
  <c r="O233" i="94"/>
  <c r="AL233" i="94"/>
  <c r="H233" i="87"/>
  <c r="R233" i="87"/>
  <c r="M233" i="87"/>
  <c r="AA233" i="87"/>
  <c r="AS233" i="87"/>
  <c r="AU234" i="87"/>
  <c r="AU287" i="94"/>
  <c r="AV287" i="94" s="1"/>
  <c r="AU287" i="87"/>
  <c r="AV287" i="87" s="1"/>
  <c r="AU210" i="91"/>
  <c r="AV210" i="91" s="1"/>
  <c r="AT210" i="91"/>
  <c r="AU237" i="91"/>
  <c r="AV237" i="91" s="1"/>
  <c r="AO270" i="93"/>
  <c r="AU272" i="92"/>
  <c r="AV272" i="92" s="1"/>
  <c r="AD270" i="92"/>
  <c r="AO270" i="92"/>
  <c r="AN226" i="88"/>
  <c r="AA226" i="88"/>
  <c r="AH226" i="88"/>
  <c r="AT227" i="88"/>
  <c r="AF264" i="88"/>
  <c r="AL264" i="88"/>
  <c r="AI214" i="88"/>
  <c r="AA276" i="93"/>
  <c r="L276" i="93"/>
  <c r="I276" i="93"/>
  <c r="V276" i="93"/>
  <c r="O276" i="93"/>
  <c r="Q276" i="91"/>
  <c r="AD276" i="91"/>
  <c r="AI276" i="91"/>
  <c r="Y276" i="91"/>
  <c r="AF276" i="91"/>
  <c r="AC276" i="91"/>
  <c r="AR276" i="91"/>
  <c r="AB276" i="91"/>
  <c r="O282" i="92"/>
  <c r="I282" i="92"/>
  <c r="AE282" i="91"/>
  <c r="I245" i="94"/>
  <c r="AT291" i="32"/>
  <c r="AU250" i="94"/>
  <c r="AV250" i="94" s="1"/>
  <c r="AT250" i="88"/>
  <c r="I226" i="93"/>
  <c r="AT228" i="93"/>
  <c r="AU212" i="92"/>
  <c r="AV212" i="92" s="1"/>
  <c r="AU273" i="87"/>
  <c r="AV273" i="87" s="1"/>
  <c r="AF270" i="87"/>
  <c r="S270" i="87"/>
  <c r="AJ251" i="93"/>
  <c r="I251" i="93"/>
  <c r="AK251" i="93"/>
  <c r="AD251" i="93"/>
  <c r="N226" i="93"/>
  <c r="AL226" i="93"/>
  <c r="AM226" i="93"/>
  <c r="AH226" i="93"/>
  <c r="AT227" i="93"/>
  <c r="V264" i="92"/>
  <c r="O264" i="92"/>
  <c r="AQ264" i="92"/>
  <c r="AE264" i="92"/>
  <c r="AE214" i="93"/>
  <c r="AU215" i="93"/>
  <c r="AN214" i="93"/>
  <c r="AO214" i="93"/>
  <c r="AF288" i="87"/>
  <c r="AC288" i="87"/>
  <c r="AA288" i="87"/>
  <c r="N288" i="87"/>
  <c r="P288" i="87"/>
  <c r="S288" i="87"/>
  <c r="AU289" i="87"/>
  <c r="AU286" i="87"/>
  <c r="AV286" i="87" s="1"/>
  <c r="AU275" i="88"/>
  <c r="AV275" i="88" s="1"/>
  <c r="AU279" i="93"/>
  <c r="AV279" i="93" s="1"/>
  <c r="J282" i="88"/>
  <c r="AN282" i="88"/>
  <c r="AU283" i="88"/>
  <c r="AS282" i="88"/>
  <c r="M282" i="88"/>
  <c r="S282" i="88"/>
  <c r="AO282" i="88"/>
  <c r="AR282" i="88"/>
  <c r="AT242" i="87"/>
  <c r="AU242" i="87"/>
  <c r="AV242" i="87" s="1"/>
  <c r="M233" i="88"/>
  <c r="AT236" i="88"/>
  <c r="AU236" i="88"/>
  <c r="AV236" i="88" s="1"/>
  <c r="AU230" i="87"/>
  <c r="AV230" i="87" s="1"/>
  <c r="K245" i="32"/>
  <c r="O245" i="32"/>
  <c r="AK245" i="32"/>
  <c r="AF245" i="32"/>
  <c r="AT273" i="32"/>
  <c r="AU273" i="32"/>
  <c r="AU268" i="87"/>
  <c r="AV268" i="87" s="1"/>
  <c r="F232" i="88"/>
  <c r="AB233" i="88"/>
  <c r="AM233" i="88"/>
  <c r="AH233" i="88"/>
  <c r="AT234" i="88"/>
  <c r="Z233" i="88"/>
  <c r="R233" i="88"/>
  <c r="AC233" i="88"/>
  <c r="Q233" i="88"/>
  <c r="AE208" i="92"/>
  <c r="AU237" i="92"/>
  <c r="AV237" i="92" s="1"/>
  <c r="AV203" i="88"/>
  <c r="J251" i="92"/>
  <c r="AI251" i="92"/>
  <c r="I251" i="92"/>
  <c r="O251" i="92"/>
  <c r="P251" i="92"/>
  <c r="AM251" i="92"/>
  <c r="AT215" i="32"/>
  <c r="AE270" i="93"/>
  <c r="V270" i="87"/>
  <c r="R270" i="87"/>
  <c r="N270" i="87"/>
  <c r="AB270" i="87"/>
  <c r="Y270" i="87"/>
  <c r="AT241" i="88"/>
  <c r="AH239" i="88"/>
  <c r="AU249" i="93"/>
  <c r="AV249" i="93" s="1"/>
  <c r="AU291" i="92"/>
  <c r="AV291" i="92" s="1"/>
  <c r="H251" i="91"/>
  <c r="I251" i="91"/>
  <c r="AU219" i="92"/>
  <c r="AV219" i="92" s="1"/>
  <c r="AT219" i="32"/>
  <c r="AT243" i="88"/>
  <c r="AU228" i="94"/>
  <c r="AV228" i="94" s="1"/>
  <c r="AM226" i="88"/>
  <c r="AB226" i="88"/>
  <c r="AH264" i="94"/>
  <c r="O251" i="87"/>
  <c r="AS251" i="87"/>
  <c r="AT253" i="87"/>
  <c r="AH251" i="87"/>
  <c r="AC251" i="87"/>
  <c r="H226" i="94"/>
  <c r="AL226" i="94"/>
  <c r="AN226" i="94"/>
  <c r="O264" i="93"/>
  <c r="I264" i="93"/>
  <c r="AS264" i="93"/>
  <c r="H264" i="93"/>
  <c r="AQ264" i="87"/>
  <c r="Q239" i="92"/>
  <c r="AQ239" i="92"/>
  <c r="AB239" i="92"/>
  <c r="H239" i="92"/>
  <c r="AD239" i="92"/>
  <c r="O282" i="94"/>
  <c r="S220" i="94"/>
  <c r="AD220" i="94"/>
  <c r="J251" i="88"/>
  <c r="M251" i="88"/>
  <c r="I288" i="93"/>
  <c r="AN239" i="91"/>
  <c r="S220" i="88"/>
  <c r="AB251" i="32"/>
  <c r="AJ239" i="94"/>
  <c r="W239" i="94"/>
  <c r="AL239" i="94"/>
  <c r="AA220" i="92"/>
  <c r="Y220" i="92"/>
  <c r="AU237" i="88"/>
  <c r="AV237" i="88" s="1"/>
  <c r="AU272" i="91"/>
  <c r="AV272" i="91" s="1"/>
  <c r="Z270" i="32"/>
  <c r="AU272" i="32"/>
  <c r="AT272" i="32"/>
  <c r="AT253" i="94"/>
  <c r="N226" i="94"/>
  <c r="U226" i="94"/>
  <c r="V226" i="94"/>
  <c r="AC226" i="94"/>
  <c r="J226" i="94"/>
  <c r="M226" i="94"/>
  <c r="AS226" i="94"/>
  <c r="AU227" i="94"/>
  <c r="K226" i="87"/>
  <c r="H226" i="87"/>
  <c r="AE226" i="87"/>
  <c r="AB226" i="87"/>
  <c r="AR226" i="87"/>
  <c r="AC226" i="87"/>
  <c r="Y214" i="94"/>
  <c r="AE214" i="94"/>
  <c r="AH214" i="94"/>
  <c r="AT215" i="94"/>
  <c r="U214" i="94"/>
  <c r="AI214" i="87"/>
  <c r="AE214" i="87"/>
  <c r="O214" i="87"/>
  <c r="K214" i="87"/>
  <c r="N214" i="87"/>
  <c r="P214" i="87"/>
  <c r="AA276" i="92"/>
  <c r="Y276" i="92"/>
  <c r="AC276" i="92"/>
  <c r="AL276" i="92"/>
  <c r="AL276" i="32"/>
  <c r="AO276" i="32"/>
  <c r="AD276" i="32"/>
  <c r="S276" i="32"/>
  <c r="AU277" i="32"/>
  <c r="AS276" i="32"/>
  <c r="AT277" i="32"/>
  <c r="AH276" i="32"/>
  <c r="W276" i="32"/>
  <c r="AE288" i="94"/>
  <c r="W288" i="94"/>
  <c r="AQ288" i="94"/>
  <c r="H288" i="94"/>
  <c r="AE288" i="92"/>
  <c r="AU289" i="92"/>
  <c r="X288" i="92"/>
  <c r="AT286" i="94"/>
  <c r="I276" i="88"/>
  <c r="AU280" i="88"/>
  <c r="AV280" i="88" s="1"/>
  <c r="AD208" i="92"/>
  <c r="AI208" i="92"/>
  <c r="AO208" i="92"/>
  <c r="O208" i="92"/>
  <c r="Z208" i="92"/>
  <c r="AA208" i="92"/>
  <c r="AU209" i="32"/>
  <c r="AT275" i="92"/>
  <c r="AT275" i="32"/>
  <c r="AU275" i="32"/>
  <c r="V270" i="91"/>
  <c r="AP270" i="91"/>
  <c r="AQ270" i="91"/>
  <c r="AL270" i="91"/>
  <c r="R270" i="91"/>
  <c r="AU285" i="94"/>
  <c r="AV285" i="94" s="1"/>
  <c r="I282" i="94"/>
  <c r="AU285" i="87"/>
  <c r="AV285" i="87" s="1"/>
  <c r="AU256" i="91"/>
  <c r="AV256" i="91" s="1"/>
  <c r="AT256" i="32"/>
  <c r="AU249" i="88"/>
  <c r="AV249" i="88" s="1"/>
  <c r="G200" i="87"/>
  <c r="V288" i="92"/>
  <c r="AI288" i="92"/>
  <c r="AT279" i="94"/>
  <c r="AA220" i="94"/>
  <c r="AT222" i="87"/>
  <c r="AM282" i="32"/>
  <c r="K282" i="32"/>
  <c r="AC282" i="32"/>
  <c r="U282" i="32"/>
  <c r="AK282" i="32"/>
  <c r="AA282" i="32"/>
  <c r="S251" i="91"/>
  <c r="AU242" i="94"/>
  <c r="AV242" i="94" s="1"/>
  <c r="AQ233" i="94"/>
  <c r="P233" i="91"/>
  <c r="AM233" i="91"/>
  <c r="U233" i="91"/>
  <c r="X214" i="93"/>
  <c r="K214" i="93"/>
  <c r="O214" i="93"/>
  <c r="S214" i="93"/>
  <c r="AT248" i="93"/>
  <c r="Q220" i="93"/>
  <c r="AT224" i="87"/>
  <c r="AU224" i="87"/>
  <c r="AV224" i="87" s="1"/>
  <c r="AE245" i="87"/>
  <c r="AD245" i="87"/>
  <c r="I245" i="87"/>
  <c r="H245" i="87"/>
  <c r="AM245" i="87"/>
  <c r="AS245" i="87"/>
  <c r="AU246" i="87"/>
  <c r="AU274" i="93"/>
  <c r="AV274" i="93" s="1"/>
  <c r="AT217" i="94"/>
  <c r="Q214" i="88"/>
  <c r="AT268" i="91"/>
  <c r="N233" i="91"/>
  <c r="W233" i="91"/>
  <c r="F232" i="91"/>
  <c r="AQ233" i="91"/>
  <c r="Z208" i="93"/>
  <c r="AQ208" i="93"/>
  <c r="U208" i="88"/>
  <c r="AF208" i="88"/>
  <c r="K208" i="88"/>
  <c r="AE251" i="88"/>
  <c r="AJ251" i="88"/>
  <c r="N226" i="92"/>
  <c r="I226" i="92"/>
  <c r="AR226" i="92"/>
  <c r="AD226" i="92"/>
  <c r="H226" i="92"/>
  <c r="Q226" i="92"/>
  <c r="AU227" i="92"/>
  <c r="AS226" i="92"/>
  <c r="AU266" i="32"/>
  <c r="AO214" i="91"/>
  <c r="AT215" i="91"/>
  <c r="AH214" i="91"/>
  <c r="R214" i="91"/>
  <c r="P214" i="91"/>
  <c r="J214" i="91"/>
  <c r="AM214" i="91"/>
  <c r="AP214" i="91"/>
  <c r="N276" i="88"/>
  <c r="R276" i="88"/>
  <c r="M276" i="88"/>
  <c r="P276" i="88"/>
  <c r="AQ276" i="88"/>
  <c r="Z288" i="93"/>
  <c r="AL288" i="93"/>
  <c r="R288" i="93"/>
  <c r="AN288" i="93"/>
  <c r="AS288" i="93"/>
  <c r="AU289" i="93"/>
  <c r="H288" i="93"/>
  <c r="AT286" i="93"/>
  <c r="AU286" i="93"/>
  <c r="AV286" i="93" s="1"/>
  <c r="AR276" i="87"/>
  <c r="AF208" i="91"/>
  <c r="AK208" i="91"/>
  <c r="AD208" i="91"/>
  <c r="AH208" i="91"/>
  <c r="AT209" i="91"/>
  <c r="K208" i="91"/>
  <c r="R208" i="91"/>
  <c r="J270" i="88"/>
  <c r="W270" i="88"/>
  <c r="AH270" i="88"/>
  <c r="AT271" i="88"/>
  <c r="V270" i="88"/>
  <c r="Y270" i="88"/>
  <c r="AF270" i="88"/>
  <c r="AU238" i="92"/>
  <c r="AV238" i="92" s="1"/>
  <c r="AU285" i="93"/>
  <c r="AV285" i="93" s="1"/>
  <c r="V245" i="94"/>
  <c r="AE288" i="91"/>
  <c r="AU290" i="91"/>
  <c r="AV290" i="91" s="1"/>
  <c r="AT279" i="91"/>
  <c r="AT222" i="88"/>
  <c r="AU242" i="93"/>
  <c r="AV242" i="93" s="1"/>
  <c r="AU236" i="93"/>
  <c r="AV236" i="93" s="1"/>
  <c r="AT236" i="93"/>
  <c r="AD226" i="93"/>
  <c r="AU230" i="93"/>
  <c r="AV230" i="93" s="1"/>
  <c r="AT224" i="32"/>
  <c r="AK245" i="92"/>
  <c r="AL245" i="92"/>
  <c r="AM245" i="92"/>
  <c r="M245" i="92"/>
  <c r="AO245" i="92"/>
  <c r="AI245" i="92"/>
  <c r="H245" i="92"/>
  <c r="V276" i="87"/>
  <c r="M276" i="87"/>
  <c r="AQ288" i="88"/>
  <c r="S288" i="88"/>
  <c r="AU291" i="88"/>
  <c r="AV291" i="88" s="1"/>
  <c r="AT291" i="88"/>
  <c r="AJ245" i="93"/>
  <c r="AU255" i="94"/>
  <c r="AV255" i="94" s="1"/>
  <c r="AU255" i="88"/>
  <c r="AV255" i="88" s="1"/>
  <c r="AT235" i="94"/>
  <c r="AU235" i="92"/>
  <c r="AV235" i="92" s="1"/>
  <c r="AU243" i="93"/>
  <c r="AV243" i="93" s="1"/>
  <c r="AT243" i="32"/>
  <c r="AT228" i="32"/>
  <c r="K270" i="32"/>
  <c r="Z226" i="87"/>
  <c r="M233" i="93"/>
  <c r="S233" i="93"/>
  <c r="Z233" i="93"/>
  <c r="AD233" i="93"/>
  <c r="AO233" i="93"/>
  <c r="AC233" i="93"/>
  <c r="V233" i="93"/>
  <c r="AP233" i="93"/>
  <c r="AU287" i="88"/>
  <c r="AV287" i="88" s="1"/>
  <c r="AU210" i="32"/>
  <c r="AV258" i="88"/>
  <c r="AV252" i="94"/>
  <c r="AT237" i="32"/>
  <c r="AU253" i="32"/>
  <c r="L226" i="91"/>
  <c r="AA226" i="91"/>
  <c r="AN226" i="91"/>
  <c r="AJ226" i="91"/>
  <c r="AS226" i="91"/>
  <c r="AU227" i="91"/>
  <c r="AI226" i="91"/>
  <c r="S226" i="91"/>
  <c r="V226" i="91"/>
  <c r="AU227" i="32"/>
  <c r="AT266" i="91"/>
  <c r="W214" i="92"/>
  <c r="P214" i="92"/>
  <c r="AI214" i="92"/>
  <c r="N214" i="92"/>
  <c r="AM214" i="92"/>
  <c r="AP214" i="92"/>
  <c r="Q276" i="87"/>
  <c r="AT277" i="87"/>
  <c r="AH276" i="87"/>
  <c r="H276" i="87"/>
  <c r="W276" i="87"/>
  <c r="J276" i="87"/>
  <c r="X276" i="87"/>
  <c r="Y288" i="32"/>
  <c r="M288" i="32"/>
  <c r="AP288" i="32"/>
  <c r="AI288" i="32"/>
  <c r="Q288" i="32"/>
  <c r="R288" i="32"/>
  <c r="AD282" i="32"/>
  <c r="AT286" i="32"/>
  <c r="AU213" i="94"/>
  <c r="AV213" i="94" s="1"/>
  <c r="AT213" i="94"/>
  <c r="Y208" i="94"/>
  <c r="AL208" i="94"/>
  <c r="U208" i="94"/>
  <c r="AB208" i="94"/>
  <c r="H208" i="94"/>
  <c r="AF208" i="94"/>
  <c r="AD208" i="87"/>
  <c r="AS208" i="87"/>
  <c r="AU209" i="87"/>
  <c r="V208" i="87"/>
  <c r="S208" i="87"/>
  <c r="AO208" i="87"/>
  <c r="X239" i="94"/>
  <c r="AT241" i="94"/>
  <c r="AU285" i="92"/>
  <c r="AV285" i="92" s="1"/>
  <c r="K245" i="87"/>
  <c r="AB245" i="87"/>
  <c r="AU222" i="92"/>
  <c r="AV222" i="92" s="1"/>
  <c r="AE282" i="94"/>
  <c r="W282" i="94"/>
  <c r="AI282" i="94"/>
  <c r="H282" i="94"/>
  <c r="AT283" i="94"/>
  <c r="AH282" i="94"/>
  <c r="H282" i="87"/>
  <c r="Y282" i="87"/>
  <c r="AM282" i="87"/>
  <c r="AS282" i="87"/>
  <c r="AU283" i="87"/>
  <c r="AA282" i="87"/>
  <c r="P282" i="87"/>
  <c r="AD282" i="87"/>
  <c r="I282" i="87"/>
  <c r="AR282" i="87"/>
  <c r="AT254" i="94"/>
  <c r="AT216" i="87"/>
  <c r="AL245" i="91"/>
  <c r="L245" i="91"/>
  <c r="AT224" i="91"/>
  <c r="R245" i="91"/>
  <c r="AF245" i="91"/>
  <c r="AK276" i="93"/>
  <c r="S276" i="93"/>
  <c r="AT278" i="93"/>
  <c r="AU278" i="91"/>
  <c r="AV278" i="91" s="1"/>
  <c r="J276" i="91"/>
  <c r="AT278" i="91"/>
  <c r="AK226" i="94"/>
  <c r="K226" i="94"/>
  <c r="AT205" i="91"/>
  <c r="Q288" i="94"/>
  <c r="AT250" i="92"/>
  <c r="S251" i="87"/>
  <c r="J233" i="93"/>
  <c r="AN233" i="93"/>
  <c r="U233" i="88"/>
  <c r="H233" i="88"/>
  <c r="AU219" i="93"/>
  <c r="AV219" i="93" s="1"/>
  <c r="AT219" i="87"/>
  <c r="H239" i="91"/>
  <c r="AM239" i="91"/>
  <c r="AI208" i="93"/>
  <c r="AU212" i="87"/>
  <c r="AV212" i="87" s="1"/>
  <c r="AT274" i="88"/>
  <c r="I270" i="88"/>
  <c r="AU274" i="88"/>
  <c r="AV274" i="88" s="1"/>
  <c r="AU231" i="92"/>
  <c r="AV231" i="92" s="1"/>
  <c r="AU231" i="32"/>
  <c r="U214" i="92"/>
  <c r="AT217" i="92"/>
  <c r="AT268" i="92"/>
  <c r="R233" i="94"/>
  <c r="J233" i="94"/>
  <c r="L233" i="94"/>
  <c r="Q233" i="94"/>
  <c r="V233" i="94"/>
  <c r="AE233" i="87"/>
  <c r="AP233" i="87"/>
  <c r="AC233" i="87"/>
  <c r="W233" i="87"/>
  <c r="AD233" i="87"/>
  <c r="AL233" i="87"/>
  <c r="N208" i="91"/>
  <c r="AV258" i="94"/>
  <c r="AT237" i="91"/>
  <c r="AB270" i="93"/>
  <c r="M270" i="93"/>
  <c r="AK270" i="93"/>
  <c r="AF270" i="92"/>
  <c r="O270" i="92"/>
  <c r="AT253" i="91"/>
  <c r="AU253" i="91"/>
  <c r="AV253" i="91" s="1"/>
  <c r="J226" i="88"/>
  <c r="AS226" i="88"/>
  <c r="AU227" i="88"/>
  <c r="AQ226" i="88"/>
  <c r="AH220" i="88"/>
  <c r="AK264" i="88"/>
  <c r="AJ214" i="88"/>
  <c r="N214" i="88"/>
  <c r="AC214" i="88"/>
  <c r="H214" i="88"/>
  <c r="Y276" i="93"/>
  <c r="U276" i="93"/>
  <c r="AU277" i="93"/>
  <c r="AN276" i="93"/>
  <c r="AJ276" i="93"/>
  <c r="Z276" i="93"/>
  <c r="P276" i="91"/>
  <c r="X276" i="91"/>
  <c r="O276" i="91"/>
  <c r="AO276" i="91"/>
  <c r="AP276" i="91"/>
  <c r="I276" i="91"/>
  <c r="AU277" i="91"/>
  <c r="AS276" i="91"/>
  <c r="R288" i="88"/>
  <c r="AK288" i="88"/>
  <c r="AS288" i="88"/>
  <c r="AU289" i="88"/>
  <c r="L288" i="88"/>
  <c r="AI288" i="88"/>
  <c r="Q282" i="88"/>
  <c r="AK276" i="91"/>
  <c r="AU213" i="93"/>
  <c r="AV213" i="93" s="1"/>
  <c r="AU213" i="87"/>
  <c r="AV213" i="87" s="1"/>
  <c r="AE208" i="93"/>
  <c r="AN208" i="93"/>
  <c r="O208" i="93"/>
  <c r="AH208" i="93"/>
  <c r="AT209" i="93"/>
  <c r="M208" i="93"/>
  <c r="AJ208" i="88"/>
  <c r="AT209" i="88"/>
  <c r="AH208" i="88"/>
  <c r="AU275" i="93"/>
  <c r="AV275" i="93" s="1"/>
  <c r="R270" i="92"/>
  <c r="W270" i="92"/>
  <c r="AK270" i="92"/>
  <c r="AS270" i="92"/>
  <c r="AU271" i="92"/>
  <c r="S270" i="32"/>
  <c r="U270" i="32"/>
  <c r="AA270" i="32"/>
  <c r="AC270" i="32"/>
  <c r="V270" i="32"/>
  <c r="N270" i="32"/>
  <c r="AQ270" i="32"/>
  <c r="AT238" i="94"/>
  <c r="AU238" i="94"/>
  <c r="AV238" i="94" s="1"/>
  <c r="AT238" i="87"/>
  <c r="AT256" i="93"/>
  <c r="AU256" i="88"/>
  <c r="AV256" i="88" s="1"/>
  <c r="M245" i="91"/>
  <c r="Q245" i="91"/>
  <c r="AT249" i="32"/>
  <c r="AT290" i="93"/>
  <c r="X288" i="87"/>
  <c r="J220" i="91"/>
  <c r="W282" i="92"/>
  <c r="AE282" i="92"/>
  <c r="K282" i="92"/>
  <c r="AH282" i="92"/>
  <c r="AT283" i="92"/>
  <c r="AK282" i="92"/>
  <c r="AP282" i="91"/>
  <c r="H282" i="91"/>
  <c r="Y282" i="91"/>
  <c r="AL282" i="91"/>
  <c r="AA282" i="91"/>
  <c r="Z282" i="91"/>
  <c r="AJ282" i="91"/>
  <c r="AD282" i="91"/>
  <c r="AC251" i="88"/>
  <c r="AU254" i="88"/>
  <c r="AV254" i="88" s="1"/>
  <c r="AL239" i="92"/>
  <c r="U239" i="92"/>
  <c r="X233" i="87"/>
  <c r="AT236" i="87"/>
  <c r="AK233" i="87"/>
  <c r="O214" i="88"/>
  <c r="S214" i="88"/>
  <c r="AT216" i="88"/>
  <c r="AD214" i="88"/>
  <c r="AU248" i="94"/>
  <c r="AV248" i="94" s="1"/>
  <c r="AT248" i="94"/>
  <c r="U245" i="88"/>
  <c r="AU224" i="94"/>
  <c r="AV224" i="94" s="1"/>
  <c r="AU224" i="88"/>
  <c r="AV224" i="88" s="1"/>
  <c r="AQ220" i="88"/>
  <c r="U245" i="93"/>
  <c r="O245" i="93"/>
  <c r="M245" i="93"/>
  <c r="AO245" i="93"/>
  <c r="K245" i="93"/>
  <c r="AM245" i="93"/>
  <c r="AH245" i="93"/>
  <c r="AT246" i="93"/>
  <c r="AK276" i="88"/>
  <c r="AU229" i="92"/>
  <c r="AV229" i="92" s="1"/>
  <c r="AT229" i="32"/>
  <c r="Y251" i="92"/>
  <c r="AL251" i="92"/>
  <c r="AT255" i="92"/>
  <c r="AT243" i="92"/>
  <c r="Y239" i="92"/>
  <c r="AT243" i="87"/>
  <c r="AU243" i="87"/>
  <c r="AV243" i="87" s="1"/>
  <c r="AI226" i="93"/>
  <c r="Q226" i="93"/>
  <c r="Z226" i="93"/>
  <c r="I226" i="87"/>
  <c r="X270" i="91"/>
  <c r="K270" i="91"/>
  <c r="AF270" i="91"/>
  <c r="G200" i="88"/>
  <c r="AL270" i="87"/>
  <c r="K270" i="88"/>
  <c r="AO270" i="88"/>
  <c r="AK270" i="88"/>
  <c r="AU253" i="93"/>
  <c r="AV253" i="93" s="1"/>
  <c r="AE226" i="93"/>
  <c r="AU227" i="93"/>
  <c r="AN226" i="93"/>
  <c r="K226" i="93"/>
  <c r="AK226" i="93"/>
  <c r="AS264" i="92"/>
  <c r="AU266" i="92"/>
  <c r="Q264" i="92"/>
  <c r="M264" i="92"/>
  <c r="R214" i="93"/>
  <c r="W214" i="93"/>
  <c r="M214" i="93"/>
  <c r="AS214" i="93"/>
  <c r="AH202" i="91"/>
  <c r="Q288" i="87"/>
  <c r="L288" i="87"/>
  <c r="Y288" i="87"/>
  <c r="AK288" i="87"/>
  <c r="AH288" i="87"/>
  <c r="AT289" i="87"/>
  <c r="AQ288" i="87"/>
  <c r="AL288" i="87"/>
  <c r="AT286" i="87"/>
  <c r="AO220" i="87"/>
  <c r="AI270" i="94"/>
  <c r="AL270" i="94"/>
  <c r="Q270" i="94"/>
  <c r="AP270" i="94"/>
  <c r="L270" i="94"/>
  <c r="AQ270" i="94"/>
  <c r="AC282" i="88"/>
  <c r="AT279" i="93"/>
  <c r="AU222" i="93"/>
  <c r="AV222" i="93" s="1"/>
  <c r="K220" i="93"/>
  <c r="AK220" i="93"/>
  <c r="N282" i="88"/>
  <c r="R282" i="88"/>
  <c r="V282" i="88"/>
  <c r="AT283" i="88"/>
  <c r="AH282" i="88"/>
  <c r="H282" i="88"/>
  <c r="L282" i="88"/>
  <c r="U282" i="88"/>
  <c r="S239" i="87"/>
  <c r="AQ233" i="88"/>
  <c r="AU216" i="91"/>
  <c r="AV216" i="91" s="1"/>
  <c r="AU224" i="92"/>
  <c r="AP245" i="32"/>
  <c r="AL245" i="32"/>
  <c r="AR245" i="32"/>
  <c r="N245" i="32"/>
  <c r="X245" i="32"/>
  <c r="AD245" i="32"/>
  <c r="U245" i="32"/>
  <c r="AN245" i="32"/>
  <c r="AC245" i="32"/>
  <c r="AU212" i="94"/>
  <c r="AV212" i="94" s="1"/>
  <c r="AN208" i="94"/>
  <c r="AT212" i="88"/>
  <c r="AT231" i="94"/>
  <c r="AC214" i="93"/>
  <c r="AU217" i="93"/>
  <c r="AV217" i="93" s="1"/>
  <c r="U214" i="93"/>
  <c r="H214" i="93"/>
  <c r="AT261" i="32"/>
  <c r="AT281" i="92"/>
  <c r="AU281" i="32"/>
  <c r="V233" i="88"/>
  <c r="AU234" i="88"/>
  <c r="AS233" i="88"/>
  <c r="X233" i="88"/>
  <c r="AF233" i="88"/>
  <c r="AK233" i="88"/>
  <c r="I233" i="88"/>
  <c r="AN208" i="92"/>
  <c r="AU210" i="92"/>
  <c r="AV210" i="92" s="1"/>
  <c r="AU272" i="94"/>
  <c r="AV272" i="94" s="1"/>
  <c r="H214" i="32"/>
  <c r="U276" i="94"/>
  <c r="W276" i="94"/>
  <c r="AN276" i="94"/>
  <c r="AP276" i="94"/>
  <c r="AR276" i="94"/>
  <c r="I276" i="94"/>
  <c r="AS276" i="94"/>
  <c r="AU277" i="94"/>
  <c r="AM288" i="91"/>
  <c r="H288" i="91"/>
  <c r="AJ288" i="91"/>
  <c r="AN288" i="91"/>
  <c r="J288" i="91"/>
  <c r="AH288" i="91"/>
  <c r="AT289" i="91"/>
  <c r="K288" i="91"/>
  <c r="Q288" i="91"/>
  <c r="AO288" i="91"/>
  <c r="AU286" i="92"/>
  <c r="AV286" i="92" s="1"/>
  <c r="AR282" i="92"/>
  <c r="AU213" i="88"/>
  <c r="AV213" i="88" s="1"/>
  <c r="P270" i="87"/>
  <c r="AC270" i="87"/>
  <c r="AS264" i="32"/>
  <c r="N270" i="93"/>
  <c r="P270" i="93"/>
  <c r="Y270" i="93"/>
  <c r="AL270" i="93"/>
  <c r="Q270" i="93"/>
  <c r="AS270" i="93"/>
  <c r="AU271" i="93"/>
  <c r="AN270" i="87"/>
  <c r="AA270" i="87"/>
  <c r="AD270" i="87"/>
  <c r="AQ270" i="87"/>
  <c r="AU271" i="87"/>
  <c r="AS270" i="87"/>
  <c r="AT271" i="87"/>
  <c r="AH270" i="87"/>
  <c r="AU285" i="32"/>
  <c r="X288" i="94"/>
  <c r="AF288" i="94"/>
  <c r="AK288" i="94"/>
  <c r="Y288" i="88"/>
  <c r="AT290" i="88"/>
  <c r="AP276" i="92"/>
  <c r="AT279" i="92"/>
  <c r="AC251" i="92"/>
  <c r="V239" i="91"/>
  <c r="AC239" i="91"/>
  <c r="AT236" i="92"/>
  <c r="P233" i="92"/>
  <c r="K233" i="92"/>
  <c r="AU230" i="92"/>
  <c r="AV230" i="92" s="1"/>
  <c r="AJ214" i="94"/>
  <c r="W245" i="94"/>
  <c r="AA245" i="94"/>
  <c r="AL245" i="94"/>
  <c r="L245" i="94"/>
  <c r="AI245" i="94"/>
  <c r="AJ245" i="88"/>
  <c r="AA245" i="88"/>
  <c r="M245" i="88"/>
  <c r="AB245" i="88"/>
  <c r="AD245" i="88"/>
  <c r="AH245" i="88"/>
  <c r="AT246" i="88"/>
  <c r="X245" i="88"/>
  <c r="AF245" i="88"/>
  <c r="AU278" i="92"/>
  <c r="AV278" i="92" s="1"/>
  <c r="K276" i="92"/>
  <c r="AB276" i="92"/>
  <c r="AK276" i="92"/>
  <c r="AT229" i="93"/>
  <c r="AU229" i="93"/>
  <c r="AV229" i="93" s="1"/>
  <c r="H226" i="93"/>
  <c r="AT229" i="88"/>
  <c r="L226" i="88"/>
  <c r="U226" i="88"/>
  <c r="AU205" i="93"/>
  <c r="AV205" i="93" s="1"/>
  <c r="AT291" i="92"/>
  <c r="Y251" i="91"/>
  <c r="AU255" i="91"/>
  <c r="AV255" i="91" s="1"/>
  <c r="AT255" i="32"/>
  <c r="AU255" i="32"/>
  <c r="AT235" i="91"/>
  <c r="AK233" i="91"/>
  <c r="AC214" i="92"/>
  <c r="AU243" i="94"/>
  <c r="AV243" i="94" s="1"/>
  <c r="H239" i="94"/>
  <c r="AQ239" i="94"/>
  <c r="AT228" i="94"/>
  <c r="K226" i="88"/>
  <c r="AU274" i="94"/>
  <c r="AV274" i="94" s="1"/>
  <c r="AU274" i="87"/>
  <c r="AV274" i="87" s="1"/>
  <c r="AO270" i="87"/>
  <c r="Y214" i="91"/>
  <c r="AU217" i="91"/>
  <c r="AV217" i="91" s="1"/>
  <c r="AU261" i="94"/>
  <c r="AV261" i="94" s="1"/>
  <c r="AU261" i="88"/>
  <c r="AV261" i="88" s="1"/>
  <c r="AT261" i="88"/>
  <c r="AO270" i="94"/>
  <c r="AK270" i="94"/>
  <c r="AT273" i="88"/>
  <c r="AT268" i="88"/>
  <c r="Q264" i="88"/>
  <c r="AU268" i="32"/>
  <c r="AC233" i="92"/>
  <c r="AD233" i="92"/>
  <c r="N233" i="92"/>
  <c r="AK233" i="92"/>
  <c r="AO233" i="92"/>
  <c r="Y233" i="92"/>
  <c r="I233" i="92"/>
  <c r="AU234" i="92"/>
  <c r="AS233" i="92"/>
  <c r="H233" i="32"/>
  <c r="AT287" i="92"/>
  <c r="AJ208" i="87"/>
  <c r="AU237" i="94"/>
  <c r="AV237" i="94" s="1"/>
  <c r="H233" i="94"/>
  <c r="AM233" i="94"/>
  <c r="AT237" i="88"/>
  <c r="J270" i="91"/>
  <c r="Q270" i="32"/>
  <c r="X251" i="94"/>
  <c r="AU253" i="94"/>
  <c r="AV253" i="94" s="1"/>
  <c r="AU253" i="87"/>
  <c r="AV253" i="87" s="1"/>
  <c r="AJ251" i="87"/>
  <c r="R226" i="94"/>
  <c r="AM226" i="94"/>
  <c r="Q226" i="94"/>
  <c r="AA226" i="94"/>
  <c r="I226" i="94"/>
  <c r="W226" i="94"/>
  <c r="AD226" i="94"/>
  <c r="AL226" i="87"/>
  <c r="AP226" i="87"/>
  <c r="AS226" i="87"/>
  <c r="AU227" i="87"/>
  <c r="S226" i="87"/>
  <c r="W226" i="87"/>
  <c r="AO226" i="87"/>
  <c r="X264" i="93"/>
  <c r="AB264" i="93"/>
  <c r="AU266" i="87"/>
  <c r="AV266" i="87" s="1"/>
  <c r="I214" i="94"/>
  <c r="AC214" i="94"/>
  <c r="AM214" i="94"/>
  <c r="M214" i="94"/>
  <c r="AL214" i="94"/>
  <c r="O214" i="94"/>
  <c r="W214" i="87"/>
  <c r="AF214" i="87"/>
  <c r="AP214" i="87"/>
  <c r="AS214" i="87"/>
  <c r="AU215" i="87"/>
  <c r="AN214" i="87"/>
  <c r="AC214" i="87"/>
  <c r="AT215" i="87"/>
  <c r="AH214" i="87"/>
  <c r="I214" i="87"/>
  <c r="N276" i="92"/>
  <c r="R276" i="92"/>
  <c r="V276" i="92"/>
  <c r="L276" i="92"/>
  <c r="AI276" i="92"/>
  <c r="U276" i="92"/>
  <c r="AQ276" i="92"/>
  <c r="X276" i="32"/>
  <c r="L276" i="32"/>
  <c r="AR276" i="32"/>
  <c r="M276" i="32"/>
  <c r="AJ276" i="32"/>
  <c r="O276" i="32"/>
  <c r="AB276" i="32"/>
  <c r="AQ276" i="32"/>
  <c r="AA288" i="94"/>
  <c r="I288" i="94"/>
  <c r="AH288" i="94"/>
  <c r="AT289" i="94"/>
  <c r="AJ288" i="92"/>
  <c r="N288" i="92"/>
  <c r="AC288" i="92"/>
  <c r="AU286" i="94"/>
  <c r="AV286" i="94" s="1"/>
  <c r="AS282" i="91"/>
  <c r="AU286" i="91"/>
  <c r="AV286" i="91" s="1"/>
  <c r="AT280" i="94"/>
  <c r="AT280" i="88"/>
  <c r="Z276" i="88"/>
  <c r="AT213" i="32"/>
  <c r="AU209" i="92"/>
  <c r="AS208" i="92"/>
  <c r="AC208" i="92"/>
  <c r="AB208" i="92"/>
  <c r="L208" i="92"/>
  <c r="AF208" i="92"/>
  <c r="AQ208" i="92"/>
  <c r="AH208" i="92"/>
  <c r="AT209" i="92"/>
  <c r="P208" i="92"/>
  <c r="H208" i="32"/>
  <c r="AN270" i="91"/>
  <c r="Z270" i="91"/>
  <c r="AM270" i="91"/>
  <c r="W270" i="91"/>
  <c r="AD270" i="91"/>
  <c r="Q270" i="91"/>
  <c r="AB270" i="91"/>
  <c r="AK270" i="91"/>
  <c r="AR270" i="91"/>
  <c r="AU241" i="92"/>
  <c r="AV241" i="92" s="1"/>
  <c r="AU238" i="93"/>
  <c r="AV238" i="93" s="1"/>
  <c r="AT238" i="93"/>
  <c r="U282" i="94"/>
  <c r="Z282" i="94"/>
  <c r="AT285" i="94"/>
  <c r="AT256" i="91"/>
  <c r="Y245" i="88"/>
  <c r="AB288" i="92"/>
  <c r="AT290" i="92"/>
  <c r="K288" i="92"/>
  <c r="Q288" i="92"/>
  <c r="I288" i="92"/>
  <c r="AD288" i="92"/>
  <c r="AU290" i="32"/>
  <c r="AT290" i="32"/>
  <c r="AU279" i="94"/>
  <c r="AV279" i="94" s="1"/>
  <c r="R276" i="87"/>
  <c r="J220" i="94"/>
  <c r="P282" i="93"/>
  <c r="L282" i="93"/>
  <c r="W282" i="93"/>
  <c r="AJ282" i="93"/>
  <c r="AF282" i="93"/>
  <c r="Z282" i="93"/>
  <c r="H282" i="32"/>
  <c r="W282" i="32"/>
  <c r="AJ282" i="32"/>
  <c r="AP282" i="32"/>
  <c r="AE282" i="32"/>
  <c r="AU283" i="32"/>
  <c r="AS282" i="32"/>
  <c r="Y282" i="32"/>
  <c r="Z282" i="32"/>
  <c r="J282" i="32"/>
  <c r="L251" i="91"/>
  <c r="M251" i="91"/>
  <c r="AT254" i="91"/>
  <c r="AU254" i="91"/>
  <c r="AV254" i="91" s="1"/>
  <c r="AU254" i="32"/>
  <c r="AT242" i="94"/>
  <c r="AU236" i="94"/>
  <c r="AV236" i="94" s="1"/>
  <c r="AT236" i="91"/>
  <c r="AL233" i="91"/>
  <c r="H233" i="91"/>
  <c r="AT230" i="94"/>
  <c r="AT230" i="88"/>
  <c r="AU230" i="88"/>
  <c r="AV230" i="88" s="1"/>
  <c r="AB214" i="93"/>
  <c r="AU216" i="93"/>
  <c r="AV216" i="93" s="1"/>
  <c r="AK214" i="93"/>
  <c r="J245" i="87"/>
  <c r="Z245" i="87"/>
  <c r="P245" i="87"/>
  <c r="AQ245" i="87"/>
  <c r="Q245" i="87"/>
  <c r="Y245" i="87"/>
  <c r="S245" i="87"/>
  <c r="AV258" i="87"/>
  <c r="AT231" i="93"/>
  <c r="S214" i="94"/>
  <c r="AR214" i="94"/>
  <c r="K214" i="94"/>
  <c r="K214" i="88"/>
  <c r="AU261" i="93"/>
  <c r="AT273" i="93"/>
  <c r="AT281" i="88"/>
  <c r="AU268" i="91"/>
  <c r="AV268" i="91" s="1"/>
  <c r="AE233" i="91"/>
  <c r="AJ233" i="91"/>
  <c r="AT234" i="91"/>
  <c r="AH233" i="91"/>
  <c r="AT287" i="93"/>
  <c r="AF208" i="93"/>
  <c r="AL208" i="93"/>
  <c r="AC208" i="88"/>
  <c r="M208" i="88"/>
  <c r="X208" i="88"/>
  <c r="AT237" i="87"/>
  <c r="O233" i="87"/>
  <c r="N251" i="88"/>
  <c r="AU253" i="88"/>
  <c r="AV253" i="88" s="1"/>
  <c r="S226" i="92"/>
  <c r="AF226" i="92"/>
  <c r="AQ226" i="92"/>
  <c r="V226" i="92"/>
  <c r="AA226" i="92"/>
  <c r="AC226" i="92"/>
  <c r="AI226" i="92"/>
  <c r="AT266" i="32"/>
  <c r="AA214" i="91"/>
  <c r="W214" i="91"/>
  <c r="I214" i="91"/>
  <c r="AJ214" i="91"/>
  <c r="K214" i="91"/>
  <c r="AR214" i="91"/>
  <c r="O214" i="91"/>
  <c r="J276" i="88"/>
  <c r="AN276" i="88"/>
  <c r="Y276" i="88"/>
  <c r="V276" i="88"/>
  <c r="AO276" i="88"/>
  <c r="AR276" i="88"/>
  <c r="N288" i="93"/>
  <c r="AK288" i="93"/>
  <c r="M288" i="93"/>
  <c r="X288" i="93"/>
  <c r="Y288" i="93"/>
  <c r="AE288" i="93"/>
  <c r="AD288" i="93"/>
  <c r="AT280" i="93"/>
  <c r="S276" i="87"/>
  <c r="AU213" i="91"/>
  <c r="AV213" i="91" s="1"/>
  <c r="AL208" i="91"/>
  <c r="O208" i="91"/>
  <c r="P208" i="91"/>
  <c r="H208" i="91"/>
  <c r="U208" i="91"/>
  <c r="AB208" i="91"/>
  <c r="AP208" i="91"/>
  <c r="AE270" i="88"/>
  <c r="AJ270" i="88"/>
  <c r="AU271" i="88"/>
  <c r="AS270" i="88"/>
  <c r="AD270" i="88"/>
  <c r="AC270" i="88"/>
  <c r="O270" i="88"/>
  <c r="AL270" i="88"/>
  <c r="O239" i="91"/>
  <c r="AF239" i="91"/>
  <c r="AO239" i="91"/>
  <c r="AT241" i="91"/>
  <c r="AT238" i="92"/>
  <c r="AT249" i="94"/>
  <c r="L220" i="88"/>
  <c r="AA233" i="93"/>
  <c r="AT230" i="93"/>
  <c r="AR226" i="93"/>
  <c r="AT248" i="32"/>
  <c r="AU248" i="32"/>
  <c r="AJ264" i="87"/>
  <c r="AQ245" i="92"/>
  <c r="Z245" i="92"/>
  <c r="AF245" i="92"/>
  <c r="AD245" i="92"/>
  <c r="P245" i="92"/>
  <c r="K245" i="92"/>
  <c r="AT278" i="94"/>
  <c r="AI276" i="94"/>
  <c r="AU278" i="94"/>
  <c r="AV278" i="94" s="1"/>
  <c r="AD276" i="87"/>
  <c r="AT205" i="32"/>
  <c r="AU250" i="93"/>
  <c r="AV250" i="93" s="1"/>
  <c r="Q251" i="94"/>
  <c r="H251" i="94"/>
  <c r="X251" i="88"/>
  <c r="U251" i="88"/>
  <c r="AB233" i="94"/>
  <c r="W233" i="92"/>
  <c r="AT219" i="94"/>
  <c r="AT243" i="93"/>
  <c r="AU243" i="32"/>
  <c r="AT228" i="92"/>
  <c r="AU228" i="32"/>
  <c r="AV258" i="93"/>
  <c r="AU274" i="32"/>
  <c r="AU261" i="92"/>
  <c r="AV261" i="92" s="1"/>
  <c r="AT273" i="92"/>
  <c r="AT268" i="94"/>
  <c r="I233" i="93"/>
  <c r="AT234" i="93"/>
  <c r="AH233" i="93"/>
  <c r="H233" i="93"/>
  <c r="AL233" i="93"/>
  <c r="Q233" i="93"/>
  <c r="K233" i="93"/>
  <c r="AM233" i="93"/>
  <c r="AT210" i="32"/>
  <c r="AS257" i="88"/>
  <c r="N226" i="91"/>
  <c r="AQ226" i="91"/>
  <c r="AB226" i="91"/>
  <c r="AK226" i="91"/>
  <c r="AE226" i="91"/>
  <c r="U226" i="91"/>
  <c r="AR226" i="91"/>
  <c r="H226" i="91"/>
  <c r="AM226" i="91"/>
  <c r="H226" i="32"/>
  <c r="AE264" i="91"/>
  <c r="AT215" i="92"/>
  <c r="AH214" i="92"/>
  <c r="AD214" i="92"/>
  <c r="I214" i="92"/>
  <c r="M214" i="92"/>
  <c r="AN214" i="92"/>
  <c r="K214" i="92"/>
  <c r="J214" i="92"/>
  <c r="O214" i="92"/>
  <c r="G200" i="94"/>
  <c r="K276" i="87"/>
  <c r="AN276" i="87"/>
  <c r="Y276" i="87"/>
  <c r="L276" i="87"/>
  <c r="AF276" i="87"/>
  <c r="I288" i="32"/>
  <c r="AN288" i="32"/>
  <c r="P288" i="32"/>
  <c r="L288" i="32"/>
  <c r="AM288" i="32"/>
  <c r="AR288" i="32"/>
  <c r="S288" i="32"/>
  <c r="AJ288" i="32"/>
  <c r="AS288" i="32"/>
  <c r="AU289" i="32"/>
  <c r="M282" i="32"/>
  <c r="AT280" i="32"/>
  <c r="N208" i="94"/>
  <c r="AK208" i="94"/>
  <c r="AO208" i="94"/>
  <c r="J208" i="94"/>
  <c r="R208" i="94"/>
  <c r="AH208" i="94"/>
  <c r="AT209" i="94"/>
  <c r="AS208" i="94"/>
  <c r="AU209" i="94"/>
  <c r="AP208" i="94"/>
  <c r="I208" i="94"/>
  <c r="AL208" i="87"/>
  <c r="AB208" i="87"/>
  <c r="Q208" i="87"/>
  <c r="AF208" i="87"/>
  <c r="AK208" i="87"/>
  <c r="AM208" i="87"/>
  <c r="P208" i="87"/>
  <c r="AT275" i="94"/>
  <c r="AU275" i="94"/>
  <c r="AV275" i="94" s="1"/>
  <c r="AB239" i="94"/>
  <c r="AT238" i="88"/>
  <c r="AT256" i="94"/>
  <c r="AT256" i="87"/>
  <c r="AU249" i="87"/>
  <c r="AV249" i="87" s="1"/>
  <c r="AT249" i="87"/>
  <c r="AE220" i="92"/>
  <c r="R220" i="92"/>
  <c r="AA282" i="94"/>
  <c r="AJ282" i="94"/>
  <c r="AD282" i="94"/>
  <c r="J282" i="87"/>
  <c r="AF282" i="87"/>
  <c r="K282" i="87"/>
  <c r="W282" i="87"/>
  <c r="AT283" i="87"/>
  <c r="AH282" i="87"/>
  <c r="AD251" i="94"/>
  <c r="AT242" i="32"/>
  <c r="AT236" i="32"/>
  <c r="AU236" i="32"/>
  <c r="AT230" i="32"/>
  <c r="AU216" i="87"/>
  <c r="AV216" i="87" s="1"/>
  <c r="Y245" i="91"/>
  <c r="AC245" i="91"/>
  <c r="P245" i="91"/>
  <c r="AU224" i="91"/>
  <c r="AV224" i="91" s="1"/>
  <c r="AE226" i="94"/>
  <c r="Z226" i="94"/>
  <c r="P226" i="94"/>
  <c r="AJ226" i="94"/>
  <c r="AJ226" i="87"/>
  <c r="AN226" i="87"/>
  <c r="Q226" i="87"/>
  <c r="AI226" i="87"/>
  <c r="N226" i="87"/>
  <c r="AK226" i="87"/>
  <c r="R226" i="87"/>
  <c r="P226" i="87"/>
  <c r="M264" i="93"/>
  <c r="AU266" i="93"/>
  <c r="AV266" i="93" s="1"/>
  <c r="AN214" i="94"/>
  <c r="W214" i="94"/>
  <c r="AF214" i="94"/>
  <c r="X214" i="87"/>
  <c r="V214" i="87"/>
  <c r="AE276" i="92"/>
  <c r="AU277" i="92"/>
  <c r="AN276" i="92"/>
  <c r="AT277" i="92"/>
  <c r="AH276" i="92"/>
  <c r="Q276" i="92"/>
  <c r="Z276" i="92"/>
  <c r="R276" i="32"/>
  <c r="AE276" i="32"/>
  <c r="U276" i="32"/>
  <c r="AA276" i="32"/>
  <c r="AM276" i="32"/>
  <c r="AI276" i="32"/>
  <c r="AF276" i="32"/>
  <c r="Z276" i="32"/>
  <c r="N288" i="94"/>
  <c r="AJ288" i="94"/>
  <c r="AS288" i="94"/>
  <c r="AU289" i="94"/>
  <c r="AP288" i="94"/>
  <c r="R288" i="92"/>
  <c r="AA288" i="92"/>
  <c r="AH288" i="92"/>
  <c r="AT289" i="92"/>
  <c r="AP288" i="92"/>
  <c r="L276" i="88"/>
  <c r="AJ208" i="92"/>
  <c r="AU213" i="92"/>
  <c r="AV213" i="92" s="1"/>
  <c r="AU213" i="32"/>
  <c r="K208" i="92"/>
  <c r="X208" i="92"/>
  <c r="M208" i="92"/>
  <c r="V208" i="92"/>
  <c r="AL208" i="92"/>
  <c r="S208" i="92"/>
  <c r="AP208" i="92"/>
  <c r="AU275" i="92"/>
  <c r="AV275" i="92" s="1"/>
  <c r="AE270" i="91"/>
  <c r="AC270" i="91"/>
  <c r="L270" i="91"/>
  <c r="P270" i="91"/>
  <c r="N270" i="91"/>
  <c r="AI270" i="91"/>
  <c r="AU238" i="91"/>
  <c r="AV238" i="91" s="1"/>
  <c r="AT238" i="91"/>
  <c r="M282" i="94"/>
  <c r="AJ282" i="87"/>
  <c r="AS288" i="92"/>
  <c r="AU290" i="92"/>
  <c r="AV290" i="92" s="1"/>
  <c r="Z288" i="92"/>
  <c r="S288" i="92"/>
  <c r="N276" i="87"/>
  <c r="G200" i="91"/>
  <c r="AE220" i="94"/>
  <c r="AU222" i="94"/>
  <c r="AV222" i="94" s="1"/>
  <c r="AL282" i="32"/>
  <c r="S282" i="32"/>
  <c r="AN282" i="32"/>
  <c r="AB282" i="32"/>
  <c r="V251" i="91"/>
  <c r="U251" i="91"/>
  <c r="AU242" i="88"/>
  <c r="AV242" i="88" s="1"/>
  <c r="P233" i="94"/>
  <c r="Y233" i="94"/>
  <c r="L233" i="91"/>
  <c r="AD233" i="91"/>
  <c r="AM214" i="93"/>
  <c r="AA245" i="93"/>
  <c r="AU248" i="87"/>
  <c r="AV248" i="87" s="1"/>
  <c r="AU224" i="93"/>
  <c r="AV224" i="93" s="1"/>
  <c r="AM220" i="93"/>
  <c r="X502" i="85"/>
  <c r="AF245" i="87"/>
  <c r="AU217" i="94"/>
  <c r="AV217" i="94" s="1"/>
  <c r="AT217" i="88"/>
  <c r="AU281" i="88"/>
  <c r="AV281" i="88" s="1"/>
  <c r="AA233" i="91"/>
  <c r="R233" i="91"/>
  <c r="S233" i="91"/>
  <c r="AU287" i="93"/>
  <c r="AV287" i="93" s="1"/>
  <c r="I208" i="93"/>
  <c r="AU210" i="93"/>
  <c r="AV210" i="93" s="1"/>
  <c r="AD208" i="93"/>
  <c r="AT210" i="93"/>
  <c r="AO208" i="93"/>
  <c r="AK208" i="88"/>
  <c r="L208" i="88"/>
  <c r="AL208" i="88"/>
  <c r="AU210" i="88"/>
  <c r="AV210" i="88" s="1"/>
  <c r="AF233" i="87"/>
  <c r="AA251" i="88"/>
  <c r="AP226" i="92"/>
  <c r="AL226" i="92"/>
  <c r="AK226" i="92"/>
  <c r="O226" i="92"/>
  <c r="W226" i="92"/>
  <c r="X226" i="92"/>
  <c r="AJ226" i="92"/>
  <c r="K226" i="92"/>
  <c r="AT227" i="92"/>
  <c r="AH226" i="92"/>
  <c r="S214" i="91"/>
  <c r="N214" i="91"/>
  <c r="AD214" i="91"/>
  <c r="AE214" i="91"/>
  <c r="AB214" i="91"/>
  <c r="AN214" i="91"/>
  <c r="AF214" i="91"/>
  <c r="W276" i="88"/>
  <c r="H276" i="88"/>
  <c r="AM276" i="88"/>
  <c r="AH276" i="88"/>
  <c r="AT277" i="88"/>
  <c r="X276" i="88"/>
  <c r="AF276" i="88"/>
  <c r="AJ288" i="93"/>
  <c r="AT289" i="93"/>
  <c r="AH288" i="93"/>
  <c r="S288" i="93"/>
  <c r="V288" i="93"/>
  <c r="K288" i="93"/>
  <c r="AC288" i="93"/>
  <c r="O288" i="93"/>
  <c r="AT280" i="87"/>
  <c r="AU280" i="87"/>
  <c r="AV280" i="87" s="1"/>
  <c r="AT213" i="91"/>
  <c r="V208" i="91"/>
  <c r="L208" i="91"/>
  <c r="I208" i="91"/>
  <c r="AC208" i="91"/>
  <c r="X208" i="91"/>
  <c r="Q208" i="91"/>
  <c r="AU209" i="91"/>
  <c r="AS208" i="91"/>
  <c r="AE208" i="91"/>
  <c r="N270" i="88"/>
  <c r="R270" i="88"/>
  <c r="P270" i="88"/>
  <c r="AP270" i="88"/>
  <c r="L270" i="88"/>
  <c r="U270" i="88"/>
  <c r="K239" i="91"/>
  <c r="S239" i="91"/>
  <c r="AT256" i="92"/>
  <c r="AU249" i="94"/>
  <c r="AV249" i="94" s="1"/>
  <c r="M245" i="94"/>
  <c r="N288" i="91"/>
  <c r="AI220" i="88"/>
  <c r="AT254" i="87"/>
  <c r="M226" i="93"/>
  <c r="AU224" i="32"/>
  <c r="O245" i="92"/>
  <c r="Y245" i="92"/>
  <c r="AT246" i="92"/>
  <c r="AH245" i="92"/>
  <c r="U245" i="92"/>
  <c r="AB245" i="92"/>
  <c r="AP245" i="92"/>
  <c r="Z276" i="87"/>
  <c r="AU278" i="87"/>
  <c r="AV278" i="87" s="1"/>
  <c r="AU229" i="91"/>
  <c r="AV229" i="91" s="1"/>
  <c r="AT205" i="92"/>
  <c r="Z288" i="88"/>
  <c r="AT250" i="87"/>
  <c r="AU250" i="87"/>
  <c r="AV250" i="87" s="1"/>
  <c r="V251" i="94"/>
  <c r="AI251" i="94"/>
  <c r="AQ251" i="94"/>
  <c r="AK233" i="94"/>
  <c r="K233" i="94"/>
  <c r="AO214" i="94"/>
  <c r="AT274" i="32"/>
  <c r="AU231" i="87"/>
  <c r="AV231" i="87" s="1"/>
  <c r="AP270" i="92"/>
  <c r="O233" i="93"/>
  <c r="U233" i="93"/>
  <c r="L233" i="93"/>
  <c r="AI233" i="93"/>
  <c r="AB233" i="93"/>
  <c r="P233" i="93"/>
  <c r="AT253" i="32"/>
  <c r="P226" i="91"/>
  <c r="AF226" i="91"/>
  <c r="AC226" i="91"/>
  <c r="AH226" i="91"/>
  <c r="AT227" i="91"/>
  <c r="O226" i="91"/>
  <c r="AL226" i="91"/>
  <c r="W226" i="91"/>
  <c r="Y226" i="91"/>
  <c r="J226" i="91"/>
  <c r="F263" i="91"/>
  <c r="R214" i="92"/>
  <c r="S214" i="92"/>
  <c r="AQ214" i="92"/>
  <c r="AJ214" i="92"/>
  <c r="AB214" i="92"/>
  <c r="AR214" i="92"/>
  <c r="AF214" i="92"/>
  <c r="AL276" i="87"/>
  <c r="P276" i="87"/>
  <c r="AP276" i="87"/>
  <c r="AC276" i="87"/>
  <c r="AO276" i="87"/>
  <c r="AM276" i="87"/>
  <c r="AJ276" i="87"/>
  <c r="AK288" i="32"/>
  <c r="AQ288" i="32"/>
  <c r="AF288" i="32"/>
  <c r="AA288" i="32"/>
  <c r="AB288" i="32"/>
  <c r="AU286" i="32"/>
  <c r="V282" i="32"/>
  <c r="K276" i="32"/>
  <c r="P208" i="94"/>
  <c r="AR208" i="94"/>
  <c r="S208" i="94"/>
  <c r="AA208" i="94"/>
  <c r="V208" i="94"/>
  <c r="AJ208" i="94"/>
  <c r="Z208" i="94"/>
  <c r="O208" i="87"/>
  <c r="H208" i="87"/>
  <c r="Y208" i="87"/>
  <c r="L208" i="87"/>
  <c r="F201" i="87"/>
  <c r="AH208" i="87"/>
  <c r="AT209" i="87"/>
  <c r="AO239" i="94"/>
  <c r="S239" i="94"/>
  <c r="AR239" i="94"/>
  <c r="K239" i="94"/>
  <c r="AU238" i="88"/>
  <c r="AV238" i="88" s="1"/>
  <c r="AU256" i="94"/>
  <c r="AV256" i="94" s="1"/>
  <c r="X245" i="87"/>
  <c r="AT222" i="92"/>
  <c r="N282" i="94"/>
  <c r="R282" i="94"/>
  <c r="L282" i="94"/>
  <c r="AU283" i="94"/>
  <c r="AS282" i="94"/>
  <c r="AP282" i="87"/>
  <c r="AL282" i="87"/>
  <c r="L282" i="87"/>
  <c r="AN282" i="87"/>
  <c r="AO282" i="87"/>
  <c r="AE282" i="87"/>
  <c r="Z251" i="94"/>
  <c r="AU242" i="32"/>
  <c r="AU230" i="32"/>
  <c r="Z214" i="87"/>
  <c r="AQ214" i="87"/>
  <c r="AM245" i="91"/>
  <c r="AT248" i="91"/>
  <c r="J245" i="91"/>
  <c r="W245" i="91"/>
  <c r="AH245" i="91"/>
  <c r="AT246" i="91"/>
  <c r="AR276" i="93"/>
  <c r="X276" i="93"/>
  <c r="AB276" i="93"/>
  <c r="AJ276" i="91"/>
  <c r="R276" i="91"/>
  <c r="AT229" i="87"/>
  <c r="AL288" i="94"/>
  <c r="S288" i="94"/>
  <c r="AU291" i="87"/>
  <c r="AV291" i="87" s="1"/>
  <c r="AT250" i="32"/>
  <c r="N233" i="93"/>
  <c r="AE233" i="93"/>
  <c r="AT235" i="93"/>
  <c r="AT235" i="88"/>
  <c r="AP233" i="88"/>
  <c r="AU219" i="87"/>
  <c r="AV219" i="87" s="1"/>
  <c r="AI239" i="91"/>
  <c r="AP239" i="91"/>
  <c r="AS239" i="88"/>
  <c r="AR208" i="87"/>
  <c r="AI270" i="88"/>
  <c r="AQ270" i="88"/>
  <c r="AU217" i="32"/>
  <c r="AU261" i="87"/>
  <c r="AV261" i="87" s="1"/>
  <c r="AU268" i="92"/>
  <c r="AV268" i="92" s="1"/>
  <c r="AT234" i="94"/>
  <c r="AJ233" i="94"/>
  <c r="N233" i="94"/>
  <c r="AO233" i="94"/>
  <c r="AS233" i="94"/>
  <c r="AU234" i="94"/>
  <c r="AF233" i="94"/>
  <c r="AN233" i="87"/>
  <c r="J233" i="87"/>
  <c r="Y233" i="87"/>
  <c r="I233" i="87"/>
  <c r="AH233" i="87"/>
  <c r="AT234" i="87"/>
  <c r="N233" i="87"/>
  <c r="AI233" i="87"/>
  <c r="AR233" i="87"/>
  <c r="W208" i="91"/>
  <c r="J208" i="91"/>
  <c r="Q233" i="91"/>
  <c r="AD270" i="93"/>
  <c r="AT272" i="93"/>
  <c r="AQ270" i="93"/>
  <c r="AU272" i="93"/>
  <c r="AV272" i="93" s="1"/>
  <c r="AM270" i="93"/>
  <c r="AQ270" i="92"/>
  <c r="X270" i="92"/>
  <c r="AT272" i="92"/>
  <c r="K251" i="91"/>
  <c r="R226" i="88"/>
  <c r="N226" i="88"/>
  <c r="S226" i="88"/>
  <c r="V226" i="88"/>
  <c r="Y226" i="88"/>
  <c r="X226" i="88"/>
  <c r="AF226" i="88"/>
  <c r="AT266" i="88"/>
  <c r="AU266" i="88"/>
  <c r="AV266" i="88" s="1"/>
  <c r="W214" i="88"/>
  <c r="J214" i="88"/>
  <c r="I214" i="88"/>
  <c r="AM214" i="88"/>
  <c r="AP214" i="88"/>
  <c r="AH239" i="94"/>
  <c r="N276" i="93"/>
  <c r="AP276" i="93"/>
  <c r="AT277" i="93"/>
  <c r="AH276" i="93"/>
  <c r="AC276" i="93"/>
  <c r="AI276" i="93"/>
  <c r="U276" i="91"/>
  <c r="AH276" i="91"/>
  <c r="AT277" i="91"/>
  <c r="AL276" i="91"/>
  <c r="H276" i="91"/>
  <c r="AM276" i="91"/>
  <c r="L276" i="91"/>
  <c r="AQ276" i="91"/>
  <c r="K276" i="91"/>
  <c r="AA288" i="88"/>
  <c r="AD288" i="88"/>
  <c r="AB288" i="88"/>
  <c r="Z282" i="88"/>
  <c r="S276" i="91"/>
  <c r="AU280" i="91"/>
  <c r="AV280" i="91" s="1"/>
  <c r="AT213" i="93"/>
  <c r="AJ208" i="93"/>
  <c r="AA208" i="93"/>
  <c r="L208" i="93"/>
  <c r="V208" i="93"/>
  <c r="AU209" i="93"/>
  <c r="AS208" i="93"/>
  <c r="Y208" i="93"/>
  <c r="AR208" i="93"/>
  <c r="J208" i="88"/>
  <c r="I208" i="88"/>
  <c r="AU209" i="88"/>
  <c r="AS208" i="88"/>
  <c r="N270" i="92"/>
  <c r="J270" i="92"/>
  <c r="AL270" i="92"/>
  <c r="Y270" i="92"/>
  <c r="K270" i="92"/>
  <c r="AH270" i="92"/>
  <c r="AT271" i="92"/>
  <c r="AM270" i="32"/>
  <c r="AI270" i="32"/>
  <c r="AO270" i="32"/>
  <c r="AD270" i="32"/>
  <c r="X270" i="32"/>
  <c r="AS270" i="32"/>
  <c r="AU271" i="32"/>
  <c r="AP270" i="32"/>
  <c r="I270" i="32"/>
  <c r="AL239" i="93"/>
  <c r="AU241" i="93"/>
  <c r="AV241" i="93" s="1"/>
  <c r="AT241" i="93"/>
  <c r="AC239" i="93"/>
  <c r="AU238" i="87"/>
  <c r="AV238" i="87" s="1"/>
  <c r="AI245" i="91"/>
  <c r="AT249" i="91"/>
  <c r="AU249" i="91"/>
  <c r="AV249" i="91" s="1"/>
  <c r="W288" i="93"/>
  <c r="AL276" i="88"/>
  <c r="U276" i="88"/>
  <c r="AT279" i="88"/>
  <c r="AA220" i="91"/>
  <c r="AN282" i="92"/>
  <c r="AJ282" i="92"/>
  <c r="U282" i="92"/>
  <c r="AU283" i="92"/>
  <c r="Y282" i="92"/>
  <c r="Q282" i="91"/>
  <c r="AK282" i="91"/>
  <c r="O282" i="91"/>
  <c r="S282" i="91"/>
  <c r="AC282" i="91"/>
  <c r="AH282" i="91"/>
  <c r="AT283" i="91"/>
  <c r="AU283" i="91"/>
  <c r="AN282" i="91"/>
  <c r="AK251" i="88"/>
  <c r="AB233" i="87"/>
  <c r="AU236" i="87"/>
  <c r="AV236" i="87" s="1"/>
  <c r="AU216" i="92"/>
  <c r="AV216" i="92" s="1"/>
  <c r="V214" i="88"/>
  <c r="AB214" i="88"/>
  <c r="X214" i="88"/>
  <c r="AQ245" i="94"/>
  <c r="AU248" i="88"/>
  <c r="AV248" i="88" s="1"/>
  <c r="AT224" i="94"/>
  <c r="AM220" i="88"/>
  <c r="F263" i="87"/>
  <c r="AF245" i="93"/>
  <c r="AQ245" i="93"/>
  <c r="AI245" i="93"/>
  <c r="AS245" i="93"/>
  <c r="AU246" i="93"/>
  <c r="AU278" i="88"/>
  <c r="AV278" i="88" s="1"/>
  <c r="AT229" i="92"/>
  <c r="AT205" i="94"/>
  <c r="AU205" i="87"/>
  <c r="AV205" i="87" s="1"/>
  <c r="AU291" i="32"/>
  <c r="AT250" i="94"/>
  <c r="AM245" i="88"/>
  <c r="I245" i="88"/>
  <c r="AU255" i="92"/>
  <c r="AV255" i="92" s="1"/>
  <c r="AO233" i="87"/>
  <c r="AT235" i="87"/>
  <c r="AS226" i="93"/>
  <c r="AU228" i="93"/>
  <c r="AV228" i="93" s="1"/>
  <c r="AF226" i="93"/>
  <c r="AU228" i="87"/>
  <c r="AV228" i="87" s="1"/>
  <c r="AQ226" i="87"/>
  <c r="M226" i="87"/>
  <c r="Y208" i="92"/>
  <c r="AO270" i="91"/>
  <c r="AS270" i="91"/>
  <c r="AU274" i="91"/>
  <c r="AV274" i="91" s="1"/>
  <c r="AS264" i="88"/>
  <c r="AV265" i="94"/>
  <c r="AU261" i="91"/>
  <c r="AV261" i="91" s="1"/>
  <c r="L270" i="87"/>
  <c r="AT273" i="87"/>
  <c r="AT281" i="93"/>
  <c r="AT287" i="32"/>
  <c r="AU287" i="32"/>
  <c r="AT237" i="93"/>
  <c r="P251" i="93"/>
  <c r="H251" i="93"/>
  <c r="AJ226" i="93"/>
  <c r="AA226" i="93"/>
  <c r="AB226" i="93"/>
  <c r="L226" i="93"/>
  <c r="AI264" i="92"/>
  <c r="AT266" i="92"/>
  <c r="Z264" i="92"/>
  <c r="S264" i="92"/>
  <c r="P264" i="92"/>
  <c r="N214" i="93"/>
  <c r="J214" i="93"/>
  <c r="I214" i="93"/>
  <c r="Z214" i="93"/>
  <c r="AT215" i="93"/>
  <c r="I288" i="87"/>
  <c r="AE288" i="87"/>
  <c r="Z288" i="87"/>
  <c r="AN288" i="87"/>
  <c r="AM288" i="87"/>
  <c r="AB288" i="87"/>
  <c r="AR288" i="87"/>
  <c r="AT275" i="88"/>
  <c r="N270" i="94"/>
  <c r="M270" i="94"/>
  <c r="AM270" i="94"/>
  <c r="I270" i="94"/>
  <c r="AB270" i="94"/>
  <c r="AJ270" i="94"/>
  <c r="AT238" i="32"/>
  <c r="AL282" i="88"/>
  <c r="AT249" i="92"/>
  <c r="AV258" i="92"/>
  <c r="AE282" i="88"/>
  <c r="W282" i="88"/>
  <c r="P282" i="88"/>
  <c r="Y282" i="88"/>
  <c r="X282" i="88"/>
  <c r="AF282" i="88"/>
  <c r="AD233" i="88"/>
  <c r="AT230" i="87"/>
  <c r="AT216" i="91"/>
  <c r="AT224" i="92"/>
  <c r="V245" i="32"/>
  <c r="J245" i="32"/>
  <c r="R245" i="32"/>
  <c r="W245" i="32"/>
  <c r="P245" i="32"/>
  <c r="Z245" i="32"/>
  <c r="AB245" i="32"/>
  <c r="AJ245" i="32"/>
  <c r="AE245" i="32"/>
  <c r="V208" i="88"/>
  <c r="AU274" i="92"/>
  <c r="AV274" i="92" s="1"/>
  <c r="AT217" i="93"/>
  <c r="AI214" i="93"/>
  <c r="AP214" i="93"/>
  <c r="AU261" i="32"/>
  <c r="AT281" i="32"/>
  <c r="AT268" i="87"/>
  <c r="AR233" i="88"/>
  <c r="AO233" i="88"/>
  <c r="P233" i="88"/>
  <c r="J233" i="88"/>
  <c r="W233" i="88"/>
  <c r="AI233" i="88"/>
  <c r="AJ233" i="88"/>
  <c r="W208" i="92"/>
  <c r="N208" i="92"/>
  <c r="AT210" i="92"/>
  <c r="AT237" i="92"/>
  <c r="J270" i="94"/>
  <c r="AT272" i="94"/>
  <c r="AU272" i="87"/>
  <c r="AV272" i="87" s="1"/>
  <c r="AU215" i="32"/>
  <c r="O276" i="94"/>
  <c r="R276" i="94"/>
  <c r="AL276" i="94"/>
  <c r="AK276" i="94"/>
  <c r="AB276" i="94"/>
  <c r="P276" i="94"/>
  <c r="N276" i="94"/>
  <c r="AH276" i="94"/>
  <c r="AT277" i="94"/>
  <c r="AA288" i="91"/>
  <c r="AB288" i="91"/>
  <c r="I288" i="91"/>
  <c r="Y288" i="91"/>
  <c r="AK288" i="91"/>
  <c r="AD288" i="91"/>
  <c r="U288" i="91"/>
  <c r="AR276" i="92"/>
  <c r="AU280" i="92"/>
  <c r="AV280" i="92" s="1"/>
  <c r="AT213" i="88"/>
  <c r="AT275" i="87"/>
  <c r="H270" i="87"/>
  <c r="AH220" i="87"/>
  <c r="AA270" i="93"/>
  <c r="AC270" i="93"/>
  <c r="W270" i="93"/>
  <c r="AJ270" i="93"/>
  <c r="AF270" i="93"/>
  <c r="AI270" i="93"/>
  <c r="W270" i="87"/>
  <c r="AI270" i="87"/>
  <c r="AJ270" i="87"/>
  <c r="AE270" i="87"/>
  <c r="I270" i="87"/>
  <c r="K270" i="87"/>
  <c r="AR270" i="87"/>
  <c r="AU241" i="88"/>
  <c r="AV241" i="88" s="1"/>
  <c r="AT249" i="93"/>
  <c r="AB288" i="94"/>
  <c r="AU290" i="94"/>
  <c r="AV290" i="94" s="1"/>
  <c r="V288" i="94"/>
  <c r="P288" i="94"/>
  <c r="AU279" i="92"/>
  <c r="AV279" i="92" s="1"/>
  <c r="AU242" i="91"/>
  <c r="AV242" i="91" s="1"/>
  <c r="AK239" i="91"/>
  <c r="AU236" i="92"/>
  <c r="AV236" i="92" s="1"/>
  <c r="AT230" i="92"/>
  <c r="R214" i="94"/>
  <c r="J214" i="94"/>
  <c r="AN245" i="94"/>
  <c r="AE245" i="94"/>
  <c r="AF245" i="94"/>
  <c r="O245" i="94"/>
  <c r="X245" i="94"/>
  <c r="N245" i="88"/>
  <c r="AN245" i="88"/>
  <c r="K245" i="88"/>
  <c r="AI245" i="88"/>
  <c r="AQ245" i="88"/>
  <c r="P276" i="92"/>
  <c r="AD276" i="92"/>
  <c r="AO276" i="92"/>
  <c r="AP226" i="93"/>
  <c r="AI226" i="88"/>
  <c r="AU205" i="88"/>
  <c r="AV205" i="88" s="1"/>
  <c r="AT291" i="93"/>
  <c r="AI251" i="91"/>
  <c r="AP251" i="91"/>
  <c r="Z251" i="91"/>
  <c r="AT255" i="91"/>
  <c r="AU235" i="91"/>
  <c r="AV235" i="91" s="1"/>
  <c r="AT243" i="94"/>
  <c r="AP239" i="94"/>
  <c r="I239" i="94"/>
  <c r="AU243" i="88"/>
  <c r="AV243" i="88" s="1"/>
  <c r="AU228" i="88"/>
  <c r="AV228" i="88" s="1"/>
  <c r="AT212" i="91"/>
  <c r="AT212" i="32"/>
  <c r="AT274" i="94"/>
  <c r="X270" i="87"/>
  <c r="AP270" i="87"/>
  <c r="AT274" i="87"/>
  <c r="AU231" i="91"/>
  <c r="AV231" i="91" s="1"/>
  <c r="AT231" i="91"/>
  <c r="AT217" i="91"/>
  <c r="U214" i="91"/>
  <c r="AR270" i="94"/>
  <c r="AF270" i="94"/>
  <c r="AT273" i="94"/>
  <c r="AU273" i="94"/>
  <c r="AV273" i="94" s="1"/>
  <c r="AU281" i="87"/>
  <c r="AV281" i="87" s="1"/>
  <c r="AT281" i="87"/>
  <c r="AI264" i="88"/>
  <c r="I264" i="88"/>
  <c r="AU268" i="88"/>
  <c r="AV268" i="88" s="1"/>
  <c r="AT268" i="32"/>
  <c r="Q233" i="92"/>
  <c r="AJ233" i="92"/>
  <c r="M233" i="92"/>
  <c r="AF233" i="92"/>
  <c r="AM233" i="92"/>
  <c r="AL233" i="92"/>
  <c r="AQ233" i="92"/>
  <c r="AH233" i="92"/>
  <c r="AT234" i="32"/>
  <c r="AU234" i="32"/>
  <c r="AU287" i="92"/>
  <c r="AV287" i="92" s="1"/>
  <c r="AU287" i="91"/>
  <c r="AV287" i="91" s="1"/>
  <c r="AT210" i="94"/>
  <c r="R208" i="87"/>
  <c r="AN208" i="87"/>
  <c r="AE208" i="87"/>
  <c r="AA208" i="87"/>
  <c r="AT237" i="94"/>
  <c r="AP233" i="94"/>
  <c r="AJ270" i="91"/>
  <c r="AO251" i="94"/>
  <c r="K251" i="94"/>
  <c r="AI226" i="94"/>
  <c r="AP226" i="94"/>
  <c r="Y226" i="94"/>
  <c r="L226" i="94"/>
  <c r="AQ226" i="94"/>
  <c r="AH226" i="94"/>
  <c r="AT227" i="94"/>
  <c r="Y226" i="87"/>
  <c r="O226" i="87"/>
  <c r="AF226" i="87"/>
  <c r="AA226" i="87"/>
  <c r="J226" i="87"/>
  <c r="L226" i="87"/>
  <c r="AT227" i="87"/>
  <c r="AH226" i="87"/>
  <c r="AI264" i="91"/>
  <c r="AT266" i="93"/>
  <c r="AD264" i="93"/>
  <c r="AQ214" i="94"/>
  <c r="V214" i="94"/>
  <c r="H214" i="94"/>
  <c r="P214" i="94"/>
  <c r="N214" i="94"/>
  <c r="AI214" i="94"/>
  <c r="AU215" i="94"/>
  <c r="H214" i="87"/>
  <c r="Q214" i="87"/>
  <c r="AJ214" i="87"/>
  <c r="AA214" i="87"/>
  <c r="J214" i="87"/>
  <c r="AK214" i="87"/>
  <c r="R214" i="87"/>
  <c r="AO214" i="87"/>
  <c r="AD214" i="87"/>
  <c r="J276" i="92"/>
  <c r="W276" i="92"/>
  <c r="H276" i="92"/>
  <c r="AS276" i="92"/>
  <c r="I276" i="92"/>
  <c r="H276" i="32"/>
  <c r="V276" i="32"/>
  <c r="N276" i="32"/>
  <c r="AK276" i="32"/>
  <c r="J276" i="32"/>
  <c r="AP276" i="32"/>
  <c r="AC276" i="32"/>
  <c r="Y276" i="32"/>
  <c r="AN276" i="32"/>
  <c r="I276" i="32"/>
  <c r="J288" i="94"/>
  <c r="AN288" i="94"/>
  <c r="R288" i="94"/>
  <c r="K288" i="94"/>
  <c r="AO288" i="94"/>
  <c r="AN288" i="92"/>
  <c r="J288" i="92"/>
  <c r="H288" i="92"/>
  <c r="O288" i="92"/>
  <c r="AL288" i="92"/>
  <c r="AO288" i="92"/>
  <c r="AT286" i="91"/>
  <c r="AU280" i="94"/>
  <c r="AV280" i="94" s="1"/>
  <c r="AI276" i="88"/>
  <c r="AC276" i="88"/>
  <c r="AR208" i="92"/>
  <c r="AT213" i="92"/>
  <c r="Q208" i="92"/>
  <c r="U208" i="92"/>
  <c r="AM208" i="92"/>
  <c r="I208" i="92"/>
  <c r="AK208" i="92"/>
  <c r="AT209" i="32"/>
  <c r="Y270" i="91"/>
  <c r="H270" i="91"/>
  <c r="I270" i="91"/>
  <c r="AH270" i="91"/>
  <c r="AT271" i="91"/>
  <c r="U270" i="91"/>
  <c r="AU271" i="91"/>
  <c r="AU241" i="32"/>
  <c r="AL282" i="94"/>
  <c r="AT285" i="87"/>
  <c r="AU256" i="32"/>
  <c r="AT249" i="88"/>
  <c r="AH239" i="93"/>
  <c r="AM288" i="92"/>
  <c r="AQ288" i="92"/>
  <c r="AK288" i="92"/>
  <c r="L276" i="94"/>
  <c r="AT279" i="87"/>
  <c r="AU279" i="87"/>
  <c r="AV279" i="87" s="1"/>
  <c r="AT222" i="94"/>
  <c r="Z220" i="87"/>
  <c r="AQ220" i="87"/>
  <c r="AU222" i="87"/>
  <c r="AV222" i="87" s="1"/>
  <c r="AC282" i="93"/>
  <c r="AT283" i="93"/>
  <c r="AH282" i="93"/>
  <c r="Y282" i="93"/>
  <c r="AL282" i="93"/>
  <c r="AU283" i="93"/>
  <c r="AS282" i="93"/>
  <c r="I282" i="93"/>
  <c r="AQ282" i="93"/>
  <c r="Q282" i="32"/>
  <c r="X282" i="32"/>
  <c r="AT283" i="32"/>
  <c r="AH282" i="32"/>
  <c r="AI282" i="32"/>
  <c r="R282" i="32"/>
  <c r="AR282" i="32"/>
  <c r="AK251" i="91"/>
  <c r="AC251" i="91"/>
  <c r="AT254" i="32"/>
  <c r="Z239" i="94"/>
  <c r="AT236" i="94"/>
  <c r="I233" i="94"/>
  <c r="AC233" i="91"/>
  <c r="AU236" i="91"/>
  <c r="AV236" i="91" s="1"/>
  <c r="O233" i="91"/>
  <c r="AP233" i="91"/>
  <c r="AR226" i="94"/>
  <c r="AU230" i="94"/>
  <c r="AV230" i="94" s="1"/>
  <c r="M226" i="88"/>
  <c r="AD226" i="88"/>
  <c r="Z226" i="88"/>
  <c r="AH214" i="93"/>
  <c r="AT216" i="93"/>
  <c r="V214" i="93"/>
  <c r="P214" i="93"/>
  <c r="AT216" i="32"/>
  <c r="AU216" i="32"/>
  <c r="AR245" i="93"/>
  <c r="AU248" i="93"/>
  <c r="AV248" i="93" s="1"/>
  <c r="AT248" i="87"/>
  <c r="P220" i="93"/>
  <c r="AT224" i="93"/>
  <c r="AV221" i="92"/>
  <c r="M245" i="87"/>
  <c r="AH245" i="87"/>
  <c r="AT246" i="87"/>
  <c r="L245" i="87"/>
  <c r="AN245" i="87"/>
  <c r="V245" i="87"/>
  <c r="AK245" i="87"/>
  <c r="AR245" i="87"/>
  <c r="AT274" i="93"/>
  <c r="AU231" i="93"/>
  <c r="AV231" i="93" s="1"/>
  <c r="AK214" i="94"/>
  <c r="X214" i="94"/>
  <c r="AU217" i="88"/>
  <c r="AV217" i="88" s="1"/>
  <c r="AT261" i="93"/>
  <c r="AU273" i="93"/>
  <c r="AV273" i="93" s="1"/>
  <c r="J233" i="91"/>
  <c r="AN233" i="91"/>
  <c r="X233" i="91"/>
  <c r="V233" i="91"/>
  <c r="AS233" i="91"/>
  <c r="AU234" i="91"/>
  <c r="Y233" i="91"/>
  <c r="AR233" i="91"/>
  <c r="Q208" i="93"/>
  <c r="AC208" i="93"/>
  <c r="AK208" i="93"/>
  <c r="U208" i="93"/>
  <c r="S208" i="88"/>
  <c r="AT210" i="88"/>
  <c r="AJ239" i="92"/>
  <c r="AU237" i="87"/>
  <c r="AV237" i="87" s="1"/>
  <c r="AT253" i="88"/>
  <c r="AM226" i="92"/>
  <c r="J226" i="92"/>
  <c r="R226" i="92"/>
  <c r="Y226" i="92"/>
  <c r="P226" i="92"/>
  <c r="M226" i="92"/>
  <c r="AO226" i="92"/>
  <c r="AE226" i="92"/>
  <c r="AB226" i="92"/>
  <c r="AS264" i="91"/>
  <c r="M214" i="91"/>
  <c r="Z214" i="91"/>
  <c r="X214" i="91"/>
  <c r="AK214" i="91"/>
  <c r="Q214" i="91"/>
  <c r="AS214" i="91"/>
  <c r="AU215" i="91"/>
  <c r="V214" i="91"/>
  <c r="AA276" i="88"/>
  <c r="AJ276" i="88"/>
  <c r="AD276" i="88"/>
  <c r="AP276" i="88"/>
  <c r="AU277" i="88"/>
  <c r="AS276" i="88"/>
  <c r="O276" i="88"/>
  <c r="P288" i="93"/>
  <c r="AO288" i="93"/>
  <c r="AR288" i="93"/>
  <c r="J288" i="93"/>
  <c r="AB288" i="93"/>
  <c r="Q288" i="93"/>
  <c r="AF288" i="93"/>
  <c r="AU280" i="93"/>
  <c r="AV280" i="93" s="1"/>
  <c r="Z208" i="91"/>
  <c r="AM208" i="91"/>
  <c r="AQ208" i="91"/>
  <c r="M208" i="91"/>
  <c r="AO208" i="91"/>
  <c r="AI208" i="91"/>
  <c r="Y208" i="91"/>
  <c r="AA270" i="88"/>
  <c r="AN270" i="88"/>
  <c r="H270" i="88"/>
  <c r="M270" i="88"/>
  <c r="AR270" i="88"/>
  <c r="AB239" i="91"/>
  <c r="AU241" i="91"/>
  <c r="AV241" i="91" s="1"/>
  <c r="AU256" i="92"/>
  <c r="AV256" i="92" s="1"/>
  <c r="AP245" i="94"/>
  <c r="H245" i="94"/>
  <c r="AD245" i="94"/>
  <c r="AT290" i="91"/>
  <c r="AU279" i="91"/>
  <c r="AV279" i="91" s="1"/>
  <c r="AU222" i="88"/>
  <c r="AV222" i="88" s="1"/>
  <c r="U220" i="88"/>
  <c r="AU254" i="87"/>
  <c r="AV254" i="87" s="1"/>
  <c r="AR233" i="93"/>
  <c r="AT248" i="92"/>
  <c r="AU248" i="92"/>
  <c r="AV248" i="92" s="1"/>
  <c r="I245" i="92"/>
  <c r="V245" i="92"/>
  <c r="L245" i="92"/>
  <c r="AC245" i="92"/>
  <c r="X245" i="92"/>
  <c r="Q245" i="92"/>
  <c r="AS245" i="92"/>
  <c r="AU246" i="92"/>
  <c r="AN245" i="92"/>
  <c r="V276" i="94"/>
  <c r="K276" i="94"/>
  <c r="I276" i="87"/>
  <c r="O276" i="87"/>
  <c r="AU205" i="92"/>
  <c r="AU205" i="32"/>
  <c r="I288" i="88"/>
  <c r="AP251" i="94"/>
  <c r="AT255" i="94"/>
  <c r="AT255" i="88"/>
  <c r="S233" i="94"/>
  <c r="AU235" i="94"/>
  <c r="AV235" i="94" s="1"/>
  <c r="AU219" i="94"/>
  <c r="AV219" i="94" s="1"/>
  <c r="AU219" i="88"/>
  <c r="AV219" i="88" s="1"/>
  <c r="AU228" i="92"/>
  <c r="AV228" i="92" s="1"/>
  <c r="AT231" i="87"/>
  <c r="AM226" i="87"/>
  <c r="AT217" i="87"/>
  <c r="AT261" i="92"/>
  <c r="AU273" i="92"/>
  <c r="AV273" i="92" s="1"/>
  <c r="U264" i="94"/>
  <c r="AU268" i="94"/>
  <c r="AV268" i="94" s="1"/>
  <c r="AQ233" i="93"/>
  <c r="AF233" i="93"/>
  <c r="AK233" i="93"/>
  <c r="X233" i="93"/>
  <c r="Y233" i="93"/>
  <c r="AU234" i="93"/>
  <c r="AS233" i="93"/>
  <c r="AJ233" i="93"/>
  <c r="AT287" i="88"/>
  <c r="AU237" i="32"/>
  <c r="AO226" i="91"/>
  <c r="M226" i="91"/>
  <c r="I226" i="91"/>
  <c r="Z226" i="91"/>
  <c r="AD226" i="91"/>
  <c r="K226" i="91"/>
  <c r="Q226" i="91"/>
  <c r="X226" i="91"/>
  <c r="AP226" i="91"/>
  <c r="R226" i="91"/>
  <c r="AT227" i="32"/>
  <c r="AS220" i="93"/>
  <c r="AU266" i="91"/>
  <c r="AV266" i="91" s="1"/>
  <c r="AA214" i="92"/>
  <c r="Z214" i="92"/>
  <c r="AK214" i="92"/>
  <c r="AO214" i="92"/>
  <c r="Q214" i="92"/>
  <c r="AU215" i="92"/>
  <c r="AS214" i="92"/>
  <c r="V214" i="92"/>
  <c r="L214" i="92"/>
  <c r="AS239" i="94"/>
  <c r="AI276" i="87"/>
  <c r="AB276" i="87"/>
  <c r="AS276" i="87"/>
  <c r="AU277" i="87"/>
  <c r="AK276" i="87"/>
  <c r="V288" i="32"/>
  <c r="AD288" i="32"/>
  <c r="AT289" i="32"/>
  <c r="AH288" i="32"/>
  <c r="U288" i="32"/>
  <c r="O288" i="32"/>
  <c r="W288" i="32"/>
  <c r="Z288" i="32"/>
  <c r="H288" i="32"/>
  <c r="N288" i="32"/>
  <c r="K288" i="32"/>
  <c r="AI208" i="94"/>
  <c r="AD208" i="94"/>
  <c r="M208" i="94"/>
  <c r="Q208" i="94"/>
  <c r="K208" i="94"/>
  <c r="AM208" i="94"/>
  <c r="O208" i="94"/>
  <c r="AQ208" i="94"/>
  <c r="AP208" i="87"/>
  <c r="K208" i="87"/>
  <c r="I208" i="87"/>
  <c r="M208" i="87"/>
  <c r="AC208" i="87"/>
  <c r="X208" i="87"/>
  <c r="Z208" i="87"/>
  <c r="AK239" i="94"/>
  <c r="AU241" i="94"/>
  <c r="AV241" i="94" s="1"/>
  <c r="AP282" i="92"/>
  <c r="AT285" i="92"/>
  <c r="AU256" i="87"/>
  <c r="AV256" i="87" s="1"/>
  <c r="AO245" i="87"/>
  <c r="N220" i="92"/>
  <c r="W220" i="92"/>
  <c r="J282" i="94"/>
  <c r="AN282" i="94"/>
  <c r="AK282" i="94"/>
  <c r="AB282" i="87"/>
  <c r="AI282" i="87"/>
  <c r="O282" i="87"/>
  <c r="AC282" i="87"/>
  <c r="Q282" i="87"/>
  <c r="M282" i="87"/>
  <c r="AU254" i="94"/>
  <c r="AV254" i="94" s="1"/>
  <c r="U245" i="91"/>
  <c r="AU248" i="91"/>
  <c r="AV248" i="91" s="1"/>
  <c r="L220" i="91"/>
  <c r="AU185" i="92"/>
  <c r="AV185" i="92" s="1"/>
  <c r="AT185" i="92"/>
  <c r="AU152" i="88"/>
  <c r="AV152" i="88" s="1"/>
  <c r="AT152" i="88"/>
  <c r="AU180" i="88"/>
  <c r="AV180" i="88" s="1"/>
  <c r="AU152" i="91"/>
  <c r="AV152" i="91" s="1"/>
  <c r="AT152" i="91"/>
  <c r="AT180" i="93"/>
  <c r="AT180" i="32"/>
  <c r="AU185" i="32"/>
  <c r="AT185" i="32"/>
  <c r="AU180" i="32"/>
  <c r="AU185" i="91"/>
  <c r="AV185" i="91" s="1"/>
  <c r="AU180" i="91"/>
  <c r="AV180" i="91" s="1"/>
  <c r="AT187" i="32"/>
  <c r="AU180" i="93"/>
  <c r="AV180" i="93" s="1"/>
  <c r="AT152" i="87"/>
  <c r="AT180" i="88"/>
  <c r="AT187" i="94"/>
  <c r="AU152" i="87"/>
  <c r="AV152" i="87" s="1"/>
  <c r="AT180" i="91"/>
  <c r="AU180" i="92"/>
  <c r="AV180" i="92" s="1"/>
  <c r="AT187" i="91"/>
  <c r="AU174" i="32"/>
  <c r="AT180" i="92"/>
  <c r="AT185" i="88"/>
  <c r="AT156" i="93"/>
  <c r="AT174" i="32"/>
  <c r="AU187" i="91"/>
  <c r="AV187" i="91" s="1"/>
  <c r="Q151" i="91"/>
  <c r="AP151" i="91"/>
  <c r="AT185" i="94"/>
  <c r="AT187" i="92"/>
  <c r="AU187" i="92"/>
  <c r="AV187" i="92" s="1"/>
  <c r="AU185" i="88"/>
  <c r="AV185" i="88" s="1"/>
  <c r="AU187" i="94"/>
  <c r="AV187" i="94" s="1"/>
  <c r="AF151" i="91"/>
  <c r="AU156" i="93"/>
  <c r="AV156" i="93" s="1"/>
  <c r="AU187" i="32"/>
  <c r="AT185" i="91"/>
  <c r="AT174" i="91"/>
  <c r="AQ151" i="92"/>
  <c r="AU187" i="88"/>
  <c r="AV187" i="88" s="1"/>
  <c r="AT156" i="91"/>
  <c r="AQ151" i="91"/>
  <c r="P151" i="91"/>
  <c r="AB151" i="88"/>
  <c r="AT187" i="87"/>
  <c r="L151" i="91"/>
  <c r="Y151" i="92"/>
  <c r="AP151" i="92"/>
  <c r="AU185" i="94"/>
  <c r="AV185" i="94" s="1"/>
  <c r="AU187" i="87"/>
  <c r="AV187" i="87" s="1"/>
  <c r="AT156" i="32"/>
  <c r="P151" i="93"/>
  <c r="AT185" i="87"/>
  <c r="AT174" i="94"/>
  <c r="AU174" i="94"/>
  <c r="AV174" i="94" s="1"/>
  <c r="AH151" i="88"/>
  <c r="AT187" i="88"/>
  <c r="AI151" i="94"/>
  <c r="AI151" i="91"/>
  <c r="U151" i="91"/>
  <c r="AD151" i="91"/>
  <c r="AM120" i="88"/>
  <c r="Z151" i="91"/>
  <c r="AJ151" i="92"/>
  <c r="AI151" i="92"/>
  <c r="AN170" i="91"/>
  <c r="AU156" i="32"/>
  <c r="S151" i="91"/>
  <c r="X151" i="88"/>
  <c r="M151" i="88"/>
  <c r="AN151" i="88"/>
  <c r="AT174" i="88"/>
  <c r="AU185" i="87"/>
  <c r="AV185" i="87" s="1"/>
  <c r="AT156" i="87"/>
  <c r="AU156" i="91"/>
  <c r="AV156" i="91" s="1"/>
  <c r="AN151" i="94"/>
  <c r="Y151" i="94"/>
  <c r="P151" i="94"/>
  <c r="K151" i="91"/>
  <c r="M151" i="93"/>
  <c r="AR151" i="88"/>
  <c r="J151" i="88"/>
  <c r="AU156" i="94"/>
  <c r="AV156" i="94" s="1"/>
  <c r="AU156" i="87"/>
  <c r="AV156" i="87" s="1"/>
  <c r="M151" i="87"/>
  <c r="AU156" i="92"/>
  <c r="AV156" i="92" s="1"/>
  <c r="AU174" i="88"/>
  <c r="AV174" i="88" s="1"/>
  <c r="AU174" i="91"/>
  <c r="AV174" i="91" s="1"/>
  <c r="Y151" i="91"/>
  <c r="AN163" i="87"/>
  <c r="K163" i="87"/>
  <c r="V151" i="92"/>
  <c r="O151" i="88"/>
  <c r="R151" i="88"/>
  <c r="K151" i="88"/>
  <c r="AB151" i="91"/>
  <c r="AR114" i="91"/>
  <c r="AJ151" i="94"/>
  <c r="S151" i="93"/>
  <c r="AE182" i="91"/>
  <c r="AA151" i="87"/>
  <c r="X151" i="92"/>
  <c r="AT156" i="92"/>
  <c r="AU174" i="87"/>
  <c r="AV174" i="87" s="1"/>
  <c r="AT156" i="94"/>
  <c r="N151" i="94"/>
  <c r="AR151" i="91"/>
  <c r="U114" i="91"/>
  <c r="AN151" i="92"/>
  <c r="AB151" i="92"/>
  <c r="AO151" i="94"/>
  <c r="AM151" i="94"/>
  <c r="AJ151" i="91"/>
  <c r="N151" i="91"/>
  <c r="AN151" i="91"/>
  <c r="K176" i="91"/>
  <c r="AF151" i="93"/>
  <c r="AD151" i="87"/>
  <c r="AJ151" i="87"/>
  <c r="Q182" i="91"/>
  <c r="U151" i="94"/>
  <c r="AS151" i="91"/>
  <c r="W151" i="91"/>
  <c r="J157" i="88"/>
  <c r="AP182" i="91"/>
  <c r="AB176" i="87"/>
  <c r="O176" i="87"/>
  <c r="W151" i="88"/>
  <c r="AC151" i="88"/>
  <c r="AT174" i="87"/>
  <c r="AA132" i="93"/>
  <c r="O151" i="94"/>
  <c r="AL151" i="94"/>
  <c r="AQ151" i="94"/>
  <c r="O151" i="91"/>
  <c r="AK151" i="91"/>
  <c r="AL151" i="91"/>
  <c r="V151" i="91"/>
  <c r="S176" i="94"/>
  <c r="M176" i="94"/>
  <c r="O114" i="93"/>
  <c r="Y114" i="91"/>
  <c r="AC114" i="91"/>
  <c r="AD176" i="91"/>
  <c r="AM182" i="93"/>
  <c r="AK182" i="93"/>
  <c r="Z151" i="93"/>
  <c r="AR151" i="93"/>
  <c r="Z151" i="87"/>
  <c r="V151" i="87"/>
  <c r="W151" i="87"/>
  <c r="O151" i="92"/>
  <c r="N151" i="92"/>
  <c r="AE151" i="92"/>
  <c r="H151" i="92"/>
  <c r="AC151" i="92"/>
  <c r="M151" i="92"/>
  <c r="AS151" i="92"/>
  <c r="I151" i="92"/>
  <c r="H170" i="91"/>
  <c r="P170" i="91"/>
  <c r="AH151" i="91"/>
  <c r="R151" i="91"/>
  <c r="H151" i="88"/>
  <c r="R151" i="94"/>
  <c r="L151" i="94"/>
  <c r="AO151" i="91"/>
  <c r="J151" i="91"/>
  <c r="AQ157" i="88"/>
  <c r="N157" i="88"/>
  <c r="J139" i="91"/>
  <c r="Z151" i="88"/>
  <c r="I151" i="88"/>
  <c r="AL151" i="92"/>
  <c r="R132" i="93"/>
  <c r="AC151" i="94"/>
  <c r="I151" i="94"/>
  <c r="AP151" i="94"/>
  <c r="V151" i="94"/>
  <c r="AS151" i="94"/>
  <c r="H151" i="91"/>
  <c r="AE151" i="91"/>
  <c r="X176" i="88"/>
  <c r="L114" i="93"/>
  <c r="AC139" i="88"/>
  <c r="Y170" i="93"/>
  <c r="K120" i="91"/>
  <c r="P163" i="87"/>
  <c r="AK163" i="87"/>
  <c r="AD163" i="87"/>
  <c r="AP157" i="93"/>
  <c r="AI157" i="94"/>
  <c r="AB157" i="94"/>
  <c r="Y157" i="94"/>
  <c r="W157" i="94"/>
  <c r="M157" i="94"/>
  <c r="S157" i="88"/>
  <c r="L157" i="88"/>
  <c r="AK132" i="94"/>
  <c r="AB132" i="94"/>
  <c r="N132" i="94"/>
  <c r="AR132" i="94"/>
  <c r="AD151" i="93"/>
  <c r="J151" i="87"/>
  <c r="P151" i="87"/>
  <c r="L151" i="87"/>
  <c r="X151" i="87"/>
  <c r="H176" i="87"/>
  <c r="AF176" i="87"/>
  <c r="S176" i="87"/>
  <c r="AR145" i="88"/>
  <c r="AO157" i="91"/>
  <c r="J170" i="91"/>
  <c r="AI151" i="88"/>
  <c r="L151" i="88"/>
  <c r="AD151" i="88"/>
  <c r="Y151" i="88"/>
  <c r="AM151" i="88"/>
  <c r="AO151" i="88"/>
  <c r="Y176" i="94"/>
  <c r="S151" i="87"/>
  <c r="AN182" i="91"/>
  <c r="AA151" i="92"/>
  <c r="AD151" i="92"/>
  <c r="AR170" i="91"/>
  <c r="AJ170" i="91"/>
  <c r="S170" i="91"/>
  <c r="P151" i="88"/>
  <c r="AQ151" i="88"/>
  <c r="N151" i="88"/>
  <c r="AA151" i="88"/>
  <c r="M145" i="87"/>
  <c r="AR151" i="94"/>
  <c r="AE151" i="94"/>
  <c r="AH151" i="94"/>
  <c r="X151" i="91"/>
  <c r="M151" i="91"/>
  <c r="AM151" i="91"/>
  <c r="AA151" i="91"/>
  <c r="AQ176" i="94"/>
  <c r="H176" i="94"/>
  <c r="AD176" i="94"/>
  <c r="N114" i="91"/>
  <c r="L114" i="91"/>
  <c r="S139" i="88"/>
  <c r="L163" i="92"/>
  <c r="AM163" i="87"/>
  <c r="AC170" i="94"/>
  <c r="AL157" i="93"/>
  <c r="L157" i="93"/>
  <c r="H194" i="32"/>
  <c r="AK114" i="88"/>
  <c r="V157" i="88"/>
  <c r="Q132" i="94"/>
  <c r="W139" i="91"/>
  <c r="AE151" i="93"/>
  <c r="U151" i="93"/>
  <c r="AC151" i="93"/>
  <c r="Y151" i="93"/>
  <c r="Y151" i="87"/>
  <c r="AK151" i="87"/>
  <c r="AR151" i="87"/>
  <c r="N176" i="87"/>
  <c r="H145" i="88"/>
  <c r="Z145" i="88"/>
  <c r="Q145" i="88"/>
  <c r="AI157" i="91"/>
  <c r="W157" i="91"/>
  <c r="AC182" i="92"/>
  <c r="AK139" i="87"/>
  <c r="R170" i="91"/>
  <c r="U151" i="88"/>
  <c r="S151" i="88"/>
  <c r="AF151" i="88"/>
  <c r="AE151" i="88"/>
  <c r="AK151" i="88"/>
  <c r="AT167" i="87"/>
  <c r="V182" i="93"/>
  <c r="O182" i="93"/>
  <c r="M182" i="93"/>
  <c r="R182" i="93"/>
  <c r="P182" i="93"/>
  <c r="H182" i="32"/>
  <c r="N151" i="87"/>
  <c r="U163" i="93"/>
  <c r="AA108" i="94"/>
  <c r="AT111" i="93"/>
  <c r="H120" i="94"/>
  <c r="W182" i="94"/>
  <c r="W108" i="94"/>
  <c r="AT112" i="94"/>
  <c r="S145" i="87"/>
  <c r="AT149" i="87"/>
  <c r="AT141" i="92"/>
  <c r="I139" i="92"/>
  <c r="AT134" i="93"/>
  <c r="H132" i="93"/>
  <c r="AT134" i="92"/>
  <c r="AT135" i="92"/>
  <c r="AA151" i="94"/>
  <c r="Z151" i="94"/>
  <c r="AF151" i="94"/>
  <c r="R188" i="94"/>
  <c r="AJ188" i="94"/>
  <c r="Z176" i="94"/>
  <c r="AB176" i="94"/>
  <c r="AO176" i="94"/>
  <c r="V176" i="94"/>
  <c r="L176" i="94"/>
  <c r="N176" i="94"/>
  <c r="AC176" i="88"/>
  <c r="AI176" i="88"/>
  <c r="AQ176" i="88"/>
  <c r="AD114" i="93"/>
  <c r="R114" i="93"/>
  <c r="AJ114" i="93"/>
  <c r="V114" i="93"/>
  <c r="Y114" i="93"/>
  <c r="AN114" i="91"/>
  <c r="R114" i="91"/>
  <c r="AK114" i="91"/>
  <c r="AB114" i="91"/>
  <c r="K114" i="91"/>
  <c r="AU124" i="94"/>
  <c r="AV124" i="94" s="1"/>
  <c r="AT124" i="88"/>
  <c r="AR120" i="88"/>
  <c r="AA157" i="91"/>
  <c r="AF157" i="91"/>
  <c r="AC157" i="91"/>
  <c r="Z120" i="93"/>
  <c r="AI120" i="93"/>
  <c r="AP182" i="92"/>
  <c r="P132" i="93"/>
  <c r="J132" i="93"/>
  <c r="AU131" i="94"/>
  <c r="AV131" i="94" s="1"/>
  <c r="AN182" i="93"/>
  <c r="U182" i="93"/>
  <c r="I182" i="93"/>
  <c r="AE182" i="93"/>
  <c r="AB182" i="93"/>
  <c r="AP182" i="93"/>
  <c r="AT183" i="32"/>
  <c r="AT130" i="32"/>
  <c r="AT198" i="93"/>
  <c r="AU198" i="87"/>
  <c r="AV198" i="87" s="1"/>
  <c r="AT168" i="88"/>
  <c r="W151" i="93"/>
  <c r="R151" i="93"/>
  <c r="L151" i="93"/>
  <c r="AP151" i="93"/>
  <c r="AC163" i="94"/>
  <c r="O170" i="91"/>
  <c r="AE157" i="92"/>
  <c r="P120" i="93"/>
  <c r="AT142" i="88"/>
  <c r="L132" i="88"/>
  <c r="V132" i="88"/>
  <c r="AN120" i="88"/>
  <c r="AB120" i="88"/>
  <c r="AD145" i="87"/>
  <c r="AJ132" i="93"/>
  <c r="J151" i="94"/>
  <c r="Q151" i="94"/>
  <c r="W151" i="94"/>
  <c r="X151" i="94"/>
  <c r="H151" i="94"/>
  <c r="J188" i="94"/>
  <c r="AC176" i="94"/>
  <c r="AK176" i="94"/>
  <c r="Q176" i="94"/>
  <c r="AJ176" i="94"/>
  <c r="J176" i="94"/>
  <c r="O176" i="94"/>
  <c r="W176" i="94"/>
  <c r="AR176" i="88"/>
  <c r="O176" i="88"/>
  <c r="AJ176" i="88"/>
  <c r="P114" i="93"/>
  <c r="AA114" i="93"/>
  <c r="AB114" i="93"/>
  <c r="I114" i="93"/>
  <c r="AI114" i="93"/>
  <c r="AN114" i="93"/>
  <c r="P114" i="91"/>
  <c r="H114" i="91"/>
  <c r="AA114" i="91"/>
  <c r="S114" i="91"/>
  <c r="X114" i="91"/>
  <c r="V114" i="91"/>
  <c r="Z120" i="88"/>
  <c r="M120" i="88"/>
  <c r="AJ145" i="93"/>
  <c r="Z157" i="91"/>
  <c r="R157" i="91"/>
  <c r="AO120" i="93"/>
  <c r="AJ120" i="93"/>
  <c r="AF120" i="93"/>
  <c r="W120" i="93"/>
  <c r="F138" i="93"/>
  <c r="AJ145" i="87"/>
  <c r="AL145" i="87"/>
  <c r="AA139" i="93"/>
  <c r="F138" i="88"/>
  <c r="Q139" i="88"/>
  <c r="AB139" i="88"/>
  <c r="P139" i="88"/>
  <c r="J139" i="88"/>
  <c r="N139" i="88"/>
  <c r="Z139" i="88"/>
  <c r="AJ139" i="88"/>
  <c r="AC188" i="93"/>
  <c r="AD188" i="93"/>
  <c r="S188" i="93"/>
  <c r="N188" i="93"/>
  <c r="AJ188" i="93"/>
  <c r="O188" i="87"/>
  <c r="M188" i="87"/>
  <c r="X188" i="87"/>
  <c r="AJ188" i="87"/>
  <c r="R188" i="87"/>
  <c r="AM170" i="93"/>
  <c r="AR170" i="93"/>
  <c r="F169" i="93"/>
  <c r="W170" i="93"/>
  <c r="AQ170" i="93"/>
  <c r="AC170" i="93"/>
  <c r="AL170" i="87"/>
  <c r="Q170" i="87"/>
  <c r="AF170" i="87"/>
  <c r="M170" i="87"/>
  <c r="AR170" i="87"/>
  <c r="AT148" i="87"/>
  <c r="AM120" i="91"/>
  <c r="I120" i="91"/>
  <c r="AE163" i="92"/>
  <c r="W163" i="92"/>
  <c r="AM163" i="92"/>
  <c r="AI163" i="92"/>
  <c r="AD163" i="92"/>
  <c r="AL163" i="87"/>
  <c r="AJ163" i="87"/>
  <c r="AE163" i="87"/>
  <c r="V163" i="87"/>
  <c r="Q163" i="87"/>
  <c r="H163" i="87"/>
  <c r="AT181" i="93"/>
  <c r="U163" i="92"/>
  <c r="AF163" i="92"/>
  <c r="AT166" i="88"/>
  <c r="P157" i="93"/>
  <c r="AN157" i="93"/>
  <c r="U157" i="93"/>
  <c r="AA157" i="93"/>
  <c r="AO157" i="93"/>
  <c r="I157" i="93"/>
  <c r="AI157" i="93"/>
  <c r="AF157" i="94"/>
  <c r="L157" i="94"/>
  <c r="AP157" i="94"/>
  <c r="AN157" i="94"/>
  <c r="O157" i="94"/>
  <c r="AK157" i="94"/>
  <c r="Z157" i="94"/>
  <c r="AU110" i="92"/>
  <c r="AV110" i="92" s="1"/>
  <c r="U108" i="92"/>
  <c r="V132" i="92"/>
  <c r="V120" i="92"/>
  <c r="L120" i="92"/>
  <c r="M120" i="92"/>
  <c r="I120" i="92"/>
  <c r="AA120" i="92"/>
  <c r="W120" i="92"/>
  <c r="AR120" i="92"/>
  <c r="Y120" i="87"/>
  <c r="AQ120" i="87"/>
  <c r="AD120" i="87"/>
  <c r="P120" i="87"/>
  <c r="AM120" i="87"/>
  <c r="Y132" i="87"/>
  <c r="AR132" i="87"/>
  <c r="AT112" i="93"/>
  <c r="O151" i="87"/>
  <c r="AR157" i="92"/>
  <c r="AF126" i="91"/>
  <c r="AT160" i="93"/>
  <c r="AB194" i="94"/>
  <c r="AK194" i="94"/>
  <c r="Y194" i="94"/>
  <c r="X194" i="94"/>
  <c r="AP108" i="91"/>
  <c r="R108" i="91"/>
  <c r="AU161" i="92"/>
  <c r="AV161" i="92" s="1"/>
  <c r="AK139" i="92"/>
  <c r="K114" i="88"/>
  <c r="AI126" i="93"/>
  <c r="AN126" i="93"/>
  <c r="AD126" i="93"/>
  <c r="W126" i="93"/>
  <c r="AP126" i="93"/>
  <c r="U157" i="88"/>
  <c r="M157" i="88"/>
  <c r="AJ157" i="88"/>
  <c r="O157" i="88"/>
  <c r="H157" i="88"/>
  <c r="S132" i="94"/>
  <c r="AD132" i="94"/>
  <c r="AC132" i="94"/>
  <c r="AI132" i="94"/>
  <c r="AF132" i="94"/>
  <c r="P132" i="94"/>
  <c r="AR188" i="92"/>
  <c r="K145" i="92"/>
  <c r="AQ145" i="92"/>
  <c r="Q145" i="92"/>
  <c r="AT179" i="92"/>
  <c r="K132" i="91"/>
  <c r="AK132" i="91"/>
  <c r="AQ132" i="88"/>
  <c r="AN151" i="93"/>
  <c r="N151" i="93"/>
  <c r="V151" i="93"/>
  <c r="AK151" i="93"/>
  <c r="Q151" i="93"/>
  <c r="AO151" i="93"/>
  <c r="AI151" i="93"/>
  <c r="X151" i="93"/>
  <c r="R151" i="87"/>
  <c r="AT154" i="87"/>
  <c r="H151" i="87"/>
  <c r="AL151" i="87"/>
  <c r="K151" i="87"/>
  <c r="AI151" i="87"/>
  <c r="Z176" i="92"/>
  <c r="V176" i="92"/>
  <c r="AK176" i="92"/>
  <c r="H176" i="92"/>
  <c r="AP176" i="92"/>
  <c r="AI176" i="87"/>
  <c r="AP176" i="87"/>
  <c r="AQ176" i="87"/>
  <c r="AD176" i="87"/>
  <c r="AO151" i="92"/>
  <c r="P114" i="88"/>
  <c r="AJ108" i="93"/>
  <c r="O108" i="93"/>
  <c r="W108" i="93"/>
  <c r="AI126" i="94"/>
  <c r="AO145" i="87"/>
  <c r="AL139" i="93"/>
  <c r="AQ139" i="93"/>
  <c r="AO139" i="88"/>
  <c r="V139" i="88"/>
  <c r="AF139" i="88"/>
  <c r="AD139" i="88"/>
  <c r="M188" i="93"/>
  <c r="AM188" i="93"/>
  <c r="K188" i="87"/>
  <c r="AL188" i="87"/>
  <c r="Q188" i="87"/>
  <c r="AP188" i="87"/>
  <c r="AE170" i="93"/>
  <c r="I170" i="93"/>
  <c r="AK170" i="93"/>
  <c r="AP170" i="93"/>
  <c r="S170" i="87"/>
  <c r="AA170" i="87"/>
  <c r="AB120" i="91"/>
  <c r="R163" i="92"/>
  <c r="AQ163" i="92"/>
  <c r="Q163" i="92"/>
  <c r="W157" i="93"/>
  <c r="R157" i="93"/>
  <c r="AC157" i="93"/>
  <c r="V157" i="93"/>
  <c r="O157" i="93"/>
  <c r="AQ157" i="93"/>
  <c r="U157" i="94"/>
  <c r="AL157" i="94"/>
  <c r="J157" i="94"/>
  <c r="AE157" i="94"/>
  <c r="H157" i="94"/>
  <c r="Q157" i="94"/>
  <c r="S157" i="94"/>
  <c r="AI132" i="92"/>
  <c r="AM120" i="92"/>
  <c r="AO120" i="92"/>
  <c r="AP120" i="92"/>
  <c r="I120" i="87"/>
  <c r="AK120" i="87"/>
  <c r="AA120" i="87"/>
  <c r="AJ120" i="87"/>
  <c r="AR120" i="87"/>
  <c r="N120" i="87"/>
  <c r="AL182" i="87"/>
  <c r="I151" i="87"/>
  <c r="AO151" i="87"/>
  <c r="R126" i="87"/>
  <c r="AQ114" i="93"/>
  <c r="P194" i="94"/>
  <c r="N194" i="94"/>
  <c r="AA194" i="94"/>
  <c r="X157" i="92"/>
  <c r="AB126" i="93"/>
  <c r="AU196" i="87"/>
  <c r="AV196" i="87" s="1"/>
  <c r="AT144" i="32"/>
  <c r="AP157" i="88"/>
  <c r="AB157" i="88"/>
  <c r="AC157" i="88"/>
  <c r="AI157" i="88"/>
  <c r="Q157" i="88"/>
  <c r="Z157" i="88"/>
  <c r="Y157" i="88"/>
  <c r="Q108" i="91"/>
  <c r="M132" i="94"/>
  <c r="V132" i="94"/>
  <c r="AO132" i="94"/>
  <c r="U132" i="94"/>
  <c r="Z132" i="94"/>
  <c r="AE132" i="94"/>
  <c r="P120" i="91"/>
  <c r="AN120" i="91"/>
  <c r="Y120" i="91"/>
  <c r="U120" i="91"/>
  <c r="X120" i="91"/>
  <c r="Z132" i="91"/>
  <c r="AL132" i="88"/>
  <c r="AB151" i="93"/>
  <c r="J151" i="93"/>
  <c r="AM151" i="93"/>
  <c r="K151" i="93"/>
  <c r="AQ151" i="93"/>
  <c r="I151" i="93"/>
  <c r="H151" i="93"/>
  <c r="AL151" i="93"/>
  <c r="AN151" i="87"/>
  <c r="AP151" i="87"/>
  <c r="AE151" i="87"/>
  <c r="AB151" i="87"/>
  <c r="Q151" i="87"/>
  <c r="U176" i="92"/>
  <c r="AO176" i="92"/>
  <c r="AB176" i="92"/>
  <c r="AR176" i="92"/>
  <c r="AO176" i="87"/>
  <c r="V176" i="87"/>
  <c r="AC176" i="87"/>
  <c r="AF151" i="92"/>
  <c r="M114" i="88"/>
  <c r="AR108" i="93"/>
  <c r="R126" i="94"/>
  <c r="L126" i="94"/>
  <c r="AD126" i="94"/>
  <c r="X126" i="87"/>
  <c r="L126" i="87"/>
  <c r="AF126" i="87"/>
  <c r="K114" i="92"/>
  <c r="AN114" i="92"/>
  <c r="AQ114" i="92"/>
  <c r="AL145" i="88"/>
  <c r="S145" i="88"/>
  <c r="AO145" i="88"/>
  <c r="S139" i="91"/>
  <c r="L188" i="92"/>
  <c r="Y170" i="92"/>
  <c r="AI163" i="91"/>
  <c r="AK163" i="91"/>
  <c r="AL163" i="91"/>
  <c r="M163" i="91"/>
  <c r="AL194" i="92"/>
  <c r="H194" i="92"/>
  <c r="AP163" i="91"/>
  <c r="AL157" i="91"/>
  <c r="H157" i="91"/>
  <c r="V157" i="91"/>
  <c r="M157" i="91"/>
  <c r="AN157" i="87"/>
  <c r="N132" i="87"/>
  <c r="AJ132" i="87"/>
  <c r="H120" i="93"/>
  <c r="N120" i="93"/>
  <c r="AL120" i="93"/>
  <c r="U120" i="93"/>
  <c r="O182" i="91"/>
  <c r="P182" i="91"/>
  <c r="AR182" i="91"/>
  <c r="AK182" i="91"/>
  <c r="R182" i="91"/>
  <c r="W182" i="91"/>
  <c r="AI182" i="91"/>
  <c r="Z151" i="92"/>
  <c r="AR176" i="87"/>
  <c r="AE170" i="88"/>
  <c r="AU134" i="88"/>
  <c r="AV134" i="88" s="1"/>
  <c r="J151" i="92"/>
  <c r="R151" i="92"/>
  <c r="S151" i="92"/>
  <c r="AM151" i="92"/>
  <c r="AR151" i="92"/>
  <c r="W176" i="91"/>
  <c r="AC176" i="91"/>
  <c r="H176" i="91"/>
  <c r="AC194" i="91"/>
  <c r="R114" i="88"/>
  <c r="AN145" i="92"/>
  <c r="AN139" i="87"/>
  <c r="R139" i="87"/>
  <c r="K139" i="87"/>
  <c r="AB139" i="87"/>
  <c r="H139" i="87"/>
  <c r="AE188" i="91"/>
  <c r="J188" i="91"/>
  <c r="R188" i="91"/>
  <c r="AE170" i="91"/>
  <c r="N170" i="91"/>
  <c r="X170" i="91"/>
  <c r="AT161" i="91"/>
  <c r="AJ176" i="87"/>
  <c r="AA114" i="92"/>
  <c r="U114" i="92"/>
  <c r="S114" i="92"/>
  <c r="AP114" i="92"/>
  <c r="Y114" i="92"/>
  <c r="AO114" i="92"/>
  <c r="L114" i="92"/>
  <c r="R120" i="92"/>
  <c r="AT124" i="32"/>
  <c r="P145" i="88"/>
  <c r="K145" i="88"/>
  <c r="AD145" i="88"/>
  <c r="AF145" i="88"/>
  <c r="U145" i="88"/>
  <c r="AA145" i="88"/>
  <c r="W145" i="88"/>
  <c r="Q139" i="91"/>
  <c r="AL139" i="91"/>
  <c r="M139" i="91"/>
  <c r="O139" i="91"/>
  <c r="O188" i="92"/>
  <c r="AL188" i="92"/>
  <c r="AF188" i="92"/>
  <c r="AI188" i="92"/>
  <c r="AB188" i="92"/>
  <c r="Y188" i="92"/>
  <c r="AK188" i="92"/>
  <c r="W188" i="92"/>
  <c r="J188" i="92"/>
  <c r="AN188" i="92"/>
  <c r="J170" i="92"/>
  <c r="AA170" i="92"/>
  <c r="F169" i="92"/>
  <c r="AE170" i="92"/>
  <c r="H170" i="32"/>
  <c r="P145" i="92"/>
  <c r="AT190" i="92"/>
  <c r="I163" i="91"/>
  <c r="K163" i="91"/>
  <c r="S163" i="91"/>
  <c r="V163" i="91"/>
  <c r="N163" i="91"/>
  <c r="AU164" i="32"/>
  <c r="AT181" i="88"/>
  <c r="AP194" i="92"/>
  <c r="S157" i="91"/>
  <c r="AQ157" i="91"/>
  <c r="Q157" i="91"/>
  <c r="O157" i="91"/>
  <c r="AN157" i="91"/>
  <c r="P157" i="91"/>
  <c r="AA157" i="87"/>
  <c r="AJ157" i="87"/>
  <c r="X157" i="87"/>
  <c r="AC157" i="87"/>
  <c r="K108" i="88"/>
  <c r="AK108" i="88"/>
  <c r="AL132" i="87"/>
  <c r="S132" i="87"/>
  <c r="M132" i="87"/>
  <c r="AO132" i="87"/>
  <c r="AI132" i="87"/>
  <c r="O132" i="87"/>
  <c r="P132" i="87"/>
  <c r="AT186" i="87"/>
  <c r="Q120" i="93"/>
  <c r="AP120" i="93"/>
  <c r="AD120" i="93"/>
  <c r="L120" i="93"/>
  <c r="S120" i="93"/>
  <c r="I120" i="93"/>
  <c r="AA120" i="93"/>
  <c r="AT184" i="32"/>
  <c r="AU136" i="32"/>
  <c r="P151" i="92"/>
  <c r="AK151" i="92"/>
  <c r="U151" i="92"/>
  <c r="K151" i="92"/>
  <c r="Q151" i="92"/>
  <c r="AT171" i="91"/>
  <c r="AC170" i="91"/>
  <c r="AL170" i="91"/>
  <c r="AH170" i="91"/>
  <c r="AB170" i="91"/>
  <c r="AT147" i="88"/>
  <c r="L145" i="88"/>
  <c r="I163" i="88"/>
  <c r="U163" i="88"/>
  <c r="AT191" i="91"/>
  <c r="AU149" i="94"/>
  <c r="AV149" i="94" s="1"/>
  <c r="AT179" i="94"/>
  <c r="AP176" i="91"/>
  <c r="AK139" i="94"/>
  <c r="AI139" i="87"/>
  <c r="AT135" i="94"/>
  <c r="AT154" i="88"/>
  <c r="Q151" i="88"/>
  <c r="AP151" i="88"/>
  <c r="AT197" i="32"/>
  <c r="AE114" i="94"/>
  <c r="P114" i="94"/>
  <c r="Y114" i="94"/>
  <c r="J114" i="87"/>
  <c r="W114" i="87"/>
  <c r="AA114" i="87"/>
  <c r="AD114" i="87"/>
  <c r="J145" i="94"/>
  <c r="AI145" i="94"/>
  <c r="V145" i="94"/>
  <c r="AM145" i="94"/>
  <c r="AQ145" i="91"/>
  <c r="S145" i="91"/>
  <c r="AF145" i="91"/>
  <c r="H145" i="91"/>
  <c r="I139" i="94"/>
  <c r="Y139" i="92"/>
  <c r="S139" i="92"/>
  <c r="AL188" i="94"/>
  <c r="K188" i="94"/>
  <c r="AD188" i="94"/>
  <c r="U188" i="88"/>
  <c r="J188" i="88"/>
  <c r="Y170" i="94"/>
  <c r="AO170" i="94"/>
  <c r="S170" i="94"/>
  <c r="AR170" i="94"/>
  <c r="F169" i="88"/>
  <c r="N170" i="88"/>
  <c r="AQ145" i="94"/>
  <c r="V120" i="93"/>
  <c r="AT150" i="87"/>
  <c r="AU190" i="94"/>
  <c r="AV190" i="94" s="1"/>
  <c r="AU190" i="88"/>
  <c r="AV190" i="88" s="1"/>
  <c r="AT119" i="87"/>
  <c r="AT160" i="94"/>
  <c r="AD194" i="92"/>
  <c r="K194" i="92"/>
  <c r="R194" i="92"/>
  <c r="AO194" i="92"/>
  <c r="U194" i="91"/>
  <c r="AD194" i="91"/>
  <c r="AM194" i="91"/>
  <c r="P194" i="91"/>
  <c r="Y194" i="91"/>
  <c r="X194" i="91"/>
  <c r="I108" i="87"/>
  <c r="AD108" i="87"/>
  <c r="K108" i="87"/>
  <c r="AF108" i="87"/>
  <c r="AT161" i="88"/>
  <c r="AI114" i="91"/>
  <c r="AU116" i="32"/>
  <c r="J126" i="88"/>
  <c r="R126" i="88"/>
  <c r="Z126" i="88"/>
  <c r="K126" i="88"/>
  <c r="Q182" i="92"/>
  <c r="AA182" i="92"/>
  <c r="AR182" i="92"/>
  <c r="AT198" i="94"/>
  <c r="AB151" i="94"/>
  <c r="AT155" i="94"/>
  <c r="M163" i="88"/>
  <c r="AU144" i="91"/>
  <c r="AV144" i="91" s="1"/>
  <c r="AT110" i="93"/>
  <c r="P132" i="91"/>
  <c r="H132" i="91"/>
  <c r="AL151" i="88"/>
  <c r="AO182" i="87"/>
  <c r="P126" i="87"/>
  <c r="AT168" i="87"/>
  <c r="AC151" i="91"/>
  <c r="J176" i="88"/>
  <c r="I182" i="94"/>
  <c r="AC182" i="94"/>
  <c r="L182" i="94"/>
  <c r="AF182" i="94"/>
  <c r="I182" i="88"/>
  <c r="O182" i="88"/>
  <c r="Z182" i="88"/>
  <c r="AD182" i="88"/>
  <c r="AC182" i="88"/>
  <c r="AT130" i="88"/>
  <c r="V151" i="88"/>
  <c r="X108" i="94"/>
  <c r="AD108" i="94"/>
  <c r="AI108" i="88"/>
  <c r="Y108" i="88"/>
  <c r="AU161" i="32"/>
  <c r="AE114" i="92"/>
  <c r="H126" i="91"/>
  <c r="Y126" i="91"/>
  <c r="S126" i="91"/>
  <c r="AE126" i="92"/>
  <c r="AN126" i="92"/>
  <c r="AU135" i="92"/>
  <c r="AV135" i="92" s="1"/>
  <c r="AU177" i="94"/>
  <c r="AS176" i="94"/>
  <c r="Q176" i="88"/>
  <c r="S176" i="88"/>
  <c r="AP176" i="88"/>
  <c r="AA176" i="88"/>
  <c r="AU197" i="87"/>
  <c r="AV197" i="87" s="1"/>
  <c r="AU124" i="88"/>
  <c r="AV124" i="88" s="1"/>
  <c r="Z145" i="87"/>
  <c r="AL188" i="93"/>
  <c r="AI188" i="93"/>
  <c r="AT189" i="93"/>
  <c r="AA170" i="93"/>
  <c r="Q170" i="93"/>
  <c r="K170" i="87"/>
  <c r="AF145" i="87"/>
  <c r="AU122" i="91"/>
  <c r="AV122" i="91" s="1"/>
  <c r="AU150" i="92"/>
  <c r="AV150" i="92" s="1"/>
  <c r="AU113" i="91"/>
  <c r="AV113" i="91" s="1"/>
  <c r="AU131" i="92"/>
  <c r="AV131" i="92" s="1"/>
  <c r="AU172" i="94"/>
  <c r="AV172" i="94" s="1"/>
  <c r="V163" i="92"/>
  <c r="AU167" i="32"/>
  <c r="AU166" i="94"/>
  <c r="AV166" i="94" s="1"/>
  <c r="AU142" i="32"/>
  <c r="AS132" i="92"/>
  <c r="AU133" i="92"/>
  <c r="AJ132" i="92"/>
  <c r="R132" i="92"/>
  <c r="N132" i="92"/>
  <c r="AA132" i="92"/>
  <c r="AL132" i="92"/>
  <c r="AC132" i="92"/>
  <c r="AU133" i="32"/>
  <c r="AU193" i="32"/>
  <c r="AI120" i="92"/>
  <c r="H120" i="87"/>
  <c r="AI120" i="87"/>
  <c r="AU136" i="93"/>
  <c r="AV136" i="93" s="1"/>
  <c r="AU178" i="91"/>
  <c r="AV178" i="91" s="1"/>
  <c r="AH182" i="93"/>
  <c r="AT183" i="93"/>
  <c r="AO182" i="93"/>
  <c r="AU183" i="32"/>
  <c r="AU130" i="93"/>
  <c r="AV130" i="93" s="1"/>
  <c r="AU168" i="92"/>
  <c r="AV168" i="92" s="1"/>
  <c r="AS151" i="93"/>
  <c r="AU155" i="93"/>
  <c r="AV155" i="93" s="1"/>
  <c r="AU128" i="93"/>
  <c r="AV128" i="93" s="1"/>
  <c r="AT199" i="94"/>
  <c r="AU159" i="92"/>
  <c r="AV159" i="92" s="1"/>
  <c r="AT119" i="32"/>
  <c r="AU175" i="93"/>
  <c r="AV175" i="93" s="1"/>
  <c r="AU175" i="87"/>
  <c r="AV175" i="87" s="1"/>
  <c r="AU162" i="92"/>
  <c r="AV162" i="92" s="1"/>
  <c r="R194" i="94"/>
  <c r="U194" i="94"/>
  <c r="S194" i="94"/>
  <c r="AP194" i="94"/>
  <c r="AF194" i="94"/>
  <c r="AT117" i="92"/>
  <c r="AT117" i="32"/>
  <c r="Y108" i="91"/>
  <c r="AL108" i="91"/>
  <c r="AQ108" i="91"/>
  <c r="AT143" i="92"/>
  <c r="H126" i="93"/>
  <c r="AF126" i="93"/>
  <c r="I126" i="93"/>
  <c r="V126" i="93"/>
  <c r="Y194" i="87"/>
  <c r="AT196" i="87"/>
  <c r="AU166" i="91"/>
  <c r="AV166" i="91" s="1"/>
  <c r="AT166" i="91"/>
  <c r="AU123" i="94"/>
  <c r="AV123" i="94" s="1"/>
  <c r="AT123" i="94"/>
  <c r="AU133" i="94"/>
  <c r="AS132" i="94"/>
  <c r="AT186" i="94"/>
  <c r="AT111" i="94"/>
  <c r="AC120" i="91"/>
  <c r="AU184" i="91"/>
  <c r="AV184" i="91" s="1"/>
  <c r="AU136" i="91"/>
  <c r="AV136" i="91" s="1"/>
  <c r="AU191" i="32"/>
  <c r="AU179" i="32"/>
  <c r="AU173" i="92"/>
  <c r="AV173" i="92" s="1"/>
  <c r="AT173" i="92"/>
  <c r="AU173" i="32"/>
  <c r="AT141" i="32"/>
  <c r="AT154" i="93"/>
  <c r="AC151" i="87"/>
  <c r="AH188" i="93"/>
  <c r="AT192" i="93"/>
  <c r="O176" i="92"/>
  <c r="X176" i="92"/>
  <c r="AC176" i="92"/>
  <c r="R176" i="92"/>
  <c r="AH176" i="92"/>
  <c r="AT177" i="92"/>
  <c r="AT197" i="94"/>
  <c r="AT197" i="88"/>
  <c r="AR114" i="92"/>
  <c r="I114" i="92"/>
  <c r="AU124" i="32"/>
  <c r="AB139" i="91"/>
  <c r="AO139" i="91"/>
  <c r="AT189" i="32"/>
  <c r="AN170" i="92"/>
  <c r="W170" i="92"/>
  <c r="P170" i="92"/>
  <c r="AI170" i="92"/>
  <c r="Z170" i="92"/>
  <c r="AU148" i="32"/>
  <c r="AU125" i="94"/>
  <c r="AV125" i="94" s="1"/>
  <c r="S120" i="88"/>
  <c r="AU122" i="88"/>
  <c r="AV122" i="88" s="1"/>
  <c r="AU137" i="91"/>
  <c r="AV137" i="91" s="1"/>
  <c r="AT131" i="87"/>
  <c r="W163" i="91"/>
  <c r="H163" i="32"/>
  <c r="AT164" i="32"/>
  <c r="AU172" i="93"/>
  <c r="AV172" i="93" s="1"/>
  <c r="Y170" i="87"/>
  <c r="AU196" i="92"/>
  <c r="AV196" i="92" s="1"/>
  <c r="Y163" i="91"/>
  <c r="AU166" i="93"/>
  <c r="AV166" i="93" s="1"/>
  <c r="AT166" i="87"/>
  <c r="AH157" i="87"/>
  <c r="AT158" i="87"/>
  <c r="AT110" i="88"/>
  <c r="AE132" i="87"/>
  <c r="AT193" i="88"/>
  <c r="AU121" i="93"/>
  <c r="AS120" i="93"/>
  <c r="AT121" i="93"/>
  <c r="AU121" i="32"/>
  <c r="AT136" i="92"/>
  <c r="AP132" i="92"/>
  <c r="AM108" i="91"/>
  <c r="AU183" i="91"/>
  <c r="AS182" i="91"/>
  <c r="AL182" i="91"/>
  <c r="AT130" i="92"/>
  <c r="AU165" i="92"/>
  <c r="AV165" i="92" s="1"/>
  <c r="AR163" i="92"/>
  <c r="AT118" i="88"/>
  <c r="AT118" i="32"/>
  <c r="AT155" i="92"/>
  <c r="AU128" i="92"/>
  <c r="AV128" i="92" s="1"/>
  <c r="AT199" i="92"/>
  <c r="AU199" i="87"/>
  <c r="AV199" i="87" s="1"/>
  <c r="AT199" i="87"/>
  <c r="AC157" i="92"/>
  <c r="AU160" i="32"/>
  <c r="AN194" i="87"/>
  <c r="V194" i="87"/>
  <c r="AF194" i="87"/>
  <c r="AD114" i="88"/>
  <c r="V108" i="93"/>
  <c r="J108" i="93"/>
  <c r="AS108" i="93"/>
  <c r="AU109" i="93"/>
  <c r="AM108" i="93"/>
  <c r="P139" i="91"/>
  <c r="AU143" i="87"/>
  <c r="AV143" i="87" s="1"/>
  <c r="X126" i="94"/>
  <c r="AJ126" i="94"/>
  <c r="AC126" i="94"/>
  <c r="V126" i="94"/>
  <c r="AN126" i="94"/>
  <c r="H126" i="94"/>
  <c r="Z126" i="87"/>
  <c r="AC126" i="87"/>
  <c r="AI126" i="87"/>
  <c r="AE126" i="87"/>
  <c r="AT154" i="32"/>
  <c r="AQ176" i="91"/>
  <c r="L176" i="91"/>
  <c r="X176" i="91"/>
  <c r="AO176" i="91"/>
  <c r="AT177" i="32"/>
  <c r="N114" i="88"/>
  <c r="W114" i="88"/>
  <c r="AQ114" i="88"/>
  <c r="AL114" i="88"/>
  <c r="AF114" i="88"/>
  <c r="AT115" i="88"/>
  <c r="AH114" i="88"/>
  <c r="AT124" i="87"/>
  <c r="H145" i="92"/>
  <c r="AC145" i="92"/>
  <c r="U145" i="92"/>
  <c r="AH145" i="92"/>
  <c r="AT146" i="92"/>
  <c r="AL139" i="87"/>
  <c r="AP139" i="87"/>
  <c r="O188" i="91"/>
  <c r="Z188" i="91"/>
  <c r="AK188" i="91"/>
  <c r="AQ188" i="91"/>
  <c r="AS188" i="91"/>
  <c r="AU189" i="91"/>
  <c r="AN120" i="92"/>
  <c r="N120" i="92"/>
  <c r="AT137" i="94"/>
  <c r="AU150" i="88"/>
  <c r="AV150" i="88" s="1"/>
  <c r="AT113" i="93"/>
  <c r="G106" i="88"/>
  <c r="Y163" i="88"/>
  <c r="AQ163" i="88"/>
  <c r="H163" i="88"/>
  <c r="AS163" i="88"/>
  <c r="AU164" i="88"/>
  <c r="N163" i="88"/>
  <c r="AP163" i="88"/>
  <c r="AI163" i="88"/>
  <c r="AT181" i="32"/>
  <c r="AU181" i="32"/>
  <c r="AU196" i="32"/>
  <c r="AU167" i="88"/>
  <c r="AV167" i="88" s="1"/>
  <c r="AT166" i="32"/>
  <c r="AU166" i="32"/>
  <c r="AU123" i="87"/>
  <c r="AV123" i="87" s="1"/>
  <c r="AT123" i="87"/>
  <c r="AU110" i="93"/>
  <c r="AV110" i="93" s="1"/>
  <c r="AT133" i="91"/>
  <c r="AH132" i="91"/>
  <c r="U132" i="91"/>
  <c r="R132" i="91"/>
  <c r="AR132" i="91"/>
  <c r="AQ132" i="91"/>
  <c r="AU191" i="94"/>
  <c r="AV191" i="94" s="1"/>
  <c r="AU191" i="91"/>
  <c r="AV191" i="91" s="1"/>
  <c r="AT149" i="94"/>
  <c r="AU179" i="94"/>
  <c r="AV179" i="94" s="1"/>
  <c r="AT179" i="91"/>
  <c r="U170" i="94"/>
  <c r="AT173" i="94"/>
  <c r="AU173" i="91"/>
  <c r="AV173" i="91" s="1"/>
  <c r="AM139" i="94"/>
  <c r="K139" i="94"/>
  <c r="AD139" i="94"/>
  <c r="AR139" i="87"/>
  <c r="AU141" i="87"/>
  <c r="AV141" i="87" s="1"/>
  <c r="R132" i="94"/>
  <c r="AJ132" i="94"/>
  <c r="H132" i="94"/>
  <c r="AU134" i="87"/>
  <c r="AV134" i="87" s="1"/>
  <c r="AT134" i="87"/>
  <c r="AU135" i="87"/>
  <c r="AV135" i="87" s="1"/>
  <c r="AU154" i="88"/>
  <c r="AV154" i="88" s="1"/>
  <c r="AS151" i="88"/>
  <c r="AJ176" i="93"/>
  <c r="AO176" i="93"/>
  <c r="V176" i="93"/>
  <c r="U176" i="93"/>
  <c r="AB176" i="93"/>
  <c r="AL176" i="93"/>
  <c r="S176" i="93"/>
  <c r="J176" i="93"/>
  <c r="R176" i="93"/>
  <c r="AQ114" i="94"/>
  <c r="L114" i="94"/>
  <c r="R114" i="94"/>
  <c r="AI114" i="94"/>
  <c r="S114" i="94"/>
  <c r="V114" i="94"/>
  <c r="Q114" i="87"/>
  <c r="AS114" i="87"/>
  <c r="AU115" i="87"/>
  <c r="AP114" i="87"/>
  <c r="AF114" i="87"/>
  <c r="AQ114" i="87"/>
  <c r="AU124" i="91"/>
  <c r="AV124" i="91" s="1"/>
  <c r="AU124" i="93"/>
  <c r="AV124" i="93" s="1"/>
  <c r="AL145" i="94"/>
  <c r="N145" i="94"/>
  <c r="AT146" i="94"/>
  <c r="AH145" i="94"/>
  <c r="K145" i="91"/>
  <c r="AB145" i="91"/>
  <c r="M145" i="91"/>
  <c r="AO145" i="91"/>
  <c r="L145" i="91"/>
  <c r="AA139" i="94"/>
  <c r="AT140" i="94"/>
  <c r="AH139" i="94"/>
  <c r="AN139" i="94"/>
  <c r="H139" i="94"/>
  <c r="O139" i="94"/>
  <c r="AI139" i="94"/>
  <c r="AE139" i="92"/>
  <c r="W139" i="92"/>
  <c r="AH139" i="92"/>
  <c r="AT140" i="92"/>
  <c r="V139" i="92"/>
  <c r="AL139" i="92"/>
  <c r="AC139" i="92"/>
  <c r="Z188" i="94"/>
  <c r="AI188" i="94"/>
  <c r="O188" i="94"/>
  <c r="AC188" i="88"/>
  <c r="AT189" i="88"/>
  <c r="AH188" i="88"/>
  <c r="H188" i="88"/>
  <c r="M188" i="88"/>
  <c r="AK188" i="88"/>
  <c r="Z188" i="88"/>
  <c r="V170" i="94"/>
  <c r="AM170" i="94"/>
  <c r="P170" i="94"/>
  <c r="AN170" i="94"/>
  <c r="K170" i="94"/>
  <c r="AP170" i="88"/>
  <c r="AF170" i="88"/>
  <c r="S170" i="88"/>
  <c r="AH170" i="88"/>
  <c r="AT171" i="88"/>
  <c r="V170" i="88"/>
  <c r="AI170" i="88"/>
  <c r="AT148" i="94"/>
  <c r="AU148" i="88"/>
  <c r="AV148" i="88" s="1"/>
  <c r="O145" i="94"/>
  <c r="Z145" i="94"/>
  <c r="AT122" i="87"/>
  <c r="AU122" i="87"/>
  <c r="AV122" i="87" s="1"/>
  <c r="AU113" i="94"/>
  <c r="AV113" i="94" s="1"/>
  <c r="AD157" i="93"/>
  <c r="AM157" i="93"/>
  <c r="AT129" i="32"/>
  <c r="AU175" i="94"/>
  <c r="AV175" i="94" s="1"/>
  <c r="AU160" i="94"/>
  <c r="AV160" i="94" s="1"/>
  <c r="AK194" i="92"/>
  <c r="W194" i="92"/>
  <c r="AJ194" i="92"/>
  <c r="I194" i="92"/>
  <c r="AC194" i="92"/>
  <c r="L194" i="91"/>
  <c r="AB194" i="91"/>
  <c r="AF194" i="91"/>
  <c r="Z114" i="93"/>
  <c r="AU117" i="93"/>
  <c r="AV117" i="93" s="1"/>
  <c r="AQ108" i="92"/>
  <c r="I108" i="92"/>
  <c r="AI108" i="92"/>
  <c r="N108" i="92"/>
  <c r="AK108" i="92"/>
  <c r="AJ108" i="92"/>
  <c r="AB108" i="92"/>
  <c r="J108" i="92"/>
  <c r="AA108" i="92"/>
  <c r="AK108" i="87"/>
  <c r="AN108" i="87"/>
  <c r="L108" i="87"/>
  <c r="J108" i="87"/>
  <c r="Y108" i="87"/>
  <c r="I126" i="88"/>
  <c r="AO126" i="88"/>
  <c r="AS126" i="88"/>
  <c r="AU127" i="88"/>
  <c r="L126" i="88"/>
  <c r="AS163" i="94"/>
  <c r="AU164" i="94"/>
  <c r="J163" i="94"/>
  <c r="N163" i="94"/>
  <c r="Y163" i="94"/>
  <c r="AD163" i="94"/>
  <c r="AT196" i="91"/>
  <c r="AU167" i="93"/>
  <c r="AV167" i="93" s="1"/>
  <c r="AC163" i="92"/>
  <c r="AA157" i="92"/>
  <c r="AK157" i="92"/>
  <c r="Z157" i="92"/>
  <c r="U157" i="92"/>
  <c r="AH157" i="92"/>
  <c r="AQ157" i="92"/>
  <c r="AT123" i="93"/>
  <c r="W132" i="88"/>
  <c r="X132" i="88"/>
  <c r="AO132" i="88"/>
  <c r="AC132" i="88"/>
  <c r="AK132" i="88"/>
  <c r="AP132" i="88"/>
  <c r="AU186" i="91"/>
  <c r="AV186" i="91" s="1"/>
  <c r="AH120" i="88"/>
  <c r="AT121" i="88"/>
  <c r="P120" i="88"/>
  <c r="O120" i="88"/>
  <c r="AU184" i="88"/>
  <c r="AV184" i="88" s="1"/>
  <c r="AT112" i="88"/>
  <c r="AU112" i="88"/>
  <c r="AV112" i="88" s="1"/>
  <c r="AT178" i="32"/>
  <c r="AE182" i="87"/>
  <c r="I182" i="87"/>
  <c r="AT183" i="87"/>
  <c r="AH182" i="87"/>
  <c r="AK182" i="87"/>
  <c r="AP182" i="87"/>
  <c r="P182" i="87"/>
  <c r="AB182" i="87"/>
  <c r="L182" i="87"/>
  <c r="AJ163" i="91"/>
  <c r="AM126" i="91"/>
  <c r="AU199" i="88"/>
  <c r="AV199" i="88" s="1"/>
  <c r="AQ157" i="87"/>
  <c r="AO157" i="87"/>
  <c r="R194" i="93"/>
  <c r="AK194" i="93"/>
  <c r="AU195" i="93"/>
  <c r="AS194" i="93"/>
  <c r="AB194" i="93"/>
  <c r="AR194" i="93"/>
  <c r="AF194" i="93"/>
  <c r="AA194" i="93"/>
  <c r="X194" i="93"/>
  <c r="AP194" i="93"/>
  <c r="AU117" i="91"/>
  <c r="AV117" i="91" s="1"/>
  <c r="AT131" i="88"/>
  <c r="AU178" i="88"/>
  <c r="AV178" i="88" s="1"/>
  <c r="AQ182" i="94"/>
  <c r="Q182" i="94"/>
  <c r="X182" i="94"/>
  <c r="AH182" i="94"/>
  <c r="AT183" i="94"/>
  <c r="H182" i="94"/>
  <c r="S182" i="88"/>
  <c r="V182" i="88"/>
  <c r="AP182" i="88"/>
  <c r="M126" i="88"/>
  <c r="AU165" i="88"/>
  <c r="AV165" i="88" s="1"/>
  <c r="AT168" i="91"/>
  <c r="AU128" i="88"/>
  <c r="AV128" i="88" s="1"/>
  <c r="W163" i="93"/>
  <c r="AN163" i="93"/>
  <c r="R163" i="93"/>
  <c r="AK163" i="93"/>
  <c r="AB163" i="93"/>
  <c r="O163" i="93"/>
  <c r="AO163" i="93"/>
  <c r="Z163" i="87"/>
  <c r="P108" i="94"/>
  <c r="AP108" i="94"/>
  <c r="V132" i="93"/>
  <c r="AB132" i="93"/>
  <c r="AD132" i="93"/>
  <c r="AL132" i="93"/>
  <c r="Q132" i="93"/>
  <c r="O132" i="93"/>
  <c r="AQ132" i="93"/>
  <c r="AT133" i="93"/>
  <c r="AH132" i="93"/>
  <c r="Z108" i="93"/>
  <c r="AO120" i="94"/>
  <c r="AI120" i="94"/>
  <c r="AP120" i="94"/>
  <c r="AC120" i="94"/>
  <c r="K120" i="94"/>
  <c r="AM120" i="94"/>
  <c r="AR120" i="94"/>
  <c r="AD120" i="94"/>
  <c r="AE182" i="94"/>
  <c r="AU136" i="94"/>
  <c r="AV136" i="94" s="1"/>
  <c r="AU159" i="94"/>
  <c r="AV159" i="94" s="1"/>
  <c r="I157" i="94"/>
  <c r="AU119" i="91"/>
  <c r="AV119" i="91" s="1"/>
  <c r="AU162" i="91"/>
  <c r="AV162" i="91" s="1"/>
  <c r="AT162" i="91"/>
  <c r="AM194" i="88"/>
  <c r="AB194" i="88"/>
  <c r="I194" i="88"/>
  <c r="AS194" i="88"/>
  <c r="AU195" i="88"/>
  <c r="AR194" i="88"/>
  <c r="Q194" i="88"/>
  <c r="R194" i="88"/>
  <c r="N194" i="88"/>
  <c r="AT117" i="94"/>
  <c r="O108" i="94"/>
  <c r="U108" i="94"/>
  <c r="AC108" i="94"/>
  <c r="V108" i="94"/>
  <c r="L108" i="94"/>
  <c r="AH108" i="94"/>
  <c r="AT109" i="94"/>
  <c r="AA108" i="88"/>
  <c r="X108" i="88"/>
  <c r="M108" i="88"/>
  <c r="L108" i="88"/>
  <c r="AO108" i="88"/>
  <c r="U108" i="88"/>
  <c r="AU116" i="92"/>
  <c r="AV116" i="92" s="1"/>
  <c r="AA126" i="91"/>
  <c r="AL126" i="91"/>
  <c r="Q126" i="91"/>
  <c r="Z126" i="92"/>
  <c r="Q126" i="92"/>
  <c r="AI126" i="92"/>
  <c r="AB126" i="92"/>
  <c r="M126" i="92"/>
  <c r="AR126" i="92"/>
  <c r="AU191" i="87"/>
  <c r="AV191" i="87" s="1"/>
  <c r="AK145" i="87"/>
  <c r="AU149" i="87"/>
  <c r="AV149" i="87" s="1"/>
  <c r="AT179" i="93"/>
  <c r="AT179" i="88"/>
  <c r="AU173" i="93"/>
  <c r="AV173" i="93" s="1"/>
  <c r="H170" i="87"/>
  <c r="AU141" i="93"/>
  <c r="AV141" i="93" s="1"/>
  <c r="AU141" i="92"/>
  <c r="AV141" i="92" s="1"/>
  <c r="Z139" i="92"/>
  <c r="AU134" i="93"/>
  <c r="AV134" i="93" s="1"/>
  <c r="AT154" i="94"/>
  <c r="I151" i="91"/>
  <c r="Y188" i="94"/>
  <c r="AP188" i="94"/>
  <c r="I176" i="94"/>
  <c r="AP176" i="94"/>
  <c r="U176" i="94"/>
  <c r="P176" i="94"/>
  <c r="AM176" i="94"/>
  <c r="AN176" i="94"/>
  <c r="AS176" i="88"/>
  <c r="AU177" i="88"/>
  <c r="AE176" i="88"/>
  <c r="P176" i="88"/>
  <c r="K176" i="88"/>
  <c r="AB176" i="88"/>
  <c r="AK176" i="88"/>
  <c r="AD176" i="88"/>
  <c r="AF176" i="88"/>
  <c r="R176" i="88"/>
  <c r="AO176" i="88"/>
  <c r="AT197" i="87"/>
  <c r="AP194" i="87"/>
  <c r="AF114" i="93"/>
  <c r="J114" i="93"/>
  <c r="M114" i="93"/>
  <c r="K114" i="93"/>
  <c r="AE114" i="93"/>
  <c r="AC114" i="93"/>
  <c r="AP114" i="91"/>
  <c r="AL114" i="91"/>
  <c r="AU115" i="91"/>
  <c r="AM114" i="91"/>
  <c r="AT124" i="94"/>
  <c r="I120" i="88"/>
  <c r="V120" i="88"/>
  <c r="AN145" i="87"/>
  <c r="R145" i="87"/>
  <c r="AA145" i="87"/>
  <c r="P145" i="87"/>
  <c r="X145" i="87"/>
  <c r="V145" i="87"/>
  <c r="AP145" i="87"/>
  <c r="X139" i="88"/>
  <c r="AR139" i="88"/>
  <c r="AU140" i="88"/>
  <c r="AS139" i="88"/>
  <c r="O139" i="88"/>
  <c r="M139" i="88"/>
  <c r="AL139" i="88"/>
  <c r="X188" i="93"/>
  <c r="L188" i="93"/>
  <c r="I188" i="93"/>
  <c r="AK188" i="93"/>
  <c r="K188" i="93"/>
  <c r="W188" i="93"/>
  <c r="AC188" i="87"/>
  <c r="V188" i="87"/>
  <c r="AF188" i="87"/>
  <c r="L188" i="87"/>
  <c r="AD188" i="87"/>
  <c r="AO188" i="87"/>
  <c r="H188" i="87"/>
  <c r="AH188" i="87"/>
  <c r="AT189" i="87"/>
  <c r="AN188" i="87"/>
  <c r="J170" i="93"/>
  <c r="AF170" i="93"/>
  <c r="AO170" i="93"/>
  <c r="AD170" i="93"/>
  <c r="R170" i="93"/>
  <c r="S170" i="93"/>
  <c r="P170" i="93"/>
  <c r="AI170" i="93"/>
  <c r="H170" i="93"/>
  <c r="F169" i="87"/>
  <c r="AI170" i="87"/>
  <c r="AB170" i="87"/>
  <c r="W170" i="87"/>
  <c r="I170" i="87"/>
  <c r="L170" i="87"/>
  <c r="AD170" i="87"/>
  <c r="AU125" i="92"/>
  <c r="AV125" i="92" s="1"/>
  <c r="AU125" i="87"/>
  <c r="AV125" i="87" s="1"/>
  <c r="AU147" i="93"/>
  <c r="AV147" i="93" s="1"/>
  <c r="AU147" i="87"/>
  <c r="AV147" i="87" s="1"/>
  <c r="AT147" i="87"/>
  <c r="I145" i="87"/>
  <c r="AR145" i="87"/>
  <c r="AI145" i="87"/>
  <c r="V120" i="91"/>
  <c r="AT122" i="32"/>
  <c r="AT137" i="92"/>
  <c r="AT150" i="32"/>
  <c r="AU150" i="32"/>
  <c r="AT190" i="93"/>
  <c r="P188" i="87"/>
  <c r="AU190" i="87"/>
  <c r="AV190" i="87" s="1"/>
  <c r="AT131" i="92"/>
  <c r="AA163" i="92"/>
  <c r="J163" i="92"/>
  <c r="N163" i="92"/>
  <c r="AB163" i="92"/>
  <c r="P163" i="92"/>
  <c r="AO163" i="92"/>
  <c r="L163" i="87"/>
  <c r="R163" i="87"/>
  <c r="N163" i="87"/>
  <c r="AH163" i="87"/>
  <c r="AT164" i="87"/>
  <c r="AU172" i="88"/>
  <c r="AV172" i="88" s="1"/>
  <c r="AT172" i="88"/>
  <c r="AT196" i="94"/>
  <c r="S163" i="92"/>
  <c r="AT167" i="92"/>
  <c r="AU144" i="88"/>
  <c r="AV144" i="88" s="1"/>
  <c r="N157" i="93"/>
  <c r="AE157" i="93"/>
  <c r="AJ157" i="93"/>
  <c r="J157" i="93"/>
  <c r="X157" i="93"/>
  <c r="Z157" i="93"/>
  <c r="AR157" i="93"/>
  <c r="R157" i="94"/>
  <c r="AU158" i="94"/>
  <c r="AS157" i="94"/>
  <c r="X157" i="94"/>
  <c r="V157" i="94"/>
  <c r="AU110" i="32"/>
  <c r="AT142" i="32"/>
  <c r="P132" i="92"/>
  <c r="K132" i="92"/>
  <c r="I132" i="92"/>
  <c r="Z132" i="92"/>
  <c r="W132" i="92"/>
  <c r="X132" i="92"/>
  <c r="J132" i="92"/>
  <c r="AM132" i="92"/>
  <c r="AT186" i="88"/>
  <c r="AU186" i="88"/>
  <c r="AV186" i="88" s="1"/>
  <c r="AT186" i="32"/>
  <c r="AT111" i="32"/>
  <c r="AU193" i="91"/>
  <c r="AV193" i="91" s="1"/>
  <c r="AT193" i="91"/>
  <c r="AT193" i="32"/>
  <c r="AB120" i="92"/>
  <c r="K120" i="92"/>
  <c r="AK120" i="92"/>
  <c r="U120" i="92"/>
  <c r="Z120" i="92"/>
  <c r="X120" i="92"/>
  <c r="AT121" i="92"/>
  <c r="AH120" i="92"/>
  <c r="R120" i="87"/>
  <c r="S120" i="87"/>
  <c r="AT121" i="87"/>
  <c r="AH120" i="87"/>
  <c r="AP120" i="87"/>
  <c r="K120" i="87"/>
  <c r="J120" i="87"/>
  <c r="O120" i="87"/>
  <c r="AT184" i="93"/>
  <c r="N132" i="93"/>
  <c r="AV152" i="94"/>
  <c r="AL176" i="91"/>
  <c r="S176" i="91"/>
  <c r="AF182" i="93"/>
  <c r="AR182" i="93"/>
  <c r="W182" i="93"/>
  <c r="AA182" i="93"/>
  <c r="AL182" i="93"/>
  <c r="Z182" i="93"/>
  <c r="AC182" i="93"/>
  <c r="Q182" i="93"/>
  <c r="AU183" i="93"/>
  <c r="AS182" i="93"/>
  <c r="AT130" i="93"/>
  <c r="AU130" i="32"/>
  <c r="X163" i="93"/>
  <c r="AU165" i="87"/>
  <c r="AV165" i="87" s="1"/>
  <c r="AU198" i="93"/>
  <c r="AV198" i="93" s="1"/>
  <c r="I194" i="87"/>
  <c r="AU118" i="94"/>
  <c r="AV118" i="94" s="1"/>
  <c r="AT118" i="94"/>
  <c r="L163" i="88"/>
  <c r="AQ151" i="87"/>
  <c r="AU155" i="87"/>
  <c r="AV155" i="87" s="1"/>
  <c r="U126" i="93"/>
  <c r="AC126" i="93"/>
  <c r="W126" i="87"/>
  <c r="AU128" i="87"/>
  <c r="AV128" i="87" s="1"/>
  <c r="AT199" i="93"/>
  <c r="AT159" i="92"/>
  <c r="O157" i="92"/>
  <c r="AT175" i="87"/>
  <c r="AU160" i="87"/>
  <c r="AV160" i="87" s="1"/>
  <c r="AR194" i="94"/>
  <c r="AI194" i="94"/>
  <c r="W194" i="94"/>
  <c r="J194" i="94"/>
  <c r="AL194" i="94"/>
  <c r="M194" i="94"/>
  <c r="AO194" i="94"/>
  <c r="V194" i="94"/>
  <c r="L194" i="94"/>
  <c r="AT195" i="32"/>
  <c r="AU117" i="92"/>
  <c r="AV117" i="92" s="1"/>
  <c r="W108" i="91"/>
  <c r="AN108" i="91"/>
  <c r="H108" i="91"/>
  <c r="U108" i="91"/>
  <c r="AC108" i="91"/>
  <c r="I108" i="91"/>
  <c r="AF157" i="92"/>
  <c r="M139" i="92"/>
  <c r="AU143" i="88"/>
  <c r="AV143" i="88" s="1"/>
  <c r="S114" i="88"/>
  <c r="AU116" i="88"/>
  <c r="AV116" i="88" s="1"/>
  <c r="AT116" i="88"/>
  <c r="N126" i="93"/>
  <c r="X126" i="93"/>
  <c r="Z126" i="93"/>
  <c r="AQ126" i="93"/>
  <c r="S126" i="93"/>
  <c r="K126" i="93"/>
  <c r="AM126" i="93"/>
  <c r="AJ151" i="93"/>
  <c r="AH170" i="92"/>
  <c r="AT172" i="92"/>
  <c r="AU172" i="92"/>
  <c r="AV172" i="92" s="1"/>
  <c r="P194" i="87"/>
  <c r="AR194" i="87"/>
  <c r="AD194" i="87"/>
  <c r="AI194" i="87"/>
  <c r="AU167" i="94"/>
  <c r="AV167" i="94" s="1"/>
  <c r="AR157" i="88"/>
  <c r="R157" i="88"/>
  <c r="AA157" i="88"/>
  <c r="AK157" i="88"/>
  <c r="I157" i="88"/>
  <c r="AH157" i="88"/>
  <c r="AT158" i="88"/>
  <c r="AL157" i="88"/>
  <c r="AN157" i="88"/>
  <c r="AI108" i="91"/>
  <c r="X108" i="91"/>
  <c r="L132" i="94"/>
  <c r="AM132" i="94"/>
  <c r="AL132" i="94"/>
  <c r="O132" i="94"/>
  <c r="AQ132" i="94"/>
  <c r="AT133" i="94"/>
  <c r="AT193" i="94"/>
  <c r="AT193" i="87"/>
  <c r="AU193" i="87"/>
  <c r="AV193" i="87" s="1"/>
  <c r="N120" i="91"/>
  <c r="AT121" i="91"/>
  <c r="AH120" i="91"/>
  <c r="AA120" i="91"/>
  <c r="AK120" i="91"/>
  <c r="L120" i="91"/>
  <c r="AI120" i="91"/>
  <c r="Z120" i="91"/>
  <c r="AQ120" i="91"/>
  <c r="M120" i="91"/>
  <c r="Q132" i="91"/>
  <c r="AU112" i="92"/>
  <c r="AV112" i="92" s="1"/>
  <c r="AT191" i="32"/>
  <c r="AM145" i="92"/>
  <c r="AU149" i="92"/>
  <c r="AV149" i="92" s="1"/>
  <c r="X145" i="92"/>
  <c r="AU149" i="32"/>
  <c r="AT141" i="91"/>
  <c r="AU141" i="32"/>
  <c r="AB132" i="91"/>
  <c r="V132" i="91"/>
  <c r="AT134" i="91"/>
  <c r="AT134" i="32"/>
  <c r="U132" i="88"/>
  <c r="AA151" i="93"/>
  <c r="AH151" i="93"/>
  <c r="AM151" i="87"/>
  <c r="P188" i="93"/>
  <c r="I176" i="92"/>
  <c r="Q176" i="92"/>
  <c r="K176" i="92"/>
  <c r="AM176" i="92"/>
  <c r="M176" i="92"/>
  <c r="AA176" i="92"/>
  <c r="N176" i="92"/>
  <c r="Y176" i="87"/>
  <c r="X176" i="87"/>
  <c r="P176" i="87"/>
  <c r="AU177" i="87"/>
  <c r="AS176" i="87"/>
  <c r="AH176" i="87"/>
  <c r="AT177" i="87"/>
  <c r="J176" i="87"/>
  <c r="AA176" i="87"/>
  <c r="AU197" i="88"/>
  <c r="AV197" i="88" s="1"/>
  <c r="V114" i="92"/>
  <c r="AB114" i="92"/>
  <c r="AK114" i="92"/>
  <c r="M114" i="92"/>
  <c r="AJ114" i="92"/>
  <c r="Z114" i="92"/>
  <c r="R114" i="92"/>
  <c r="Q114" i="92"/>
  <c r="AT115" i="32"/>
  <c r="Y145" i="88"/>
  <c r="AB145" i="88"/>
  <c r="N145" i="88"/>
  <c r="AM145" i="88"/>
  <c r="AQ145" i="88"/>
  <c r="R145" i="88"/>
  <c r="X145" i="88"/>
  <c r="AN145" i="88"/>
  <c r="I139" i="91"/>
  <c r="K139" i="91"/>
  <c r="Z139" i="91"/>
  <c r="AD139" i="91"/>
  <c r="L139" i="91"/>
  <c r="AF139" i="91"/>
  <c r="AE139" i="91"/>
  <c r="AT140" i="91"/>
  <c r="AN139" i="91"/>
  <c r="AU140" i="32"/>
  <c r="F138" i="32"/>
  <c r="AT140" i="32"/>
  <c r="I188" i="92"/>
  <c r="X188" i="92"/>
  <c r="Z188" i="92"/>
  <c r="AH188" i="92"/>
  <c r="AT189" i="92"/>
  <c r="AU189" i="92"/>
  <c r="AS188" i="92"/>
  <c r="M188" i="92"/>
  <c r="AE188" i="92"/>
  <c r="AD170" i="92"/>
  <c r="AK170" i="92"/>
  <c r="AB170" i="92"/>
  <c r="K170" i="92"/>
  <c r="AP170" i="92"/>
  <c r="X170" i="92"/>
  <c r="H170" i="92"/>
  <c r="O170" i="92"/>
  <c r="AQ170" i="92"/>
  <c r="AU171" i="32"/>
  <c r="AU148" i="92"/>
  <c r="AV148" i="92" s="1"/>
  <c r="AT125" i="32"/>
  <c r="AU125" i="32"/>
  <c r="AU147" i="92"/>
  <c r="AV147" i="92" s="1"/>
  <c r="AT147" i="32"/>
  <c r="AK120" i="88"/>
  <c r="AO120" i="88"/>
  <c r="AP188" i="92"/>
  <c r="AT131" i="93"/>
  <c r="U163" i="91"/>
  <c r="AQ163" i="91"/>
  <c r="AU164" i="91"/>
  <c r="AS163" i="91"/>
  <c r="AC163" i="91"/>
  <c r="X163" i="91"/>
  <c r="AM163" i="91"/>
  <c r="AR176" i="91"/>
  <c r="AU181" i="91"/>
  <c r="AV181" i="91" s="1"/>
  <c r="AU181" i="88"/>
  <c r="AV181" i="88" s="1"/>
  <c r="AT172" i="87"/>
  <c r="AU196" i="93"/>
  <c r="AV196" i="93" s="1"/>
  <c r="Y194" i="92"/>
  <c r="AU167" i="91"/>
  <c r="AV167" i="91" s="1"/>
  <c r="AM163" i="93"/>
  <c r="AU166" i="87"/>
  <c r="AV166" i="87" s="1"/>
  <c r="N157" i="91"/>
  <c r="AB157" i="91"/>
  <c r="AK157" i="91"/>
  <c r="K157" i="91"/>
  <c r="L157" i="91"/>
  <c r="X157" i="91"/>
  <c r="J157" i="87"/>
  <c r="R157" i="87"/>
  <c r="AS157" i="87"/>
  <c r="AU158" i="87"/>
  <c r="K157" i="87"/>
  <c r="AL157" i="87"/>
  <c r="AM157" i="87"/>
  <c r="AP157" i="87"/>
  <c r="U120" i="88"/>
  <c r="L120" i="88"/>
  <c r="AR108" i="88"/>
  <c r="S108" i="88"/>
  <c r="AU110" i="88"/>
  <c r="AV110" i="88" s="1"/>
  <c r="I132" i="87"/>
  <c r="AK132" i="87"/>
  <c r="AD132" i="87"/>
  <c r="AN132" i="87"/>
  <c r="K132" i="87"/>
  <c r="L132" i="87"/>
  <c r="AF132" i="87"/>
  <c r="H132" i="87"/>
  <c r="AA132" i="87"/>
  <c r="AU186" i="87"/>
  <c r="AV186" i="87" s="1"/>
  <c r="AT111" i="92"/>
  <c r="O188" i="88"/>
  <c r="X120" i="93"/>
  <c r="M120" i="93"/>
  <c r="AC120" i="93"/>
  <c r="AK120" i="93"/>
  <c r="AE120" i="93"/>
  <c r="R120" i="93"/>
  <c r="AT121" i="32"/>
  <c r="AT184" i="92"/>
  <c r="Y132" i="92"/>
  <c r="AU178" i="94"/>
  <c r="AV178" i="94" s="1"/>
  <c r="AQ182" i="91"/>
  <c r="AF182" i="91"/>
  <c r="V182" i="91"/>
  <c r="AT183" i="91"/>
  <c r="AH182" i="91"/>
  <c r="Z182" i="91"/>
  <c r="I182" i="91"/>
  <c r="N182" i="91"/>
  <c r="O163" i="92"/>
  <c r="X163" i="92"/>
  <c r="AU168" i="93"/>
  <c r="AV168" i="93" s="1"/>
  <c r="AU168" i="32"/>
  <c r="AP126" i="92"/>
  <c r="AT128" i="32"/>
  <c r="AT159" i="91"/>
  <c r="AT119" i="88"/>
  <c r="AU129" i="94"/>
  <c r="AV129" i="94" s="1"/>
  <c r="AT175" i="92"/>
  <c r="AT175" i="32"/>
  <c r="AT162" i="88"/>
  <c r="AT162" i="32"/>
  <c r="J194" i="87"/>
  <c r="W194" i="87"/>
  <c r="AH194" i="87"/>
  <c r="AT195" i="87"/>
  <c r="AC194" i="87"/>
  <c r="H194" i="87"/>
  <c r="AL194" i="87"/>
  <c r="F107" i="93"/>
  <c r="AN108" i="93"/>
  <c r="AE108" i="93"/>
  <c r="AQ108" i="93"/>
  <c r="AK108" i="93"/>
  <c r="AD108" i="93"/>
  <c r="Q108" i="93"/>
  <c r="AU161" i="93"/>
  <c r="AV161" i="93" s="1"/>
  <c r="S157" i="87"/>
  <c r="AH139" i="91"/>
  <c r="AT143" i="91"/>
  <c r="Q114" i="93"/>
  <c r="AO126" i="94"/>
  <c r="O126" i="94"/>
  <c r="U126" i="94"/>
  <c r="K126" i="94"/>
  <c r="AM126" i="94"/>
  <c r="S126" i="94"/>
  <c r="J126" i="94"/>
  <c r="AE126" i="94"/>
  <c r="AH126" i="94"/>
  <c r="AT127" i="94"/>
  <c r="AQ126" i="87"/>
  <c r="M126" i="87"/>
  <c r="AO126" i="87"/>
  <c r="K126" i="87"/>
  <c r="V126" i="87"/>
  <c r="N126" i="87"/>
  <c r="AR126" i="87"/>
  <c r="Y145" i="91"/>
  <c r="AT149" i="91"/>
  <c r="AU149" i="91"/>
  <c r="AV149" i="91" s="1"/>
  <c r="AT179" i="87"/>
  <c r="AT173" i="88"/>
  <c r="AP139" i="88"/>
  <c r="AT141" i="88"/>
  <c r="AM132" i="88"/>
  <c r="AT134" i="88"/>
  <c r="AU154" i="92"/>
  <c r="AV154" i="92" s="1"/>
  <c r="AT192" i="92"/>
  <c r="AJ176" i="91"/>
  <c r="R176" i="91"/>
  <c r="AI176" i="91"/>
  <c r="U176" i="91"/>
  <c r="AF176" i="91"/>
  <c r="Z176" i="91"/>
  <c r="O176" i="91"/>
  <c r="V176" i="91"/>
  <c r="AS176" i="91"/>
  <c r="AU177" i="91"/>
  <c r="H176" i="32"/>
  <c r="AT197" i="93"/>
  <c r="AU197" i="91"/>
  <c r="AV197" i="91" s="1"/>
  <c r="AA114" i="88"/>
  <c r="U114" i="88"/>
  <c r="AC114" i="88"/>
  <c r="V114" i="88"/>
  <c r="X114" i="88"/>
  <c r="AE145" i="92"/>
  <c r="AA145" i="92"/>
  <c r="AJ145" i="92"/>
  <c r="M145" i="92"/>
  <c r="V145" i="92"/>
  <c r="AA139" i="87"/>
  <c r="W139" i="87"/>
  <c r="AE139" i="87"/>
  <c r="AH139" i="87"/>
  <c r="AT140" i="87"/>
  <c r="Q139" i="87"/>
  <c r="AC139" i="87"/>
  <c r="O139" i="87"/>
  <c r="I139" i="87"/>
  <c r="S139" i="87"/>
  <c r="AO188" i="91"/>
  <c r="N188" i="91"/>
  <c r="AI188" i="91"/>
  <c r="Q188" i="91"/>
  <c r="AR188" i="91"/>
  <c r="AC188" i="91"/>
  <c r="AM188" i="91"/>
  <c r="Y170" i="91"/>
  <c r="AA170" i="91"/>
  <c r="M170" i="91"/>
  <c r="K170" i="91"/>
  <c r="AC145" i="88"/>
  <c r="AJ120" i="92"/>
  <c r="AT122" i="92"/>
  <c r="AU122" i="92"/>
  <c r="AV122" i="92" s="1"/>
  <c r="AT137" i="87"/>
  <c r="AT150" i="94"/>
  <c r="X108" i="93"/>
  <c r="AU113" i="93"/>
  <c r="AV113" i="93" s="1"/>
  <c r="AU113" i="87"/>
  <c r="AV113" i="87" s="1"/>
  <c r="AT113" i="87"/>
  <c r="V188" i="91"/>
  <c r="O126" i="91"/>
  <c r="V163" i="88"/>
  <c r="AT164" i="88"/>
  <c r="AH163" i="88"/>
  <c r="AD163" i="88"/>
  <c r="Q163" i="88"/>
  <c r="AJ163" i="88"/>
  <c r="AR163" i="88"/>
  <c r="S163" i="88"/>
  <c r="AN163" i="88"/>
  <c r="Z163" i="88"/>
  <c r="AR139" i="91"/>
  <c r="AT158" i="32"/>
  <c r="K108" i="93"/>
  <c r="AC108" i="93"/>
  <c r="U108" i="93"/>
  <c r="AU142" i="94"/>
  <c r="AV142" i="94" s="1"/>
  <c r="AU142" i="87"/>
  <c r="AV142" i="87" s="1"/>
  <c r="N132" i="91"/>
  <c r="AA132" i="91"/>
  <c r="AC132" i="91"/>
  <c r="AI132" i="91"/>
  <c r="M132" i="91"/>
  <c r="AD108" i="88"/>
  <c r="AD145" i="94"/>
  <c r="J145" i="88"/>
  <c r="AT173" i="91"/>
  <c r="AS139" i="94"/>
  <c r="AU141" i="94"/>
  <c r="AV141" i="94" s="1"/>
  <c r="AB139" i="94"/>
  <c r="AT141" i="87"/>
  <c r="L139" i="87"/>
  <c r="AH132" i="94"/>
  <c r="AT134" i="94"/>
  <c r="J132" i="94"/>
  <c r="W132" i="94"/>
  <c r="AT192" i="91"/>
  <c r="AU192" i="91"/>
  <c r="AV192" i="91" s="1"/>
  <c r="AD176" i="93"/>
  <c r="AC176" i="93"/>
  <c r="L176" i="93"/>
  <c r="O176" i="93"/>
  <c r="Q176" i="93"/>
  <c r="AU177" i="93"/>
  <c r="AS176" i="93"/>
  <c r="I176" i="93"/>
  <c r="AK176" i="93"/>
  <c r="AE176" i="93"/>
  <c r="W176" i="93"/>
  <c r="AU197" i="92"/>
  <c r="AV197" i="92" s="1"/>
  <c r="AT197" i="92"/>
  <c r="AU197" i="32"/>
  <c r="H114" i="94"/>
  <c r="AJ114" i="94"/>
  <c r="AF114" i="94"/>
  <c r="AN114" i="94"/>
  <c r="AT159" i="93"/>
  <c r="K157" i="93"/>
  <c r="S157" i="93"/>
  <c r="AT159" i="88"/>
  <c r="AU119" i="92"/>
  <c r="AV119" i="92" s="1"/>
  <c r="R126" i="92"/>
  <c r="AU162" i="94"/>
  <c r="AV162" i="94" s="1"/>
  <c r="AU162" i="93"/>
  <c r="AV162" i="93" s="1"/>
  <c r="AT160" i="91"/>
  <c r="AU160" i="91"/>
  <c r="AV160" i="91" s="1"/>
  <c r="AR194" i="92"/>
  <c r="U194" i="92"/>
  <c r="AB194" i="92"/>
  <c r="AU195" i="92"/>
  <c r="AS194" i="92"/>
  <c r="AE194" i="92"/>
  <c r="Z194" i="92"/>
  <c r="N194" i="92"/>
  <c r="Q194" i="92"/>
  <c r="N194" i="91"/>
  <c r="AE194" i="91"/>
  <c r="J194" i="91"/>
  <c r="AP194" i="91"/>
  <c r="V194" i="91"/>
  <c r="AN194" i="91"/>
  <c r="I194" i="91"/>
  <c r="W194" i="91"/>
  <c r="AO194" i="91"/>
  <c r="AH108" i="92"/>
  <c r="AT109" i="92"/>
  <c r="R108" i="92"/>
  <c r="W108" i="92"/>
  <c r="P108" i="92"/>
  <c r="H108" i="92"/>
  <c r="M108" i="92"/>
  <c r="AE108" i="92"/>
  <c r="AS108" i="92"/>
  <c r="AU109" i="92"/>
  <c r="Z108" i="87"/>
  <c r="N108" i="87"/>
  <c r="F107" i="87"/>
  <c r="AB108" i="87"/>
  <c r="V108" i="87"/>
  <c r="AA108" i="87"/>
  <c r="R108" i="87"/>
  <c r="AP108" i="87"/>
  <c r="AU143" i="94"/>
  <c r="AV143" i="94" s="1"/>
  <c r="AT143" i="94"/>
  <c r="AU116" i="91"/>
  <c r="AV116" i="91" s="1"/>
  <c r="O114" i="91"/>
  <c r="AN126" i="88"/>
  <c r="P126" i="88"/>
  <c r="S126" i="88"/>
  <c r="AP126" i="88"/>
  <c r="AQ126" i="88"/>
  <c r="Y126" i="88"/>
  <c r="AT127" i="88"/>
  <c r="AH126" i="88"/>
  <c r="AI126" i="88"/>
  <c r="H126" i="32"/>
  <c r="M163" i="94"/>
  <c r="AA163" i="94"/>
  <c r="U163" i="94"/>
  <c r="AT164" i="94"/>
  <c r="AH163" i="94"/>
  <c r="AN163" i="94"/>
  <c r="H163" i="94"/>
  <c r="S163" i="94"/>
  <c r="AM163" i="94"/>
  <c r="AO170" i="91"/>
  <c r="I170" i="91"/>
  <c r="Q170" i="91"/>
  <c r="AU144" i="92"/>
  <c r="AV144" i="92" s="1"/>
  <c r="Y163" i="92"/>
  <c r="AT166" i="92"/>
  <c r="AL163" i="92"/>
  <c r="W157" i="92"/>
  <c r="AT158" i="92"/>
  <c r="AJ157" i="92"/>
  <c r="J157" i="92"/>
  <c r="AL157" i="92"/>
  <c r="I157" i="92"/>
  <c r="L157" i="92"/>
  <c r="AU158" i="92"/>
  <c r="AS157" i="92"/>
  <c r="P157" i="92"/>
  <c r="AA132" i="88"/>
  <c r="AE132" i="88"/>
  <c r="Q132" i="88"/>
  <c r="AF132" i="88"/>
  <c r="AT133" i="88"/>
  <c r="AH132" i="88"/>
  <c r="AS132" i="88"/>
  <c r="AU133" i="88"/>
  <c r="AR132" i="88"/>
  <c r="AT111" i="87"/>
  <c r="AT193" i="92"/>
  <c r="AA120" i="88"/>
  <c r="W120" i="88"/>
  <c r="Q120" i="88"/>
  <c r="AC120" i="88"/>
  <c r="Z132" i="88"/>
  <c r="AU136" i="88"/>
  <c r="AV136" i="88" s="1"/>
  <c r="Q108" i="88"/>
  <c r="I108" i="88"/>
  <c r="G106" i="87"/>
  <c r="AT178" i="92"/>
  <c r="AJ182" i="92"/>
  <c r="P182" i="92"/>
  <c r="AO182" i="92"/>
  <c r="X182" i="92"/>
  <c r="AE182" i="92"/>
  <c r="AU183" i="92"/>
  <c r="AS182" i="92"/>
  <c r="J182" i="92"/>
  <c r="M182" i="92"/>
  <c r="H182" i="92"/>
  <c r="AU130" i="91"/>
  <c r="AV130" i="91" s="1"/>
  <c r="M126" i="91"/>
  <c r="AO163" i="94"/>
  <c r="O163" i="94"/>
  <c r="AF163" i="94"/>
  <c r="AU118" i="93"/>
  <c r="AV118" i="93" s="1"/>
  <c r="AT118" i="93"/>
  <c r="AU128" i="94"/>
  <c r="AV128" i="94" s="1"/>
  <c r="AT159" i="94"/>
  <c r="AT129" i="93"/>
  <c r="AU129" i="93"/>
  <c r="AV129" i="93" s="1"/>
  <c r="AU129" i="87"/>
  <c r="AV129" i="87" s="1"/>
  <c r="H194" i="88"/>
  <c r="M194" i="88"/>
  <c r="O194" i="88"/>
  <c r="AA194" i="88"/>
  <c r="AN194" i="88"/>
  <c r="AD194" i="88"/>
  <c r="S194" i="88"/>
  <c r="AO194" i="88"/>
  <c r="K194" i="88"/>
  <c r="AO108" i="94"/>
  <c r="F107" i="94"/>
  <c r="I108" i="94"/>
  <c r="AF108" i="94"/>
  <c r="K108" i="94"/>
  <c r="AM108" i="94"/>
  <c r="S108" i="94"/>
  <c r="AE108" i="94"/>
  <c r="AN108" i="94"/>
  <c r="AE108" i="88"/>
  <c r="J108" i="88"/>
  <c r="AT109" i="88"/>
  <c r="AJ108" i="88"/>
  <c r="V108" i="88"/>
  <c r="AQ108" i="88"/>
  <c r="AT143" i="32"/>
  <c r="AU143" i="32"/>
  <c r="N114" i="92"/>
  <c r="N126" i="91"/>
  <c r="V126" i="91"/>
  <c r="J126" i="91"/>
  <c r="I126" i="91"/>
  <c r="U126" i="91"/>
  <c r="Z126" i="91"/>
  <c r="K126" i="91"/>
  <c r="AR126" i="91"/>
  <c r="AK126" i="91"/>
  <c r="O126" i="92"/>
  <c r="I126" i="92"/>
  <c r="N126" i="92"/>
  <c r="W126" i="92"/>
  <c r="AS126" i="92"/>
  <c r="AU127" i="92"/>
  <c r="L126" i="92"/>
  <c r="AD126" i="92"/>
  <c r="J126" i="92"/>
  <c r="AT149" i="93"/>
  <c r="AU192" i="94"/>
  <c r="AV192" i="94" s="1"/>
  <c r="AT115" i="93"/>
  <c r="AH114" i="93"/>
  <c r="AT115" i="91"/>
  <c r="AH114" i="91"/>
  <c r="AU146" i="87"/>
  <c r="AS145" i="87"/>
  <c r="AU189" i="87"/>
  <c r="AS188" i="87"/>
  <c r="AQ188" i="87"/>
  <c r="AU171" i="93"/>
  <c r="AS170" i="93"/>
  <c r="AM170" i="87"/>
  <c r="N170" i="87"/>
  <c r="AU148" i="93"/>
  <c r="AV148" i="93" s="1"/>
  <c r="Q145" i="87"/>
  <c r="Y188" i="87"/>
  <c r="AU179" i="93"/>
  <c r="AV179" i="93" s="1"/>
  <c r="AT173" i="93"/>
  <c r="AU173" i="87"/>
  <c r="AV173" i="87" s="1"/>
  <c r="AT173" i="87"/>
  <c r="AT141" i="93"/>
  <c r="AQ139" i="92"/>
  <c r="AU135" i="93"/>
  <c r="AV135" i="93" s="1"/>
  <c r="AT192" i="88"/>
  <c r="AH176" i="94"/>
  <c r="AT177" i="94"/>
  <c r="W176" i="88"/>
  <c r="I176" i="88"/>
  <c r="AT177" i="88"/>
  <c r="AH176" i="88"/>
  <c r="U176" i="88"/>
  <c r="H176" i="88"/>
  <c r="N176" i="88"/>
  <c r="S114" i="93"/>
  <c r="W145" i="87"/>
  <c r="AE145" i="87"/>
  <c r="J145" i="87"/>
  <c r="AT146" i="87"/>
  <c r="AH145" i="87"/>
  <c r="H145" i="87"/>
  <c r="Y145" i="87"/>
  <c r="AE139" i="93"/>
  <c r="AH139" i="93"/>
  <c r="AQ139" i="88"/>
  <c r="AK139" i="88"/>
  <c r="I139" i="88"/>
  <c r="R139" i="88"/>
  <c r="AI139" i="88"/>
  <c r="V188" i="93"/>
  <c r="Z188" i="93"/>
  <c r="U188" i="93"/>
  <c r="AB188" i="93"/>
  <c r="AE188" i="93"/>
  <c r="AM188" i="87"/>
  <c r="I188" i="87"/>
  <c r="S188" i="87"/>
  <c r="AR188" i="87"/>
  <c r="V170" i="93"/>
  <c r="O170" i="93"/>
  <c r="L170" i="93"/>
  <c r="X170" i="93"/>
  <c r="AN170" i="93"/>
  <c r="K170" i="93"/>
  <c r="X170" i="87"/>
  <c r="AE170" i="87"/>
  <c r="AU171" i="87"/>
  <c r="AS170" i="87"/>
  <c r="Z170" i="87"/>
  <c r="P170" i="87"/>
  <c r="AC145" i="87"/>
  <c r="AT147" i="93"/>
  <c r="S120" i="91"/>
  <c r="AU122" i="32"/>
  <c r="AU137" i="92"/>
  <c r="AV137" i="92" s="1"/>
  <c r="AT137" i="32"/>
  <c r="AT150" i="92"/>
  <c r="AU113" i="32"/>
  <c r="AT113" i="32"/>
  <c r="AA188" i="93"/>
  <c r="AT190" i="87"/>
  <c r="W188" i="87"/>
  <c r="AE188" i="87"/>
  <c r="AT164" i="92"/>
  <c r="AH163" i="92"/>
  <c r="AS163" i="92"/>
  <c r="AU164" i="92"/>
  <c r="M163" i="92"/>
  <c r="AA163" i="87"/>
  <c r="X163" i="87"/>
  <c r="AC163" i="87"/>
  <c r="S163" i="87"/>
  <c r="AT181" i="94"/>
  <c r="AT172" i="94"/>
  <c r="AU196" i="94"/>
  <c r="AV196" i="94" s="1"/>
  <c r="AT196" i="88"/>
  <c r="AU196" i="88"/>
  <c r="AV196" i="88" s="1"/>
  <c r="AT144" i="88"/>
  <c r="AT166" i="94"/>
  <c r="AT158" i="93"/>
  <c r="AH157" i="93"/>
  <c r="H157" i="93"/>
  <c r="AH157" i="94"/>
  <c r="AT158" i="94"/>
  <c r="AM157" i="94"/>
  <c r="AU123" i="91"/>
  <c r="AV123" i="91" s="1"/>
  <c r="AT123" i="91"/>
  <c r="AT123" i="32"/>
  <c r="AT110" i="92"/>
  <c r="AE132" i="92"/>
  <c r="AQ132" i="92"/>
  <c r="S132" i="92"/>
  <c r="M132" i="92"/>
  <c r="AO132" i="92"/>
  <c r="AR132" i="92"/>
  <c r="O132" i="92"/>
  <c r="H132" i="32"/>
  <c r="AU186" i="32"/>
  <c r="AU111" i="32"/>
  <c r="AS120" i="92"/>
  <c r="AU121" i="92"/>
  <c r="AD120" i="92"/>
  <c r="O120" i="92"/>
  <c r="AQ120" i="92"/>
  <c r="P120" i="92"/>
  <c r="AN120" i="87"/>
  <c r="X120" i="87"/>
  <c r="AB120" i="87"/>
  <c r="AF120" i="87"/>
  <c r="AU184" i="93"/>
  <c r="AV184" i="93" s="1"/>
  <c r="AU184" i="87"/>
  <c r="AV184" i="87" s="1"/>
  <c r="AT136" i="87"/>
  <c r="AU136" i="87"/>
  <c r="AV136" i="87" s="1"/>
  <c r="AU112" i="93"/>
  <c r="AV112" i="93" s="1"/>
  <c r="AT112" i="87"/>
  <c r="AU112" i="87"/>
  <c r="AV112" i="87" s="1"/>
  <c r="AD182" i="93"/>
  <c r="AQ182" i="93"/>
  <c r="AI182" i="93"/>
  <c r="Y182" i="93"/>
  <c r="AT165" i="93"/>
  <c r="AC194" i="93"/>
  <c r="Z194" i="87"/>
  <c r="AT198" i="87"/>
  <c r="AT118" i="87"/>
  <c r="AU118" i="87"/>
  <c r="AV118" i="87" s="1"/>
  <c r="AU168" i="88"/>
  <c r="AV168" i="88" s="1"/>
  <c r="AT155" i="93"/>
  <c r="AT155" i="87"/>
  <c r="AF151" i="87"/>
  <c r="L126" i="93"/>
  <c r="AT128" i="87"/>
  <c r="AA126" i="87"/>
  <c r="AU199" i="94"/>
  <c r="AV199" i="94" s="1"/>
  <c r="AU119" i="93"/>
  <c r="AV119" i="93" s="1"/>
  <c r="AT175" i="93"/>
  <c r="AU162" i="87"/>
  <c r="AV162" i="87" s="1"/>
  <c r="AU160" i="93"/>
  <c r="AV160" i="93" s="1"/>
  <c r="AT160" i="87"/>
  <c r="Q194" i="94"/>
  <c r="AN194" i="94"/>
  <c r="I194" i="94"/>
  <c r="AJ194" i="94"/>
  <c r="AD194" i="94"/>
  <c r="AM194" i="94"/>
  <c r="AH108" i="91"/>
  <c r="AT109" i="91"/>
  <c r="P108" i="91"/>
  <c r="AA108" i="91"/>
  <c r="F107" i="91"/>
  <c r="L108" i="91"/>
  <c r="AK108" i="91"/>
  <c r="AR108" i="91"/>
  <c r="K108" i="91"/>
  <c r="AB108" i="91"/>
  <c r="AT161" i="94"/>
  <c r="Q157" i="92"/>
  <c r="AT161" i="92"/>
  <c r="W139" i="88"/>
  <c r="R126" i="93"/>
  <c r="Q126" i="93"/>
  <c r="P126" i="93"/>
  <c r="AJ126" i="93"/>
  <c r="J126" i="93"/>
  <c r="AK126" i="93"/>
  <c r="AH126" i="93"/>
  <c r="AT127" i="93"/>
  <c r="Y126" i="93"/>
  <c r="AL126" i="93"/>
  <c r="AU191" i="88"/>
  <c r="AV191" i="88" s="1"/>
  <c r="AH151" i="92"/>
  <c r="AU131" i="32"/>
  <c r="AK194" i="87"/>
  <c r="AM194" i="87"/>
  <c r="AB194" i="87"/>
  <c r="AR163" i="94"/>
  <c r="P157" i="88"/>
  <c r="K157" i="88"/>
  <c r="X157" i="88"/>
  <c r="AU110" i="91"/>
  <c r="AV110" i="91" s="1"/>
  <c r="O108" i="91"/>
  <c r="AO108" i="91"/>
  <c r="AU186" i="94"/>
  <c r="AV186" i="94" s="1"/>
  <c r="AU111" i="94"/>
  <c r="AV111" i="94" s="1"/>
  <c r="AU193" i="94"/>
  <c r="AV193" i="94" s="1"/>
  <c r="AP120" i="91"/>
  <c r="Q120" i="91"/>
  <c r="J120" i="91"/>
  <c r="AJ120" i="91"/>
  <c r="AO120" i="91"/>
  <c r="O120" i="91"/>
  <c r="AS120" i="91"/>
  <c r="AU121" i="91"/>
  <c r="AT136" i="91"/>
  <c r="AT112" i="92"/>
  <c r="AU191" i="92"/>
  <c r="AV191" i="92" s="1"/>
  <c r="AB145" i="92"/>
  <c r="I145" i="92"/>
  <c r="AO145" i="92"/>
  <c r="AT149" i="32"/>
  <c r="AT173" i="32"/>
  <c r="AF132" i="91"/>
  <c r="AU134" i="91"/>
  <c r="AV134" i="91" s="1"/>
  <c r="AM132" i="91"/>
  <c r="AU154" i="87"/>
  <c r="AV154" i="87" s="1"/>
  <c r="AS151" i="87"/>
  <c r="Y188" i="93"/>
  <c r="AT192" i="87"/>
  <c r="AQ176" i="92"/>
  <c r="L176" i="92"/>
  <c r="AD176" i="92"/>
  <c r="AE176" i="92"/>
  <c r="AJ176" i="92"/>
  <c r="L176" i="87"/>
  <c r="AE176" i="87"/>
  <c r="W176" i="87"/>
  <c r="I176" i="87"/>
  <c r="AK176" i="87"/>
  <c r="R176" i="87"/>
  <c r="AU197" i="94"/>
  <c r="AV197" i="94" s="1"/>
  <c r="AH114" i="92"/>
  <c r="AT115" i="92"/>
  <c r="W114" i="92"/>
  <c r="AD114" i="92"/>
  <c r="O114" i="92"/>
  <c r="AI114" i="92"/>
  <c r="AC114" i="92"/>
  <c r="H114" i="32"/>
  <c r="AU124" i="92"/>
  <c r="AV124" i="92" s="1"/>
  <c r="I145" i="88"/>
  <c r="AS145" i="88"/>
  <c r="AU146" i="88"/>
  <c r="M145" i="88"/>
  <c r="AP145" i="88"/>
  <c r="AT146" i="88"/>
  <c r="AH145" i="88"/>
  <c r="U139" i="91"/>
  <c r="AQ139" i="91"/>
  <c r="AS139" i="91"/>
  <c r="AU140" i="91"/>
  <c r="F138" i="91"/>
  <c r="V139" i="91"/>
  <c r="R139" i="91"/>
  <c r="AQ188" i="92"/>
  <c r="Q188" i="92"/>
  <c r="AC188" i="92"/>
  <c r="V188" i="92"/>
  <c r="AD188" i="92"/>
  <c r="AJ188" i="92"/>
  <c r="H188" i="32"/>
  <c r="AR170" i="92"/>
  <c r="AL170" i="92"/>
  <c r="V170" i="92"/>
  <c r="AS170" i="92"/>
  <c r="AU171" i="92"/>
  <c r="R170" i="92"/>
  <c r="AO170" i="92"/>
  <c r="AC170" i="92"/>
  <c r="AF170" i="92"/>
  <c r="AT171" i="92"/>
  <c r="F169" i="32"/>
  <c r="AT171" i="32"/>
  <c r="AT148" i="32"/>
  <c r="AT125" i="94"/>
  <c r="AI145" i="92"/>
  <c r="AT137" i="91"/>
  <c r="AT150" i="91"/>
  <c r="AU150" i="91"/>
  <c r="AV150" i="91" s="1"/>
  <c r="AT113" i="92"/>
  <c r="AA188" i="92"/>
  <c r="AO163" i="91"/>
  <c r="O163" i="91"/>
  <c r="AT164" i="91"/>
  <c r="AA163" i="91"/>
  <c r="AM176" i="88"/>
  <c r="J170" i="87"/>
  <c r="AT196" i="92"/>
  <c r="AH163" i="91"/>
  <c r="AT167" i="91"/>
  <c r="AT144" i="93"/>
  <c r="J157" i="91"/>
  <c r="AP157" i="91"/>
  <c r="AS157" i="91"/>
  <c r="AU158" i="91"/>
  <c r="AJ157" i="91"/>
  <c r="AE157" i="87"/>
  <c r="O157" i="87"/>
  <c r="P157" i="87"/>
  <c r="AB157" i="87"/>
  <c r="Y157" i="87"/>
  <c r="AT123" i="88"/>
  <c r="AL120" i="88"/>
  <c r="Z108" i="88"/>
  <c r="Z132" i="87"/>
  <c r="AB132" i="87"/>
  <c r="V132" i="87"/>
  <c r="J132" i="87"/>
  <c r="AM188" i="88"/>
  <c r="AN120" i="93"/>
  <c r="Y120" i="93"/>
  <c r="K120" i="93"/>
  <c r="J120" i="93"/>
  <c r="AM120" i="93"/>
  <c r="AU184" i="92"/>
  <c r="AV184" i="92" s="1"/>
  <c r="H132" i="92"/>
  <c r="AT112" i="91"/>
  <c r="AU112" i="91"/>
  <c r="AV112" i="91" s="1"/>
  <c r="AU112" i="32"/>
  <c r="AT178" i="94"/>
  <c r="AU178" i="87"/>
  <c r="AV178" i="87" s="1"/>
  <c r="AA182" i="91"/>
  <c r="K182" i="91"/>
  <c r="J182" i="91"/>
  <c r="L182" i="91"/>
  <c r="Y182" i="91"/>
  <c r="AD182" i="91"/>
  <c r="AU130" i="92"/>
  <c r="AV130" i="92" s="1"/>
  <c r="AT165" i="92"/>
  <c r="AT165" i="32"/>
  <c r="AU198" i="91"/>
  <c r="AV198" i="91" s="1"/>
  <c r="AT198" i="91"/>
  <c r="AU198" i="32"/>
  <c r="AT198" i="32"/>
  <c r="I114" i="88"/>
  <c r="Q114" i="88"/>
  <c r="AT155" i="32"/>
  <c r="AT128" i="92"/>
  <c r="AU159" i="91"/>
  <c r="AV159" i="91" s="1"/>
  <c r="AT129" i="94"/>
  <c r="AU175" i="32"/>
  <c r="AU162" i="88"/>
  <c r="AV162" i="88" s="1"/>
  <c r="AT160" i="92"/>
  <c r="AU160" i="92"/>
  <c r="AV160" i="92" s="1"/>
  <c r="AJ194" i="87"/>
  <c r="AE194" i="87"/>
  <c r="O194" i="87"/>
  <c r="L194" i="87"/>
  <c r="Y114" i="88"/>
  <c r="AT117" i="88"/>
  <c r="N108" i="93"/>
  <c r="AT161" i="93"/>
  <c r="AK157" i="87"/>
  <c r="AU161" i="87"/>
  <c r="AV161" i="87" s="1"/>
  <c r="Y139" i="91"/>
  <c r="AU143" i="91"/>
  <c r="AV143" i="91" s="1"/>
  <c r="AP114" i="93"/>
  <c r="AT116" i="87"/>
  <c r="AU116" i="87"/>
  <c r="AV116" i="87" s="1"/>
  <c r="AL126" i="94"/>
  <c r="I126" i="94"/>
  <c r="AF126" i="94"/>
  <c r="AB126" i="94"/>
  <c r="AA126" i="94"/>
  <c r="AK126" i="94"/>
  <c r="N126" i="94"/>
  <c r="P126" i="94"/>
  <c r="AL126" i="87"/>
  <c r="S126" i="87"/>
  <c r="AD126" i="87"/>
  <c r="AB126" i="87"/>
  <c r="AM126" i="87"/>
  <c r="AT127" i="87"/>
  <c r="AJ126" i="87"/>
  <c r="AU173" i="88"/>
  <c r="AV173" i="88" s="1"/>
  <c r="AU141" i="88"/>
  <c r="AV141" i="88" s="1"/>
  <c r="K132" i="88"/>
  <c r="AT135" i="91"/>
  <c r="AU135" i="91"/>
  <c r="AV135" i="91" s="1"/>
  <c r="AT154" i="92"/>
  <c r="L151" i="92"/>
  <c r="AU154" i="32"/>
  <c r="AU192" i="92"/>
  <c r="AV192" i="92" s="1"/>
  <c r="AU192" i="32"/>
  <c r="AK176" i="91"/>
  <c r="J176" i="91"/>
  <c r="AE176" i="91"/>
  <c r="Y176" i="91"/>
  <c r="AM176" i="91"/>
  <c r="AU177" i="32"/>
  <c r="AU197" i="93"/>
  <c r="AV197" i="93" s="1"/>
  <c r="AT197" i="91"/>
  <c r="J114" i="88"/>
  <c r="H114" i="88"/>
  <c r="AO114" i="88"/>
  <c r="X163" i="88"/>
  <c r="AC163" i="88"/>
  <c r="K163" i="88"/>
  <c r="AL163" i="88"/>
  <c r="O163" i="88"/>
  <c r="AE163" i="88"/>
  <c r="AK163" i="88"/>
  <c r="AT196" i="32"/>
  <c r="AU158" i="32"/>
  <c r="S108" i="93"/>
  <c r="AL108" i="93"/>
  <c r="AT142" i="94"/>
  <c r="AT142" i="87"/>
  <c r="Y132" i="91"/>
  <c r="AE132" i="91"/>
  <c r="J132" i="91"/>
  <c r="O132" i="91"/>
  <c r="L132" i="91"/>
  <c r="AT186" i="92"/>
  <c r="AJ151" i="88"/>
  <c r="G106" i="91"/>
  <c r="Z182" i="92"/>
  <c r="AF182" i="92"/>
  <c r="AI182" i="92"/>
  <c r="V182" i="92"/>
  <c r="AD182" i="92"/>
  <c r="Y182" i="92"/>
  <c r="AD126" i="91"/>
  <c r="AT130" i="91"/>
  <c r="Z163" i="94"/>
  <c r="AT165" i="94"/>
  <c r="AU198" i="94"/>
  <c r="AV198" i="94" s="1"/>
  <c r="W114" i="93"/>
  <c r="AU168" i="94"/>
  <c r="AV168" i="94" s="1"/>
  <c r="S151" i="94"/>
  <c r="H108" i="32"/>
  <c r="AU191" i="93"/>
  <c r="AV191" i="93" s="1"/>
  <c r="AT191" i="93"/>
  <c r="AT191" i="87"/>
  <c r="AU149" i="93"/>
  <c r="AV149" i="93" s="1"/>
  <c r="AU179" i="88"/>
  <c r="AV179" i="88" s="1"/>
  <c r="X139" i="92"/>
  <c r="Y132" i="93"/>
  <c r="AU134" i="92"/>
  <c r="AV134" i="92" s="1"/>
  <c r="AT135" i="93"/>
  <c r="AU154" i="94"/>
  <c r="AT154" i="91"/>
  <c r="AU154" i="91"/>
  <c r="AV154" i="91" s="1"/>
  <c r="H188" i="94"/>
  <c r="AT192" i="94"/>
  <c r="AU192" i="88"/>
  <c r="AV192" i="88" s="1"/>
  <c r="R176" i="94"/>
  <c r="AL176" i="94"/>
  <c r="K176" i="94"/>
  <c r="AI176" i="94"/>
  <c r="AA176" i="94"/>
  <c r="X176" i="94"/>
  <c r="AR176" i="94"/>
  <c r="AF176" i="94"/>
  <c r="AE176" i="94"/>
  <c r="L176" i="88"/>
  <c r="AN176" i="88"/>
  <c r="Z176" i="88"/>
  <c r="AL176" i="88"/>
  <c r="Y176" i="88"/>
  <c r="V176" i="88"/>
  <c r="Q194" i="87"/>
  <c r="H114" i="93"/>
  <c r="AM114" i="93"/>
  <c r="AO114" i="93"/>
  <c r="X114" i="93"/>
  <c r="AK114" i="93"/>
  <c r="AR114" i="93"/>
  <c r="AU115" i="93"/>
  <c r="AS114" i="93"/>
  <c r="W114" i="91"/>
  <c r="AE114" i="91"/>
  <c r="J114" i="91"/>
  <c r="AJ114" i="91"/>
  <c r="I114" i="91"/>
  <c r="AQ114" i="91"/>
  <c r="N145" i="87"/>
  <c r="AM145" i="87"/>
  <c r="AB145" i="87"/>
  <c r="K145" i="87"/>
  <c r="AA139" i="88"/>
  <c r="AN139" i="88"/>
  <c r="K139" i="88"/>
  <c r="AM139" i="88"/>
  <c r="AH139" i="88"/>
  <c r="AT140" i="88"/>
  <c r="L139" i="88"/>
  <c r="U139" i="88"/>
  <c r="Y139" i="88"/>
  <c r="AE139" i="88"/>
  <c r="AO188" i="93"/>
  <c r="O188" i="93"/>
  <c r="AF188" i="93"/>
  <c r="AQ188" i="93"/>
  <c r="Q188" i="93"/>
  <c r="AU189" i="93"/>
  <c r="AS188" i="93"/>
  <c r="R188" i="93"/>
  <c r="AP188" i="93"/>
  <c r="AB188" i="87"/>
  <c r="Z188" i="87"/>
  <c r="AK188" i="87"/>
  <c r="AI188" i="87"/>
  <c r="AA188" i="87"/>
  <c r="J188" i="87"/>
  <c r="N170" i="93"/>
  <c r="AL170" i="93"/>
  <c r="M170" i="93"/>
  <c r="AH170" i="93"/>
  <c r="AT171" i="93"/>
  <c r="U170" i="93"/>
  <c r="Z170" i="93"/>
  <c r="AJ170" i="93"/>
  <c r="AB170" i="93"/>
  <c r="AN170" i="87"/>
  <c r="AO170" i="87"/>
  <c r="AC170" i="87"/>
  <c r="V170" i="87"/>
  <c r="O170" i="87"/>
  <c r="AQ170" i="87"/>
  <c r="AK170" i="87"/>
  <c r="AJ170" i="87"/>
  <c r="R170" i="87"/>
  <c r="AH170" i="87"/>
  <c r="AT171" i="87"/>
  <c r="AT148" i="93"/>
  <c r="L145" i="87"/>
  <c r="AU148" i="87"/>
  <c r="AV148" i="87" s="1"/>
  <c r="AT125" i="92"/>
  <c r="AT125" i="87"/>
  <c r="O145" i="87"/>
  <c r="AQ145" i="87"/>
  <c r="AT122" i="91"/>
  <c r="AU137" i="32"/>
  <c r="AT113" i="91"/>
  <c r="J188" i="93"/>
  <c r="AU190" i="93"/>
  <c r="AV190" i="93" s="1"/>
  <c r="N188" i="87"/>
  <c r="AT131" i="94"/>
  <c r="K163" i="92"/>
  <c r="AJ163" i="92"/>
  <c r="AN163" i="92"/>
  <c r="Z163" i="92"/>
  <c r="I163" i="92"/>
  <c r="J163" i="87"/>
  <c r="W163" i="87"/>
  <c r="AB163" i="87"/>
  <c r="AI163" i="87"/>
  <c r="AS163" i="87"/>
  <c r="AU164" i="87"/>
  <c r="Y163" i="87"/>
  <c r="AP163" i="87"/>
  <c r="AU181" i="94"/>
  <c r="AV181" i="94" s="1"/>
  <c r="AU181" i="93"/>
  <c r="AV181" i="93" s="1"/>
  <c r="AK163" i="92"/>
  <c r="AU167" i="92"/>
  <c r="AV167" i="92" s="1"/>
  <c r="AT167" i="32"/>
  <c r="AT144" i="94"/>
  <c r="AU144" i="94"/>
  <c r="AV144" i="94" s="1"/>
  <c r="J163" i="88"/>
  <c r="AU166" i="88"/>
  <c r="AV166" i="88" s="1"/>
  <c r="AU158" i="93"/>
  <c r="Y157" i="93"/>
  <c r="AB157" i="93"/>
  <c r="AF157" i="93"/>
  <c r="Q157" i="93"/>
  <c r="AJ157" i="94"/>
  <c r="AA157" i="94"/>
  <c r="AC157" i="94"/>
  <c r="N157" i="94"/>
  <c r="K157" i="94"/>
  <c r="P157" i="94"/>
  <c r="AO157" i="94"/>
  <c r="AR157" i="94"/>
  <c r="AD157" i="94"/>
  <c r="AU123" i="32"/>
  <c r="AL108" i="92"/>
  <c r="AT110" i="32"/>
  <c r="AT142" i="93"/>
  <c r="AU142" i="93"/>
  <c r="AV142" i="93" s="1"/>
  <c r="Q132" i="92"/>
  <c r="U132" i="92"/>
  <c r="AB132" i="92"/>
  <c r="AK132" i="92"/>
  <c r="AT133" i="92"/>
  <c r="AH132" i="92"/>
  <c r="AD132" i="92"/>
  <c r="L132" i="92"/>
  <c r="AN132" i="92"/>
  <c r="AF132" i="92"/>
  <c r="AT133" i="32"/>
  <c r="AU111" i="91"/>
  <c r="AV111" i="91" s="1"/>
  <c r="AT111" i="91"/>
  <c r="AC120" i="92"/>
  <c r="Y120" i="92"/>
  <c r="S120" i="92"/>
  <c r="AF120" i="92"/>
  <c r="AL120" i="92"/>
  <c r="Q120" i="92"/>
  <c r="J120" i="92"/>
  <c r="AL120" i="87"/>
  <c r="Z120" i="87"/>
  <c r="W120" i="87"/>
  <c r="M120" i="87"/>
  <c r="AO120" i="87"/>
  <c r="Q120" i="87"/>
  <c r="AU121" i="87"/>
  <c r="AS120" i="87"/>
  <c r="V120" i="87"/>
  <c r="AE120" i="87"/>
  <c r="AT184" i="87"/>
  <c r="AT136" i="93"/>
  <c r="AT178" i="91"/>
  <c r="AB176" i="91"/>
  <c r="M176" i="91"/>
  <c r="J182" i="93"/>
  <c r="L182" i="93"/>
  <c r="X182" i="93"/>
  <c r="N182" i="93"/>
  <c r="S182" i="93"/>
  <c r="AJ182" i="93"/>
  <c r="K182" i="93"/>
  <c r="H182" i="93"/>
  <c r="AU165" i="93"/>
  <c r="AV165" i="93" s="1"/>
  <c r="Z163" i="93"/>
  <c r="AR163" i="87"/>
  <c r="AT165" i="87"/>
  <c r="AQ194" i="87"/>
  <c r="AT168" i="92"/>
  <c r="AT128" i="93"/>
  <c r="J126" i="87"/>
  <c r="AH126" i="87"/>
  <c r="AU199" i="93"/>
  <c r="AV199" i="93" s="1"/>
  <c r="AU159" i="32"/>
  <c r="AT159" i="32"/>
  <c r="AT119" i="93"/>
  <c r="AU119" i="32"/>
  <c r="AT129" i="91"/>
  <c r="AU129" i="91"/>
  <c r="AV129" i="91" s="1"/>
  <c r="AT162" i="92"/>
  <c r="AT162" i="87"/>
  <c r="M157" i="87"/>
  <c r="AH194" i="94"/>
  <c r="AT195" i="94"/>
  <c r="AU195" i="94"/>
  <c r="AS194" i="94"/>
  <c r="K194" i="94"/>
  <c r="AQ194" i="94"/>
  <c r="Z194" i="94"/>
  <c r="AE194" i="94"/>
  <c r="H194" i="94"/>
  <c r="O194" i="94"/>
  <c r="AU195" i="32"/>
  <c r="AU117" i="32"/>
  <c r="N108" i="91"/>
  <c r="AE108" i="91"/>
  <c r="J108" i="91"/>
  <c r="AJ108" i="91"/>
  <c r="AD108" i="91"/>
  <c r="V108" i="91"/>
  <c r="M108" i="91"/>
  <c r="AU109" i="91"/>
  <c r="AS108" i="91"/>
  <c r="AU161" i="94"/>
  <c r="AV161" i="94" s="1"/>
  <c r="AO157" i="92"/>
  <c r="AU143" i="92"/>
  <c r="AV143" i="92" s="1"/>
  <c r="AF139" i="92"/>
  <c r="AT143" i="88"/>
  <c r="AB114" i="88"/>
  <c r="AO126" i="93"/>
  <c r="AE126" i="93"/>
  <c r="O126" i="93"/>
  <c r="AR126" i="93"/>
  <c r="M126" i="93"/>
  <c r="AA126" i="93"/>
  <c r="AU127" i="93"/>
  <c r="AS126" i="93"/>
  <c r="AT191" i="88"/>
  <c r="AT131" i="32"/>
  <c r="AU181" i="92"/>
  <c r="AV181" i="92" s="1"/>
  <c r="AT181" i="92"/>
  <c r="K194" i="87"/>
  <c r="AO194" i="87"/>
  <c r="AT167" i="94"/>
  <c r="AU144" i="32"/>
  <c r="P163" i="91"/>
  <c r="AE157" i="88"/>
  <c r="AD157" i="88"/>
  <c r="AS157" i="88"/>
  <c r="AU158" i="88"/>
  <c r="W157" i="88"/>
  <c r="AF157" i="88"/>
  <c r="AM157" i="88"/>
  <c r="AO157" i="88"/>
  <c r="AT110" i="91"/>
  <c r="AF108" i="91"/>
  <c r="Z108" i="91"/>
  <c r="K132" i="94"/>
  <c r="X132" i="94"/>
  <c r="I132" i="94"/>
  <c r="AN132" i="94"/>
  <c r="W120" i="91"/>
  <c r="H120" i="91"/>
  <c r="AE120" i="91"/>
  <c r="AL120" i="91"/>
  <c r="R120" i="91"/>
  <c r="AR120" i="91"/>
  <c r="AD120" i="91"/>
  <c r="AF120" i="91"/>
  <c r="AT184" i="91"/>
  <c r="AT191" i="92"/>
  <c r="Z145" i="92"/>
  <c r="AF145" i="92"/>
  <c r="AT149" i="92"/>
  <c r="AU179" i="92"/>
  <c r="AV179" i="92" s="1"/>
  <c r="AT179" i="32"/>
  <c r="AJ139" i="91"/>
  <c r="AU141" i="91"/>
  <c r="AV141" i="91" s="1"/>
  <c r="AD132" i="91"/>
  <c r="S132" i="91"/>
  <c r="AU134" i="32"/>
  <c r="AT135" i="88"/>
  <c r="H132" i="88"/>
  <c r="S132" i="88"/>
  <c r="AU135" i="88"/>
  <c r="AV135" i="88" s="1"/>
  <c r="AU135" i="32"/>
  <c r="AT135" i="32"/>
  <c r="AU154" i="93"/>
  <c r="AV154" i="93" s="1"/>
  <c r="O151" i="93"/>
  <c r="H188" i="93"/>
  <c r="AU192" i="93"/>
  <c r="AV192" i="93" s="1"/>
  <c r="AU192" i="87"/>
  <c r="AV192" i="87" s="1"/>
  <c r="AL176" i="92"/>
  <c r="AF176" i="92"/>
  <c r="AI176" i="92"/>
  <c r="AU177" i="92"/>
  <c r="AS176" i="92"/>
  <c r="S176" i="92"/>
  <c r="W176" i="92"/>
  <c r="P176" i="92"/>
  <c r="AN176" i="92"/>
  <c r="Y176" i="92"/>
  <c r="AN176" i="87"/>
  <c r="Q176" i="87"/>
  <c r="K176" i="87"/>
  <c r="AM176" i="87"/>
  <c r="AL176" i="87"/>
  <c r="Z176" i="87"/>
  <c r="M176" i="87"/>
  <c r="AU115" i="92"/>
  <c r="AS114" i="92"/>
  <c r="AM114" i="92"/>
  <c r="P114" i="92"/>
  <c r="J114" i="92"/>
  <c r="H114" i="92"/>
  <c r="AF114" i="92"/>
  <c r="AL114" i="92"/>
  <c r="X114" i="92"/>
  <c r="AU115" i="32"/>
  <c r="AT124" i="92"/>
  <c r="AE145" i="88"/>
  <c r="O145" i="88"/>
  <c r="AJ145" i="88"/>
  <c r="AK145" i="88"/>
  <c r="AI139" i="91"/>
  <c r="AK139" i="91"/>
  <c r="AP139" i="91"/>
  <c r="AC139" i="91"/>
  <c r="X139" i="91"/>
  <c r="AM139" i="91"/>
  <c r="N139" i="91"/>
  <c r="AA139" i="91"/>
  <c r="H139" i="32"/>
  <c r="P188" i="92"/>
  <c r="U188" i="92"/>
  <c r="AO188" i="92"/>
  <c r="K188" i="92"/>
  <c r="AM188" i="92"/>
  <c r="S188" i="92"/>
  <c r="H188" i="92"/>
  <c r="R188" i="92"/>
  <c r="N188" i="92"/>
  <c r="AU189" i="32"/>
  <c r="M170" i="92"/>
  <c r="S170" i="92"/>
  <c r="L170" i="92"/>
  <c r="U170" i="92"/>
  <c r="AM170" i="92"/>
  <c r="N170" i="92"/>
  <c r="Q170" i="92"/>
  <c r="AJ170" i="92"/>
  <c r="I170" i="92"/>
  <c r="AT148" i="92"/>
  <c r="AT147" i="92"/>
  <c r="AU147" i="32"/>
  <c r="AP120" i="88"/>
  <c r="AT122" i="88"/>
  <c r="AU113" i="92"/>
  <c r="AV113" i="92" s="1"/>
  <c r="AR108" i="92"/>
  <c r="AU190" i="92"/>
  <c r="AV190" i="92" s="1"/>
  <c r="AT190" i="32"/>
  <c r="AU190" i="32"/>
  <c r="AU131" i="93"/>
  <c r="AV131" i="93" s="1"/>
  <c r="AU131" i="87"/>
  <c r="AV131" i="87" s="1"/>
  <c r="AB163" i="91"/>
  <c r="Q163" i="91"/>
  <c r="Z163" i="91"/>
  <c r="AD163" i="91"/>
  <c r="L163" i="91"/>
  <c r="AF163" i="91"/>
  <c r="AE163" i="91"/>
  <c r="G106" i="94"/>
  <c r="AT181" i="91"/>
  <c r="AT172" i="93"/>
  <c r="AP170" i="87"/>
  <c r="AU172" i="87"/>
  <c r="AV172" i="87" s="1"/>
  <c r="AT196" i="93"/>
  <c r="H163" i="91"/>
  <c r="AN163" i="91"/>
  <c r="AU144" i="93"/>
  <c r="AV144" i="93" s="1"/>
  <c r="AT144" i="87"/>
  <c r="AU144" i="87"/>
  <c r="AV144" i="87" s="1"/>
  <c r="AT166" i="93"/>
  <c r="U157" i="91"/>
  <c r="I157" i="91"/>
  <c r="AE157" i="91"/>
  <c r="Y157" i="91"/>
  <c r="AM157" i="91"/>
  <c r="AH157" i="91"/>
  <c r="AT158" i="91"/>
  <c r="AD157" i="91"/>
  <c r="N157" i="87"/>
  <c r="W157" i="87"/>
  <c r="V157" i="87"/>
  <c r="L157" i="87"/>
  <c r="Z157" i="87"/>
  <c r="H157" i="87"/>
  <c r="AU123" i="88"/>
  <c r="AV123" i="88" s="1"/>
  <c r="AB108" i="88"/>
  <c r="AT142" i="92"/>
  <c r="AU142" i="92"/>
  <c r="AV142" i="92" s="1"/>
  <c r="W132" i="87"/>
  <c r="AQ132" i="87"/>
  <c r="AC132" i="87"/>
  <c r="X132" i="87"/>
  <c r="Q132" i="87"/>
  <c r="AU133" i="87"/>
  <c r="AS132" i="87"/>
  <c r="AM132" i="87"/>
  <c r="AP132" i="87"/>
  <c r="AT133" i="87"/>
  <c r="AH132" i="87"/>
  <c r="AU111" i="92"/>
  <c r="AV111" i="92" s="1"/>
  <c r="X188" i="88"/>
  <c r="AU193" i="88"/>
  <c r="AV193" i="88" s="1"/>
  <c r="O120" i="93"/>
  <c r="AQ120" i="93"/>
  <c r="AB120" i="93"/>
  <c r="AR120" i="93"/>
  <c r="H120" i="32"/>
  <c r="AU184" i="32"/>
  <c r="AU136" i="92"/>
  <c r="AV136" i="92" s="1"/>
  <c r="AT136" i="32"/>
  <c r="S108" i="91"/>
  <c r="AT112" i="32"/>
  <c r="AH151" i="87"/>
  <c r="AT178" i="87"/>
  <c r="AM182" i="91"/>
  <c r="X182" i="91"/>
  <c r="AO182" i="91"/>
  <c r="AB182" i="91"/>
  <c r="S182" i="91"/>
  <c r="M182" i="91"/>
  <c r="AC182" i="91"/>
  <c r="U182" i="91"/>
  <c r="AJ182" i="91"/>
  <c r="H182" i="91"/>
  <c r="AU165" i="32"/>
  <c r="AI114" i="88"/>
  <c r="AU118" i="88"/>
  <c r="AV118" i="88" s="1"/>
  <c r="AU118" i="32"/>
  <c r="AT168" i="93"/>
  <c r="AT168" i="32"/>
  <c r="AU155" i="92"/>
  <c r="AV155" i="92" s="1"/>
  <c r="AU155" i="32"/>
  <c r="H126" i="92"/>
  <c r="AU128" i="32"/>
  <c r="AU199" i="92"/>
  <c r="AV199" i="92" s="1"/>
  <c r="AR157" i="91"/>
  <c r="AU119" i="88"/>
  <c r="AV119" i="88" s="1"/>
  <c r="AT129" i="88"/>
  <c r="AU129" i="88"/>
  <c r="AV129" i="88" s="1"/>
  <c r="AU175" i="92"/>
  <c r="AV175" i="92" s="1"/>
  <c r="AU162" i="32"/>
  <c r="AP157" i="92"/>
  <c r="AT160" i="32"/>
  <c r="R194" i="87"/>
  <c r="AA194" i="87"/>
  <c r="N194" i="87"/>
  <c r="AU195" i="87"/>
  <c r="AS194" i="87"/>
  <c r="M194" i="87"/>
  <c r="X194" i="87"/>
  <c r="S194" i="87"/>
  <c r="AP114" i="88"/>
  <c r="AU117" i="88"/>
  <c r="AV117" i="88" s="1"/>
  <c r="R108" i="93"/>
  <c r="AA108" i="93"/>
  <c r="AT109" i="93"/>
  <c r="AH108" i="93"/>
  <c r="I108" i="93"/>
  <c r="Y108" i="93"/>
  <c r="AP108" i="93"/>
  <c r="AD157" i="87"/>
  <c r="AT161" i="87"/>
  <c r="H139" i="91"/>
  <c r="Z139" i="87"/>
  <c r="AT143" i="87"/>
  <c r="AT116" i="93"/>
  <c r="AU116" i="93"/>
  <c r="AV116" i="93" s="1"/>
  <c r="AL114" i="93"/>
  <c r="Q126" i="94"/>
  <c r="AQ126" i="94"/>
  <c r="Z126" i="94"/>
  <c r="AS126" i="94"/>
  <c r="AU127" i="94"/>
  <c r="AR126" i="94"/>
  <c r="M126" i="94"/>
  <c r="Y126" i="94"/>
  <c r="AP126" i="94"/>
  <c r="I126" i="87"/>
  <c r="AK126" i="87"/>
  <c r="Q126" i="87"/>
  <c r="AS126" i="87"/>
  <c r="AU127" i="87"/>
  <c r="O126" i="87"/>
  <c r="AN126" i="87"/>
  <c r="AU179" i="87"/>
  <c r="AV179" i="87" s="1"/>
  <c r="H139" i="88"/>
  <c r="W151" i="92"/>
  <c r="AT192" i="32"/>
  <c r="AA176" i="91"/>
  <c r="AN176" i="91"/>
  <c r="N176" i="91"/>
  <c r="I176" i="91"/>
  <c r="Q176" i="91"/>
  <c r="AT177" i="91"/>
  <c r="AH176" i="91"/>
  <c r="P176" i="91"/>
  <c r="AE114" i="88"/>
  <c r="AN114" i="88"/>
  <c r="AJ114" i="88"/>
  <c r="AM114" i="88"/>
  <c r="Z114" i="88"/>
  <c r="AR114" i="88"/>
  <c r="O114" i="88"/>
  <c r="L120" i="87"/>
  <c r="AU124" i="87"/>
  <c r="AV124" i="87" s="1"/>
  <c r="N145" i="92"/>
  <c r="AD145" i="92"/>
  <c r="S145" i="92"/>
  <c r="O145" i="92"/>
  <c r="AL145" i="92"/>
  <c r="AR145" i="92"/>
  <c r="F138" i="87"/>
  <c r="AJ139" i="87"/>
  <c r="AU140" i="87"/>
  <c r="AS139" i="87"/>
  <c r="P139" i="87"/>
  <c r="M139" i="87"/>
  <c r="AQ139" i="87"/>
  <c r="AD139" i="87"/>
  <c r="AO139" i="87"/>
  <c r="AL188" i="91"/>
  <c r="L188" i="91"/>
  <c r="X188" i="91"/>
  <c r="I188" i="91"/>
  <c r="S188" i="91"/>
  <c r="U188" i="91"/>
  <c r="AB188" i="91"/>
  <c r="AP188" i="91"/>
  <c r="AD188" i="91"/>
  <c r="F169" i="91"/>
  <c r="AD170" i="91"/>
  <c r="AU171" i="91"/>
  <c r="AS170" i="91"/>
  <c r="AP170" i="91"/>
  <c r="AT148" i="91"/>
  <c r="AT125" i="91"/>
  <c r="AU125" i="91"/>
  <c r="AV125" i="91" s="1"/>
  <c r="AT122" i="94"/>
  <c r="AE120" i="92"/>
  <c r="R132" i="87"/>
  <c r="AU150" i="94"/>
  <c r="AV150" i="94" s="1"/>
  <c r="AF108" i="93"/>
  <c r="H108" i="93"/>
  <c r="AU190" i="91"/>
  <c r="AV190" i="91" s="1"/>
  <c r="AT191" i="94"/>
  <c r="AU149" i="88"/>
  <c r="AV149" i="88" s="1"/>
  <c r="AU173" i="94"/>
  <c r="AV173" i="94" s="1"/>
  <c r="M139" i="94"/>
  <c r="AP132" i="94"/>
  <c r="AT135" i="87"/>
  <c r="M176" i="93"/>
  <c r="AF176" i="93"/>
  <c r="N176" i="93"/>
  <c r="K176" i="93"/>
  <c r="AA176" i="93"/>
  <c r="AQ176" i="93"/>
  <c r="AP176" i="93"/>
  <c r="N114" i="94"/>
  <c r="O114" i="94"/>
  <c r="Z114" i="94"/>
  <c r="AC114" i="94"/>
  <c r="AO114" i="94"/>
  <c r="W114" i="94"/>
  <c r="AP114" i="94"/>
  <c r="AD114" i="94"/>
  <c r="AU115" i="94"/>
  <c r="AS114" i="94"/>
  <c r="L114" i="87"/>
  <c r="AH114" i="87"/>
  <c r="AT115" i="87"/>
  <c r="AB114" i="87"/>
  <c r="H114" i="87"/>
  <c r="O114" i="87"/>
  <c r="Z114" i="87"/>
  <c r="AC114" i="87"/>
  <c r="M114" i="87"/>
  <c r="AO114" i="87"/>
  <c r="R145" i="94"/>
  <c r="AE145" i="94"/>
  <c r="H145" i="94"/>
  <c r="W145" i="94"/>
  <c r="AR145" i="94"/>
  <c r="Q145" i="94"/>
  <c r="I145" i="91"/>
  <c r="Q145" i="91"/>
  <c r="Z145" i="91"/>
  <c r="AI145" i="91"/>
  <c r="AC145" i="91"/>
  <c r="X145" i="91"/>
  <c r="AE145" i="91"/>
  <c r="O145" i="91"/>
  <c r="P145" i="91"/>
  <c r="AJ139" i="94"/>
  <c r="AC139" i="94"/>
  <c r="U139" i="94"/>
  <c r="N139" i="94"/>
  <c r="AU140" i="94"/>
  <c r="Y139" i="94"/>
  <c r="AO139" i="94"/>
  <c r="AQ139" i="94"/>
  <c r="J139" i="92"/>
  <c r="R139" i="92"/>
  <c r="AN139" i="92"/>
  <c r="U139" i="92"/>
  <c r="AB139" i="92"/>
  <c r="AR139" i="92"/>
  <c r="O139" i="92"/>
  <c r="L139" i="92"/>
  <c r="AU140" i="92"/>
  <c r="AS139" i="92"/>
  <c r="AK188" i="94"/>
  <c r="Q188" i="94"/>
  <c r="U188" i="94"/>
  <c r="M188" i="94"/>
  <c r="AO188" i="94"/>
  <c r="AM188" i="94"/>
  <c r="AA188" i="94"/>
  <c r="AR188" i="94"/>
  <c r="L188" i="88"/>
  <c r="P188" i="88"/>
  <c r="K188" i="88"/>
  <c r="AB188" i="88"/>
  <c r="AA188" i="88"/>
  <c r="I188" i="88"/>
  <c r="R188" i="88"/>
  <c r="AF188" i="88"/>
  <c r="F169" i="94"/>
  <c r="M170" i="94"/>
  <c r="H170" i="94"/>
  <c r="AP170" i="94"/>
  <c r="W170" i="94"/>
  <c r="AQ170" i="94"/>
  <c r="R170" i="94"/>
  <c r="AI170" i="94"/>
  <c r="J170" i="94"/>
  <c r="AJ170" i="88"/>
  <c r="Y170" i="88"/>
  <c r="J170" i="88"/>
  <c r="R170" i="88"/>
  <c r="P170" i="88"/>
  <c r="M170" i="88"/>
  <c r="AL170" i="88"/>
  <c r="I170" i="88"/>
  <c r="X170" i="88"/>
  <c r="W170" i="88"/>
  <c r="V145" i="88"/>
  <c r="AT125" i="88"/>
  <c r="I145" i="94"/>
  <c r="AT147" i="91"/>
  <c r="AT122" i="93"/>
  <c r="AU122" i="93"/>
  <c r="AV122" i="93" s="1"/>
  <c r="AU137" i="88"/>
  <c r="AV137" i="88" s="1"/>
  <c r="AT150" i="93"/>
  <c r="AU150" i="93"/>
  <c r="AV150" i="93" s="1"/>
  <c r="AT113" i="94"/>
  <c r="AT113" i="88"/>
  <c r="AU113" i="88"/>
  <c r="AV113" i="88" s="1"/>
  <c r="AT190" i="88"/>
  <c r="Y182" i="87"/>
  <c r="AF182" i="87"/>
  <c r="AN182" i="87"/>
  <c r="S182" i="87"/>
  <c r="H182" i="87"/>
  <c r="X182" i="87"/>
  <c r="AC182" i="87"/>
  <c r="K182" i="87"/>
  <c r="AM182" i="87"/>
  <c r="AT130" i="87"/>
  <c r="H126" i="87"/>
  <c r="J163" i="91"/>
  <c r="AT198" i="88"/>
  <c r="AT155" i="91"/>
  <c r="AU155" i="91"/>
  <c r="AV155" i="91" s="1"/>
  <c r="AQ194" i="93"/>
  <c r="I194" i="93"/>
  <c r="K194" i="93"/>
  <c r="AI194" i="93"/>
  <c r="J194" i="93"/>
  <c r="O194" i="93"/>
  <c r="AE194" i="93"/>
  <c r="AT143" i="93"/>
  <c r="AA114" i="94"/>
  <c r="AU116" i="94"/>
  <c r="AV116" i="94" s="1"/>
  <c r="AT178" i="88"/>
  <c r="S182" i="94"/>
  <c r="Z182" i="94"/>
  <c r="AB182" i="94"/>
  <c r="AA182" i="94"/>
  <c r="Y182" i="94"/>
  <c r="O182" i="94"/>
  <c r="AP182" i="94"/>
  <c r="N182" i="88"/>
  <c r="AJ182" i="88"/>
  <c r="AT183" i="88"/>
  <c r="AH182" i="88"/>
  <c r="AO182" i="88"/>
  <c r="AL182" i="88"/>
  <c r="X182" i="88"/>
  <c r="Y182" i="88"/>
  <c r="AS182" i="88"/>
  <c r="AU183" i="88"/>
  <c r="L182" i="88"/>
  <c r="AB182" i="88"/>
  <c r="AU130" i="88"/>
  <c r="AV130" i="88" s="1"/>
  <c r="AT165" i="88"/>
  <c r="AT118" i="92"/>
  <c r="AR163" i="91"/>
  <c r="AT128" i="88"/>
  <c r="AU199" i="91"/>
  <c r="AV199" i="91" s="1"/>
  <c r="AT199" i="32"/>
  <c r="AP163" i="93"/>
  <c r="S163" i="93"/>
  <c r="AJ163" i="93"/>
  <c r="I163" i="93"/>
  <c r="AL163" i="93"/>
  <c r="AI163" i="93"/>
  <c r="AS163" i="93"/>
  <c r="AU164" i="93"/>
  <c r="I163" i="87"/>
  <c r="AO163" i="87"/>
  <c r="AU123" i="92"/>
  <c r="AV123" i="92" s="1"/>
  <c r="AT110" i="94"/>
  <c r="J108" i="94"/>
  <c r="AC132" i="93"/>
  <c r="AR132" i="93"/>
  <c r="AK132" i="93"/>
  <c r="M132" i="93"/>
  <c r="AO132" i="93"/>
  <c r="U132" i="93"/>
  <c r="Z132" i="93"/>
  <c r="P108" i="93"/>
  <c r="AB108" i="93"/>
  <c r="AT193" i="93"/>
  <c r="Y120" i="94"/>
  <c r="L120" i="94"/>
  <c r="AQ120" i="94"/>
  <c r="Z120" i="94"/>
  <c r="AA120" i="94"/>
  <c r="V120" i="94"/>
  <c r="J120" i="94"/>
  <c r="M120" i="94"/>
  <c r="AE120" i="94"/>
  <c r="AT184" i="94"/>
  <c r="AT136" i="94"/>
  <c r="AU112" i="94"/>
  <c r="AV112" i="94" s="1"/>
  <c r="X114" i="94"/>
  <c r="AK114" i="94"/>
  <c r="K114" i="94"/>
  <c r="AM114" i="94"/>
  <c r="AJ114" i="87"/>
  <c r="AI114" i="87"/>
  <c r="AL114" i="87"/>
  <c r="V114" i="87"/>
  <c r="R114" i="87"/>
  <c r="P114" i="87"/>
  <c r="S114" i="87"/>
  <c r="AE114" i="87"/>
  <c r="AT124" i="91"/>
  <c r="AT124" i="93"/>
  <c r="AJ145" i="94"/>
  <c r="AA145" i="94"/>
  <c r="L145" i="94"/>
  <c r="AP145" i="94"/>
  <c r="S145" i="94"/>
  <c r="P145" i="94"/>
  <c r="K145" i="94"/>
  <c r="AB145" i="94"/>
  <c r="M145" i="94"/>
  <c r="R145" i="91"/>
  <c r="AK145" i="91"/>
  <c r="AU146" i="91"/>
  <c r="AS145" i="91"/>
  <c r="AJ145" i="91"/>
  <c r="AA145" i="91"/>
  <c r="AD145" i="91"/>
  <c r="AR145" i="91"/>
  <c r="V145" i="91"/>
  <c r="AT146" i="91"/>
  <c r="AH145" i="91"/>
  <c r="R139" i="94"/>
  <c r="AL139" i="94"/>
  <c r="P139" i="94"/>
  <c r="W139" i="94"/>
  <c r="AR139" i="94"/>
  <c r="Z139" i="94"/>
  <c r="AJ139" i="92"/>
  <c r="N139" i="92"/>
  <c r="F138" i="92"/>
  <c r="AP139" i="92"/>
  <c r="H139" i="92"/>
  <c r="Q139" i="92"/>
  <c r="S188" i="94"/>
  <c r="AE188" i="94"/>
  <c r="AU189" i="94"/>
  <c r="AS188" i="94"/>
  <c r="AB188" i="94"/>
  <c r="L188" i="94"/>
  <c r="AF188" i="94"/>
  <c r="AN188" i="94"/>
  <c r="AH188" i="94"/>
  <c r="AT189" i="94"/>
  <c r="AU189" i="88"/>
  <c r="AS188" i="88"/>
  <c r="AN188" i="88"/>
  <c r="AL188" i="88"/>
  <c r="Y188" i="88"/>
  <c r="AE188" i="88"/>
  <c r="AJ188" i="88"/>
  <c r="AD188" i="88"/>
  <c r="AR188" i="88"/>
  <c r="X170" i="94"/>
  <c r="AJ170" i="94"/>
  <c r="O170" i="94"/>
  <c r="AF170" i="94"/>
  <c r="I170" i="94"/>
  <c r="AK170" i="94"/>
  <c r="AH170" i="94"/>
  <c r="AT171" i="94"/>
  <c r="AB170" i="94"/>
  <c r="AA170" i="88"/>
  <c r="Z170" i="88"/>
  <c r="L170" i="88"/>
  <c r="O170" i="88"/>
  <c r="K170" i="88"/>
  <c r="AR170" i="88"/>
  <c r="AN170" i="88"/>
  <c r="AO170" i="88"/>
  <c r="AS170" i="88"/>
  <c r="AU171" i="88"/>
  <c r="AU148" i="94"/>
  <c r="AV148" i="94" s="1"/>
  <c r="AT148" i="88"/>
  <c r="AU125" i="93"/>
  <c r="AV125" i="93" s="1"/>
  <c r="AO145" i="94"/>
  <c r="X145" i="94"/>
  <c r="AT137" i="88"/>
  <c r="AT190" i="94"/>
  <c r="AK157" i="93"/>
  <c r="AU159" i="88"/>
  <c r="AV159" i="88" s="1"/>
  <c r="AT119" i="92"/>
  <c r="AU119" i="87"/>
  <c r="AV119" i="87" s="1"/>
  <c r="AU129" i="92"/>
  <c r="AV129" i="92" s="1"/>
  <c r="P126" i="92"/>
  <c r="AU129" i="32"/>
  <c r="AT162" i="94"/>
  <c r="AT162" i="93"/>
  <c r="M194" i="92"/>
  <c r="S194" i="92"/>
  <c r="V194" i="92"/>
  <c r="AM194" i="92"/>
  <c r="O194" i="92"/>
  <c r="AQ194" i="92"/>
  <c r="AI194" i="92"/>
  <c r="AR194" i="91"/>
  <c r="K194" i="91"/>
  <c r="S194" i="91"/>
  <c r="AH194" i="91"/>
  <c r="AT195" i="91"/>
  <c r="H194" i="91"/>
  <c r="AJ194" i="91"/>
  <c r="Z194" i="91"/>
  <c r="R194" i="91"/>
  <c r="Q194" i="91"/>
  <c r="AT117" i="93"/>
  <c r="AU117" i="87"/>
  <c r="AV117" i="87" s="1"/>
  <c r="AT117" i="87"/>
  <c r="Z108" i="92"/>
  <c r="AF108" i="92"/>
  <c r="F107" i="92"/>
  <c r="X108" i="92"/>
  <c r="AP108" i="92"/>
  <c r="AD108" i="92"/>
  <c r="Y108" i="92"/>
  <c r="V108" i="92"/>
  <c r="W108" i="87"/>
  <c r="AQ108" i="87"/>
  <c r="AC108" i="87"/>
  <c r="X108" i="87"/>
  <c r="Q108" i="87"/>
  <c r="AU109" i="87"/>
  <c r="AS108" i="87"/>
  <c r="AM108" i="87"/>
  <c r="AJ108" i="87"/>
  <c r="AT109" i="87"/>
  <c r="AH108" i="87"/>
  <c r="AR108" i="87"/>
  <c r="AU161" i="88"/>
  <c r="AV161" i="88" s="1"/>
  <c r="AO114" i="91"/>
  <c r="AF114" i="91"/>
  <c r="W126" i="88"/>
  <c r="AE126" i="88"/>
  <c r="O126" i="88"/>
  <c r="Q126" i="88"/>
  <c r="X126" i="88"/>
  <c r="AU127" i="32"/>
  <c r="R163" i="94"/>
  <c r="AL163" i="94"/>
  <c r="K163" i="94"/>
  <c r="P163" i="94"/>
  <c r="W163" i="94"/>
  <c r="AB163" i="94"/>
  <c r="AK163" i="94"/>
  <c r="AT181" i="87"/>
  <c r="AU181" i="87"/>
  <c r="AV181" i="87" s="1"/>
  <c r="AI170" i="91"/>
  <c r="AQ170" i="91"/>
  <c r="AU172" i="91"/>
  <c r="AV172" i="91" s="1"/>
  <c r="AT144" i="92"/>
  <c r="AP163" i="92"/>
  <c r="AU166" i="92"/>
  <c r="AV166" i="92" s="1"/>
  <c r="N157" i="92"/>
  <c r="R157" i="92"/>
  <c r="Y157" i="92"/>
  <c r="H157" i="92"/>
  <c r="AI157" i="92"/>
  <c r="V157" i="92"/>
  <c r="AM157" i="92"/>
  <c r="AU123" i="93"/>
  <c r="AV123" i="93" s="1"/>
  <c r="J132" i="88"/>
  <c r="AJ132" i="88"/>
  <c r="N132" i="88"/>
  <c r="AI132" i="88"/>
  <c r="I132" i="88"/>
  <c r="P132" i="88"/>
  <c r="M132" i="88"/>
  <c r="AT186" i="91"/>
  <c r="AU111" i="87"/>
  <c r="AV111" i="87" s="1"/>
  <c r="AU193" i="92"/>
  <c r="AV193" i="92" s="1"/>
  <c r="AE120" i="88"/>
  <c r="J120" i="88"/>
  <c r="AJ120" i="88"/>
  <c r="AS120" i="88"/>
  <c r="AU121" i="88"/>
  <c r="K120" i="88"/>
  <c r="H120" i="88"/>
  <c r="X120" i="88"/>
  <c r="AF120" i="88"/>
  <c r="AI120" i="88"/>
  <c r="AT136" i="88"/>
  <c r="AJ182" i="87"/>
  <c r="Z182" i="87"/>
  <c r="J182" i="87"/>
  <c r="M182" i="87"/>
  <c r="R182" i="87"/>
  <c r="Q182" i="87"/>
  <c r="N182" i="87"/>
  <c r="AU183" i="87"/>
  <c r="AS182" i="87"/>
  <c r="AP126" i="87"/>
  <c r="AU130" i="87"/>
  <c r="AV130" i="87" s="1"/>
  <c r="AU165" i="91"/>
  <c r="AV165" i="91" s="1"/>
  <c r="M114" i="91"/>
  <c r="AS114" i="91"/>
  <c r="AU118" i="91"/>
  <c r="AV118" i="91" s="1"/>
  <c r="AT118" i="91"/>
  <c r="AU168" i="87"/>
  <c r="AV168" i="87" s="1"/>
  <c r="AF157" i="87"/>
  <c r="Q157" i="87"/>
  <c r="AT175" i="91"/>
  <c r="Z194" i="93"/>
  <c r="S194" i="93"/>
  <c r="AN194" i="93"/>
  <c r="P194" i="93"/>
  <c r="U194" i="93"/>
  <c r="V194" i="93"/>
  <c r="H194" i="93"/>
  <c r="M194" i="93"/>
  <c r="AO194" i="93"/>
  <c r="AL194" i="93"/>
  <c r="AT117" i="91"/>
  <c r="AU161" i="91"/>
  <c r="AV161" i="91" s="1"/>
  <c r="AU143" i="93"/>
  <c r="AV143" i="93" s="1"/>
  <c r="AU131" i="88"/>
  <c r="AV131" i="88" s="1"/>
  <c r="M176" i="88"/>
  <c r="AK182" i="94"/>
  <c r="U182" i="94"/>
  <c r="K182" i="94"/>
  <c r="M182" i="94"/>
  <c r="AO182" i="94"/>
  <c r="V182" i="94"/>
  <c r="R182" i="94"/>
  <c r="K182" i="88"/>
  <c r="AM182" i="88"/>
  <c r="W182" i="88"/>
  <c r="AR182" i="88"/>
  <c r="AE182" i="88"/>
  <c r="AA182" i="88"/>
  <c r="AK182" i="88"/>
  <c r="J182" i="88"/>
  <c r="AN182" i="88"/>
  <c r="AT130" i="94"/>
  <c r="AL126" i="88"/>
  <c r="AD126" i="88"/>
  <c r="AU198" i="92"/>
  <c r="AV198" i="92" s="1"/>
  <c r="AU118" i="92"/>
  <c r="AV118" i="92" s="1"/>
  <c r="AC126" i="88"/>
  <c r="AF126" i="88"/>
  <c r="AT199" i="91"/>
  <c r="N163" i="93"/>
  <c r="AE163" i="93"/>
  <c r="P163" i="93"/>
  <c r="AT164" i="93"/>
  <c r="AH163" i="93"/>
  <c r="AC163" i="93"/>
  <c r="AA163" i="93"/>
  <c r="AQ163" i="93"/>
  <c r="Q163" i="93"/>
  <c r="AD163" i="93"/>
  <c r="AF163" i="93"/>
  <c r="AQ163" i="87"/>
  <c r="M163" i="87"/>
  <c r="AU167" i="87"/>
  <c r="AV167" i="87" s="1"/>
  <c r="O163" i="87"/>
  <c r="AT123" i="92"/>
  <c r="Y108" i="94"/>
  <c r="AU142" i="91"/>
  <c r="AV142" i="91" s="1"/>
  <c r="K132" i="93"/>
  <c r="AP132" i="93"/>
  <c r="AN132" i="93"/>
  <c r="AI132" i="93"/>
  <c r="AF132" i="93"/>
  <c r="AT186" i="93"/>
  <c r="AU186" i="93"/>
  <c r="AV186" i="93" s="1"/>
  <c r="AN188" i="93"/>
  <c r="R120" i="94"/>
  <c r="AL120" i="94"/>
  <c r="O120" i="94"/>
  <c r="AJ120" i="94"/>
  <c r="U120" i="94"/>
  <c r="AB120" i="94"/>
  <c r="W120" i="94"/>
  <c r="S120" i="94"/>
  <c r="AN120" i="94"/>
  <c r="AR182" i="94"/>
  <c r="AU184" i="94"/>
  <c r="AV184" i="94" s="1"/>
  <c r="J176" i="92"/>
  <c r="AU178" i="92"/>
  <c r="AV178" i="92" s="1"/>
  <c r="AN182" i="92"/>
  <c r="O182" i="92"/>
  <c r="W182" i="92"/>
  <c r="L182" i="92"/>
  <c r="K182" i="92"/>
  <c r="AM182" i="92"/>
  <c r="S182" i="92"/>
  <c r="AL182" i="92"/>
  <c r="U182" i="92"/>
  <c r="N114" i="93"/>
  <c r="AT168" i="94"/>
  <c r="K151" i="94"/>
  <c r="AK151" i="94"/>
  <c r="M151" i="94"/>
  <c r="W126" i="94"/>
  <c r="AQ157" i="94"/>
  <c r="AT119" i="91"/>
  <c r="AP194" i="88"/>
  <c r="P194" i="88"/>
  <c r="X194" i="88"/>
  <c r="AJ194" i="88"/>
  <c r="AQ194" i="88"/>
  <c r="L194" i="88"/>
  <c r="J194" i="88"/>
  <c r="U194" i="88"/>
  <c r="AI194" i="88"/>
  <c r="AU117" i="94"/>
  <c r="AV117" i="94" s="1"/>
  <c r="AL108" i="94"/>
  <c r="AI108" i="94"/>
  <c r="AQ108" i="94"/>
  <c r="Z108" i="94"/>
  <c r="AB108" i="94"/>
  <c r="AK108" i="94"/>
  <c r="N108" i="94"/>
  <c r="N108" i="88"/>
  <c r="AN108" i="88"/>
  <c r="R108" i="88"/>
  <c r="AM108" i="88"/>
  <c r="AU109" i="88"/>
  <c r="AS108" i="88"/>
  <c r="AL108" i="88"/>
  <c r="AH108" i="88"/>
  <c r="W126" i="91"/>
  <c r="AT127" i="91"/>
  <c r="AH126" i="91"/>
  <c r="AE126" i="91"/>
  <c r="AC126" i="91"/>
  <c r="AJ126" i="91"/>
  <c r="AO126" i="91"/>
  <c r="AB126" i="91"/>
  <c r="AI126" i="91"/>
  <c r="AQ126" i="92"/>
  <c r="AL126" i="92"/>
  <c r="AC126" i="92"/>
  <c r="V126" i="92"/>
  <c r="S126" i="92"/>
  <c r="AA126" i="92"/>
  <c r="AJ126" i="92"/>
  <c r="AS114" i="88"/>
  <c r="AU115" i="88"/>
  <c r="L114" i="88"/>
  <c r="AC120" i="87"/>
  <c r="W145" i="92"/>
  <c r="J145" i="92"/>
  <c r="R145" i="92"/>
  <c r="L145" i="92"/>
  <c r="AP145" i="92"/>
  <c r="AK145" i="92"/>
  <c r="Y145" i="92"/>
  <c r="AU146" i="92"/>
  <c r="AS145" i="92"/>
  <c r="J139" i="87"/>
  <c r="V139" i="87"/>
  <c r="N139" i="87"/>
  <c r="AM139" i="87"/>
  <c r="AF139" i="87"/>
  <c r="X139" i="87"/>
  <c r="Y139" i="87"/>
  <c r="AJ188" i="91"/>
  <c r="M188" i="91"/>
  <c r="W188" i="91"/>
  <c r="AF188" i="91"/>
  <c r="AN188" i="91"/>
  <c r="Y188" i="91"/>
  <c r="K188" i="91"/>
  <c r="H188" i="91"/>
  <c r="AH188" i="91"/>
  <c r="AT189" i="91"/>
  <c r="AA188" i="91"/>
  <c r="W170" i="91"/>
  <c r="U170" i="91"/>
  <c r="L170" i="91"/>
  <c r="Z170" i="91"/>
  <c r="AK170" i="91"/>
  <c r="V170" i="91"/>
  <c r="AM170" i="91"/>
  <c r="AU148" i="91"/>
  <c r="AV148" i="91" s="1"/>
  <c r="AU147" i="88"/>
  <c r="AV147" i="88" s="1"/>
  <c r="AU122" i="94"/>
  <c r="AV122" i="94" s="1"/>
  <c r="N120" i="94"/>
  <c r="H120" i="92"/>
  <c r="AU137" i="94"/>
  <c r="AV137" i="94" s="1"/>
  <c r="AU137" i="87"/>
  <c r="AV137" i="87" s="1"/>
  <c r="AI145" i="88"/>
  <c r="AT150" i="88"/>
  <c r="AO108" i="93"/>
  <c r="AT190" i="91"/>
  <c r="AT131" i="91"/>
  <c r="AU131" i="91"/>
  <c r="AV131" i="91" s="1"/>
  <c r="AM163" i="88"/>
  <c r="AO163" i="88"/>
  <c r="P163" i="88"/>
  <c r="AB163" i="88"/>
  <c r="W163" i="88"/>
  <c r="AF163" i="88"/>
  <c r="R163" i="88"/>
  <c r="AA163" i="88"/>
  <c r="AU172" i="32"/>
  <c r="AT172" i="32"/>
  <c r="AT167" i="88"/>
  <c r="AT144" i="91"/>
  <c r="H157" i="32"/>
  <c r="L108" i="93"/>
  <c r="AI108" i="93"/>
  <c r="M108" i="93"/>
  <c r="W132" i="91"/>
  <c r="AN132" i="91"/>
  <c r="AP132" i="91"/>
  <c r="AL132" i="91"/>
  <c r="AJ132" i="91"/>
  <c r="AU133" i="91"/>
  <c r="AS132" i="91"/>
  <c r="I132" i="91"/>
  <c r="X132" i="91"/>
  <c r="AO132" i="91"/>
  <c r="AU186" i="92"/>
  <c r="AV186" i="92" s="1"/>
  <c r="AT111" i="88"/>
  <c r="AU111" i="88"/>
  <c r="AV111" i="88" s="1"/>
  <c r="P188" i="91"/>
  <c r="AT149" i="88"/>
  <c r="AU179" i="91"/>
  <c r="AV179" i="91" s="1"/>
  <c r="S139" i="94"/>
  <c r="V139" i="94"/>
  <c r="AT141" i="94"/>
  <c r="AA132" i="94"/>
  <c r="Y132" i="94"/>
  <c r="AU134" i="94"/>
  <c r="AV134" i="94" s="1"/>
  <c r="AU135" i="94"/>
  <c r="AV135" i="94" s="1"/>
  <c r="AH176" i="93"/>
  <c r="AT177" i="93"/>
  <c r="X176" i="93"/>
  <c r="AM176" i="93"/>
  <c r="P176" i="93"/>
  <c r="AI176" i="93"/>
  <c r="H176" i="93"/>
  <c r="Z176" i="93"/>
  <c r="Y176" i="93"/>
  <c r="AR176" i="93"/>
  <c r="I114" i="94"/>
  <c r="AL114" i="94"/>
  <c r="AT115" i="94"/>
  <c r="AH114" i="94"/>
  <c r="U114" i="94"/>
  <c r="Q114" i="94"/>
  <c r="M114" i="94"/>
  <c r="AB114" i="94"/>
  <c r="AN114" i="87"/>
  <c r="K114" i="87"/>
  <c r="N114" i="87"/>
  <c r="AM114" i="87"/>
  <c r="AR114" i="87"/>
  <c r="I114" i="87"/>
  <c r="AK114" i="87"/>
  <c r="Y114" i="87"/>
  <c r="X114" i="87"/>
  <c r="U145" i="94"/>
  <c r="AC145" i="94"/>
  <c r="AK145" i="94"/>
  <c r="Y145" i="94"/>
  <c r="AN145" i="94"/>
  <c r="AU146" i="94"/>
  <c r="AS145" i="94"/>
  <c r="AN145" i="91"/>
  <c r="W145" i="91"/>
  <c r="AL145" i="91"/>
  <c r="U145" i="91"/>
  <c r="N145" i="91"/>
  <c r="J145" i="91"/>
  <c r="AM145" i="91"/>
  <c r="AP145" i="91"/>
  <c r="L139" i="94"/>
  <c r="J139" i="94"/>
  <c r="AE139" i="94"/>
  <c r="AP139" i="94"/>
  <c r="X139" i="94"/>
  <c r="Q139" i="94"/>
  <c r="AF139" i="94"/>
  <c r="AA139" i="92"/>
  <c r="AM139" i="92"/>
  <c r="P139" i="92"/>
  <c r="K139" i="92"/>
  <c r="AD139" i="92"/>
  <c r="AI139" i="92"/>
  <c r="AO139" i="92"/>
  <c r="I188" i="94"/>
  <c r="AQ188" i="94"/>
  <c r="AC188" i="94"/>
  <c r="X188" i="94"/>
  <c r="V188" i="94"/>
  <c r="N188" i="94"/>
  <c r="P188" i="94"/>
  <c r="W188" i="94"/>
  <c r="W188" i="88"/>
  <c r="Q188" i="88"/>
  <c r="AI188" i="88"/>
  <c r="AQ188" i="88"/>
  <c r="AP188" i="88"/>
  <c r="V188" i="88"/>
  <c r="S188" i="88"/>
  <c r="AO188" i="88"/>
  <c r="N188" i="88"/>
  <c r="AE170" i="94"/>
  <c r="AD170" i="94"/>
  <c r="N170" i="94"/>
  <c r="AA170" i="94"/>
  <c r="Z170" i="94"/>
  <c r="L170" i="94"/>
  <c r="Q170" i="94"/>
  <c r="AS170" i="94"/>
  <c r="AU171" i="94"/>
  <c r="AL170" i="94"/>
  <c r="H170" i="88"/>
  <c r="AB170" i="88"/>
  <c r="AC170" i="88"/>
  <c r="AM170" i="88"/>
  <c r="AQ170" i="88"/>
  <c r="U170" i="88"/>
  <c r="Q170" i="88"/>
  <c r="AK170" i="88"/>
  <c r="AD170" i="88"/>
  <c r="AH120" i="93"/>
  <c r="AT125" i="93"/>
  <c r="AU125" i="88"/>
  <c r="AV125" i="88" s="1"/>
  <c r="AT147" i="94"/>
  <c r="AF145" i="94"/>
  <c r="AU147" i="94"/>
  <c r="AV147" i="94" s="1"/>
  <c r="AU147" i="91"/>
  <c r="AV147" i="91" s="1"/>
  <c r="AU137" i="93"/>
  <c r="AV137" i="93" s="1"/>
  <c r="AT137" i="93"/>
  <c r="AU150" i="87"/>
  <c r="AV150" i="87" s="1"/>
  <c r="G106" i="92"/>
  <c r="M157" i="93"/>
  <c r="AS157" i="93"/>
  <c r="AU159" i="93"/>
  <c r="AV159" i="93" s="1"/>
  <c r="AT129" i="92"/>
  <c r="AT175" i="94"/>
  <c r="AU175" i="88"/>
  <c r="AV175" i="88" s="1"/>
  <c r="AT175" i="88"/>
  <c r="J194" i="92"/>
  <c r="AN194" i="92"/>
  <c r="AH194" i="92"/>
  <c r="AT195" i="92"/>
  <c r="AA194" i="92"/>
  <c r="P194" i="92"/>
  <c r="AF194" i="92"/>
  <c r="L194" i="92"/>
  <c r="X194" i="92"/>
  <c r="AK194" i="91"/>
  <c r="AU195" i="91"/>
  <c r="AS194" i="91"/>
  <c r="M194" i="91"/>
  <c r="AA194" i="91"/>
  <c r="AL194" i="91"/>
  <c r="O194" i="91"/>
  <c r="AQ194" i="91"/>
  <c r="AI194" i="91"/>
  <c r="U114" i="93"/>
  <c r="O108" i="92"/>
  <c r="AN108" i="92"/>
  <c r="AO108" i="92"/>
  <c r="Q108" i="92"/>
  <c r="S108" i="92"/>
  <c r="L108" i="92"/>
  <c r="K108" i="92"/>
  <c r="AM108" i="92"/>
  <c r="AC108" i="92"/>
  <c r="AL108" i="87"/>
  <c r="S108" i="87"/>
  <c r="M108" i="87"/>
  <c r="AO108" i="87"/>
  <c r="AI108" i="87"/>
  <c r="AE108" i="87"/>
  <c r="O108" i="87"/>
  <c r="P108" i="87"/>
  <c r="H108" i="87"/>
  <c r="AT116" i="91"/>
  <c r="Z114" i="91"/>
  <c r="Q114" i="91"/>
  <c r="AT116" i="32"/>
  <c r="AA126" i="88"/>
  <c r="AJ126" i="88"/>
  <c r="N126" i="88"/>
  <c r="AM126" i="88"/>
  <c r="AB126" i="88"/>
  <c r="H126" i="88"/>
  <c r="V126" i="88"/>
  <c r="U126" i="88"/>
  <c r="AK126" i="88"/>
  <c r="AT127" i="32"/>
  <c r="AJ163" i="94"/>
  <c r="L163" i="94"/>
  <c r="AE163" i="94"/>
  <c r="V163" i="94"/>
  <c r="AP163" i="94"/>
  <c r="X163" i="94"/>
  <c r="AT172" i="91"/>
  <c r="AF170" i="91"/>
  <c r="AU196" i="91"/>
  <c r="AV196" i="91" s="1"/>
  <c r="AT167" i="93"/>
  <c r="H163" i="92"/>
  <c r="AN157" i="92"/>
  <c r="M157" i="92"/>
  <c r="AD157" i="92"/>
  <c r="S157" i="92"/>
  <c r="K157" i="92"/>
  <c r="AB157" i="92"/>
  <c r="AU110" i="87"/>
  <c r="AV110" i="87" s="1"/>
  <c r="AT110" i="87"/>
  <c r="AU142" i="88"/>
  <c r="AV142" i="88" s="1"/>
  <c r="AN132" i="88"/>
  <c r="R132" i="88"/>
  <c r="O132" i="88"/>
  <c r="AB132" i="88"/>
  <c r="Y132" i="88"/>
  <c r="AD132" i="88"/>
  <c r="N120" i="88"/>
  <c r="R120" i="88"/>
  <c r="Y120" i="88"/>
  <c r="AD120" i="88"/>
  <c r="AQ120" i="88"/>
  <c r="AT184" i="88"/>
  <c r="AU178" i="32"/>
  <c r="W182" i="87"/>
  <c r="O182" i="87"/>
  <c r="AQ182" i="87"/>
  <c r="AR182" i="87"/>
  <c r="AD182" i="87"/>
  <c r="AI182" i="87"/>
  <c r="AA182" i="87"/>
  <c r="V182" i="87"/>
  <c r="Y126" i="87"/>
  <c r="R163" i="91"/>
  <c r="AT165" i="91"/>
  <c r="AU198" i="88"/>
  <c r="AV198" i="88" s="1"/>
  <c r="AD114" i="91"/>
  <c r="AU128" i="91"/>
  <c r="AV128" i="91" s="1"/>
  <c r="AT128" i="91"/>
  <c r="AT199" i="88"/>
  <c r="AU159" i="87"/>
  <c r="AV159" i="87" s="1"/>
  <c r="AT159" i="87"/>
  <c r="I157" i="87"/>
  <c r="AR157" i="87"/>
  <c r="AI157" i="87"/>
  <c r="AU175" i="91"/>
  <c r="AV175" i="91" s="1"/>
  <c r="W194" i="93"/>
  <c r="Y194" i="93"/>
  <c r="Q194" i="93"/>
  <c r="AJ194" i="93"/>
  <c r="N194" i="93"/>
  <c r="AM194" i="93"/>
  <c r="AH194" i="93"/>
  <c r="AT195" i="93"/>
  <c r="AD194" i="93"/>
  <c r="L194" i="93"/>
  <c r="J114" i="94"/>
  <c r="AT116" i="94"/>
  <c r="AN176" i="93"/>
  <c r="AT178" i="93"/>
  <c r="AU178" i="93"/>
  <c r="AV178" i="93" s="1"/>
  <c r="AL182" i="94"/>
  <c r="J182" i="94"/>
  <c r="AI182" i="94"/>
  <c r="AU183" i="94"/>
  <c r="AS182" i="94"/>
  <c r="AD182" i="94"/>
  <c r="AJ182" i="94"/>
  <c r="AM182" i="94"/>
  <c r="P182" i="94"/>
  <c r="M182" i="88"/>
  <c r="P182" i="88"/>
  <c r="R182" i="88"/>
  <c r="U182" i="88"/>
  <c r="AI182" i="88"/>
  <c r="H182" i="88"/>
  <c r="AQ182" i="88"/>
  <c r="AF182" i="88"/>
  <c r="Q182" i="88"/>
  <c r="AU130" i="94"/>
  <c r="AV130" i="94" s="1"/>
  <c r="AT198" i="92"/>
  <c r="AU168" i="91"/>
  <c r="AV168" i="91" s="1"/>
  <c r="AU155" i="88"/>
  <c r="AV155" i="88" s="1"/>
  <c r="AT155" i="88"/>
  <c r="AR126" i="88"/>
  <c r="AU199" i="32"/>
  <c r="H163" i="93"/>
  <c r="Y163" i="93"/>
  <c r="AR163" i="93"/>
  <c r="L163" i="93"/>
  <c r="J163" i="93"/>
  <c r="V163" i="93"/>
  <c r="K163" i="93"/>
  <c r="M163" i="93"/>
  <c r="AF163" i="87"/>
  <c r="R108" i="94"/>
  <c r="AJ108" i="94"/>
  <c r="AU110" i="94"/>
  <c r="AV110" i="94" s="1"/>
  <c r="AT142" i="91"/>
  <c r="AU133" i="93"/>
  <c r="AS132" i="93"/>
  <c r="AM132" i="93"/>
  <c r="L132" i="93"/>
  <c r="S132" i="93"/>
  <c r="X132" i="93"/>
  <c r="I132" i="93"/>
  <c r="W132" i="93"/>
  <c r="AE132" i="93"/>
  <c r="AU111" i="93"/>
  <c r="AV111" i="93" s="1"/>
  <c r="AU193" i="93"/>
  <c r="AV193" i="93" s="1"/>
  <c r="AR188" i="93"/>
  <c r="Q120" i="94"/>
  <c r="X120" i="94"/>
  <c r="I120" i="94"/>
  <c r="AF120" i="94"/>
  <c r="AT121" i="94"/>
  <c r="AH120" i="94"/>
  <c r="AU121" i="94"/>
  <c r="AS120" i="94"/>
  <c r="P120" i="94"/>
  <c r="AK120" i="94"/>
  <c r="N182" i="94"/>
  <c r="AN182" i="94"/>
  <c r="I182" i="92"/>
  <c r="AQ182" i="92"/>
  <c r="R182" i="92"/>
  <c r="AH182" i="92"/>
  <c r="AT183" i="92"/>
  <c r="AB182" i="92"/>
  <c r="N182" i="92"/>
  <c r="AK182" i="92"/>
  <c r="AQ163" i="94"/>
  <c r="I163" i="94"/>
  <c r="Q163" i="94"/>
  <c r="AI163" i="94"/>
  <c r="AU165" i="94"/>
  <c r="AV165" i="94" s="1"/>
  <c r="AC194" i="94"/>
  <c r="F138" i="94"/>
  <c r="AU155" i="94"/>
  <c r="AV155" i="94" s="1"/>
  <c r="AD151" i="94"/>
  <c r="AT128" i="94"/>
  <c r="AT119" i="94"/>
  <c r="AR114" i="94"/>
  <c r="AU119" i="94"/>
  <c r="AV119" i="94" s="1"/>
  <c r="AT129" i="87"/>
  <c r="AT160" i="88"/>
  <c r="AU160" i="88"/>
  <c r="AV160" i="88" s="1"/>
  <c r="AE194" i="88"/>
  <c r="W194" i="88"/>
  <c r="Z194" i="88"/>
  <c r="Y194" i="88"/>
  <c r="AT195" i="88"/>
  <c r="AH194" i="88"/>
  <c r="V194" i="88"/>
  <c r="AC194" i="88"/>
  <c r="AF194" i="88"/>
  <c r="AL194" i="88"/>
  <c r="AK194" i="88"/>
  <c r="Q108" i="94"/>
  <c r="AU109" i="94"/>
  <c r="AS108" i="94"/>
  <c r="AR108" i="94"/>
  <c r="M108" i="94"/>
  <c r="H108" i="94"/>
  <c r="F107" i="88"/>
  <c r="W108" i="88"/>
  <c r="AP108" i="88"/>
  <c r="O108" i="88"/>
  <c r="AC108" i="88"/>
  <c r="P108" i="88"/>
  <c r="H108" i="88"/>
  <c r="AF108" i="88"/>
  <c r="AT161" i="32"/>
  <c r="AT116" i="92"/>
  <c r="AP126" i="91"/>
  <c r="AN126" i="91"/>
  <c r="P126" i="91"/>
  <c r="L126" i="91"/>
  <c r="R126" i="91"/>
  <c r="AQ126" i="91"/>
  <c r="X126" i="91"/>
  <c r="AS126" i="91"/>
  <c r="AU127" i="91"/>
  <c r="U126" i="92"/>
  <c r="AF126" i="92"/>
  <c r="X126" i="92"/>
  <c r="AO126" i="92"/>
  <c r="K126" i="92"/>
  <c r="AM126" i="92"/>
  <c r="AK126" i="92"/>
  <c r="Y126" i="92"/>
  <c r="AT127" i="92"/>
  <c r="AH126" i="92"/>
  <c r="F83" i="88"/>
  <c r="F83" i="91"/>
  <c r="F83" i="92"/>
  <c r="F83" i="32"/>
  <c r="F83" i="94"/>
  <c r="F49" i="88"/>
  <c r="F83" i="87"/>
  <c r="F49" i="92"/>
  <c r="F49" i="24"/>
  <c r="F49" i="93"/>
  <c r="F49" i="87"/>
  <c r="F49" i="94"/>
  <c r="F49" i="32"/>
  <c r="F21" i="94"/>
  <c r="F21" i="93"/>
  <c r="F21" i="91"/>
  <c r="F21" i="92"/>
  <c r="F21" i="88"/>
  <c r="F21" i="87"/>
  <c r="U21" i="87" s="1"/>
  <c r="F24" i="94"/>
  <c r="F24" i="93"/>
  <c r="F24" i="92"/>
  <c r="F24" i="91"/>
  <c r="F24" i="87"/>
  <c r="F24" i="88"/>
  <c r="F24" i="32"/>
  <c r="F24" i="24"/>
  <c r="F31" i="94"/>
  <c r="F31" i="93"/>
  <c r="F31" i="92"/>
  <c r="F31" i="91"/>
  <c r="F31" i="88"/>
  <c r="F31" i="87"/>
  <c r="F31" i="32"/>
  <c r="F31" i="24"/>
  <c r="F39" i="94"/>
  <c r="F39" i="93"/>
  <c r="F39" i="92"/>
  <c r="F39" i="91"/>
  <c r="F39" i="87"/>
  <c r="F39" i="88"/>
  <c r="F39" i="32"/>
  <c r="F39" i="24"/>
  <c r="F104" i="94"/>
  <c r="F104" i="93"/>
  <c r="F104" i="92"/>
  <c r="F104" i="87"/>
  <c r="F104" i="91"/>
  <c r="F104" i="88"/>
  <c r="F104" i="32"/>
  <c r="F104" i="24"/>
  <c r="F59" i="94"/>
  <c r="F59" i="93"/>
  <c r="F59" i="92"/>
  <c r="F59" i="88"/>
  <c r="F59" i="91"/>
  <c r="F59" i="87"/>
  <c r="F59" i="32"/>
  <c r="F59" i="24"/>
  <c r="F66" i="94"/>
  <c r="F66" i="93"/>
  <c r="F66" i="92"/>
  <c r="F66" i="91"/>
  <c r="F66" i="88"/>
  <c r="F66" i="87"/>
  <c r="F66" i="32"/>
  <c r="F66" i="24"/>
  <c r="F48" i="94"/>
  <c r="F48" i="93"/>
  <c r="F48" i="92"/>
  <c r="F48" i="88"/>
  <c r="F48" i="91"/>
  <c r="F48" i="87"/>
  <c r="F48" i="32"/>
  <c r="F48" i="24"/>
  <c r="F77" i="94"/>
  <c r="F77" i="93"/>
  <c r="F77" i="92"/>
  <c r="F77" i="87"/>
  <c r="F77" i="91"/>
  <c r="F77" i="88"/>
  <c r="F77" i="32"/>
  <c r="F77" i="24"/>
  <c r="F91" i="94"/>
  <c r="F91" i="93"/>
  <c r="F91" i="92"/>
  <c r="F91" i="88"/>
  <c r="F91" i="91"/>
  <c r="F91" i="87"/>
  <c r="F91" i="32"/>
  <c r="F91" i="24"/>
  <c r="F101" i="94"/>
  <c r="F101" i="92"/>
  <c r="F101" i="93"/>
  <c r="F101" i="88"/>
  <c r="F101" i="87"/>
  <c r="F101" i="91"/>
  <c r="F101" i="32"/>
  <c r="F101" i="24"/>
  <c r="G371" i="20"/>
  <c r="F86" i="94"/>
  <c r="F86" i="92"/>
  <c r="F86" i="91"/>
  <c r="F86" i="93"/>
  <c r="F86" i="88"/>
  <c r="F86" i="87"/>
  <c r="F86" i="32"/>
  <c r="F86" i="24"/>
  <c r="F97" i="94"/>
  <c r="F97" i="92"/>
  <c r="F97" i="93"/>
  <c r="F97" i="88"/>
  <c r="F97" i="87"/>
  <c r="F97" i="91"/>
  <c r="F97" i="32"/>
  <c r="F97" i="24"/>
  <c r="F72" i="94"/>
  <c r="F72" i="93"/>
  <c r="F72" i="91"/>
  <c r="F72" i="88"/>
  <c r="F72" i="92"/>
  <c r="F72" i="87"/>
  <c r="F72" i="32"/>
  <c r="F72" i="24"/>
  <c r="F54" i="94"/>
  <c r="F54" i="93"/>
  <c r="F54" i="92"/>
  <c r="F54" i="91"/>
  <c r="F54" i="87"/>
  <c r="F54" i="88"/>
  <c r="F54" i="32"/>
  <c r="F54" i="24"/>
  <c r="F18" i="94"/>
  <c r="F18" i="92"/>
  <c r="F18" i="91"/>
  <c r="F18" i="88"/>
  <c r="F18" i="87"/>
  <c r="F18" i="93"/>
  <c r="F18" i="32"/>
  <c r="F18" i="24"/>
  <c r="F17" i="94"/>
  <c r="F17" i="93"/>
  <c r="F17" i="91"/>
  <c r="F17" i="92"/>
  <c r="F17" i="87"/>
  <c r="F17" i="88"/>
  <c r="F36" i="94"/>
  <c r="F36" i="93"/>
  <c r="F36" i="92"/>
  <c r="F36" i="91"/>
  <c r="F36" i="88"/>
  <c r="F36" i="87"/>
  <c r="F36" i="32"/>
  <c r="F36" i="24"/>
  <c r="F37" i="94"/>
  <c r="F37" i="93"/>
  <c r="F37" i="88"/>
  <c r="F37" i="92"/>
  <c r="F37" i="91"/>
  <c r="F37" i="87"/>
  <c r="F37" i="32"/>
  <c r="F37" i="24"/>
  <c r="F42" i="94"/>
  <c r="F42" i="93"/>
  <c r="F42" i="91"/>
  <c r="F42" i="88"/>
  <c r="F42" i="92"/>
  <c r="F42" i="87"/>
  <c r="F42" i="32"/>
  <c r="F42" i="24"/>
  <c r="F92" i="94"/>
  <c r="F92" i="93"/>
  <c r="F92" i="92"/>
  <c r="F92" i="88"/>
  <c r="F92" i="87"/>
  <c r="F92" i="91"/>
  <c r="F92" i="32"/>
  <c r="F92" i="24"/>
  <c r="G177" i="20"/>
  <c r="F46" i="94"/>
  <c r="F46" i="93"/>
  <c r="F46" i="92"/>
  <c r="F46" i="91"/>
  <c r="F46" i="87"/>
  <c r="F46" i="88"/>
  <c r="F46" i="32"/>
  <c r="F46" i="24"/>
  <c r="G305" i="20"/>
  <c r="F71" i="94"/>
  <c r="F71" i="93"/>
  <c r="F71" i="91"/>
  <c r="F71" i="88"/>
  <c r="F71" i="87"/>
  <c r="F71" i="92"/>
  <c r="F71" i="32"/>
  <c r="F71" i="24"/>
  <c r="F64" i="94"/>
  <c r="F64" i="93"/>
  <c r="F64" i="92"/>
  <c r="F64" i="91"/>
  <c r="F64" i="87"/>
  <c r="F64" i="88"/>
  <c r="F64" i="32"/>
  <c r="F64" i="24"/>
  <c r="F47" i="94"/>
  <c r="F47" i="93"/>
  <c r="F47" i="92"/>
  <c r="F47" i="91"/>
  <c r="F47" i="87"/>
  <c r="F47" i="88"/>
  <c r="F47" i="32"/>
  <c r="F47" i="24"/>
  <c r="F65" i="94"/>
  <c r="F65" i="93"/>
  <c r="F65" i="92"/>
  <c r="F65" i="91"/>
  <c r="F65" i="87"/>
  <c r="F65" i="88"/>
  <c r="F65" i="32"/>
  <c r="F65" i="24"/>
  <c r="G339" i="20"/>
  <c r="F78" i="94"/>
  <c r="F78" i="93"/>
  <c r="F78" i="92"/>
  <c r="F78" i="91"/>
  <c r="F78" i="88"/>
  <c r="F78" i="87"/>
  <c r="F78" i="32"/>
  <c r="F78" i="24"/>
  <c r="F81" i="94"/>
  <c r="F81" i="91"/>
  <c r="F81" i="88"/>
  <c r="F81" i="92"/>
  <c r="F81" i="87"/>
  <c r="F81" i="93"/>
  <c r="F81" i="32"/>
  <c r="F81" i="24"/>
  <c r="F93" i="94"/>
  <c r="F93" i="93"/>
  <c r="F93" i="92"/>
  <c r="F93" i="91"/>
  <c r="F93" i="88"/>
  <c r="F93" i="87"/>
  <c r="F93" i="32"/>
  <c r="F93" i="24"/>
  <c r="F85" i="94"/>
  <c r="F85" i="93"/>
  <c r="F85" i="92"/>
  <c r="F85" i="91"/>
  <c r="F85" i="88"/>
  <c r="F85" i="87"/>
  <c r="F85" i="32"/>
  <c r="F85" i="24"/>
  <c r="F60" i="94"/>
  <c r="F60" i="93"/>
  <c r="F60" i="92"/>
  <c r="F60" i="91"/>
  <c r="F60" i="87"/>
  <c r="F60" i="88"/>
  <c r="F60" i="32"/>
  <c r="F60" i="24"/>
  <c r="F50" i="94"/>
  <c r="F50" i="88"/>
  <c r="F50" i="92"/>
  <c r="F50" i="93"/>
  <c r="F50" i="91"/>
  <c r="F50" i="87"/>
  <c r="F50" i="32"/>
  <c r="F50" i="24"/>
  <c r="F23" i="94"/>
  <c r="F23" i="93"/>
  <c r="F23" i="92"/>
  <c r="F23" i="91"/>
  <c r="F23" i="88"/>
  <c r="F23" i="87"/>
  <c r="F16" i="94"/>
  <c r="F16" i="93"/>
  <c r="F16" i="91"/>
  <c r="F16" i="92"/>
  <c r="F16" i="88"/>
  <c r="F16" i="87"/>
  <c r="F28" i="94"/>
  <c r="F28" i="93"/>
  <c r="F28" i="92"/>
  <c r="F28" i="91"/>
  <c r="F28" i="88"/>
  <c r="F28" i="87"/>
  <c r="F28" i="32"/>
  <c r="F28" i="24"/>
  <c r="F35" i="94"/>
  <c r="F35" i="93"/>
  <c r="F35" i="92"/>
  <c r="F35" i="91"/>
  <c r="F35" i="88"/>
  <c r="F35" i="87"/>
  <c r="F35" i="32"/>
  <c r="F35" i="24"/>
  <c r="F40" i="94"/>
  <c r="F40" i="93"/>
  <c r="F40" i="88"/>
  <c r="F40" i="92"/>
  <c r="F40" i="91"/>
  <c r="F40" i="87"/>
  <c r="F40" i="32"/>
  <c r="F40" i="24"/>
  <c r="F43" i="94"/>
  <c r="F43" i="92"/>
  <c r="F43" i="93"/>
  <c r="F43" i="88"/>
  <c r="F43" i="91"/>
  <c r="F43" i="87"/>
  <c r="F43" i="32"/>
  <c r="F43" i="24"/>
  <c r="F99" i="94"/>
  <c r="F99" i="93"/>
  <c r="F99" i="92"/>
  <c r="F99" i="91"/>
  <c r="F99" i="87"/>
  <c r="F99" i="88"/>
  <c r="F99" i="32"/>
  <c r="F99" i="24"/>
  <c r="F52" i="94"/>
  <c r="F52" i="93"/>
  <c r="F52" i="92"/>
  <c r="F52" i="91"/>
  <c r="F52" i="88"/>
  <c r="F52" i="87"/>
  <c r="F52" i="32"/>
  <c r="F52" i="24"/>
  <c r="F68" i="94"/>
  <c r="F68" i="93"/>
  <c r="F68" i="92"/>
  <c r="F68" i="91"/>
  <c r="F68" i="88"/>
  <c r="F68" i="87"/>
  <c r="F68" i="32"/>
  <c r="F68" i="24"/>
  <c r="F62" i="94"/>
  <c r="F62" i="93"/>
  <c r="F62" i="91"/>
  <c r="F62" i="92"/>
  <c r="F62" i="88"/>
  <c r="F62" i="87"/>
  <c r="F62" i="32"/>
  <c r="F62" i="24"/>
  <c r="F98" i="94"/>
  <c r="F98" i="93"/>
  <c r="F98" i="92"/>
  <c r="F98" i="91"/>
  <c r="F98" i="88"/>
  <c r="F98" i="87"/>
  <c r="F98" i="32"/>
  <c r="F98" i="24"/>
  <c r="F105" i="94"/>
  <c r="F105" i="93"/>
  <c r="F105" i="92"/>
  <c r="F105" i="91"/>
  <c r="F105" i="87"/>
  <c r="F105" i="88"/>
  <c r="F105" i="32"/>
  <c r="F105" i="24"/>
  <c r="F55" i="94"/>
  <c r="F55" i="93"/>
  <c r="F55" i="92"/>
  <c r="F55" i="91"/>
  <c r="F55" i="87"/>
  <c r="F55" i="88"/>
  <c r="F55" i="32"/>
  <c r="F55" i="24"/>
  <c r="F90" i="94"/>
  <c r="F90" i="93"/>
  <c r="F90" i="92"/>
  <c r="F90" i="91"/>
  <c r="F90" i="88"/>
  <c r="F90" i="87"/>
  <c r="F90" i="32"/>
  <c r="F90" i="24"/>
  <c r="F80" i="94"/>
  <c r="F80" i="92"/>
  <c r="F80" i="91"/>
  <c r="F80" i="88"/>
  <c r="F80" i="87"/>
  <c r="F80" i="93"/>
  <c r="F80" i="32"/>
  <c r="F80" i="24"/>
  <c r="F74" i="93"/>
  <c r="F74" i="94"/>
  <c r="F74" i="91"/>
  <c r="F74" i="92"/>
  <c r="F74" i="88"/>
  <c r="F74" i="87"/>
  <c r="F74" i="32"/>
  <c r="F74" i="24"/>
  <c r="F58" i="94"/>
  <c r="F58" i="93"/>
  <c r="F58" i="92"/>
  <c r="F58" i="91"/>
  <c r="F58" i="88"/>
  <c r="F58" i="87"/>
  <c r="F58" i="32"/>
  <c r="L58" i="32" s="1"/>
  <c r="F58" i="24"/>
  <c r="F15" i="94"/>
  <c r="F15" i="93"/>
  <c r="F15" i="92"/>
  <c r="F15" i="88"/>
  <c r="F15" i="91"/>
  <c r="F15" i="87"/>
  <c r="F22" i="94"/>
  <c r="F22" i="91"/>
  <c r="F22" i="93"/>
  <c r="F22" i="92"/>
  <c r="F22" i="88"/>
  <c r="F22" i="87"/>
  <c r="F27" i="94"/>
  <c r="F27" i="93"/>
  <c r="F27" i="92"/>
  <c r="F27" i="91"/>
  <c r="F27" i="88"/>
  <c r="F27" i="87"/>
  <c r="F27" i="32"/>
  <c r="F27" i="24"/>
  <c r="F33" i="94"/>
  <c r="F33" i="93"/>
  <c r="F33" i="91"/>
  <c r="F33" i="88"/>
  <c r="F33" i="92"/>
  <c r="F33" i="87"/>
  <c r="F33" i="32"/>
  <c r="F33" i="24"/>
  <c r="F34" i="94"/>
  <c r="F34" i="93"/>
  <c r="F34" i="92"/>
  <c r="F34" i="91"/>
  <c r="F34" i="87"/>
  <c r="F34" i="88"/>
  <c r="F34" i="32"/>
  <c r="F34" i="24"/>
  <c r="F30" i="93"/>
  <c r="F30" i="94"/>
  <c r="F30" i="92"/>
  <c r="F30" i="88"/>
  <c r="F30" i="91"/>
  <c r="F30" i="87"/>
  <c r="F30" i="32"/>
  <c r="F30" i="24"/>
  <c r="F41" i="94"/>
  <c r="F41" i="93"/>
  <c r="F41" i="88"/>
  <c r="F41" i="92"/>
  <c r="F41" i="91"/>
  <c r="F41" i="87"/>
  <c r="F41" i="32"/>
  <c r="F41" i="24"/>
  <c r="F103" i="94"/>
  <c r="F103" i="92"/>
  <c r="F103" i="88"/>
  <c r="F103" i="93"/>
  <c r="F103" i="91"/>
  <c r="F103" i="87"/>
  <c r="F103" i="32"/>
  <c r="F103" i="24"/>
  <c r="F53" i="94"/>
  <c r="F53" i="93"/>
  <c r="F53" i="87"/>
  <c r="F53" i="92"/>
  <c r="F53" i="91"/>
  <c r="F53" i="88"/>
  <c r="F53" i="32"/>
  <c r="F53" i="24"/>
  <c r="F67" i="94"/>
  <c r="F67" i="93"/>
  <c r="F67" i="92"/>
  <c r="F67" i="91"/>
  <c r="F67" i="88"/>
  <c r="F67" i="87"/>
  <c r="F67" i="32"/>
  <c r="F67" i="24"/>
  <c r="G241" i="20"/>
  <c r="F61" i="94"/>
  <c r="F61" i="93"/>
  <c r="F61" i="92"/>
  <c r="F61" i="91"/>
  <c r="F61" i="88"/>
  <c r="F61" i="87"/>
  <c r="F61" i="32"/>
  <c r="F61" i="24"/>
  <c r="G435" i="20"/>
  <c r="F96" i="94"/>
  <c r="F96" i="93"/>
  <c r="F96" i="91"/>
  <c r="F96" i="92"/>
  <c r="F96" i="88"/>
  <c r="F96" i="87"/>
  <c r="F96" i="32"/>
  <c r="F96" i="24"/>
  <c r="F102" i="94"/>
  <c r="F102" i="92"/>
  <c r="F102" i="91"/>
  <c r="F102" i="93"/>
  <c r="F102" i="88"/>
  <c r="F102" i="87"/>
  <c r="F102" i="32"/>
  <c r="F102" i="24"/>
  <c r="F95" i="94"/>
  <c r="F95" i="93"/>
  <c r="F95" i="88"/>
  <c r="F95" i="92"/>
  <c r="F95" i="91"/>
  <c r="F95" i="87"/>
  <c r="F95" i="32"/>
  <c r="F95" i="24"/>
  <c r="F87" i="94"/>
  <c r="F87" i="92"/>
  <c r="F87" i="93"/>
  <c r="F87" i="91"/>
  <c r="F87" i="88"/>
  <c r="F87" i="87"/>
  <c r="F87" i="32"/>
  <c r="F87" i="24"/>
  <c r="F79" i="93"/>
  <c r="F79" i="94"/>
  <c r="F79" i="92"/>
  <c r="F79" i="91"/>
  <c r="F79" i="88"/>
  <c r="F79" i="87"/>
  <c r="F79" i="32"/>
  <c r="F79" i="24"/>
  <c r="F70" i="94"/>
  <c r="F70" i="93"/>
  <c r="F70" i="91"/>
  <c r="F70" i="88"/>
  <c r="F70" i="87"/>
  <c r="F70" i="92"/>
  <c r="F70" i="32"/>
  <c r="F70" i="24"/>
  <c r="F73" i="94"/>
  <c r="F73" i="92"/>
  <c r="F73" i="91"/>
  <c r="F73" i="88"/>
  <c r="F73" i="87"/>
  <c r="F73" i="93"/>
  <c r="F73" i="32"/>
  <c r="F73" i="24"/>
  <c r="F56" i="94"/>
  <c r="F56" i="93"/>
  <c r="F56" i="91"/>
  <c r="F56" i="92"/>
  <c r="F56" i="88"/>
  <c r="F56" i="87"/>
  <c r="F56" i="32"/>
  <c r="F56" i="24"/>
  <c r="F19" i="93"/>
  <c r="F19" i="92"/>
  <c r="F19" i="94"/>
  <c r="F19" i="91"/>
  <c r="F19" i="88"/>
  <c r="F19" i="87"/>
  <c r="F19" i="32"/>
  <c r="F19" i="24"/>
  <c r="F29" i="93"/>
  <c r="F29" i="94"/>
  <c r="F29" i="92"/>
  <c r="F29" i="91"/>
  <c r="F29" i="88"/>
  <c r="F29" i="87"/>
  <c r="F29" i="32"/>
  <c r="F29" i="24"/>
  <c r="F89" i="94"/>
  <c r="F89" i="93"/>
  <c r="F89" i="92"/>
  <c r="F89" i="88"/>
  <c r="F89" i="87"/>
  <c r="F89" i="91"/>
  <c r="F89" i="32"/>
  <c r="F89" i="24"/>
  <c r="F84" i="94"/>
  <c r="F84" i="93"/>
  <c r="F84" i="92"/>
  <c r="F84" i="91"/>
  <c r="F84" i="88"/>
  <c r="F84" i="87"/>
  <c r="F84" i="32"/>
  <c r="F84" i="24"/>
  <c r="AE412" i="93"/>
  <c r="AR412" i="87"/>
  <c r="S390" i="91"/>
  <c r="S389" i="91" s="1"/>
  <c r="V390" i="91"/>
  <c r="V389" i="91" s="1"/>
  <c r="AE390" i="91"/>
  <c r="AE389" i="91" s="1"/>
  <c r="AA428" i="88"/>
  <c r="AK420" i="32"/>
  <c r="AI390" i="91"/>
  <c r="AI389" i="91" s="1"/>
  <c r="AP390" i="92"/>
  <c r="AP389" i="92" s="1"/>
  <c r="AB390" i="88"/>
  <c r="AB389" i="88" s="1"/>
  <c r="AT435" i="93"/>
  <c r="AU435" i="87"/>
  <c r="AV435" i="87" s="1"/>
  <c r="AU394" i="93"/>
  <c r="AV394" i="93" s="1"/>
  <c r="AT434" i="93"/>
  <c r="AS390" i="88"/>
  <c r="AS389" i="88" s="1"/>
  <c r="P390" i="88"/>
  <c r="P389" i="88" s="1"/>
  <c r="O390" i="88"/>
  <c r="O389" i="88" s="1"/>
  <c r="AO390" i="88"/>
  <c r="AO389" i="88" s="1"/>
  <c r="S390" i="88"/>
  <c r="AC390" i="88"/>
  <c r="AC389" i="88" s="1"/>
  <c r="AI390" i="88"/>
  <c r="AI389" i="88" s="1"/>
  <c r="Q390" i="88"/>
  <c r="Q389" i="88" s="1"/>
  <c r="I390" i="88"/>
  <c r="I389" i="88" s="1"/>
  <c r="S390" i="92"/>
  <c r="S389" i="92" s="1"/>
  <c r="AE390" i="92"/>
  <c r="AE389" i="92" s="1"/>
  <c r="AL390" i="92"/>
  <c r="AL389" i="92" s="1"/>
  <c r="L390" i="92"/>
  <c r="L389" i="92" s="1"/>
  <c r="Q390" i="92"/>
  <c r="Q389" i="92" s="1"/>
  <c r="Y390" i="92"/>
  <c r="Y389" i="92" s="1"/>
  <c r="AQ390" i="92"/>
  <c r="AQ389" i="92" s="1"/>
  <c r="AJ390" i="92"/>
  <c r="AJ389" i="92" s="1"/>
  <c r="Z390" i="92"/>
  <c r="Z389" i="92" s="1"/>
  <c r="AI390" i="92"/>
  <c r="AI389" i="92" s="1"/>
  <c r="U428" i="88"/>
  <c r="AJ428" i="88"/>
  <c r="AM428" i="88"/>
  <c r="AA420" i="32"/>
  <c r="AM428" i="91"/>
  <c r="H390" i="91"/>
  <c r="O390" i="92"/>
  <c r="O389" i="92" s="1"/>
  <c r="W390" i="92"/>
  <c r="W389" i="92" s="1"/>
  <c r="AK390" i="88"/>
  <c r="AK389" i="88" s="1"/>
  <c r="AM390" i="88"/>
  <c r="AM389" i="88" s="1"/>
  <c r="M390" i="88"/>
  <c r="M389" i="88" s="1"/>
  <c r="AR428" i="94"/>
  <c r="W428" i="94"/>
  <c r="AP428" i="94"/>
  <c r="M428" i="94"/>
  <c r="AE428" i="88"/>
  <c r="R428" i="88"/>
  <c r="AC436" i="94"/>
  <c r="Q436" i="94"/>
  <c r="AB416" i="93"/>
  <c r="I416" i="93"/>
  <c r="N416" i="88"/>
  <c r="U416" i="88"/>
  <c r="AF416" i="88"/>
  <c r="AC416" i="88"/>
  <c r="O420" i="92"/>
  <c r="M420" i="92"/>
  <c r="AJ420" i="32"/>
  <c r="AQ420" i="32"/>
  <c r="AD420" i="32"/>
  <c r="AE420" i="32"/>
  <c r="M424" i="88"/>
  <c r="AD432" i="93"/>
  <c r="X432" i="87"/>
  <c r="U420" i="94"/>
  <c r="P436" i="32"/>
  <c r="K436" i="32"/>
  <c r="AP436" i="32"/>
  <c r="AI428" i="92"/>
  <c r="AC412" i="94"/>
  <c r="AC432" i="92"/>
  <c r="N416" i="32"/>
  <c r="AC428" i="94"/>
  <c r="AD428" i="94"/>
  <c r="Q428" i="88"/>
  <c r="I428" i="88"/>
  <c r="O428" i="88"/>
  <c r="X428" i="88"/>
  <c r="AQ428" i="88"/>
  <c r="AR428" i="88"/>
  <c r="AL428" i="88"/>
  <c r="O432" i="94"/>
  <c r="AT434" i="88"/>
  <c r="AT439" i="93"/>
  <c r="AU392" i="87"/>
  <c r="AV392" i="87" s="1"/>
  <c r="X412" i="32"/>
  <c r="J412" i="32"/>
  <c r="K412" i="32"/>
  <c r="R416" i="93"/>
  <c r="AN416" i="93"/>
  <c r="AM416" i="93"/>
  <c r="AE416" i="88"/>
  <c r="AA416" i="88"/>
  <c r="X416" i="88"/>
  <c r="H416" i="88"/>
  <c r="AB416" i="88"/>
  <c r="Y416" i="88"/>
  <c r="S420" i="92"/>
  <c r="AI420" i="92"/>
  <c r="AC420" i="92"/>
  <c r="AD420" i="92"/>
  <c r="AP420" i="32"/>
  <c r="AF420" i="32"/>
  <c r="Z420" i="32"/>
  <c r="AL420" i="32"/>
  <c r="K424" i="92"/>
  <c r="AJ424" i="92"/>
  <c r="AF424" i="92"/>
  <c r="W424" i="92"/>
  <c r="I424" i="92"/>
  <c r="H424" i="92"/>
  <c r="AP424" i="88"/>
  <c r="P424" i="88"/>
  <c r="AB432" i="93"/>
  <c r="AA432" i="93"/>
  <c r="N432" i="93"/>
  <c r="I432" i="93"/>
  <c r="O432" i="93"/>
  <c r="L432" i="93"/>
  <c r="AE432" i="87"/>
  <c r="I432" i="87"/>
  <c r="Y432" i="87"/>
  <c r="AD432" i="87"/>
  <c r="N432" i="87"/>
  <c r="V432" i="87"/>
  <c r="AJ420" i="87"/>
  <c r="AT393" i="91"/>
  <c r="AT393" i="88"/>
  <c r="H389" i="32"/>
  <c r="S436" i="32"/>
  <c r="AL436" i="32"/>
  <c r="AK412" i="94"/>
  <c r="AL432" i="92"/>
  <c r="P436" i="88"/>
  <c r="H436" i="88"/>
  <c r="L436" i="92"/>
  <c r="S432" i="91"/>
  <c r="Z416" i="32"/>
  <c r="R420" i="91"/>
  <c r="O424" i="91"/>
  <c r="J424" i="91"/>
  <c r="Y424" i="91"/>
  <c r="V424" i="32"/>
  <c r="AE424" i="32"/>
  <c r="AR420" i="88"/>
  <c r="AC420" i="88"/>
  <c r="AK412" i="32"/>
  <c r="H412" i="32"/>
  <c r="S420" i="32"/>
  <c r="H420" i="32"/>
  <c r="Q424" i="88"/>
  <c r="J424" i="88"/>
  <c r="V424" i="88"/>
  <c r="V436" i="32"/>
  <c r="AJ436" i="32"/>
  <c r="I436" i="32"/>
  <c r="AT426" i="87"/>
  <c r="AT434" i="32"/>
  <c r="AU397" i="94"/>
  <c r="AV397" i="94" s="1"/>
  <c r="U412" i="94"/>
  <c r="AI412" i="94"/>
  <c r="Y412" i="94"/>
  <c r="O412" i="94"/>
  <c r="M412" i="94"/>
  <c r="AA420" i="94"/>
  <c r="V420" i="94"/>
  <c r="AD420" i="94"/>
  <c r="AQ420" i="94"/>
  <c r="AR420" i="94"/>
  <c r="AF432" i="92"/>
  <c r="AI432" i="92"/>
  <c r="AF412" i="93"/>
  <c r="K412" i="87"/>
  <c r="AN416" i="87"/>
  <c r="Q420" i="87"/>
  <c r="O420" i="87"/>
  <c r="AL420" i="87"/>
  <c r="AE424" i="93"/>
  <c r="AF424" i="93"/>
  <c r="U424" i="93"/>
  <c r="Z432" i="88"/>
  <c r="AM390" i="91"/>
  <c r="AM389" i="91" s="1"/>
  <c r="L390" i="91"/>
  <c r="L389" i="91" s="1"/>
  <c r="R390" i="91"/>
  <c r="R389" i="91" s="1"/>
  <c r="AN390" i="91"/>
  <c r="AN389" i="91" s="1"/>
  <c r="I390" i="91"/>
  <c r="I389" i="91" s="1"/>
  <c r="Q390" i="91"/>
  <c r="Q389" i="91" s="1"/>
  <c r="H428" i="88"/>
  <c r="I436" i="87"/>
  <c r="Y412" i="32"/>
  <c r="Q412" i="32"/>
  <c r="W416" i="93"/>
  <c r="AJ416" i="88"/>
  <c r="I420" i="32"/>
  <c r="AR420" i="32"/>
  <c r="O424" i="88"/>
  <c r="AO390" i="91"/>
  <c r="AO389" i="91" s="1"/>
  <c r="Y390" i="91"/>
  <c r="Y389" i="91" s="1"/>
  <c r="M390" i="91"/>
  <c r="M389" i="91" s="1"/>
  <c r="P390" i="91"/>
  <c r="P389" i="91" s="1"/>
  <c r="AM428" i="94"/>
  <c r="AE428" i="94"/>
  <c r="P428" i="88"/>
  <c r="N436" i="87"/>
  <c r="AD436" i="94"/>
  <c r="AM436" i="94"/>
  <c r="AB412" i="32"/>
  <c r="AL412" i="32"/>
  <c r="AA412" i="32"/>
  <c r="AD416" i="93"/>
  <c r="Z416" i="88"/>
  <c r="R420" i="92"/>
  <c r="AN420" i="32"/>
  <c r="AA424" i="88"/>
  <c r="AM424" i="88"/>
  <c r="U424" i="88"/>
  <c r="O432" i="87"/>
  <c r="AR432" i="87"/>
  <c r="X390" i="91"/>
  <c r="X389" i="91" s="1"/>
  <c r="U390" i="91"/>
  <c r="AB390" i="91"/>
  <c r="AB389" i="91" s="1"/>
  <c r="AN400" i="93"/>
  <c r="S400" i="93"/>
  <c r="AL400" i="93"/>
  <c r="AE400" i="93"/>
  <c r="AA400" i="88"/>
  <c r="AD400" i="88"/>
  <c r="L400" i="88"/>
  <c r="AF420" i="94"/>
  <c r="AO412" i="92"/>
  <c r="M428" i="88"/>
  <c r="AN428" i="88"/>
  <c r="AD428" i="88"/>
  <c r="AK428" i="88"/>
  <c r="AB428" i="88"/>
  <c r="Z436" i="94"/>
  <c r="N412" i="92"/>
  <c r="AA412" i="92"/>
  <c r="R412" i="92"/>
  <c r="P412" i="92"/>
  <c r="AL412" i="92"/>
  <c r="Y412" i="92"/>
  <c r="AD412" i="32"/>
  <c r="R412" i="32"/>
  <c r="AJ412" i="32"/>
  <c r="I412" i="32"/>
  <c r="AC412" i="32"/>
  <c r="O412" i="32"/>
  <c r="AI412" i="32"/>
  <c r="J416" i="93"/>
  <c r="AE416" i="93"/>
  <c r="H416" i="93"/>
  <c r="AN416" i="88"/>
  <c r="I416" i="88"/>
  <c r="AM416" i="88"/>
  <c r="AR416" i="88"/>
  <c r="J420" i="92"/>
  <c r="H420" i="92"/>
  <c r="W420" i="92"/>
  <c r="R420" i="32"/>
  <c r="V420" i="32"/>
  <c r="AC420" i="32"/>
  <c r="AO420" i="32"/>
  <c r="AK424" i="92"/>
  <c r="AQ424" i="92"/>
  <c r="AI424" i="92"/>
  <c r="AN424" i="88"/>
  <c r="I424" i="88"/>
  <c r="AI424" i="88"/>
  <c r="R424" i="88"/>
  <c r="AO424" i="88"/>
  <c r="L424" i="88"/>
  <c r="Y424" i="88"/>
  <c r="AF428" i="91"/>
  <c r="AM432" i="93"/>
  <c r="H432" i="93"/>
  <c r="AQ432" i="93"/>
  <c r="AK432" i="93"/>
  <c r="AC432" i="87"/>
  <c r="AF432" i="87"/>
  <c r="W432" i="87"/>
  <c r="AN432" i="87"/>
  <c r="AR420" i="87"/>
  <c r="AU399" i="87"/>
  <c r="AV399" i="87" s="1"/>
  <c r="AP400" i="93"/>
  <c r="AB400" i="93"/>
  <c r="J400" i="93"/>
  <c r="Z400" i="93"/>
  <c r="AR400" i="88"/>
  <c r="U400" i="88"/>
  <c r="AT407" i="88"/>
  <c r="K424" i="88"/>
  <c r="S424" i="88"/>
  <c r="M436" i="32"/>
  <c r="AD412" i="94"/>
  <c r="AE412" i="94"/>
  <c r="Y432" i="92"/>
  <c r="M432" i="92"/>
  <c r="J389" i="93"/>
  <c r="R436" i="88"/>
  <c r="Q412" i="93"/>
  <c r="H428" i="91"/>
  <c r="S428" i="91"/>
  <c r="L428" i="91"/>
  <c r="AF436" i="94"/>
  <c r="H390" i="87"/>
  <c r="M390" i="87"/>
  <c r="M389" i="87" s="1"/>
  <c r="AI390" i="87"/>
  <c r="AI389" i="87" s="1"/>
  <c r="Q390" i="87"/>
  <c r="Q389" i="87" s="1"/>
  <c r="P390" i="87"/>
  <c r="P389" i="87" s="1"/>
  <c r="AS390" i="87"/>
  <c r="AS389" i="87" s="1"/>
  <c r="Z390" i="87"/>
  <c r="Z389" i="87" s="1"/>
  <c r="AH390" i="87"/>
  <c r="O390" i="87"/>
  <c r="O389" i="87" s="1"/>
  <c r="AD390" i="87"/>
  <c r="AD389" i="87" s="1"/>
  <c r="AC390" i="87"/>
  <c r="AC389" i="87" s="1"/>
  <c r="Y390" i="87"/>
  <c r="Y389" i="87" s="1"/>
  <c r="AM390" i="87"/>
  <c r="AM389" i="87" s="1"/>
  <c r="AB390" i="87"/>
  <c r="AB389" i="87" s="1"/>
  <c r="AO390" i="87"/>
  <c r="AL390" i="87"/>
  <c r="AL389" i="87" s="1"/>
  <c r="N390" i="87"/>
  <c r="N389" i="87" s="1"/>
  <c r="AB390" i="93"/>
  <c r="AB389" i="93" s="1"/>
  <c r="X390" i="93"/>
  <c r="X389" i="93" s="1"/>
  <c r="S390" i="93"/>
  <c r="S389" i="93" s="1"/>
  <c r="AJ390" i="93"/>
  <c r="H390" i="93"/>
  <c r="AI390" i="93"/>
  <c r="AI389" i="93" s="1"/>
  <c r="AR390" i="93"/>
  <c r="AR389" i="93" s="1"/>
  <c r="Y390" i="93"/>
  <c r="Y389" i="93" s="1"/>
  <c r="K390" i="93"/>
  <c r="K389" i="93" s="1"/>
  <c r="L390" i="93"/>
  <c r="L389" i="93" s="1"/>
  <c r="AM390" i="93"/>
  <c r="AM389" i="93" s="1"/>
  <c r="AH390" i="93"/>
  <c r="AH389" i="93" s="1"/>
  <c r="AD390" i="93"/>
  <c r="AD389" i="93" s="1"/>
  <c r="R390" i="93"/>
  <c r="R389" i="93" s="1"/>
  <c r="AK390" i="93"/>
  <c r="AK389" i="93" s="1"/>
  <c r="Q390" i="93"/>
  <c r="Q389" i="93" s="1"/>
  <c r="AQ390" i="93"/>
  <c r="AQ389" i="93" s="1"/>
  <c r="I390" i="93"/>
  <c r="I389" i="93" s="1"/>
  <c r="M436" i="87"/>
  <c r="AR436" i="87"/>
  <c r="AJ412" i="94"/>
  <c r="Z400" i="87"/>
  <c r="AD400" i="87"/>
  <c r="AR436" i="94"/>
  <c r="X436" i="94"/>
  <c r="AT394" i="91"/>
  <c r="AT409" i="32"/>
  <c r="AQ436" i="88"/>
  <c r="Q436" i="88"/>
  <c r="AM432" i="94"/>
  <c r="V420" i="91"/>
  <c r="AP420" i="91"/>
  <c r="AL420" i="91"/>
  <c r="W424" i="94"/>
  <c r="P436" i="92"/>
  <c r="U412" i="91"/>
  <c r="U416" i="93"/>
  <c r="Y428" i="93"/>
  <c r="I428" i="93"/>
  <c r="AO428" i="93"/>
  <c r="AA428" i="93"/>
  <c r="Q428" i="87"/>
  <c r="AP428" i="87"/>
  <c r="AF428" i="87"/>
  <c r="AE428" i="87"/>
  <c r="AE412" i="91"/>
  <c r="AI412" i="91"/>
  <c r="AM412" i="91"/>
  <c r="Z416" i="91"/>
  <c r="AI416" i="91"/>
  <c r="AA416" i="91"/>
  <c r="S416" i="91"/>
  <c r="H416" i="32"/>
  <c r="Y416" i="32"/>
  <c r="Q416" i="32"/>
  <c r="X420" i="91"/>
  <c r="S424" i="91"/>
  <c r="AB424" i="91"/>
  <c r="AC424" i="32"/>
  <c r="Y424" i="32"/>
  <c r="P424" i="32"/>
  <c r="AI432" i="91"/>
  <c r="AR432" i="91"/>
  <c r="P432" i="32"/>
  <c r="AL432" i="32"/>
  <c r="AB432" i="32"/>
  <c r="AO432" i="32"/>
  <c r="AU407" i="93"/>
  <c r="AV407" i="93" s="1"/>
  <c r="N416" i="92"/>
  <c r="AM416" i="92"/>
  <c r="AF420" i="88"/>
  <c r="K424" i="87"/>
  <c r="J424" i="87"/>
  <c r="R424" i="87"/>
  <c r="X424" i="87"/>
  <c r="P424" i="87"/>
  <c r="Y424" i="87"/>
  <c r="S412" i="88"/>
  <c r="Z420" i="94"/>
  <c r="X420" i="94"/>
  <c r="O420" i="94"/>
  <c r="O428" i="94"/>
  <c r="Q432" i="92"/>
  <c r="J432" i="92"/>
  <c r="AM432" i="92"/>
  <c r="U432" i="92"/>
  <c r="AD432" i="92"/>
  <c r="S400" i="87"/>
  <c r="AJ416" i="32"/>
  <c r="I416" i="32"/>
  <c r="AF436" i="91"/>
  <c r="H436" i="91"/>
  <c r="AJ436" i="91"/>
  <c r="AQ436" i="91"/>
  <c r="AI436" i="91"/>
  <c r="X436" i="91"/>
  <c r="V428" i="92"/>
  <c r="AO428" i="92"/>
  <c r="W428" i="92"/>
  <c r="AL412" i="93"/>
  <c r="W412" i="93"/>
  <c r="AI412" i="93"/>
  <c r="AM412" i="87"/>
  <c r="AF412" i="87"/>
  <c r="AC412" i="87"/>
  <c r="S416" i="94"/>
  <c r="AI416" i="94"/>
  <c r="AA416" i="94"/>
  <c r="AP416" i="94"/>
  <c r="AE416" i="94"/>
  <c r="K416" i="87"/>
  <c r="AC416" i="87"/>
  <c r="AO416" i="87"/>
  <c r="Q420" i="93"/>
  <c r="AF420" i="93"/>
  <c r="AA420" i="93"/>
  <c r="AB420" i="87"/>
  <c r="AJ424" i="94"/>
  <c r="AQ424" i="94"/>
  <c r="AD424" i="93"/>
  <c r="AR424" i="93"/>
  <c r="AP424" i="93"/>
  <c r="L432" i="88"/>
  <c r="Q432" i="88"/>
  <c r="AT391" i="92"/>
  <c r="V412" i="94"/>
  <c r="Z432" i="92"/>
  <c r="K432" i="92"/>
  <c r="AA400" i="87"/>
  <c r="V400" i="87"/>
  <c r="H436" i="94"/>
  <c r="AO436" i="94"/>
  <c r="AE436" i="94"/>
  <c r="AL436" i="94"/>
  <c r="O436" i="94"/>
  <c r="AP436" i="94"/>
  <c r="AK436" i="88"/>
  <c r="AO432" i="94"/>
  <c r="I432" i="94"/>
  <c r="AI420" i="94"/>
  <c r="AD436" i="92"/>
  <c r="AP436" i="92"/>
  <c r="AC436" i="92"/>
  <c r="AR416" i="93"/>
  <c r="AR424" i="94"/>
  <c r="L428" i="93"/>
  <c r="S428" i="93"/>
  <c r="AQ428" i="93"/>
  <c r="AE428" i="93"/>
  <c r="AB428" i="87"/>
  <c r="AK428" i="87"/>
  <c r="AD428" i="87"/>
  <c r="AQ428" i="87"/>
  <c r="AJ436" i="88"/>
  <c r="L436" i="88"/>
  <c r="AT439" i="32"/>
  <c r="R428" i="91"/>
  <c r="AU431" i="94"/>
  <c r="AV431" i="94" s="1"/>
  <c r="AT392" i="32"/>
  <c r="X416" i="91"/>
  <c r="W416" i="91"/>
  <c r="AE416" i="91"/>
  <c r="AL416" i="91"/>
  <c r="AD416" i="91"/>
  <c r="AB416" i="32"/>
  <c r="P416" i="32"/>
  <c r="AL416" i="32"/>
  <c r="R416" i="32"/>
  <c r="AK416" i="32"/>
  <c r="AJ420" i="91"/>
  <c r="W424" i="91"/>
  <c r="M424" i="91"/>
  <c r="AN424" i="91"/>
  <c r="X424" i="91"/>
  <c r="AE424" i="91"/>
  <c r="X424" i="32"/>
  <c r="W428" i="87"/>
  <c r="N432" i="32"/>
  <c r="W432" i="32"/>
  <c r="AT410" i="94"/>
  <c r="R416" i="92"/>
  <c r="J416" i="92"/>
  <c r="AD416" i="92"/>
  <c r="AF416" i="92"/>
  <c r="R420" i="88"/>
  <c r="U420" i="88"/>
  <c r="AK420" i="88"/>
  <c r="AE420" i="88"/>
  <c r="H424" i="87"/>
  <c r="U436" i="88"/>
  <c r="X428" i="91"/>
  <c r="AM436" i="87"/>
  <c r="AT394" i="87"/>
  <c r="AU414" i="88"/>
  <c r="AV414" i="88" s="1"/>
  <c r="AH428" i="94"/>
  <c r="AT429" i="94"/>
  <c r="AT397" i="87"/>
  <c r="AT409" i="91"/>
  <c r="AT431" i="93"/>
  <c r="AU431" i="87"/>
  <c r="AV431" i="87" s="1"/>
  <c r="AU392" i="94"/>
  <c r="AV392" i="94" s="1"/>
  <c r="AU408" i="92"/>
  <c r="AV408" i="92" s="1"/>
  <c r="W412" i="92"/>
  <c r="AB412" i="92"/>
  <c r="AU413" i="92"/>
  <c r="AS412" i="92"/>
  <c r="K412" i="92"/>
  <c r="AP412" i="92"/>
  <c r="AK412" i="92"/>
  <c r="AH420" i="92"/>
  <c r="AT421" i="92"/>
  <c r="AH420" i="32"/>
  <c r="AT421" i="32"/>
  <c r="J424" i="92"/>
  <c r="AN424" i="92"/>
  <c r="AL424" i="92"/>
  <c r="AT425" i="88"/>
  <c r="AH424" i="88"/>
  <c r="AU430" i="32"/>
  <c r="AV430" i="32" s="1"/>
  <c r="AT433" i="87"/>
  <c r="AH432" i="87"/>
  <c r="AT398" i="91"/>
  <c r="AU398" i="32"/>
  <c r="AV398" i="32" s="1"/>
  <c r="AT398" i="32"/>
  <c r="AU405" i="92"/>
  <c r="AV405" i="92" s="1"/>
  <c r="AF389" i="91"/>
  <c r="AU396" i="92"/>
  <c r="AV396" i="92" s="1"/>
  <c r="AT395" i="94"/>
  <c r="L400" i="93"/>
  <c r="K400" i="93"/>
  <c r="N400" i="93"/>
  <c r="AR400" i="93"/>
  <c r="Z400" i="88"/>
  <c r="AN400" i="88"/>
  <c r="N400" i="88"/>
  <c r="AS400" i="88"/>
  <c r="AU401" i="88"/>
  <c r="AC400" i="88"/>
  <c r="AL400" i="88"/>
  <c r="K400" i="88"/>
  <c r="AU407" i="88"/>
  <c r="AV407" i="88" s="1"/>
  <c r="AT403" i="91"/>
  <c r="AT419" i="91"/>
  <c r="AU419" i="91"/>
  <c r="AV419" i="91" s="1"/>
  <c r="AT427" i="88"/>
  <c r="AI436" i="93"/>
  <c r="AR436" i="93"/>
  <c r="AT418" i="92"/>
  <c r="AO428" i="32"/>
  <c r="W428" i="32"/>
  <c r="L428" i="32"/>
  <c r="H428" i="32"/>
  <c r="AA428" i="32"/>
  <c r="AT397" i="94"/>
  <c r="AU438" i="92"/>
  <c r="AV438" i="92" s="1"/>
  <c r="AT438" i="92"/>
  <c r="AS436" i="91"/>
  <c r="AU438" i="91"/>
  <c r="AV438" i="91" s="1"/>
  <c r="AU413" i="94"/>
  <c r="AH412" i="94"/>
  <c r="AT413" i="94"/>
  <c r="K412" i="88"/>
  <c r="AC412" i="88"/>
  <c r="AI412" i="88"/>
  <c r="Z412" i="88"/>
  <c r="AJ420" i="94"/>
  <c r="J420" i="94"/>
  <c r="N420" i="94"/>
  <c r="AN420" i="94"/>
  <c r="M420" i="94"/>
  <c r="AU430" i="94"/>
  <c r="AV430" i="94" s="1"/>
  <c r="AT433" i="92"/>
  <c r="AH432" i="92"/>
  <c r="AU398" i="94"/>
  <c r="AV398" i="94" s="1"/>
  <c r="AU402" i="91"/>
  <c r="AV402" i="91" s="1"/>
  <c r="AU405" i="87"/>
  <c r="AV405" i="87" s="1"/>
  <c r="AU396" i="88"/>
  <c r="AV396" i="88" s="1"/>
  <c r="R400" i="87"/>
  <c r="J400" i="87"/>
  <c r="M400" i="87"/>
  <c r="K400" i="87"/>
  <c r="H400" i="87"/>
  <c r="AI400" i="87"/>
  <c r="AR400" i="87"/>
  <c r="AT415" i="94"/>
  <c r="AT423" i="32"/>
  <c r="AA436" i="94"/>
  <c r="R436" i="94"/>
  <c r="AN436" i="94"/>
  <c r="AQ436" i="94"/>
  <c r="Y436" i="94"/>
  <c r="AS412" i="94"/>
  <c r="AU414" i="94"/>
  <c r="AV414" i="94" s="1"/>
  <c r="AT414" i="94"/>
  <c r="AU431" i="88"/>
  <c r="AV431" i="88" s="1"/>
  <c r="AU438" i="88"/>
  <c r="AV438" i="88" s="1"/>
  <c r="AU392" i="92"/>
  <c r="AV392" i="92" s="1"/>
  <c r="AT408" i="93"/>
  <c r="AU404" i="87"/>
  <c r="AV404" i="87" s="1"/>
  <c r="AB432" i="94"/>
  <c r="AD432" i="94"/>
  <c r="J432" i="94"/>
  <c r="AC432" i="94"/>
  <c r="X432" i="94"/>
  <c r="W432" i="94"/>
  <c r="AN432" i="94"/>
  <c r="AU398" i="87"/>
  <c r="AV398" i="87" s="1"/>
  <c r="AU410" i="32"/>
  <c r="AV410" i="32" s="1"/>
  <c r="AT402" i="88"/>
  <c r="AT422" i="94"/>
  <c r="AU422" i="94"/>
  <c r="AV422" i="94" s="1"/>
  <c r="AU405" i="93"/>
  <c r="AV405" i="93" s="1"/>
  <c r="K389" i="92"/>
  <c r="AT391" i="32"/>
  <c r="AU403" i="87"/>
  <c r="AV403" i="87" s="1"/>
  <c r="AQ412" i="88"/>
  <c r="AT419" i="93"/>
  <c r="AT423" i="91"/>
  <c r="AI436" i="92"/>
  <c r="AE436" i="92"/>
  <c r="Z436" i="92"/>
  <c r="S436" i="92"/>
  <c r="AL436" i="92"/>
  <c r="K436" i="92"/>
  <c r="AU394" i="92"/>
  <c r="AV394" i="92" s="1"/>
  <c r="Y412" i="91"/>
  <c r="AE412" i="32"/>
  <c r="AU414" i="32"/>
  <c r="AV414" i="32" s="1"/>
  <c r="S416" i="93"/>
  <c r="AF424" i="94"/>
  <c r="AD428" i="93"/>
  <c r="M428" i="93"/>
  <c r="U428" i="93"/>
  <c r="AF428" i="93"/>
  <c r="N428" i="93"/>
  <c r="AU429" i="87"/>
  <c r="AS428" i="87"/>
  <c r="Z428" i="87"/>
  <c r="AO428" i="87"/>
  <c r="AA428" i="87"/>
  <c r="AI428" i="87"/>
  <c r="O432" i="91"/>
  <c r="AT434" i="87"/>
  <c r="AT439" i="88"/>
  <c r="AU397" i="92"/>
  <c r="AV397" i="92" s="1"/>
  <c r="V428" i="91"/>
  <c r="X428" i="94"/>
  <c r="AT431" i="94"/>
  <c r="AU438" i="93"/>
  <c r="AV438" i="93" s="1"/>
  <c r="AT438" i="87"/>
  <c r="AU392" i="93"/>
  <c r="AV392" i="93" s="1"/>
  <c r="AU408" i="91"/>
  <c r="AV408" i="91" s="1"/>
  <c r="AJ412" i="91"/>
  <c r="Q412" i="91"/>
  <c r="I412" i="91"/>
  <c r="Z412" i="91"/>
  <c r="AN412" i="91"/>
  <c r="AK412" i="91"/>
  <c r="W412" i="91"/>
  <c r="AB412" i="91"/>
  <c r="AP412" i="91"/>
  <c r="AK416" i="91"/>
  <c r="AT417" i="91"/>
  <c r="AH416" i="91"/>
  <c r="R416" i="91"/>
  <c r="Y416" i="91"/>
  <c r="AT417" i="32"/>
  <c r="AH416" i="32"/>
  <c r="AS416" i="32"/>
  <c r="AU417" i="32"/>
  <c r="AA420" i="91"/>
  <c r="AD420" i="91"/>
  <c r="AU421" i="91"/>
  <c r="AB420" i="91"/>
  <c r="P420" i="91"/>
  <c r="S420" i="91"/>
  <c r="AF420" i="91"/>
  <c r="Q424" i="91"/>
  <c r="AO424" i="91"/>
  <c r="N424" i="91"/>
  <c r="AR424" i="91"/>
  <c r="L424" i="32"/>
  <c r="AM424" i="32"/>
  <c r="AH424" i="32"/>
  <c r="AT425" i="32"/>
  <c r="O424" i="32"/>
  <c r="AI424" i="32"/>
  <c r="AS424" i="32"/>
  <c r="AU425" i="32"/>
  <c r="W424" i="32"/>
  <c r="AP424" i="32"/>
  <c r="J432" i="91"/>
  <c r="Q432" i="91"/>
  <c r="AE432" i="91"/>
  <c r="AN432" i="91"/>
  <c r="L432" i="91"/>
  <c r="AD432" i="91"/>
  <c r="Y432" i="91"/>
  <c r="AC432" i="91"/>
  <c r="AQ432" i="91"/>
  <c r="H432" i="32"/>
  <c r="AE432" i="32"/>
  <c r="Y432" i="32"/>
  <c r="Z432" i="32"/>
  <c r="L432" i="32"/>
  <c r="AR432" i="32"/>
  <c r="Q432" i="32"/>
  <c r="AT398" i="93"/>
  <c r="AU402" i="93"/>
  <c r="AV402" i="93" s="1"/>
  <c r="AU422" i="92"/>
  <c r="AV422" i="92" s="1"/>
  <c r="AU393" i="92"/>
  <c r="AV393" i="92" s="1"/>
  <c r="AT393" i="92"/>
  <c r="M389" i="94"/>
  <c r="AT399" i="32"/>
  <c r="AT391" i="94"/>
  <c r="AN400" i="92"/>
  <c r="J400" i="92"/>
  <c r="U400" i="92"/>
  <c r="AP400" i="92"/>
  <c r="Z400" i="92"/>
  <c r="AF400" i="92"/>
  <c r="X400" i="92"/>
  <c r="AC400" i="92"/>
  <c r="Z400" i="32"/>
  <c r="AB400" i="32"/>
  <c r="AI400" i="32"/>
  <c r="AQ400" i="32"/>
  <c r="J400" i="32"/>
  <c r="AL400" i="32"/>
  <c r="AD400" i="32"/>
  <c r="AC400" i="32"/>
  <c r="V400" i="32"/>
  <c r="AU407" i="32"/>
  <c r="AV407" i="32" s="1"/>
  <c r="AT415" i="93"/>
  <c r="AK416" i="88"/>
  <c r="I420" i="92"/>
  <c r="U420" i="93"/>
  <c r="AU427" i="92"/>
  <c r="AV427" i="92" s="1"/>
  <c r="AT435" i="87"/>
  <c r="J436" i="91"/>
  <c r="R436" i="91"/>
  <c r="AT437" i="91"/>
  <c r="AH436" i="91"/>
  <c r="AL436" i="91"/>
  <c r="O436" i="91"/>
  <c r="AN436" i="91"/>
  <c r="I436" i="91"/>
  <c r="AU418" i="32"/>
  <c r="AV418" i="32" s="1"/>
  <c r="P428" i="92"/>
  <c r="H428" i="92"/>
  <c r="AB428" i="92"/>
  <c r="AF432" i="93"/>
  <c r="AU434" i="93"/>
  <c r="AV434" i="93" s="1"/>
  <c r="AT397" i="88"/>
  <c r="AU409" i="87"/>
  <c r="AV409" i="87" s="1"/>
  <c r="AN416" i="92"/>
  <c r="P416" i="92"/>
  <c r="U416" i="92"/>
  <c r="L416" i="92"/>
  <c r="Y420" i="88"/>
  <c r="J420" i="88"/>
  <c r="AM420" i="88"/>
  <c r="AB420" i="88"/>
  <c r="N420" i="88"/>
  <c r="AJ420" i="88"/>
  <c r="AU425" i="87"/>
  <c r="AS424" i="87"/>
  <c r="AR424" i="87"/>
  <c r="AI424" i="87"/>
  <c r="AU405" i="91"/>
  <c r="AV405" i="91" s="1"/>
  <c r="AU399" i="91"/>
  <c r="AV399" i="91" s="1"/>
  <c r="AT395" i="87"/>
  <c r="J400" i="91"/>
  <c r="R400" i="91"/>
  <c r="AD400" i="91"/>
  <c r="AK400" i="91"/>
  <c r="I400" i="91"/>
  <c r="AA400" i="91"/>
  <c r="AI400" i="91"/>
  <c r="AS400" i="91"/>
  <c r="AU401" i="91"/>
  <c r="S400" i="91"/>
  <c r="AU403" i="88"/>
  <c r="AV403" i="88" s="1"/>
  <c r="AT419" i="87"/>
  <c r="AF436" i="88"/>
  <c r="W436" i="88"/>
  <c r="J436" i="88"/>
  <c r="AE436" i="88"/>
  <c r="AU406" i="94"/>
  <c r="AV406" i="94" s="1"/>
  <c r="AD400" i="94"/>
  <c r="AU406" i="87"/>
  <c r="AV406" i="87" s="1"/>
  <c r="AB412" i="93"/>
  <c r="AU426" i="91"/>
  <c r="AV426" i="91" s="1"/>
  <c r="AJ428" i="91"/>
  <c r="AI428" i="91"/>
  <c r="AK428" i="91"/>
  <c r="AR428" i="91"/>
  <c r="AA428" i="91"/>
  <c r="P432" i="92"/>
  <c r="AP432" i="92"/>
  <c r="AJ412" i="93"/>
  <c r="AT413" i="93"/>
  <c r="AH412" i="93"/>
  <c r="AR412" i="93"/>
  <c r="AQ412" i="93"/>
  <c r="AD412" i="93"/>
  <c r="AD412" i="87"/>
  <c r="AK412" i="87"/>
  <c r="AH412" i="87"/>
  <c r="AT413" i="87"/>
  <c r="H412" i="87"/>
  <c r="X412" i="87"/>
  <c r="AD416" i="94"/>
  <c r="K416" i="94"/>
  <c r="X416" i="94"/>
  <c r="Y416" i="87"/>
  <c r="AF416" i="87"/>
  <c r="I416" i="87"/>
  <c r="N416" i="87"/>
  <c r="K420" i="93"/>
  <c r="AU421" i="93"/>
  <c r="AS420" i="93"/>
  <c r="AL420" i="93"/>
  <c r="AC420" i="93"/>
  <c r="O420" i="93"/>
  <c r="AF420" i="87"/>
  <c r="AO420" i="87"/>
  <c r="AI420" i="87"/>
  <c r="AH420" i="87"/>
  <c r="AT421" i="87"/>
  <c r="AN420" i="87"/>
  <c r="N420" i="87"/>
  <c r="V424" i="94"/>
  <c r="L424" i="94"/>
  <c r="Z424" i="94"/>
  <c r="Q424" i="94"/>
  <c r="AK424" i="94"/>
  <c r="AS424" i="94"/>
  <c r="AU425" i="94"/>
  <c r="V424" i="93"/>
  <c r="AM424" i="93"/>
  <c r="W424" i="93"/>
  <c r="Z424" i="93"/>
  <c r="Q424" i="93"/>
  <c r="AU430" i="88"/>
  <c r="AV430" i="88" s="1"/>
  <c r="AI432" i="88"/>
  <c r="N432" i="88"/>
  <c r="Y432" i="88"/>
  <c r="AB432" i="88"/>
  <c r="AT433" i="88"/>
  <c r="AH432" i="88"/>
  <c r="AO432" i="88"/>
  <c r="R432" i="88"/>
  <c r="AU398" i="92"/>
  <c r="AV398" i="92" s="1"/>
  <c r="AU391" i="92"/>
  <c r="AV391" i="92" s="1"/>
  <c r="J400" i="94"/>
  <c r="AB400" i="94"/>
  <c r="H400" i="94"/>
  <c r="K400" i="94"/>
  <c r="AU401" i="94"/>
  <c r="AS400" i="94"/>
  <c r="M400" i="94"/>
  <c r="AK400" i="94"/>
  <c r="R400" i="94"/>
  <c r="AO400" i="94"/>
  <c r="AU415" i="92"/>
  <c r="AV415" i="92" s="1"/>
  <c r="S436" i="87"/>
  <c r="P436" i="87"/>
  <c r="V436" i="87"/>
  <c r="Z436" i="87"/>
  <c r="AU437" i="87"/>
  <c r="AS436" i="87"/>
  <c r="AF436" i="87"/>
  <c r="W436" i="87"/>
  <c r="AT394" i="94"/>
  <c r="AU414" i="92"/>
  <c r="AV414" i="92" s="1"/>
  <c r="X412" i="92"/>
  <c r="AT418" i="94"/>
  <c r="AU426" i="92"/>
  <c r="AV426" i="92" s="1"/>
  <c r="Z428" i="94"/>
  <c r="AA428" i="94"/>
  <c r="V428" i="94"/>
  <c r="AO428" i="94"/>
  <c r="AN428" i="94"/>
  <c r="U428" i="94"/>
  <c r="Y428" i="88"/>
  <c r="AH428" i="88"/>
  <c r="AT429" i="88"/>
  <c r="J428" i="88"/>
  <c r="AO428" i="88"/>
  <c r="S428" i="88"/>
  <c r="W428" i="88"/>
  <c r="K428" i="88"/>
  <c r="AU434" i="94"/>
  <c r="AV434" i="94" s="1"/>
  <c r="AT397" i="91"/>
  <c r="AU397" i="87"/>
  <c r="AV397" i="87" s="1"/>
  <c r="AR428" i="87"/>
  <c r="U436" i="94"/>
  <c r="AT438" i="94"/>
  <c r="AT392" i="87"/>
  <c r="AT408" i="88"/>
  <c r="AE412" i="92"/>
  <c r="AC412" i="92"/>
  <c r="AJ412" i="92"/>
  <c r="AD412" i="92"/>
  <c r="V412" i="92"/>
  <c r="S412" i="92"/>
  <c r="L412" i="92"/>
  <c r="AS412" i="32"/>
  <c r="AU413" i="32"/>
  <c r="AM412" i="32"/>
  <c r="V412" i="32"/>
  <c r="AO412" i="32"/>
  <c r="P412" i="32"/>
  <c r="W412" i="32"/>
  <c r="AR412" i="32"/>
  <c r="L416" i="93"/>
  <c r="AF416" i="93"/>
  <c r="AP416" i="93"/>
  <c r="P416" i="93"/>
  <c r="AI416" i="88"/>
  <c r="AQ416" i="88"/>
  <c r="J416" i="88"/>
  <c r="AP416" i="88"/>
  <c r="O416" i="88"/>
  <c r="P416" i="88"/>
  <c r="V420" i="92"/>
  <c r="X420" i="92"/>
  <c r="AK420" i="92"/>
  <c r="AU421" i="92"/>
  <c r="AS420" i="92"/>
  <c r="Q420" i="92"/>
  <c r="N420" i="92"/>
  <c r="Z420" i="92"/>
  <c r="AN420" i="92"/>
  <c r="Q420" i="32"/>
  <c r="AU421" i="32"/>
  <c r="AS420" i="32"/>
  <c r="O420" i="32"/>
  <c r="AM420" i="32"/>
  <c r="U420" i="32"/>
  <c r="AI420" i="32"/>
  <c r="AR424" i="92"/>
  <c r="AM424" i="92"/>
  <c r="AD424" i="92"/>
  <c r="M424" i="92"/>
  <c r="R424" i="92"/>
  <c r="Z424" i="92"/>
  <c r="AU425" i="92"/>
  <c r="AS424" i="92"/>
  <c r="Q424" i="92"/>
  <c r="S424" i="92"/>
  <c r="Z424" i="88"/>
  <c r="AE424" i="88"/>
  <c r="AD424" i="88"/>
  <c r="AJ424" i="88"/>
  <c r="AL424" i="88"/>
  <c r="AF424" i="88"/>
  <c r="AQ428" i="91"/>
  <c r="AN432" i="93"/>
  <c r="J432" i="93"/>
  <c r="AR432" i="93"/>
  <c r="AJ432" i="93"/>
  <c r="K432" i="93"/>
  <c r="Q432" i="93"/>
  <c r="AL432" i="87"/>
  <c r="AI432" i="87"/>
  <c r="AQ432" i="87"/>
  <c r="Z432" i="87"/>
  <c r="J432" i="87"/>
  <c r="P432" i="87"/>
  <c r="AK432" i="87"/>
  <c r="AM432" i="87"/>
  <c r="AB432" i="87"/>
  <c r="AT410" i="91"/>
  <c r="AU402" i="92"/>
  <c r="AV402" i="92" s="1"/>
  <c r="H420" i="93"/>
  <c r="AA420" i="87"/>
  <c r="AU422" i="87"/>
  <c r="AV422" i="87" s="1"/>
  <c r="AU393" i="91"/>
  <c r="AV393" i="91" s="1"/>
  <c r="AU393" i="88"/>
  <c r="AV393" i="88" s="1"/>
  <c r="N390" i="91"/>
  <c r="N389" i="91" s="1"/>
  <c r="AR390" i="91"/>
  <c r="AR389" i="91" s="1"/>
  <c r="AC390" i="91"/>
  <c r="AC389" i="91" s="1"/>
  <c r="AQ390" i="91"/>
  <c r="AQ389" i="91" s="1"/>
  <c r="Z390" i="91"/>
  <c r="Z389" i="91" s="1"/>
  <c r="AJ390" i="91"/>
  <c r="AJ389" i="91" s="1"/>
  <c r="AD390" i="91"/>
  <c r="AD389" i="91" s="1"/>
  <c r="K390" i="91"/>
  <c r="K389" i="91" s="1"/>
  <c r="AT396" i="92"/>
  <c r="AU396" i="87"/>
  <c r="AV396" i="87" s="1"/>
  <c r="AU395" i="94"/>
  <c r="AV395" i="94" s="1"/>
  <c r="AT395" i="88"/>
  <c r="Q400" i="93"/>
  <c r="I400" i="93"/>
  <c r="Y400" i="93"/>
  <c r="AC400" i="93"/>
  <c r="U400" i="93"/>
  <c r="O400" i="93"/>
  <c r="AK400" i="93"/>
  <c r="AD400" i="93"/>
  <c r="AM400" i="93"/>
  <c r="AJ400" i="88"/>
  <c r="H400" i="88"/>
  <c r="W400" i="88"/>
  <c r="X400" i="88"/>
  <c r="AI400" i="88"/>
  <c r="M400" i="88"/>
  <c r="Q400" i="88"/>
  <c r="AF400" i="88"/>
  <c r="AH400" i="88"/>
  <c r="AT401" i="88"/>
  <c r="AU407" i="92"/>
  <c r="AV407" i="92" s="1"/>
  <c r="AT403" i="32"/>
  <c r="AU415" i="91"/>
  <c r="AV415" i="91" s="1"/>
  <c r="AU423" i="94"/>
  <c r="AV423" i="94" s="1"/>
  <c r="AT423" i="94"/>
  <c r="AU427" i="93"/>
  <c r="AV427" i="93" s="1"/>
  <c r="AC424" i="93"/>
  <c r="AB424" i="88"/>
  <c r="AK424" i="88"/>
  <c r="AT435" i="91"/>
  <c r="AF436" i="93"/>
  <c r="Q436" i="93"/>
  <c r="V436" i="93"/>
  <c r="M436" i="93"/>
  <c r="AQ436" i="93"/>
  <c r="AK436" i="93"/>
  <c r="X436" i="93"/>
  <c r="O436" i="93"/>
  <c r="AE436" i="32"/>
  <c r="H436" i="32"/>
  <c r="N436" i="32"/>
  <c r="AM436" i="32"/>
  <c r="J436" i="32"/>
  <c r="AT394" i="88"/>
  <c r="AU406" i="91"/>
  <c r="AV406" i="91" s="1"/>
  <c r="AS416" i="92"/>
  <c r="AU418" i="92"/>
  <c r="AV418" i="92" s="1"/>
  <c r="AU426" i="93"/>
  <c r="AV426" i="93" s="1"/>
  <c r="AC424" i="87"/>
  <c r="AB428" i="32"/>
  <c r="AS428" i="32"/>
  <c r="AU429" i="32"/>
  <c r="N428" i="32"/>
  <c r="K428" i="32"/>
  <c r="AF428" i="32"/>
  <c r="AP428" i="32"/>
  <c r="O428" i="32"/>
  <c r="AH428" i="32"/>
  <c r="AT429" i="32"/>
  <c r="R428" i="32"/>
  <c r="AU434" i="32"/>
  <c r="AV434" i="32" s="1"/>
  <c r="AT409" i="92"/>
  <c r="I428" i="92"/>
  <c r="AU431" i="92"/>
  <c r="AV431" i="92" s="1"/>
  <c r="I436" i="92"/>
  <c r="AT392" i="88"/>
  <c r="AU404" i="94"/>
  <c r="AV404" i="94" s="1"/>
  <c r="AA412" i="94"/>
  <c r="AL412" i="94"/>
  <c r="AP412" i="94"/>
  <c r="P412" i="94"/>
  <c r="AO412" i="88"/>
  <c r="L412" i="88"/>
  <c r="J412" i="88"/>
  <c r="AN412" i="88"/>
  <c r="AE412" i="88"/>
  <c r="P412" i="88"/>
  <c r="AD412" i="88"/>
  <c r="AP412" i="88"/>
  <c r="R420" i="94"/>
  <c r="AM420" i="94"/>
  <c r="AU421" i="94"/>
  <c r="AS420" i="94"/>
  <c r="W420" i="94"/>
  <c r="AP420" i="94"/>
  <c r="Q420" i="94"/>
  <c r="Y420" i="94"/>
  <c r="AO420" i="94"/>
  <c r="AT430" i="94"/>
  <c r="AE432" i="92"/>
  <c r="AQ432" i="92"/>
  <c r="AR432" i="92"/>
  <c r="S432" i="92"/>
  <c r="AA432" i="92"/>
  <c r="AT398" i="94"/>
  <c r="AT402" i="91"/>
  <c r="AT402" i="87"/>
  <c r="AT396" i="88"/>
  <c r="AU395" i="93"/>
  <c r="AV395" i="93" s="1"/>
  <c r="AT391" i="87"/>
  <c r="AJ400" i="87"/>
  <c r="AN400" i="87"/>
  <c r="Y400" i="87"/>
  <c r="AB400" i="87"/>
  <c r="L400" i="87"/>
  <c r="AU401" i="87"/>
  <c r="AS400" i="87"/>
  <c r="AP400" i="87"/>
  <c r="X400" i="87"/>
  <c r="AT403" i="94"/>
  <c r="AU415" i="94"/>
  <c r="AV415" i="94" s="1"/>
  <c r="AT419" i="92"/>
  <c r="AU419" i="92"/>
  <c r="AV419" i="92" s="1"/>
  <c r="AU423" i="88"/>
  <c r="AV423" i="88" s="1"/>
  <c r="AT427" i="91"/>
  <c r="AU435" i="94"/>
  <c r="AV435" i="94" s="1"/>
  <c r="V436" i="94"/>
  <c r="K436" i="94"/>
  <c r="AT437" i="94"/>
  <c r="AH436" i="94"/>
  <c r="P436" i="94"/>
  <c r="AB436" i="94"/>
  <c r="I436" i="94"/>
  <c r="AT409" i="93"/>
  <c r="S436" i="88"/>
  <c r="AP432" i="94"/>
  <c r="AR432" i="94"/>
  <c r="AT433" i="94"/>
  <c r="AH432" i="94"/>
  <c r="H432" i="94"/>
  <c r="AF432" i="94"/>
  <c r="U432" i="94"/>
  <c r="S432" i="94"/>
  <c r="AE432" i="94"/>
  <c r="AT410" i="32"/>
  <c r="AQ420" i="91"/>
  <c r="AT393" i="94"/>
  <c r="AT405" i="93"/>
  <c r="R390" i="92"/>
  <c r="R389" i="92" s="1"/>
  <c r="AA390" i="92"/>
  <c r="AA389" i="92" s="1"/>
  <c r="AH390" i="92"/>
  <c r="P390" i="92"/>
  <c r="P389" i="92" s="1"/>
  <c r="AF390" i="92"/>
  <c r="AF389" i="92" s="1"/>
  <c r="M390" i="92"/>
  <c r="M389" i="92" s="1"/>
  <c r="U390" i="92"/>
  <c r="I390" i="92"/>
  <c r="I389" i="92" s="1"/>
  <c r="AS390" i="92"/>
  <c r="AU407" i="94"/>
  <c r="AV407" i="94" s="1"/>
  <c r="AT407" i="94"/>
  <c r="AU407" i="87"/>
  <c r="AV407" i="87" s="1"/>
  <c r="AC420" i="91"/>
  <c r="AT427" i="87"/>
  <c r="AT435" i="92"/>
  <c r="O436" i="92"/>
  <c r="W436" i="92"/>
  <c r="AM436" i="92"/>
  <c r="AR436" i="92"/>
  <c r="M436" i="92"/>
  <c r="AN436" i="92"/>
  <c r="V436" i="92"/>
  <c r="AB436" i="92"/>
  <c r="Q436" i="92"/>
  <c r="H412" i="91"/>
  <c r="X416" i="93"/>
  <c r="AT418" i="93"/>
  <c r="AO416" i="93"/>
  <c r="AK416" i="93"/>
  <c r="K424" i="94"/>
  <c r="AT426" i="94"/>
  <c r="AU426" i="88"/>
  <c r="AV426" i="88" s="1"/>
  <c r="AB428" i="93"/>
  <c r="AM428" i="93"/>
  <c r="K428" i="93"/>
  <c r="AL428" i="93"/>
  <c r="X428" i="93"/>
  <c r="Q428" i="93"/>
  <c r="P428" i="93"/>
  <c r="AN428" i="93"/>
  <c r="W428" i="93"/>
  <c r="V428" i="87"/>
  <c r="H428" i="87"/>
  <c r="M428" i="87"/>
  <c r="R428" i="87"/>
  <c r="AC428" i="87"/>
  <c r="O428" i="87"/>
  <c r="AM428" i="87"/>
  <c r="I428" i="87"/>
  <c r="K432" i="87"/>
  <c r="AT397" i="92"/>
  <c r="AT409" i="94"/>
  <c r="J428" i="91"/>
  <c r="AO436" i="87"/>
  <c r="AU392" i="32"/>
  <c r="AV392" i="32" s="1"/>
  <c r="AT404" i="92"/>
  <c r="O412" i="91"/>
  <c r="P412" i="91"/>
  <c r="AQ412" i="91"/>
  <c r="X412" i="91"/>
  <c r="V412" i="91"/>
  <c r="AL412" i="91"/>
  <c r="M412" i="91"/>
  <c r="AU413" i="91"/>
  <c r="AS412" i="91"/>
  <c r="AC412" i="91"/>
  <c r="AC416" i="91"/>
  <c r="AF416" i="91"/>
  <c r="M416" i="91"/>
  <c r="AS416" i="91"/>
  <c r="AU417" i="91"/>
  <c r="N416" i="91"/>
  <c r="O416" i="91"/>
  <c r="AQ416" i="91"/>
  <c r="AO416" i="91"/>
  <c r="AP416" i="91"/>
  <c r="AE416" i="32"/>
  <c r="V416" i="32"/>
  <c r="AN416" i="32"/>
  <c r="S416" i="32"/>
  <c r="AQ416" i="32"/>
  <c r="AP416" i="32"/>
  <c r="AI416" i="32"/>
  <c r="K416" i="32"/>
  <c r="J420" i="91"/>
  <c r="AE420" i="91"/>
  <c r="AN420" i="91"/>
  <c r="AI420" i="91"/>
  <c r="U420" i="91"/>
  <c r="O420" i="91"/>
  <c r="AK420" i="91"/>
  <c r="M420" i="91"/>
  <c r="L424" i="91"/>
  <c r="AJ424" i="91"/>
  <c r="AA424" i="91"/>
  <c r="AP424" i="91"/>
  <c r="K424" i="91"/>
  <c r="AK424" i="91"/>
  <c r="AI424" i="91"/>
  <c r="H424" i="91"/>
  <c r="AL424" i="91"/>
  <c r="AR424" i="32"/>
  <c r="AB424" i="32"/>
  <c r="AK424" i="32"/>
  <c r="R424" i="32"/>
  <c r="AL424" i="32"/>
  <c r="Q424" i="32"/>
  <c r="K424" i="32"/>
  <c r="AQ424" i="32"/>
  <c r="AF424" i="32"/>
  <c r="AA432" i="91"/>
  <c r="AP432" i="91"/>
  <c r="N432" i="91"/>
  <c r="W432" i="91"/>
  <c r="H432" i="91"/>
  <c r="AL432" i="91"/>
  <c r="I432" i="91"/>
  <c r="M432" i="91"/>
  <c r="AT433" i="91"/>
  <c r="AH432" i="91"/>
  <c r="V432" i="32"/>
  <c r="M432" i="32"/>
  <c r="AM432" i="32"/>
  <c r="AD432" i="32"/>
  <c r="AJ432" i="32"/>
  <c r="I432" i="32"/>
  <c r="AU433" i="32"/>
  <c r="AS432" i="32"/>
  <c r="AA432" i="32"/>
  <c r="AK432" i="32"/>
  <c r="AT402" i="93"/>
  <c r="AU402" i="32"/>
  <c r="AV402" i="32" s="1"/>
  <c r="AT405" i="94"/>
  <c r="AU405" i="94"/>
  <c r="AV405" i="94" s="1"/>
  <c r="AU405" i="88"/>
  <c r="AV405" i="88" s="1"/>
  <c r="AJ389" i="94"/>
  <c r="N390" i="88"/>
  <c r="N389" i="88" s="1"/>
  <c r="AE390" i="88"/>
  <c r="AE389" i="88" s="1"/>
  <c r="AH390" i="88"/>
  <c r="X390" i="88"/>
  <c r="X389" i="88" s="1"/>
  <c r="AP390" i="88"/>
  <c r="AP389" i="88" s="1"/>
  <c r="AR390" i="88"/>
  <c r="AR389" i="88" s="1"/>
  <c r="L390" i="88"/>
  <c r="L389" i="88" s="1"/>
  <c r="V390" i="88"/>
  <c r="V389" i="88" s="1"/>
  <c r="AQ390" i="88"/>
  <c r="AQ389" i="88" s="1"/>
  <c r="AU395" i="91"/>
  <c r="AV395" i="91" s="1"/>
  <c r="AU391" i="88"/>
  <c r="AV391" i="88" s="1"/>
  <c r="N400" i="92"/>
  <c r="W400" i="92"/>
  <c r="AM400" i="92"/>
  <c r="Y400" i="92"/>
  <c r="AH400" i="92"/>
  <c r="AT401" i="92"/>
  <c r="AU401" i="92"/>
  <c r="AS400" i="92"/>
  <c r="AQ400" i="92"/>
  <c r="M400" i="92"/>
  <c r="Q400" i="92"/>
  <c r="N400" i="32"/>
  <c r="M400" i="32"/>
  <c r="I400" i="32"/>
  <c r="AO400" i="32"/>
  <c r="AN400" i="32"/>
  <c r="AA400" i="32"/>
  <c r="Q400" i="32"/>
  <c r="R400" i="32"/>
  <c r="AF400" i="32"/>
  <c r="AT407" i="93"/>
  <c r="AT407" i="32"/>
  <c r="AT403" i="92"/>
  <c r="AT419" i="94"/>
  <c r="AU419" i="88"/>
  <c r="AV419" i="88" s="1"/>
  <c r="Y420" i="92"/>
  <c r="AU423" i="93"/>
  <c r="AV423" i="93" s="1"/>
  <c r="S420" i="93"/>
  <c r="AU427" i="32"/>
  <c r="AV427" i="32" s="1"/>
  <c r="AP436" i="91"/>
  <c r="AD436" i="91"/>
  <c r="L436" i="91"/>
  <c r="Y436" i="91"/>
  <c r="AC436" i="91"/>
  <c r="M436" i="91"/>
  <c r="AO436" i="91"/>
  <c r="Q436" i="91"/>
  <c r="AR428" i="92"/>
  <c r="J428" i="92"/>
  <c r="Y428" i="92"/>
  <c r="S428" i="92"/>
  <c r="L428" i="92"/>
  <c r="AU429" i="92"/>
  <c r="AS428" i="92"/>
  <c r="AU397" i="88"/>
  <c r="AV397" i="88" s="1"/>
  <c r="AU392" i="91"/>
  <c r="AV392" i="91" s="1"/>
  <c r="Y416" i="92"/>
  <c r="AT417" i="92"/>
  <c r="AH416" i="92"/>
  <c r="AJ416" i="92"/>
  <c r="AA416" i="92"/>
  <c r="Z416" i="92"/>
  <c r="AQ416" i="92"/>
  <c r="Q416" i="92"/>
  <c r="AI420" i="88"/>
  <c r="O420" i="88"/>
  <c r="X420" i="88"/>
  <c r="AO420" i="88"/>
  <c r="Z420" i="88"/>
  <c r="AU421" i="88"/>
  <c r="AS420" i="88"/>
  <c r="AN420" i="88"/>
  <c r="S420" i="88"/>
  <c r="M420" i="88"/>
  <c r="AA424" i="87"/>
  <c r="AH424" i="87"/>
  <c r="AT425" i="87"/>
  <c r="AM424" i="87"/>
  <c r="V424" i="87"/>
  <c r="I424" i="87"/>
  <c r="AO424" i="87"/>
  <c r="AN424" i="87"/>
  <c r="O424" i="87"/>
  <c r="AU430" i="92"/>
  <c r="AV430" i="92" s="1"/>
  <c r="AU398" i="88"/>
  <c r="AV398" i="88" s="1"/>
  <c r="AT398" i="88"/>
  <c r="AT410" i="87"/>
  <c r="AT422" i="88"/>
  <c r="AU422" i="88"/>
  <c r="AV422" i="88" s="1"/>
  <c r="AU393" i="93"/>
  <c r="AV393" i="93" s="1"/>
  <c r="V400" i="91"/>
  <c r="AT401" i="91"/>
  <c r="AH400" i="91"/>
  <c r="Y400" i="91"/>
  <c r="O400" i="91"/>
  <c r="Z400" i="91"/>
  <c r="L400" i="91"/>
  <c r="AP400" i="91"/>
  <c r="H400" i="91"/>
  <c r="AN400" i="91"/>
  <c r="N436" i="88"/>
  <c r="AR436" i="88"/>
  <c r="AT437" i="88"/>
  <c r="AH436" i="88"/>
  <c r="AP436" i="88"/>
  <c r="V436" i="88"/>
  <c r="K436" i="88"/>
  <c r="AD436" i="88"/>
  <c r="AU437" i="88"/>
  <c r="AS436" i="88"/>
  <c r="AU418" i="91"/>
  <c r="AV418" i="91" s="1"/>
  <c r="AT426" i="91"/>
  <c r="I428" i="91"/>
  <c r="O428" i="91"/>
  <c r="K428" i="91"/>
  <c r="N428" i="91"/>
  <c r="AC428" i="91"/>
  <c r="AD428" i="91"/>
  <c r="AS436" i="94"/>
  <c r="AU439" i="94"/>
  <c r="AV439" i="94" s="1"/>
  <c r="AU397" i="32"/>
  <c r="AV397" i="32" s="1"/>
  <c r="AT397" i="32"/>
  <c r="AT408" i="94"/>
  <c r="AT404" i="93"/>
  <c r="AU404" i="93"/>
  <c r="AV404" i="93" s="1"/>
  <c r="AA412" i="93"/>
  <c r="AO412" i="93"/>
  <c r="U412" i="93"/>
  <c r="P412" i="93"/>
  <c r="AP412" i="93"/>
  <c r="V412" i="93"/>
  <c r="AM412" i="93"/>
  <c r="AK412" i="93"/>
  <c r="AU413" i="93"/>
  <c r="AS412" i="93"/>
  <c r="AJ412" i="87"/>
  <c r="L412" i="87"/>
  <c r="R412" i="87"/>
  <c r="N412" i="87"/>
  <c r="AA412" i="87"/>
  <c r="I412" i="87"/>
  <c r="J412" i="87"/>
  <c r="AO412" i="87"/>
  <c r="AL412" i="87"/>
  <c r="Z416" i="94"/>
  <c r="I416" i="94"/>
  <c r="AS416" i="94"/>
  <c r="AU417" i="94"/>
  <c r="V416" i="94"/>
  <c r="AR416" i="94"/>
  <c r="Y416" i="94"/>
  <c r="J416" i="94"/>
  <c r="V416" i="87"/>
  <c r="L416" i="87"/>
  <c r="AU417" i="87"/>
  <c r="AS416" i="87"/>
  <c r="AD416" i="87"/>
  <c r="Q416" i="87"/>
  <c r="AT417" i="87"/>
  <c r="AH416" i="87"/>
  <c r="Z416" i="87"/>
  <c r="P416" i="87"/>
  <c r="W416" i="87"/>
  <c r="I420" i="93"/>
  <c r="P420" i="93"/>
  <c r="V420" i="93"/>
  <c r="W420" i="93"/>
  <c r="AK420" i="93"/>
  <c r="J420" i="93"/>
  <c r="AR420" i="93"/>
  <c r="X420" i="87"/>
  <c r="Z420" i="87"/>
  <c r="AQ420" i="87"/>
  <c r="S420" i="87"/>
  <c r="H420" i="87"/>
  <c r="AS420" i="87"/>
  <c r="AU421" i="87"/>
  <c r="AD420" i="87"/>
  <c r="AP420" i="87"/>
  <c r="M424" i="94"/>
  <c r="AL424" i="94"/>
  <c r="X424" i="94"/>
  <c r="J424" i="94"/>
  <c r="AM424" i="94"/>
  <c r="H424" i="94"/>
  <c r="O424" i="94"/>
  <c r="P424" i="94"/>
  <c r="AJ424" i="93"/>
  <c r="AL424" i="93"/>
  <c r="P424" i="93"/>
  <c r="R424" i="93"/>
  <c r="Y424" i="93"/>
  <c r="O424" i="93"/>
  <c r="AQ424" i="93"/>
  <c r="AN424" i="93"/>
  <c r="AI424" i="93"/>
  <c r="AT430" i="88"/>
  <c r="AU433" i="88"/>
  <c r="AS432" i="88"/>
  <c r="V432" i="88"/>
  <c r="AK432" i="88"/>
  <c r="U432" i="88"/>
  <c r="AN432" i="88"/>
  <c r="AP432" i="88"/>
  <c r="I432" i="88"/>
  <c r="J432" i="88"/>
  <c r="AA432" i="88"/>
  <c r="AT398" i="92"/>
  <c r="AU410" i="92"/>
  <c r="AV410" i="92" s="1"/>
  <c r="AT410" i="92"/>
  <c r="Y390" i="32"/>
  <c r="Y389" i="32" s="1"/>
  <c r="AP390" i="32"/>
  <c r="AP389" i="32" s="1"/>
  <c r="V390" i="32"/>
  <c r="V389" i="32" s="1"/>
  <c r="AM390" i="32"/>
  <c r="AM389" i="32" s="1"/>
  <c r="R390" i="32"/>
  <c r="R389" i="32" s="1"/>
  <c r="AJ390" i="32"/>
  <c r="AJ389" i="32" s="1"/>
  <c r="O390" i="32"/>
  <c r="O389" i="32" s="1"/>
  <c r="AF390" i="32"/>
  <c r="AF389" i="32" s="1"/>
  <c r="P390" i="32"/>
  <c r="P389" i="32" s="1"/>
  <c r="M390" i="32"/>
  <c r="M389" i="32" s="1"/>
  <c r="AA390" i="32"/>
  <c r="AA389" i="32" s="1"/>
  <c r="X390" i="32"/>
  <c r="X389" i="32" s="1"/>
  <c r="AL390" i="32"/>
  <c r="AL389" i="32" s="1"/>
  <c r="Q390" i="32"/>
  <c r="Q389" i="32" s="1"/>
  <c r="N390" i="32"/>
  <c r="N389" i="32" s="1"/>
  <c r="K390" i="32"/>
  <c r="K389" i="32" s="1"/>
  <c r="AS390" i="32"/>
  <c r="L390" i="32"/>
  <c r="L389" i="32" s="1"/>
  <c r="AC390" i="32"/>
  <c r="AC389" i="32" s="1"/>
  <c r="I390" i="32"/>
  <c r="I389" i="32" s="1"/>
  <c r="Z390" i="32"/>
  <c r="Z389" i="32" s="1"/>
  <c r="AQ390" i="32"/>
  <c r="AQ389" i="32" s="1"/>
  <c r="W390" i="32"/>
  <c r="W389" i="32" s="1"/>
  <c r="AN390" i="32"/>
  <c r="AN389" i="32" s="1"/>
  <c r="S390" i="32"/>
  <c r="S389" i="32" s="1"/>
  <c r="AK390" i="32"/>
  <c r="AK389" i="32" s="1"/>
  <c r="AH390" i="32"/>
  <c r="AD390" i="32"/>
  <c r="AD389" i="32" s="1"/>
  <c r="J390" i="32"/>
  <c r="J389" i="32" s="1"/>
  <c r="AR390" i="32"/>
  <c r="AR389" i="32" s="1"/>
  <c r="AO390" i="32"/>
  <c r="AO389" i="32" s="1"/>
  <c r="U390" i="32"/>
  <c r="AI390" i="32"/>
  <c r="AI389" i="32" s="1"/>
  <c r="AE390" i="32"/>
  <c r="AE389" i="32" s="1"/>
  <c r="AB390" i="32"/>
  <c r="AB389" i="32" s="1"/>
  <c r="AU395" i="92"/>
  <c r="AV395" i="92" s="1"/>
  <c r="AH400" i="94"/>
  <c r="AT401" i="94"/>
  <c r="Y400" i="94"/>
  <c r="AP400" i="94"/>
  <c r="U400" i="94"/>
  <c r="W400" i="94"/>
  <c r="AQ400" i="94"/>
  <c r="AM400" i="94"/>
  <c r="X400" i="94"/>
  <c r="V400" i="94"/>
  <c r="AM412" i="92"/>
  <c r="AU419" i="32"/>
  <c r="AV419" i="32" s="1"/>
  <c r="AT435" i="32"/>
  <c r="AL436" i="87"/>
  <c r="AN436" i="87"/>
  <c r="O436" i="87"/>
  <c r="AJ436" i="87"/>
  <c r="AP436" i="87"/>
  <c r="AD436" i="87"/>
  <c r="AK436" i="87"/>
  <c r="Y436" i="87"/>
  <c r="AU394" i="87"/>
  <c r="AV394" i="87" s="1"/>
  <c r="AT406" i="93"/>
  <c r="AU406" i="93"/>
  <c r="AV406" i="93" s="1"/>
  <c r="AT406" i="32"/>
  <c r="AT414" i="88"/>
  <c r="AU418" i="94"/>
  <c r="AV418" i="94" s="1"/>
  <c r="AU434" i="88"/>
  <c r="AV434" i="88" s="1"/>
  <c r="AU439" i="93"/>
  <c r="AV439" i="93" s="1"/>
  <c r="AU439" i="87"/>
  <c r="AV439" i="87" s="1"/>
  <c r="AU431" i="93"/>
  <c r="AV431" i="93" s="1"/>
  <c r="AU438" i="94"/>
  <c r="AV438" i="94" s="1"/>
  <c r="AT408" i="92"/>
  <c r="AU408" i="88"/>
  <c r="AV408" i="88" s="1"/>
  <c r="AT404" i="91"/>
  <c r="AU404" i="32"/>
  <c r="AV404" i="32" s="1"/>
  <c r="AT404" i="32"/>
  <c r="H412" i="92"/>
  <c r="AH416" i="93"/>
  <c r="AT417" i="93"/>
  <c r="L424" i="92"/>
  <c r="AB424" i="92"/>
  <c r="Y424" i="92"/>
  <c r="AE424" i="92"/>
  <c r="AO424" i="92"/>
  <c r="AC424" i="92"/>
  <c r="AT430" i="91"/>
  <c r="AT430" i="32"/>
  <c r="AS432" i="93"/>
  <c r="AU433" i="93"/>
  <c r="AU433" i="87"/>
  <c r="AS432" i="87"/>
  <c r="AU410" i="91"/>
  <c r="AV410" i="91" s="1"/>
  <c r="AT402" i="94"/>
  <c r="AT422" i="87"/>
  <c r="AT396" i="87"/>
  <c r="AT399" i="94"/>
  <c r="AU399" i="94"/>
  <c r="AV399" i="94" s="1"/>
  <c r="AT399" i="87"/>
  <c r="AT391" i="93"/>
  <c r="AU391" i="93"/>
  <c r="AV391" i="93" s="1"/>
  <c r="AT401" i="93"/>
  <c r="AH400" i="93"/>
  <c r="AU401" i="93"/>
  <c r="AS400" i="93"/>
  <c r="M400" i="93"/>
  <c r="AA400" i="93"/>
  <c r="AO400" i="93"/>
  <c r="R400" i="88"/>
  <c r="AP400" i="88"/>
  <c r="AK400" i="88"/>
  <c r="AO400" i="88"/>
  <c r="I400" i="88"/>
  <c r="V400" i="88"/>
  <c r="AT407" i="92"/>
  <c r="AU403" i="91"/>
  <c r="AV403" i="91" s="1"/>
  <c r="AT415" i="91"/>
  <c r="AU415" i="32"/>
  <c r="AV415" i="32" s="1"/>
  <c r="AT423" i="87"/>
  <c r="AT427" i="93"/>
  <c r="AU427" i="88"/>
  <c r="AV427" i="88" s="1"/>
  <c r="AU435" i="91"/>
  <c r="AV435" i="91" s="1"/>
  <c r="AU437" i="93"/>
  <c r="AS436" i="93"/>
  <c r="Z436" i="93"/>
  <c r="J436" i="93"/>
  <c r="K436" i="93"/>
  <c r="AT437" i="32"/>
  <c r="AH436" i="32"/>
  <c r="AT406" i="91"/>
  <c r="AT414" i="87"/>
  <c r="AU414" i="87"/>
  <c r="AV414" i="87" s="1"/>
  <c r="AU426" i="87"/>
  <c r="AV426" i="87" s="1"/>
  <c r="Z428" i="32"/>
  <c r="Q428" i="32"/>
  <c r="AK428" i="32"/>
  <c r="AU409" i="92"/>
  <c r="AV409" i="92" s="1"/>
  <c r="AT404" i="94"/>
  <c r="AJ412" i="88"/>
  <c r="N412" i="88"/>
  <c r="U412" i="88"/>
  <c r="AH412" i="88"/>
  <c r="AT413" i="88"/>
  <c r="AU413" i="88"/>
  <c r="H420" i="94"/>
  <c r="AT421" i="94"/>
  <c r="AH420" i="94"/>
  <c r="I420" i="94"/>
  <c r="AT410" i="93"/>
  <c r="AU402" i="87"/>
  <c r="AV402" i="87" s="1"/>
  <c r="AT393" i="87"/>
  <c r="AT395" i="93"/>
  <c r="AT391" i="91"/>
  <c r="AU391" i="87"/>
  <c r="AV391" i="87" s="1"/>
  <c r="W400" i="87"/>
  <c r="AE400" i="87"/>
  <c r="AK400" i="87"/>
  <c r="I400" i="87"/>
  <c r="AQ400" i="87"/>
  <c r="AO400" i="87"/>
  <c r="AU403" i="94"/>
  <c r="AV403" i="94" s="1"/>
  <c r="AU423" i="32"/>
  <c r="AV423" i="32" s="1"/>
  <c r="Q432" i="94"/>
  <c r="AI436" i="94"/>
  <c r="M436" i="94"/>
  <c r="K412" i="94"/>
  <c r="AM412" i="94"/>
  <c r="AU426" i="32"/>
  <c r="AV426" i="32" s="1"/>
  <c r="AU439" i="92"/>
  <c r="AV439" i="92" s="1"/>
  <c r="AU397" i="93"/>
  <c r="AV397" i="93" s="1"/>
  <c r="AU409" i="32"/>
  <c r="AV409" i="32" s="1"/>
  <c r="AT431" i="88"/>
  <c r="AT392" i="92"/>
  <c r="AU408" i="93"/>
  <c r="AV408" i="93" s="1"/>
  <c r="AT404" i="87"/>
  <c r="P432" i="94"/>
  <c r="AA432" i="94"/>
  <c r="AJ432" i="94"/>
  <c r="L432" i="94"/>
  <c r="AL432" i="94"/>
  <c r="K432" i="94"/>
  <c r="Z432" i="94"/>
  <c r="AT398" i="87"/>
  <c r="AT422" i="91"/>
  <c r="AU393" i="94"/>
  <c r="AV393" i="94" s="1"/>
  <c r="AU396" i="91"/>
  <c r="AV396" i="91" s="1"/>
  <c r="AT399" i="88"/>
  <c r="AU399" i="88"/>
  <c r="AV399" i="88" s="1"/>
  <c r="AU391" i="32"/>
  <c r="AT415" i="88"/>
  <c r="AS412" i="88"/>
  <c r="AU415" i="88"/>
  <c r="AV415" i="88" s="1"/>
  <c r="AU419" i="93"/>
  <c r="AV419" i="93" s="1"/>
  <c r="AR420" i="91"/>
  <c r="AU423" i="91"/>
  <c r="AV423" i="91" s="1"/>
  <c r="AU427" i="94"/>
  <c r="AV427" i="94" s="1"/>
  <c r="AU427" i="87"/>
  <c r="AV427" i="87" s="1"/>
  <c r="AU435" i="92"/>
  <c r="AV435" i="92" s="1"/>
  <c r="AT437" i="92"/>
  <c r="AH436" i="92"/>
  <c r="AU437" i="92"/>
  <c r="AS436" i="92"/>
  <c r="X436" i="92"/>
  <c r="AF436" i="92"/>
  <c r="N436" i="92"/>
  <c r="H436" i="92"/>
  <c r="AT394" i="92"/>
  <c r="AU394" i="32"/>
  <c r="AV394" i="32" s="1"/>
  <c r="AU406" i="92"/>
  <c r="AV406" i="92" s="1"/>
  <c r="AT406" i="88"/>
  <c r="AT414" i="91"/>
  <c r="AU414" i="91"/>
  <c r="AV414" i="91" s="1"/>
  <c r="AT414" i="32"/>
  <c r="Y416" i="93"/>
  <c r="AU426" i="94"/>
  <c r="AV426" i="94" s="1"/>
  <c r="AK428" i="93"/>
  <c r="AU429" i="93"/>
  <c r="AS428" i="93"/>
  <c r="AI428" i="93"/>
  <c r="AR428" i="93"/>
  <c r="AJ428" i="93"/>
  <c r="AT429" i="87"/>
  <c r="AH428" i="87"/>
  <c r="S428" i="87"/>
  <c r="AN428" i="87"/>
  <c r="P428" i="87"/>
  <c r="AU434" i="91"/>
  <c r="AV434" i="91" s="1"/>
  <c r="AU439" i="88"/>
  <c r="AV439" i="88" s="1"/>
  <c r="AU439" i="32"/>
  <c r="AV439" i="32" s="1"/>
  <c r="AT409" i="88"/>
  <c r="AU409" i="88"/>
  <c r="AV409" i="88" s="1"/>
  <c r="AT431" i="91"/>
  <c r="Q436" i="87"/>
  <c r="AT408" i="87"/>
  <c r="AO412" i="91"/>
  <c r="J412" i="91"/>
  <c r="AH412" i="91"/>
  <c r="AT413" i="91"/>
  <c r="AD412" i="91"/>
  <c r="L412" i="91"/>
  <c r="AB416" i="91"/>
  <c r="V416" i="91"/>
  <c r="AJ416" i="91"/>
  <c r="AM416" i="91"/>
  <c r="K416" i="91"/>
  <c r="N420" i="91"/>
  <c r="W420" i="91"/>
  <c r="I420" i="91"/>
  <c r="AO420" i="91"/>
  <c r="H420" i="91"/>
  <c r="AQ424" i="91"/>
  <c r="R424" i="91"/>
  <c r="P424" i="91"/>
  <c r="Z424" i="91"/>
  <c r="J424" i="32"/>
  <c r="AA424" i="32"/>
  <c r="U424" i="32"/>
  <c r="Z424" i="32"/>
  <c r="AT430" i="87"/>
  <c r="AU430" i="87"/>
  <c r="AV430" i="87" s="1"/>
  <c r="Z432" i="91"/>
  <c r="X432" i="91"/>
  <c r="AF432" i="91"/>
  <c r="AK432" i="91"/>
  <c r="AM432" i="91"/>
  <c r="U432" i="32"/>
  <c r="X432" i="32"/>
  <c r="R432" i="32"/>
  <c r="AC432" i="32"/>
  <c r="J432" i="32"/>
  <c r="AU410" i="94"/>
  <c r="AV410" i="94" s="1"/>
  <c r="AU410" i="88"/>
  <c r="AV410" i="88" s="1"/>
  <c r="AT402" i="32"/>
  <c r="AT422" i="92"/>
  <c r="AT422" i="32"/>
  <c r="K389" i="88"/>
  <c r="AJ389" i="88"/>
  <c r="AA389" i="88"/>
  <c r="Y389" i="88"/>
  <c r="AL389" i="88"/>
  <c r="AU396" i="93"/>
  <c r="AV396" i="93" s="1"/>
  <c r="AT396" i="32"/>
  <c r="AT399" i="93"/>
  <c r="AU399" i="93"/>
  <c r="AV399" i="93" s="1"/>
  <c r="AT395" i="91"/>
  <c r="AU391" i="94"/>
  <c r="AV391" i="94" s="1"/>
  <c r="AE400" i="92"/>
  <c r="P400" i="92"/>
  <c r="AJ400" i="92"/>
  <c r="AB400" i="92"/>
  <c r="K400" i="92"/>
  <c r="V400" i="92"/>
  <c r="H400" i="92"/>
  <c r="AK400" i="92"/>
  <c r="AR400" i="92"/>
  <c r="AP400" i="32"/>
  <c r="W400" i="32"/>
  <c r="AE400" i="32"/>
  <c r="K400" i="32"/>
  <c r="AT401" i="32"/>
  <c r="AH400" i="32"/>
  <c r="AR400" i="32"/>
  <c r="O400" i="32"/>
  <c r="AJ400" i="32"/>
  <c r="AK400" i="32"/>
  <c r="U420" i="92"/>
  <c r="AT423" i="92"/>
  <c r="AT427" i="92"/>
  <c r="U436" i="91"/>
  <c r="AT418" i="32"/>
  <c r="AN428" i="92"/>
  <c r="AK428" i="92"/>
  <c r="AA428" i="92"/>
  <c r="R428" i="92"/>
  <c r="AC428" i="92"/>
  <c r="AT439" i="91"/>
  <c r="AT409" i="87"/>
  <c r="AU431" i="32"/>
  <c r="AV431" i="32" s="1"/>
  <c r="AT392" i="91"/>
  <c r="AT408" i="32"/>
  <c r="AU404" i="88"/>
  <c r="AV404" i="88" s="1"/>
  <c r="W416" i="92"/>
  <c r="X416" i="92"/>
  <c r="AU417" i="92"/>
  <c r="H420" i="88"/>
  <c r="AP420" i="88"/>
  <c r="P420" i="88"/>
  <c r="AT421" i="88"/>
  <c r="AH420" i="88"/>
  <c r="I420" i="88"/>
  <c r="AB424" i="87"/>
  <c r="AD424" i="87"/>
  <c r="AK424" i="87"/>
  <c r="S424" i="87"/>
  <c r="Z424" i="87"/>
  <c r="AJ424" i="87"/>
  <c r="AF424" i="87"/>
  <c r="L424" i="87"/>
  <c r="N428" i="92"/>
  <c r="AT430" i="92"/>
  <c r="AU410" i="87"/>
  <c r="AV410" i="87" s="1"/>
  <c r="AT405" i="91"/>
  <c r="AT399" i="91"/>
  <c r="AU395" i="87"/>
  <c r="AV395" i="87" s="1"/>
  <c r="AF400" i="91"/>
  <c r="U400" i="91"/>
  <c r="AR400" i="91"/>
  <c r="AL400" i="91"/>
  <c r="AQ400" i="91"/>
  <c r="AJ400" i="91"/>
  <c r="AB400" i="91"/>
  <c r="K400" i="91"/>
  <c r="P400" i="91"/>
  <c r="AU419" i="87"/>
  <c r="AV419" i="87" s="1"/>
  <c r="AL436" i="88"/>
  <c r="AC436" i="88"/>
  <c r="Z436" i="88"/>
  <c r="AB436" i="88"/>
  <c r="O436" i="88"/>
  <c r="AI436" i="88"/>
  <c r="Y436" i="88"/>
  <c r="AT406" i="94"/>
  <c r="AT406" i="87"/>
  <c r="I424" i="91"/>
  <c r="AB428" i="91"/>
  <c r="Y428" i="91"/>
  <c r="Q428" i="91"/>
  <c r="AN428" i="91"/>
  <c r="U428" i="91"/>
  <c r="AU429" i="91"/>
  <c r="AS428" i="91"/>
  <c r="Z428" i="91"/>
  <c r="AU434" i="92"/>
  <c r="AV434" i="92" s="1"/>
  <c r="AT439" i="94"/>
  <c r="AU438" i="32"/>
  <c r="AV438" i="32" s="1"/>
  <c r="AD436" i="32"/>
  <c r="AU408" i="94"/>
  <c r="AV408" i="94" s="1"/>
  <c r="Z400" i="94"/>
  <c r="L412" i="93"/>
  <c r="J412" i="93"/>
  <c r="S412" i="93"/>
  <c r="Y412" i="93"/>
  <c r="O412" i="93"/>
  <c r="M412" i="93"/>
  <c r="M412" i="87"/>
  <c r="S412" i="87"/>
  <c r="AB412" i="87"/>
  <c r="W412" i="87"/>
  <c r="Z412" i="87"/>
  <c r="Q412" i="87"/>
  <c r="Y412" i="87"/>
  <c r="AQ416" i="94"/>
  <c r="R416" i="94"/>
  <c r="AN416" i="94"/>
  <c r="W416" i="94"/>
  <c r="AF416" i="94"/>
  <c r="AM416" i="94"/>
  <c r="N416" i="94"/>
  <c r="AO416" i="94"/>
  <c r="AM416" i="87"/>
  <c r="AK416" i="87"/>
  <c r="AB416" i="87"/>
  <c r="AI416" i="87"/>
  <c r="AE416" i="87"/>
  <c r="AQ416" i="87"/>
  <c r="AJ416" i="87"/>
  <c r="AA416" i="87"/>
  <c r="AQ420" i="93"/>
  <c r="AB420" i="93"/>
  <c r="AM420" i="93"/>
  <c r="M420" i="93"/>
  <c r="L420" i="93"/>
  <c r="AJ420" i="93"/>
  <c r="AO420" i="93"/>
  <c r="AE420" i="93"/>
  <c r="Y420" i="87"/>
  <c r="AK420" i="87"/>
  <c r="V420" i="87"/>
  <c r="P420" i="87"/>
  <c r="R420" i="87"/>
  <c r="U424" i="94"/>
  <c r="S424" i="94"/>
  <c r="AE424" i="94"/>
  <c r="AA424" i="94"/>
  <c r="R424" i="94"/>
  <c r="Y424" i="94"/>
  <c r="AD424" i="94"/>
  <c r="AT425" i="94"/>
  <c r="AH424" i="94"/>
  <c r="S424" i="93"/>
  <c r="N424" i="93"/>
  <c r="K424" i="93"/>
  <c r="AT425" i="93"/>
  <c r="AH424" i="93"/>
  <c r="H424" i="93"/>
  <c r="X424" i="93"/>
  <c r="AT430" i="93"/>
  <c r="W432" i="88"/>
  <c r="AL432" i="88"/>
  <c r="AM432" i="88"/>
  <c r="S432" i="88"/>
  <c r="AF432" i="88"/>
  <c r="AE432" i="88"/>
  <c r="AR432" i="88"/>
  <c r="AD432" i="88"/>
  <c r="G389" i="32"/>
  <c r="G389" i="24"/>
  <c r="AT399" i="92"/>
  <c r="AU399" i="92"/>
  <c r="AV399" i="92" s="1"/>
  <c r="P400" i="94"/>
  <c r="AN400" i="94"/>
  <c r="S400" i="94"/>
  <c r="I400" i="94"/>
  <c r="AL400" i="94"/>
  <c r="L400" i="94"/>
  <c r="AR400" i="94"/>
  <c r="AT419" i="32"/>
  <c r="AA436" i="87"/>
  <c r="K436" i="87"/>
  <c r="AI436" i="87"/>
  <c r="J436" i="87"/>
  <c r="R436" i="87"/>
  <c r="AU394" i="94"/>
  <c r="AV394" i="94" s="1"/>
  <c r="AU406" i="32"/>
  <c r="AV406" i="32" s="1"/>
  <c r="Q412" i="92"/>
  <c r="AT414" i="92"/>
  <c r="Z412" i="92"/>
  <c r="U416" i="94"/>
  <c r="L416" i="94"/>
  <c r="AT418" i="87"/>
  <c r="AP416" i="87"/>
  <c r="AU418" i="87"/>
  <c r="AV418" i="87" s="1"/>
  <c r="AT426" i="92"/>
  <c r="R428" i="94"/>
  <c r="S428" i="94"/>
  <c r="Y428" i="94"/>
  <c r="AF428" i="94"/>
  <c r="AS428" i="94"/>
  <c r="AU429" i="94"/>
  <c r="Q428" i="94"/>
  <c r="AI428" i="88"/>
  <c r="N428" i="88"/>
  <c r="AC428" i="88"/>
  <c r="AP428" i="88"/>
  <c r="AU429" i="88"/>
  <c r="AS428" i="88"/>
  <c r="AT434" i="94"/>
  <c r="H436" i="87"/>
  <c r="AT439" i="87"/>
  <c r="AU397" i="91"/>
  <c r="AV397" i="91" s="1"/>
  <c r="AU409" i="91"/>
  <c r="AV409" i="91" s="1"/>
  <c r="AT431" i="87"/>
  <c r="L436" i="94"/>
  <c r="AT392" i="94"/>
  <c r="AU404" i="91"/>
  <c r="AV404" i="91" s="1"/>
  <c r="AN412" i="92"/>
  <c r="J412" i="92"/>
  <c r="AT413" i="92"/>
  <c r="AH412" i="92"/>
  <c r="AR412" i="92"/>
  <c r="U412" i="92"/>
  <c r="M412" i="92"/>
  <c r="N412" i="32"/>
  <c r="L412" i="32"/>
  <c r="Z412" i="32"/>
  <c r="AF412" i="32"/>
  <c r="AH412" i="32"/>
  <c r="AT413" i="32"/>
  <c r="AN412" i="32"/>
  <c r="M416" i="93"/>
  <c r="K416" i="93"/>
  <c r="N416" i="93"/>
  <c r="AU417" i="93"/>
  <c r="AS416" i="93"/>
  <c r="Q416" i="93"/>
  <c r="O416" i="93"/>
  <c r="Q416" i="88"/>
  <c r="AS416" i="88"/>
  <c r="AU417" i="88"/>
  <c r="V416" i="88"/>
  <c r="AD416" i="88"/>
  <c r="AL416" i="88"/>
  <c r="L416" i="88"/>
  <c r="K416" i="88"/>
  <c r="AT417" i="88"/>
  <c r="AH416" i="88"/>
  <c r="AF420" i="92"/>
  <c r="L420" i="92"/>
  <c r="AO420" i="92"/>
  <c r="P420" i="92"/>
  <c r="AJ420" i="92"/>
  <c r="AE420" i="92"/>
  <c r="AQ420" i="92"/>
  <c r="Y420" i="32"/>
  <c r="P420" i="32"/>
  <c r="W420" i="32"/>
  <c r="N420" i="32"/>
  <c r="L420" i="32"/>
  <c r="M420" i="32"/>
  <c r="X420" i="32"/>
  <c r="U424" i="92"/>
  <c r="V424" i="92"/>
  <c r="X424" i="92"/>
  <c r="AT425" i="92"/>
  <c r="AH424" i="92"/>
  <c r="P424" i="92"/>
  <c r="AA424" i="92"/>
  <c r="N424" i="92"/>
  <c r="O424" i="92"/>
  <c r="AP424" i="92"/>
  <c r="AQ424" i="88"/>
  <c r="N424" i="88"/>
  <c r="X424" i="88"/>
  <c r="H424" i="88"/>
  <c r="AU425" i="88"/>
  <c r="AS424" i="88"/>
  <c r="AU430" i="91"/>
  <c r="AV430" i="91" s="1"/>
  <c r="AE432" i="93"/>
  <c r="R432" i="93"/>
  <c r="AH432" i="93"/>
  <c r="AT433" i="93"/>
  <c r="V432" i="93"/>
  <c r="AO432" i="93"/>
  <c r="Y432" i="93"/>
  <c r="AL432" i="93"/>
  <c r="Q432" i="87"/>
  <c r="AP432" i="87"/>
  <c r="S432" i="87"/>
  <c r="M432" i="87"/>
  <c r="R432" i="87"/>
  <c r="AU398" i="91"/>
  <c r="AV398" i="91" s="1"/>
  <c r="AU402" i="94"/>
  <c r="AV402" i="94" s="1"/>
  <c r="AT402" i="92"/>
  <c r="N420" i="93"/>
  <c r="AT422" i="93"/>
  <c r="AU422" i="93"/>
  <c r="AV422" i="93" s="1"/>
  <c r="J420" i="87"/>
  <c r="AT405" i="92"/>
  <c r="J390" i="91"/>
  <c r="J389" i="91" s="1"/>
  <c r="AL390" i="91"/>
  <c r="AL389" i="91" s="1"/>
  <c r="O390" i="91"/>
  <c r="O389" i="91" s="1"/>
  <c r="AA390" i="91"/>
  <c r="AA389" i="91" s="1"/>
  <c r="AP390" i="91"/>
  <c r="AP389" i="91" s="1"/>
  <c r="AK390" i="91"/>
  <c r="AK389" i="91" s="1"/>
  <c r="W390" i="91"/>
  <c r="W389" i="91" s="1"/>
  <c r="AS390" i="91"/>
  <c r="AH390" i="91"/>
  <c r="AU395" i="88"/>
  <c r="AV395" i="88" s="1"/>
  <c r="H400" i="93"/>
  <c r="P400" i="93"/>
  <c r="W400" i="93"/>
  <c r="AI400" i="93"/>
  <c r="AJ400" i="93"/>
  <c r="AF400" i="93"/>
  <c r="R400" i="93"/>
  <c r="V400" i="93"/>
  <c r="AQ400" i="93"/>
  <c r="J400" i="88"/>
  <c r="AM400" i="88"/>
  <c r="AE400" i="88"/>
  <c r="S400" i="88"/>
  <c r="O400" i="88"/>
  <c r="AB400" i="88"/>
  <c r="Y400" i="88"/>
  <c r="P400" i="88"/>
  <c r="AQ400" i="88"/>
  <c r="AU403" i="32"/>
  <c r="AV403" i="32" s="1"/>
  <c r="AT415" i="32"/>
  <c r="S420" i="94"/>
  <c r="AU423" i="87"/>
  <c r="AV423" i="87" s="1"/>
  <c r="L436" i="93"/>
  <c r="S436" i="93"/>
  <c r="AE436" i="93"/>
  <c r="AL436" i="93"/>
  <c r="H436" i="93"/>
  <c r="AB436" i="93"/>
  <c r="AT437" i="93"/>
  <c r="AH436" i="93"/>
  <c r="AM436" i="93"/>
  <c r="AO436" i="93"/>
  <c r="U436" i="32"/>
  <c r="AU437" i="32"/>
  <c r="AS436" i="32"/>
  <c r="R436" i="32"/>
  <c r="AK436" i="32"/>
  <c r="AR436" i="32"/>
  <c r="AQ436" i="32"/>
  <c r="AU394" i="88"/>
  <c r="AV394" i="88" s="1"/>
  <c r="I416" i="92"/>
  <c r="K416" i="92"/>
  <c r="AK416" i="92"/>
  <c r="AT426" i="93"/>
  <c r="AL428" i="32"/>
  <c r="AC428" i="32"/>
  <c r="U428" i="32"/>
  <c r="I428" i="32"/>
  <c r="AM428" i="32"/>
  <c r="AN428" i="32"/>
  <c r="AD428" i="32"/>
  <c r="J428" i="32"/>
  <c r="AJ428" i="32"/>
  <c r="Q428" i="92"/>
  <c r="AL428" i="92"/>
  <c r="AT431" i="92"/>
  <c r="AK436" i="92"/>
  <c r="AT438" i="91"/>
  <c r="AU392" i="88"/>
  <c r="AV392" i="88" s="1"/>
  <c r="R412" i="94"/>
  <c r="H412" i="94"/>
  <c r="W412" i="94"/>
  <c r="AR412" i="94"/>
  <c r="I412" i="94"/>
  <c r="AF412" i="94"/>
  <c r="X412" i="88"/>
  <c r="AF412" i="88"/>
  <c r="O412" i="88"/>
  <c r="AB412" i="88"/>
  <c r="AK412" i="88"/>
  <c r="AM412" i="88"/>
  <c r="AL412" i="88"/>
  <c r="I412" i="88"/>
  <c r="AB420" i="94"/>
  <c r="P420" i="94"/>
  <c r="AE420" i="94"/>
  <c r="AL420" i="94"/>
  <c r="K420" i="94"/>
  <c r="L420" i="94"/>
  <c r="AK420" i="94"/>
  <c r="AC420" i="94"/>
  <c r="AQ428" i="94"/>
  <c r="AJ432" i="92"/>
  <c r="R432" i="92"/>
  <c r="L432" i="92"/>
  <c r="V432" i="92"/>
  <c r="AS432" i="92"/>
  <c r="AU433" i="92"/>
  <c r="AU410" i="93"/>
  <c r="AV410" i="93" s="1"/>
  <c r="AU393" i="87"/>
  <c r="AV393" i="87" s="1"/>
  <c r="AT405" i="87"/>
  <c r="AU391" i="91"/>
  <c r="AV391" i="91" s="1"/>
  <c r="P400" i="87"/>
  <c r="AM400" i="87"/>
  <c r="N400" i="87"/>
  <c r="AT401" i="87"/>
  <c r="AH400" i="87"/>
  <c r="AL400" i="87"/>
  <c r="Q400" i="87"/>
  <c r="AC400" i="87"/>
  <c r="O400" i="87"/>
  <c r="AU415" i="87"/>
  <c r="AV415" i="87" s="1"/>
  <c r="AT415" i="87"/>
  <c r="AT423" i="88"/>
  <c r="AU427" i="91"/>
  <c r="AV427" i="91" s="1"/>
  <c r="AT435" i="94"/>
  <c r="J436" i="94"/>
  <c r="AJ436" i="94"/>
  <c r="W436" i="94"/>
  <c r="N436" i="94"/>
  <c r="S436" i="94"/>
  <c r="AU437" i="94"/>
  <c r="AK436" i="94"/>
  <c r="AU394" i="91"/>
  <c r="AV394" i="91" s="1"/>
  <c r="Q412" i="94"/>
  <c r="AB412" i="94"/>
  <c r="AT426" i="32"/>
  <c r="AT439" i="92"/>
  <c r="AT397" i="93"/>
  <c r="AU409" i="93"/>
  <c r="AV409" i="93" s="1"/>
  <c r="AT438" i="88"/>
  <c r="Y432" i="94"/>
  <c r="M432" i="94"/>
  <c r="R432" i="94"/>
  <c r="AI432" i="94"/>
  <c r="N432" i="94"/>
  <c r="AS432" i="94"/>
  <c r="AU433" i="94"/>
  <c r="V432" i="94"/>
  <c r="AK432" i="94"/>
  <c r="AQ432" i="94"/>
  <c r="AU402" i="88"/>
  <c r="AV402" i="88" s="1"/>
  <c r="Q420" i="91"/>
  <c r="AS420" i="91"/>
  <c r="AU422" i="91"/>
  <c r="AV422" i="91" s="1"/>
  <c r="AU405" i="32"/>
  <c r="AV405" i="32" s="1"/>
  <c r="AT405" i="32"/>
  <c r="AK390" i="92"/>
  <c r="AK389" i="92" s="1"/>
  <c r="AO390" i="92"/>
  <c r="AO389" i="92" s="1"/>
  <c r="AD390" i="92"/>
  <c r="AD389" i="92" s="1"/>
  <c r="N390" i="92"/>
  <c r="N389" i="92" s="1"/>
  <c r="X390" i="92"/>
  <c r="X389" i="92" s="1"/>
  <c r="AC390" i="92"/>
  <c r="AC389" i="92" s="1"/>
  <c r="V390" i="92"/>
  <c r="V389" i="92" s="1"/>
  <c r="AB390" i="92"/>
  <c r="AB389" i="92" s="1"/>
  <c r="AT396" i="91"/>
  <c r="AT395" i="32"/>
  <c r="AU395" i="32"/>
  <c r="AV395" i="32" s="1"/>
  <c r="AT407" i="87"/>
  <c r="AT403" i="87"/>
  <c r="AF400" i="87"/>
  <c r="Y412" i="88"/>
  <c r="H412" i="88"/>
  <c r="Q412" i="88"/>
  <c r="AT427" i="94"/>
  <c r="R436" i="92"/>
  <c r="AQ436" i="92"/>
  <c r="AO436" i="92"/>
  <c r="U436" i="92"/>
  <c r="AA436" i="92"/>
  <c r="AJ436" i="92"/>
  <c r="J436" i="92"/>
  <c r="Y436" i="92"/>
  <c r="AT394" i="32"/>
  <c r="AT406" i="92"/>
  <c r="AU406" i="88"/>
  <c r="AV406" i="88" s="1"/>
  <c r="AL416" i="93"/>
  <c r="AC416" i="93"/>
  <c r="AU418" i="93"/>
  <c r="AV418" i="93" s="1"/>
  <c r="AT418" i="88"/>
  <c r="AU418" i="88"/>
  <c r="AV418" i="88" s="1"/>
  <c r="AB424" i="94"/>
  <c r="AT426" i="88"/>
  <c r="AC424" i="88"/>
  <c r="AC428" i="93"/>
  <c r="AP428" i="93"/>
  <c r="H428" i="93"/>
  <c r="V428" i="93"/>
  <c r="Z428" i="93"/>
  <c r="AH428" i="93"/>
  <c r="AT429" i="93"/>
  <c r="O428" i="93"/>
  <c r="R428" i="93"/>
  <c r="J428" i="93"/>
  <c r="Y428" i="87"/>
  <c r="AJ428" i="87"/>
  <c r="K428" i="87"/>
  <c r="AL428" i="87"/>
  <c r="X428" i="87"/>
  <c r="J428" i="87"/>
  <c r="N428" i="87"/>
  <c r="L428" i="87"/>
  <c r="AT434" i="91"/>
  <c r="AU434" i="87"/>
  <c r="AV434" i="87" s="1"/>
  <c r="AU409" i="94"/>
  <c r="AV409" i="94" s="1"/>
  <c r="AU431" i="91"/>
  <c r="AV431" i="91" s="1"/>
  <c r="AT438" i="93"/>
  <c r="W436" i="93"/>
  <c r="R436" i="93"/>
  <c r="AU438" i="87"/>
  <c r="AV438" i="87" s="1"/>
  <c r="AT392" i="93"/>
  <c r="AT408" i="91"/>
  <c r="AU408" i="87"/>
  <c r="AV408" i="87" s="1"/>
  <c r="AU404" i="92"/>
  <c r="AV404" i="92" s="1"/>
  <c r="AF412" i="91"/>
  <c r="R412" i="91"/>
  <c r="N412" i="91"/>
  <c r="AR412" i="91"/>
  <c r="S412" i="91"/>
  <c r="AA412" i="91"/>
  <c r="K412" i="91"/>
  <c r="J416" i="91"/>
  <c r="L416" i="91"/>
  <c r="U416" i="91"/>
  <c r="AR416" i="91"/>
  <c r="AN416" i="91"/>
  <c r="P416" i="91"/>
  <c r="Q416" i="91"/>
  <c r="H416" i="91"/>
  <c r="I416" i="91"/>
  <c r="AO416" i="32"/>
  <c r="L416" i="32"/>
  <c r="X416" i="32"/>
  <c r="AA416" i="32"/>
  <c r="AC416" i="32"/>
  <c r="O416" i="32"/>
  <c r="Z420" i="91"/>
  <c r="AH420" i="91"/>
  <c r="AT421" i="91"/>
  <c r="Y420" i="91"/>
  <c r="AM420" i="91"/>
  <c r="L420" i="91"/>
  <c r="AC424" i="91"/>
  <c r="AD424" i="91"/>
  <c r="AM424" i="91"/>
  <c r="U424" i="91"/>
  <c r="V424" i="91"/>
  <c r="AH424" i="91"/>
  <c r="AT425" i="91"/>
  <c r="AF424" i="91"/>
  <c r="AS424" i="91"/>
  <c r="AU425" i="91"/>
  <c r="M424" i="32"/>
  <c r="AJ424" i="32"/>
  <c r="AD424" i="32"/>
  <c r="S424" i="32"/>
  <c r="N424" i="32"/>
  <c r="AO424" i="32"/>
  <c r="AN424" i="32"/>
  <c r="I424" i="32"/>
  <c r="H424" i="32"/>
  <c r="AJ432" i="91"/>
  <c r="R432" i="91"/>
  <c r="V432" i="91"/>
  <c r="P432" i="91"/>
  <c r="AO432" i="91"/>
  <c r="AB432" i="91"/>
  <c r="K432" i="91"/>
  <c r="U432" i="91"/>
  <c r="AU433" i="91"/>
  <c r="AS432" i="91"/>
  <c r="AN432" i="32"/>
  <c r="AH432" i="32"/>
  <c r="AT433" i="32"/>
  <c r="O432" i="32"/>
  <c r="S432" i="32"/>
  <c r="AQ432" i="32"/>
  <c r="AF432" i="32"/>
  <c r="AP432" i="32"/>
  <c r="AI432" i="32"/>
  <c r="K432" i="32"/>
  <c r="AU398" i="93"/>
  <c r="AV398" i="93" s="1"/>
  <c r="AT410" i="88"/>
  <c r="AU422" i="32"/>
  <c r="AV422" i="32" s="1"/>
  <c r="AT405" i="88"/>
  <c r="Z390" i="88"/>
  <c r="Z389" i="88" s="1"/>
  <c r="W390" i="88"/>
  <c r="W389" i="88" s="1"/>
  <c r="AN390" i="88"/>
  <c r="AN389" i="88" s="1"/>
  <c r="R390" i="88"/>
  <c r="R389" i="88" s="1"/>
  <c r="AF390" i="88"/>
  <c r="AF389" i="88" s="1"/>
  <c r="J390" i="88"/>
  <c r="J389" i="88" s="1"/>
  <c r="U390" i="88"/>
  <c r="AD390" i="88"/>
  <c r="AD389" i="88" s="1"/>
  <c r="H390" i="88"/>
  <c r="AT396" i="93"/>
  <c r="AU396" i="32"/>
  <c r="AV396" i="32" s="1"/>
  <c r="AU399" i="32"/>
  <c r="AV399" i="32" s="1"/>
  <c r="AT391" i="88"/>
  <c r="AD400" i="92"/>
  <c r="AA400" i="92"/>
  <c r="R400" i="92"/>
  <c r="S400" i="92"/>
  <c r="I400" i="92"/>
  <c r="O400" i="92"/>
  <c r="AL400" i="92"/>
  <c r="AI400" i="92"/>
  <c r="L400" i="92"/>
  <c r="AS400" i="32"/>
  <c r="AU401" i="32"/>
  <c r="P400" i="32"/>
  <c r="Y400" i="32"/>
  <c r="AM400" i="32"/>
  <c r="X400" i="32"/>
  <c r="U400" i="32"/>
  <c r="S400" i="32"/>
  <c r="L400" i="32"/>
  <c r="H400" i="32"/>
  <c r="AU403" i="92"/>
  <c r="AV403" i="92" s="1"/>
  <c r="AU415" i="93"/>
  <c r="AV415" i="93" s="1"/>
  <c r="AU419" i="94"/>
  <c r="AV419" i="94" s="1"/>
  <c r="AT419" i="88"/>
  <c r="AU423" i="92"/>
  <c r="AV423" i="92" s="1"/>
  <c r="AT423" i="93"/>
  <c r="AT427" i="32"/>
  <c r="AU435" i="93"/>
  <c r="AV435" i="93" s="1"/>
  <c r="AA436" i="91"/>
  <c r="AE436" i="91"/>
  <c r="AM436" i="91"/>
  <c r="N436" i="91"/>
  <c r="AR436" i="91"/>
  <c r="P436" i="91"/>
  <c r="V436" i="91"/>
  <c r="S436" i="91"/>
  <c r="AU437" i="91"/>
  <c r="AT394" i="93"/>
  <c r="AF428" i="92"/>
  <c r="O428" i="92"/>
  <c r="AH428" i="92"/>
  <c r="AT429" i="92"/>
  <c r="AM428" i="92"/>
  <c r="AD428" i="92"/>
  <c r="K428" i="92"/>
  <c r="AE428" i="92"/>
  <c r="M432" i="93"/>
  <c r="AU439" i="91"/>
  <c r="AV439" i="91" s="1"/>
  <c r="AT431" i="32"/>
  <c r="AU408" i="32"/>
  <c r="AV408" i="32" s="1"/>
  <c r="AT404" i="88"/>
  <c r="AP416" i="92"/>
  <c r="H416" i="92"/>
  <c r="AE416" i="92"/>
  <c r="AL416" i="92"/>
  <c r="AC416" i="92"/>
  <c r="AO416" i="92"/>
  <c r="AI416" i="92"/>
  <c r="AR416" i="92"/>
  <c r="V420" i="88"/>
  <c r="AA420" i="88"/>
  <c r="W420" i="88"/>
  <c r="Q420" i="88"/>
  <c r="AD420" i="88"/>
  <c r="K420" i="88"/>
  <c r="AL420" i="88"/>
  <c r="AQ420" i="88"/>
  <c r="L420" i="88"/>
  <c r="AE424" i="87"/>
  <c r="M424" i="87"/>
  <c r="N424" i="87"/>
  <c r="W424" i="87"/>
  <c r="AQ424" i="87"/>
  <c r="AP424" i="87"/>
  <c r="Q424" i="87"/>
  <c r="AL424" i="87"/>
  <c r="AT393" i="93"/>
  <c r="L389" i="87"/>
  <c r="AU396" i="94"/>
  <c r="AV396" i="94" s="1"/>
  <c r="AT396" i="94"/>
  <c r="AO400" i="91"/>
  <c r="AM400" i="91"/>
  <c r="AC400" i="91"/>
  <c r="M400" i="91"/>
  <c r="X400" i="91"/>
  <c r="N400" i="91"/>
  <c r="Q400" i="91"/>
  <c r="W400" i="91"/>
  <c r="AE400" i="91"/>
  <c r="AU407" i="91"/>
  <c r="AV407" i="91" s="1"/>
  <c r="AT407" i="91"/>
  <c r="AT403" i="88"/>
  <c r="AT435" i="88"/>
  <c r="AU435" i="88"/>
  <c r="AV435" i="88" s="1"/>
  <c r="X436" i="88"/>
  <c r="AM436" i="88"/>
  <c r="AA436" i="88"/>
  <c r="AO436" i="88"/>
  <c r="M436" i="88"/>
  <c r="AN436" i="88"/>
  <c r="I436" i="88"/>
  <c r="AU414" i="93"/>
  <c r="AV414" i="93" s="1"/>
  <c r="AT414" i="93"/>
  <c r="AT418" i="91"/>
  <c r="AE428" i="91"/>
  <c r="AP428" i="91"/>
  <c r="AT429" i="91"/>
  <c r="AH428" i="91"/>
  <c r="P428" i="91"/>
  <c r="AL428" i="91"/>
  <c r="W428" i="91"/>
  <c r="M428" i="91"/>
  <c r="AO428" i="91"/>
  <c r="AT434" i="92"/>
  <c r="H432" i="92"/>
  <c r="O436" i="32"/>
  <c r="AT438" i="32"/>
  <c r="R412" i="93"/>
  <c r="AC412" i="93"/>
  <c r="N412" i="93"/>
  <c r="AN412" i="93"/>
  <c r="H412" i="93"/>
  <c r="X412" i="93"/>
  <c r="I412" i="93"/>
  <c r="Z412" i="93"/>
  <c r="K412" i="93"/>
  <c r="AE412" i="87"/>
  <c r="P412" i="87"/>
  <c r="AU413" i="87"/>
  <c r="AS412" i="87"/>
  <c r="V412" i="87"/>
  <c r="O412" i="87"/>
  <c r="AQ412" i="87"/>
  <c r="AN412" i="87"/>
  <c r="AI412" i="87"/>
  <c r="AP412" i="87"/>
  <c r="AB416" i="94"/>
  <c r="P416" i="94"/>
  <c r="Q416" i="94"/>
  <c r="M416" i="94"/>
  <c r="AT417" i="94"/>
  <c r="AH416" i="94"/>
  <c r="AJ416" i="94"/>
  <c r="AC416" i="94"/>
  <c r="H416" i="94"/>
  <c r="O416" i="94"/>
  <c r="S416" i="87"/>
  <c r="M416" i="87"/>
  <c r="J416" i="87"/>
  <c r="H416" i="87"/>
  <c r="O416" i="87"/>
  <c r="AL416" i="87"/>
  <c r="X416" i="87"/>
  <c r="AR416" i="87"/>
  <c r="R416" i="87"/>
  <c r="AN420" i="93"/>
  <c r="Z420" i="93"/>
  <c r="AT421" i="93"/>
  <c r="AH420" i="93"/>
  <c r="AD420" i="93"/>
  <c r="X420" i="93"/>
  <c r="Y420" i="93"/>
  <c r="AC420" i="87"/>
  <c r="L420" i="87"/>
  <c r="I420" i="87"/>
  <c r="M420" i="87"/>
  <c r="K420" i="87"/>
  <c r="AM420" i="87"/>
  <c r="W420" i="87"/>
  <c r="AE420" i="87"/>
  <c r="AN424" i="94"/>
  <c r="AC424" i="94"/>
  <c r="I424" i="94"/>
  <c r="AO424" i="94"/>
  <c r="AP424" i="94"/>
  <c r="N424" i="94"/>
  <c r="AI424" i="94"/>
  <c r="M424" i="93"/>
  <c r="AB424" i="93"/>
  <c r="AK424" i="93"/>
  <c r="AU425" i="93"/>
  <c r="AS424" i="93"/>
  <c r="AA424" i="93"/>
  <c r="I424" i="93"/>
  <c r="J424" i="93"/>
  <c r="AO424" i="93"/>
  <c r="AU430" i="93"/>
  <c r="AV430" i="93" s="1"/>
  <c r="X432" i="88"/>
  <c r="AC432" i="88"/>
  <c r="K432" i="88"/>
  <c r="AJ432" i="88"/>
  <c r="AQ432" i="88"/>
  <c r="M432" i="88"/>
  <c r="P432" i="88"/>
  <c r="H432" i="88"/>
  <c r="O432" i="88"/>
  <c r="AO400" i="92"/>
  <c r="AU393" i="32"/>
  <c r="AV393" i="32" s="1"/>
  <c r="AT393" i="32"/>
  <c r="AT395" i="92"/>
  <c r="AJ400" i="94"/>
  <c r="Q400" i="94"/>
  <c r="N400" i="94"/>
  <c r="AI400" i="94"/>
  <c r="AA400" i="94"/>
  <c r="AC400" i="94"/>
  <c r="AF400" i="94"/>
  <c r="AE400" i="94"/>
  <c r="O400" i="94"/>
  <c r="AT403" i="93"/>
  <c r="AU403" i="93"/>
  <c r="AV403" i="93" s="1"/>
  <c r="AT415" i="92"/>
  <c r="AU435" i="32"/>
  <c r="AV435" i="32" s="1"/>
  <c r="AQ436" i="87"/>
  <c r="AB436" i="87"/>
  <c r="AC436" i="87"/>
  <c r="AT437" i="87"/>
  <c r="AH436" i="87"/>
  <c r="X436" i="87"/>
  <c r="L436" i="87"/>
  <c r="AE436" i="87"/>
  <c r="K296" i="32"/>
  <c r="Q296" i="32"/>
  <c r="AQ296" i="32"/>
  <c r="AJ296" i="32"/>
  <c r="L296" i="32"/>
  <c r="M296" i="32"/>
  <c r="S296" i="32"/>
  <c r="AK296" i="32"/>
  <c r="AD296" i="32"/>
  <c r="AO296" i="32"/>
  <c r="R296" i="32"/>
  <c r="AU109" i="32"/>
  <c r="AM296" i="32"/>
  <c r="AP296" i="32"/>
  <c r="Y296" i="32"/>
  <c r="AU297" i="32"/>
  <c r="H296" i="32"/>
  <c r="AE296" i="32"/>
  <c r="AN296" i="32"/>
  <c r="Z296" i="32"/>
  <c r="X296" i="32"/>
  <c r="AL296" i="32"/>
  <c r="U296" i="32"/>
  <c r="AS296" i="32"/>
  <c r="AU298" i="32"/>
  <c r="AT109" i="32"/>
  <c r="W296" i="32"/>
  <c r="AT297" i="32"/>
  <c r="AH296" i="32"/>
  <c r="P296" i="32"/>
  <c r="AT298" i="32"/>
  <c r="F23" i="32"/>
  <c r="F23" i="24"/>
  <c r="F22" i="32"/>
  <c r="F22" i="24"/>
  <c r="F21" i="32"/>
  <c r="F21" i="24"/>
  <c r="F391" i="24"/>
  <c r="F388" i="24" s="1"/>
  <c r="F17" i="32"/>
  <c r="F17" i="24"/>
  <c r="F16" i="32"/>
  <c r="F108" i="32"/>
  <c r="F107" i="32" s="1"/>
  <c r="F16" i="24"/>
  <c r="F15" i="32"/>
  <c r="F15" i="24"/>
  <c r="G273" i="20"/>
  <c r="G467" i="20"/>
  <c r="G403" i="20"/>
  <c r="G209" i="20"/>
  <c r="G143" i="20"/>
  <c r="G111" i="20"/>
  <c r="G79" i="20"/>
  <c r="AG370" i="92" l="1"/>
  <c r="T370" i="92"/>
  <c r="T416" i="87"/>
  <c r="T327" i="92"/>
  <c r="AG308" i="91"/>
  <c r="E34" i="66"/>
  <c r="X502" i="86"/>
  <c r="G76" i="17"/>
  <c r="AJ102" i="87"/>
  <c r="R102" i="87"/>
  <c r="AM102" i="87"/>
  <c r="AH102" i="87"/>
  <c r="M102" i="87"/>
  <c r="H102" i="87"/>
  <c r="AF102" i="87"/>
  <c r="O102" i="87"/>
  <c r="AQ102" i="87"/>
  <c r="V102" i="87"/>
  <c r="AP102" i="87"/>
  <c r="AC102" i="87"/>
  <c r="P102" i="87"/>
  <c r="AO102" i="87"/>
  <c r="X102" i="87"/>
  <c r="AE102" i="87"/>
  <c r="AR102" i="87"/>
  <c r="Y102" i="87"/>
  <c r="AN102" i="87"/>
  <c r="U102" i="87"/>
  <c r="L102" i="87"/>
  <c r="AS102" i="87"/>
  <c r="AA102" i="87"/>
  <c r="N102" i="87"/>
  <c r="AD102" i="87"/>
  <c r="Q102" i="87"/>
  <c r="AK102" i="87"/>
  <c r="AB102" i="87"/>
  <c r="S102" i="87"/>
  <c r="W102" i="87"/>
  <c r="J102" i="87"/>
  <c r="AI102" i="87"/>
  <c r="Z102" i="87"/>
  <c r="I102" i="87"/>
  <c r="AL102" i="87"/>
  <c r="K102" i="87"/>
  <c r="AR102" i="92"/>
  <c r="AA102" i="92"/>
  <c r="J102" i="92"/>
  <c r="AM102" i="92"/>
  <c r="Y102" i="92"/>
  <c r="AH102" i="92"/>
  <c r="U102" i="92"/>
  <c r="R102" i="92"/>
  <c r="AK102" i="92"/>
  <c r="I102" i="92"/>
  <c r="AQ102" i="92"/>
  <c r="V102" i="92"/>
  <c r="H102" i="92"/>
  <c r="AB102" i="92"/>
  <c r="S102" i="92"/>
  <c r="AE102" i="92"/>
  <c r="N102" i="92"/>
  <c r="AL102" i="92"/>
  <c r="AD102" i="92"/>
  <c r="Q102" i="92"/>
  <c r="AF102" i="92"/>
  <c r="AI102" i="92"/>
  <c r="AO102" i="92"/>
  <c r="K102" i="92"/>
  <c r="AN102" i="92"/>
  <c r="W102" i="92"/>
  <c r="AS102" i="92"/>
  <c r="L102" i="92"/>
  <c r="X102" i="92"/>
  <c r="O102" i="92"/>
  <c r="Z102" i="92"/>
  <c r="AJ102" i="92"/>
  <c r="P102" i="92"/>
  <c r="AC102" i="92"/>
  <c r="AP102" i="92"/>
  <c r="M102" i="92"/>
  <c r="AN103" i="93"/>
  <c r="N103" i="93"/>
  <c r="AK103" i="93"/>
  <c r="AH103" i="93"/>
  <c r="AC103" i="93"/>
  <c r="M103" i="93"/>
  <c r="AD103" i="93"/>
  <c r="U103" i="93"/>
  <c r="K103" i="93"/>
  <c r="P103" i="93"/>
  <c r="H103" i="93"/>
  <c r="L103" i="93"/>
  <c r="AA103" i="93"/>
  <c r="AO103" i="93"/>
  <c r="AM103" i="93"/>
  <c r="AF103" i="93"/>
  <c r="AR103" i="93"/>
  <c r="W103" i="93"/>
  <c r="AI103" i="93"/>
  <c r="AB103" i="93"/>
  <c r="S103" i="93"/>
  <c r="AS103" i="93"/>
  <c r="Y103" i="93"/>
  <c r="AJ103" i="93"/>
  <c r="V103" i="93"/>
  <c r="O103" i="93"/>
  <c r="AQ103" i="93"/>
  <c r="X103" i="93"/>
  <c r="AE103" i="93"/>
  <c r="I103" i="93"/>
  <c r="AP103" i="93"/>
  <c r="R103" i="93"/>
  <c r="AL103" i="93"/>
  <c r="J103" i="93"/>
  <c r="Q103" i="93"/>
  <c r="Z103" i="93"/>
  <c r="AQ105" i="91"/>
  <c r="L105" i="91"/>
  <c r="X105" i="91"/>
  <c r="O105" i="91"/>
  <c r="AL105" i="91"/>
  <c r="AF105" i="91"/>
  <c r="S105" i="91"/>
  <c r="AK105" i="91"/>
  <c r="Y105" i="91"/>
  <c r="AR105" i="91"/>
  <c r="Z105" i="91"/>
  <c r="R105" i="91"/>
  <c r="H105" i="91"/>
  <c r="AD105" i="91"/>
  <c r="Q105" i="91"/>
  <c r="AN105" i="91"/>
  <c r="I105" i="91"/>
  <c r="AM105" i="91"/>
  <c r="AJ105" i="91"/>
  <c r="M105" i="91"/>
  <c r="AO105" i="91"/>
  <c r="K105" i="91"/>
  <c r="AI105" i="91"/>
  <c r="P105" i="91"/>
  <c r="AH105" i="91"/>
  <c r="AB105" i="91"/>
  <c r="AA105" i="91"/>
  <c r="AP105" i="91"/>
  <c r="AC105" i="91"/>
  <c r="AE105" i="91"/>
  <c r="U105" i="91"/>
  <c r="W105" i="91"/>
  <c r="J105" i="91"/>
  <c r="AS105" i="91"/>
  <c r="V105" i="91"/>
  <c r="N105" i="91"/>
  <c r="AM101" i="91"/>
  <c r="AC101" i="91"/>
  <c r="AK101" i="91"/>
  <c r="V101" i="91"/>
  <c r="I101" i="91"/>
  <c r="AP101" i="91"/>
  <c r="Z101" i="91"/>
  <c r="Q101" i="91"/>
  <c r="O101" i="91"/>
  <c r="Y101" i="91"/>
  <c r="AD101" i="91"/>
  <c r="AN101" i="91"/>
  <c r="AB101" i="91"/>
  <c r="AQ101" i="91"/>
  <c r="AR101" i="91"/>
  <c r="AS101" i="91"/>
  <c r="AF101" i="91"/>
  <c r="AO101" i="91"/>
  <c r="X101" i="91"/>
  <c r="K101" i="91"/>
  <c r="AH101" i="91"/>
  <c r="W101" i="91"/>
  <c r="AI101" i="91"/>
  <c r="AL101" i="91"/>
  <c r="P101" i="91"/>
  <c r="AA101" i="91"/>
  <c r="S101" i="91"/>
  <c r="AJ101" i="91"/>
  <c r="AE101" i="91"/>
  <c r="R101" i="91"/>
  <c r="U101" i="91"/>
  <c r="J101" i="91"/>
  <c r="L101" i="91"/>
  <c r="N101" i="91"/>
  <c r="M101" i="91"/>
  <c r="H101" i="91"/>
  <c r="AM101" i="92"/>
  <c r="V101" i="92"/>
  <c r="AH101" i="92"/>
  <c r="R101" i="92"/>
  <c r="AL101" i="92"/>
  <c r="AB101" i="92"/>
  <c r="N101" i="92"/>
  <c r="AA101" i="92"/>
  <c r="S101" i="92"/>
  <c r="J101" i="92"/>
  <c r="U101" i="92"/>
  <c r="AQ101" i="92"/>
  <c r="Z101" i="92"/>
  <c r="I101" i="92"/>
  <c r="AN101" i="92"/>
  <c r="AR101" i="92"/>
  <c r="P101" i="92"/>
  <c r="W101" i="92"/>
  <c r="AI101" i="92"/>
  <c r="AF101" i="92"/>
  <c r="H101" i="92"/>
  <c r="Q101" i="92"/>
  <c r="AP101" i="92"/>
  <c r="AE101" i="92"/>
  <c r="AK101" i="92"/>
  <c r="X101" i="92"/>
  <c r="AO101" i="92"/>
  <c r="O101" i="92"/>
  <c r="AD101" i="92"/>
  <c r="M101" i="92"/>
  <c r="AS101" i="92"/>
  <c r="AJ101" i="92"/>
  <c r="Y101" i="92"/>
  <c r="L101" i="92"/>
  <c r="K101" i="92"/>
  <c r="AC101" i="92"/>
  <c r="AH104" i="88"/>
  <c r="AB104" i="88"/>
  <c r="H104" i="88"/>
  <c r="AR104" i="88"/>
  <c r="AA104" i="88"/>
  <c r="J104" i="88"/>
  <c r="AD104" i="88"/>
  <c r="AP104" i="88"/>
  <c r="AC104" i="88"/>
  <c r="P104" i="88"/>
  <c r="AO104" i="88"/>
  <c r="S104" i="88"/>
  <c r="AN104" i="88"/>
  <c r="W104" i="88"/>
  <c r="I104" i="88"/>
  <c r="L104" i="88"/>
  <c r="AS104" i="88"/>
  <c r="AF104" i="88"/>
  <c r="O104" i="88"/>
  <c r="Q104" i="88"/>
  <c r="AK104" i="88"/>
  <c r="X104" i="88"/>
  <c r="K104" i="88"/>
  <c r="AJ104" i="88"/>
  <c r="AE104" i="88"/>
  <c r="R104" i="88"/>
  <c r="AQ104" i="88"/>
  <c r="M104" i="88"/>
  <c r="N104" i="88"/>
  <c r="AM104" i="88"/>
  <c r="Z104" i="88"/>
  <c r="AI104" i="88"/>
  <c r="V104" i="88"/>
  <c r="AL104" i="88"/>
  <c r="U104" i="88"/>
  <c r="Y104" i="88"/>
  <c r="AS104" i="93"/>
  <c r="X104" i="93"/>
  <c r="S104" i="93"/>
  <c r="AI104" i="93"/>
  <c r="V104" i="93"/>
  <c r="I104" i="93"/>
  <c r="AR104" i="93"/>
  <c r="Z104" i="93"/>
  <c r="AK104" i="93"/>
  <c r="O104" i="93"/>
  <c r="AA104" i="93"/>
  <c r="Y104" i="93"/>
  <c r="R104" i="93"/>
  <c r="H104" i="93"/>
  <c r="U104" i="93"/>
  <c r="AF104" i="93"/>
  <c r="K104" i="93"/>
  <c r="N104" i="93"/>
  <c r="AM104" i="93"/>
  <c r="Q104" i="93"/>
  <c r="AH104" i="93"/>
  <c r="AB104" i="93"/>
  <c r="AQ104" i="93"/>
  <c r="P104" i="93"/>
  <c r="AP104" i="93"/>
  <c r="AL104" i="93"/>
  <c r="L104" i="93"/>
  <c r="J104" i="93"/>
  <c r="AD104" i="93"/>
  <c r="W104" i="93"/>
  <c r="M104" i="93"/>
  <c r="AO104" i="93"/>
  <c r="AN104" i="93"/>
  <c r="AE104" i="93"/>
  <c r="AC104" i="93"/>
  <c r="AJ104" i="93"/>
  <c r="AN102" i="88"/>
  <c r="AA102" i="88"/>
  <c r="N102" i="88"/>
  <c r="AM102" i="88"/>
  <c r="M102" i="88"/>
  <c r="P102" i="88"/>
  <c r="AK102" i="88"/>
  <c r="AH102" i="88"/>
  <c r="AR102" i="88"/>
  <c r="AE102" i="88"/>
  <c r="R102" i="88"/>
  <c r="AQ102" i="88"/>
  <c r="V102" i="88"/>
  <c r="AP102" i="88"/>
  <c r="Y102" i="88"/>
  <c r="AF102" i="88"/>
  <c r="O102" i="88"/>
  <c r="AI102" i="88"/>
  <c r="Z102" i="88"/>
  <c r="I102" i="88"/>
  <c r="AL102" i="88"/>
  <c r="AC102" i="88"/>
  <c r="AS102" i="88"/>
  <c r="S102" i="88"/>
  <c r="H102" i="88"/>
  <c r="AJ102" i="88"/>
  <c r="L102" i="88"/>
  <c r="AO102" i="88"/>
  <c r="AB102" i="88"/>
  <c r="U102" i="88"/>
  <c r="K102" i="88"/>
  <c r="W102" i="88"/>
  <c r="J102" i="88"/>
  <c r="AD102" i="88"/>
  <c r="Q102" i="88"/>
  <c r="X102" i="88"/>
  <c r="AN102" i="94"/>
  <c r="W102" i="94"/>
  <c r="I102" i="94"/>
  <c r="L102" i="94"/>
  <c r="AI102" i="94"/>
  <c r="AO102" i="94"/>
  <c r="N102" i="94"/>
  <c r="AE102" i="94"/>
  <c r="U102" i="94"/>
  <c r="M102" i="94"/>
  <c r="AP102" i="94"/>
  <c r="AJ102" i="94"/>
  <c r="AA102" i="94"/>
  <c r="AD102" i="94"/>
  <c r="Q102" i="94"/>
  <c r="R102" i="94"/>
  <c r="O102" i="94"/>
  <c r="Y102" i="94"/>
  <c r="AS102" i="94"/>
  <c r="Z102" i="94"/>
  <c r="P102" i="94"/>
  <c r="AK102" i="94"/>
  <c r="AB102" i="94"/>
  <c r="AQ102" i="94"/>
  <c r="AF102" i="94"/>
  <c r="AR102" i="94"/>
  <c r="AL102" i="94"/>
  <c r="H102" i="94"/>
  <c r="X102" i="94"/>
  <c r="V102" i="94"/>
  <c r="AC102" i="94"/>
  <c r="AM102" i="94"/>
  <c r="AH102" i="94"/>
  <c r="J102" i="94"/>
  <c r="S102" i="94"/>
  <c r="K102" i="94"/>
  <c r="AQ103" i="32"/>
  <c r="Z103" i="32"/>
  <c r="AM103" i="32"/>
  <c r="V103" i="32"/>
  <c r="AL103" i="32"/>
  <c r="R103" i="32"/>
  <c r="AO103" i="32"/>
  <c r="X103" i="32"/>
  <c r="AR103" i="32"/>
  <c r="AA103" i="32"/>
  <c r="AP103" i="32"/>
  <c r="Y103" i="32"/>
  <c r="H103" i="32"/>
  <c r="AF103" i="32"/>
  <c r="M103" i="32"/>
  <c r="AJ103" i="32"/>
  <c r="S103" i="32"/>
  <c r="U103" i="32"/>
  <c r="AS103" i="32"/>
  <c r="AB103" i="32"/>
  <c r="P103" i="32"/>
  <c r="AI103" i="32"/>
  <c r="AD103" i="32"/>
  <c r="O103" i="32"/>
  <c r="I103" i="32"/>
  <c r="AH103" i="32"/>
  <c r="N103" i="32"/>
  <c r="AK103" i="32"/>
  <c r="AE103" i="32"/>
  <c r="L103" i="32"/>
  <c r="K103" i="32"/>
  <c r="AC103" i="32"/>
  <c r="J103" i="32"/>
  <c r="Q103" i="32"/>
  <c r="AN103" i="32"/>
  <c r="W103" i="32"/>
  <c r="AS103" i="88"/>
  <c r="AF103" i="88"/>
  <c r="S103" i="88"/>
  <c r="AR103" i="88"/>
  <c r="W103" i="88"/>
  <c r="R103" i="88"/>
  <c r="AM103" i="88"/>
  <c r="V103" i="88"/>
  <c r="AP103" i="88"/>
  <c r="Y103" i="88"/>
  <c r="AE103" i="88"/>
  <c r="J103" i="88"/>
  <c r="AH103" i="88"/>
  <c r="Q103" i="88"/>
  <c r="AL103" i="88"/>
  <c r="AK103" i="88"/>
  <c r="AB103" i="88"/>
  <c r="I103" i="88"/>
  <c r="AC103" i="88"/>
  <c r="X103" i="88"/>
  <c r="O103" i="88"/>
  <c r="K103" i="88"/>
  <c r="AN103" i="88"/>
  <c r="AA103" i="88"/>
  <c r="N103" i="88"/>
  <c r="AQ103" i="88"/>
  <c r="AD103" i="88"/>
  <c r="AJ103" i="88"/>
  <c r="AI103" i="88"/>
  <c r="Z103" i="88"/>
  <c r="M103" i="88"/>
  <c r="P103" i="88"/>
  <c r="AO103" i="88"/>
  <c r="U103" i="88"/>
  <c r="H103" i="88"/>
  <c r="L103" i="88"/>
  <c r="AK105" i="32"/>
  <c r="S105" i="32"/>
  <c r="AO105" i="32"/>
  <c r="X105" i="32"/>
  <c r="AE105" i="32"/>
  <c r="N105" i="32"/>
  <c r="AI105" i="32"/>
  <c r="Q105" i="32"/>
  <c r="I105" i="32"/>
  <c r="AL105" i="32"/>
  <c r="AH105" i="32"/>
  <c r="K105" i="32"/>
  <c r="AN105" i="32"/>
  <c r="W105" i="32"/>
  <c r="AD105" i="32"/>
  <c r="M105" i="32"/>
  <c r="U105" i="32"/>
  <c r="AJ105" i="32"/>
  <c r="AQ105" i="32"/>
  <c r="Z105" i="32"/>
  <c r="P105" i="32"/>
  <c r="AS105" i="32"/>
  <c r="AF105" i="32"/>
  <c r="R105" i="32"/>
  <c r="AM105" i="32"/>
  <c r="V105" i="32"/>
  <c r="AC105" i="32"/>
  <c r="L105" i="32"/>
  <c r="AB105" i="32"/>
  <c r="O105" i="32"/>
  <c r="AR105" i="32"/>
  <c r="AA105" i="32"/>
  <c r="J105" i="32"/>
  <c r="AP105" i="32"/>
  <c r="Y105" i="32"/>
  <c r="H105" i="32"/>
  <c r="AQ105" i="92"/>
  <c r="Z105" i="92"/>
  <c r="I105" i="92"/>
  <c r="AO105" i="92"/>
  <c r="P105" i="92"/>
  <c r="AE105" i="92"/>
  <c r="AB105" i="92"/>
  <c r="AM105" i="92"/>
  <c r="V105" i="92"/>
  <c r="AC105" i="92"/>
  <c r="L105" i="92"/>
  <c r="Y105" i="92"/>
  <c r="AI105" i="92"/>
  <c r="AR105" i="92"/>
  <c r="AH105" i="92"/>
  <c r="X105" i="92"/>
  <c r="K105" i="92"/>
  <c r="AP105" i="92"/>
  <c r="H105" i="92"/>
  <c r="U105" i="92"/>
  <c r="AK105" i="92"/>
  <c r="W105" i="92"/>
  <c r="N105" i="92"/>
  <c r="Q105" i="92"/>
  <c r="AL105" i="92"/>
  <c r="AA105" i="92"/>
  <c r="AN105" i="92"/>
  <c r="R105" i="92"/>
  <c r="AS105" i="92"/>
  <c r="AD105" i="92"/>
  <c r="M105" i="92"/>
  <c r="S105" i="92"/>
  <c r="AF105" i="92"/>
  <c r="J105" i="92"/>
  <c r="O105" i="92"/>
  <c r="AJ105" i="92"/>
  <c r="AD101" i="87"/>
  <c r="M101" i="87"/>
  <c r="AC101" i="87"/>
  <c r="AS101" i="87"/>
  <c r="AH101" i="87"/>
  <c r="AF101" i="87"/>
  <c r="U101" i="87"/>
  <c r="S101" i="87"/>
  <c r="H101" i="87"/>
  <c r="AR101" i="87"/>
  <c r="AA101" i="87"/>
  <c r="J101" i="87"/>
  <c r="AQ101" i="87"/>
  <c r="Z101" i="87"/>
  <c r="I101" i="87"/>
  <c r="L101" i="87"/>
  <c r="R101" i="87"/>
  <c r="AM101" i="87"/>
  <c r="V101" i="87"/>
  <c r="Q101" i="87"/>
  <c r="AP101" i="87"/>
  <c r="Y101" i="87"/>
  <c r="P101" i="87"/>
  <c r="AO101" i="87"/>
  <c r="AJ101" i="87"/>
  <c r="W101" i="87"/>
  <c r="N101" i="87"/>
  <c r="AL101" i="87"/>
  <c r="AK101" i="87"/>
  <c r="AB101" i="87"/>
  <c r="AI101" i="87"/>
  <c r="X101" i="87"/>
  <c r="O101" i="87"/>
  <c r="K101" i="87"/>
  <c r="AN101" i="87"/>
  <c r="AE101" i="87"/>
  <c r="AI101" i="94"/>
  <c r="AR101" i="94"/>
  <c r="Y101" i="94"/>
  <c r="AH101" i="94"/>
  <c r="AA101" i="94"/>
  <c r="N101" i="94"/>
  <c r="J101" i="94"/>
  <c r="X101" i="94"/>
  <c r="AN101" i="94"/>
  <c r="AS101" i="94"/>
  <c r="AO101" i="94"/>
  <c r="AM101" i="94"/>
  <c r="V101" i="94"/>
  <c r="AP101" i="94"/>
  <c r="AK101" i="94"/>
  <c r="H101" i="94"/>
  <c r="O101" i="94"/>
  <c r="AF101" i="94"/>
  <c r="Q101" i="94"/>
  <c r="AL101" i="94"/>
  <c r="AB101" i="94"/>
  <c r="W101" i="94"/>
  <c r="AQ101" i="94"/>
  <c r="AD101" i="94"/>
  <c r="P101" i="94"/>
  <c r="R101" i="94"/>
  <c r="AE101" i="94"/>
  <c r="L101" i="94"/>
  <c r="M101" i="94"/>
  <c r="AC101" i="94"/>
  <c r="I101" i="94"/>
  <c r="Z101" i="94"/>
  <c r="K101" i="94"/>
  <c r="U101" i="94"/>
  <c r="AJ101" i="94"/>
  <c r="S101" i="94"/>
  <c r="AL104" i="91"/>
  <c r="AQ104" i="91"/>
  <c r="AB104" i="91"/>
  <c r="AE104" i="91"/>
  <c r="R104" i="91"/>
  <c r="AM104" i="91"/>
  <c r="Q104" i="91"/>
  <c r="H104" i="91"/>
  <c r="W104" i="91"/>
  <c r="V104" i="91"/>
  <c r="I104" i="91"/>
  <c r="O104" i="91"/>
  <c r="AC104" i="91"/>
  <c r="P104" i="91"/>
  <c r="AO104" i="91"/>
  <c r="AA104" i="91"/>
  <c r="AK104" i="91"/>
  <c r="AF104" i="91"/>
  <c r="K104" i="91"/>
  <c r="Z104" i="91"/>
  <c r="AD104" i="91"/>
  <c r="AR104" i="91"/>
  <c r="J104" i="91"/>
  <c r="AI104" i="91"/>
  <c r="N104" i="91"/>
  <c r="X104" i="91"/>
  <c r="AN104" i="91"/>
  <c r="M104" i="91"/>
  <c r="AS104" i="91"/>
  <c r="Y104" i="91"/>
  <c r="L104" i="91"/>
  <c r="AJ104" i="91"/>
  <c r="AP104" i="91"/>
  <c r="S104" i="91"/>
  <c r="AH104" i="91"/>
  <c r="U104" i="91"/>
  <c r="S104" i="94"/>
  <c r="U104" i="94"/>
  <c r="L104" i="94"/>
  <c r="AF104" i="94"/>
  <c r="I104" i="94"/>
  <c r="N104" i="94"/>
  <c r="M104" i="94"/>
  <c r="J104" i="94"/>
  <c r="AC104" i="94"/>
  <c r="AH104" i="94"/>
  <c r="K104" i="94"/>
  <c r="AS104" i="94"/>
  <c r="W104" i="94"/>
  <c r="H104" i="94"/>
  <c r="P104" i="94"/>
  <c r="Z104" i="94"/>
  <c r="AB104" i="94"/>
  <c r="AP104" i="94"/>
  <c r="AQ104" i="94"/>
  <c r="AM104" i="94"/>
  <c r="V104" i="94"/>
  <c r="AN104" i="94"/>
  <c r="AR104" i="94"/>
  <c r="AL104" i="94"/>
  <c r="Y104" i="94"/>
  <c r="AK104" i="94"/>
  <c r="O104" i="94"/>
  <c r="AE104" i="94"/>
  <c r="AI104" i="94"/>
  <c r="R104" i="94"/>
  <c r="AJ104" i="94"/>
  <c r="AA104" i="94"/>
  <c r="AO104" i="94"/>
  <c r="AD104" i="94"/>
  <c r="Q104" i="94"/>
  <c r="X104" i="94"/>
  <c r="AI102" i="93"/>
  <c r="AD102" i="93"/>
  <c r="I102" i="93"/>
  <c r="AJ102" i="93"/>
  <c r="W102" i="93"/>
  <c r="J102" i="93"/>
  <c r="AP102" i="93"/>
  <c r="AA102" i="93"/>
  <c r="AS102" i="93"/>
  <c r="AM102" i="93"/>
  <c r="Q102" i="93"/>
  <c r="H102" i="93"/>
  <c r="O102" i="93"/>
  <c r="K102" i="93"/>
  <c r="AE102" i="93"/>
  <c r="P102" i="93"/>
  <c r="AL102" i="93"/>
  <c r="X102" i="93"/>
  <c r="U102" i="93"/>
  <c r="M102" i="93"/>
  <c r="AF102" i="93"/>
  <c r="AC102" i="93"/>
  <c r="S102" i="93"/>
  <c r="AO102" i="93"/>
  <c r="Y102" i="93"/>
  <c r="AR102" i="93"/>
  <c r="AQ102" i="93"/>
  <c r="AB102" i="93"/>
  <c r="AN102" i="93"/>
  <c r="N102" i="93"/>
  <c r="AK102" i="93"/>
  <c r="Z102" i="93"/>
  <c r="L102" i="93"/>
  <c r="AH102" i="93"/>
  <c r="V102" i="93"/>
  <c r="R102" i="93"/>
  <c r="AO103" i="87"/>
  <c r="AH103" i="87"/>
  <c r="X103" i="87"/>
  <c r="AR103" i="87"/>
  <c r="W103" i="87"/>
  <c r="R103" i="87"/>
  <c r="AM103" i="87"/>
  <c r="Z103" i="87"/>
  <c r="M103" i="87"/>
  <c r="AL103" i="87"/>
  <c r="AS103" i="87"/>
  <c r="AB103" i="87"/>
  <c r="K103" i="87"/>
  <c r="AE103" i="87"/>
  <c r="J103" i="87"/>
  <c r="P103" i="87"/>
  <c r="AK103" i="87"/>
  <c r="S103" i="87"/>
  <c r="I103" i="87"/>
  <c r="AP103" i="87"/>
  <c r="AC103" i="87"/>
  <c r="AF103" i="87"/>
  <c r="U103" i="87"/>
  <c r="O103" i="87"/>
  <c r="H103" i="87"/>
  <c r="AN103" i="87"/>
  <c r="AA103" i="87"/>
  <c r="N103" i="87"/>
  <c r="AQ103" i="87"/>
  <c r="Y103" i="87"/>
  <c r="L103" i="87"/>
  <c r="AJ103" i="87"/>
  <c r="AI103" i="87"/>
  <c r="AD103" i="87"/>
  <c r="V103" i="87"/>
  <c r="Q103" i="87"/>
  <c r="AF103" i="92"/>
  <c r="O103" i="92"/>
  <c r="H103" i="92"/>
  <c r="AI103" i="92"/>
  <c r="Q103" i="92"/>
  <c r="AQ103" i="92"/>
  <c r="W103" i="92"/>
  <c r="P103" i="92"/>
  <c r="V103" i="92"/>
  <c r="N103" i="92"/>
  <c r="AO103" i="92"/>
  <c r="X103" i="92"/>
  <c r="AR103" i="92"/>
  <c r="AP103" i="92"/>
  <c r="Y103" i="92"/>
  <c r="L103" i="92"/>
  <c r="AA103" i="92"/>
  <c r="R103" i="92"/>
  <c r="AL103" i="92"/>
  <c r="AK103" i="92"/>
  <c r="U103" i="92"/>
  <c r="AM103" i="92"/>
  <c r="J103" i="92"/>
  <c r="AC103" i="92"/>
  <c r="AH103" i="92"/>
  <c r="S103" i="92"/>
  <c r="M103" i="92"/>
  <c r="Z103" i="92"/>
  <c r="AN103" i="92"/>
  <c r="I103" i="92"/>
  <c r="AS103" i="92"/>
  <c r="AB103" i="92"/>
  <c r="K103" i="92"/>
  <c r="AD103" i="92"/>
  <c r="AJ103" i="92"/>
  <c r="AE103" i="92"/>
  <c r="AM105" i="88"/>
  <c r="Z105" i="88"/>
  <c r="M105" i="88"/>
  <c r="AL105" i="88"/>
  <c r="L105" i="88"/>
  <c r="AF105" i="88"/>
  <c r="O105" i="88"/>
  <c r="AJ105" i="88"/>
  <c r="AH105" i="88"/>
  <c r="U105" i="88"/>
  <c r="H105" i="88"/>
  <c r="AC105" i="88"/>
  <c r="S105" i="88"/>
  <c r="AN105" i="88"/>
  <c r="W105" i="88"/>
  <c r="N105" i="88"/>
  <c r="AQ105" i="88"/>
  <c r="AK105" i="88"/>
  <c r="X105" i="88"/>
  <c r="K105" i="88"/>
  <c r="AR105" i="88"/>
  <c r="AE105" i="88"/>
  <c r="AI105" i="88"/>
  <c r="AD105" i="88"/>
  <c r="AA105" i="88"/>
  <c r="R105" i="88"/>
  <c r="J105" i="88"/>
  <c r="V105" i="88"/>
  <c r="Q105" i="88"/>
  <c r="AS105" i="88"/>
  <c r="I105" i="88"/>
  <c r="AP105" i="88"/>
  <c r="Y105" i="88"/>
  <c r="P105" i="88"/>
  <c r="AO105" i="88"/>
  <c r="AB105" i="88"/>
  <c r="AC105" i="93"/>
  <c r="AS105" i="93"/>
  <c r="AF105" i="93"/>
  <c r="S105" i="93"/>
  <c r="AQ105" i="93"/>
  <c r="H105" i="93"/>
  <c r="W105" i="93"/>
  <c r="J105" i="93"/>
  <c r="AR105" i="93"/>
  <c r="K105" i="93"/>
  <c r="AH105" i="93"/>
  <c r="X105" i="93"/>
  <c r="Y105" i="93"/>
  <c r="I105" i="93"/>
  <c r="AJ105" i="93"/>
  <c r="M105" i="93"/>
  <c r="AD105" i="93"/>
  <c r="AP105" i="93"/>
  <c r="AN105" i="93"/>
  <c r="AE105" i="93"/>
  <c r="R105" i="93"/>
  <c r="AM105" i="93"/>
  <c r="AO105" i="93"/>
  <c r="U105" i="93"/>
  <c r="P105" i="93"/>
  <c r="AK105" i="93"/>
  <c r="O105" i="93"/>
  <c r="L105" i="93"/>
  <c r="Q105" i="93"/>
  <c r="AL105" i="93"/>
  <c r="AI105" i="93"/>
  <c r="AA105" i="93"/>
  <c r="AB105" i="93"/>
  <c r="Z105" i="93"/>
  <c r="V105" i="93"/>
  <c r="N105" i="93"/>
  <c r="AI101" i="88"/>
  <c r="V101" i="88"/>
  <c r="I101" i="88"/>
  <c r="AC101" i="88"/>
  <c r="AS101" i="88"/>
  <c r="AB101" i="88"/>
  <c r="K101" i="88"/>
  <c r="L101" i="88"/>
  <c r="S101" i="88"/>
  <c r="AN101" i="88"/>
  <c r="AA101" i="88"/>
  <c r="J101" i="88"/>
  <c r="AH101" i="88"/>
  <c r="Z101" i="88"/>
  <c r="Q101" i="88"/>
  <c r="W101" i="88"/>
  <c r="U101" i="88"/>
  <c r="M101" i="88"/>
  <c r="AP101" i="88"/>
  <c r="Y101" i="88"/>
  <c r="P101" i="88"/>
  <c r="AO101" i="88"/>
  <c r="AF101" i="88"/>
  <c r="AQ101" i="88"/>
  <c r="R101" i="88"/>
  <c r="AM101" i="88"/>
  <c r="AD101" i="88"/>
  <c r="N101" i="88"/>
  <c r="H101" i="88"/>
  <c r="AL101" i="88"/>
  <c r="AK101" i="88"/>
  <c r="X101" i="88"/>
  <c r="O101" i="88"/>
  <c r="AR101" i="88"/>
  <c r="AJ101" i="88"/>
  <c r="AE101" i="88"/>
  <c r="AC104" i="87"/>
  <c r="L104" i="87"/>
  <c r="AB104" i="87"/>
  <c r="AR104" i="87"/>
  <c r="AE104" i="87"/>
  <c r="R104" i="87"/>
  <c r="AQ104" i="87"/>
  <c r="Z104" i="87"/>
  <c r="I104" i="87"/>
  <c r="AO104" i="87"/>
  <c r="S104" i="87"/>
  <c r="AN104" i="87"/>
  <c r="AA104" i="87"/>
  <c r="N104" i="87"/>
  <c r="AM104" i="87"/>
  <c r="AH104" i="87"/>
  <c r="V104" i="87"/>
  <c r="Y104" i="87"/>
  <c r="AK104" i="87"/>
  <c r="X104" i="87"/>
  <c r="K104" i="87"/>
  <c r="AJ104" i="87"/>
  <c r="M104" i="87"/>
  <c r="W104" i="87"/>
  <c r="U104" i="87"/>
  <c r="H104" i="87"/>
  <c r="AP104" i="87"/>
  <c r="J104" i="87"/>
  <c r="AL104" i="87"/>
  <c r="P104" i="87"/>
  <c r="AS104" i="87"/>
  <c r="AF104" i="87"/>
  <c r="O104" i="87"/>
  <c r="AI104" i="87"/>
  <c r="AD104" i="87"/>
  <c r="Q104" i="87"/>
  <c r="AL102" i="32"/>
  <c r="Q102" i="32"/>
  <c r="M102" i="32"/>
  <c r="AF102" i="32"/>
  <c r="L102" i="32"/>
  <c r="I102" i="32"/>
  <c r="AJ102" i="32"/>
  <c r="AH102" i="32"/>
  <c r="O102" i="32"/>
  <c r="AM102" i="32"/>
  <c r="V102" i="32"/>
  <c r="R102" i="32"/>
  <c r="Y102" i="32"/>
  <c r="P102" i="32"/>
  <c r="AN102" i="32"/>
  <c r="W102" i="32"/>
  <c r="AD102" i="32"/>
  <c r="J102" i="32"/>
  <c r="AS102" i="32"/>
  <c r="AB102" i="32"/>
  <c r="S102" i="32"/>
  <c r="AQ102" i="32"/>
  <c r="Z102" i="32"/>
  <c r="AO102" i="32"/>
  <c r="X102" i="32"/>
  <c r="AE102" i="32"/>
  <c r="K102" i="32"/>
  <c r="H102" i="32"/>
  <c r="AI102" i="32"/>
  <c r="AP102" i="32"/>
  <c r="AC102" i="32"/>
  <c r="AK102" i="32"/>
  <c r="AR102" i="32"/>
  <c r="AA102" i="32"/>
  <c r="U102" i="32"/>
  <c r="N102" i="32"/>
  <c r="AR102" i="91"/>
  <c r="AQ102" i="91"/>
  <c r="AH102" i="91"/>
  <c r="M102" i="91"/>
  <c r="H102" i="91"/>
  <c r="AF102" i="91"/>
  <c r="S102" i="91"/>
  <c r="R102" i="91"/>
  <c r="X102" i="91"/>
  <c r="AP102" i="91"/>
  <c r="W102" i="91"/>
  <c r="AJ102" i="91"/>
  <c r="AL102" i="91"/>
  <c r="Q102" i="91"/>
  <c r="AO102" i="91"/>
  <c r="AA102" i="91"/>
  <c r="AE102" i="91"/>
  <c r="AK102" i="91"/>
  <c r="K102" i="91"/>
  <c r="J102" i="91"/>
  <c r="AD102" i="91"/>
  <c r="U102" i="91"/>
  <c r="I102" i="91"/>
  <c r="N102" i="91"/>
  <c r="AM102" i="91"/>
  <c r="Y102" i="91"/>
  <c r="L102" i="91"/>
  <c r="Z102" i="91"/>
  <c r="AN102" i="91"/>
  <c r="V102" i="91"/>
  <c r="AS102" i="91"/>
  <c r="AC102" i="91"/>
  <c r="P102" i="91"/>
  <c r="AI102" i="91"/>
  <c r="AB102" i="91"/>
  <c r="O102" i="91"/>
  <c r="W103" i="91"/>
  <c r="R103" i="91"/>
  <c r="AR103" i="91"/>
  <c r="Y103" i="91"/>
  <c r="AN103" i="91"/>
  <c r="AH103" i="91"/>
  <c r="P103" i="91"/>
  <c r="AS103" i="91"/>
  <c r="AA103" i="91"/>
  <c r="M103" i="91"/>
  <c r="AI103" i="91"/>
  <c r="L103" i="91"/>
  <c r="AO103" i="91"/>
  <c r="AC103" i="91"/>
  <c r="AB103" i="91"/>
  <c r="I103" i="91"/>
  <c r="AK103" i="91"/>
  <c r="AQ103" i="91"/>
  <c r="N103" i="91"/>
  <c r="AF103" i="91"/>
  <c r="X103" i="91"/>
  <c r="U103" i="91"/>
  <c r="K103" i="91"/>
  <c r="H103" i="91"/>
  <c r="AM103" i="91"/>
  <c r="V103" i="91"/>
  <c r="O103" i="91"/>
  <c r="AL103" i="91"/>
  <c r="AE103" i="91"/>
  <c r="J103" i="91"/>
  <c r="AJ103" i="91"/>
  <c r="Z103" i="91"/>
  <c r="S103" i="91"/>
  <c r="AP103" i="91"/>
  <c r="AD103" i="91"/>
  <c r="Q103" i="91"/>
  <c r="AS103" i="94"/>
  <c r="AB103" i="94"/>
  <c r="AQ103" i="94"/>
  <c r="Y103" i="94"/>
  <c r="N103" i="94"/>
  <c r="AI103" i="94"/>
  <c r="AA103" i="94"/>
  <c r="AM103" i="94"/>
  <c r="Z103" i="94"/>
  <c r="AC103" i="94"/>
  <c r="V103" i="94"/>
  <c r="AK103" i="94"/>
  <c r="AL103" i="94"/>
  <c r="AD103" i="94"/>
  <c r="L103" i="94"/>
  <c r="W103" i="94"/>
  <c r="O103" i="94"/>
  <c r="AE103" i="94"/>
  <c r="AR103" i="94"/>
  <c r="M103" i="94"/>
  <c r="AJ103" i="94"/>
  <c r="H103" i="94"/>
  <c r="S103" i="94"/>
  <c r="AP103" i="94"/>
  <c r="P103" i="94"/>
  <c r="AN103" i="94"/>
  <c r="AO103" i="94"/>
  <c r="AF103" i="94"/>
  <c r="U103" i="94"/>
  <c r="X103" i="94"/>
  <c r="I103" i="94"/>
  <c r="AH103" i="94"/>
  <c r="R103" i="94"/>
  <c r="J103" i="94"/>
  <c r="Q103" i="94"/>
  <c r="K103" i="94"/>
  <c r="AI105" i="87"/>
  <c r="Q105" i="87"/>
  <c r="AL105" i="87"/>
  <c r="L105" i="87"/>
  <c r="AE105" i="87"/>
  <c r="N105" i="87"/>
  <c r="AQ105" i="87"/>
  <c r="Z105" i="87"/>
  <c r="I105" i="87"/>
  <c r="AC105" i="87"/>
  <c r="AH105" i="87"/>
  <c r="U105" i="87"/>
  <c r="H105" i="87"/>
  <c r="R105" i="87"/>
  <c r="AM105" i="87"/>
  <c r="V105" i="87"/>
  <c r="X105" i="87"/>
  <c r="O105" i="87"/>
  <c r="AR105" i="87"/>
  <c r="AS105" i="87"/>
  <c r="K105" i="87"/>
  <c r="AN105" i="87"/>
  <c r="AA105" i="87"/>
  <c r="M105" i="87"/>
  <c r="AP105" i="87"/>
  <c r="Y105" i="87"/>
  <c r="P105" i="87"/>
  <c r="AO105" i="87"/>
  <c r="AF105" i="87"/>
  <c r="AJ105" i="87"/>
  <c r="W105" i="87"/>
  <c r="J105" i="87"/>
  <c r="AD105" i="87"/>
  <c r="AK105" i="87"/>
  <c r="AB105" i="87"/>
  <c r="S105" i="87"/>
  <c r="AM105" i="94"/>
  <c r="V105" i="94"/>
  <c r="AP105" i="94"/>
  <c r="X105" i="94"/>
  <c r="AO105" i="94"/>
  <c r="AN105" i="94"/>
  <c r="O105" i="94"/>
  <c r="AS105" i="94"/>
  <c r="AI105" i="94"/>
  <c r="Q105" i="94"/>
  <c r="H105" i="94"/>
  <c r="AB105" i="94"/>
  <c r="N105" i="94"/>
  <c r="Y105" i="94"/>
  <c r="Z105" i="94"/>
  <c r="L105" i="94"/>
  <c r="AA105" i="94"/>
  <c r="AL105" i="94"/>
  <c r="R105" i="94"/>
  <c r="AC105" i="94"/>
  <c r="K105" i="94"/>
  <c r="AH105" i="94"/>
  <c r="J105" i="94"/>
  <c r="S105" i="94"/>
  <c r="AF105" i="94"/>
  <c r="P105" i="94"/>
  <c r="M105" i="94"/>
  <c r="U105" i="94"/>
  <c r="I105" i="94"/>
  <c r="W105" i="94"/>
  <c r="AQ105" i="94"/>
  <c r="AD105" i="94"/>
  <c r="AK105" i="94"/>
  <c r="AE105" i="94"/>
  <c r="AR105" i="94"/>
  <c r="AJ105" i="94"/>
  <c r="AF101" i="32"/>
  <c r="K101" i="32"/>
  <c r="AO101" i="32"/>
  <c r="X101" i="32"/>
  <c r="AR101" i="32"/>
  <c r="AA101" i="32"/>
  <c r="AD101" i="32"/>
  <c r="U101" i="32"/>
  <c r="L101" i="32"/>
  <c r="AS101" i="32"/>
  <c r="S101" i="32"/>
  <c r="AN101" i="32"/>
  <c r="W101" i="32"/>
  <c r="M101" i="32"/>
  <c r="AL101" i="32"/>
  <c r="H101" i="32"/>
  <c r="AK101" i="32"/>
  <c r="AB101" i="32"/>
  <c r="O101" i="32"/>
  <c r="AJ101" i="32"/>
  <c r="R101" i="32"/>
  <c r="AQ101" i="32"/>
  <c r="Z101" i="32"/>
  <c r="I101" i="32"/>
  <c r="AH101" i="32"/>
  <c r="P101" i="32"/>
  <c r="N101" i="32"/>
  <c r="AM101" i="32"/>
  <c r="V101" i="32"/>
  <c r="AC101" i="32"/>
  <c r="AE101" i="32"/>
  <c r="J101" i="32"/>
  <c r="AI101" i="32"/>
  <c r="Q101" i="32"/>
  <c r="AP101" i="32"/>
  <c r="Y101" i="32"/>
  <c r="Y101" i="93"/>
  <c r="V101" i="93"/>
  <c r="AM101" i="93"/>
  <c r="S101" i="93"/>
  <c r="AC101" i="93"/>
  <c r="AJ101" i="93"/>
  <c r="AB101" i="93"/>
  <c r="AR101" i="93"/>
  <c r="Z101" i="93"/>
  <c r="K101" i="93"/>
  <c r="AS101" i="93"/>
  <c r="R101" i="93"/>
  <c r="AP101" i="93"/>
  <c r="AH101" i="93"/>
  <c r="W101" i="93"/>
  <c r="O101" i="93"/>
  <c r="AK101" i="93"/>
  <c r="N101" i="93"/>
  <c r="AQ101" i="93"/>
  <c r="AF101" i="93"/>
  <c r="Q101" i="93"/>
  <c r="P101" i="93"/>
  <c r="X101" i="93"/>
  <c r="L101" i="93"/>
  <c r="AO101" i="93"/>
  <c r="AD101" i="93"/>
  <c r="AN101" i="93"/>
  <c r="I101" i="93"/>
  <c r="AL101" i="93"/>
  <c r="U101" i="93"/>
  <c r="J101" i="93"/>
  <c r="AA101" i="93"/>
  <c r="H101" i="93"/>
  <c r="M101" i="93"/>
  <c r="AE101" i="93"/>
  <c r="AI101" i="93"/>
  <c r="AH104" i="32"/>
  <c r="AE104" i="32"/>
  <c r="M104" i="32"/>
  <c r="Q104" i="32"/>
  <c r="H104" i="32"/>
  <c r="AQ104" i="32"/>
  <c r="Z104" i="32"/>
  <c r="AC104" i="32"/>
  <c r="K104" i="32"/>
  <c r="AF104" i="32"/>
  <c r="N104" i="32"/>
  <c r="AN104" i="32"/>
  <c r="AA104" i="32"/>
  <c r="P104" i="32"/>
  <c r="AL104" i="32"/>
  <c r="AS104" i="32"/>
  <c r="AB104" i="32"/>
  <c r="J104" i="32"/>
  <c r="AJ104" i="32"/>
  <c r="W104" i="32"/>
  <c r="AD104" i="32"/>
  <c r="L104" i="32"/>
  <c r="S104" i="32"/>
  <c r="AO104" i="32"/>
  <c r="X104" i="32"/>
  <c r="U104" i="32"/>
  <c r="AM104" i="32"/>
  <c r="V104" i="32"/>
  <c r="O104" i="32"/>
  <c r="AK104" i="32"/>
  <c r="I104" i="32"/>
  <c r="AR104" i="32"/>
  <c r="AI104" i="32"/>
  <c r="AP104" i="32"/>
  <c r="Y104" i="32"/>
  <c r="R104" i="32"/>
  <c r="AL104" i="92"/>
  <c r="AM104" i="92"/>
  <c r="X104" i="92"/>
  <c r="AQ104" i="92"/>
  <c r="W104" i="92"/>
  <c r="I104" i="92"/>
  <c r="V104" i="92"/>
  <c r="N104" i="92"/>
  <c r="AN104" i="92"/>
  <c r="AJ104" i="92"/>
  <c r="P104" i="92"/>
  <c r="U104" i="92"/>
  <c r="H104" i="92"/>
  <c r="S104" i="92"/>
  <c r="Z104" i="92"/>
  <c r="AC104" i="92"/>
  <c r="L104" i="92"/>
  <c r="AH104" i="92"/>
  <c r="O104" i="92"/>
  <c r="AB104" i="92"/>
  <c r="M104" i="92"/>
  <c r="AP104" i="92"/>
  <c r="Y104" i="92"/>
  <c r="AS104" i="92"/>
  <c r="AD104" i="92"/>
  <c r="Q104" i="92"/>
  <c r="AI104" i="92"/>
  <c r="AA104" i="92"/>
  <c r="R104" i="92"/>
  <c r="AR104" i="92"/>
  <c r="AK104" i="92"/>
  <c r="K104" i="92"/>
  <c r="AE104" i="92"/>
  <c r="AO104" i="92"/>
  <c r="AF104" i="92"/>
  <c r="J104" i="92"/>
  <c r="AS95" i="94"/>
  <c r="AF95" i="94"/>
  <c r="O95" i="94"/>
  <c r="AR95" i="94"/>
  <c r="L95" i="94"/>
  <c r="Y95" i="94"/>
  <c r="AN95" i="94"/>
  <c r="AB95" i="94"/>
  <c r="K95" i="94"/>
  <c r="AO95" i="94"/>
  <c r="AA95" i="94"/>
  <c r="N95" i="94"/>
  <c r="AJ95" i="94"/>
  <c r="Q95" i="94"/>
  <c r="AK95" i="94"/>
  <c r="AD95" i="94"/>
  <c r="AQ95" i="94"/>
  <c r="AL95" i="94"/>
  <c r="S95" i="94"/>
  <c r="AC95" i="94"/>
  <c r="AE95" i="94"/>
  <c r="Z95" i="94"/>
  <c r="AH95" i="94"/>
  <c r="AP95" i="94"/>
  <c r="I95" i="94"/>
  <c r="U95" i="94"/>
  <c r="W95" i="94"/>
  <c r="M95" i="94"/>
  <c r="X95" i="94"/>
  <c r="V95" i="94"/>
  <c r="AM95" i="94"/>
  <c r="P95" i="94"/>
  <c r="J95" i="94"/>
  <c r="R95" i="94"/>
  <c r="H95" i="94"/>
  <c r="AI95" i="94"/>
  <c r="AQ96" i="88"/>
  <c r="V96" i="88"/>
  <c r="Q96" i="88"/>
  <c r="AL96" i="88"/>
  <c r="Y96" i="88"/>
  <c r="L96" i="88"/>
  <c r="AK96" i="88"/>
  <c r="S96" i="88"/>
  <c r="AN96" i="88"/>
  <c r="AI96" i="88"/>
  <c r="AD96" i="88"/>
  <c r="I96" i="88"/>
  <c r="AS96" i="88"/>
  <c r="AB96" i="88"/>
  <c r="K96" i="88"/>
  <c r="AH96" i="88"/>
  <c r="M96" i="88"/>
  <c r="W96" i="88"/>
  <c r="Z96" i="88"/>
  <c r="AR96" i="88"/>
  <c r="R96" i="88"/>
  <c r="AF96" i="88"/>
  <c r="O96" i="88"/>
  <c r="AJ96" i="88"/>
  <c r="AE96" i="88"/>
  <c r="N96" i="88"/>
  <c r="AP96" i="88"/>
  <c r="AC96" i="88"/>
  <c r="P96" i="88"/>
  <c r="AO96" i="88"/>
  <c r="X96" i="88"/>
  <c r="AA96" i="88"/>
  <c r="J96" i="88"/>
  <c r="U96" i="88"/>
  <c r="AM96" i="88"/>
  <c r="H96" i="88"/>
  <c r="AK98" i="92"/>
  <c r="AF98" i="92"/>
  <c r="K98" i="92"/>
  <c r="AJ98" i="92"/>
  <c r="Z98" i="92"/>
  <c r="M98" i="92"/>
  <c r="AL98" i="92"/>
  <c r="AH98" i="92"/>
  <c r="AB98" i="92"/>
  <c r="H98" i="92"/>
  <c r="AN98" i="92"/>
  <c r="AS98" i="92"/>
  <c r="X98" i="92"/>
  <c r="AD98" i="92"/>
  <c r="P98" i="92"/>
  <c r="AO98" i="92"/>
  <c r="U98" i="92"/>
  <c r="R98" i="92"/>
  <c r="AR98" i="92"/>
  <c r="W98" i="92"/>
  <c r="I98" i="92"/>
  <c r="AP98" i="92"/>
  <c r="AA98" i="92"/>
  <c r="AQ98" i="92"/>
  <c r="N98" i="92"/>
  <c r="S98" i="92"/>
  <c r="AI98" i="92"/>
  <c r="AC98" i="92"/>
  <c r="Q98" i="92"/>
  <c r="Y98" i="92"/>
  <c r="AM98" i="92"/>
  <c r="AE98" i="92"/>
  <c r="O98" i="92"/>
  <c r="V98" i="92"/>
  <c r="J98" i="92"/>
  <c r="L98" i="92"/>
  <c r="AO99" i="32"/>
  <c r="V99" i="32"/>
  <c r="AR99" i="32"/>
  <c r="AC99" i="32"/>
  <c r="L99" i="32"/>
  <c r="H99" i="32"/>
  <c r="AI99" i="32"/>
  <c r="AK99" i="32"/>
  <c r="Q99" i="32"/>
  <c r="I99" i="32"/>
  <c r="AN99" i="32"/>
  <c r="Y99" i="32"/>
  <c r="U99" i="32"/>
  <c r="AF99" i="32"/>
  <c r="AD99" i="32"/>
  <c r="M99" i="32"/>
  <c r="AJ99" i="32"/>
  <c r="S99" i="32"/>
  <c r="AL99" i="32"/>
  <c r="R99" i="32"/>
  <c r="AS99" i="32"/>
  <c r="Z99" i="32"/>
  <c r="O99" i="32"/>
  <c r="AE99" i="32"/>
  <c r="N99" i="32"/>
  <c r="P99" i="32"/>
  <c r="AM99" i="32"/>
  <c r="X99" i="32"/>
  <c r="AP99" i="32"/>
  <c r="W99" i="32"/>
  <c r="AB99" i="32"/>
  <c r="K99" i="32"/>
  <c r="AH99" i="32"/>
  <c r="AQ99" i="32"/>
  <c r="AA99" i="32"/>
  <c r="J99" i="32"/>
  <c r="AL95" i="92"/>
  <c r="L95" i="92"/>
  <c r="AJ95" i="92"/>
  <c r="AN95" i="92"/>
  <c r="K95" i="92"/>
  <c r="J95" i="92"/>
  <c r="AC95" i="92"/>
  <c r="AF95" i="92"/>
  <c r="S95" i="92"/>
  <c r="AS95" i="92"/>
  <c r="H95" i="92"/>
  <c r="Y95" i="92"/>
  <c r="N95" i="92"/>
  <c r="AK95" i="92"/>
  <c r="AR95" i="92"/>
  <c r="AE95" i="92"/>
  <c r="U95" i="92"/>
  <c r="AP95" i="92"/>
  <c r="AO95" i="92"/>
  <c r="I95" i="92"/>
  <c r="AH95" i="92"/>
  <c r="Z95" i="92"/>
  <c r="R95" i="92"/>
  <c r="AI95" i="92"/>
  <c r="X95" i="92"/>
  <c r="Q95" i="92"/>
  <c r="AQ95" i="92"/>
  <c r="AM95" i="92"/>
  <c r="AB95" i="92"/>
  <c r="M95" i="92"/>
  <c r="AA95" i="92"/>
  <c r="AD95" i="92"/>
  <c r="P95" i="92"/>
  <c r="V95" i="92"/>
  <c r="W95" i="92"/>
  <c r="O95" i="92"/>
  <c r="AQ96" i="92"/>
  <c r="V96" i="92"/>
  <c r="Q96" i="92"/>
  <c r="AA96" i="92"/>
  <c r="N96" i="92"/>
  <c r="AS96" i="92"/>
  <c r="U96" i="92"/>
  <c r="AM96" i="92"/>
  <c r="M96" i="92"/>
  <c r="AO96" i="92"/>
  <c r="AC96" i="92"/>
  <c r="H96" i="92"/>
  <c r="AP96" i="92"/>
  <c r="AB96" i="92"/>
  <c r="AI96" i="92"/>
  <c r="AJ96" i="92"/>
  <c r="AR96" i="92"/>
  <c r="W96" i="92"/>
  <c r="O96" i="92"/>
  <c r="L96" i="92"/>
  <c r="AN96" i="92"/>
  <c r="AL96" i="92"/>
  <c r="X96" i="92"/>
  <c r="J96" i="92"/>
  <c r="AK96" i="92"/>
  <c r="AF96" i="92"/>
  <c r="Y96" i="92"/>
  <c r="R96" i="92"/>
  <c r="AD96" i="92"/>
  <c r="I96" i="92"/>
  <c r="K96" i="92"/>
  <c r="AH96" i="92"/>
  <c r="Z96" i="92"/>
  <c r="S96" i="92"/>
  <c r="P96" i="92"/>
  <c r="AE96" i="92"/>
  <c r="AJ98" i="93"/>
  <c r="R98" i="93"/>
  <c r="P98" i="93"/>
  <c r="AI98" i="93"/>
  <c r="AH98" i="93"/>
  <c r="Q98" i="93"/>
  <c r="L98" i="93"/>
  <c r="S98" i="93"/>
  <c r="AE98" i="93"/>
  <c r="N98" i="93"/>
  <c r="AC98" i="93"/>
  <c r="K98" i="93"/>
  <c r="H98" i="93"/>
  <c r="AR98" i="93"/>
  <c r="AA98" i="93"/>
  <c r="J98" i="93"/>
  <c r="X98" i="93"/>
  <c r="AM98" i="93"/>
  <c r="U98" i="93"/>
  <c r="AB98" i="93"/>
  <c r="AP98" i="93"/>
  <c r="AS98" i="93"/>
  <c r="Z98" i="93"/>
  <c r="AN98" i="93"/>
  <c r="W98" i="93"/>
  <c r="I98" i="93"/>
  <c r="M98" i="93"/>
  <c r="AD98" i="93"/>
  <c r="AO98" i="93"/>
  <c r="V98" i="93"/>
  <c r="O98" i="93"/>
  <c r="AQ98" i="93"/>
  <c r="AK98" i="93"/>
  <c r="AL98" i="93"/>
  <c r="AF98" i="93"/>
  <c r="Y98" i="93"/>
  <c r="AO99" i="93"/>
  <c r="X99" i="93"/>
  <c r="AP99" i="93"/>
  <c r="W99" i="93"/>
  <c r="U99" i="93"/>
  <c r="AL99" i="93"/>
  <c r="Q99" i="93"/>
  <c r="AD99" i="93"/>
  <c r="AK99" i="93"/>
  <c r="S99" i="93"/>
  <c r="AJ99" i="93"/>
  <c r="AN99" i="93"/>
  <c r="Z99" i="93"/>
  <c r="R99" i="93"/>
  <c r="Y99" i="93"/>
  <c r="AM99" i="93"/>
  <c r="AH99" i="93"/>
  <c r="V99" i="93"/>
  <c r="AE99" i="93"/>
  <c r="P99" i="93"/>
  <c r="I99" i="93"/>
  <c r="AF99" i="93"/>
  <c r="O99" i="93"/>
  <c r="L99" i="93"/>
  <c r="AA99" i="93"/>
  <c r="J99" i="93"/>
  <c r="N99" i="93"/>
  <c r="M99" i="93"/>
  <c r="AR99" i="93"/>
  <c r="AI99" i="93"/>
  <c r="H99" i="93"/>
  <c r="AQ99" i="93"/>
  <c r="K99" i="93"/>
  <c r="AB99" i="93"/>
  <c r="AC99" i="93"/>
  <c r="AS99" i="93"/>
  <c r="AB97" i="32"/>
  <c r="P97" i="32"/>
  <c r="AO97" i="32"/>
  <c r="Z97" i="32"/>
  <c r="AQ97" i="32"/>
  <c r="X97" i="32"/>
  <c r="AE97" i="32"/>
  <c r="L97" i="32"/>
  <c r="AK97" i="32"/>
  <c r="V97" i="32"/>
  <c r="AM97" i="32"/>
  <c r="AR97" i="32"/>
  <c r="AH97" i="32"/>
  <c r="Y97" i="32"/>
  <c r="AI97" i="32"/>
  <c r="AS97" i="32"/>
  <c r="AD97" i="32"/>
  <c r="S97" i="32"/>
  <c r="I97" i="32"/>
  <c r="AN97" i="32"/>
  <c r="R97" i="32"/>
  <c r="Q97" i="32"/>
  <c r="AF97" i="32"/>
  <c r="K97" i="32"/>
  <c r="M97" i="32"/>
  <c r="AL97" i="32"/>
  <c r="U97" i="32"/>
  <c r="O97" i="32"/>
  <c r="AJ97" i="32"/>
  <c r="AP97" i="32"/>
  <c r="AA97" i="32"/>
  <c r="N97" i="32"/>
  <c r="H97" i="32"/>
  <c r="W97" i="32"/>
  <c r="AC97" i="32"/>
  <c r="J97" i="32"/>
  <c r="AK95" i="32"/>
  <c r="M95" i="32"/>
  <c r="AN95" i="32"/>
  <c r="Y95" i="32"/>
  <c r="AD95" i="32"/>
  <c r="AJ95" i="32"/>
  <c r="P95" i="32"/>
  <c r="H95" i="32"/>
  <c r="AQ95" i="32"/>
  <c r="L95" i="32"/>
  <c r="AM95" i="32"/>
  <c r="AF95" i="32"/>
  <c r="K95" i="32"/>
  <c r="AE95" i="32"/>
  <c r="J95" i="32"/>
  <c r="AS95" i="32"/>
  <c r="Z95" i="32"/>
  <c r="Q95" i="32"/>
  <c r="AR95" i="32"/>
  <c r="AC95" i="32"/>
  <c r="AI95" i="32"/>
  <c r="AB95" i="32"/>
  <c r="AA95" i="32"/>
  <c r="AH95" i="32"/>
  <c r="N95" i="32"/>
  <c r="O95" i="32"/>
  <c r="AL95" i="32"/>
  <c r="I95" i="32"/>
  <c r="U95" i="32"/>
  <c r="R95" i="32"/>
  <c r="V95" i="32"/>
  <c r="S95" i="32"/>
  <c r="AP95" i="32"/>
  <c r="W95" i="32"/>
  <c r="AO95" i="32"/>
  <c r="X95" i="32"/>
  <c r="AL95" i="88"/>
  <c r="L95" i="88"/>
  <c r="AE95" i="88"/>
  <c r="N95" i="88"/>
  <c r="AI95" i="88"/>
  <c r="Y95" i="88"/>
  <c r="AO95" i="88"/>
  <c r="AB95" i="88"/>
  <c r="O95" i="88"/>
  <c r="AN95" i="88"/>
  <c r="W95" i="88"/>
  <c r="AQ95" i="88"/>
  <c r="AS95" i="88"/>
  <c r="AF95" i="88"/>
  <c r="S95" i="88"/>
  <c r="AR95" i="88"/>
  <c r="AA95" i="88"/>
  <c r="J95" i="88"/>
  <c r="Q95" i="88"/>
  <c r="P95" i="88"/>
  <c r="AK95" i="88"/>
  <c r="X95" i="88"/>
  <c r="K95" i="88"/>
  <c r="AJ95" i="88"/>
  <c r="AD95" i="88"/>
  <c r="M95" i="88"/>
  <c r="R95" i="88"/>
  <c r="AM95" i="88"/>
  <c r="AC95" i="88"/>
  <c r="AH95" i="88"/>
  <c r="H95" i="88"/>
  <c r="U95" i="88"/>
  <c r="Z95" i="88"/>
  <c r="I95" i="88"/>
  <c r="V95" i="88"/>
  <c r="AP95" i="88"/>
  <c r="AP96" i="32"/>
  <c r="W96" i="32"/>
  <c r="U96" i="32"/>
  <c r="S96" i="32"/>
  <c r="AS96" i="32"/>
  <c r="AD96" i="32"/>
  <c r="J96" i="32"/>
  <c r="AJ96" i="32"/>
  <c r="AL96" i="32"/>
  <c r="AH96" i="32"/>
  <c r="O96" i="32"/>
  <c r="AO96" i="32"/>
  <c r="Z96" i="32"/>
  <c r="AE96" i="32"/>
  <c r="K96" i="32"/>
  <c r="AK96" i="32"/>
  <c r="V96" i="32"/>
  <c r="Q96" i="32"/>
  <c r="AM96" i="32"/>
  <c r="P96" i="32"/>
  <c r="AA96" i="32"/>
  <c r="M96" i="32"/>
  <c r="AI96" i="32"/>
  <c r="AF96" i="32"/>
  <c r="L96" i="32"/>
  <c r="I96" i="32"/>
  <c r="H96" i="32"/>
  <c r="AQ96" i="32"/>
  <c r="X96" i="32"/>
  <c r="N96" i="32"/>
  <c r="Y96" i="32"/>
  <c r="AB96" i="32"/>
  <c r="R96" i="32"/>
  <c r="AR96" i="32"/>
  <c r="AC96" i="32"/>
  <c r="AN96" i="32"/>
  <c r="P96" i="91"/>
  <c r="AJ96" i="91"/>
  <c r="AI96" i="91"/>
  <c r="V96" i="91"/>
  <c r="I96" i="91"/>
  <c r="AE96" i="91"/>
  <c r="U96" i="91"/>
  <c r="M96" i="91"/>
  <c r="AD96" i="91"/>
  <c r="AP96" i="91"/>
  <c r="Y96" i="91"/>
  <c r="AB96" i="91"/>
  <c r="J96" i="91"/>
  <c r="AS96" i="91"/>
  <c r="AF96" i="91"/>
  <c r="S96" i="91"/>
  <c r="AM96" i="91"/>
  <c r="AK96" i="91"/>
  <c r="AR96" i="91"/>
  <c r="AQ96" i="91"/>
  <c r="Q96" i="91"/>
  <c r="W96" i="91"/>
  <c r="AA96" i="91"/>
  <c r="H96" i="91"/>
  <c r="K96" i="91"/>
  <c r="Z96" i="91"/>
  <c r="X96" i="91"/>
  <c r="AO96" i="91"/>
  <c r="AN96" i="91"/>
  <c r="L96" i="91"/>
  <c r="O96" i="91"/>
  <c r="AL96" i="91"/>
  <c r="N96" i="91"/>
  <c r="R96" i="91"/>
  <c r="AC96" i="91"/>
  <c r="AH96" i="91"/>
  <c r="AK98" i="88"/>
  <c r="AF98" i="88"/>
  <c r="K98" i="88"/>
  <c r="AH98" i="88"/>
  <c r="AD98" i="88"/>
  <c r="M98" i="88"/>
  <c r="AS98" i="88"/>
  <c r="X98" i="88"/>
  <c r="S98" i="88"/>
  <c r="AN98" i="88"/>
  <c r="AA98" i="88"/>
  <c r="N98" i="88"/>
  <c r="AM98" i="88"/>
  <c r="V98" i="88"/>
  <c r="H98" i="88"/>
  <c r="AP98" i="88"/>
  <c r="AR98" i="88"/>
  <c r="AE98" i="88"/>
  <c r="R98" i="88"/>
  <c r="AQ98" i="88"/>
  <c r="Z98" i="88"/>
  <c r="I98" i="88"/>
  <c r="P98" i="88"/>
  <c r="O98" i="88"/>
  <c r="AJ98" i="88"/>
  <c r="W98" i="88"/>
  <c r="J98" i="88"/>
  <c r="AI98" i="88"/>
  <c r="U98" i="88"/>
  <c r="L98" i="88"/>
  <c r="AB98" i="88"/>
  <c r="AO98" i="88"/>
  <c r="AC98" i="88"/>
  <c r="Q98" i="88"/>
  <c r="Y98" i="88"/>
  <c r="AL98" i="88"/>
  <c r="AH98" i="94"/>
  <c r="AB98" i="94"/>
  <c r="N98" i="94"/>
  <c r="AQ98" i="94"/>
  <c r="AC98" i="94"/>
  <c r="I98" i="94"/>
  <c r="AI98" i="94"/>
  <c r="AP98" i="94"/>
  <c r="K98" i="94"/>
  <c r="AS98" i="94"/>
  <c r="X98" i="94"/>
  <c r="J98" i="94"/>
  <c r="AJ98" i="94"/>
  <c r="V98" i="94"/>
  <c r="AN98" i="94"/>
  <c r="Q98" i="94"/>
  <c r="W98" i="94"/>
  <c r="AK98" i="94"/>
  <c r="AM98" i="94"/>
  <c r="R98" i="94"/>
  <c r="M98" i="94"/>
  <c r="H98" i="94"/>
  <c r="AD98" i="94"/>
  <c r="O98" i="94"/>
  <c r="AL98" i="94"/>
  <c r="P98" i="94"/>
  <c r="AF98" i="94"/>
  <c r="AA98" i="94"/>
  <c r="AR98" i="94"/>
  <c r="Y98" i="94"/>
  <c r="AE98" i="94"/>
  <c r="L98" i="94"/>
  <c r="Z98" i="94"/>
  <c r="U98" i="94"/>
  <c r="AO98" i="94"/>
  <c r="S98" i="94"/>
  <c r="AL99" i="87"/>
  <c r="L99" i="87"/>
  <c r="AF99" i="87"/>
  <c r="O99" i="87"/>
  <c r="AJ99" i="87"/>
  <c r="R99" i="87"/>
  <c r="AM99" i="87"/>
  <c r="Z99" i="87"/>
  <c r="M99" i="87"/>
  <c r="AC99" i="87"/>
  <c r="AS99" i="87"/>
  <c r="AB99" i="87"/>
  <c r="K99" i="87"/>
  <c r="AE99" i="87"/>
  <c r="N99" i="87"/>
  <c r="AI99" i="87"/>
  <c r="AH99" i="87"/>
  <c r="V99" i="87"/>
  <c r="U99" i="87"/>
  <c r="I99" i="87"/>
  <c r="H99" i="87"/>
  <c r="Y99" i="87"/>
  <c r="AR99" i="87"/>
  <c r="AA99" i="87"/>
  <c r="J99" i="87"/>
  <c r="X99" i="87"/>
  <c r="AP99" i="87"/>
  <c r="S99" i="87"/>
  <c r="AN99" i="87"/>
  <c r="W99" i="87"/>
  <c r="AO99" i="87"/>
  <c r="P99" i="87"/>
  <c r="AD99" i="87"/>
  <c r="AQ99" i="87"/>
  <c r="Q99" i="87"/>
  <c r="AK99" i="87"/>
  <c r="AL99" i="94"/>
  <c r="AR99" i="94"/>
  <c r="AE99" i="94"/>
  <c r="S99" i="94"/>
  <c r="R99" i="94"/>
  <c r="AK99" i="94"/>
  <c r="U99" i="94"/>
  <c r="V99" i="94"/>
  <c r="N99" i="94"/>
  <c r="AO99" i="94"/>
  <c r="W99" i="94"/>
  <c r="AC99" i="94"/>
  <c r="AM99" i="94"/>
  <c r="Z99" i="94"/>
  <c r="O99" i="94"/>
  <c r="M99" i="94"/>
  <c r="Q99" i="94"/>
  <c r="L99" i="94"/>
  <c r="H99" i="94"/>
  <c r="AD99" i="94"/>
  <c r="P99" i="94"/>
  <c r="AI99" i="94"/>
  <c r="I99" i="94"/>
  <c r="AP99" i="94"/>
  <c r="X99" i="94"/>
  <c r="J99" i="94"/>
  <c r="AQ99" i="94"/>
  <c r="Y99" i="94"/>
  <c r="AF99" i="94"/>
  <c r="AH99" i="94"/>
  <c r="AN99" i="94"/>
  <c r="AJ99" i="94"/>
  <c r="K99" i="94"/>
  <c r="AB99" i="94"/>
  <c r="AS99" i="94"/>
  <c r="AA99" i="94"/>
  <c r="AM97" i="91"/>
  <c r="V97" i="91"/>
  <c r="AB97" i="91"/>
  <c r="J97" i="91"/>
  <c r="AF97" i="91"/>
  <c r="S97" i="91"/>
  <c r="AL97" i="91"/>
  <c r="AK97" i="91"/>
  <c r="AN97" i="91"/>
  <c r="AD97" i="91"/>
  <c r="U97" i="91"/>
  <c r="M97" i="91"/>
  <c r="AJ97" i="91"/>
  <c r="AE97" i="91"/>
  <c r="L97" i="91"/>
  <c r="AC97" i="91"/>
  <c r="P97" i="91"/>
  <c r="K97" i="91"/>
  <c r="Q97" i="91"/>
  <c r="H97" i="91"/>
  <c r="W97" i="91"/>
  <c r="AA97" i="91"/>
  <c r="AS97" i="91"/>
  <c r="AH97" i="91"/>
  <c r="Z97" i="91"/>
  <c r="I97" i="91"/>
  <c r="O97" i="91"/>
  <c r="Y97" i="91"/>
  <c r="X97" i="91"/>
  <c r="AR97" i="91"/>
  <c r="AP97" i="91"/>
  <c r="AO97" i="91"/>
  <c r="AQ97" i="91"/>
  <c r="AI97" i="91"/>
  <c r="N97" i="91"/>
  <c r="R97" i="91"/>
  <c r="AA97" i="92"/>
  <c r="AI97" i="92"/>
  <c r="U97" i="92"/>
  <c r="H97" i="92"/>
  <c r="Y97" i="92"/>
  <c r="Q97" i="92"/>
  <c r="AP97" i="92"/>
  <c r="X97" i="92"/>
  <c r="P97" i="92"/>
  <c r="AH97" i="92"/>
  <c r="AR97" i="92"/>
  <c r="W97" i="92"/>
  <c r="R97" i="92"/>
  <c r="AM97" i="92"/>
  <c r="AF97" i="92"/>
  <c r="S97" i="92"/>
  <c r="K97" i="92"/>
  <c r="I97" i="92"/>
  <c r="AL97" i="92"/>
  <c r="V97" i="92"/>
  <c r="N97" i="92"/>
  <c r="Z97" i="92"/>
  <c r="AC97" i="92"/>
  <c r="O97" i="92"/>
  <c r="AE97" i="92"/>
  <c r="J97" i="92"/>
  <c r="AN97" i="92"/>
  <c r="L97" i="92"/>
  <c r="AJ97" i="92"/>
  <c r="AQ97" i="92"/>
  <c r="AD97" i="92"/>
  <c r="M97" i="92"/>
  <c r="AS97" i="92"/>
  <c r="AB97" i="92"/>
  <c r="AK97" i="92"/>
  <c r="AO97" i="92"/>
  <c r="AS95" i="91"/>
  <c r="AB95" i="91"/>
  <c r="K95" i="91"/>
  <c r="AC95" i="91"/>
  <c r="J95" i="91"/>
  <c r="AM95" i="91"/>
  <c r="AL95" i="91"/>
  <c r="U95" i="91"/>
  <c r="H95" i="91"/>
  <c r="AK95" i="91"/>
  <c r="S95" i="91"/>
  <c r="AJ95" i="91"/>
  <c r="AI95" i="91"/>
  <c r="V95" i="91"/>
  <c r="I95" i="91"/>
  <c r="AE95" i="91"/>
  <c r="M95" i="91"/>
  <c r="AD95" i="91"/>
  <c r="AO95" i="91"/>
  <c r="X95" i="91"/>
  <c r="AP95" i="91"/>
  <c r="AN95" i="91"/>
  <c r="N95" i="91"/>
  <c r="R95" i="91"/>
  <c r="AR95" i="91"/>
  <c r="AQ95" i="91"/>
  <c r="Q95" i="91"/>
  <c r="W95" i="91"/>
  <c r="AA95" i="91"/>
  <c r="Z95" i="91"/>
  <c r="Y95" i="91"/>
  <c r="O95" i="91"/>
  <c r="P95" i="91"/>
  <c r="L95" i="91"/>
  <c r="AH95" i="91"/>
  <c r="AF95" i="91"/>
  <c r="AM96" i="94"/>
  <c r="AK96" i="94"/>
  <c r="W96" i="94"/>
  <c r="I96" i="94"/>
  <c r="U96" i="94"/>
  <c r="Q96" i="94"/>
  <c r="AH96" i="94"/>
  <c r="M96" i="94"/>
  <c r="AI96" i="94"/>
  <c r="AD96" i="94"/>
  <c r="P96" i="94"/>
  <c r="H96" i="94"/>
  <c r="AO96" i="94"/>
  <c r="R96" i="94"/>
  <c r="AJ96" i="94"/>
  <c r="AL96" i="94"/>
  <c r="AA96" i="94"/>
  <c r="AR96" i="94"/>
  <c r="AC96" i="94"/>
  <c r="AN96" i="94"/>
  <c r="N96" i="94"/>
  <c r="J96" i="94"/>
  <c r="AE96" i="94"/>
  <c r="AF96" i="94"/>
  <c r="L96" i="94"/>
  <c r="AB96" i="94"/>
  <c r="Z96" i="94"/>
  <c r="AS96" i="94"/>
  <c r="S96" i="94"/>
  <c r="X96" i="94"/>
  <c r="O96" i="94"/>
  <c r="K96" i="94"/>
  <c r="AQ96" i="94"/>
  <c r="V96" i="94"/>
  <c r="AP96" i="94"/>
  <c r="Y96" i="94"/>
  <c r="AJ98" i="32"/>
  <c r="O98" i="32"/>
  <c r="AM98" i="32"/>
  <c r="X98" i="32"/>
  <c r="AH98" i="32"/>
  <c r="AE98" i="32"/>
  <c r="AC98" i="32"/>
  <c r="K98" i="32"/>
  <c r="AI98" i="32"/>
  <c r="R98" i="32"/>
  <c r="AP98" i="32"/>
  <c r="AA98" i="32"/>
  <c r="AF98" i="32"/>
  <c r="N98" i="32"/>
  <c r="AL98" i="32"/>
  <c r="W98" i="32"/>
  <c r="M98" i="32"/>
  <c r="AD98" i="32"/>
  <c r="L98" i="32"/>
  <c r="S98" i="32"/>
  <c r="AQ98" i="32"/>
  <c r="AB98" i="32"/>
  <c r="J98" i="32"/>
  <c r="I98" i="32"/>
  <c r="AS98" i="32"/>
  <c r="Z98" i="32"/>
  <c r="AR98" i="32"/>
  <c r="Y98" i="32"/>
  <c r="U98" i="32"/>
  <c r="P98" i="32"/>
  <c r="AO98" i="32"/>
  <c r="V98" i="32"/>
  <c r="AN98" i="32"/>
  <c r="Q98" i="32"/>
  <c r="AK98" i="32"/>
  <c r="H98" i="32"/>
  <c r="AP99" i="92"/>
  <c r="P99" i="92"/>
  <c r="AI99" i="92"/>
  <c r="AF99" i="92"/>
  <c r="U99" i="92"/>
  <c r="AD99" i="92"/>
  <c r="AL99" i="92"/>
  <c r="L99" i="92"/>
  <c r="AH99" i="92"/>
  <c r="AE99" i="92"/>
  <c r="R99" i="92"/>
  <c r="AO99" i="92"/>
  <c r="X99" i="92"/>
  <c r="Q99" i="92"/>
  <c r="W99" i="92"/>
  <c r="O99" i="92"/>
  <c r="AB99" i="92"/>
  <c r="AS99" i="92"/>
  <c r="M99" i="92"/>
  <c r="AQ99" i="92"/>
  <c r="AN99" i="92"/>
  <c r="N99" i="92"/>
  <c r="AM99" i="92"/>
  <c r="J99" i="92"/>
  <c r="AR99" i="92"/>
  <c r="S99" i="92"/>
  <c r="H99" i="92"/>
  <c r="AJ99" i="92"/>
  <c r="AA99" i="92"/>
  <c r="K99" i="92"/>
  <c r="AC99" i="92"/>
  <c r="Z99" i="92"/>
  <c r="AK99" i="92"/>
  <c r="I99" i="92"/>
  <c r="V99" i="92"/>
  <c r="Y99" i="92"/>
  <c r="AA97" i="88"/>
  <c r="AQ97" i="88"/>
  <c r="AD97" i="88"/>
  <c r="Q97" i="88"/>
  <c r="AP97" i="88"/>
  <c r="Y97" i="88"/>
  <c r="AS97" i="88"/>
  <c r="AB97" i="88"/>
  <c r="AN97" i="88"/>
  <c r="N97" i="88"/>
  <c r="AI97" i="88"/>
  <c r="V97" i="88"/>
  <c r="I97" i="88"/>
  <c r="P97" i="88"/>
  <c r="AK97" i="88"/>
  <c r="AR97" i="88"/>
  <c r="W97" i="88"/>
  <c r="AO97" i="88"/>
  <c r="AH97" i="88"/>
  <c r="AF97" i="88"/>
  <c r="U97" i="88"/>
  <c r="K97" i="88"/>
  <c r="AJ97" i="88"/>
  <c r="AC97" i="88"/>
  <c r="L97" i="88"/>
  <c r="X97" i="88"/>
  <c r="R97" i="88"/>
  <c r="AM97" i="88"/>
  <c r="Z97" i="88"/>
  <c r="M97" i="88"/>
  <c r="AL97" i="88"/>
  <c r="AE97" i="88"/>
  <c r="J97" i="88"/>
  <c r="S97" i="88"/>
  <c r="O97" i="88"/>
  <c r="H97" i="88"/>
  <c r="AH98" i="87"/>
  <c r="AB98" i="87"/>
  <c r="H98" i="87"/>
  <c r="AR98" i="87"/>
  <c r="AA98" i="87"/>
  <c r="J98" i="87"/>
  <c r="AD98" i="87"/>
  <c r="M98" i="87"/>
  <c r="AS98" i="87"/>
  <c r="X98" i="87"/>
  <c r="S98" i="87"/>
  <c r="AN98" i="87"/>
  <c r="W98" i="87"/>
  <c r="AQ98" i="87"/>
  <c r="Z98" i="87"/>
  <c r="I98" i="87"/>
  <c r="O98" i="87"/>
  <c r="AJ98" i="87"/>
  <c r="AP98" i="87"/>
  <c r="AC98" i="87"/>
  <c r="P98" i="87"/>
  <c r="AF98" i="87"/>
  <c r="K98" i="87"/>
  <c r="Q98" i="87"/>
  <c r="AL98" i="87"/>
  <c r="Y98" i="87"/>
  <c r="L98" i="87"/>
  <c r="AO98" i="87"/>
  <c r="U98" i="87"/>
  <c r="R98" i="87"/>
  <c r="AM98" i="87"/>
  <c r="V98" i="87"/>
  <c r="AE98" i="87"/>
  <c r="AI98" i="87"/>
  <c r="N98" i="87"/>
  <c r="AK98" i="87"/>
  <c r="AP99" i="88"/>
  <c r="P99" i="88"/>
  <c r="AK99" i="88"/>
  <c r="AH99" i="88"/>
  <c r="X99" i="88"/>
  <c r="U99" i="88"/>
  <c r="K99" i="88"/>
  <c r="H99" i="88"/>
  <c r="AJ99" i="88"/>
  <c r="R99" i="88"/>
  <c r="AM99" i="88"/>
  <c r="V99" i="88"/>
  <c r="AC99" i="88"/>
  <c r="AS99" i="88"/>
  <c r="AF99" i="88"/>
  <c r="S99" i="88"/>
  <c r="AR99" i="88"/>
  <c r="AA99" i="88"/>
  <c r="J99" i="88"/>
  <c r="AD99" i="88"/>
  <c r="L99" i="88"/>
  <c r="Y99" i="88"/>
  <c r="AQ99" i="88"/>
  <c r="Z99" i="88"/>
  <c r="Q99" i="88"/>
  <c r="AL99" i="88"/>
  <c r="M99" i="88"/>
  <c r="I99" i="88"/>
  <c r="N99" i="88"/>
  <c r="AB99" i="88"/>
  <c r="AN99" i="88"/>
  <c r="AE99" i="88"/>
  <c r="AI99" i="88"/>
  <c r="W99" i="88"/>
  <c r="AO99" i="88"/>
  <c r="O99" i="88"/>
  <c r="AD97" i="93"/>
  <c r="U97" i="93"/>
  <c r="M97" i="93"/>
  <c r="AP97" i="93"/>
  <c r="X97" i="93"/>
  <c r="AO97" i="93"/>
  <c r="AA97" i="93"/>
  <c r="S97" i="93"/>
  <c r="W97" i="93"/>
  <c r="AN97" i="93"/>
  <c r="AQ97" i="93"/>
  <c r="AH97" i="93"/>
  <c r="Z97" i="93"/>
  <c r="I97" i="93"/>
  <c r="AK97" i="93"/>
  <c r="L97" i="93"/>
  <c r="AL97" i="93"/>
  <c r="R97" i="93"/>
  <c r="J97" i="93"/>
  <c r="AS97" i="93"/>
  <c r="N97" i="93"/>
  <c r="Y97" i="93"/>
  <c r="AR97" i="93"/>
  <c r="O97" i="93"/>
  <c r="AE97" i="93"/>
  <c r="AF97" i="93"/>
  <c r="Q97" i="93"/>
  <c r="H97" i="93"/>
  <c r="AC97" i="93"/>
  <c r="AJ97" i="93"/>
  <c r="AM97" i="93"/>
  <c r="V97" i="93"/>
  <c r="P97" i="93"/>
  <c r="AI97" i="93"/>
  <c r="K97" i="93"/>
  <c r="AB97" i="93"/>
  <c r="AC95" i="87"/>
  <c r="AS95" i="87"/>
  <c r="AB95" i="87"/>
  <c r="K95" i="87"/>
  <c r="AE95" i="87"/>
  <c r="N95" i="87"/>
  <c r="AI95" i="87"/>
  <c r="V95" i="87"/>
  <c r="I95" i="87"/>
  <c r="Y95" i="87"/>
  <c r="AO95" i="87"/>
  <c r="X95" i="87"/>
  <c r="AR95" i="87"/>
  <c r="AA95" i="87"/>
  <c r="J95" i="87"/>
  <c r="P95" i="87"/>
  <c r="AK95" i="87"/>
  <c r="AQ95" i="87"/>
  <c r="AD95" i="87"/>
  <c r="Q95" i="87"/>
  <c r="S95" i="87"/>
  <c r="AN95" i="87"/>
  <c r="W95" i="87"/>
  <c r="AH95" i="87"/>
  <c r="U95" i="87"/>
  <c r="H95" i="87"/>
  <c r="L95" i="87"/>
  <c r="R95" i="87"/>
  <c r="AM95" i="87"/>
  <c r="Z95" i="87"/>
  <c r="M95" i="87"/>
  <c r="AP95" i="87"/>
  <c r="AL95" i="87"/>
  <c r="AF95" i="87"/>
  <c r="AJ95" i="87"/>
  <c r="O95" i="87"/>
  <c r="AK95" i="93"/>
  <c r="S95" i="93"/>
  <c r="AQ95" i="93"/>
  <c r="Y95" i="93"/>
  <c r="H95" i="93"/>
  <c r="AI95" i="93"/>
  <c r="M95" i="93"/>
  <c r="J95" i="93"/>
  <c r="AC95" i="93"/>
  <c r="AF95" i="93"/>
  <c r="O95" i="93"/>
  <c r="AL95" i="93"/>
  <c r="U95" i="93"/>
  <c r="AE95" i="93"/>
  <c r="P95" i="93"/>
  <c r="AJ95" i="93"/>
  <c r="AS95" i="93"/>
  <c r="AB95" i="93"/>
  <c r="K95" i="93"/>
  <c r="Q95" i="93"/>
  <c r="V95" i="93"/>
  <c r="W95" i="93"/>
  <c r="N95" i="93"/>
  <c r="I95" i="93"/>
  <c r="AM95" i="93"/>
  <c r="AO95" i="93"/>
  <c r="X95" i="93"/>
  <c r="L95" i="93"/>
  <c r="AP95" i="93"/>
  <c r="AA95" i="93"/>
  <c r="AN95" i="93"/>
  <c r="AR95" i="93"/>
  <c r="Z95" i="93"/>
  <c r="AH95" i="93"/>
  <c r="R95" i="93"/>
  <c r="AD95" i="93"/>
  <c r="AM96" i="87"/>
  <c r="M96" i="87"/>
  <c r="P96" i="87"/>
  <c r="AK96" i="87"/>
  <c r="AH96" i="87"/>
  <c r="S96" i="87"/>
  <c r="AN96" i="87"/>
  <c r="AA96" i="87"/>
  <c r="N96" i="87"/>
  <c r="AI96" i="87"/>
  <c r="AD96" i="87"/>
  <c r="I96" i="87"/>
  <c r="AC96" i="87"/>
  <c r="L96" i="87"/>
  <c r="AF96" i="87"/>
  <c r="O96" i="87"/>
  <c r="AJ96" i="87"/>
  <c r="W96" i="87"/>
  <c r="J96" i="87"/>
  <c r="Z96" i="87"/>
  <c r="AS96" i="87"/>
  <c r="AB96" i="87"/>
  <c r="K96" i="87"/>
  <c r="H96" i="87"/>
  <c r="AQ96" i="87"/>
  <c r="V96" i="87"/>
  <c r="AO96" i="87"/>
  <c r="X96" i="87"/>
  <c r="AP96" i="87"/>
  <c r="Y96" i="87"/>
  <c r="AE96" i="87"/>
  <c r="AR96" i="87"/>
  <c r="AL96" i="87"/>
  <c r="U96" i="87"/>
  <c r="Q96" i="87"/>
  <c r="R96" i="87"/>
  <c r="AP96" i="93"/>
  <c r="Y96" i="93"/>
  <c r="Q96" i="93"/>
  <c r="AB96" i="93"/>
  <c r="AI96" i="93"/>
  <c r="AH96" i="93"/>
  <c r="R96" i="93"/>
  <c r="AO96" i="93"/>
  <c r="M96" i="93"/>
  <c r="AA96" i="93"/>
  <c r="AL96" i="93"/>
  <c r="AD96" i="93"/>
  <c r="K96" i="93"/>
  <c r="AS96" i="93"/>
  <c r="AE96" i="93"/>
  <c r="V96" i="93"/>
  <c r="U96" i="93"/>
  <c r="N96" i="93"/>
  <c r="AQ96" i="93"/>
  <c r="AM96" i="93"/>
  <c r="W96" i="93"/>
  <c r="O96" i="93"/>
  <c r="AN96" i="93"/>
  <c r="AR96" i="93"/>
  <c r="X96" i="93"/>
  <c r="AK96" i="93"/>
  <c r="I96" i="93"/>
  <c r="Z96" i="93"/>
  <c r="P96" i="93"/>
  <c r="S96" i="93"/>
  <c r="H96" i="93"/>
  <c r="L96" i="93"/>
  <c r="AJ96" i="93"/>
  <c r="AC96" i="93"/>
  <c r="AF96" i="93"/>
  <c r="J96" i="93"/>
  <c r="AK98" i="91"/>
  <c r="AA98" i="91"/>
  <c r="J98" i="91"/>
  <c r="AL98" i="91"/>
  <c r="AJ98" i="91"/>
  <c r="AD98" i="91"/>
  <c r="L98" i="91"/>
  <c r="AC98" i="91"/>
  <c r="P98" i="91"/>
  <c r="AS98" i="91"/>
  <c r="AM98" i="91"/>
  <c r="R98" i="91"/>
  <c r="AB98" i="91"/>
  <c r="I98" i="91"/>
  <c r="AF98" i="91"/>
  <c r="S98" i="91"/>
  <c r="AP98" i="91"/>
  <c r="AN98" i="91"/>
  <c r="K98" i="91"/>
  <c r="AR98" i="91"/>
  <c r="W98" i="91"/>
  <c r="O98" i="91"/>
  <c r="Y98" i="91"/>
  <c r="X98" i="91"/>
  <c r="AO98" i="91"/>
  <c r="AQ98" i="91"/>
  <c r="AH98" i="91"/>
  <c r="M98" i="91"/>
  <c r="H98" i="91"/>
  <c r="Q98" i="91"/>
  <c r="AE98" i="91"/>
  <c r="N98" i="91"/>
  <c r="U98" i="91"/>
  <c r="AI98" i="91"/>
  <c r="Z98" i="91"/>
  <c r="V98" i="91"/>
  <c r="AP99" i="91"/>
  <c r="AM99" i="91"/>
  <c r="AF99" i="91"/>
  <c r="O99" i="91"/>
  <c r="AA99" i="91"/>
  <c r="I99" i="91"/>
  <c r="AE99" i="91"/>
  <c r="R99" i="91"/>
  <c r="AS99" i="91"/>
  <c r="AQ99" i="91"/>
  <c r="X99" i="91"/>
  <c r="AO99" i="91"/>
  <c r="U99" i="91"/>
  <c r="AN99" i="91"/>
  <c r="AD99" i="91"/>
  <c r="L99" i="91"/>
  <c r="AC99" i="91"/>
  <c r="AL99" i="91"/>
  <c r="H99" i="91"/>
  <c r="M99" i="91"/>
  <c r="Q99" i="91"/>
  <c r="P99" i="91"/>
  <c r="S99" i="91"/>
  <c r="AI99" i="91"/>
  <c r="AH99" i="91"/>
  <c r="AB99" i="91"/>
  <c r="K99" i="91"/>
  <c r="AK99" i="91"/>
  <c r="AJ99" i="91"/>
  <c r="AR99" i="91"/>
  <c r="N99" i="91"/>
  <c r="J99" i="91"/>
  <c r="V99" i="91"/>
  <c r="Z99" i="91"/>
  <c r="W99" i="91"/>
  <c r="Y99" i="91"/>
  <c r="AR97" i="87"/>
  <c r="W97" i="87"/>
  <c r="R97" i="87"/>
  <c r="AM97" i="87"/>
  <c r="V97" i="87"/>
  <c r="AP97" i="87"/>
  <c r="Y97" i="87"/>
  <c r="AS97" i="87"/>
  <c r="AF97" i="87"/>
  <c r="S97" i="87"/>
  <c r="AN97" i="87"/>
  <c r="N97" i="87"/>
  <c r="AI97" i="87"/>
  <c r="Q97" i="87"/>
  <c r="H97" i="87"/>
  <c r="AL97" i="87"/>
  <c r="AO97" i="87"/>
  <c r="AB97" i="87"/>
  <c r="O97" i="87"/>
  <c r="AJ97" i="87"/>
  <c r="AD97" i="87"/>
  <c r="U97" i="87"/>
  <c r="M97" i="87"/>
  <c r="J97" i="87"/>
  <c r="AQ97" i="87"/>
  <c r="AH97" i="87"/>
  <c r="Z97" i="87"/>
  <c r="I97" i="87"/>
  <c r="AE97" i="87"/>
  <c r="P97" i="87"/>
  <c r="AK97" i="87"/>
  <c r="X97" i="87"/>
  <c r="K97" i="87"/>
  <c r="L97" i="87"/>
  <c r="AC97" i="87"/>
  <c r="AA97" i="87"/>
  <c r="AR97" i="94"/>
  <c r="W97" i="94"/>
  <c r="AS97" i="94"/>
  <c r="AF97" i="94"/>
  <c r="I97" i="94"/>
  <c r="S97" i="94"/>
  <c r="AD97" i="94"/>
  <c r="R97" i="94"/>
  <c r="AQ97" i="94"/>
  <c r="AI97" i="94"/>
  <c r="X97" i="94"/>
  <c r="AN97" i="94"/>
  <c r="AM97" i="94"/>
  <c r="Z97" i="94"/>
  <c r="N97" i="94"/>
  <c r="V97" i="94"/>
  <c r="K97" i="94"/>
  <c r="AC97" i="94"/>
  <c r="J97" i="94"/>
  <c r="AA97" i="94"/>
  <c r="AH97" i="94"/>
  <c r="AB97" i="94"/>
  <c r="P97" i="94"/>
  <c r="U97" i="94"/>
  <c r="M97" i="94"/>
  <c r="Y97" i="94"/>
  <c r="AJ97" i="94"/>
  <c r="Q97" i="94"/>
  <c r="H97" i="94"/>
  <c r="AP97" i="94"/>
  <c r="L97" i="94"/>
  <c r="AK97" i="94"/>
  <c r="O97" i="94"/>
  <c r="AL97" i="94"/>
  <c r="AE97" i="94"/>
  <c r="AO97" i="94"/>
  <c r="AQ89" i="32"/>
  <c r="Z89" i="32"/>
  <c r="I89" i="32"/>
  <c r="AH89" i="32"/>
  <c r="AC89" i="32"/>
  <c r="AK89" i="32"/>
  <c r="O89" i="32"/>
  <c r="AN89" i="32"/>
  <c r="W89" i="32"/>
  <c r="R89" i="32"/>
  <c r="AM89" i="32"/>
  <c r="V89" i="32"/>
  <c r="Q89" i="32"/>
  <c r="AP89" i="32"/>
  <c r="Y89" i="32"/>
  <c r="AF89" i="32"/>
  <c r="K89" i="32"/>
  <c r="AJ89" i="32"/>
  <c r="N89" i="32"/>
  <c r="AI89" i="32"/>
  <c r="P89" i="32"/>
  <c r="AS89" i="32"/>
  <c r="AB89" i="32"/>
  <c r="AE89" i="32"/>
  <c r="L89" i="32"/>
  <c r="AO89" i="32"/>
  <c r="X89" i="32"/>
  <c r="M89" i="32"/>
  <c r="AL89" i="32"/>
  <c r="H89" i="32"/>
  <c r="J89" i="32"/>
  <c r="S89" i="32"/>
  <c r="AA89" i="32"/>
  <c r="AD89" i="32"/>
  <c r="U89" i="32"/>
  <c r="AR89" i="32"/>
  <c r="AS89" i="92"/>
  <c r="AH89" i="92"/>
  <c r="AF89" i="92"/>
  <c r="U89" i="92"/>
  <c r="S89" i="92"/>
  <c r="H89" i="92"/>
  <c r="P89" i="92"/>
  <c r="AI89" i="92"/>
  <c r="Y89" i="92"/>
  <c r="Q89" i="92"/>
  <c r="AN89" i="92"/>
  <c r="AO89" i="92"/>
  <c r="AB89" i="92"/>
  <c r="O89" i="92"/>
  <c r="AQ89" i="92"/>
  <c r="AC89" i="92"/>
  <c r="J89" i="92"/>
  <c r="I89" i="92"/>
  <c r="AL89" i="92"/>
  <c r="AJ89" i="92"/>
  <c r="Z89" i="92"/>
  <c r="R89" i="92"/>
  <c r="AM89" i="92"/>
  <c r="AA89" i="92"/>
  <c r="M89" i="92"/>
  <c r="L89" i="92"/>
  <c r="AK89" i="92"/>
  <c r="X89" i="92"/>
  <c r="AE89" i="92"/>
  <c r="N89" i="92"/>
  <c r="K89" i="92"/>
  <c r="W89" i="92"/>
  <c r="AD89" i="92"/>
  <c r="AR89" i="92"/>
  <c r="V89" i="92"/>
  <c r="AP89" i="92"/>
  <c r="AL90" i="88"/>
  <c r="AO90" i="88"/>
  <c r="X90" i="88"/>
  <c r="AR90" i="88"/>
  <c r="AA90" i="88"/>
  <c r="J90" i="88"/>
  <c r="H90" i="88"/>
  <c r="AD90" i="88"/>
  <c r="P90" i="88"/>
  <c r="AK90" i="88"/>
  <c r="S90" i="88"/>
  <c r="AN90" i="88"/>
  <c r="W90" i="88"/>
  <c r="U90" i="88"/>
  <c r="AQ90" i="88"/>
  <c r="AF90" i="88"/>
  <c r="O90" i="88"/>
  <c r="AJ90" i="88"/>
  <c r="Z90" i="88"/>
  <c r="I90" i="88"/>
  <c r="AS90" i="88"/>
  <c r="AB90" i="88"/>
  <c r="K90" i="88"/>
  <c r="V90" i="88"/>
  <c r="AC90" i="88"/>
  <c r="L90" i="88"/>
  <c r="AH90" i="88"/>
  <c r="R90" i="88"/>
  <c r="Q90" i="88"/>
  <c r="AP90" i="88"/>
  <c r="Y90" i="88"/>
  <c r="AM90" i="88"/>
  <c r="AI90" i="88"/>
  <c r="N90" i="88"/>
  <c r="M90" i="88"/>
  <c r="AE90" i="88"/>
  <c r="AB90" i="94"/>
  <c r="K90" i="94"/>
  <c r="AC90" i="94"/>
  <c r="J90" i="94"/>
  <c r="M90" i="94"/>
  <c r="Y90" i="94"/>
  <c r="H90" i="94"/>
  <c r="L90" i="94"/>
  <c r="AD90" i="94"/>
  <c r="AP90" i="94"/>
  <c r="X90" i="94"/>
  <c r="W90" i="94"/>
  <c r="AH90" i="94"/>
  <c r="AR90" i="94"/>
  <c r="AO90" i="94"/>
  <c r="AQ90" i="94"/>
  <c r="U90" i="94"/>
  <c r="N90" i="94"/>
  <c r="R90" i="94"/>
  <c r="AJ90" i="94"/>
  <c r="AI90" i="94"/>
  <c r="V90" i="94"/>
  <c r="Z90" i="94"/>
  <c r="AM90" i="94"/>
  <c r="AK90" i="94"/>
  <c r="Q90" i="94"/>
  <c r="S90" i="94"/>
  <c r="AS90" i="94"/>
  <c r="AE90" i="94"/>
  <c r="AF90" i="94"/>
  <c r="O90" i="94"/>
  <c r="P90" i="94"/>
  <c r="AA90" i="94"/>
  <c r="AL90" i="94"/>
  <c r="AN90" i="94"/>
  <c r="I90" i="94"/>
  <c r="AK93" i="88"/>
  <c r="S93" i="88"/>
  <c r="AN93" i="88"/>
  <c r="W93" i="88"/>
  <c r="AQ93" i="88"/>
  <c r="Z93" i="88"/>
  <c r="I93" i="88"/>
  <c r="AC93" i="88"/>
  <c r="AF93" i="88"/>
  <c r="O93" i="88"/>
  <c r="AJ93" i="88"/>
  <c r="R93" i="88"/>
  <c r="AM93" i="88"/>
  <c r="V93" i="88"/>
  <c r="AP93" i="88"/>
  <c r="AE93" i="88"/>
  <c r="N93" i="88"/>
  <c r="AI93" i="88"/>
  <c r="AH93" i="88"/>
  <c r="U93" i="88"/>
  <c r="AR93" i="88"/>
  <c r="AA93" i="88"/>
  <c r="J93" i="88"/>
  <c r="Q93" i="88"/>
  <c r="AL93" i="88"/>
  <c r="Y93" i="88"/>
  <c r="AB93" i="88"/>
  <c r="AD93" i="88"/>
  <c r="M93" i="88"/>
  <c r="H93" i="88"/>
  <c r="AS93" i="88"/>
  <c r="K93" i="88"/>
  <c r="P93" i="88"/>
  <c r="X93" i="88"/>
  <c r="L93" i="88"/>
  <c r="AO93" i="88"/>
  <c r="AS93" i="94"/>
  <c r="AN93" i="94"/>
  <c r="AA93" i="94"/>
  <c r="J93" i="94"/>
  <c r="AJ93" i="94"/>
  <c r="AM93" i="94"/>
  <c r="AC93" i="94"/>
  <c r="Z93" i="94"/>
  <c r="M93" i="94"/>
  <c r="AQ93" i="94"/>
  <c r="AO93" i="94"/>
  <c r="AI93" i="94"/>
  <c r="W93" i="94"/>
  <c r="AR93" i="94"/>
  <c r="O93" i="94"/>
  <c r="AH93" i="94"/>
  <c r="I93" i="94"/>
  <c r="AD93" i="94"/>
  <c r="X93" i="94"/>
  <c r="P93" i="94"/>
  <c r="AP93" i="94"/>
  <c r="H93" i="94"/>
  <c r="AK93" i="94"/>
  <c r="AB93" i="94"/>
  <c r="L93" i="94"/>
  <c r="Q93" i="94"/>
  <c r="V93" i="94"/>
  <c r="U93" i="94"/>
  <c r="Y93" i="94"/>
  <c r="AL93" i="94"/>
  <c r="S93" i="94"/>
  <c r="AF93" i="94"/>
  <c r="AE93" i="94"/>
  <c r="K93" i="94"/>
  <c r="R93" i="94"/>
  <c r="N93" i="94"/>
  <c r="AH92" i="88"/>
  <c r="AE92" i="88"/>
  <c r="N92" i="88"/>
  <c r="AI92" i="88"/>
  <c r="Q92" i="88"/>
  <c r="AL92" i="88"/>
  <c r="AO92" i="88"/>
  <c r="X92" i="88"/>
  <c r="AR92" i="88"/>
  <c r="AA92" i="88"/>
  <c r="J92" i="88"/>
  <c r="AD92" i="88"/>
  <c r="M92" i="88"/>
  <c r="P92" i="88"/>
  <c r="AK92" i="88"/>
  <c r="AN92" i="88"/>
  <c r="W92" i="88"/>
  <c r="H92" i="88"/>
  <c r="AC92" i="88"/>
  <c r="L92" i="88"/>
  <c r="AB92" i="88"/>
  <c r="S92" i="88"/>
  <c r="AJ92" i="88"/>
  <c r="U92" i="88"/>
  <c r="AP92" i="88"/>
  <c r="Y92" i="88"/>
  <c r="O92" i="88"/>
  <c r="K92" i="88"/>
  <c r="AQ92" i="88"/>
  <c r="AS92" i="88"/>
  <c r="AF92" i="88"/>
  <c r="Z92" i="88"/>
  <c r="I92" i="88"/>
  <c r="AM92" i="88"/>
  <c r="R92" i="88"/>
  <c r="V92" i="88"/>
  <c r="AK91" i="32"/>
  <c r="Q91" i="32"/>
  <c r="AN91" i="32"/>
  <c r="W91" i="32"/>
  <c r="AD91" i="32"/>
  <c r="K91" i="32"/>
  <c r="N91" i="32"/>
  <c r="H91" i="32"/>
  <c r="AF91" i="32"/>
  <c r="M91" i="32"/>
  <c r="AJ91" i="32"/>
  <c r="P91" i="32"/>
  <c r="AQ91" i="32"/>
  <c r="Z91" i="32"/>
  <c r="AC91" i="32"/>
  <c r="U91" i="32"/>
  <c r="J91" i="32"/>
  <c r="AS91" i="32"/>
  <c r="AB91" i="32"/>
  <c r="S91" i="32"/>
  <c r="I91" i="32"/>
  <c r="AP91" i="32"/>
  <c r="AH91" i="32"/>
  <c r="Y91" i="32"/>
  <c r="AE91" i="32"/>
  <c r="L91" i="32"/>
  <c r="AM91" i="32"/>
  <c r="V91" i="32"/>
  <c r="AO91" i="32"/>
  <c r="X91" i="32"/>
  <c r="O91" i="32"/>
  <c r="AL91" i="32"/>
  <c r="AA91" i="32"/>
  <c r="AI91" i="32"/>
  <c r="AR91" i="32"/>
  <c r="R91" i="32"/>
  <c r="AM91" i="92"/>
  <c r="Z91" i="92"/>
  <c r="M91" i="92"/>
  <c r="AL91" i="92"/>
  <c r="AH91" i="92"/>
  <c r="O91" i="92"/>
  <c r="AE91" i="92"/>
  <c r="AN91" i="92"/>
  <c r="AA91" i="92"/>
  <c r="L91" i="92"/>
  <c r="K91" i="92"/>
  <c r="AI91" i="92"/>
  <c r="V91" i="92"/>
  <c r="I91" i="92"/>
  <c r="AP91" i="92"/>
  <c r="AB91" i="92"/>
  <c r="J91" i="92"/>
  <c r="AO91" i="92"/>
  <c r="X91" i="92"/>
  <c r="P91" i="92"/>
  <c r="W91" i="92"/>
  <c r="H91" i="92"/>
  <c r="AJ91" i="92"/>
  <c r="AC91" i="92"/>
  <c r="N91" i="92"/>
  <c r="Q91" i="92"/>
  <c r="S91" i="92"/>
  <c r="Y91" i="92"/>
  <c r="U91" i="92"/>
  <c r="R91" i="92"/>
  <c r="AF91" i="92"/>
  <c r="AD91" i="92"/>
  <c r="AS91" i="92"/>
  <c r="AR91" i="92"/>
  <c r="AQ91" i="92"/>
  <c r="AK91" i="92"/>
  <c r="AS89" i="87"/>
  <c r="AH89" i="87"/>
  <c r="AF89" i="87"/>
  <c r="U89" i="87"/>
  <c r="S89" i="87"/>
  <c r="H89" i="87"/>
  <c r="AR89" i="87"/>
  <c r="AA89" i="87"/>
  <c r="J89" i="87"/>
  <c r="AO89" i="87"/>
  <c r="AB89" i="87"/>
  <c r="O89" i="87"/>
  <c r="AN89" i="87"/>
  <c r="W89" i="87"/>
  <c r="AQ89" i="87"/>
  <c r="Z89" i="87"/>
  <c r="AK89" i="87"/>
  <c r="X89" i="87"/>
  <c r="K89" i="87"/>
  <c r="AJ89" i="87"/>
  <c r="Q89" i="87"/>
  <c r="AL89" i="87"/>
  <c r="L89" i="87"/>
  <c r="M89" i="87"/>
  <c r="AC89" i="87"/>
  <c r="AP89" i="87"/>
  <c r="AE89" i="87"/>
  <c r="AI89" i="87"/>
  <c r="P89" i="87"/>
  <c r="Y89" i="87"/>
  <c r="R89" i="87"/>
  <c r="AM89" i="87"/>
  <c r="AD89" i="87"/>
  <c r="I89" i="87"/>
  <c r="N89" i="87"/>
  <c r="V89" i="87"/>
  <c r="AO89" i="94"/>
  <c r="AP89" i="94"/>
  <c r="W89" i="94"/>
  <c r="AM89" i="94"/>
  <c r="AQ89" i="94"/>
  <c r="AF89" i="94"/>
  <c r="AK89" i="94"/>
  <c r="AJ89" i="94"/>
  <c r="R89" i="94"/>
  <c r="P89" i="94"/>
  <c r="Y89" i="94"/>
  <c r="Q89" i="94"/>
  <c r="Z89" i="94"/>
  <c r="AD89" i="94"/>
  <c r="U89" i="94"/>
  <c r="AE89" i="94"/>
  <c r="N89" i="94"/>
  <c r="K89" i="94"/>
  <c r="I89" i="94"/>
  <c r="AI89" i="94"/>
  <c r="AL89" i="94"/>
  <c r="M89" i="94"/>
  <c r="L89" i="94"/>
  <c r="V89" i="94"/>
  <c r="AH89" i="94"/>
  <c r="AA89" i="94"/>
  <c r="J89" i="94"/>
  <c r="H89" i="94"/>
  <c r="O89" i="94"/>
  <c r="AR89" i="94"/>
  <c r="AN89" i="94"/>
  <c r="AC89" i="94"/>
  <c r="S89" i="94"/>
  <c r="AB89" i="94"/>
  <c r="AS89" i="94"/>
  <c r="X89" i="94"/>
  <c r="AE90" i="32"/>
  <c r="K90" i="32"/>
  <c r="AI90" i="32"/>
  <c r="N90" i="32"/>
  <c r="AP90" i="32"/>
  <c r="Y90" i="32"/>
  <c r="AS90" i="32"/>
  <c r="AB90" i="32"/>
  <c r="AR90" i="32"/>
  <c r="AA90" i="32"/>
  <c r="H90" i="32"/>
  <c r="AD90" i="32"/>
  <c r="J90" i="32"/>
  <c r="AL90" i="32"/>
  <c r="Q90" i="32"/>
  <c r="AO90" i="32"/>
  <c r="X90" i="32"/>
  <c r="U90" i="32"/>
  <c r="S90" i="32"/>
  <c r="AQ90" i="32"/>
  <c r="Z90" i="32"/>
  <c r="P90" i="32"/>
  <c r="M90" i="32"/>
  <c r="AK90" i="32"/>
  <c r="AH90" i="32"/>
  <c r="O90" i="32"/>
  <c r="AM90" i="32"/>
  <c r="V90" i="32"/>
  <c r="AF90" i="32"/>
  <c r="L90" i="32"/>
  <c r="AN90" i="32"/>
  <c r="W90" i="32"/>
  <c r="AC90" i="32"/>
  <c r="I90" i="32"/>
  <c r="AJ90" i="32"/>
  <c r="R90" i="32"/>
  <c r="AK90" i="92"/>
  <c r="W90" i="92"/>
  <c r="AF90" i="92"/>
  <c r="R90" i="92"/>
  <c r="AS90" i="92"/>
  <c r="AD90" i="92"/>
  <c r="H90" i="92"/>
  <c r="AO90" i="92"/>
  <c r="U90" i="92"/>
  <c r="AN90" i="92"/>
  <c r="Z90" i="92"/>
  <c r="K90" i="92"/>
  <c r="AE90" i="92"/>
  <c r="Q90" i="92"/>
  <c r="AJ90" i="92"/>
  <c r="V90" i="92"/>
  <c r="N90" i="92"/>
  <c r="AP90" i="92"/>
  <c r="AC90" i="92"/>
  <c r="P90" i="92"/>
  <c r="AI90" i="92"/>
  <c r="X90" i="92"/>
  <c r="I90" i="92"/>
  <c r="AL90" i="92"/>
  <c r="Y90" i="92"/>
  <c r="L90" i="92"/>
  <c r="AB90" i="92"/>
  <c r="AM90" i="92"/>
  <c r="AQ90" i="92"/>
  <c r="J90" i="92"/>
  <c r="AH90" i="92"/>
  <c r="M90" i="92"/>
  <c r="AA90" i="92"/>
  <c r="AR90" i="92"/>
  <c r="S90" i="92"/>
  <c r="O90" i="92"/>
  <c r="AD93" i="32"/>
  <c r="M93" i="32"/>
  <c r="P93" i="32"/>
  <c r="AO93" i="32"/>
  <c r="X93" i="32"/>
  <c r="AR93" i="32"/>
  <c r="AA93" i="32"/>
  <c r="J93" i="32"/>
  <c r="AQ93" i="32"/>
  <c r="Z93" i="32"/>
  <c r="AC93" i="32"/>
  <c r="L93" i="32"/>
  <c r="H93" i="32"/>
  <c r="AK93" i="32"/>
  <c r="S93" i="32"/>
  <c r="AN93" i="32"/>
  <c r="W93" i="32"/>
  <c r="AP93" i="32"/>
  <c r="Y93" i="32"/>
  <c r="R93" i="32"/>
  <c r="AM93" i="32"/>
  <c r="V93" i="32"/>
  <c r="Q93" i="32"/>
  <c r="AL93" i="32"/>
  <c r="AE93" i="32"/>
  <c r="N93" i="32"/>
  <c r="U93" i="32"/>
  <c r="AF93" i="32"/>
  <c r="O93" i="32"/>
  <c r="AJ93" i="32"/>
  <c r="AI93" i="32"/>
  <c r="AS93" i="32"/>
  <c r="I93" i="32"/>
  <c r="AB93" i="32"/>
  <c r="AH93" i="32"/>
  <c r="K93" i="32"/>
  <c r="AR93" i="92"/>
  <c r="N93" i="92"/>
  <c r="AC93" i="92"/>
  <c r="M93" i="92"/>
  <c r="R93" i="92"/>
  <c r="Y93" i="92"/>
  <c r="Q93" i="92"/>
  <c r="AS93" i="92"/>
  <c r="AF93" i="92"/>
  <c r="S93" i="92"/>
  <c r="AP93" i="92"/>
  <c r="AL93" i="92"/>
  <c r="AA93" i="92"/>
  <c r="I93" i="92"/>
  <c r="AD93" i="92"/>
  <c r="Z93" i="92"/>
  <c r="L93" i="92"/>
  <c r="AN93" i="92"/>
  <c r="J93" i="92"/>
  <c r="AO93" i="92"/>
  <c r="AB93" i="92"/>
  <c r="O93" i="92"/>
  <c r="AJ93" i="92"/>
  <c r="W93" i="92"/>
  <c r="P93" i="92"/>
  <c r="AI93" i="92"/>
  <c r="AK93" i="92"/>
  <c r="X93" i="92"/>
  <c r="K93" i="92"/>
  <c r="AM93" i="92"/>
  <c r="AE93" i="92"/>
  <c r="AH93" i="92"/>
  <c r="AQ93" i="92"/>
  <c r="H93" i="92"/>
  <c r="V93" i="92"/>
  <c r="U93" i="92"/>
  <c r="AM92" i="91"/>
  <c r="V92" i="91"/>
  <c r="H92" i="91"/>
  <c r="AK92" i="91"/>
  <c r="AO92" i="91"/>
  <c r="W92" i="91"/>
  <c r="AE92" i="91"/>
  <c r="AI92" i="91"/>
  <c r="U92" i="91"/>
  <c r="Q92" i="91"/>
  <c r="P92" i="91"/>
  <c r="AJ92" i="91"/>
  <c r="AS92" i="91"/>
  <c r="AF92" i="91"/>
  <c r="S92" i="91"/>
  <c r="AR92" i="91"/>
  <c r="Y92" i="91"/>
  <c r="R92" i="91"/>
  <c r="AD92" i="91"/>
  <c r="M92" i="91"/>
  <c r="AC92" i="91"/>
  <c r="AN92" i="91"/>
  <c r="N92" i="91"/>
  <c r="AQ92" i="91"/>
  <c r="Z92" i="91"/>
  <c r="I92" i="91"/>
  <c r="X92" i="91"/>
  <c r="AB92" i="91"/>
  <c r="L92" i="91"/>
  <c r="K92" i="91"/>
  <c r="O92" i="91"/>
  <c r="AL92" i="91"/>
  <c r="J92" i="91"/>
  <c r="AH92" i="91"/>
  <c r="AP92" i="91"/>
  <c r="AA92" i="91"/>
  <c r="AH92" i="93"/>
  <c r="AD92" i="93"/>
  <c r="M92" i="93"/>
  <c r="AE92" i="93"/>
  <c r="L92" i="93"/>
  <c r="X92" i="93"/>
  <c r="AN92" i="93"/>
  <c r="AF92" i="93"/>
  <c r="S92" i="93"/>
  <c r="AQ92" i="93"/>
  <c r="Z92" i="93"/>
  <c r="I92" i="93"/>
  <c r="AR92" i="93"/>
  <c r="Y92" i="93"/>
  <c r="AP92" i="93"/>
  <c r="AO92" i="93"/>
  <c r="AA92" i="93"/>
  <c r="Q92" i="93"/>
  <c r="N92" i="93"/>
  <c r="W92" i="93"/>
  <c r="J92" i="93"/>
  <c r="V92" i="93"/>
  <c r="H92" i="93"/>
  <c r="AK92" i="93"/>
  <c r="U92" i="93"/>
  <c r="P92" i="93"/>
  <c r="AB92" i="93"/>
  <c r="AS92" i="93"/>
  <c r="AM92" i="93"/>
  <c r="O92" i="93"/>
  <c r="K92" i="93"/>
  <c r="AI92" i="93"/>
  <c r="R92" i="93"/>
  <c r="AL92" i="93"/>
  <c r="AJ92" i="93"/>
  <c r="AC92" i="93"/>
  <c r="P91" i="91"/>
  <c r="AD91" i="91"/>
  <c r="K91" i="91"/>
  <c r="AH91" i="91"/>
  <c r="O91" i="91"/>
  <c r="AN91" i="91"/>
  <c r="AA91" i="91"/>
  <c r="N91" i="91"/>
  <c r="AM91" i="91"/>
  <c r="AC91" i="91"/>
  <c r="L91" i="91"/>
  <c r="AQ91" i="91"/>
  <c r="X91" i="91"/>
  <c r="AB91" i="91"/>
  <c r="J91" i="91"/>
  <c r="AI91" i="91"/>
  <c r="V91" i="91"/>
  <c r="I91" i="91"/>
  <c r="AK91" i="91"/>
  <c r="AO91" i="91"/>
  <c r="AE91" i="91"/>
  <c r="M91" i="91"/>
  <c r="AJ91" i="91"/>
  <c r="U91" i="91"/>
  <c r="AS91" i="91"/>
  <c r="S91" i="91"/>
  <c r="Z91" i="91"/>
  <c r="AP91" i="91"/>
  <c r="Y91" i="91"/>
  <c r="AL91" i="91"/>
  <c r="Q91" i="91"/>
  <c r="AR91" i="91"/>
  <c r="H91" i="91"/>
  <c r="W91" i="91"/>
  <c r="R91" i="91"/>
  <c r="AF91" i="91"/>
  <c r="AI91" i="94"/>
  <c r="AO91" i="94"/>
  <c r="P91" i="94"/>
  <c r="AS91" i="94"/>
  <c r="U91" i="94"/>
  <c r="AA91" i="94"/>
  <c r="AJ91" i="94"/>
  <c r="AC91" i="94"/>
  <c r="L91" i="94"/>
  <c r="AL91" i="94"/>
  <c r="O91" i="94"/>
  <c r="AE91" i="94"/>
  <c r="M91" i="94"/>
  <c r="AR91" i="94"/>
  <c r="AP91" i="94"/>
  <c r="AQ91" i="94"/>
  <c r="AB91" i="94"/>
  <c r="AF91" i="94"/>
  <c r="Z91" i="94"/>
  <c r="AM91" i="94"/>
  <c r="W91" i="94"/>
  <c r="H91" i="94"/>
  <c r="V91" i="94"/>
  <c r="Y91" i="94"/>
  <c r="J91" i="94"/>
  <c r="X91" i="94"/>
  <c r="AK91" i="94"/>
  <c r="R91" i="94"/>
  <c r="N91" i="94"/>
  <c r="AH91" i="94"/>
  <c r="AN91" i="94"/>
  <c r="S91" i="94"/>
  <c r="K91" i="94"/>
  <c r="Q91" i="94"/>
  <c r="AD91" i="94"/>
  <c r="I91" i="94"/>
  <c r="AF89" i="88"/>
  <c r="O89" i="88"/>
  <c r="AJ89" i="88"/>
  <c r="R89" i="88"/>
  <c r="AM89" i="88"/>
  <c r="V89" i="88"/>
  <c r="AP89" i="88"/>
  <c r="AS89" i="88"/>
  <c r="AB89" i="88"/>
  <c r="K89" i="88"/>
  <c r="AE89" i="88"/>
  <c r="N89" i="88"/>
  <c r="AI89" i="88"/>
  <c r="Q89" i="88"/>
  <c r="AL89" i="88"/>
  <c r="AO89" i="88"/>
  <c r="X89" i="88"/>
  <c r="AD89" i="88"/>
  <c r="M89" i="88"/>
  <c r="H89" i="88"/>
  <c r="AK89" i="88"/>
  <c r="AQ89" i="88"/>
  <c r="Z89" i="88"/>
  <c r="I89" i="88"/>
  <c r="AH89" i="88"/>
  <c r="U89" i="88"/>
  <c r="P89" i="88"/>
  <c r="AR89" i="88"/>
  <c r="AA89" i="88"/>
  <c r="J89" i="88"/>
  <c r="AC89" i="88"/>
  <c r="L89" i="88"/>
  <c r="S89" i="88"/>
  <c r="AN89" i="88"/>
  <c r="W89" i="88"/>
  <c r="Y89" i="88"/>
  <c r="AF90" i="87"/>
  <c r="O90" i="87"/>
  <c r="AJ90" i="87"/>
  <c r="AS90" i="87"/>
  <c r="AB90" i="87"/>
  <c r="K90" i="87"/>
  <c r="AE90" i="87"/>
  <c r="AR90" i="87"/>
  <c r="AA90" i="87"/>
  <c r="AQ90" i="87"/>
  <c r="V90" i="87"/>
  <c r="Q90" i="87"/>
  <c r="S90" i="87"/>
  <c r="AN90" i="87"/>
  <c r="W90" i="87"/>
  <c r="R90" i="87"/>
  <c r="AM90" i="87"/>
  <c r="AH90" i="87"/>
  <c r="M90" i="87"/>
  <c r="H90" i="87"/>
  <c r="J90" i="87"/>
  <c r="U90" i="87"/>
  <c r="AL90" i="87"/>
  <c r="L90" i="87"/>
  <c r="Z90" i="87"/>
  <c r="N90" i="87"/>
  <c r="AI90" i="87"/>
  <c r="AP90" i="87"/>
  <c r="AC90" i="87"/>
  <c r="P90" i="87"/>
  <c r="AO90" i="87"/>
  <c r="X90" i="87"/>
  <c r="AD90" i="87"/>
  <c r="I90" i="87"/>
  <c r="Y90" i="87"/>
  <c r="AK90" i="87"/>
  <c r="AK90" i="93"/>
  <c r="S90" i="93"/>
  <c r="AE90" i="93"/>
  <c r="M90" i="93"/>
  <c r="AQ90" i="93"/>
  <c r="U90" i="93"/>
  <c r="Q90" i="93"/>
  <c r="Y90" i="93"/>
  <c r="J90" i="93"/>
  <c r="H90" i="93"/>
  <c r="AF90" i="93"/>
  <c r="O90" i="93"/>
  <c r="AR90" i="93"/>
  <c r="Z90" i="93"/>
  <c r="AJ90" i="93"/>
  <c r="AC90" i="93"/>
  <c r="AL90" i="93"/>
  <c r="I90" i="93"/>
  <c r="L90" i="93"/>
  <c r="AD90" i="93"/>
  <c r="AP90" i="93"/>
  <c r="P90" i="93"/>
  <c r="AO90" i="93"/>
  <c r="X90" i="93"/>
  <c r="R90" i="93"/>
  <c r="W90" i="93"/>
  <c r="AH90" i="93"/>
  <c r="AM90" i="93"/>
  <c r="V90" i="93"/>
  <c r="N90" i="93"/>
  <c r="AI90" i="93"/>
  <c r="K90" i="93"/>
  <c r="AN90" i="93"/>
  <c r="AS90" i="93"/>
  <c r="AB90" i="93"/>
  <c r="AA90" i="93"/>
  <c r="AE93" i="87"/>
  <c r="N93" i="87"/>
  <c r="AI93" i="87"/>
  <c r="AS93" i="87"/>
  <c r="AF93" i="87"/>
  <c r="S93" i="87"/>
  <c r="AR93" i="87"/>
  <c r="AA93" i="87"/>
  <c r="J93" i="87"/>
  <c r="AD93" i="87"/>
  <c r="AQ93" i="87"/>
  <c r="Z93" i="87"/>
  <c r="AP93" i="87"/>
  <c r="P93" i="87"/>
  <c r="AH93" i="87"/>
  <c r="U93" i="87"/>
  <c r="H93" i="87"/>
  <c r="R93" i="87"/>
  <c r="AM93" i="87"/>
  <c r="V93" i="87"/>
  <c r="Q93" i="87"/>
  <c r="AL93" i="87"/>
  <c r="L93" i="87"/>
  <c r="AK93" i="87"/>
  <c r="X93" i="87"/>
  <c r="K93" i="87"/>
  <c r="AJ93" i="87"/>
  <c r="I93" i="87"/>
  <c r="AB93" i="87"/>
  <c r="AN93" i="87"/>
  <c r="AC93" i="87"/>
  <c r="Y93" i="87"/>
  <c r="AO93" i="87"/>
  <c r="O93" i="87"/>
  <c r="W93" i="87"/>
  <c r="M93" i="87"/>
  <c r="AJ93" i="93"/>
  <c r="R93" i="93"/>
  <c r="AL93" i="93"/>
  <c r="AM93" i="93"/>
  <c r="AF93" i="93"/>
  <c r="AS93" i="93"/>
  <c r="AB93" i="93"/>
  <c r="AI93" i="93"/>
  <c r="AE93" i="93"/>
  <c r="N93" i="93"/>
  <c r="Q93" i="93"/>
  <c r="X93" i="93"/>
  <c r="P93" i="93"/>
  <c r="AP93" i="93"/>
  <c r="M93" i="93"/>
  <c r="AC93" i="93"/>
  <c r="O93" i="93"/>
  <c r="AK93" i="93"/>
  <c r="U93" i="93"/>
  <c r="Z93" i="93"/>
  <c r="AN93" i="93"/>
  <c r="W93" i="93"/>
  <c r="Y93" i="93"/>
  <c r="H93" i="93"/>
  <c r="AO93" i="93"/>
  <c r="S93" i="93"/>
  <c r="K93" i="93"/>
  <c r="AQ93" i="93"/>
  <c r="AR93" i="93"/>
  <c r="AA93" i="93"/>
  <c r="J93" i="93"/>
  <c r="AD93" i="93"/>
  <c r="L93" i="93"/>
  <c r="AH93" i="93"/>
  <c r="V93" i="93"/>
  <c r="I93" i="93"/>
  <c r="AR92" i="87"/>
  <c r="AE92" i="87"/>
  <c r="R92" i="87"/>
  <c r="AQ92" i="87"/>
  <c r="Z92" i="87"/>
  <c r="I92" i="87"/>
  <c r="AC92" i="87"/>
  <c r="AN92" i="87"/>
  <c r="AA92" i="87"/>
  <c r="N92" i="87"/>
  <c r="AM92" i="87"/>
  <c r="V92" i="87"/>
  <c r="H92" i="87"/>
  <c r="AP92" i="87"/>
  <c r="Y92" i="87"/>
  <c r="AJ92" i="87"/>
  <c r="W92" i="87"/>
  <c r="J92" i="87"/>
  <c r="AI92" i="87"/>
  <c r="U92" i="87"/>
  <c r="P92" i="87"/>
  <c r="AK92" i="87"/>
  <c r="AF92" i="87"/>
  <c r="K92" i="87"/>
  <c r="AH92" i="87"/>
  <c r="L92" i="87"/>
  <c r="AB92" i="87"/>
  <c r="AD92" i="87"/>
  <c r="M92" i="87"/>
  <c r="AO92" i="87"/>
  <c r="S92" i="87"/>
  <c r="Q92" i="87"/>
  <c r="O92" i="87"/>
  <c r="AL92" i="87"/>
  <c r="AS92" i="87"/>
  <c r="X92" i="87"/>
  <c r="AN92" i="94"/>
  <c r="V92" i="94"/>
  <c r="H92" i="94"/>
  <c r="AB92" i="94"/>
  <c r="J92" i="94"/>
  <c r="AA92" i="94"/>
  <c r="S92" i="94"/>
  <c r="K92" i="94"/>
  <c r="AS92" i="94"/>
  <c r="AJ92" i="94"/>
  <c r="U92" i="94"/>
  <c r="Q92" i="94"/>
  <c r="AH92" i="94"/>
  <c r="W92" i="94"/>
  <c r="AL92" i="94"/>
  <c r="L92" i="94"/>
  <c r="AK92" i="94"/>
  <c r="AE92" i="94"/>
  <c r="AQ92" i="94"/>
  <c r="Y92" i="94"/>
  <c r="N92" i="94"/>
  <c r="AD92" i="94"/>
  <c r="M92" i="94"/>
  <c r="X92" i="94"/>
  <c r="P92" i="94"/>
  <c r="Z92" i="94"/>
  <c r="I92" i="94"/>
  <c r="O92" i="94"/>
  <c r="AF92" i="94"/>
  <c r="AC92" i="94"/>
  <c r="AO92" i="94"/>
  <c r="AM92" i="94"/>
  <c r="AR92" i="94"/>
  <c r="AI92" i="94"/>
  <c r="AP92" i="94"/>
  <c r="R92" i="94"/>
  <c r="AQ91" i="88"/>
  <c r="Z91" i="88"/>
  <c r="I91" i="88"/>
  <c r="AC91" i="88"/>
  <c r="U91" i="88"/>
  <c r="L91" i="88"/>
  <c r="AF91" i="88"/>
  <c r="O91" i="88"/>
  <c r="AJ91" i="88"/>
  <c r="AM91" i="88"/>
  <c r="V91" i="88"/>
  <c r="AP91" i="88"/>
  <c r="AH91" i="88"/>
  <c r="Y91" i="88"/>
  <c r="AS91" i="88"/>
  <c r="AB91" i="88"/>
  <c r="K91" i="88"/>
  <c r="Q91" i="88"/>
  <c r="AL91" i="88"/>
  <c r="AR91" i="88"/>
  <c r="N91" i="88"/>
  <c r="AD91" i="88"/>
  <c r="M91" i="88"/>
  <c r="S91" i="88"/>
  <c r="AN91" i="88"/>
  <c r="AE91" i="88"/>
  <c r="J91" i="88"/>
  <c r="AI91" i="88"/>
  <c r="AO91" i="88"/>
  <c r="AA91" i="88"/>
  <c r="H91" i="88"/>
  <c r="R91" i="88"/>
  <c r="X91" i="88"/>
  <c r="P91" i="88"/>
  <c r="AK91" i="88"/>
  <c r="W91" i="88"/>
  <c r="AN89" i="91"/>
  <c r="W89" i="91"/>
  <c r="AD89" i="91"/>
  <c r="L89" i="91"/>
  <c r="P89" i="91"/>
  <c r="AO89" i="91"/>
  <c r="AB89" i="91"/>
  <c r="O89" i="91"/>
  <c r="AM89" i="91"/>
  <c r="U89" i="91"/>
  <c r="S89" i="91"/>
  <c r="AJ89" i="91"/>
  <c r="R89" i="91"/>
  <c r="AQ89" i="91"/>
  <c r="Y89" i="91"/>
  <c r="AC89" i="91"/>
  <c r="K89" i="91"/>
  <c r="AI89" i="91"/>
  <c r="V89" i="91"/>
  <c r="I89" i="91"/>
  <c r="AH89" i="91"/>
  <c r="H89" i="91"/>
  <c r="AE89" i="91"/>
  <c r="N89" i="91"/>
  <c r="X89" i="91"/>
  <c r="AR89" i="91"/>
  <c r="AA89" i="91"/>
  <c r="J89" i="91"/>
  <c r="Q89" i="91"/>
  <c r="AS89" i="91"/>
  <c r="M89" i="91"/>
  <c r="AL89" i="91"/>
  <c r="AP89" i="91"/>
  <c r="AF89" i="91"/>
  <c r="AK89" i="91"/>
  <c r="Z89" i="91"/>
  <c r="AE89" i="93"/>
  <c r="N89" i="93"/>
  <c r="AM89" i="93"/>
  <c r="U89" i="93"/>
  <c r="K89" i="93"/>
  <c r="AK89" i="93"/>
  <c r="V89" i="93"/>
  <c r="AD89" i="93"/>
  <c r="P89" i="93"/>
  <c r="AR89" i="93"/>
  <c r="AA89" i="93"/>
  <c r="J89" i="93"/>
  <c r="AH89" i="93"/>
  <c r="S89" i="93"/>
  <c r="X89" i="93"/>
  <c r="R89" i="93"/>
  <c r="Z89" i="93"/>
  <c r="AC89" i="93"/>
  <c r="AB89" i="93"/>
  <c r="AN89" i="93"/>
  <c r="M89" i="93"/>
  <c r="AO89" i="93"/>
  <c r="AL89" i="93"/>
  <c r="AJ89" i="93"/>
  <c r="H89" i="93"/>
  <c r="Q89" i="93"/>
  <c r="I89" i="93"/>
  <c r="L89" i="93"/>
  <c r="AP89" i="93"/>
  <c r="W89" i="93"/>
  <c r="AS89" i="93"/>
  <c r="Y89" i="93"/>
  <c r="AI89" i="93"/>
  <c r="O89" i="93"/>
  <c r="AQ89" i="93"/>
  <c r="AF89" i="93"/>
  <c r="AS90" i="91"/>
  <c r="AB90" i="91"/>
  <c r="K90" i="91"/>
  <c r="AL90" i="91"/>
  <c r="AP90" i="91"/>
  <c r="W90" i="91"/>
  <c r="AE90" i="91"/>
  <c r="M90" i="91"/>
  <c r="AO90" i="91"/>
  <c r="X90" i="91"/>
  <c r="Q90" i="91"/>
  <c r="AJ90" i="91"/>
  <c r="AR90" i="91"/>
  <c r="Z90" i="91"/>
  <c r="AK90" i="91"/>
  <c r="L90" i="91"/>
  <c r="P90" i="91"/>
  <c r="AH90" i="91"/>
  <c r="AA90" i="91"/>
  <c r="H90" i="91"/>
  <c r="AM90" i="91"/>
  <c r="R90" i="91"/>
  <c r="AQ90" i="91"/>
  <c r="J90" i="91"/>
  <c r="V90" i="91"/>
  <c r="S90" i="91"/>
  <c r="AN90" i="91"/>
  <c r="U90" i="91"/>
  <c r="AF90" i="91"/>
  <c r="O90" i="91"/>
  <c r="AI90" i="91"/>
  <c r="N90" i="91"/>
  <c r="I90" i="91"/>
  <c r="AD90" i="91"/>
  <c r="Y90" i="91"/>
  <c r="AC90" i="91"/>
  <c r="AR93" i="91"/>
  <c r="AA93" i="91"/>
  <c r="J93" i="91"/>
  <c r="AC93" i="91"/>
  <c r="K93" i="91"/>
  <c r="O93" i="91"/>
  <c r="AM93" i="91"/>
  <c r="Z93" i="91"/>
  <c r="M93" i="91"/>
  <c r="AL93" i="91"/>
  <c r="AN93" i="91"/>
  <c r="W93" i="91"/>
  <c r="AP93" i="91"/>
  <c r="X93" i="91"/>
  <c r="H93" i="91"/>
  <c r="AB93" i="91"/>
  <c r="I93" i="91"/>
  <c r="L93" i="91"/>
  <c r="AJ93" i="91"/>
  <c r="U93" i="91"/>
  <c r="V93" i="91"/>
  <c r="P93" i="91"/>
  <c r="AF93" i="91"/>
  <c r="AQ93" i="91"/>
  <c r="AH93" i="91"/>
  <c r="S93" i="91"/>
  <c r="AK93" i="91"/>
  <c r="AO93" i="91"/>
  <c r="Q93" i="91"/>
  <c r="R93" i="91"/>
  <c r="AE93" i="91"/>
  <c r="AI93" i="91"/>
  <c r="AS93" i="91"/>
  <c r="AD93" i="91"/>
  <c r="N93" i="91"/>
  <c r="Y93" i="91"/>
  <c r="AP92" i="32"/>
  <c r="Y92" i="32"/>
  <c r="AS92" i="32"/>
  <c r="AB92" i="32"/>
  <c r="J92" i="32"/>
  <c r="I92" i="32"/>
  <c r="AJ92" i="32"/>
  <c r="U92" i="32"/>
  <c r="Q92" i="32"/>
  <c r="AM92" i="32"/>
  <c r="V92" i="32"/>
  <c r="AL92" i="32"/>
  <c r="S92" i="32"/>
  <c r="AO92" i="32"/>
  <c r="X92" i="32"/>
  <c r="AH92" i="32"/>
  <c r="AE92" i="32"/>
  <c r="M92" i="32"/>
  <c r="AI92" i="32"/>
  <c r="P92" i="32"/>
  <c r="R92" i="32"/>
  <c r="AR92" i="32"/>
  <c r="AA92" i="32"/>
  <c r="O92" i="32"/>
  <c r="AK92" i="32"/>
  <c r="L92" i="32"/>
  <c r="AF92" i="32"/>
  <c r="N92" i="32"/>
  <c r="AN92" i="32"/>
  <c r="W92" i="32"/>
  <c r="H92" i="32"/>
  <c r="AD92" i="32"/>
  <c r="K92" i="32"/>
  <c r="Z92" i="32"/>
  <c r="AQ92" i="32"/>
  <c r="AC92" i="32"/>
  <c r="AR92" i="92"/>
  <c r="AE92" i="92"/>
  <c r="R92" i="92"/>
  <c r="AK92" i="92"/>
  <c r="V92" i="92"/>
  <c r="AM92" i="92"/>
  <c r="L92" i="92"/>
  <c r="AS92" i="92"/>
  <c r="H92" i="92"/>
  <c r="AN92" i="92"/>
  <c r="AA92" i="92"/>
  <c r="N92" i="92"/>
  <c r="AF92" i="92"/>
  <c r="Q92" i="92"/>
  <c r="AI92" i="92"/>
  <c r="AC92" i="92"/>
  <c r="O92" i="92"/>
  <c r="Y92" i="92"/>
  <c r="K92" i="92"/>
  <c r="AJ92" i="92"/>
  <c r="W92" i="92"/>
  <c r="AP92" i="92"/>
  <c r="AH92" i="92"/>
  <c r="I92" i="92"/>
  <c r="Z92" i="92"/>
  <c r="S92" i="92"/>
  <c r="AL92" i="92"/>
  <c r="U92" i="92"/>
  <c r="AB92" i="92"/>
  <c r="X92" i="92"/>
  <c r="J92" i="92"/>
  <c r="AO92" i="92"/>
  <c r="AD92" i="92"/>
  <c r="AQ92" i="92"/>
  <c r="M92" i="92"/>
  <c r="P92" i="92"/>
  <c r="AM91" i="87"/>
  <c r="Z91" i="87"/>
  <c r="M91" i="87"/>
  <c r="AL91" i="87"/>
  <c r="AO91" i="87"/>
  <c r="AH91" i="87"/>
  <c r="X91" i="87"/>
  <c r="AI91" i="87"/>
  <c r="V91" i="87"/>
  <c r="I91" i="87"/>
  <c r="P91" i="87"/>
  <c r="AK91" i="87"/>
  <c r="AC91" i="87"/>
  <c r="L91" i="87"/>
  <c r="U91" i="87"/>
  <c r="K91" i="87"/>
  <c r="AA91" i="87"/>
  <c r="AQ91" i="87"/>
  <c r="AD91" i="87"/>
  <c r="Q91" i="87"/>
  <c r="AP91" i="87"/>
  <c r="Y91" i="87"/>
  <c r="AR91" i="87"/>
  <c r="W91" i="87"/>
  <c r="R91" i="87"/>
  <c r="AS91" i="87"/>
  <c r="AB91" i="87"/>
  <c r="AE91" i="87"/>
  <c r="J91" i="87"/>
  <c r="O91" i="87"/>
  <c r="AJ91" i="87"/>
  <c r="AF91" i="87"/>
  <c r="S91" i="87"/>
  <c r="AN91" i="87"/>
  <c r="H91" i="87"/>
  <c r="N91" i="87"/>
  <c r="AP91" i="93"/>
  <c r="Y91" i="93"/>
  <c r="AM91" i="93"/>
  <c r="X91" i="93"/>
  <c r="U91" i="93"/>
  <c r="Q91" i="93"/>
  <c r="AJ91" i="93"/>
  <c r="N91" i="93"/>
  <c r="AH91" i="93"/>
  <c r="AL91" i="93"/>
  <c r="R91" i="93"/>
  <c r="J91" i="93"/>
  <c r="AA91" i="93"/>
  <c r="AK91" i="93"/>
  <c r="AQ91" i="93"/>
  <c r="H91" i="93"/>
  <c r="AR91" i="93"/>
  <c r="AN91" i="93"/>
  <c r="AF91" i="93"/>
  <c r="AS91" i="93"/>
  <c r="AB91" i="93"/>
  <c r="P91" i="93"/>
  <c r="AE91" i="93"/>
  <c r="AO91" i="93"/>
  <c r="S91" i="93"/>
  <c r="Z91" i="93"/>
  <c r="O91" i="93"/>
  <c r="K91" i="93"/>
  <c r="I91" i="93"/>
  <c r="M91" i="93"/>
  <c r="AD91" i="93"/>
  <c r="V91" i="93"/>
  <c r="AC91" i="93"/>
  <c r="L91" i="93"/>
  <c r="W91" i="93"/>
  <c r="AI91" i="93"/>
  <c r="AK84" i="87"/>
  <c r="AH84" i="87"/>
  <c r="S84" i="87"/>
  <c r="AF84" i="87"/>
  <c r="O84" i="87"/>
  <c r="H84" i="87"/>
  <c r="Z84" i="87"/>
  <c r="AP84" i="87"/>
  <c r="Y84" i="87"/>
  <c r="X84" i="87"/>
  <c r="K84" i="87"/>
  <c r="AD84" i="87"/>
  <c r="I84" i="87"/>
  <c r="P84" i="87"/>
  <c r="AR84" i="87"/>
  <c r="AE84" i="87"/>
  <c r="R84" i="87"/>
  <c r="AQ84" i="87"/>
  <c r="V84" i="87"/>
  <c r="AC84" i="87"/>
  <c r="L84" i="87"/>
  <c r="AS84" i="87"/>
  <c r="U84" i="87"/>
  <c r="AN84" i="87"/>
  <c r="AA84" i="87"/>
  <c r="N84" i="87"/>
  <c r="AM84" i="87"/>
  <c r="Q84" i="87"/>
  <c r="AL84" i="87"/>
  <c r="AO84" i="87"/>
  <c r="AB84" i="87"/>
  <c r="AJ84" i="87"/>
  <c r="W84" i="87"/>
  <c r="J84" i="87"/>
  <c r="AI84" i="87"/>
  <c r="M84" i="87"/>
  <c r="AJ84" i="93"/>
  <c r="W84" i="93"/>
  <c r="J84" i="93"/>
  <c r="AB84" i="93"/>
  <c r="I84" i="93"/>
  <c r="AP84" i="93"/>
  <c r="U84" i="93"/>
  <c r="AK84" i="93"/>
  <c r="P84" i="93"/>
  <c r="AM84" i="93"/>
  <c r="AC84" i="93"/>
  <c r="Y84" i="93"/>
  <c r="AR84" i="93"/>
  <c r="N84" i="93"/>
  <c r="AI84" i="93"/>
  <c r="O84" i="93"/>
  <c r="AQ84" i="93"/>
  <c r="X84" i="93"/>
  <c r="AN84" i="93"/>
  <c r="AH84" i="93"/>
  <c r="M84" i="93"/>
  <c r="AF84" i="93"/>
  <c r="K84" i="93"/>
  <c r="AE84" i="93"/>
  <c r="V84" i="93"/>
  <c r="Z84" i="93"/>
  <c r="S84" i="93"/>
  <c r="AS84" i="93"/>
  <c r="Q84" i="93"/>
  <c r="AA84" i="93"/>
  <c r="R84" i="93"/>
  <c r="AO84" i="93"/>
  <c r="L84" i="93"/>
  <c r="AD84" i="93"/>
  <c r="H84" i="93"/>
  <c r="AL84" i="93"/>
  <c r="AJ87" i="87"/>
  <c r="R87" i="87"/>
  <c r="AN87" i="87"/>
  <c r="W87" i="87"/>
  <c r="Y87" i="87"/>
  <c r="AO87" i="87"/>
  <c r="X87" i="87"/>
  <c r="J87" i="87"/>
  <c r="AM87" i="87"/>
  <c r="Z87" i="87"/>
  <c r="M87" i="87"/>
  <c r="AL87" i="87"/>
  <c r="P87" i="87"/>
  <c r="AK87" i="87"/>
  <c r="AI87" i="87"/>
  <c r="V87" i="87"/>
  <c r="I87" i="87"/>
  <c r="L87" i="87"/>
  <c r="S87" i="87"/>
  <c r="AR87" i="87"/>
  <c r="AE87" i="87"/>
  <c r="AH87" i="87"/>
  <c r="U87" i="87"/>
  <c r="H87" i="87"/>
  <c r="AC87" i="87"/>
  <c r="AF87" i="87"/>
  <c r="O87" i="87"/>
  <c r="AA87" i="87"/>
  <c r="N87" i="87"/>
  <c r="AQ87" i="87"/>
  <c r="AD87" i="87"/>
  <c r="Q87" i="87"/>
  <c r="AP87" i="87"/>
  <c r="AS87" i="87"/>
  <c r="AB87" i="87"/>
  <c r="K87" i="87"/>
  <c r="AR87" i="92"/>
  <c r="AA87" i="92"/>
  <c r="J87" i="92"/>
  <c r="AI87" i="92"/>
  <c r="AC87" i="92"/>
  <c r="K87" i="92"/>
  <c r="AB87" i="92"/>
  <c r="M87" i="92"/>
  <c r="AS87" i="92"/>
  <c r="I87" i="92"/>
  <c r="AM87" i="92"/>
  <c r="V87" i="92"/>
  <c r="O87" i="92"/>
  <c r="AN87" i="92"/>
  <c r="W87" i="92"/>
  <c r="X87" i="92"/>
  <c r="P87" i="92"/>
  <c r="AK87" i="92"/>
  <c r="H87" i="92"/>
  <c r="L87" i="92"/>
  <c r="Y87" i="92"/>
  <c r="AJ87" i="92"/>
  <c r="AQ87" i="92"/>
  <c r="AP87" i="92"/>
  <c r="Z87" i="92"/>
  <c r="R87" i="92"/>
  <c r="AL87" i="92"/>
  <c r="U87" i="92"/>
  <c r="AO87" i="92"/>
  <c r="AH87" i="92"/>
  <c r="Q87" i="92"/>
  <c r="AD87" i="92"/>
  <c r="AE87" i="92"/>
  <c r="N87" i="92"/>
  <c r="S87" i="92"/>
  <c r="AF87" i="92"/>
  <c r="AS85" i="91"/>
  <c r="AF85" i="91"/>
  <c r="S85" i="91"/>
  <c r="AM85" i="91"/>
  <c r="AQ85" i="91"/>
  <c r="Y85" i="91"/>
  <c r="H85" i="91"/>
  <c r="AC85" i="91"/>
  <c r="J85" i="91"/>
  <c r="AI85" i="91"/>
  <c r="N85" i="91"/>
  <c r="AK85" i="91"/>
  <c r="X85" i="91"/>
  <c r="K85" i="91"/>
  <c r="L85" i="91"/>
  <c r="AJ85" i="91"/>
  <c r="W85" i="91"/>
  <c r="P85" i="91"/>
  <c r="O85" i="91"/>
  <c r="AR85" i="91"/>
  <c r="R85" i="91"/>
  <c r="U85" i="91"/>
  <c r="AN85" i="91"/>
  <c r="M85" i="91"/>
  <c r="AD85" i="91"/>
  <c r="AP85" i="91"/>
  <c r="AO85" i="91"/>
  <c r="AE85" i="91"/>
  <c r="AH85" i="91"/>
  <c r="AA85" i="91"/>
  <c r="I85" i="91"/>
  <c r="AB85" i="91"/>
  <c r="Z85" i="91"/>
  <c r="Q85" i="91"/>
  <c r="V85" i="91"/>
  <c r="AL85" i="91"/>
  <c r="AR86" i="88"/>
  <c r="AA86" i="88"/>
  <c r="O86" i="88"/>
  <c r="AD86" i="88"/>
  <c r="R86" i="88"/>
  <c r="AK86" i="88"/>
  <c r="AM86" i="88"/>
  <c r="V86" i="88"/>
  <c r="N86" i="88"/>
  <c r="AC86" i="88"/>
  <c r="L86" i="88"/>
  <c r="AE86" i="88"/>
  <c r="U86" i="88"/>
  <c r="AI86" i="88"/>
  <c r="J86" i="88"/>
  <c r="AP86" i="88"/>
  <c r="Y86" i="88"/>
  <c r="Q86" i="88"/>
  <c r="AF86" i="88"/>
  <c r="AN86" i="88"/>
  <c r="AH86" i="88"/>
  <c r="M86" i="88"/>
  <c r="AB86" i="88"/>
  <c r="AJ86" i="88"/>
  <c r="AQ86" i="88"/>
  <c r="I86" i="88"/>
  <c r="X86" i="88"/>
  <c r="P86" i="88"/>
  <c r="W86" i="88"/>
  <c r="S86" i="88"/>
  <c r="H86" i="88"/>
  <c r="AL86" i="88"/>
  <c r="AS86" i="88"/>
  <c r="K86" i="88"/>
  <c r="Z86" i="88"/>
  <c r="AO86" i="88"/>
  <c r="AI86" i="94"/>
  <c r="AP86" i="94"/>
  <c r="AC86" i="94"/>
  <c r="P86" i="94"/>
  <c r="AD86" i="94"/>
  <c r="K86" i="94"/>
  <c r="Z86" i="94"/>
  <c r="J86" i="94"/>
  <c r="U86" i="94"/>
  <c r="O86" i="94"/>
  <c r="V86" i="94"/>
  <c r="M86" i="94"/>
  <c r="AQ86" i="94"/>
  <c r="Y86" i="94"/>
  <c r="L86" i="94"/>
  <c r="R86" i="94"/>
  <c r="H86" i="94"/>
  <c r="AA86" i="94"/>
  <c r="N86" i="94"/>
  <c r="AH86" i="94"/>
  <c r="Q86" i="94"/>
  <c r="AB86" i="94"/>
  <c r="S86" i="94"/>
  <c r="W86" i="94"/>
  <c r="AF86" i="94"/>
  <c r="AO86" i="94"/>
  <c r="I86" i="94"/>
  <c r="AL86" i="94"/>
  <c r="X86" i="94"/>
  <c r="AM86" i="94"/>
  <c r="AK86" i="94"/>
  <c r="AN86" i="94"/>
  <c r="AS86" i="94"/>
  <c r="AE86" i="94"/>
  <c r="AJ86" i="94"/>
  <c r="AR86" i="94"/>
  <c r="AJ83" i="94"/>
  <c r="AD83" i="94"/>
  <c r="U83" i="94"/>
  <c r="Q83" i="94"/>
  <c r="H83" i="94"/>
  <c r="AK83" i="94"/>
  <c r="AC83" i="94"/>
  <c r="O83" i="94"/>
  <c r="AL83" i="94"/>
  <c r="AO83" i="94"/>
  <c r="X83" i="94"/>
  <c r="AP83" i="94"/>
  <c r="AS83" i="94"/>
  <c r="R83" i="94"/>
  <c r="AI83" i="94"/>
  <c r="AA83" i="94"/>
  <c r="AB83" i="94"/>
  <c r="AM83" i="94"/>
  <c r="AQ83" i="94"/>
  <c r="Z83" i="94"/>
  <c r="AH83" i="94"/>
  <c r="L83" i="94"/>
  <c r="W83" i="94"/>
  <c r="J83" i="94"/>
  <c r="AR83" i="94"/>
  <c r="V83" i="94"/>
  <c r="M83" i="94"/>
  <c r="AN83" i="94"/>
  <c r="I83" i="94"/>
  <c r="N83" i="94"/>
  <c r="K83" i="94"/>
  <c r="S83" i="94"/>
  <c r="AF83" i="94"/>
  <c r="AE83" i="94"/>
  <c r="P83" i="94"/>
  <c r="Y83" i="94"/>
  <c r="AS83" i="88"/>
  <c r="AB83" i="88"/>
  <c r="P83" i="88"/>
  <c r="AE83" i="88"/>
  <c r="S83" i="88"/>
  <c r="AI83" i="88"/>
  <c r="AL83" i="88"/>
  <c r="I83" i="88"/>
  <c r="AO83" i="88"/>
  <c r="X83" i="88"/>
  <c r="AM83" i="88"/>
  <c r="V83" i="88"/>
  <c r="N83" i="88"/>
  <c r="AC83" i="88"/>
  <c r="AK83" i="88"/>
  <c r="L83" i="88"/>
  <c r="AR83" i="88"/>
  <c r="AA83" i="88"/>
  <c r="J83" i="88"/>
  <c r="AP83" i="88"/>
  <c r="Y83" i="88"/>
  <c r="Q83" i="88"/>
  <c r="AN83" i="88"/>
  <c r="U83" i="88"/>
  <c r="M83" i="88"/>
  <c r="AF83" i="88"/>
  <c r="AJ83" i="88"/>
  <c r="AQ83" i="88"/>
  <c r="H83" i="88"/>
  <c r="W83" i="88"/>
  <c r="O83" i="88"/>
  <c r="AD83" i="88"/>
  <c r="K83" i="88"/>
  <c r="Z83" i="88"/>
  <c r="R83" i="88"/>
  <c r="AH83" i="88"/>
  <c r="AK84" i="88"/>
  <c r="AN84" i="88"/>
  <c r="W84" i="88"/>
  <c r="U84" i="88"/>
  <c r="K84" i="88"/>
  <c r="H84" i="88"/>
  <c r="AQ84" i="88"/>
  <c r="Z84" i="88"/>
  <c r="N84" i="88"/>
  <c r="I84" i="88"/>
  <c r="AO84" i="88"/>
  <c r="X84" i="88"/>
  <c r="P84" i="88"/>
  <c r="AE84" i="88"/>
  <c r="AI84" i="88"/>
  <c r="J84" i="88"/>
  <c r="AC84" i="88"/>
  <c r="L84" i="88"/>
  <c r="AR84" i="88"/>
  <c r="AH84" i="88"/>
  <c r="AA84" i="88"/>
  <c r="S84" i="88"/>
  <c r="Y84" i="88"/>
  <c r="Q84" i="88"/>
  <c r="AF84" i="88"/>
  <c r="AJ84" i="88"/>
  <c r="M84" i="88"/>
  <c r="AB84" i="88"/>
  <c r="AM84" i="88"/>
  <c r="AP84" i="88"/>
  <c r="O84" i="88"/>
  <c r="AD84" i="88"/>
  <c r="AL84" i="88"/>
  <c r="AS84" i="88"/>
  <c r="V84" i="88"/>
  <c r="R84" i="88"/>
  <c r="AO84" i="94"/>
  <c r="AQ84" i="94"/>
  <c r="AD84" i="94"/>
  <c r="L84" i="94"/>
  <c r="AM84" i="94"/>
  <c r="AJ84" i="94"/>
  <c r="AS84" i="94"/>
  <c r="AH84" i="94"/>
  <c r="AA84" i="94"/>
  <c r="N84" i="94"/>
  <c r="M84" i="94"/>
  <c r="U84" i="94"/>
  <c r="AC84" i="94"/>
  <c r="AL84" i="94"/>
  <c r="W84" i="94"/>
  <c r="R84" i="94"/>
  <c r="Z84" i="94"/>
  <c r="S84" i="94"/>
  <c r="P84" i="94"/>
  <c r="H84" i="94"/>
  <c r="AK84" i="94"/>
  <c r="J84" i="94"/>
  <c r="Y84" i="94"/>
  <c r="K84" i="94"/>
  <c r="AI84" i="94"/>
  <c r="I84" i="94"/>
  <c r="O84" i="94"/>
  <c r="AP84" i="94"/>
  <c r="Q84" i="94"/>
  <c r="AF84" i="94"/>
  <c r="X84" i="94"/>
  <c r="AR84" i="94"/>
  <c r="AE84" i="94"/>
  <c r="AN84" i="94"/>
  <c r="V84" i="94"/>
  <c r="AB84" i="94"/>
  <c r="K87" i="88"/>
  <c r="AF87" i="88"/>
  <c r="N87" i="88"/>
  <c r="AJ87" i="88"/>
  <c r="Q87" i="88"/>
  <c r="AM87" i="88"/>
  <c r="V87" i="88"/>
  <c r="AP87" i="88"/>
  <c r="Y87" i="88"/>
  <c r="U87" i="88"/>
  <c r="AO87" i="88"/>
  <c r="X87" i="88"/>
  <c r="J87" i="88"/>
  <c r="AE87" i="88"/>
  <c r="AI87" i="88"/>
  <c r="H87" i="88"/>
  <c r="AC87" i="88"/>
  <c r="S87" i="88"/>
  <c r="AK87" i="88"/>
  <c r="AR87" i="88"/>
  <c r="AA87" i="88"/>
  <c r="M87" i="88"/>
  <c r="AL87" i="88"/>
  <c r="AN87" i="88"/>
  <c r="I87" i="88"/>
  <c r="P87" i="88"/>
  <c r="AB87" i="88"/>
  <c r="AQ87" i="88"/>
  <c r="L87" i="88"/>
  <c r="O87" i="88"/>
  <c r="W87" i="88"/>
  <c r="AD87" i="88"/>
  <c r="AH87" i="88"/>
  <c r="AS87" i="88"/>
  <c r="R87" i="88"/>
  <c r="Z87" i="88"/>
  <c r="AN87" i="94"/>
  <c r="AS87" i="94"/>
  <c r="J87" i="94"/>
  <c r="U87" i="94"/>
  <c r="H87" i="94"/>
  <c r="AC87" i="94"/>
  <c r="P87" i="94"/>
  <c r="AO87" i="94"/>
  <c r="AA87" i="94"/>
  <c r="AF87" i="94"/>
  <c r="S87" i="94"/>
  <c r="L87" i="94"/>
  <c r="AR87" i="94"/>
  <c r="AP87" i="94"/>
  <c r="V87" i="94"/>
  <c r="M87" i="94"/>
  <c r="AQ87" i="94"/>
  <c r="K87" i="94"/>
  <c r="R87" i="94"/>
  <c r="AL87" i="94"/>
  <c r="AH87" i="94"/>
  <c r="AJ87" i="94"/>
  <c r="AK87" i="94"/>
  <c r="I87" i="94"/>
  <c r="AI87" i="94"/>
  <c r="AB87" i="94"/>
  <c r="Y87" i="94"/>
  <c r="AM87" i="94"/>
  <c r="AD87" i="94"/>
  <c r="X87" i="94"/>
  <c r="AE87" i="94"/>
  <c r="Z87" i="94"/>
  <c r="Q87" i="94"/>
  <c r="N87" i="94"/>
  <c r="O87" i="94"/>
  <c r="W87" i="94"/>
  <c r="AF85" i="32"/>
  <c r="H85" i="32"/>
  <c r="AJ85" i="32"/>
  <c r="O85" i="32"/>
  <c r="AQ85" i="32"/>
  <c r="Z85" i="32"/>
  <c r="AC85" i="32"/>
  <c r="U85" i="32"/>
  <c r="Q85" i="32"/>
  <c r="AS85" i="32"/>
  <c r="AB85" i="32"/>
  <c r="K85" i="32"/>
  <c r="AD85" i="32"/>
  <c r="AH85" i="32"/>
  <c r="AO85" i="32"/>
  <c r="X85" i="32"/>
  <c r="AE85" i="32"/>
  <c r="S85" i="32"/>
  <c r="AM85" i="32"/>
  <c r="V85" i="32"/>
  <c r="AK85" i="32"/>
  <c r="P85" i="32"/>
  <c r="L85" i="32"/>
  <c r="AR85" i="32"/>
  <c r="AA85" i="32"/>
  <c r="AI85" i="32"/>
  <c r="AP85" i="32"/>
  <c r="Y85" i="32"/>
  <c r="M85" i="32"/>
  <c r="I85" i="32"/>
  <c r="AN85" i="32"/>
  <c r="W85" i="32"/>
  <c r="R85" i="32"/>
  <c r="N85" i="32"/>
  <c r="J85" i="32"/>
  <c r="AL85" i="32"/>
  <c r="P85" i="92"/>
  <c r="AD85" i="92"/>
  <c r="K85" i="92"/>
  <c r="AN85" i="92"/>
  <c r="V85" i="92"/>
  <c r="I85" i="92"/>
  <c r="AP85" i="92"/>
  <c r="Y85" i="92"/>
  <c r="AR85" i="92"/>
  <c r="AJ85" i="92"/>
  <c r="AI85" i="92"/>
  <c r="R85" i="92"/>
  <c r="AE85" i="92"/>
  <c r="AL85" i="92"/>
  <c r="AM85" i="92"/>
  <c r="N85" i="92"/>
  <c r="S85" i="92"/>
  <c r="AF85" i="92"/>
  <c r="J85" i="92"/>
  <c r="W85" i="92"/>
  <c r="M85" i="92"/>
  <c r="Z85" i="92"/>
  <c r="AO85" i="92"/>
  <c r="AC85" i="92"/>
  <c r="L85" i="92"/>
  <c r="AQ85" i="92"/>
  <c r="AH85" i="92"/>
  <c r="X85" i="92"/>
  <c r="U85" i="92"/>
  <c r="Q85" i="92"/>
  <c r="H85" i="92"/>
  <c r="AB85" i="92"/>
  <c r="AK85" i="92"/>
  <c r="AA85" i="92"/>
  <c r="AS85" i="92"/>
  <c r="O85" i="92"/>
  <c r="AS86" i="93"/>
  <c r="AA86" i="93"/>
  <c r="I86" i="93"/>
  <c r="AE86" i="93"/>
  <c r="AJ86" i="93"/>
  <c r="AK86" i="93"/>
  <c r="J86" i="93"/>
  <c r="AB86" i="93"/>
  <c r="AM86" i="93"/>
  <c r="O86" i="93"/>
  <c r="K86" i="93"/>
  <c r="AQ86" i="93"/>
  <c r="AH86" i="93"/>
  <c r="H86" i="93"/>
  <c r="AD86" i="93"/>
  <c r="Q86" i="93"/>
  <c r="U86" i="93"/>
  <c r="AC86" i="93"/>
  <c r="P86" i="93"/>
  <c r="V86" i="93"/>
  <c r="Z86" i="93"/>
  <c r="M86" i="93"/>
  <c r="X86" i="93"/>
  <c r="Y86" i="93"/>
  <c r="L86" i="93"/>
  <c r="AN86" i="93"/>
  <c r="S86" i="93"/>
  <c r="R86" i="93"/>
  <c r="W86" i="93"/>
  <c r="AP86" i="93"/>
  <c r="AI86" i="93"/>
  <c r="N86" i="93"/>
  <c r="AL86" i="93"/>
  <c r="AF86" i="93"/>
  <c r="AO86" i="93"/>
  <c r="AR86" i="93"/>
  <c r="AM83" i="32"/>
  <c r="V83" i="32"/>
  <c r="R83" i="32"/>
  <c r="AP83" i="32"/>
  <c r="Y83" i="32"/>
  <c r="I83" i="32"/>
  <c r="AF83" i="32"/>
  <c r="P83" i="32"/>
  <c r="AJ83" i="32"/>
  <c r="K83" i="32"/>
  <c r="AD83" i="32"/>
  <c r="N83" i="32"/>
  <c r="J83" i="32"/>
  <c r="U83" i="32"/>
  <c r="AS83" i="32"/>
  <c r="AB83" i="32"/>
  <c r="AQ83" i="32"/>
  <c r="Z83" i="32"/>
  <c r="AH83" i="32"/>
  <c r="AO83" i="32"/>
  <c r="X83" i="32"/>
  <c r="L83" i="32"/>
  <c r="H83" i="32"/>
  <c r="AE83" i="32"/>
  <c r="S83" i="32"/>
  <c r="O83" i="32"/>
  <c r="AI83" i="32"/>
  <c r="AC83" i="32"/>
  <c r="AK83" i="32"/>
  <c r="AR83" i="32"/>
  <c r="AA83" i="32"/>
  <c r="AL83" i="32"/>
  <c r="Q83" i="32"/>
  <c r="M83" i="32"/>
  <c r="AN83" i="32"/>
  <c r="W83" i="32"/>
  <c r="AN84" i="91"/>
  <c r="AA84" i="91"/>
  <c r="N84" i="91"/>
  <c r="AF84" i="91"/>
  <c r="M84" i="91"/>
  <c r="Q84" i="91"/>
  <c r="AK84" i="91"/>
  <c r="AB84" i="91"/>
  <c r="AM84" i="91"/>
  <c r="Z84" i="91"/>
  <c r="S84" i="91"/>
  <c r="AQ84" i="91"/>
  <c r="AD84" i="91"/>
  <c r="AH84" i="91"/>
  <c r="U84" i="91"/>
  <c r="H84" i="91"/>
  <c r="AJ84" i="91"/>
  <c r="AE84" i="91"/>
  <c r="AL84" i="91"/>
  <c r="L84" i="91"/>
  <c r="AC84" i="91"/>
  <c r="V84" i="91"/>
  <c r="W84" i="91"/>
  <c r="R84" i="91"/>
  <c r="AS84" i="91"/>
  <c r="X84" i="91"/>
  <c r="AO84" i="91"/>
  <c r="AP84" i="91"/>
  <c r="AR84" i="91"/>
  <c r="O84" i="91"/>
  <c r="J84" i="91"/>
  <c r="Y84" i="91"/>
  <c r="P84" i="91"/>
  <c r="AI84" i="91"/>
  <c r="K84" i="91"/>
  <c r="I84" i="91"/>
  <c r="AM87" i="91"/>
  <c r="Z87" i="91"/>
  <c r="M87" i="91"/>
  <c r="AL87" i="91"/>
  <c r="AP87" i="91"/>
  <c r="X87" i="91"/>
  <c r="AB87" i="91"/>
  <c r="J87" i="91"/>
  <c r="S87" i="91"/>
  <c r="AI87" i="91"/>
  <c r="V87" i="91"/>
  <c r="I87" i="91"/>
  <c r="Y87" i="91"/>
  <c r="L87" i="91"/>
  <c r="AK87" i="91"/>
  <c r="AC87" i="91"/>
  <c r="P87" i="91"/>
  <c r="AO87" i="91"/>
  <c r="N87" i="91"/>
  <c r="AD87" i="91"/>
  <c r="H87" i="91"/>
  <c r="AE87" i="91"/>
  <c r="AA87" i="91"/>
  <c r="Q87" i="91"/>
  <c r="K87" i="91"/>
  <c r="W87" i="91"/>
  <c r="AS87" i="91"/>
  <c r="AR87" i="91"/>
  <c r="AN87" i="91"/>
  <c r="O87" i="91"/>
  <c r="AH87" i="91"/>
  <c r="R87" i="91"/>
  <c r="AQ87" i="91"/>
  <c r="U87" i="91"/>
  <c r="AJ87" i="91"/>
  <c r="AF87" i="91"/>
  <c r="AP85" i="87"/>
  <c r="Y85" i="87"/>
  <c r="AL85" i="87"/>
  <c r="AK85" i="87"/>
  <c r="X85" i="87"/>
  <c r="K85" i="87"/>
  <c r="AJ85" i="87"/>
  <c r="AE85" i="87"/>
  <c r="J85" i="87"/>
  <c r="AD85" i="87"/>
  <c r="U85" i="87"/>
  <c r="M85" i="87"/>
  <c r="AO85" i="87"/>
  <c r="AB85" i="87"/>
  <c r="O85" i="87"/>
  <c r="AN85" i="87"/>
  <c r="R85" i="87"/>
  <c r="AM85" i="87"/>
  <c r="V85" i="87"/>
  <c r="H85" i="87"/>
  <c r="N85" i="87"/>
  <c r="AI85" i="87"/>
  <c r="AH85" i="87"/>
  <c r="AC85" i="87"/>
  <c r="P85" i="87"/>
  <c r="AA85" i="87"/>
  <c r="Q85" i="87"/>
  <c r="L85" i="87"/>
  <c r="AS85" i="87"/>
  <c r="AF85" i="87"/>
  <c r="S85" i="87"/>
  <c r="AR85" i="87"/>
  <c r="W85" i="87"/>
  <c r="AQ85" i="87"/>
  <c r="Z85" i="87"/>
  <c r="I85" i="87"/>
  <c r="AO85" i="93"/>
  <c r="AB85" i="93"/>
  <c r="O85" i="93"/>
  <c r="AI85" i="93"/>
  <c r="W85" i="93"/>
  <c r="P85" i="93"/>
  <c r="U85" i="93"/>
  <c r="Q85" i="93"/>
  <c r="AS85" i="93"/>
  <c r="AF85" i="93"/>
  <c r="S85" i="93"/>
  <c r="AN85" i="93"/>
  <c r="AA85" i="93"/>
  <c r="N85" i="93"/>
  <c r="AL85" i="93"/>
  <c r="L85" i="93"/>
  <c r="AK85" i="93"/>
  <c r="X85" i="93"/>
  <c r="AR85" i="93"/>
  <c r="AP85" i="93"/>
  <c r="Z85" i="93"/>
  <c r="V85" i="93"/>
  <c r="AD85" i="93"/>
  <c r="AQ85" i="93"/>
  <c r="M85" i="93"/>
  <c r="R85" i="93"/>
  <c r="K85" i="93"/>
  <c r="Y85" i="93"/>
  <c r="H85" i="93"/>
  <c r="AE85" i="93"/>
  <c r="AC85" i="93"/>
  <c r="J85" i="93"/>
  <c r="I85" i="93"/>
  <c r="AH85" i="93"/>
  <c r="AM85" i="93"/>
  <c r="AJ85" i="93"/>
  <c r="AL86" i="32"/>
  <c r="K86" i="32"/>
  <c r="AO86" i="32"/>
  <c r="X86" i="32"/>
  <c r="R86" i="32"/>
  <c r="AH86" i="32"/>
  <c r="AE86" i="32"/>
  <c r="I86" i="32"/>
  <c r="AI86" i="32"/>
  <c r="AS86" i="32"/>
  <c r="AB86" i="32"/>
  <c r="AJ86" i="32"/>
  <c r="Q86" i="32"/>
  <c r="M86" i="32"/>
  <c r="AQ86" i="32"/>
  <c r="Z86" i="32"/>
  <c r="AK86" i="32"/>
  <c r="N86" i="32"/>
  <c r="J86" i="32"/>
  <c r="AM86" i="32"/>
  <c r="V86" i="32"/>
  <c r="AC86" i="32"/>
  <c r="AR86" i="32"/>
  <c r="AA86" i="32"/>
  <c r="U86" i="32"/>
  <c r="AP86" i="32"/>
  <c r="Y86" i="32"/>
  <c r="S86" i="32"/>
  <c r="O86" i="32"/>
  <c r="AF86" i="32"/>
  <c r="AN86" i="32"/>
  <c r="W86" i="32"/>
  <c r="AD86" i="32"/>
  <c r="P86" i="32"/>
  <c r="L86" i="32"/>
  <c r="H86" i="32"/>
  <c r="AE86" i="91"/>
  <c r="U86" i="91"/>
  <c r="M86" i="91"/>
  <c r="Q86" i="91"/>
  <c r="AJ86" i="91"/>
  <c r="AS86" i="91"/>
  <c r="AA86" i="91"/>
  <c r="AR86" i="91"/>
  <c r="AI86" i="91"/>
  <c r="V86" i="91"/>
  <c r="N86" i="91"/>
  <c r="AP86" i="91"/>
  <c r="H86" i="91"/>
  <c r="X86" i="91"/>
  <c r="AO86" i="91"/>
  <c r="O86" i="91"/>
  <c r="AL86" i="91"/>
  <c r="AC86" i="91"/>
  <c r="Z86" i="91"/>
  <c r="AQ86" i="91"/>
  <c r="J86" i="91"/>
  <c r="AF86" i="91"/>
  <c r="S86" i="91"/>
  <c r="Y86" i="91"/>
  <c r="P86" i="91"/>
  <c r="K86" i="91"/>
  <c r="L86" i="91"/>
  <c r="AM86" i="91"/>
  <c r="AD86" i="91"/>
  <c r="AN86" i="91"/>
  <c r="AK86" i="91"/>
  <c r="AB86" i="91"/>
  <c r="I86" i="91"/>
  <c r="AH86" i="91"/>
  <c r="R86" i="91"/>
  <c r="W86" i="91"/>
  <c r="AE83" i="87"/>
  <c r="N83" i="87"/>
  <c r="AN83" i="87"/>
  <c r="W83" i="87"/>
  <c r="AQ83" i="87"/>
  <c r="AH83" i="87"/>
  <c r="AD83" i="87"/>
  <c r="U83" i="87"/>
  <c r="Q83" i="87"/>
  <c r="H83" i="87"/>
  <c r="AP83" i="87"/>
  <c r="P83" i="87"/>
  <c r="AK83" i="87"/>
  <c r="S83" i="87"/>
  <c r="AR83" i="87"/>
  <c r="AM83" i="87"/>
  <c r="Z83" i="87"/>
  <c r="M83" i="87"/>
  <c r="AL83" i="87"/>
  <c r="AO83" i="87"/>
  <c r="X83" i="87"/>
  <c r="AJ83" i="87"/>
  <c r="AA83" i="87"/>
  <c r="R83" i="87"/>
  <c r="AI83" i="87"/>
  <c r="V83" i="87"/>
  <c r="I83" i="87"/>
  <c r="L83" i="87"/>
  <c r="J83" i="87"/>
  <c r="AC83" i="87"/>
  <c r="AF83" i="87"/>
  <c r="O83" i="87"/>
  <c r="Y83" i="87"/>
  <c r="AS83" i="87"/>
  <c r="AB83" i="87"/>
  <c r="K83" i="87"/>
  <c r="AN83" i="92"/>
  <c r="W83" i="92"/>
  <c r="AD83" i="92"/>
  <c r="L83" i="92"/>
  <c r="AB83" i="92"/>
  <c r="AL83" i="92"/>
  <c r="AR83" i="92"/>
  <c r="AA83" i="92"/>
  <c r="J83" i="92"/>
  <c r="AM83" i="92"/>
  <c r="AH83" i="92"/>
  <c r="AO83" i="92"/>
  <c r="M83" i="92"/>
  <c r="Z83" i="92"/>
  <c r="H83" i="92"/>
  <c r="AI83" i="92"/>
  <c r="U83" i="92"/>
  <c r="AJ83" i="92"/>
  <c r="AQ83" i="92"/>
  <c r="AC83" i="92"/>
  <c r="P83" i="92"/>
  <c r="R83" i="92"/>
  <c r="AK83" i="92"/>
  <c r="Y83" i="92"/>
  <c r="Q83" i="92"/>
  <c r="V83" i="92"/>
  <c r="S83" i="92"/>
  <c r="AF83" i="92"/>
  <c r="I83" i="92"/>
  <c r="AE83" i="92"/>
  <c r="N83" i="92"/>
  <c r="AS83" i="92"/>
  <c r="AP83" i="92"/>
  <c r="O83" i="92"/>
  <c r="K83" i="92"/>
  <c r="X83" i="92"/>
  <c r="AR84" i="32"/>
  <c r="AA84" i="32"/>
  <c r="AD84" i="32"/>
  <c r="L84" i="32"/>
  <c r="AL84" i="32"/>
  <c r="S84" i="32"/>
  <c r="AO84" i="32"/>
  <c r="X84" i="32"/>
  <c r="N84" i="32"/>
  <c r="AJ84" i="32"/>
  <c r="AQ84" i="32"/>
  <c r="Z84" i="32"/>
  <c r="P84" i="32"/>
  <c r="AS84" i="32"/>
  <c r="AB84" i="32"/>
  <c r="Q84" i="32"/>
  <c r="M84" i="32"/>
  <c r="I84" i="32"/>
  <c r="AM84" i="32"/>
  <c r="V84" i="32"/>
  <c r="AK84" i="32"/>
  <c r="J84" i="32"/>
  <c r="AE84" i="32"/>
  <c r="U84" i="32"/>
  <c r="AI84" i="32"/>
  <c r="AC84" i="32"/>
  <c r="O84" i="32"/>
  <c r="K84" i="32"/>
  <c r="R84" i="32"/>
  <c r="AN84" i="32"/>
  <c r="AH84" i="32"/>
  <c r="W84" i="32"/>
  <c r="H84" i="32"/>
  <c r="AP84" i="32"/>
  <c r="Y84" i="32"/>
  <c r="AF84" i="32"/>
  <c r="AS84" i="92"/>
  <c r="AB84" i="92"/>
  <c r="K84" i="92"/>
  <c r="H84" i="92"/>
  <c r="AM84" i="92"/>
  <c r="AN84" i="92"/>
  <c r="R84" i="92"/>
  <c r="AL84" i="92"/>
  <c r="I84" i="92"/>
  <c r="V84" i="92"/>
  <c r="N84" i="92"/>
  <c r="AI84" i="92"/>
  <c r="AA84" i="92"/>
  <c r="S84" i="92"/>
  <c r="AD84" i="92"/>
  <c r="Q84" i="92"/>
  <c r="Z84" i="92"/>
  <c r="AE84" i="92"/>
  <c r="M84" i="92"/>
  <c r="AF84" i="92"/>
  <c r="U84" i="92"/>
  <c r="O84" i="92"/>
  <c r="Y84" i="92"/>
  <c r="L84" i="92"/>
  <c r="W84" i="92"/>
  <c r="AJ84" i="92"/>
  <c r="AO84" i="92"/>
  <c r="AH84" i="92"/>
  <c r="X84" i="92"/>
  <c r="AR84" i="92"/>
  <c r="AP84" i="92"/>
  <c r="J84" i="92"/>
  <c r="AK84" i="92"/>
  <c r="P84" i="92"/>
  <c r="AC84" i="92"/>
  <c r="AQ84" i="92"/>
  <c r="AQ87" i="32"/>
  <c r="Z87" i="32"/>
  <c r="N87" i="32"/>
  <c r="AC87" i="32"/>
  <c r="AK87" i="32"/>
  <c r="L87" i="32"/>
  <c r="AN87" i="32"/>
  <c r="W87" i="32"/>
  <c r="AD87" i="32"/>
  <c r="R87" i="32"/>
  <c r="AH87" i="32"/>
  <c r="AS87" i="32"/>
  <c r="AB87" i="32"/>
  <c r="H87" i="32"/>
  <c r="S87" i="32"/>
  <c r="O87" i="32"/>
  <c r="K87" i="32"/>
  <c r="AM87" i="32"/>
  <c r="V87" i="32"/>
  <c r="AO87" i="32"/>
  <c r="X87" i="32"/>
  <c r="P87" i="32"/>
  <c r="AE87" i="32"/>
  <c r="AI87" i="32"/>
  <c r="AP87" i="32"/>
  <c r="Y87" i="32"/>
  <c r="Q87" i="32"/>
  <c r="M87" i="32"/>
  <c r="I87" i="32"/>
  <c r="AR87" i="32"/>
  <c r="AA87" i="32"/>
  <c r="J87" i="32"/>
  <c r="AL87" i="32"/>
  <c r="U87" i="32"/>
  <c r="AF87" i="32"/>
  <c r="AJ87" i="32"/>
  <c r="AI87" i="93"/>
  <c r="AH87" i="93"/>
  <c r="V87" i="93"/>
  <c r="U87" i="93"/>
  <c r="I87" i="93"/>
  <c r="H87" i="93"/>
  <c r="S87" i="93"/>
  <c r="AK87" i="93"/>
  <c r="AC87" i="93"/>
  <c r="AO87" i="93"/>
  <c r="X87" i="93"/>
  <c r="AQ87" i="93"/>
  <c r="AD87" i="93"/>
  <c r="Q87" i="93"/>
  <c r="AS87" i="93"/>
  <c r="AF87" i="93"/>
  <c r="W87" i="93"/>
  <c r="AP87" i="93"/>
  <c r="AB87" i="93"/>
  <c r="AM87" i="93"/>
  <c r="Z87" i="93"/>
  <c r="AN87" i="93"/>
  <c r="N87" i="93"/>
  <c r="O87" i="93"/>
  <c r="AE87" i="93"/>
  <c r="J87" i="93"/>
  <c r="R87" i="93"/>
  <c r="Y87" i="93"/>
  <c r="P87" i="93"/>
  <c r="L87" i="93"/>
  <c r="AA87" i="93"/>
  <c r="AR87" i="93"/>
  <c r="AL87" i="93"/>
  <c r="M87" i="93"/>
  <c r="K87" i="93"/>
  <c r="AJ87" i="93"/>
  <c r="AM85" i="88"/>
  <c r="V85" i="88"/>
  <c r="J85" i="88"/>
  <c r="AP85" i="88"/>
  <c r="AH85" i="88"/>
  <c r="Y85" i="88"/>
  <c r="M85" i="88"/>
  <c r="AS85" i="88"/>
  <c r="AB85" i="88"/>
  <c r="P85" i="88"/>
  <c r="AE85" i="88"/>
  <c r="S85" i="88"/>
  <c r="AQ85" i="88"/>
  <c r="Z85" i="88"/>
  <c r="R85" i="88"/>
  <c r="H85" i="88"/>
  <c r="AK85" i="88"/>
  <c r="L85" i="88"/>
  <c r="AR85" i="88"/>
  <c r="AA85" i="88"/>
  <c r="AI85" i="88"/>
  <c r="N85" i="88"/>
  <c r="AC85" i="88"/>
  <c r="AN85" i="88"/>
  <c r="W85" i="88"/>
  <c r="O85" i="88"/>
  <c r="Q85" i="88"/>
  <c r="AF85" i="88"/>
  <c r="AJ85" i="88"/>
  <c r="I85" i="88"/>
  <c r="X85" i="88"/>
  <c r="AL85" i="88"/>
  <c r="K85" i="88"/>
  <c r="AD85" i="88"/>
  <c r="U85" i="88"/>
  <c r="AO85" i="88"/>
  <c r="AH85" i="94"/>
  <c r="X85" i="94"/>
  <c r="K85" i="94"/>
  <c r="AR85" i="94"/>
  <c r="U85" i="94"/>
  <c r="AE85" i="94"/>
  <c r="J85" i="94"/>
  <c r="AO85" i="94"/>
  <c r="AA85" i="94"/>
  <c r="AS85" i="94"/>
  <c r="AI85" i="94"/>
  <c r="AQ85" i="94"/>
  <c r="AJ85" i="94"/>
  <c r="Y85" i="94"/>
  <c r="L85" i="94"/>
  <c r="H85" i="94"/>
  <c r="V85" i="94"/>
  <c r="I85" i="94"/>
  <c r="W85" i="94"/>
  <c r="M85" i="94"/>
  <c r="AL85" i="94"/>
  <c r="AD85" i="94"/>
  <c r="AM85" i="94"/>
  <c r="AF85" i="94"/>
  <c r="P85" i="94"/>
  <c r="R85" i="94"/>
  <c r="Q85" i="94"/>
  <c r="AC85" i="94"/>
  <c r="AN85" i="94"/>
  <c r="Z85" i="94"/>
  <c r="AB85" i="94"/>
  <c r="S85" i="94"/>
  <c r="AP85" i="94"/>
  <c r="AK85" i="94"/>
  <c r="O85" i="94"/>
  <c r="N85" i="94"/>
  <c r="AD86" i="87"/>
  <c r="M86" i="87"/>
  <c r="Q86" i="87"/>
  <c r="AP86" i="87"/>
  <c r="AC86" i="87"/>
  <c r="P86" i="87"/>
  <c r="AO86" i="87"/>
  <c r="U86" i="87"/>
  <c r="O86" i="87"/>
  <c r="AJ86" i="87"/>
  <c r="R86" i="87"/>
  <c r="AM86" i="87"/>
  <c r="Z86" i="87"/>
  <c r="AB86" i="87"/>
  <c r="AE86" i="87"/>
  <c r="N86" i="87"/>
  <c r="AI86" i="87"/>
  <c r="V86" i="87"/>
  <c r="I86" i="87"/>
  <c r="AS86" i="87"/>
  <c r="AH86" i="87"/>
  <c r="X86" i="87"/>
  <c r="AR86" i="87"/>
  <c r="AA86" i="87"/>
  <c r="J86" i="87"/>
  <c r="AL86" i="87"/>
  <c r="Y86" i="87"/>
  <c r="L86" i="87"/>
  <c r="AK86" i="87"/>
  <c r="S86" i="87"/>
  <c r="H86" i="87"/>
  <c r="AN86" i="87"/>
  <c r="W86" i="87"/>
  <c r="AQ86" i="87"/>
  <c r="AF86" i="87"/>
  <c r="K86" i="87"/>
  <c r="AM86" i="92"/>
  <c r="V86" i="92"/>
  <c r="AL86" i="92"/>
  <c r="W86" i="92"/>
  <c r="O86" i="92"/>
  <c r="AP86" i="92"/>
  <c r="AB86" i="92"/>
  <c r="Q86" i="92"/>
  <c r="J86" i="92"/>
  <c r="AD86" i="92"/>
  <c r="M86" i="92"/>
  <c r="AC86" i="92"/>
  <c r="P86" i="92"/>
  <c r="AK86" i="92"/>
  <c r="AF86" i="92"/>
  <c r="AS86" i="92"/>
  <c r="H86" i="92"/>
  <c r="U86" i="92"/>
  <c r="AO86" i="92"/>
  <c r="AH86" i="92"/>
  <c r="S86" i="92"/>
  <c r="AQ86" i="92"/>
  <c r="Z86" i="92"/>
  <c r="I86" i="92"/>
  <c r="AN86" i="92"/>
  <c r="X86" i="92"/>
  <c r="K86" i="92"/>
  <c r="Y86" i="92"/>
  <c r="AJ86" i="92"/>
  <c r="AE86" i="92"/>
  <c r="L86" i="92"/>
  <c r="AI86" i="92"/>
  <c r="AR86" i="92"/>
  <c r="R86" i="92"/>
  <c r="N86" i="92"/>
  <c r="AA86" i="92"/>
  <c r="AI83" i="91"/>
  <c r="V83" i="91"/>
  <c r="I83" i="91"/>
  <c r="AN83" i="91"/>
  <c r="AR83" i="91"/>
  <c r="Y83" i="91"/>
  <c r="AC83" i="91"/>
  <c r="K83" i="91"/>
  <c r="AJ83" i="91"/>
  <c r="J83" i="91"/>
  <c r="AM83" i="91"/>
  <c r="Z83" i="91"/>
  <c r="M83" i="91"/>
  <c r="AO83" i="91"/>
  <c r="AB83" i="91"/>
  <c r="U83" i="91"/>
  <c r="AF83" i="91"/>
  <c r="AK83" i="91"/>
  <c r="P83" i="91"/>
  <c r="O83" i="91"/>
  <c r="AQ83" i="91"/>
  <c r="H83" i="91"/>
  <c r="AA83" i="91"/>
  <c r="AL83" i="91"/>
  <c r="R83" i="91"/>
  <c r="W83" i="91"/>
  <c r="S83" i="91"/>
  <c r="X83" i="91"/>
  <c r="N83" i="91"/>
  <c r="AP83" i="91"/>
  <c r="AD83" i="91"/>
  <c r="AS83" i="91"/>
  <c r="L83" i="91"/>
  <c r="AH83" i="91"/>
  <c r="Q83" i="91"/>
  <c r="AE83" i="91"/>
  <c r="AL67" i="87"/>
  <c r="AK67" i="87"/>
  <c r="AS67" i="87"/>
  <c r="O67" i="87"/>
  <c r="M67" i="87"/>
  <c r="H67" i="87"/>
  <c r="J67" i="87"/>
  <c r="P67" i="87"/>
  <c r="S67" i="87"/>
  <c r="AM67" i="87"/>
  <c r="AB67" i="87"/>
  <c r="R67" i="87"/>
  <c r="AR67" i="87"/>
  <c r="AC67" i="87"/>
  <c r="L67" i="87"/>
  <c r="AE67" i="87"/>
  <c r="V67" i="87"/>
  <c r="K67" i="87"/>
  <c r="AJ67" i="87"/>
  <c r="AA67" i="87"/>
  <c r="AF67" i="87"/>
  <c r="AD67" i="87"/>
  <c r="X67" i="87"/>
  <c r="W67" i="87"/>
  <c r="U67" i="87"/>
  <c r="AN67" i="87"/>
  <c r="AI67" i="87"/>
  <c r="AQ67" i="87"/>
  <c r="AP67" i="87"/>
  <c r="Y67" i="87"/>
  <c r="Z67" i="87"/>
  <c r="N67" i="87"/>
  <c r="AO67" i="87"/>
  <c r="AH67" i="87"/>
  <c r="I67" i="87"/>
  <c r="Q67" i="87"/>
  <c r="AN67" i="93"/>
  <c r="W67" i="93"/>
  <c r="H67" i="93"/>
  <c r="AK67" i="93"/>
  <c r="AS67" i="93"/>
  <c r="AJ67" i="93"/>
  <c r="U67" i="93"/>
  <c r="R67" i="93"/>
  <c r="S67" i="93"/>
  <c r="AL67" i="93"/>
  <c r="AB67" i="93"/>
  <c r="Q67" i="93"/>
  <c r="AQ67" i="93"/>
  <c r="AH67" i="93"/>
  <c r="M67" i="93"/>
  <c r="L67" i="93"/>
  <c r="AO67" i="93"/>
  <c r="AF67" i="93"/>
  <c r="AD67" i="93"/>
  <c r="AI67" i="93"/>
  <c r="P67" i="93"/>
  <c r="X67" i="93"/>
  <c r="AP67" i="93"/>
  <c r="V67" i="93"/>
  <c r="AM67" i="93"/>
  <c r="AC67" i="93"/>
  <c r="AE67" i="93"/>
  <c r="N67" i="93"/>
  <c r="K67" i="93"/>
  <c r="Z67" i="93"/>
  <c r="O67" i="93"/>
  <c r="AR67" i="93"/>
  <c r="J67" i="93"/>
  <c r="AA67" i="93"/>
  <c r="Y67" i="93"/>
  <c r="I67" i="93"/>
  <c r="AQ68" i="87"/>
  <c r="Z68" i="87"/>
  <c r="I68" i="87"/>
  <c r="AE68" i="87"/>
  <c r="N68" i="87"/>
  <c r="X68" i="87"/>
  <c r="O68" i="87"/>
  <c r="AN68" i="87"/>
  <c r="AC68" i="87"/>
  <c r="AM68" i="87"/>
  <c r="V68" i="87"/>
  <c r="AP68" i="87"/>
  <c r="Y68" i="87"/>
  <c r="W68" i="87"/>
  <c r="AS68" i="87"/>
  <c r="AR68" i="87"/>
  <c r="AL68" i="87"/>
  <c r="AB68" i="87"/>
  <c r="AJ68" i="87"/>
  <c r="AA68" i="87"/>
  <c r="AI68" i="87"/>
  <c r="U68" i="87"/>
  <c r="AK68" i="87"/>
  <c r="AD68" i="87"/>
  <c r="M68" i="87"/>
  <c r="AO68" i="87"/>
  <c r="S68" i="87"/>
  <c r="Q68" i="87"/>
  <c r="R68" i="87"/>
  <c r="P68" i="87"/>
  <c r="AF68" i="87"/>
  <c r="K68" i="87"/>
  <c r="L68" i="87"/>
  <c r="J68" i="87"/>
  <c r="H68" i="87"/>
  <c r="AH68" i="87"/>
  <c r="AS68" i="93"/>
  <c r="AB68" i="93"/>
  <c r="K68" i="93"/>
  <c r="AD68" i="93"/>
  <c r="M68" i="93"/>
  <c r="W68" i="93"/>
  <c r="N68" i="93"/>
  <c r="AM68" i="93"/>
  <c r="AC68" i="93"/>
  <c r="AO68" i="93"/>
  <c r="X68" i="93"/>
  <c r="AP68" i="93"/>
  <c r="Y68" i="93"/>
  <c r="V68" i="93"/>
  <c r="L68" i="93"/>
  <c r="AI68" i="93"/>
  <c r="S68" i="93"/>
  <c r="AJ68" i="93"/>
  <c r="Z68" i="93"/>
  <c r="J68" i="93"/>
  <c r="AQ68" i="93"/>
  <c r="AF68" i="93"/>
  <c r="O68" i="93"/>
  <c r="AN68" i="93"/>
  <c r="AE68" i="93"/>
  <c r="H68" i="93"/>
  <c r="AH68" i="93"/>
  <c r="I68" i="93"/>
  <c r="AL68" i="93"/>
  <c r="AA68" i="93"/>
  <c r="Q68" i="93"/>
  <c r="AK68" i="93"/>
  <c r="U68" i="93"/>
  <c r="R68" i="93"/>
  <c r="P68" i="93"/>
  <c r="AR68" i="93"/>
  <c r="V65" i="32"/>
  <c r="AC65" i="32"/>
  <c r="K65" i="32"/>
  <c r="R65" i="32"/>
  <c r="AA65" i="32"/>
  <c r="I65" i="32"/>
  <c r="P65" i="32"/>
  <c r="Y65" i="32"/>
  <c r="AF65" i="32"/>
  <c r="N65" i="32"/>
  <c r="W65" i="32"/>
  <c r="AD65" i="32"/>
  <c r="U65" i="32"/>
  <c r="J65" i="32"/>
  <c r="H65" i="32"/>
  <c r="X65" i="32"/>
  <c r="L65" i="32"/>
  <c r="AB65" i="32"/>
  <c r="O65" i="32"/>
  <c r="M65" i="32"/>
  <c r="Z65" i="32"/>
  <c r="AE65" i="32"/>
  <c r="Q65" i="32"/>
  <c r="AR65" i="92"/>
  <c r="AA65" i="92"/>
  <c r="J65" i="92"/>
  <c r="H65" i="92"/>
  <c r="AO65" i="92"/>
  <c r="X65" i="92"/>
  <c r="AK65" i="92"/>
  <c r="Z65" i="92"/>
  <c r="P65" i="92"/>
  <c r="AL65" i="92"/>
  <c r="S65" i="92"/>
  <c r="V65" i="92"/>
  <c r="AN65" i="92"/>
  <c r="W65" i="92"/>
  <c r="U65" i="92"/>
  <c r="AI65" i="92"/>
  <c r="I65" i="92"/>
  <c r="Y65" i="92"/>
  <c r="AP65" i="92"/>
  <c r="AM65" i="92"/>
  <c r="AH65" i="92"/>
  <c r="R65" i="92"/>
  <c r="AS65" i="92"/>
  <c r="M65" i="92"/>
  <c r="AJ65" i="92"/>
  <c r="AB65" i="92"/>
  <c r="AQ65" i="92"/>
  <c r="AE65" i="92"/>
  <c r="N65" i="92"/>
  <c r="AC65" i="92"/>
  <c r="AF65" i="92"/>
  <c r="Q65" i="92"/>
  <c r="K65" i="92"/>
  <c r="L65" i="92"/>
  <c r="O65" i="92"/>
  <c r="AD65" i="92"/>
  <c r="Q64" i="32"/>
  <c r="Z64" i="32"/>
  <c r="H64" i="32"/>
  <c r="O64" i="32"/>
  <c r="X64" i="32"/>
  <c r="AE64" i="32"/>
  <c r="M64" i="32"/>
  <c r="V64" i="32"/>
  <c r="AC64" i="32"/>
  <c r="K64" i="32"/>
  <c r="I64" i="32"/>
  <c r="Y64" i="32"/>
  <c r="W64" i="32"/>
  <c r="L64" i="32"/>
  <c r="AB64" i="32"/>
  <c r="AA64" i="32"/>
  <c r="AF64" i="32"/>
  <c r="R64" i="32"/>
  <c r="J64" i="32"/>
  <c r="N64" i="32"/>
  <c r="U64" i="32"/>
  <c r="P64" i="32"/>
  <c r="AD64" i="32"/>
  <c r="AM64" i="92"/>
  <c r="V64" i="92"/>
  <c r="AH64" i="92"/>
  <c r="R64" i="92"/>
  <c r="AK64" i="92"/>
  <c r="P64" i="92"/>
  <c r="H64" i="92"/>
  <c r="AF64" i="92"/>
  <c r="AI64" i="92"/>
  <c r="Q64" i="92"/>
  <c r="AC64" i="92"/>
  <c r="L64" i="92"/>
  <c r="AN64" i="92"/>
  <c r="AE64" i="92"/>
  <c r="AL64" i="92"/>
  <c r="S64" i="92"/>
  <c r="Y64" i="92"/>
  <c r="AO64" i="92"/>
  <c r="W64" i="92"/>
  <c r="N64" i="92"/>
  <c r="AA64" i="92"/>
  <c r="AP64" i="92"/>
  <c r="X64" i="92"/>
  <c r="AR64" i="92"/>
  <c r="I64" i="92"/>
  <c r="AB64" i="92"/>
  <c r="K64" i="92"/>
  <c r="AJ64" i="92"/>
  <c r="AS64" i="92"/>
  <c r="U64" i="92"/>
  <c r="O64" i="92"/>
  <c r="AD64" i="92"/>
  <c r="M64" i="92"/>
  <c r="J64" i="92"/>
  <c r="AQ64" i="92"/>
  <c r="Z64" i="92"/>
  <c r="AO66" i="91"/>
  <c r="X66" i="91"/>
  <c r="AM66" i="91"/>
  <c r="V66" i="91"/>
  <c r="H66" i="91"/>
  <c r="AN66" i="91"/>
  <c r="AD66" i="91"/>
  <c r="AS66" i="91"/>
  <c r="AB66" i="91"/>
  <c r="K66" i="91"/>
  <c r="W66" i="91"/>
  <c r="AH66" i="91"/>
  <c r="AI66" i="91"/>
  <c r="Y66" i="91"/>
  <c r="N66" i="91"/>
  <c r="AK66" i="91"/>
  <c r="AR66" i="91"/>
  <c r="AL66" i="91"/>
  <c r="R66" i="91"/>
  <c r="I66" i="91"/>
  <c r="S66" i="91"/>
  <c r="M66" i="91"/>
  <c r="AQ66" i="91"/>
  <c r="U66" i="91"/>
  <c r="O66" i="91"/>
  <c r="AP66" i="91"/>
  <c r="Z66" i="91"/>
  <c r="P66" i="91"/>
  <c r="AA66" i="91"/>
  <c r="AE66" i="91"/>
  <c r="Q66" i="91"/>
  <c r="J66" i="91"/>
  <c r="AC66" i="91"/>
  <c r="AJ66" i="91"/>
  <c r="L66" i="91"/>
  <c r="AF66" i="91"/>
  <c r="AL67" i="88"/>
  <c r="AJ67" i="88"/>
  <c r="AN67" i="88"/>
  <c r="AE67" i="88"/>
  <c r="Z67" i="88"/>
  <c r="AQ67" i="88"/>
  <c r="J67" i="88"/>
  <c r="I67" i="88"/>
  <c r="AC67" i="88"/>
  <c r="L67" i="88"/>
  <c r="AD67" i="88"/>
  <c r="U67" i="88"/>
  <c r="M67" i="88"/>
  <c r="AI67" i="88"/>
  <c r="O67" i="88"/>
  <c r="AF67" i="88"/>
  <c r="AS67" i="88"/>
  <c r="P67" i="88"/>
  <c r="W67" i="88"/>
  <c r="N67" i="88"/>
  <c r="AR67" i="88"/>
  <c r="K67" i="88"/>
  <c r="AA67" i="88"/>
  <c r="R67" i="88"/>
  <c r="H67" i="88"/>
  <c r="AB67" i="88"/>
  <c r="AP67" i="88"/>
  <c r="Y67" i="88"/>
  <c r="V67" i="88"/>
  <c r="AK67" i="88"/>
  <c r="AH67" i="88"/>
  <c r="AO67" i="88"/>
  <c r="AM67" i="88"/>
  <c r="Q67" i="88"/>
  <c r="S67" i="88"/>
  <c r="X67" i="88"/>
  <c r="AK67" i="94"/>
  <c r="V67" i="94"/>
  <c r="AF67" i="94"/>
  <c r="O67" i="94"/>
  <c r="AP67" i="94"/>
  <c r="N67" i="94"/>
  <c r="R67" i="94"/>
  <c r="S67" i="94"/>
  <c r="AS67" i="94"/>
  <c r="AL67" i="94"/>
  <c r="AD67" i="94"/>
  <c r="M67" i="94"/>
  <c r="AR67" i="94"/>
  <c r="Y67" i="94"/>
  <c r="P67" i="94"/>
  <c r="X67" i="94"/>
  <c r="U67" i="94"/>
  <c r="AQ67" i="94"/>
  <c r="J67" i="94"/>
  <c r="W67" i="94"/>
  <c r="L67" i="94"/>
  <c r="H67" i="94"/>
  <c r="AB67" i="94"/>
  <c r="Q67" i="94"/>
  <c r="AA67" i="94"/>
  <c r="AE67" i="94"/>
  <c r="AJ67" i="94"/>
  <c r="K67" i="94"/>
  <c r="AO67" i="94"/>
  <c r="AM67" i="94"/>
  <c r="AN67" i="94"/>
  <c r="AI67" i="94"/>
  <c r="Z67" i="94"/>
  <c r="AH67" i="94"/>
  <c r="AC67" i="94"/>
  <c r="I67" i="94"/>
  <c r="AQ68" i="88"/>
  <c r="Z68" i="88"/>
  <c r="I68" i="88"/>
  <c r="AC68" i="88"/>
  <c r="L68" i="88"/>
  <c r="J68" i="88"/>
  <c r="AP68" i="88"/>
  <c r="K68" i="88"/>
  <c r="AB68" i="88"/>
  <c r="Y68" i="88"/>
  <c r="AI68" i="88"/>
  <c r="Q68" i="88"/>
  <c r="AJ68" i="88"/>
  <c r="AR68" i="88"/>
  <c r="U68" i="88"/>
  <c r="AF68" i="88"/>
  <c r="AL68" i="88"/>
  <c r="S68" i="88"/>
  <c r="O68" i="88"/>
  <c r="AM68" i="88"/>
  <c r="V68" i="88"/>
  <c r="X68" i="88"/>
  <c r="AE68" i="88"/>
  <c r="AS68" i="88"/>
  <c r="AO68" i="88"/>
  <c r="H68" i="88"/>
  <c r="N68" i="88"/>
  <c r="R68" i="88"/>
  <c r="AH68" i="88"/>
  <c r="AA68" i="88"/>
  <c r="AD68" i="88"/>
  <c r="AK68" i="88"/>
  <c r="W68" i="88"/>
  <c r="M68" i="88"/>
  <c r="P68" i="88"/>
  <c r="AN68" i="88"/>
  <c r="AP68" i="94"/>
  <c r="AK68" i="94"/>
  <c r="AA68" i="94"/>
  <c r="J68" i="94"/>
  <c r="AC68" i="94"/>
  <c r="S68" i="94"/>
  <c r="AB68" i="94"/>
  <c r="AM68" i="94"/>
  <c r="R68" i="94"/>
  <c r="AJ68" i="94"/>
  <c r="AF68" i="94"/>
  <c r="O68" i="94"/>
  <c r="AR68" i="94"/>
  <c r="AH68" i="94"/>
  <c r="AO68" i="94"/>
  <c r="V68" i="94"/>
  <c r="L68" i="94"/>
  <c r="X68" i="94"/>
  <c r="K68" i="94"/>
  <c r="AL68" i="94"/>
  <c r="W68" i="94"/>
  <c r="AN68" i="94"/>
  <c r="H68" i="94"/>
  <c r="P68" i="94"/>
  <c r="AD68" i="94"/>
  <c r="Z68" i="94"/>
  <c r="U68" i="94"/>
  <c r="M68" i="94"/>
  <c r="Q68" i="94"/>
  <c r="AE68" i="94"/>
  <c r="Y68" i="94"/>
  <c r="AI68" i="94"/>
  <c r="N68" i="94"/>
  <c r="AS68" i="94"/>
  <c r="I68" i="94"/>
  <c r="AQ68" i="94"/>
  <c r="AR65" i="88"/>
  <c r="AA65" i="88"/>
  <c r="J65" i="88"/>
  <c r="H65" i="88"/>
  <c r="AK65" i="88"/>
  <c r="X65" i="88"/>
  <c r="O65" i="88"/>
  <c r="AL65" i="88"/>
  <c r="Q65" i="88"/>
  <c r="V65" i="88"/>
  <c r="AJ65" i="88"/>
  <c r="AH65" i="88"/>
  <c r="R65" i="88"/>
  <c r="AD65" i="88"/>
  <c r="M65" i="88"/>
  <c r="AB65" i="88"/>
  <c r="AS65" i="88"/>
  <c r="L65" i="88"/>
  <c r="K65" i="88"/>
  <c r="AN65" i="88"/>
  <c r="W65" i="88"/>
  <c r="S65" i="88"/>
  <c r="I65" i="88"/>
  <c r="AQ65" i="88"/>
  <c r="U65" i="88"/>
  <c r="Z65" i="88"/>
  <c r="AM65" i="88"/>
  <c r="AP65" i="88"/>
  <c r="AO65" i="88"/>
  <c r="AE65" i="88"/>
  <c r="N65" i="88"/>
  <c r="P65" i="88"/>
  <c r="AC65" i="88"/>
  <c r="AF65" i="88"/>
  <c r="AI65" i="88"/>
  <c r="Y65" i="88"/>
  <c r="AC65" i="93"/>
  <c r="L65" i="93"/>
  <c r="AK65" i="93"/>
  <c r="AM65" i="93"/>
  <c r="AB65" i="93"/>
  <c r="R65" i="93"/>
  <c r="AR65" i="93"/>
  <c r="AP65" i="93"/>
  <c r="Y65" i="93"/>
  <c r="S65" i="93"/>
  <c r="V65" i="93"/>
  <c r="K65" i="93"/>
  <c r="AJ65" i="93"/>
  <c r="AA65" i="93"/>
  <c r="Q65" i="93"/>
  <c r="AE65" i="93"/>
  <c r="J65" i="93"/>
  <c r="AL65" i="93"/>
  <c r="N65" i="93"/>
  <c r="AD65" i="93"/>
  <c r="AI65" i="93"/>
  <c r="X65" i="93"/>
  <c r="P65" i="93"/>
  <c r="Z65" i="93"/>
  <c r="U65" i="93"/>
  <c r="H65" i="93"/>
  <c r="O65" i="93"/>
  <c r="AN65" i="93"/>
  <c r="M65" i="93"/>
  <c r="AQ65" i="93"/>
  <c r="W65" i="93"/>
  <c r="I65" i="93"/>
  <c r="AO65" i="93"/>
  <c r="AS65" i="93"/>
  <c r="AF65" i="93"/>
  <c r="AH65" i="93"/>
  <c r="AM64" i="88"/>
  <c r="V64" i="88"/>
  <c r="AE64" i="88"/>
  <c r="N64" i="88"/>
  <c r="AS64" i="88"/>
  <c r="AJ64" i="88"/>
  <c r="P64" i="88"/>
  <c r="AF64" i="88"/>
  <c r="AD64" i="88"/>
  <c r="M64" i="88"/>
  <c r="AK64" i="88"/>
  <c r="AH64" i="88"/>
  <c r="K64" i="88"/>
  <c r="J64" i="88"/>
  <c r="AA64" i="88"/>
  <c r="AR64" i="88"/>
  <c r="AO64" i="88"/>
  <c r="Q64" i="88"/>
  <c r="Y64" i="88"/>
  <c r="X64" i="88"/>
  <c r="AI64" i="88"/>
  <c r="AP64" i="88"/>
  <c r="AL64" i="88"/>
  <c r="AB64" i="88"/>
  <c r="R64" i="88"/>
  <c r="AN64" i="88"/>
  <c r="W64" i="88"/>
  <c r="AC64" i="88"/>
  <c r="L64" i="88"/>
  <c r="H64" i="88"/>
  <c r="U64" i="88"/>
  <c r="AQ64" i="88"/>
  <c r="I64" i="88"/>
  <c r="S64" i="88"/>
  <c r="Z64" i="88"/>
  <c r="O64" i="88"/>
  <c r="AO64" i="93"/>
  <c r="X64" i="93"/>
  <c r="AE64" i="93"/>
  <c r="N64" i="93"/>
  <c r="U64" i="93"/>
  <c r="AJ64" i="93"/>
  <c r="AA64" i="93"/>
  <c r="AK64" i="93"/>
  <c r="S64" i="93"/>
  <c r="AQ64" i="93"/>
  <c r="Z64" i="93"/>
  <c r="I64" i="93"/>
  <c r="AP64" i="93"/>
  <c r="AL64" i="93"/>
  <c r="H64" i="93"/>
  <c r="AI64" i="93"/>
  <c r="Y64" i="93"/>
  <c r="P64" i="93"/>
  <c r="AN64" i="93"/>
  <c r="AD64" i="93"/>
  <c r="AH64" i="93"/>
  <c r="J64" i="93"/>
  <c r="AM64" i="93"/>
  <c r="AC64" i="93"/>
  <c r="R64" i="93"/>
  <c r="AF64" i="93"/>
  <c r="O64" i="93"/>
  <c r="W64" i="93"/>
  <c r="M64" i="93"/>
  <c r="Q64" i="93"/>
  <c r="V64" i="93"/>
  <c r="K64" i="93"/>
  <c r="AR64" i="93"/>
  <c r="AB64" i="93"/>
  <c r="AS64" i="93"/>
  <c r="L64" i="93"/>
  <c r="Y66" i="32"/>
  <c r="AF66" i="32"/>
  <c r="N66" i="32"/>
  <c r="W66" i="32"/>
  <c r="AD66" i="32"/>
  <c r="L66" i="32"/>
  <c r="U66" i="32"/>
  <c r="AB66" i="32"/>
  <c r="J66" i="32"/>
  <c r="Q66" i="32"/>
  <c r="Z66" i="32"/>
  <c r="O66" i="32"/>
  <c r="AE66" i="32"/>
  <c r="V66" i="32"/>
  <c r="P66" i="32"/>
  <c r="AC66" i="32"/>
  <c r="R66" i="32"/>
  <c r="I66" i="32"/>
  <c r="X66" i="32"/>
  <c r="M66" i="32"/>
  <c r="K66" i="32"/>
  <c r="H66" i="32"/>
  <c r="AA66" i="32"/>
  <c r="AF66" i="92"/>
  <c r="O66" i="92"/>
  <c r="Q66" i="92"/>
  <c r="Y66" i="92"/>
  <c r="AP66" i="92"/>
  <c r="AL66" i="92"/>
  <c r="R66" i="92"/>
  <c r="AS66" i="92"/>
  <c r="AB66" i="92"/>
  <c r="K66" i="92"/>
  <c r="AC66" i="92"/>
  <c r="L66" i="92"/>
  <c r="Z66" i="92"/>
  <c r="AQ66" i="92"/>
  <c r="J66" i="92"/>
  <c r="I66" i="92"/>
  <c r="AO66" i="92"/>
  <c r="X66" i="92"/>
  <c r="W66" i="92"/>
  <c r="AE66" i="92"/>
  <c r="AN66" i="92"/>
  <c r="AM66" i="92"/>
  <c r="U66" i="92"/>
  <c r="M66" i="92"/>
  <c r="AK66" i="92"/>
  <c r="H66" i="92"/>
  <c r="P66" i="92"/>
  <c r="AH66" i="92"/>
  <c r="AD66" i="92"/>
  <c r="AR66" i="92"/>
  <c r="N66" i="92"/>
  <c r="AA66" i="92"/>
  <c r="S66" i="92"/>
  <c r="AI66" i="92"/>
  <c r="V66" i="92"/>
  <c r="AJ66" i="92"/>
  <c r="AB67" i="32"/>
  <c r="J67" i="32"/>
  <c r="Q67" i="32"/>
  <c r="Z67" i="32"/>
  <c r="H67" i="32"/>
  <c r="O67" i="32"/>
  <c r="X67" i="32"/>
  <c r="AE67" i="32"/>
  <c r="M67" i="32"/>
  <c r="V67" i="32"/>
  <c r="AC67" i="32"/>
  <c r="AA67" i="32"/>
  <c r="P67" i="32"/>
  <c r="K67" i="32"/>
  <c r="N67" i="32"/>
  <c r="AD67" i="32"/>
  <c r="U67" i="32"/>
  <c r="I67" i="32"/>
  <c r="L67" i="32"/>
  <c r="W67" i="32"/>
  <c r="R67" i="32"/>
  <c r="Y67" i="32"/>
  <c r="AF67" i="32"/>
  <c r="AL67" i="92"/>
  <c r="AN67" i="92"/>
  <c r="W67" i="92"/>
  <c r="AQ67" i="92"/>
  <c r="AF67" i="92"/>
  <c r="X67" i="92"/>
  <c r="U67" i="92"/>
  <c r="AO67" i="92"/>
  <c r="J67" i="92"/>
  <c r="P67" i="92"/>
  <c r="AI67" i="92"/>
  <c r="AJ67" i="92"/>
  <c r="Z67" i="92"/>
  <c r="O67" i="92"/>
  <c r="AR67" i="92"/>
  <c r="M67" i="92"/>
  <c r="AD67" i="92"/>
  <c r="AA67" i="92"/>
  <c r="Q67" i="92"/>
  <c r="H67" i="92"/>
  <c r="AH67" i="92"/>
  <c r="N67" i="92"/>
  <c r="AC67" i="92"/>
  <c r="L67" i="92"/>
  <c r="I67" i="92"/>
  <c r="AE67" i="92"/>
  <c r="AP67" i="92"/>
  <c r="Y67" i="92"/>
  <c r="V67" i="92"/>
  <c r="AK67" i="92"/>
  <c r="AS67" i="92"/>
  <c r="K67" i="92"/>
  <c r="AM67" i="92"/>
  <c r="R67" i="92"/>
  <c r="AB67" i="92"/>
  <c r="S67" i="92"/>
  <c r="AE68" i="32"/>
  <c r="M68" i="32"/>
  <c r="V68" i="32"/>
  <c r="AC68" i="32"/>
  <c r="K68" i="32"/>
  <c r="R68" i="32"/>
  <c r="AA68" i="32"/>
  <c r="I68" i="32"/>
  <c r="P68" i="32"/>
  <c r="Y68" i="32"/>
  <c r="AF68" i="32"/>
  <c r="W68" i="32"/>
  <c r="L68" i="32"/>
  <c r="AB68" i="32"/>
  <c r="Z68" i="32"/>
  <c r="O68" i="32"/>
  <c r="N68" i="32"/>
  <c r="J68" i="32"/>
  <c r="U68" i="32"/>
  <c r="AD68" i="32"/>
  <c r="Q68" i="32"/>
  <c r="H68" i="32"/>
  <c r="X68" i="32"/>
  <c r="AQ68" i="92"/>
  <c r="Z68" i="92"/>
  <c r="I68" i="92"/>
  <c r="P68" i="92"/>
  <c r="L68" i="92"/>
  <c r="AP68" i="92"/>
  <c r="J68" i="92"/>
  <c r="AA68" i="92"/>
  <c r="Y68" i="92"/>
  <c r="AM68" i="92"/>
  <c r="V68" i="92"/>
  <c r="AS68" i="92"/>
  <c r="AB68" i="92"/>
  <c r="K68" i="92"/>
  <c r="N68" i="92"/>
  <c r="AE68" i="92"/>
  <c r="H68" i="92"/>
  <c r="AR68" i="92"/>
  <c r="U68" i="92"/>
  <c r="Q68" i="92"/>
  <c r="AN68" i="92"/>
  <c r="AF68" i="92"/>
  <c r="AK68" i="92"/>
  <c r="O68" i="92"/>
  <c r="AJ68" i="92"/>
  <c r="AH68" i="92"/>
  <c r="AD68" i="92"/>
  <c r="M68" i="92"/>
  <c r="AL68" i="92"/>
  <c r="AC68" i="92"/>
  <c r="S68" i="92"/>
  <c r="X68" i="92"/>
  <c r="AI68" i="92"/>
  <c r="W68" i="92"/>
  <c r="R68" i="92"/>
  <c r="AO68" i="92"/>
  <c r="AJ65" i="91"/>
  <c r="AH65" i="91"/>
  <c r="R65" i="91"/>
  <c r="P65" i="91"/>
  <c r="AI65" i="91"/>
  <c r="Y65" i="91"/>
  <c r="O65" i="91"/>
  <c r="V65" i="91"/>
  <c r="K65" i="91"/>
  <c r="I65" i="91"/>
  <c r="AF65" i="91"/>
  <c r="AL65" i="91"/>
  <c r="X65" i="91"/>
  <c r="M65" i="91"/>
  <c r="AE65" i="91"/>
  <c r="N65" i="91"/>
  <c r="H65" i="91"/>
  <c r="Z65" i="91"/>
  <c r="L65" i="91"/>
  <c r="AA65" i="91"/>
  <c r="AP65" i="91"/>
  <c r="W65" i="91"/>
  <c r="Q65" i="91"/>
  <c r="AO65" i="91"/>
  <c r="S65" i="91"/>
  <c r="AR65" i="91"/>
  <c r="U65" i="91"/>
  <c r="AS65" i="91"/>
  <c r="AD65" i="91"/>
  <c r="AK65" i="91"/>
  <c r="AN65" i="91"/>
  <c r="AM65" i="91"/>
  <c r="J65" i="91"/>
  <c r="AQ65" i="91"/>
  <c r="AB65" i="91"/>
  <c r="AC65" i="91"/>
  <c r="AD64" i="91"/>
  <c r="M64" i="91"/>
  <c r="AN64" i="91"/>
  <c r="W64" i="91"/>
  <c r="X64" i="91"/>
  <c r="N64" i="91"/>
  <c r="AQ64" i="91"/>
  <c r="Z64" i="91"/>
  <c r="I64" i="91"/>
  <c r="AS64" i="91"/>
  <c r="AO64" i="91"/>
  <c r="L64" i="91"/>
  <c r="AK64" i="91"/>
  <c r="Y64" i="91"/>
  <c r="O64" i="91"/>
  <c r="AR64" i="91"/>
  <c r="AM64" i="91"/>
  <c r="V64" i="91"/>
  <c r="AB64" i="91"/>
  <c r="P64" i="91"/>
  <c r="AC64" i="91"/>
  <c r="H64" i="91"/>
  <c r="AJ64" i="91"/>
  <c r="AH64" i="91"/>
  <c r="J64" i="91"/>
  <c r="AP64" i="91"/>
  <c r="AF64" i="91"/>
  <c r="AI64" i="91"/>
  <c r="U64" i="91"/>
  <c r="K64" i="91"/>
  <c r="R64" i="91"/>
  <c r="AL64" i="91"/>
  <c r="AE64" i="91"/>
  <c r="Q64" i="91"/>
  <c r="S64" i="91"/>
  <c r="AA64" i="91"/>
  <c r="AF66" i="88"/>
  <c r="O66" i="88"/>
  <c r="AD66" i="88"/>
  <c r="M66" i="88"/>
  <c r="U66" i="88"/>
  <c r="W66" i="88"/>
  <c r="AN66" i="88"/>
  <c r="H66" i="88"/>
  <c r="AM66" i="88"/>
  <c r="AO66" i="88"/>
  <c r="X66" i="88"/>
  <c r="AJ66" i="88"/>
  <c r="AL66" i="88"/>
  <c r="AA66" i="88"/>
  <c r="Q66" i="88"/>
  <c r="N66" i="88"/>
  <c r="AE66" i="88"/>
  <c r="AC66" i="88"/>
  <c r="AP66" i="88"/>
  <c r="AR66" i="88"/>
  <c r="Z66" i="88"/>
  <c r="I66" i="88"/>
  <c r="AS66" i="88"/>
  <c r="AB66" i="88"/>
  <c r="K66" i="88"/>
  <c r="Y66" i="88"/>
  <c r="AQ66" i="88"/>
  <c r="L66" i="88"/>
  <c r="S66" i="88"/>
  <c r="J66" i="88"/>
  <c r="AK66" i="88"/>
  <c r="AH66" i="88"/>
  <c r="R66" i="88"/>
  <c r="P66" i="88"/>
  <c r="V66" i="88"/>
  <c r="AI66" i="88"/>
  <c r="AL66" i="94"/>
  <c r="P66" i="94"/>
  <c r="H66" i="94"/>
  <c r="AS66" i="94"/>
  <c r="V66" i="94"/>
  <c r="AI66" i="94"/>
  <c r="W66" i="94"/>
  <c r="AM66" i="94"/>
  <c r="AE66" i="94"/>
  <c r="AB66" i="94"/>
  <c r="M66" i="94"/>
  <c r="AN66" i="94"/>
  <c r="AH66" i="94"/>
  <c r="Y66" i="94"/>
  <c r="AF66" i="94"/>
  <c r="O66" i="94"/>
  <c r="K66" i="94"/>
  <c r="AP66" i="94"/>
  <c r="AR66" i="94"/>
  <c r="AC66" i="94"/>
  <c r="U66" i="94"/>
  <c r="L66" i="94"/>
  <c r="R66" i="94"/>
  <c r="Q66" i="94"/>
  <c r="AK66" i="94"/>
  <c r="AO66" i="94"/>
  <c r="N66" i="94"/>
  <c r="S66" i="94"/>
  <c r="AQ66" i="94"/>
  <c r="J66" i="94"/>
  <c r="AD66" i="94"/>
  <c r="Z66" i="94"/>
  <c r="AA66" i="94"/>
  <c r="X66" i="94"/>
  <c r="AJ66" i="94"/>
  <c r="I66" i="94"/>
  <c r="AC67" i="91"/>
  <c r="L67" i="91"/>
  <c r="AF67" i="91"/>
  <c r="O67" i="91"/>
  <c r="AH67" i="91"/>
  <c r="I67" i="91"/>
  <c r="AO67" i="91"/>
  <c r="AE67" i="91"/>
  <c r="AS67" i="91"/>
  <c r="AM67" i="91"/>
  <c r="AA67" i="91"/>
  <c r="AQ67" i="91"/>
  <c r="AI67" i="91"/>
  <c r="N67" i="91"/>
  <c r="M67" i="91"/>
  <c r="P67" i="91"/>
  <c r="V67" i="91"/>
  <c r="J67" i="91"/>
  <c r="AJ67" i="91"/>
  <c r="Q67" i="91"/>
  <c r="H67" i="91"/>
  <c r="W67" i="91"/>
  <c r="U67" i="91"/>
  <c r="AP67" i="91"/>
  <c r="K67" i="91"/>
  <c r="AD67" i="91"/>
  <c r="AL67" i="91"/>
  <c r="AR67" i="91"/>
  <c r="Z67" i="91"/>
  <c r="AK67" i="91"/>
  <c r="R67" i="91"/>
  <c r="X67" i="91"/>
  <c r="AN67" i="91"/>
  <c r="Y67" i="91"/>
  <c r="AB67" i="91"/>
  <c r="S67" i="91"/>
  <c r="AI68" i="91"/>
  <c r="Q68" i="91"/>
  <c r="AL68" i="91"/>
  <c r="K68" i="91"/>
  <c r="AJ68" i="91"/>
  <c r="Y68" i="91"/>
  <c r="P68" i="91"/>
  <c r="X68" i="91"/>
  <c r="AQ68" i="91"/>
  <c r="Z68" i="91"/>
  <c r="I68" i="91"/>
  <c r="J68" i="91"/>
  <c r="L68" i="91"/>
  <c r="AM68" i="91"/>
  <c r="V68" i="91"/>
  <c r="AH68" i="91"/>
  <c r="AC68" i="91"/>
  <c r="AB68" i="91"/>
  <c r="N68" i="91"/>
  <c r="AP68" i="91"/>
  <c r="AR68" i="91"/>
  <c r="AF68" i="91"/>
  <c r="W68" i="91"/>
  <c r="U68" i="91"/>
  <c r="AO68" i="91"/>
  <c r="AD68" i="91"/>
  <c r="AA68" i="91"/>
  <c r="O68" i="91"/>
  <c r="AN68" i="91"/>
  <c r="R68" i="91"/>
  <c r="AE68" i="91"/>
  <c r="AS68" i="91"/>
  <c r="H68" i="91"/>
  <c r="M68" i="91"/>
  <c r="S68" i="91"/>
  <c r="AK68" i="91"/>
  <c r="AR65" i="87"/>
  <c r="AA65" i="87"/>
  <c r="J65" i="87"/>
  <c r="H65" i="87"/>
  <c r="AL65" i="87"/>
  <c r="AM65" i="87"/>
  <c r="AC65" i="87"/>
  <c r="S65" i="87"/>
  <c r="AS65" i="87"/>
  <c r="AI65" i="87"/>
  <c r="AB65" i="87"/>
  <c r="Y65" i="87"/>
  <c r="X65" i="87"/>
  <c r="AN65" i="87"/>
  <c r="W65" i="87"/>
  <c r="U65" i="87"/>
  <c r="V65" i="87"/>
  <c r="L65" i="87"/>
  <c r="AK65" i="87"/>
  <c r="AJ65" i="87"/>
  <c r="O65" i="87"/>
  <c r="Q65" i="87"/>
  <c r="P65" i="87"/>
  <c r="M65" i="87"/>
  <c r="K65" i="87"/>
  <c r="R65" i="87"/>
  <c r="AF65" i="87"/>
  <c r="Z65" i="87"/>
  <c r="AQ65" i="87"/>
  <c r="I65" i="87"/>
  <c r="AD65" i="87"/>
  <c r="AH65" i="87"/>
  <c r="AE65" i="87"/>
  <c r="N65" i="87"/>
  <c r="AP65" i="87"/>
  <c r="AO65" i="87"/>
  <c r="AQ65" i="94"/>
  <c r="AB65" i="94"/>
  <c r="K65" i="94"/>
  <c r="P65" i="94"/>
  <c r="H65" i="94"/>
  <c r="AC65" i="94"/>
  <c r="AI65" i="94"/>
  <c r="AL65" i="94"/>
  <c r="S65" i="94"/>
  <c r="AO65" i="94"/>
  <c r="V65" i="94"/>
  <c r="AN65" i="94"/>
  <c r="AH65" i="94"/>
  <c r="R65" i="94"/>
  <c r="Y65" i="94"/>
  <c r="M65" i="94"/>
  <c r="AA65" i="94"/>
  <c r="AS65" i="94"/>
  <c r="AM65" i="94"/>
  <c r="AR65" i="94"/>
  <c r="X65" i="94"/>
  <c r="J65" i="94"/>
  <c r="AK65" i="94"/>
  <c r="Z65" i="94"/>
  <c r="AD65" i="94"/>
  <c r="W65" i="94"/>
  <c r="AP65" i="94"/>
  <c r="AF65" i="94"/>
  <c r="O65" i="94"/>
  <c r="L65" i="94"/>
  <c r="AE65" i="94"/>
  <c r="AJ65" i="94"/>
  <c r="N65" i="94"/>
  <c r="Q65" i="94"/>
  <c r="U65" i="94"/>
  <c r="I65" i="94"/>
  <c r="AM64" i="87"/>
  <c r="V64" i="87"/>
  <c r="AF64" i="87"/>
  <c r="O64" i="87"/>
  <c r="K64" i="87"/>
  <c r="AS64" i="87"/>
  <c r="AN64" i="87"/>
  <c r="AK64" i="87"/>
  <c r="AE64" i="87"/>
  <c r="AI64" i="87"/>
  <c r="Q64" i="87"/>
  <c r="AR64" i="87"/>
  <c r="AA64" i="87"/>
  <c r="J64" i="87"/>
  <c r="AP64" i="87"/>
  <c r="AC64" i="87"/>
  <c r="AH64" i="87"/>
  <c r="AB64" i="87"/>
  <c r="X64" i="87"/>
  <c r="W64" i="87"/>
  <c r="AD64" i="87"/>
  <c r="M64" i="87"/>
  <c r="H64" i="87"/>
  <c r="Y64" i="87"/>
  <c r="AO64" i="87"/>
  <c r="AQ64" i="87"/>
  <c r="Z64" i="87"/>
  <c r="I64" i="87"/>
  <c r="S64" i="87"/>
  <c r="R64" i="87"/>
  <c r="N64" i="87"/>
  <c r="L64" i="87"/>
  <c r="AL64" i="87"/>
  <c r="AJ64" i="87"/>
  <c r="P64" i="87"/>
  <c r="U64" i="87"/>
  <c r="AN64" i="94"/>
  <c r="W64" i="94"/>
  <c r="AM64" i="94"/>
  <c r="V64" i="94"/>
  <c r="AH64" i="94"/>
  <c r="S64" i="94"/>
  <c r="I64" i="94"/>
  <c r="AE64" i="94"/>
  <c r="N64" i="94"/>
  <c r="P64" i="94"/>
  <c r="AO64" i="94"/>
  <c r="AD64" i="94"/>
  <c r="H64" i="94"/>
  <c r="Z64" i="94"/>
  <c r="AK64" i="94"/>
  <c r="AJ64" i="94"/>
  <c r="AQ64" i="94"/>
  <c r="AI64" i="94"/>
  <c r="AF64" i="94"/>
  <c r="R64" i="94"/>
  <c r="U64" i="94"/>
  <c r="AC64" i="94"/>
  <c r="L64" i="94"/>
  <c r="Q64" i="94"/>
  <c r="AR64" i="94"/>
  <c r="AA64" i="94"/>
  <c r="J64" i="94"/>
  <c r="K64" i="94"/>
  <c r="X64" i="94"/>
  <c r="M64" i="94"/>
  <c r="AS64" i="94"/>
  <c r="AP64" i="94"/>
  <c r="AL64" i="94"/>
  <c r="AB64" i="94"/>
  <c r="Y64" i="94"/>
  <c r="O64" i="94"/>
  <c r="AF66" i="87"/>
  <c r="O66" i="87"/>
  <c r="AE66" i="87"/>
  <c r="N66" i="87"/>
  <c r="W66" i="87"/>
  <c r="H66" i="87"/>
  <c r="R66" i="87"/>
  <c r="AS66" i="87"/>
  <c r="AB66" i="87"/>
  <c r="K66" i="87"/>
  <c r="AQ66" i="87"/>
  <c r="Z66" i="87"/>
  <c r="I66" i="87"/>
  <c r="AH66" i="87"/>
  <c r="Q66" i="87"/>
  <c r="M66" i="87"/>
  <c r="L66" i="87"/>
  <c r="J66" i="87"/>
  <c r="AL66" i="87"/>
  <c r="AP66" i="87"/>
  <c r="AO66" i="87"/>
  <c r="X66" i="87"/>
  <c r="AR66" i="87"/>
  <c r="S66" i="87"/>
  <c r="AI66" i="87"/>
  <c r="Y66" i="87"/>
  <c r="P66" i="87"/>
  <c r="AN66" i="87"/>
  <c r="AD66" i="87"/>
  <c r="AC66" i="87"/>
  <c r="AA66" i="87"/>
  <c r="V66" i="87"/>
  <c r="AK66" i="87"/>
  <c r="AM66" i="87"/>
  <c r="AJ66" i="87"/>
  <c r="U66" i="87"/>
  <c r="AI66" i="93"/>
  <c r="Q66" i="93"/>
  <c r="AE66" i="93"/>
  <c r="N66" i="93"/>
  <c r="W66" i="93"/>
  <c r="L66" i="93"/>
  <c r="H66" i="93"/>
  <c r="AD66" i="93"/>
  <c r="M66" i="93"/>
  <c r="AP66" i="93"/>
  <c r="Y66" i="93"/>
  <c r="AQ66" i="93"/>
  <c r="Z66" i="93"/>
  <c r="I66" i="93"/>
  <c r="U66" i="93"/>
  <c r="AF66" i="93"/>
  <c r="AJ66" i="93"/>
  <c r="P66" i="93"/>
  <c r="AM66" i="93"/>
  <c r="V66" i="93"/>
  <c r="AH66" i="93"/>
  <c r="S66" i="93"/>
  <c r="J66" i="93"/>
  <c r="AL66" i="93"/>
  <c r="AB66" i="93"/>
  <c r="R66" i="93"/>
  <c r="AK66" i="93"/>
  <c r="AO66" i="93"/>
  <c r="AR66" i="93"/>
  <c r="AA66" i="93"/>
  <c r="AS66" i="93"/>
  <c r="O66" i="93"/>
  <c r="AC66" i="93"/>
  <c r="X66" i="93"/>
  <c r="AN66" i="93"/>
  <c r="K66" i="93"/>
  <c r="AU400" i="91"/>
  <c r="AG140" i="93"/>
  <c r="AG139" i="93" s="1"/>
  <c r="T140" i="93"/>
  <c r="T139" i="93" s="1"/>
  <c r="U139" i="93"/>
  <c r="AT140" i="93"/>
  <c r="AT139" i="93" s="1"/>
  <c r="AU140" i="93"/>
  <c r="U357" i="87"/>
  <c r="J139" i="93"/>
  <c r="J138" i="93" s="1"/>
  <c r="AG308" i="87"/>
  <c r="AG146" i="93"/>
  <c r="AG145" i="93" s="1"/>
  <c r="AG152" i="32"/>
  <c r="AG151" i="32" s="1"/>
  <c r="AT152" i="32"/>
  <c r="AT151" i="32" s="1"/>
  <c r="T428" i="92"/>
  <c r="T412" i="91"/>
  <c r="AG370" i="87"/>
  <c r="AG358" i="87"/>
  <c r="T358" i="88"/>
  <c r="AG327" i="92"/>
  <c r="U295" i="87"/>
  <c r="AG296" i="87"/>
  <c r="G77" i="17"/>
  <c r="D34" i="66"/>
  <c r="U201" i="87"/>
  <c r="U200" i="87" s="1"/>
  <c r="U145" i="93"/>
  <c r="AT146" i="93"/>
  <c r="AT145" i="93" s="1"/>
  <c r="T146" i="93"/>
  <c r="T145" i="93" s="1"/>
  <c r="AU146" i="93"/>
  <c r="AV146" i="93" s="1"/>
  <c r="AU152" i="32"/>
  <c r="AU151" i="32" s="1"/>
  <c r="T152" i="32"/>
  <c r="T151" i="32" s="1"/>
  <c r="AG146" i="32"/>
  <c r="AG145" i="32" s="1"/>
  <c r="T151" i="94"/>
  <c r="AU146" i="32"/>
  <c r="AU145" i="32" s="1"/>
  <c r="AT146" i="32"/>
  <c r="AT145" i="32" s="1"/>
  <c r="T146" i="32"/>
  <c r="T145" i="32" s="1"/>
  <c r="H500" i="84"/>
  <c r="AG139" i="87"/>
  <c r="T436" i="87"/>
  <c r="T436" i="88"/>
  <c r="AG432" i="94"/>
  <c r="AG428" i="93"/>
  <c r="AG424" i="87"/>
  <c r="AG424" i="91"/>
  <c r="T424" i="88"/>
  <c r="T424" i="87"/>
  <c r="AG416" i="91"/>
  <c r="AG416" i="87"/>
  <c r="T327" i="88"/>
  <c r="AG245" i="93"/>
  <c r="U326" i="87"/>
  <c r="T345" i="88"/>
  <c r="T339" i="94"/>
  <c r="T339" i="88"/>
  <c r="G75" i="17"/>
  <c r="D30" i="66"/>
  <c r="T432" i="87"/>
  <c r="AG432" i="91"/>
  <c r="T428" i="87"/>
  <c r="T428" i="88"/>
  <c r="T420" i="91"/>
  <c r="T412" i="92"/>
  <c r="AG412" i="88"/>
  <c r="AG400" i="87"/>
  <c r="AG400" i="91"/>
  <c r="AV391" i="32"/>
  <c r="T308" i="91"/>
  <c r="AG314" i="88"/>
  <c r="AG308" i="92"/>
  <c r="AG308" i="88"/>
  <c r="T302" i="92"/>
  <c r="T251" i="94"/>
  <c r="AG239" i="88"/>
  <c r="T233" i="87"/>
  <c r="AG194" i="88"/>
  <c r="AG276" i="87"/>
  <c r="T288" i="88"/>
  <c r="T257" i="91"/>
  <c r="AG257" i="88"/>
  <c r="T288" i="91"/>
  <c r="T282" i="94"/>
  <c r="T182" i="94"/>
  <c r="AG182" i="93"/>
  <c r="T176" i="91"/>
  <c r="T163" i="87"/>
  <c r="T145" i="87"/>
  <c r="T114" i="87"/>
  <c r="AG370" i="91"/>
  <c r="T370" i="93"/>
  <c r="AG327" i="87"/>
  <c r="T333" i="91"/>
  <c r="T302" i="91"/>
  <c r="T302" i="88"/>
  <c r="AG296" i="88"/>
  <c r="T239" i="88"/>
  <c r="AG233" i="94"/>
  <c r="AG208" i="87"/>
  <c r="T208" i="88"/>
  <c r="T202" i="88"/>
  <c r="T182" i="92"/>
  <c r="T176" i="93"/>
  <c r="AG382" i="93"/>
  <c r="AG376" i="87"/>
  <c r="T376" i="87"/>
  <c r="AG351" i="93"/>
  <c r="AG351" i="91"/>
  <c r="T351" i="93"/>
  <c r="AG345" i="94"/>
  <c r="T345" i="87"/>
  <c r="T345" i="91"/>
  <c r="AG339" i="94"/>
  <c r="AG339" i="87"/>
  <c r="AG320" i="87"/>
  <c r="T314" i="91"/>
  <c r="T308" i="87"/>
  <c r="T308" i="88"/>
  <c r="AG257" i="93"/>
  <c r="T257" i="88"/>
  <c r="T257" i="87"/>
  <c r="AG288" i="88"/>
  <c r="T282" i="91"/>
  <c r="AG276" i="88"/>
  <c r="AG270" i="94"/>
  <c r="T264" i="92"/>
  <c r="AG264" i="94"/>
  <c r="T251" i="87"/>
  <c r="AG251" i="88"/>
  <c r="T251" i="88"/>
  <c r="T251" i="92"/>
  <c r="T226" i="87"/>
  <c r="AG214" i="87"/>
  <c r="T220" i="91"/>
  <c r="AG220" i="91"/>
  <c r="AG194" i="91"/>
  <c r="U106" i="87"/>
  <c r="AG163" i="92"/>
  <c r="AG157" i="91"/>
  <c r="T157" i="87"/>
  <c r="T151" i="88"/>
  <c r="T151" i="91"/>
  <c r="T151" i="87"/>
  <c r="AG151" i="87"/>
  <c r="T145" i="91"/>
  <c r="T139" i="92"/>
  <c r="T139" i="88"/>
  <c r="T126" i="91"/>
  <c r="T120" i="91"/>
  <c r="T114" i="94"/>
  <c r="AG114" i="91"/>
  <c r="T163" i="88"/>
  <c r="T220" i="88"/>
  <c r="T120" i="88"/>
  <c r="T333" i="88"/>
  <c r="AG302" i="88"/>
  <c r="AG282" i="88"/>
  <c r="AG163" i="88"/>
  <c r="AG436" i="88"/>
  <c r="AG424" i="88"/>
  <c r="AG351" i="88"/>
  <c r="AG202" i="88"/>
  <c r="AG157" i="88"/>
  <c r="T364" i="88"/>
  <c r="T314" i="88"/>
  <c r="T176" i="88"/>
  <c r="T296" i="88"/>
  <c r="T320" i="88"/>
  <c r="T132" i="88"/>
  <c r="AG114" i="88"/>
  <c r="AG345" i="88"/>
  <c r="AG233" i="88"/>
  <c r="AG428" i="88"/>
  <c r="T157" i="88"/>
  <c r="T412" i="88"/>
  <c r="T370" i="88"/>
  <c r="T351" i="88"/>
  <c r="T126" i="88"/>
  <c r="T432" i="88"/>
  <c r="T376" i="88"/>
  <c r="T214" i="88"/>
  <c r="T282" i="88"/>
  <c r="T420" i="88"/>
  <c r="T400" i="88"/>
  <c r="H389" i="88"/>
  <c r="T390" i="88"/>
  <c r="T389" i="88" s="1"/>
  <c r="AG333" i="88"/>
  <c r="AG420" i="88"/>
  <c r="AG339" i="88"/>
  <c r="AG170" i="88"/>
  <c r="T233" i="88"/>
  <c r="T226" i="88"/>
  <c r="T194" i="88"/>
  <c r="T170" i="88"/>
  <c r="T382" i="88"/>
  <c r="T245" i="88"/>
  <c r="T264" i="88"/>
  <c r="T276" i="88"/>
  <c r="T108" i="88"/>
  <c r="T182" i="88"/>
  <c r="T188" i="88"/>
  <c r="T145" i="88"/>
  <c r="T416" i="88"/>
  <c r="T270" i="88"/>
  <c r="T114" i="88"/>
  <c r="AG400" i="88"/>
  <c r="AG182" i="88"/>
  <c r="AG151" i="88"/>
  <c r="AG320" i="88"/>
  <c r="AG270" i="88"/>
  <c r="AG416" i="88"/>
  <c r="AG370" i="88"/>
  <c r="AG358" i="88"/>
  <c r="AG245" i="88"/>
  <c r="AG226" i="88"/>
  <c r="AG382" i="88"/>
  <c r="AG188" i="88"/>
  <c r="U389" i="88"/>
  <c r="AG390" i="88"/>
  <c r="AG389" i="88" s="1"/>
  <c r="AG208" i="88"/>
  <c r="AG139" i="88"/>
  <c r="AG327" i="88"/>
  <c r="AG126" i="88"/>
  <c r="AG145" i="88"/>
  <c r="AG214" i="88"/>
  <c r="AG120" i="88"/>
  <c r="AG432" i="88"/>
  <c r="AG364" i="88"/>
  <c r="AG220" i="88"/>
  <c r="AG132" i="88"/>
  <c r="AG376" i="88"/>
  <c r="AG108" i="88"/>
  <c r="AG176" i="88"/>
  <c r="AG264" i="88"/>
  <c r="S389" i="88"/>
  <c r="T333" i="87"/>
  <c r="T282" i="87"/>
  <c r="T214" i="87"/>
  <c r="T351" i="87"/>
  <c r="AG257" i="87"/>
  <c r="AG382" i="87"/>
  <c r="AG432" i="87"/>
  <c r="T382" i="87"/>
  <c r="T276" i="87"/>
  <c r="T182" i="87"/>
  <c r="T420" i="87"/>
  <c r="T400" i="87"/>
  <c r="T339" i="87"/>
  <c r="T139" i="87"/>
  <c r="T358" i="87"/>
  <c r="T327" i="87"/>
  <c r="T370" i="87"/>
  <c r="T320" i="87"/>
  <c r="T220" i="87"/>
  <c r="T288" i="87"/>
  <c r="H389" i="87"/>
  <c r="T390" i="87"/>
  <c r="T389" i="87" s="1"/>
  <c r="AG245" i="87"/>
  <c r="AG282" i="87"/>
  <c r="T412" i="87"/>
  <c r="T302" i="87"/>
  <c r="T208" i="87"/>
  <c r="T188" i="87"/>
  <c r="T314" i="87"/>
  <c r="T202" i="87"/>
  <c r="T126" i="87"/>
  <c r="T176" i="87"/>
  <c r="T120" i="87"/>
  <c r="T296" i="87"/>
  <c r="T364" i="87"/>
  <c r="T108" i="87"/>
  <c r="T132" i="87"/>
  <c r="T170" i="87"/>
  <c r="T194" i="87"/>
  <c r="T239" i="87"/>
  <c r="T264" i="87"/>
  <c r="T245" i="87"/>
  <c r="T270" i="87"/>
  <c r="AG176" i="87"/>
  <c r="AG233" i="87"/>
  <c r="AG157" i="87"/>
  <c r="AG390" i="87"/>
  <c r="AG389" i="87" s="1"/>
  <c r="AG220" i="87"/>
  <c r="AG270" i="87"/>
  <c r="AG412" i="87"/>
  <c r="AG226" i="87"/>
  <c r="AG302" i="87"/>
  <c r="AG251" i="87"/>
  <c r="AG264" i="87"/>
  <c r="AG428" i="87"/>
  <c r="AG345" i="87"/>
  <c r="AG351" i="87"/>
  <c r="AG333" i="87"/>
  <c r="AG239" i="87"/>
  <c r="AG194" i="87"/>
  <c r="AG120" i="87"/>
  <c r="AG188" i="87"/>
  <c r="AG436" i="87"/>
  <c r="AG364" i="87"/>
  <c r="AG114" i="87"/>
  <c r="AG108" i="87"/>
  <c r="AG145" i="87"/>
  <c r="AG420" i="87"/>
  <c r="AG314" i="87"/>
  <c r="AG202" i="87"/>
  <c r="AG288" i="87"/>
  <c r="AG182" i="87"/>
  <c r="AG126" i="87"/>
  <c r="AG163" i="87"/>
  <c r="AG132" i="87"/>
  <c r="AG170" i="87"/>
  <c r="T412" i="94"/>
  <c r="AG400" i="94"/>
  <c r="AG370" i="94"/>
  <c r="T370" i="94"/>
  <c r="AG358" i="94"/>
  <c r="T358" i="94"/>
  <c r="T351" i="94"/>
  <c r="T333" i="94"/>
  <c r="T327" i="94"/>
  <c r="AG308" i="94"/>
  <c r="T308" i="94"/>
  <c r="T288" i="94"/>
  <c r="AG288" i="94"/>
  <c r="T264" i="94"/>
  <c r="T257" i="94"/>
  <c r="AG257" i="94"/>
  <c r="T226" i="94"/>
  <c r="T202" i="94"/>
  <c r="T176" i="94"/>
  <c r="T139" i="94"/>
  <c r="T132" i="94"/>
  <c r="H389" i="94"/>
  <c r="T390" i="94"/>
  <c r="T389" i="94" s="1"/>
  <c r="T270" i="94"/>
  <c r="T432" i="94"/>
  <c r="T428" i="94"/>
  <c r="T416" i="94"/>
  <c r="T382" i="94"/>
  <c r="T220" i="94"/>
  <c r="T208" i="94"/>
  <c r="T145" i="94"/>
  <c r="AG302" i="94"/>
  <c r="AG251" i="94"/>
  <c r="AG220" i="94"/>
  <c r="T314" i="94"/>
  <c r="T214" i="94"/>
  <c r="T120" i="94"/>
  <c r="T320" i="94"/>
  <c r="T239" i="94"/>
  <c r="T420" i="94"/>
  <c r="T424" i="94"/>
  <c r="T376" i="94"/>
  <c r="T188" i="94"/>
  <c r="T345" i="94"/>
  <c r="T163" i="94"/>
  <c r="T302" i="94"/>
  <c r="T157" i="94"/>
  <c r="AG333" i="94"/>
  <c r="AG351" i="94"/>
  <c r="AG296" i="94"/>
  <c r="AG208" i="94"/>
  <c r="AG436" i="94"/>
  <c r="T245" i="94"/>
  <c r="T194" i="94"/>
  <c r="T364" i="94"/>
  <c r="T108" i="94"/>
  <c r="T400" i="94"/>
  <c r="T296" i="94"/>
  <c r="T276" i="94"/>
  <c r="T436" i="94"/>
  <c r="T233" i="94"/>
  <c r="T170" i="94"/>
  <c r="T126" i="94"/>
  <c r="AG126" i="94"/>
  <c r="AG214" i="94"/>
  <c r="AG276" i="94"/>
  <c r="AG202" i="94"/>
  <c r="AG194" i="94"/>
  <c r="AG416" i="94"/>
  <c r="AG412" i="94"/>
  <c r="AG163" i="94"/>
  <c r="AG182" i="94"/>
  <c r="AG424" i="94"/>
  <c r="AG282" i="94"/>
  <c r="AG151" i="94"/>
  <c r="AG245" i="94"/>
  <c r="AG170" i="94"/>
  <c r="AG420" i="94"/>
  <c r="AG428" i="94"/>
  <c r="U389" i="94"/>
  <c r="AG390" i="94"/>
  <c r="AG389" i="94" s="1"/>
  <c r="AG314" i="94"/>
  <c r="AG239" i="94"/>
  <c r="AG188" i="94"/>
  <c r="AG327" i="94"/>
  <c r="AG364" i="94"/>
  <c r="AG108" i="94"/>
  <c r="AG145" i="94"/>
  <c r="AG132" i="94"/>
  <c r="AG176" i="94"/>
  <c r="AG376" i="94"/>
  <c r="AG120" i="94"/>
  <c r="AG139" i="94"/>
  <c r="AG157" i="94"/>
  <c r="AG320" i="94"/>
  <c r="AG382" i="94"/>
  <c r="AG226" i="94"/>
  <c r="AG114" i="94"/>
  <c r="T436" i="93"/>
  <c r="T424" i="93"/>
  <c r="T400" i="93"/>
  <c r="T345" i="93"/>
  <c r="T308" i="93"/>
  <c r="T302" i="93"/>
  <c r="T296" i="93"/>
  <c r="T270" i="93"/>
  <c r="T257" i="93"/>
  <c r="T251" i="93"/>
  <c r="T245" i="93"/>
  <c r="T220" i="93"/>
  <c r="T163" i="93"/>
  <c r="T108" i="93"/>
  <c r="AG400" i="93"/>
  <c r="T333" i="93"/>
  <c r="T339" i="93"/>
  <c r="AG188" i="93"/>
  <c r="AG370" i="93"/>
  <c r="AG436" i="93"/>
  <c r="T320" i="93"/>
  <c r="T226" i="93"/>
  <c r="T120" i="93"/>
  <c r="T327" i="93"/>
  <c r="T239" i="93"/>
  <c r="T214" i="93"/>
  <c r="T276" i="93"/>
  <c r="T420" i="93"/>
  <c r="AG296" i="93"/>
  <c r="AG345" i="93"/>
  <c r="AG233" i="93"/>
  <c r="T233" i="93"/>
  <c r="T282" i="93"/>
  <c r="T412" i="93"/>
  <c r="T208" i="93"/>
  <c r="T428" i="93"/>
  <c r="T194" i="93"/>
  <c r="T188" i="93"/>
  <c r="T382" i="93"/>
  <c r="T151" i="93"/>
  <c r="T132" i="93"/>
  <c r="T432" i="93"/>
  <c r="T376" i="93"/>
  <c r="T314" i="93"/>
  <c r="H389" i="93"/>
  <c r="T390" i="93"/>
  <c r="T389" i="93" s="1"/>
  <c r="AG308" i="93"/>
  <c r="AG288" i="93"/>
  <c r="AG132" i="93"/>
  <c r="AG157" i="93"/>
  <c r="AG420" i="93"/>
  <c r="T157" i="93"/>
  <c r="T126" i="93"/>
  <c r="T202" i="93"/>
  <c r="T364" i="93"/>
  <c r="T288" i="93"/>
  <c r="T114" i="93"/>
  <c r="T264" i="93"/>
  <c r="T358" i="93"/>
  <c r="T182" i="93"/>
  <c r="T416" i="93"/>
  <c r="T170" i="93"/>
  <c r="AG333" i="93"/>
  <c r="AG108" i="93"/>
  <c r="AG282" i="93"/>
  <c r="AG220" i="93"/>
  <c r="AG327" i="93"/>
  <c r="AG202" i="93"/>
  <c r="AG270" i="93"/>
  <c r="AG208" i="93"/>
  <c r="AG163" i="93"/>
  <c r="U389" i="93"/>
  <c r="AG390" i="93"/>
  <c r="AG389" i="93" s="1"/>
  <c r="AG302" i="93"/>
  <c r="AG412" i="93"/>
  <c r="AG364" i="93"/>
  <c r="AG151" i="93"/>
  <c r="AG264" i="93"/>
  <c r="AG214" i="93"/>
  <c r="AG276" i="93"/>
  <c r="AG320" i="93"/>
  <c r="AG314" i="93"/>
  <c r="AG358" i="93"/>
  <c r="AG120" i="93"/>
  <c r="AG432" i="93"/>
  <c r="AG376" i="93"/>
  <c r="AG194" i="93"/>
  <c r="AG176" i="93"/>
  <c r="AG239" i="93"/>
  <c r="AG170" i="93"/>
  <c r="AG424" i="93"/>
  <c r="AG251" i="93"/>
  <c r="AG114" i="93"/>
  <c r="AG126" i="93"/>
  <c r="AG339" i="93"/>
  <c r="AG226" i="93"/>
  <c r="AG416" i="93"/>
  <c r="T436" i="92"/>
  <c r="AG428" i="92"/>
  <c r="AG416" i="92"/>
  <c r="T416" i="92"/>
  <c r="AG382" i="92"/>
  <c r="T376" i="92"/>
  <c r="T351" i="92"/>
  <c r="T345" i="92"/>
  <c r="T333" i="92"/>
  <c r="AG320" i="92"/>
  <c r="AG314" i="92"/>
  <c r="T308" i="92"/>
  <c r="T288" i="92"/>
  <c r="AG282" i="92"/>
  <c r="T270" i="92"/>
  <c r="AG257" i="92"/>
  <c r="T257" i="92"/>
  <c r="T233" i="92"/>
  <c r="T220" i="92"/>
  <c r="T208" i="92"/>
  <c r="AG202" i="92"/>
  <c r="T151" i="92"/>
  <c r="T132" i="92"/>
  <c r="T114" i="92"/>
  <c r="AG132" i="92"/>
  <c r="T108" i="92"/>
  <c r="T145" i="92"/>
  <c r="T390" i="92"/>
  <c r="T389" i="92" s="1"/>
  <c r="T420" i="92"/>
  <c r="T170" i="92"/>
  <c r="T194" i="92"/>
  <c r="T400" i="92"/>
  <c r="T339" i="92"/>
  <c r="T320" i="92"/>
  <c r="T358" i="92"/>
  <c r="T126" i="92"/>
  <c r="T176" i="92"/>
  <c r="AG400" i="92"/>
  <c r="T120" i="92"/>
  <c r="T214" i="92"/>
  <c r="T202" i="92"/>
  <c r="T163" i="92"/>
  <c r="T424" i="92"/>
  <c r="T245" i="92"/>
  <c r="AG351" i="92"/>
  <c r="AG114" i="92"/>
  <c r="AG420" i="92"/>
  <c r="AG424" i="92"/>
  <c r="AG296" i="92"/>
  <c r="AG333" i="92"/>
  <c r="AG358" i="92"/>
  <c r="AG345" i="92"/>
  <c r="AG220" i="92"/>
  <c r="AG194" i="92"/>
  <c r="AG226" i="92"/>
  <c r="T432" i="92"/>
  <c r="T188" i="92"/>
  <c r="T282" i="92"/>
  <c r="T157" i="92"/>
  <c r="T296" i="92"/>
  <c r="T382" i="92"/>
  <c r="T239" i="92"/>
  <c r="T226" i="92"/>
  <c r="T314" i="92"/>
  <c r="T364" i="92"/>
  <c r="T276" i="92"/>
  <c r="AG302" i="92"/>
  <c r="AG233" i="92"/>
  <c r="AG245" i="92"/>
  <c r="AG239" i="92"/>
  <c r="AG412" i="92"/>
  <c r="AG364" i="92"/>
  <c r="AG182" i="92"/>
  <c r="AG432" i="92"/>
  <c r="AG270" i="92"/>
  <c r="AG126" i="92"/>
  <c r="AG145" i="92"/>
  <c r="AG170" i="92"/>
  <c r="AG120" i="92"/>
  <c r="AG436" i="92"/>
  <c r="AG376" i="92"/>
  <c r="AG151" i="92"/>
  <c r="AG157" i="92"/>
  <c r="AG208" i="92"/>
  <c r="AG108" i="92"/>
  <c r="U389" i="92"/>
  <c r="AG390" i="92"/>
  <c r="AG389" i="92" s="1"/>
  <c r="AG251" i="92"/>
  <c r="AG139" i="92"/>
  <c r="AG188" i="92"/>
  <c r="AG264" i="92"/>
  <c r="AG288" i="92"/>
  <c r="AG339" i="92"/>
  <c r="AG176" i="92"/>
  <c r="AG214" i="92"/>
  <c r="AG276" i="92"/>
  <c r="AG208" i="91"/>
  <c r="AG145" i="91"/>
  <c r="AG376" i="91"/>
  <c r="T214" i="91"/>
  <c r="T163" i="91"/>
  <c r="T320" i="91"/>
  <c r="T239" i="91"/>
  <c r="T270" i="91"/>
  <c r="T436" i="91"/>
  <c r="T370" i="91"/>
  <c r="T358" i="91"/>
  <c r="T264" i="91"/>
  <c r="T233" i="91"/>
  <c r="T245" i="91"/>
  <c r="T428" i="91"/>
  <c r="T251" i="91"/>
  <c r="T208" i="91"/>
  <c r="T188" i="91"/>
  <c r="T382" i="91"/>
  <c r="T226" i="91"/>
  <c r="T194" i="91"/>
  <c r="T139" i="91"/>
  <c r="T327" i="91"/>
  <c r="T182" i="91"/>
  <c r="T432" i="91"/>
  <c r="T108" i="91"/>
  <c r="T202" i="91"/>
  <c r="T339" i="91"/>
  <c r="T364" i="91"/>
  <c r="H389" i="91"/>
  <c r="T390" i="91"/>
  <c r="T389" i="91" s="1"/>
  <c r="T157" i="91"/>
  <c r="AG302" i="91"/>
  <c r="AG333" i="91"/>
  <c r="AG282" i="91"/>
  <c r="AG257" i="91"/>
  <c r="AG436" i="91"/>
  <c r="T376" i="91"/>
  <c r="T170" i="91"/>
  <c r="T114" i="91"/>
  <c r="T276" i="91"/>
  <c r="T132" i="91"/>
  <c r="T400" i="91"/>
  <c r="T351" i="91"/>
  <c r="T296" i="91"/>
  <c r="T416" i="91"/>
  <c r="AG245" i="91"/>
  <c r="AG163" i="91"/>
  <c r="AG345" i="91"/>
  <c r="AG382" i="91"/>
  <c r="AG139" i="91"/>
  <c r="AG296" i="91"/>
  <c r="AG288" i="91"/>
  <c r="AG170" i="91"/>
  <c r="AG358" i="91"/>
  <c r="AG428" i="91"/>
  <c r="AG314" i="91"/>
  <c r="AG270" i="91"/>
  <c r="AG320" i="91"/>
  <c r="AG202" i="91"/>
  <c r="AG188" i="91"/>
  <c r="AG108" i="91"/>
  <c r="AG420" i="91"/>
  <c r="AG233" i="91"/>
  <c r="AG132" i="91"/>
  <c r="AG120" i="91"/>
  <c r="AG226" i="91"/>
  <c r="AG364" i="91"/>
  <c r="U389" i="91"/>
  <c r="AG390" i="91"/>
  <c r="AG389" i="91" s="1"/>
  <c r="AG251" i="91"/>
  <c r="AG214" i="91"/>
  <c r="AG151" i="91"/>
  <c r="AG412" i="91"/>
  <c r="AG276" i="91"/>
  <c r="AG339" i="91"/>
  <c r="AG239" i="91"/>
  <c r="AG176" i="91"/>
  <c r="AG327" i="91"/>
  <c r="AG264" i="91"/>
  <c r="AG126" i="91"/>
  <c r="AG182" i="91"/>
  <c r="AT376" i="92"/>
  <c r="AT376" i="87"/>
  <c r="AT376" i="88"/>
  <c r="T376" i="32"/>
  <c r="AT376" i="93"/>
  <c r="AT376" i="91"/>
  <c r="T436" i="32"/>
  <c r="T424" i="32"/>
  <c r="AT390" i="94"/>
  <c r="AT389" i="94" s="1"/>
  <c r="AU390" i="94"/>
  <c r="AV390" i="94" s="1"/>
  <c r="AI411" i="92"/>
  <c r="AI388" i="92" s="1"/>
  <c r="AT416" i="92"/>
  <c r="AT390" i="93"/>
  <c r="AT389" i="93" s="1"/>
  <c r="AG416" i="32"/>
  <c r="AG436" i="32"/>
  <c r="AB411" i="32"/>
  <c r="AB388" i="32" s="1"/>
  <c r="AG424" i="32"/>
  <c r="T432" i="32"/>
  <c r="AG420" i="32"/>
  <c r="J411" i="94"/>
  <c r="J388" i="94" s="1"/>
  <c r="U411" i="93"/>
  <c r="AT424" i="87"/>
  <c r="R411" i="88"/>
  <c r="R388" i="88" s="1"/>
  <c r="AI411" i="94"/>
  <c r="AI388" i="94" s="1"/>
  <c r="AU390" i="87"/>
  <c r="AV390" i="87" s="1"/>
  <c r="AF411" i="93"/>
  <c r="AF388" i="93" s="1"/>
  <c r="T416" i="32"/>
  <c r="T390" i="32"/>
  <c r="T389" i="32" s="1"/>
  <c r="T420" i="32"/>
  <c r="T400" i="32"/>
  <c r="T412" i="32"/>
  <c r="AT424" i="92"/>
  <c r="U389" i="32"/>
  <c r="AG390" i="32"/>
  <c r="AG389" i="32" s="1"/>
  <c r="S411" i="92"/>
  <c r="S388" i="92" s="1"/>
  <c r="AG432" i="32"/>
  <c r="T428" i="32"/>
  <c r="AG428" i="32"/>
  <c r="AG412" i="32"/>
  <c r="AG400" i="32"/>
  <c r="AT257" i="92"/>
  <c r="AT202" i="88"/>
  <c r="AT376" i="32"/>
  <c r="AU376" i="32"/>
  <c r="AG376" i="32"/>
  <c r="AT376" i="94"/>
  <c r="AT308" i="91"/>
  <c r="AT302" i="94"/>
  <c r="AG308" i="32"/>
  <c r="AT308" i="32"/>
  <c r="T308" i="32"/>
  <c r="T302" i="32"/>
  <c r="AE295" i="91"/>
  <c r="AU327" i="32"/>
  <c r="AT302" i="88"/>
  <c r="AT308" i="93"/>
  <c r="AT327" i="92"/>
  <c r="AU308" i="32"/>
  <c r="T327" i="32"/>
  <c r="AT308" i="92"/>
  <c r="S326" i="91"/>
  <c r="AJ326" i="32"/>
  <c r="AU370" i="87"/>
  <c r="AV370" i="87" s="1"/>
  <c r="AD326" i="93"/>
  <c r="AA326" i="32"/>
  <c r="AT302" i="32"/>
  <c r="AK357" i="88"/>
  <c r="P326" i="32"/>
  <c r="AT370" i="88"/>
  <c r="AD326" i="32"/>
  <c r="R357" i="93"/>
  <c r="AR326" i="93"/>
  <c r="AT308" i="94"/>
  <c r="AD295" i="32"/>
  <c r="AU302" i="32"/>
  <c r="AL326" i="94"/>
  <c r="P295" i="88"/>
  <c r="I295" i="91"/>
  <c r="AP295" i="91"/>
  <c r="L295" i="87"/>
  <c r="AT302" i="93"/>
  <c r="AA295" i="94"/>
  <c r="P357" i="93"/>
  <c r="AU376" i="88"/>
  <c r="AV376" i="88" s="1"/>
  <c r="V326" i="93"/>
  <c r="AK295" i="91"/>
  <c r="AA357" i="94"/>
  <c r="S295" i="87"/>
  <c r="AN326" i="91"/>
  <c r="AM295" i="91"/>
  <c r="V295" i="92"/>
  <c r="M295" i="92"/>
  <c r="N295" i="88"/>
  <c r="AT308" i="87"/>
  <c r="AG302" i="32"/>
  <c r="Y295" i="88"/>
  <c r="AU339" i="32"/>
  <c r="AO326" i="94"/>
  <c r="AO326" i="92"/>
  <c r="K326" i="87"/>
  <c r="P326" i="91"/>
  <c r="Z326" i="93"/>
  <c r="H326" i="91"/>
  <c r="AM326" i="93"/>
  <c r="Q326" i="92"/>
  <c r="AA326" i="91"/>
  <c r="O326" i="87"/>
  <c r="S295" i="91"/>
  <c r="K326" i="93"/>
  <c r="R326" i="92"/>
  <c r="N357" i="88"/>
  <c r="AN357" i="87"/>
  <c r="AP357" i="87"/>
  <c r="AB326" i="94"/>
  <c r="AO326" i="88"/>
  <c r="Y357" i="93"/>
  <c r="I326" i="87"/>
  <c r="X326" i="94"/>
  <c r="AF326" i="87"/>
  <c r="AC326" i="92"/>
  <c r="AT302" i="91"/>
  <c r="M326" i="32"/>
  <c r="J295" i="91"/>
  <c r="AK295" i="32"/>
  <c r="AQ326" i="32"/>
  <c r="N295" i="93"/>
  <c r="AE326" i="87"/>
  <c r="U295" i="92"/>
  <c r="AC357" i="91"/>
  <c r="AT351" i="92"/>
  <c r="AT302" i="87"/>
  <c r="AM326" i="87"/>
  <c r="AC295" i="92"/>
  <c r="AT339" i="88"/>
  <c r="AL295" i="93"/>
  <c r="AN295" i="87"/>
  <c r="S326" i="32"/>
  <c r="AB295" i="91"/>
  <c r="AU339" i="92"/>
  <c r="AV339" i="92" s="1"/>
  <c r="U357" i="92"/>
  <c r="AJ295" i="88"/>
  <c r="R326" i="91"/>
  <c r="H326" i="88"/>
  <c r="AN326" i="94"/>
  <c r="Z295" i="93"/>
  <c r="AM326" i="32"/>
  <c r="W357" i="87"/>
  <c r="AF326" i="93"/>
  <c r="J357" i="87"/>
  <c r="AC357" i="93"/>
  <c r="AB357" i="88"/>
  <c r="M295" i="94"/>
  <c r="AP326" i="92"/>
  <c r="AP295" i="92"/>
  <c r="AR357" i="32"/>
  <c r="AR326" i="91"/>
  <c r="AT327" i="88"/>
  <c r="AK326" i="94"/>
  <c r="Y326" i="94"/>
  <c r="O326" i="32"/>
  <c r="Z326" i="92"/>
  <c r="W357" i="93"/>
  <c r="AT351" i="87"/>
  <c r="AL295" i="91"/>
  <c r="W357" i="32"/>
  <c r="K326" i="92"/>
  <c r="AF295" i="92"/>
  <c r="AT320" i="92"/>
  <c r="AU370" i="32"/>
  <c r="U295" i="91"/>
  <c r="AI326" i="93"/>
  <c r="Q326" i="94"/>
  <c r="S326" i="92"/>
  <c r="AQ295" i="93"/>
  <c r="AM295" i="94"/>
  <c r="L357" i="91"/>
  <c r="N357" i="93"/>
  <c r="AK295" i="94"/>
  <c r="L326" i="87"/>
  <c r="AR357" i="94"/>
  <c r="R357" i="88"/>
  <c r="Q295" i="87"/>
  <c r="N326" i="32"/>
  <c r="P326" i="87"/>
  <c r="AQ326" i="94"/>
  <c r="L295" i="91"/>
  <c r="O326" i="93"/>
  <c r="AR326" i="87"/>
  <c r="AU345" i="32"/>
  <c r="L326" i="91"/>
  <c r="AP326" i="87"/>
  <c r="AE326" i="94"/>
  <c r="J326" i="91"/>
  <c r="AN326" i="93"/>
  <c r="AK326" i="93"/>
  <c r="AC326" i="91"/>
  <c r="J357" i="94"/>
  <c r="O357" i="93"/>
  <c r="AI326" i="32"/>
  <c r="Y326" i="87"/>
  <c r="AF295" i="32"/>
  <c r="J295" i="92"/>
  <c r="J326" i="93"/>
  <c r="AM295" i="32"/>
  <c r="K295" i="32"/>
  <c r="AB295" i="92"/>
  <c r="AB326" i="91"/>
  <c r="V357" i="87"/>
  <c r="W357" i="88"/>
  <c r="AL326" i="93"/>
  <c r="AH357" i="92"/>
  <c r="AF357" i="93"/>
  <c r="M357" i="93"/>
  <c r="AP326" i="32"/>
  <c r="AT370" i="94"/>
  <c r="AF357" i="92"/>
  <c r="W357" i="91"/>
  <c r="AL295" i="87"/>
  <c r="AO326" i="32"/>
  <c r="AE295" i="93"/>
  <c r="AM295" i="93"/>
  <c r="W326" i="91"/>
  <c r="K326" i="94"/>
  <c r="W295" i="87"/>
  <c r="AB295" i="88"/>
  <c r="AK357" i="94"/>
  <c r="Z326" i="91"/>
  <c r="AK326" i="88"/>
  <c r="AB326" i="32"/>
  <c r="AO357" i="87"/>
  <c r="N326" i="88"/>
  <c r="V326" i="91"/>
  <c r="AN295" i="91"/>
  <c r="AE326" i="88"/>
  <c r="W326" i="87"/>
  <c r="AN295" i="32"/>
  <c r="AQ295" i="32"/>
  <c r="AA295" i="92"/>
  <c r="Y326" i="91"/>
  <c r="I326" i="91"/>
  <c r="S357" i="94"/>
  <c r="AM326" i="88"/>
  <c r="Q326" i="88"/>
  <c r="AU308" i="93"/>
  <c r="AV308" i="93" s="1"/>
  <c r="I326" i="32"/>
  <c r="J295" i="93"/>
  <c r="AT327" i="32"/>
  <c r="AU339" i="94"/>
  <c r="AV339" i="94" s="1"/>
  <c r="AM357" i="92"/>
  <c r="AT302" i="92"/>
  <c r="AA326" i="92"/>
  <c r="AO326" i="91"/>
  <c r="AD326" i="94"/>
  <c r="I326" i="93"/>
  <c r="Z357" i="92"/>
  <c r="AP357" i="93"/>
  <c r="AJ326" i="88"/>
  <c r="M326" i="93"/>
  <c r="AL357" i="32"/>
  <c r="Y357" i="92"/>
  <c r="J357" i="93"/>
  <c r="N326" i="94"/>
  <c r="AI295" i="87"/>
  <c r="Q295" i="94"/>
  <c r="AM295" i="92"/>
  <c r="AN326" i="32"/>
  <c r="J357" i="92"/>
  <c r="AK295" i="87"/>
  <c r="AG370" i="32"/>
  <c r="AU370" i="94"/>
  <c r="AV370" i="94" s="1"/>
  <c r="AT345" i="87"/>
  <c r="T382" i="32"/>
  <c r="AL295" i="94"/>
  <c r="L326" i="93"/>
  <c r="X326" i="87"/>
  <c r="AD326" i="87"/>
  <c r="W326" i="93"/>
  <c r="U326" i="93"/>
  <c r="AA326" i="93"/>
  <c r="AO295" i="32"/>
  <c r="Q295" i="32"/>
  <c r="AE357" i="88"/>
  <c r="S295" i="94"/>
  <c r="AR295" i="94"/>
  <c r="AJ295" i="94"/>
  <c r="R357" i="94"/>
  <c r="Q357" i="88"/>
  <c r="U357" i="93"/>
  <c r="AB357" i="93"/>
  <c r="O357" i="87"/>
  <c r="L357" i="92"/>
  <c r="AI326" i="87"/>
  <c r="AQ357" i="93"/>
  <c r="Z326" i="87"/>
  <c r="V295" i="87"/>
  <c r="M326" i="92"/>
  <c r="AE295" i="92"/>
  <c r="AC326" i="94"/>
  <c r="S357" i="88"/>
  <c r="AT370" i="92"/>
  <c r="AT339" i="93"/>
  <c r="AR357" i="91"/>
  <c r="H326" i="92"/>
  <c r="AT351" i="91"/>
  <c r="R326" i="88"/>
  <c r="R326" i="93"/>
  <c r="Q326" i="93"/>
  <c r="R295" i="88"/>
  <c r="S357" i="93"/>
  <c r="AT382" i="87"/>
  <c r="AT358" i="93"/>
  <c r="AG339" i="32"/>
  <c r="AO357" i="92"/>
  <c r="AJ295" i="93"/>
  <c r="AF357" i="94"/>
  <c r="J357" i="91"/>
  <c r="AF295" i="87"/>
  <c r="AQ295" i="88"/>
  <c r="H357" i="93"/>
  <c r="P326" i="93"/>
  <c r="AC326" i="88"/>
  <c r="N357" i="87"/>
  <c r="S326" i="87"/>
  <c r="AC357" i="32"/>
  <c r="AF326" i="94"/>
  <c r="AL326" i="32"/>
  <c r="K326" i="32"/>
  <c r="AB295" i="93"/>
  <c r="AQ326" i="87"/>
  <c r="AR326" i="94"/>
  <c r="L295" i="88"/>
  <c r="N295" i="87"/>
  <c r="Y357" i="87"/>
  <c r="AQ295" i="91"/>
  <c r="AQ357" i="88"/>
  <c r="N357" i="32"/>
  <c r="AO357" i="32"/>
  <c r="N357" i="92"/>
  <c r="AU345" i="87"/>
  <c r="AV345" i="87" s="1"/>
  <c r="AT351" i="88"/>
  <c r="AR357" i="93"/>
  <c r="AO295" i="93"/>
  <c r="AT339" i="94"/>
  <c r="AL326" i="91"/>
  <c r="AB357" i="32"/>
  <c r="O326" i="88"/>
  <c r="J326" i="32"/>
  <c r="V295" i="93"/>
  <c r="Q295" i="91"/>
  <c r="AK326" i="87"/>
  <c r="AO357" i="94"/>
  <c r="Q326" i="91"/>
  <c r="AB357" i="94"/>
  <c r="AN326" i="87"/>
  <c r="N326" i="93"/>
  <c r="AL357" i="87"/>
  <c r="J295" i="88"/>
  <c r="AO295" i="91"/>
  <c r="AE326" i="91"/>
  <c r="AK295" i="93"/>
  <c r="K326" i="91"/>
  <c r="S326" i="93"/>
  <c r="Z326" i="32"/>
  <c r="AJ326" i="91"/>
  <c r="AT345" i="92"/>
  <c r="T351" i="32"/>
  <c r="AR295" i="91"/>
  <c r="AL326" i="87"/>
  <c r="AM295" i="88"/>
  <c r="N326" i="87"/>
  <c r="AJ357" i="88"/>
  <c r="AT308" i="88"/>
  <c r="AE295" i="94"/>
  <c r="X295" i="91"/>
  <c r="AU351" i="32"/>
  <c r="AT345" i="93"/>
  <c r="AC326" i="32"/>
  <c r="Z295" i="32"/>
  <c r="AA295" i="32"/>
  <c r="L326" i="92"/>
  <c r="AJ295" i="92"/>
  <c r="I326" i="94"/>
  <c r="X326" i="92"/>
  <c r="M295" i="93"/>
  <c r="H326" i="94"/>
  <c r="O295" i="87"/>
  <c r="AF295" i="94"/>
  <c r="AT296" i="94"/>
  <c r="AG351" i="32"/>
  <c r="AC295" i="93"/>
  <c r="AQ357" i="94"/>
  <c r="AI326" i="92"/>
  <c r="AD295" i="88"/>
  <c r="AL326" i="88"/>
  <c r="AJ326" i="93"/>
  <c r="AC326" i="93"/>
  <c r="AT370" i="32"/>
  <c r="F294" i="93"/>
  <c r="S326" i="94"/>
  <c r="X295" i="87"/>
  <c r="AU314" i="32"/>
  <c r="AC295" i="87"/>
  <c r="AG345" i="32"/>
  <c r="AI326" i="88"/>
  <c r="AO357" i="88"/>
  <c r="AD357" i="91"/>
  <c r="AO326" i="93"/>
  <c r="AS326" i="32"/>
  <c r="AS295" i="88"/>
  <c r="M357" i="91"/>
  <c r="AI326" i="91"/>
  <c r="U357" i="88"/>
  <c r="AT296" i="87"/>
  <c r="AM295" i="87"/>
  <c r="AQ295" i="94"/>
  <c r="AC295" i="94"/>
  <c r="K295" i="88"/>
  <c r="V295" i="94"/>
  <c r="W357" i="94"/>
  <c r="Z357" i="88"/>
  <c r="AF326" i="91"/>
  <c r="R295" i="91"/>
  <c r="M295" i="91"/>
  <c r="R357" i="32"/>
  <c r="AI357" i="92"/>
  <c r="F294" i="92"/>
  <c r="AK295" i="92"/>
  <c r="AJ357" i="32"/>
  <c r="T333" i="32"/>
  <c r="W326" i="94"/>
  <c r="K295" i="91"/>
  <c r="AT370" i="93"/>
  <c r="AA326" i="94"/>
  <c r="O357" i="92"/>
  <c r="AT314" i="88"/>
  <c r="N357" i="91"/>
  <c r="AH295" i="88"/>
  <c r="AS295" i="32"/>
  <c r="AI295" i="92"/>
  <c r="AB357" i="87"/>
  <c r="I295" i="94"/>
  <c r="AO295" i="88"/>
  <c r="AE326" i="93"/>
  <c r="S357" i="91"/>
  <c r="AH326" i="94"/>
  <c r="AT358" i="92"/>
  <c r="V326" i="92"/>
  <c r="O357" i="32"/>
  <c r="AF326" i="88"/>
  <c r="S295" i="93"/>
  <c r="P357" i="87"/>
  <c r="R326" i="87"/>
  <c r="K357" i="91"/>
  <c r="Z357" i="94"/>
  <c r="Q357" i="93"/>
  <c r="AA326" i="87"/>
  <c r="S357" i="32"/>
  <c r="AG333" i="32"/>
  <c r="W295" i="32"/>
  <c r="U295" i="32"/>
  <c r="Y295" i="32"/>
  <c r="R295" i="32"/>
  <c r="S295" i="32"/>
  <c r="AB295" i="32"/>
  <c r="I295" i="32"/>
  <c r="P295" i="92"/>
  <c r="AD357" i="94"/>
  <c r="V357" i="91"/>
  <c r="R295" i="92"/>
  <c r="Q295" i="92"/>
  <c r="S295" i="92"/>
  <c r="Z357" i="32"/>
  <c r="Y357" i="32"/>
  <c r="AM357" i="32"/>
  <c r="AN357" i="91"/>
  <c r="AB326" i="88"/>
  <c r="AA326" i="88"/>
  <c r="AR326" i="88"/>
  <c r="AI326" i="94"/>
  <c r="AM326" i="94"/>
  <c r="Y326" i="32"/>
  <c r="AI295" i="93"/>
  <c r="AP295" i="93"/>
  <c r="Y295" i="92"/>
  <c r="I295" i="93"/>
  <c r="T339" i="32"/>
  <c r="M295" i="87"/>
  <c r="X295" i="94"/>
  <c r="H357" i="91"/>
  <c r="H295" i="88"/>
  <c r="AN295" i="94"/>
  <c r="AQ357" i="91"/>
  <c r="L357" i="94"/>
  <c r="AJ357" i="94"/>
  <c r="K357" i="88"/>
  <c r="R326" i="32"/>
  <c r="AJ326" i="92"/>
  <c r="AS357" i="92"/>
  <c r="U326" i="91"/>
  <c r="W295" i="88"/>
  <c r="T364" i="32"/>
  <c r="AC357" i="87"/>
  <c r="I357" i="87"/>
  <c r="X357" i="93"/>
  <c r="T345" i="32"/>
  <c r="O295" i="91"/>
  <c r="AT345" i="88"/>
  <c r="V295" i="32"/>
  <c r="AS357" i="32"/>
  <c r="Y326" i="92"/>
  <c r="H357" i="92"/>
  <c r="AD357" i="93"/>
  <c r="V326" i="87"/>
  <c r="AO295" i="92"/>
  <c r="I357" i="32"/>
  <c r="AD357" i="32"/>
  <c r="AH357" i="91"/>
  <c r="L326" i="88"/>
  <c r="AT351" i="32"/>
  <c r="Q295" i="88"/>
  <c r="AT358" i="91"/>
  <c r="N357" i="94"/>
  <c r="Y357" i="88"/>
  <c r="AR295" i="88"/>
  <c r="AK357" i="87"/>
  <c r="AT345" i="94"/>
  <c r="AG364" i="32"/>
  <c r="V357" i="32"/>
  <c r="P357" i="32"/>
  <c r="AN326" i="88"/>
  <c r="J326" i="88"/>
  <c r="M326" i="88"/>
  <c r="U326" i="94"/>
  <c r="H295" i="93"/>
  <c r="AD295" i="91"/>
  <c r="AK326" i="91"/>
  <c r="AQ326" i="91"/>
  <c r="S295" i="88"/>
  <c r="F294" i="91"/>
  <c r="AD357" i="88"/>
  <c r="AU376" i="93"/>
  <c r="AV376" i="93" s="1"/>
  <c r="O295" i="32"/>
  <c r="V357" i="93"/>
  <c r="AI357" i="93"/>
  <c r="X295" i="88"/>
  <c r="AB295" i="87"/>
  <c r="K326" i="88"/>
  <c r="AT333" i="93"/>
  <c r="Z295" i="91"/>
  <c r="V357" i="88"/>
  <c r="AP357" i="92"/>
  <c r="AA357" i="92"/>
  <c r="AT339" i="87"/>
  <c r="AB326" i="93"/>
  <c r="AU370" i="92"/>
  <c r="AV370" i="92" s="1"/>
  <c r="Y295" i="94"/>
  <c r="H357" i="94"/>
  <c r="AT345" i="32"/>
  <c r="AD357" i="87"/>
  <c r="AT351" i="93"/>
  <c r="J357" i="88"/>
  <c r="L357" i="32"/>
  <c r="F294" i="87"/>
  <c r="AT333" i="88"/>
  <c r="O326" i="92"/>
  <c r="AI295" i="32"/>
  <c r="AC295" i="91"/>
  <c r="AJ326" i="94"/>
  <c r="AU376" i="91"/>
  <c r="AV376" i="91" s="1"/>
  <c r="Q357" i="91"/>
  <c r="H357" i="87"/>
  <c r="H326" i="93"/>
  <c r="X326" i="88"/>
  <c r="J326" i="87"/>
  <c r="H295" i="94"/>
  <c r="AP295" i="94"/>
  <c r="AM357" i="91"/>
  <c r="M357" i="88"/>
  <c r="AD326" i="92"/>
  <c r="R357" i="87"/>
  <c r="AQ326" i="88"/>
  <c r="AJ295" i="91"/>
  <c r="X357" i="88"/>
  <c r="AC295" i="32"/>
  <c r="AD326" i="88"/>
  <c r="M357" i="87"/>
  <c r="AS326" i="91"/>
  <c r="AU376" i="92"/>
  <c r="AV376" i="92" s="1"/>
  <c r="AQ326" i="93"/>
  <c r="AM326" i="91"/>
  <c r="Z357" i="91"/>
  <c r="AP326" i="91"/>
  <c r="AI357" i="94"/>
  <c r="AI357" i="88"/>
  <c r="M326" i="87"/>
  <c r="AN295" i="93"/>
  <c r="AT339" i="91"/>
  <c r="AF326" i="92"/>
  <c r="AL295" i="32"/>
  <c r="AP295" i="32"/>
  <c r="M295" i="32"/>
  <c r="AT351" i="94"/>
  <c r="AT333" i="92"/>
  <c r="Z295" i="92"/>
  <c r="K357" i="32"/>
  <c r="X357" i="91"/>
  <c r="U326" i="88"/>
  <c r="AA295" i="93"/>
  <c r="AT314" i="93"/>
  <c r="P295" i="87"/>
  <c r="AT339" i="92"/>
  <c r="R295" i="87"/>
  <c r="AS295" i="94"/>
  <c r="X295" i="92"/>
  <c r="AU351" i="94"/>
  <c r="AV351" i="94" s="1"/>
  <c r="AF357" i="91"/>
  <c r="AN357" i="94"/>
  <c r="W326" i="32"/>
  <c r="I357" i="94"/>
  <c r="R357" i="92"/>
  <c r="AB357" i="92"/>
  <c r="AL295" i="88"/>
  <c r="AS326" i="92"/>
  <c r="AT320" i="87"/>
  <c r="AR357" i="87"/>
  <c r="AA357" i="87"/>
  <c r="V326" i="88"/>
  <c r="X326" i="93"/>
  <c r="AU364" i="32"/>
  <c r="H326" i="87"/>
  <c r="AB326" i="87"/>
  <c r="AL357" i="91"/>
  <c r="AN295" i="92"/>
  <c r="S326" i="88"/>
  <c r="N295" i="92"/>
  <c r="I295" i="87"/>
  <c r="AU339" i="87"/>
  <c r="AV339" i="87" s="1"/>
  <c r="AT358" i="94"/>
  <c r="X326" i="32"/>
  <c r="AR357" i="92"/>
  <c r="AE357" i="93"/>
  <c r="AP326" i="93"/>
  <c r="K295" i="92"/>
  <c r="AR295" i="87"/>
  <c r="L295" i="94"/>
  <c r="U357" i="91"/>
  <c r="X357" i="94"/>
  <c r="AD357" i="92"/>
  <c r="W326" i="88"/>
  <c r="Y326" i="88"/>
  <c r="AT339" i="32"/>
  <c r="AD326" i="91"/>
  <c r="R326" i="94"/>
  <c r="Y295" i="87"/>
  <c r="K295" i="87"/>
  <c r="AB295" i="94"/>
  <c r="U295" i="94"/>
  <c r="O326" i="91"/>
  <c r="O357" i="94"/>
  <c r="P357" i="88"/>
  <c r="Q326" i="32"/>
  <c r="AI295" i="94"/>
  <c r="J295" i="32"/>
  <c r="AK357" i="92"/>
  <c r="AC357" i="92"/>
  <c r="U295" i="88"/>
  <c r="AF295" i="88"/>
  <c r="S357" i="87"/>
  <c r="AT370" i="87"/>
  <c r="AT296" i="91"/>
  <c r="W295" i="91"/>
  <c r="J326" i="94"/>
  <c r="AD295" i="92"/>
  <c r="AT370" i="91"/>
  <c r="AQ357" i="92"/>
  <c r="AT345" i="91"/>
  <c r="X326" i="91"/>
  <c r="AT296" i="88"/>
  <c r="O357" i="88"/>
  <c r="AE357" i="92"/>
  <c r="O295" i="88"/>
  <c r="AA295" i="91"/>
  <c r="AN295" i="88"/>
  <c r="AU327" i="94"/>
  <c r="AV328" i="94"/>
  <c r="AR326" i="32"/>
  <c r="AU333" i="93"/>
  <c r="AV333" i="93" s="1"/>
  <c r="AV334" i="93"/>
  <c r="AU314" i="94"/>
  <c r="AV314" i="94" s="1"/>
  <c r="AV315" i="94"/>
  <c r="AU358" i="88"/>
  <c r="AV359" i="88"/>
  <c r="AJ326" i="87"/>
  <c r="AS295" i="93"/>
  <c r="AU327" i="91"/>
  <c r="AV328" i="91"/>
  <c r="AL295" i="92"/>
  <c r="AP295" i="87"/>
  <c r="K357" i="92"/>
  <c r="AQ357" i="87"/>
  <c r="AU364" i="87"/>
  <c r="AV364" i="87" s="1"/>
  <c r="AV365" i="87"/>
  <c r="AH295" i="91"/>
  <c r="AE295" i="87"/>
  <c r="AN357" i="92"/>
  <c r="AU320" i="91"/>
  <c r="AV320" i="91" s="1"/>
  <c r="AV321" i="91"/>
  <c r="J326" i="92"/>
  <c r="AU333" i="88"/>
  <c r="AV333" i="88" s="1"/>
  <c r="AV334" i="88"/>
  <c r="AE295" i="32"/>
  <c r="L295" i="93"/>
  <c r="AU314" i="93"/>
  <c r="AV314" i="93" s="1"/>
  <c r="AV315" i="93"/>
  <c r="AU382" i="94"/>
  <c r="AV382" i="94" s="1"/>
  <c r="AV383" i="94"/>
  <c r="O295" i="92"/>
  <c r="Q357" i="32"/>
  <c r="I357" i="91"/>
  <c r="AS326" i="88"/>
  <c r="AP326" i="88"/>
  <c r="K357" i="87"/>
  <c r="AT296" i="93"/>
  <c r="Y295" i="93"/>
  <c r="AU302" i="91"/>
  <c r="AV302" i="91" s="1"/>
  <c r="AV303" i="91"/>
  <c r="M326" i="94"/>
  <c r="AQ295" i="87"/>
  <c r="AH295" i="94"/>
  <c r="N295" i="94"/>
  <c r="AU302" i="92"/>
  <c r="AV302" i="92" s="1"/>
  <c r="AV303" i="92"/>
  <c r="AE357" i="91"/>
  <c r="AB357" i="91"/>
  <c r="AE357" i="94"/>
  <c r="V326" i="32"/>
  <c r="P326" i="92"/>
  <c r="AU382" i="32"/>
  <c r="AU302" i="94"/>
  <c r="AV302" i="94" s="1"/>
  <c r="AV303" i="94"/>
  <c r="AL357" i="92"/>
  <c r="AU358" i="92"/>
  <c r="AV359" i="92"/>
  <c r="AJ357" i="93"/>
  <c r="AT364" i="93"/>
  <c r="Z295" i="88"/>
  <c r="V295" i="88"/>
  <c r="Z357" i="93"/>
  <c r="AU339" i="91"/>
  <c r="AV339" i="91" s="1"/>
  <c r="AV315" i="91"/>
  <c r="AU314" i="91"/>
  <c r="AV314" i="91" s="1"/>
  <c r="AA357" i="88"/>
  <c r="AT327" i="93"/>
  <c r="AS326" i="93"/>
  <c r="AR295" i="32"/>
  <c r="X357" i="32"/>
  <c r="J357" i="32"/>
  <c r="AP357" i="91"/>
  <c r="AK357" i="91"/>
  <c r="AT327" i="94"/>
  <c r="AU351" i="93"/>
  <c r="AV351" i="93" s="1"/>
  <c r="AS357" i="91"/>
  <c r="P357" i="94"/>
  <c r="AU351" i="87"/>
  <c r="AV351" i="87" s="1"/>
  <c r="AT382" i="32"/>
  <c r="S357" i="92"/>
  <c r="AU364" i="93"/>
  <c r="AV364" i="93" s="1"/>
  <c r="AV365" i="93"/>
  <c r="AU345" i="88"/>
  <c r="AV345" i="88" s="1"/>
  <c r="AS357" i="87"/>
  <c r="AI357" i="87"/>
  <c r="K357" i="93"/>
  <c r="AU370" i="88"/>
  <c r="AV370" i="88" s="1"/>
  <c r="AP357" i="88"/>
  <c r="AT296" i="92"/>
  <c r="AU314" i="92"/>
  <c r="AV314" i="92" s="1"/>
  <c r="AV315" i="92"/>
  <c r="AG358" i="32"/>
  <c r="AN357" i="32"/>
  <c r="AT364" i="91"/>
  <c r="O295" i="93"/>
  <c r="AT320" i="91"/>
  <c r="AO295" i="87"/>
  <c r="AT314" i="94"/>
  <c r="AO357" i="91"/>
  <c r="AU358" i="94"/>
  <c r="AV359" i="94"/>
  <c r="Y295" i="91"/>
  <c r="F294" i="88"/>
  <c r="AU333" i="92"/>
  <c r="AV333" i="92" s="1"/>
  <c r="AV334" i="92"/>
  <c r="AT358" i="32"/>
  <c r="H357" i="32"/>
  <c r="AF357" i="32"/>
  <c r="T370" i="32"/>
  <c r="X295" i="93"/>
  <c r="AH295" i="87"/>
  <c r="AJ295" i="87"/>
  <c r="O295" i="94"/>
  <c r="R295" i="94"/>
  <c r="AU308" i="91"/>
  <c r="AV308" i="91" s="1"/>
  <c r="AR295" i="93"/>
  <c r="AU320" i="94"/>
  <c r="AV320" i="94" s="1"/>
  <c r="AV321" i="94"/>
  <c r="AC357" i="94"/>
  <c r="K357" i="94"/>
  <c r="AB326" i="92"/>
  <c r="N326" i="92"/>
  <c r="AG320" i="32"/>
  <c r="T320" i="32"/>
  <c r="P357" i="92"/>
  <c r="AK357" i="93"/>
  <c r="AC295" i="88"/>
  <c r="Z357" i="87"/>
  <c r="AN357" i="93"/>
  <c r="L357" i="93"/>
  <c r="AR326" i="92"/>
  <c r="AS295" i="91"/>
  <c r="AI295" i="91"/>
  <c r="AC357" i="88"/>
  <c r="AF357" i="88"/>
  <c r="AH357" i="88"/>
  <c r="AO326" i="87"/>
  <c r="AT327" i="87"/>
  <c r="AR295" i="92"/>
  <c r="W295" i="92"/>
  <c r="M357" i="32"/>
  <c r="W295" i="93"/>
  <c r="AT382" i="88"/>
  <c r="AT333" i="94"/>
  <c r="AT320" i="93"/>
  <c r="AL357" i="94"/>
  <c r="AQ326" i="92"/>
  <c r="Q357" i="94"/>
  <c r="V357" i="92"/>
  <c r="V357" i="94"/>
  <c r="AI295" i="88"/>
  <c r="AP295" i="88"/>
  <c r="X357" i="87"/>
  <c r="L357" i="87"/>
  <c r="AU345" i="94"/>
  <c r="AV345" i="94" s="1"/>
  <c r="AU302" i="93"/>
  <c r="AV302" i="93" s="1"/>
  <c r="AV303" i="93"/>
  <c r="AU345" i="92"/>
  <c r="AV345" i="92" s="1"/>
  <c r="AT364" i="32"/>
  <c r="AT333" i="91"/>
  <c r="I295" i="88"/>
  <c r="AU296" i="87"/>
  <c r="AV297" i="87"/>
  <c r="R357" i="91"/>
  <c r="H326" i="32"/>
  <c r="AM326" i="92"/>
  <c r="AU296" i="88"/>
  <c r="AV297" i="88"/>
  <c r="AM357" i="94"/>
  <c r="AU364" i="92"/>
  <c r="AV364" i="92" s="1"/>
  <c r="AV365" i="92"/>
  <c r="AU327" i="87"/>
  <c r="AV328" i="87"/>
  <c r="AU364" i="91"/>
  <c r="AV364" i="91" s="1"/>
  <c r="AV365" i="91"/>
  <c r="AH326" i="32"/>
  <c r="AU345" i="93"/>
  <c r="AV345" i="93" s="1"/>
  <c r="AH357" i="87"/>
  <c r="AU364" i="94"/>
  <c r="AV364" i="94" s="1"/>
  <c r="AV365" i="94"/>
  <c r="N295" i="91"/>
  <c r="P357" i="91"/>
  <c r="AU314" i="88"/>
  <c r="AV314" i="88" s="1"/>
  <c r="AV315" i="88"/>
  <c r="AV303" i="88"/>
  <c r="AU302" i="88"/>
  <c r="AV302" i="88" s="1"/>
  <c r="AU358" i="93"/>
  <c r="AV359" i="93"/>
  <c r="AS295" i="92"/>
  <c r="AU351" i="91"/>
  <c r="AV351" i="91" s="1"/>
  <c r="AU308" i="92"/>
  <c r="AV308" i="92" s="1"/>
  <c r="AT382" i="92"/>
  <c r="AK295" i="88"/>
  <c r="I357" i="93"/>
  <c r="AL357" i="93"/>
  <c r="AT320" i="88"/>
  <c r="AL357" i="88"/>
  <c r="AT382" i="93"/>
  <c r="P295" i="32"/>
  <c r="L295" i="92"/>
  <c r="AU327" i="88"/>
  <c r="AV328" i="88"/>
  <c r="AH326" i="88"/>
  <c r="Z326" i="94"/>
  <c r="AU370" i="91"/>
  <c r="AV370" i="91" s="1"/>
  <c r="F294" i="94"/>
  <c r="AI357" i="91"/>
  <c r="W326" i="92"/>
  <c r="Q357" i="92"/>
  <c r="AO357" i="93"/>
  <c r="AU308" i="88"/>
  <c r="AV308" i="88" s="1"/>
  <c r="H295" i="91"/>
  <c r="AU302" i="87"/>
  <c r="AV302" i="87" s="1"/>
  <c r="AV303" i="87"/>
  <c r="AJ357" i="92"/>
  <c r="Q326" i="87"/>
  <c r="AU358" i="32"/>
  <c r="AH357" i="94"/>
  <c r="AT358" i="87"/>
  <c r="AS357" i="88"/>
  <c r="U357" i="32"/>
  <c r="AA295" i="87"/>
  <c r="AU382" i="92"/>
  <c r="AV382" i="92" s="1"/>
  <c r="AV383" i="92"/>
  <c r="AU320" i="32"/>
  <c r="I357" i="92"/>
  <c r="AT382" i="94"/>
  <c r="AH357" i="93"/>
  <c r="AT364" i="87"/>
  <c r="AU320" i="88"/>
  <c r="AV320" i="88" s="1"/>
  <c r="AV321" i="88"/>
  <c r="I295" i="92"/>
  <c r="H295" i="92"/>
  <c r="AT314" i="92"/>
  <c r="AQ357" i="32"/>
  <c r="AP326" i="94"/>
  <c r="AU333" i="87"/>
  <c r="AV333" i="87" s="1"/>
  <c r="AV334" i="87"/>
  <c r="AU333" i="94"/>
  <c r="AV333" i="94" s="1"/>
  <c r="AV334" i="94"/>
  <c r="AO295" i="94"/>
  <c r="AT320" i="94"/>
  <c r="U357" i="94"/>
  <c r="Y357" i="94"/>
  <c r="AH326" i="92"/>
  <c r="AU351" i="88"/>
  <c r="AV351" i="88" s="1"/>
  <c r="AU333" i="91"/>
  <c r="AV333" i="91" s="1"/>
  <c r="AV334" i="91"/>
  <c r="Q357" i="87"/>
  <c r="AJ357" i="87"/>
  <c r="AT364" i="94"/>
  <c r="P295" i="91"/>
  <c r="Y326" i="93"/>
  <c r="AT382" i="91"/>
  <c r="AU351" i="92"/>
  <c r="AV351" i="92" s="1"/>
  <c r="K295" i="94"/>
  <c r="AU364" i="88"/>
  <c r="AV364" i="88" s="1"/>
  <c r="AV365" i="88"/>
  <c r="AE326" i="92"/>
  <c r="AU314" i="87"/>
  <c r="AV314" i="87" s="1"/>
  <c r="AV315" i="87"/>
  <c r="AA357" i="93"/>
  <c r="AF295" i="91"/>
  <c r="AH326" i="91"/>
  <c r="AH295" i="32"/>
  <c r="X295" i="32"/>
  <c r="H295" i="32"/>
  <c r="L295" i="32"/>
  <c r="AJ295" i="32"/>
  <c r="N295" i="32"/>
  <c r="AK326" i="92"/>
  <c r="AQ295" i="92"/>
  <c r="AP357" i="32"/>
  <c r="AI357" i="32"/>
  <c r="Z326" i="88"/>
  <c r="P326" i="88"/>
  <c r="AS326" i="94"/>
  <c r="AH295" i="93"/>
  <c r="U295" i="93"/>
  <c r="M326" i="91"/>
  <c r="AU382" i="88"/>
  <c r="AV382" i="88" s="1"/>
  <c r="AV383" i="88"/>
  <c r="H295" i="87"/>
  <c r="AS295" i="87"/>
  <c r="AU296" i="94"/>
  <c r="AV297" i="94"/>
  <c r="P295" i="94"/>
  <c r="AU376" i="94"/>
  <c r="AV376" i="94" s="1"/>
  <c r="AU320" i="93"/>
  <c r="AV320" i="93" s="1"/>
  <c r="AV321" i="93"/>
  <c r="AJ357" i="91"/>
  <c r="O357" i="91"/>
  <c r="AT364" i="88"/>
  <c r="L326" i="32"/>
  <c r="AE326" i="32"/>
  <c r="AF326" i="32"/>
  <c r="AU327" i="92"/>
  <c r="AV328" i="92"/>
  <c r="U326" i="92"/>
  <c r="AU339" i="88"/>
  <c r="AV339" i="88" s="1"/>
  <c r="AG314" i="32"/>
  <c r="M357" i="92"/>
  <c r="AM357" i="93"/>
  <c r="AA295" i="88"/>
  <c r="AF357" i="87"/>
  <c r="AT314" i="91"/>
  <c r="H357" i="88"/>
  <c r="AM357" i="88"/>
  <c r="AS326" i="87"/>
  <c r="AH326" i="93"/>
  <c r="AU327" i="93"/>
  <c r="AV328" i="93"/>
  <c r="O326" i="94"/>
  <c r="K295" i="93"/>
  <c r="J295" i="87"/>
  <c r="AU358" i="91"/>
  <c r="AV359" i="91"/>
  <c r="U326" i="32"/>
  <c r="AT314" i="87"/>
  <c r="AU358" i="87"/>
  <c r="AV359" i="87"/>
  <c r="AF295" i="93"/>
  <c r="L357" i="88"/>
  <c r="AN357" i="88"/>
  <c r="AT364" i="92"/>
  <c r="AH295" i="92"/>
  <c r="AA357" i="32"/>
  <c r="AU382" i="87"/>
  <c r="AV382" i="87" s="1"/>
  <c r="AV383" i="87"/>
  <c r="AT333" i="32"/>
  <c r="AU296" i="93"/>
  <c r="AV297" i="93"/>
  <c r="AU376" i="87"/>
  <c r="AV376" i="87" s="1"/>
  <c r="AT327" i="91"/>
  <c r="L326" i="94"/>
  <c r="M357" i="94"/>
  <c r="AS357" i="94"/>
  <c r="I326" i="92"/>
  <c r="T314" i="32"/>
  <c r="AS357" i="93"/>
  <c r="AU296" i="92"/>
  <c r="AV297" i="92"/>
  <c r="AH357" i="32"/>
  <c r="T358" i="32"/>
  <c r="AK357" i="32"/>
  <c r="Y357" i="91"/>
  <c r="I326" i="88"/>
  <c r="V326" i="94"/>
  <c r="P295" i="93"/>
  <c r="R295" i="93"/>
  <c r="AT333" i="87"/>
  <c r="Z295" i="87"/>
  <c r="AD295" i="87"/>
  <c r="W295" i="94"/>
  <c r="J295" i="94"/>
  <c r="AD295" i="93"/>
  <c r="AA357" i="91"/>
  <c r="AP357" i="94"/>
  <c r="AG327" i="32"/>
  <c r="AK326" i="32"/>
  <c r="AN326" i="92"/>
  <c r="AL326" i="92"/>
  <c r="AG382" i="32"/>
  <c r="AU308" i="94"/>
  <c r="AV308" i="94" s="1"/>
  <c r="M295" i="88"/>
  <c r="AM357" i="87"/>
  <c r="AU296" i="91"/>
  <c r="AV297" i="91"/>
  <c r="V295" i="91"/>
  <c r="AR357" i="88"/>
  <c r="I357" i="88"/>
  <c r="AT358" i="88"/>
  <c r="AC326" i="87"/>
  <c r="AH326" i="87"/>
  <c r="AU308" i="87"/>
  <c r="AV308" i="87" s="1"/>
  <c r="AU320" i="92"/>
  <c r="AV320" i="92" s="1"/>
  <c r="AV321" i="92"/>
  <c r="AE357" i="32"/>
  <c r="P326" i="94"/>
  <c r="AU370" i="93"/>
  <c r="AV370" i="93" s="1"/>
  <c r="AU333" i="32"/>
  <c r="Q295" i="93"/>
  <c r="N326" i="91"/>
  <c r="Z295" i="94"/>
  <c r="AD295" i="94"/>
  <c r="AU339" i="93"/>
  <c r="AV339" i="93" s="1"/>
  <c r="AT314" i="32"/>
  <c r="X357" i="92"/>
  <c r="AE295" i="88"/>
  <c r="AU320" i="87"/>
  <c r="AV320" i="87" s="1"/>
  <c r="AV321" i="87"/>
  <c r="AE357" i="87"/>
  <c r="W357" i="92"/>
  <c r="F294" i="32"/>
  <c r="AT320" i="32"/>
  <c r="AU345" i="91"/>
  <c r="AV345" i="91" s="1"/>
  <c r="AU382" i="91"/>
  <c r="AV382" i="91" s="1"/>
  <c r="AV383" i="91"/>
  <c r="AU382" i="93"/>
  <c r="AV382" i="93" s="1"/>
  <c r="AV383" i="93"/>
  <c r="AG296" i="32"/>
  <c r="T296" i="32"/>
  <c r="AT202" i="91"/>
  <c r="AG257" i="32"/>
  <c r="AT257" i="93"/>
  <c r="AT257" i="87"/>
  <c r="AU257" i="32"/>
  <c r="AU202" i="32"/>
  <c r="AT202" i="32"/>
  <c r="AT202" i="93"/>
  <c r="F200" i="93"/>
  <c r="AT202" i="94"/>
  <c r="T202" i="32"/>
  <c r="AG202" i="32"/>
  <c r="AR201" i="88"/>
  <c r="AB201" i="88"/>
  <c r="AU202" i="93"/>
  <c r="AV202" i="93" s="1"/>
  <c r="AT202" i="87"/>
  <c r="AR263" i="94"/>
  <c r="AT257" i="88"/>
  <c r="T220" i="32"/>
  <c r="F200" i="92"/>
  <c r="AS232" i="91"/>
  <c r="R263" i="92"/>
  <c r="AR201" i="91"/>
  <c r="AK232" i="92"/>
  <c r="AO201" i="88"/>
  <c r="AC263" i="94"/>
  <c r="AC232" i="94"/>
  <c r="R232" i="93"/>
  <c r="AT257" i="94"/>
  <c r="AF232" i="93"/>
  <c r="AN232" i="92"/>
  <c r="AM232" i="92"/>
  <c r="W232" i="88"/>
  <c r="X263" i="94"/>
  <c r="AD232" i="87"/>
  <c r="V232" i="93"/>
  <c r="Z232" i="93"/>
  <c r="AT220" i="88"/>
  <c r="AH201" i="94"/>
  <c r="W232" i="93"/>
  <c r="AP232" i="91"/>
  <c r="Y263" i="91"/>
  <c r="H201" i="94"/>
  <c r="AT264" i="93"/>
  <c r="AU257" i="92"/>
  <c r="AV257" i="92" s="1"/>
  <c r="M263" i="94"/>
  <c r="AL201" i="87"/>
  <c r="AT245" i="88"/>
  <c r="AT257" i="32"/>
  <c r="M263" i="92"/>
  <c r="AE263" i="94"/>
  <c r="K232" i="87"/>
  <c r="AB201" i="94"/>
  <c r="AT264" i="91"/>
  <c r="R232" i="92"/>
  <c r="AT202" i="92"/>
  <c r="T257" i="32"/>
  <c r="T208" i="32"/>
  <c r="Q201" i="88"/>
  <c r="AN201" i="91"/>
  <c r="AU220" i="93"/>
  <c r="AV220" i="93" s="1"/>
  <c r="AF232" i="92"/>
  <c r="R201" i="88"/>
  <c r="AA232" i="91"/>
  <c r="AU202" i="94"/>
  <c r="AV202" i="94" s="1"/>
  <c r="Q232" i="87"/>
  <c r="AT257" i="91"/>
  <c r="AG264" i="32"/>
  <c r="AQ201" i="91"/>
  <c r="I263" i="91"/>
  <c r="R201" i="94"/>
  <c r="AE232" i="87"/>
  <c r="J232" i="94"/>
  <c r="T276" i="32"/>
  <c r="AM263" i="92"/>
  <c r="U201" i="93"/>
  <c r="Z232" i="91"/>
  <c r="AB263" i="88"/>
  <c r="AL263" i="91"/>
  <c r="Y201" i="88"/>
  <c r="AQ263" i="88"/>
  <c r="AP232" i="88"/>
  <c r="N232" i="93"/>
  <c r="P201" i="94"/>
  <c r="AF201" i="92"/>
  <c r="M232" i="94"/>
  <c r="AD201" i="93"/>
  <c r="S232" i="91"/>
  <c r="AJ201" i="87"/>
  <c r="AT282" i="87"/>
  <c r="W201" i="94"/>
  <c r="AT239" i="87"/>
  <c r="R263" i="87"/>
  <c r="O232" i="88"/>
  <c r="AA201" i="88"/>
  <c r="AG220" i="32"/>
  <c r="T226" i="32"/>
  <c r="X201" i="92"/>
  <c r="AA232" i="92"/>
  <c r="AP201" i="87"/>
  <c r="AS232" i="93"/>
  <c r="AM201" i="87"/>
  <c r="AC201" i="93"/>
  <c r="AA263" i="93"/>
  <c r="Q232" i="91"/>
  <c r="I232" i="87"/>
  <c r="AT208" i="87"/>
  <c r="Y201" i="87"/>
  <c r="Z201" i="94"/>
  <c r="AB232" i="93"/>
  <c r="AT251" i="92"/>
  <c r="L263" i="88"/>
  <c r="N263" i="88"/>
  <c r="AP201" i="94"/>
  <c r="AE232" i="91"/>
  <c r="Y232" i="88"/>
  <c r="AR263" i="91"/>
  <c r="AJ232" i="87"/>
  <c r="AQ201" i="88"/>
  <c r="H201" i="87"/>
  <c r="J232" i="92"/>
  <c r="AE201" i="93"/>
  <c r="O232" i="92"/>
  <c r="P201" i="88"/>
  <c r="J263" i="93"/>
  <c r="F200" i="94"/>
  <c r="AN201" i="88"/>
  <c r="I232" i="91"/>
  <c r="T288" i="32"/>
  <c r="T264" i="32"/>
  <c r="AG245" i="32"/>
  <c r="AG208" i="32"/>
  <c r="AK201" i="92"/>
  <c r="Q201" i="92"/>
  <c r="AT239" i="88"/>
  <c r="AL263" i="94"/>
  <c r="AP263" i="92"/>
  <c r="AD263" i="88"/>
  <c r="M201" i="88"/>
  <c r="AC201" i="94"/>
  <c r="U201" i="88"/>
  <c r="AT264" i="92"/>
  <c r="AO201" i="87"/>
  <c r="AS201" i="87"/>
  <c r="W263" i="87"/>
  <c r="V263" i="87"/>
  <c r="AJ201" i="91"/>
  <c r="AU270" i="32"/>
  <c r="AE263" i="87"/>
  <c r="AT220" i="92"/>
  <c r="S201" i="94"/>
  <c r="R201" i="92"/>
  <c r="AM201" i="93"/>
  <c r="AU239" i="87"/>
  <c r="AV239" i="87" s="1"/>
  <c r="N201" i="87"/>
  <c r="O263" i="88"/>
  <c r="AB201" i="91"/>
  <c r="O201" i="91"/>
  <c r="AT251" i="91"/>
  <c r="AM263" i="91"/>
  <c r="AA263" i="87"/>
  <c r="AV224" i="92"/>
  <c r="AU220" i="92"/>
  <c r="AV220" i="92" s="1"/>
  <c r="AV266" i="92"/>
  <c r="AU264" i="92"/>
  <c r="AV264" i="92" s="1"/>
  <c r="AJ201" i="88"/>
  <c r="U201" i="92"/>
  <c r="AI263" i="94"/>
  <c r="AT239" i="94"/>
  <c r="AL201" i="94"/>
  <c r="P201" i="92"/>
  <c r="AB263" i="91"/>
  <c r="AO263" i="92"/>
  <c r="AT239" i="91"/>
  <c r="AG239" i="32"/>
  <c r="AG233" i="32"/>
  <c r="AG282" i="32"/>
  <c r="Z201" i="87"/>
  <c r="I201" i="87"/>
  <c r="O201" i="94"/>
  <c r="M201" i="94"/>
  <c r="AS263" i="87"/>
  <c r="Y232" i="93"/>
  <c r="AQ232" i="93"/>
  <c r="M263" i="88"/>
  <c r="Y201" i="91"/>
  <c r="AT251" i="88"/>
  <c r="S201" i="88"/>
  <c r="Q201" i="93"/>
  <c r="J232" i="91"/>
  <c r="X201" i="94"/>
  <c r="J201" i="87"/>
  <c r="AK263" i="94"/>
  <c r="J232" i="88"/>
  <c r="AT264" i="87"/>
  <c r="AD232" i="88"/>
  <c r="AM263" i="94"/>
  <c r="Z201" i="93"/>
  <c r="P263" i="92"/>
  <c r="AI263" i="92"/>
  <c r="AJ263" i="92"/>
  <c r="K263" i="92"/>
  <c r="J201" i="88"/>
  <c r="AJ201" i="93"/>
  <c r="AQ263" i="93"/>
  <c r="N232" i="87"/>
  <c r="Y232" i="87"/>
  <c r="AJ232" i="94"/>
  <c r="O232" i="93"/>
  <c r="N263" i="91"/>
  <c r="AD232" i="91"/>
  <c r="AD263" i="94"/>
  <c r="AD201" i="92"/>
  <c r="Z232" i="87"/>
  <c r="Z263" i="94"/>
  <c r="Z263" i="91"/>
  <c r="AC263" i="92"/>
  <c r="AO263" i="94"/>
  <c r="AR263" i="92"/>
  <c r="I232" i="88"/>
  <c r="AO263" i="88"/>
  <c r="AF263" i="91"/>
  <c r="AN201" i="93"/>
  <c r="S232" i="93"/>
  <c r="M263" i="87"/>
  <c r="AL263" i="93"/>
  <c r="H201" i="92"/>
  <c r="AF201" i="88"/>
  <c r="AQ232" i="91"/>
  <c r="AT220" i="87"/>
  <c r="V263" i="91"/>
  <c r="AR201" i="87"/>
  <c r="R232" i="87"/>
  <c r="L232" i="88"/>
  <c r="H201" i="88"/>
  <c r="S232" i="92"/>
  <c r="AT239" i="92"/>
  <c r="AG251" i="32"/>
  <c r="T233" i="32"/>
  <c r="T270" i="32"/>
  <c r="T245" i="32"/>
  <c r="T251" i="32"/>
  <c r="AG276" i="32"/>
  <c r="AG270" i="32"/>
  <c r="T214" i="32"/>
  <c r="AC201" i="87"/>
  <c r="K201" i="94"/>
  <c r="AI201" i="94"/>
  <c r="AK232" i="93"/>
  <c r="V263" i="94"/>
  <c r="AN263" i="88"/>
  <c r="Z201" i="91"/>
  <c r="J201" i="92"/>
  <c r="AK201" i="93"/>
  <c r="X232" i="91"/>
  <c r="V232" i="87"/>
  <c r="I201" i="92"/>
  <c r="AF263" i="94"/>
  <c r="X263" i="87"/>
  <c r="P263" i="94"/>
  <c r="AI232" i="88"/>
  <c r="AO232" i="88"/>
  <c r="AB263" i="94"/>
  <c r="N263" i="94"/>
  <c r="AT220" i="94"/>
  <c r="O263" i="91"/>
  <c r="AT239" i="93"/>
  <c r="AT270" i="92"/>
  <c r="Y201" i="93"/>
  <c r="N263" i="93"/>
  <c r="AT264" i="88"/>
  <c r="AM263" i="93"/>
  <c r="F200" i="91"/>
  <c r="AK232" i="94"/>
  <c r="R263" i="88"/>
  <c r="R232" i="91"/>
  <c r="AA232" i="93"/>
  <c r="Y232" i="94"/>
  <c r="L263" i="91"/>
  <c r="AT288" i="92"/>
  <c r="Y263" i="87"/>
  <c r="Q232" i="93"/>
  <c r="W232" i="92"/>
  <c r="W263" i="91"/>
  <c r="AC201" i="92"/>
  <c r="AP263" i="94"/>
  <c r="AT288" i="87"/>
  <c r="X263" i="91"/>
  <c r="X232" i="87"/>
  <c r="M232" i="91"/>
  <c r="AP232" i="87"/>
  <c r="H263" i="94"/>
  <c r="AD232" i="93"/>
  <c r="P201" i="91"/>
  <c r="AQ201" i="93"/>
  <c r="W232" i="91"/>
  <c r="AQ263" i="91"/>
  <c r="Z232" i="88"/>
  <c r="AL232" i="94"/>
  <c r="AE232" i="92"/>
  <c r="AM263" i="88"/>
  <c r="W201" i="93"/>
  <c r="AL232" i="87"/>
  <c r="U232" i="94"/>
  <c r="Y263" i="94"/>
  <c r="AG288" i="32"/>
  <c r="AG226" i="32"/>
  <c r="T282" i="32"/>
  <c r="T239" i="32"/>
  <c r="AG214" i="32"/>
  <c r="AT151" i="94"/>
  <c r="AT182" i="32"/>
  <c r="AG176" i="32"/>
  <c r="T163" i="32"/>
  <c r="T114" i="32"/>
  <c r="T170" i="32"/>
  <c r="T139" i="32"/>
  <c r="T157" i="32"/>
  <c r="AG139" i="32"/>
  <c r="T120" i="32"/>
  <c r="T126" i="32"/>
  <c r="T176" i="32"/>
  <c r="AG132" i="32"/>
  <c r="AG194" i="32"/>
  <c r="T182" i="32"/>
  <c r="T132" i="32"/>
  <c r="AG126" i="32"/>
  <c r="AG157" i="32"/>
  <c r="AG170" i="32"/>
  <c r="T194" i="32"/>
  <c r="T108" i="32"/>
  <c r="T188" i="32"/>
  <c r="AG108" i="32"/>
  <c r="AG120" i="32"/>
  <c r="AG182" i="32"/>
  <c r="AG163" i="32"/>
  <c r="AG114" i="32"/>
  <c r="AG188" i="32"/>
  <c r="AA411" i="32"/>
  <c r="AA388" i="32" s="1"/>
  <c r="M411" i="32"/>
  <c r="M388" i="32" s="1"/>
  <c r="H232" i="32"/>
  <c r="F200" i="32"/>
  <c r="AA263" i="32"/>
  <c r="AC263" i="32"/>
  <c r="S411" i="32"/>
  <c r="S388" i="32" s="1"/>
  <c r="AL263" i="32"/>
  <c r="AT220" i="32"/>
  <c r="AE263" i="32"/>
  <c r="H263" i="32"/>
  <c r="AI411" i="32"/>
  <c r="AI388" i="32" s="1"/>
  <c r="AT226" i="32"/>
  <c r="AU214" i="32"/>
  <c r="AU220" i="32"/>
  <c r="AH263" i="32"/>
  <c r="S232" i="94"/>
  <c r="AK201" i="91"/>
  <c r="AT233" i="93"/>
  <c r="AV261" i="93"/>
  <c r="AU257" i="93"/>
  <c r="AV257" i="93" s="1"/>
  <c r="AB201" i="92"/>
  <c r="Q263" i="94"/>
  <c r="AO201" i="92"/>
  <c r="AB232" i="91"/>
  <c r="AK263" i="32"/>
  <c r="N201" i="94"/>
  <c r="AQ201" i="94"/>
  <c r="AT226" i="94"/>
  <c r="Q232" i="92"/>
  <c r="AF263" i="93"/>
  <c r="W201" i="92"/>
  <c r="Z263" i="87"/>
  <c r="AI263" i="32"/>
  <c r="X263" i="92"/>
  <c r="J201" i="91"/>
  <c r="Q201" i="91"/>
  <c r="L201" i="91"/>
  <c r="AP201" i="92"/>
  <c r="AC263" i="91"/>
  <c r="S201" i="92"/>
  <c r="AJ201" i="92"/>
  <c r="AN263" i="92"/>
  <c r="AF201" i="94"/>
  <c r="AK201" i="87"/>
  <c r="J201" i="94"/>
  <c r="AK263" i="91"/>
  <c r="AQ201" i="92"/>
  <c r="O263" i="32"/>
  <c r="L263" i="32"/>
  <c r="Q263" i="32"/>
  <c r="Y232" i="92"/>
  <c r="AD232" i="92"/>
  <c r="AH263" i="87"/>
  <c r="Y263" i="93"/>
  <c r="K263" i="91"/>
  <c r="AN263" i="91"/>
  <c r="H201" i="32"/>
  <c r="AN201" i="94"/>
  <c r="AQ263" i="94"/>
  <c r="AD201" i="88"/>
  <c r="AK232" i="87"/>
  <c r="AQ263" i="32"/>
  <c r="M201" i="93"/>
  <c r="N201" i="88"/>
  <c r="Y201" i="94"/>
  <c r="AE263" i="93"/>
  <c r="AV205" i="92"/>
  <c r="AU202" i="92"/>
  <c r="AV202" i="92" s="1"/>
  <c r="AO201" i="91"/>
  <c r="AO232" i="87"/>
  <c r="V201" i="91"/>
  <c r="AD201" i="91"/>
  <c r="R263" i="91"/>
  <c r="Z201" i="92"/>
  <c r="Z263" i="32"/>
  <c r="AT282" i="93"/>
  <c r="H263" i="92"/>
  <c r="AT282" i="91"/>
  <c r="AP263" i="32"/>
  <c r="AD263" i="32"/>
  <c r="AL263" i="92"/>
  <c r="L201" i="93"/>
  <c r="AT276" i="91"/>
  <c r="K232" i="91"/>
  <c r="P263" i="88"/>
  <c r="X263" i="88"/>
  <c r="AF232" i="87"/>
  <c r="L201" i="88"/>
  <c r="P201" i="87"/>
  <c r="Q201" i="87"/>
  <c r="AK201" i="94"/>
  <c r="AT208" i="92"/>
  <c r="M263" i="32"/>
  <c r="AA263" i="91"/>
  <c r="S263" i="32"/>
  <c r="AI201" i="92"/>
  <c r="AH263" i="88"/>
  <c r="K201" i="91"/>
  <c r="AT214" i="32"/>
  <c r="AU202" i="88"/>
  <c r="AV202" i="88" s="1"/>
  <c r="AT220" i="91"/>
  <c r="H232" i="92"/>
  <c r="AB263" i="87"/>
  <c r="AR263" i="88"/>
  <c r="AI201" i="88"/>
  <c r="AD263" i="92"/>
  <c r="AS232" i="87"/>
  <c r="AN232" i="93"/>
  <c r="AO263" i="91"/>
  <c r="X201" i="93"/>
  <c r="S263" i="93"/>
  <c r="AH263" i="93"/>
  <c r="AA263" i="94"/>
  <c r="P232" i="87"/>
  <c r="W201" i="88"/>
  <c r="X232" i="92"/>
  <c r="AA263" i="88"/>
  <c r="AN232" i="91"/>
  <c r="AT245" i="87"/>
  <c r="P201" i="93"/>
  <c r="Z201" i="88"/>
  <c r="AC232" i="91"/>
  <c r="AT251" i="32"/>
  <c r="R263" i="32"/>
  <c r="H263" i="91"/>
  <c r="J263" i="94"/>
  <c r="AJ263" i="91"/>
  <c r="AE201" i="87"/>
  <c r="O263" i="94"/>
  <c r="N201" i="92"/>
  <c r="AR232" i="88"/>
  <c r="AP201" i="93"/>
  <c r="V201" i="88"/>
  <c r="AJ263" i="94"/>
  <c r="I201" i="93"/>
  <c r="S263" i="92"/>
  <c r="Y201" i="92"/>
  <c r="S263" i="91"/>
  <c r="Y263" i="92"/>
  <c r="I263" i="32"/>
  <c r="X263" i="32"/>
  <c r="AM263" i="32"/>
  <c r="AS201" i="88"/>
  <c r="AR201" i="93"/>
  <c r="V201" i="93"/>
  <c r="AI263" i="93"/>
  <c r="AP263" i="93"/>
  <c r="W201" i="91"/>
  <c r="J232" i="87"/>
  <c r="AE232" i="93"/>
  <c r="AJ201" i="94"/>
  <c r="AP232" i="92"/>
  <c r="AT245" i="92"/>
  <c r="AL201" i="88"/>
  <c r="P232" i="94"/>
  <c r="M201" i="92"/>
  <c r="AB201" i="87"/>
  <c r="AH201" i="92"/>
  <c r="N201" i="91"/>
  <c r="K232" i="93"/>
  <c r="AH232" i="93"/>
  <c r="AU239" i="32"/>
  <c r="AB232" i="94"/>
  <c r="S263" i="87"/>
  <c r="J263" i="32"/>
  <c r="AU282" i="32"/>
  <c r="AD263" i="91"/>
  <c r="N263" i="92"/>
  <c r="AM232" i="94"/>
  <c r="N232" i="92"/>
  <c r="AK232" i="91"/>
  <c r="AN201" i="92"/>
  <c r="AC263" i="88"/>
  <c r="O201" i="88"/>
  <c r="O201" i="93"/>
  <c r="AC201" i="88"/>
  <c r="AF263" i="92"/>
  <c r="AI201" i="93"/>
  <c r="J232" i="93"/>
  <c r="AK263" i="93"/>
  <c r="S201" i="87"/>
  <c r="AD201" i="87"/>
  <c r="U201" i="94"/>
  <c r="AP232" i="93"/>
  <c r="AT239" i="32"/>
  <c r="R201" i="91"/>
  <c r="S201" i="93"/>
  <c r="AP263" i="91"/>
  <c r="W263" i="32"/>
  <c r="AA263" i="92"/>
  <c r="AB232" i="92"/>
  <c r="O232" i="87"/>
  <c r="N263" i="87"/>
  <c r="Q232" i="88"/>
  <c r="AT233" i="88"/>
  <c r="AA232" i="87"/>
  <c r="H232" i="87"/>
  <c r="AI232" i="94"/>
  <c r="AE201" i="88"/>
  <c r="U232" i="92"/>
  <c r="AH201" i="93"/>
  <c r="J201" i="93"/>
  <c r="AP201" i="88"/>
  <c r="M263" i="91"/>
  <c r="R263" i="93"/>
  <c r="AT251" i="93"/>
  <c r="AN263" i="32"/>
  <c r="V232" i="92"/>
  <c r="AT270" i="32"/>
  <c r="AC232" i="88"/>
  <c r="S263" i="88"/>
  <c r="P263" i="87"/>
  <c r="AF263" i="87"/>
  <c r="AF263" i="88"/>
  <c r="Z263" i="88"/>
  <c r="N201" i="93"/>
  <c r="Q263" i="87"/>
  <c r="AN263" i="93"/>
  <c r="AK263" i="87"/>
  <c r="Z263" i="93"/>
  <c r="W201" i="87"/>
  <c r="AC263" i="87"/>
  <c r="X201" i="87"/>
  <c r="K201" i="87"/>
  <c r="AM201" i="94"/>
  <c r="AD201" i="94"/>
  <c r="AA201" i="92"/>
  <c r="AJ232" i="93"/>
  <c r="K263" i="94"/>
  <c r="L232" i="92"/>
  <c r="AI201" i="91"/>
  <c r="AM201" i="91"/>
  <c r="AO263" i="93"/>
  <c r="M201" i="91"/>
  <c r="AR232" i="91"/>
  <c r="AH263" i="91"/>
  <c r="V201" i="94"/>
  <c r="L201" i="94"/>
  <c r="R201" i="87"/>
  <c r="AU233" i="32"/>
  <c r="AL232" i="92"/>
  <c r="AJ232" i="92"/>
  <c r="AN232" i="88"/>
  <c r="AU264" i="87"/>
  <c r="AV264" i="87" s="1"/>
  <c r="K263" i="87"/>
  <c r="AI263" i="87"/>
  <c r="AJ263" i="93"/>
  <c r="AJ232" i="88"/>
  <c r="P232" i="88"/>
  <c r="I263" i="94"/>
  <c r="AB201" i="93"/>
  <c r="AI232" i="91"/>
  <c r="AO263" i="32"/>
  <c r="AH263" i="92"/>
  <c r="J263" i="92"/>
  <c r="I201" i="88"/>
  <c r="AA201" i="93"/>
  <c r="AI232" i="87"/>
  <c r="N232" i="94"/>
  <c r="AQ201" i="87"/>
  <c r="L263" i="87"/>
  <c r="AS263" i="94"/>
  <c r="L201" i="87"/>
  <c r="O201" i="87"/>
  <c r="AA201" i="94"/>
  <c r="AP263" i="87"/>
  <c r="AR201" i="92"/>
  <c r="AL201" i="91"/>
  <c r="AC201" i="91"/>
  <c r="L232" i="93"/>
  <c r="I201" i="91"/>
  <c r="K263" i="93"/>
  <c r="AT288" i="93"/>
  <c r="AT276" i="88"/>
  <c r="AK201" i="88"/>
  <c r="K201" i="92"/>
  <c r="AF263" i="32"/>
  <c r="AI201" i="87"/>
  <c r="AE201" i="92"/>
  <c r="AF201" i="87"/>
  <c r="I201" i="94"/>
  <c r="AO201" i="94"/>
  <c r="P263" i="32"/>
  <c r="AU202" i="91"/>
  <c r="AV202" i="91" s="1"/>
  <c r="AN263" i="87"/>
  <c r="AF232" i="91"/>
  <c r="U201" i="91"/>
  <c r="J263" i="88"/>
  <c r="AT264" i="32"/>
  <c r="X201" i="88"/>
  <c r="AF201" i="93"/>
  <c r="AJ232" i="91"/>
  <c r="H232" i="91"/>
  <c r="AS201" i="92"/>
  <c r="AJ263" i="32"/>
  <c r="AN201" i="87"/>
  <c r="Q201" i="94"/>
  <c r="J263" i="91"/>
  <c r="AO232" i="92"/>
  <c r="AA232" i="88"/>
  <c r="P263" i="93"/>
  <c r="AK232" i="88"/>
  <c r="L263" i="94"/>
  <c r="AS201" i="93"/>
  <c r="K263" i="88"/>
  <c r="N263" i="32"/>
  <c r="U263" i="32"/>
  <c r="AK263" i="92"/>
  <c r="W232" i="87"/>
  <c r="R232" i="94"/>
  <c r="J263" i="87"/>
  <c r="AM201" i="92"/>
  <c r="S201" i="91"/>
  <c r="AU251" i="32"/>
  <c r="AC232" i="93"/>
  <c r="K263" i="32"/>
  <c r="W263" i="88"/>
  <c r="AT208" i="91"/>
  <c r="AF201" i="91"/>
  <c r="AP201" i="91"/>
  <c r="AU264" i="32"/>
  <c r="K201" i="88"/>
  <c r="N232" i="91"/>
  <c r="AM232" i="87"/>
  <c r="K201" i="93"/>
  <c r="O201" i="92"/>
  <c r="W263" i="94"/>
  <c r="AT251" i="87"/>
  <c r="AO201" i="93"/>
  <c r="AL201" i="93"/>
  <c r="V263" i="93"/>
  <c r="O232" i="94"/>
  <c r="W232" i="94"/>
  <c r="W263" i="93"/>
  <c r="AR263" i="93"/>
  <c r="W263" i="92"/>
  <c r="O263" i="87"/>
  <c r="Z232" i="94"/>
  <c r="AR232" i="92"/>
  <c r="S263" i="94"/>
  <c r="AT220" i="93"/>
  <c r="R201" i="93"/>
  <c r="AT264" i="94"/>
  <c r="AU233" i="91"/>
  <c r="AV234" i="91"/>
  <c r="AU270" i="91"/>
  <c r="AV270" i="91" s="1"/>
  <c r="AV271" i="91"/>
  <c r="AU282" i="91"/>
  <c r="AV282" i="91" s="1"/>
  <c r="AV283" i="91"/>
  <c r="AM201" i="88"/>
  <c r="AF232" i="94"/>
  <c r="P232" i="93"/>
  <c r="U263" i="88"/>
  <c r="AU208" i="91"/>
  <c r="AV208" i="91" s="1"/>
  <c r="AV209" i="91"/>
  <c r="AU288" i="94"/>
  <c r="AV288" i="94" s="1"/>
  <c r="AV289" i="94"/>
  <c r="AU257" i="87"/>
  <c r="AV257" i="87" s="1"/>
  <c r="AU251" i="88"/>
  <c r="AV251" i="88" s="1"/>
  <c r="AT233" i="92"/>
  <c r="AU270" i="93"/>
  <c r="AV270" i="93" s="1"/>
  <c r="AV271" i="93"/>
  <c r="P263" i="91"/>
  <c r="AU226" i="92"/>
  <c r="AV226" i="92" s="1"/>
  <c r="AV227" i="92"/>
  <c r="AU245" i="87"/>
  <c r="AV245" i="87" s="1"/>
  <c r="AV246" i="87"/>
  <c r="AQ232" i="94"/>
  <c r="AU288" i="92"/>
  <c r="AV288" i="92" s="1"/>
  <c r="AV289" i="92"/>
  <c r="AT214" i="94"/>
  <c r="H263" i="93"/>
  <c r="AU214" i="93"/>
  <c r="AV214" i="93" s="1"/>
  <c r="AV215" i="93"/>
  <c r="AE232" i="88"/>
  <c r="AJ263" i="88"/>
  <c r="L201" i="92"/>
  <c r="X232" i="93"/>
  <c r="AU276" i="88"/>
  <c r="AV276" i="88" s="1"/>
  <c r="AV277" i="88"/>
  <c r="AU282" i="93"/>
  <c r="AV282" i="93" s="1"/>
  <c r="AV283" i="93"/>
  <c r="AB232" i="87"/>
  <c r="AU208" i="88"/>
  <c r="AV208" i="88" s="1"/>
  <c r="AV209" i="88"/>
  <c r="AU282" i="94"/>
  <c r="AV282" i="94" s="1"/>
  <c r="AV283" i="94"/>
  <c r="U232" i="93"/>
  <c r="AL201" i="92"/>
  <c r="AT208" i="94"/>
  <c r="AT214" i="92"/>
  <c r="AU226" i="87"/>
  <c r="AV226" i="87" s="1"/>
  <c r="AV227" i="87"/>
  <c r="AS232" i="92"/>
  <c r="AC232" i="92"/>
  <c r="AT270" i="87"/>
  <c r="AT282" i="88"/>
  <c r="AT245" i="93"/>
  <c r="AU288" i="88"/>
  <c r="AV288" i="88" s="1"/>
  <c r="AV289" i="88"/>
  <c r="H232" i="88"/>
  <c r="AU282" i="87"/>
  <c r="AV282" i="87" s="1"/>
  <c r="AV283" i="87"/>
  <c r="H263" i="87"/>
  <c r="AU257" i="88"/>
  <c r="AV257" i="88" s="1"/>
  <c r="AU288" i="93"/>
  <c r="AV288" i="93" s="1"/>
  <c r="AV289" i="93"/>
  <c r="AU208" i="32"/>
  <c r="AU226" i="94"/>
  <c r="AV226" i="94" s="1"/>
  <c r="AV227" i="94"/>
  <c r="AQ263" i="87"/>
  <c r="AU220" i="87"/>
  <c r="AV220" i="87" s="1"/>
  <c r="O263" i="92"/>
  <c r="AB263" i="32"/>
  <c r="AU245" i="91"/>
  <c r="AV245" i="91" s="1"/>
  <c r="AV246" i="91"/>
  <c r="AD263" i="87"/>
  <c r="N232" i="88"/>
  <c r="L263" i="92"/>
  <c r="AU245" i="88"/>
  <c r="AV245" i="88" s="1"/>
  <c r="AV246" i="88"/>
  <c r="AU288" i="91"/>
  <c r="AV288" i="91" s="1"/>
  <c r="AV289" i="91"/>
  <c r="AU257" i="91"/>
  <c r="AV257" i="91" s="1"/>
  <c r="V201" i="92"/>
  <c r="AS263" i="91"/>
  <c r="V232" i="91"/>
  <c r="O232" i="91"/>
  <c r="AT233" i="94"/>
  <c r="AT270" i="91"/>
  <c r="AA201" i="87"/>
  <c r="AU214" i="94"/>
  <c r="AV214" i="94" s="1"/>
  <c r="AV215" i="94"/>
  <c r="AT226" i="87"/>
  <c r="AH232" i="92"/>
  <c r="R263" i="94"/>
  <c r="AU251" i="92"/>
  <c r="AV251" i="92" s="1"/>
  <c r="Z263" i="92"/>
  <c r="AU220" i="88"/>
  <c r="AV220" i="88" s="1"/>
  <c r="AU264" i="94"/>
  <c r="AT233" i="87"/>
  <c r="AS232" i="94"/>
  <c r="AR201" i="94"/>
  <c r="AL263" i="87"/>
  <c r="AT226" i="91"/>
  <c r="AI232" i="93"/>
  <c r="AP263" i="88"/>
  <c r="AE201" i="91"/>
  <c r="X201" i="91"/>
  <c r="O263" i="93"/>
  <c r="AI263" i="91"/>
  <c r="AU288" i="32"/>
  <c r="AL232" i="93"/>
  <c r="I232" i="93"/>
  <c r="AJ263" i="87"/>
  <c r="AU270" i="88"/>
  <c r="AV270" i="88" s="1"/>
  <c r="AV271" i="88"/>
  <c r="AH232" i="91"/>
  <c r="AT214" i="87"/>
  <c r="AU233" i="92"/>
  <c r="AV234" i="92"/>
  <c r="AF232" i="88"/>
  <c r="V232" i="88"/>
  <c r="AU264" i="93"/>
  <c r="AT282" i="92"/>
  <c r="AU270" i="92"/>
  <c r="AV270" i="92" s="1"/>
  <c r="AV271" i="92"/>
  <c r="AT208" i="88"/>
  <c r="AT208" i="93"/>
  <c r="AU276" i="91"/>
  <c r="AV276" i="91" s="1"/>
  <c r="AV277" i="91"/>
  <c r="AC232" i="87"/>
  <c r="Q232" i="94"/>
  <c r="U232" i="88"/>
  <c r="AU208" i="87"/>
  <c r="AV208" i="87" s="1"/>
  <c r="AV209" i="87"/>
  <c r="AU239" i="94"/>
  <c r="AV239" i="94" s="1"/>
  <c r="AU226" i="32"/>
  <c r="AU226" i="91"/>
  <c r="AV226" i="91" s="1"/>
  <c r="AV227" i="91"/>
  <c r="AA201" i="91"/>
  <c r="AT270" i="88"/>
  <c r="AT214" i="91"/>
  <c r="AU264" i="91"/>
  <c r="AM232" i="91"/>
  <c r="AE201" i="94"/>
  <c r="I263" i="93"/>
  <c r="AH263" i="94"/>
  <c r="R232" i="88"/>
  <c r="AM232" i="88"/>
  <c r="M232" i="88"/>
  <c r="AU282" i="88"/>
  <c r="AV282" i="88" s="1"/>
  <c r="AV283" i="88"/>
  <c r="AE263" i="92"/>
  <c r="AU264" i="88"/>
  <c r="Q263" i="91"/>
  <c r="AL263" i="88"/>
  <c r="AI232" i="92"/>
  <c r="AS201" i="94"/>
  <c r="AQ232" i="87"/>
  <c r="H201" i="93"/>
  <c r="AR263" i="32"/>
  <c r="L263" i="93"/>
  <c r="Q263" i="93"/>
  <c r="AO232" i="91"/>
  <c r="AL232" i="88"/>
  <c r="K232" i="88"/>
  <c r="U263" i="92"/>
  <c r="AB263" i="92"/>
  <c r="AE232" i="94"/>
  <c r="Y263" i="32"/>
  <c r="V263" i="88"/>
  <c r="AU270" i="94"/>
  <c r="AV270" i="94" s="1"/>
  <c r="AV271" i="94"/>
  <c r="AU214" i="92"/>
  <c r="AV214" i="92" s="1"/>
  <c r="AV215" i="92"/>
  <c r="AU245" i="92"/>
  <c r="AV245" i="92" s="1"/>
  <c r="AV246" i="92"/>
  <c r="I263" i="88"/>
  <c r="AT245" i="91"/>
  <c r="K232" i="94"/>
  <c r="M263" i="93"/>
  <c r="AU208" i="92"/>
  <c r="AV208" i="92" s="1"/>
  <c r="AV209" i="92"/>
  <c r="H232" i="94"/>
  <c r="AU276" i="94"/>
  <c r="AV276" i="94" s="1"/>
  <c r="AV277" i="94"/>
  <c r="AS232" i="88"/>
  <c r="AU276" i="93"/>
  <c r="AV276" i="93" s="1"/>
  <c r="AV277" i="93"/>
  <c r="AR263" i="87"/>
  <c r="Y263" i="88"/>
  <c r="AQ263" i="92"/>
  <c r="I232" i="94"/>
  <c r="AD263" i="93"/>
  <c r="AT233" i="32"/>
  <c r="AU245" i="93"/>
  <c r="AV245" i="93" s="1"/>
  <c r="AV246" i="93"/>
  <c r="AU282" i="92"/>
  <c r="AV282" i="92" s="1"/>
  <c r="AV283" i="92"/>
  <c r="AU233" i="94"/>
  <c r="AV234" i="94"/>
  <c r="AT226" i="92"/>
  <c r="AU251" i="87"/>
  <c r="AV251" i="87" s="1"/>
  <c r="AU276" i="92"/>
  <c r="AV276" i="92" s="1"/>
  <c r="AV277" i="92"/>
  <c r="H201" i="91"/>
  <c r="AU214" i="87"/>
  <c r="AV214" i="87" s="1"/>
  <c r="AV215" i="87"/>
  <c r="AB263" i="93"/>
  <c r="AT288" i="91"/>
  <c r="AU233" i="88"/>
  <c r="AV234" i="88"/>
  <c r="Q263" i="92"/>
  <c r="V232" i="94"/>
  <c r="V201" i="87"/>
  <c r="U232" i="91"/>
  <c r="AT276" i="32"/>
  <c r="AS263" i="93"/>
  <c r="AH232" i="88"/>
  <c r="AU288" i="87"/>
  <c r="AV288" i="87" s="1"/>
  <c r="AV289" i="87"/>
  <c r="AT226" i="93"/>
  <c r="X232" i="94"/>
  <c r="F200" i="88"/>
  <c r="AN263" i="94"/>
  <c r="AS201" i="91"/>
  <c r="AO263" i="87"/>
  <c r="AU245" i="32"/>
  <c r="AH232" i="94"/>
  <c r="K232" i="92"/>
  <c r="AT270" i="94"/>
  <c r="M201" i="87"/>
  <c r="AT288" i="32"/>
  <c r="AU276" i="87"/>
  <c r="AV276" i="87" s="1"/>
  <c r="AV277" i="87"/>
  <c r="AU233" i="93"/>
  <c r="AV234" i="93"/>
  <c r="AR232" i="93"/>
  <c r="AU214" i="91"/>
  <c r="AV214" i="91" s="1"/>
  <c r="AV215" i="91"/>
  <c r="Y232" i="91"/>
  <c r="L232" i="87"/>
  <c r="AT282" i="32"/>
  <c r="AT208" i="32"/>
  <c r="AP232" i="94"/>
  <c r="AQ232" i="92"/>
  <c r="M232" i="92"/>
  <c r="AU202" i="87"/>
  <c r="AT276" i="94"/>
  <c r="AT214" i="93"/>
  <c r="AS263" i="88"/>
  <c r="AU208" i="93"/>
  <c r="AV208" i="93" s="1"/>
  <c r="AV209" i="93"/>
  <c r="U263" i="91"/>
  <c r="AT276" i="93"/>
  <c r="AR232" i="87"/>
  <c r="AH232" i="87"/>
  <c r="AN232" i="87"/>
  <c r="AO232" i="94"/>
  <c r="F200" i="87"/>
  <c r="AC263" i="93"/>
  <c r="H263" i="88"/>
  <c r="L232" i="91"/>
  <c r="AT276" i="92"/>
  <c r="AU208" i="94"/>
  <c r="AV208" i="94" s="1"/>
  <c r="AV209" i="94"/>
  <c r="H232" i="93"/>
  <c r="X263" i="93"/>
  <c r="AT233" i="91"/>
  <c r="AU220" i="91"/>
  <c r="AV220" i="91" s="1"/>
  <c r="AL232" i="91"/>
  <c r="AT288" i="94"/>
  <c r="I232" i="92"/>
  <c r="Q263" i="88"/>
  <c r="AU270" i="87"/>
  <c r="AV270" i="87" s="1"/>
  <c r="AV271" i="87"/>
  <c r="AS263" i="32"/>
  <c r="U263" i="94"/>
  <c r="X232" i="88"/>
  <c r="AQ232" i="88"/>
  <c r="AH201" i="91"/>
  <c r="AU226" i="93"/>
  <c r="AV226" i="93" s="1"/>
  <c r="AV227" i="93"/>
  <c r="AM232" i="93"/>
  <c r="AS263" i="92"/>
  <c r="AI263" i="88"/>
  <c r="AK263" i="88"/>
  <c r="AU226" i="88"/>
  <c r="AV226" i="88" s="1"/>
  <c r="AV227" i="88"/>
  <c r="AU257" i="94"/>
  <c r="AV257" i="94" s="1"/>
  <c r="L232" i="94"/>
  <c r="AT251" i="94"/>
  <c r="AT282" i="94"/>
  <c r="AU239" i="93"/>
  <c r="AV239" i="93" s="1"/>
  <c r="AT276" i="87"/>
  <c r="AU251" i="94"/>
  <c r="AV251" i="94" s="1"/>
  <c r="AO232" i="93"/>
  <c r="M232" i="93"/>
  <c r="AU251" i="91"/>
  <c r="AV251" i="91" s="1"/>
  <c r="P232" i="91"/>
  <c r="AU276" i="32"/>
  <c r="AU239" i="92"/>
  <c r="AV239" i="92" s="1"/>
  <c r="AB232" i="88"/>
  <c r="V263" i="92"/>
  <c r="AT226" i="88"/>
  <c r="AU233" i="87"/>
  <c r="AV234" i="87"/>
  <c r="M232" i="87"/>
  <c r="AA232" i="94"/>
  <c r="AU251" i="93"/>
  <c r="AV251" i="93" s="1"/>
  <c r="V263" i="32"/>
  <c r="AD232" i="94"/>
  <c r="AH201" i="88"/>
  <c r="AU245" i="94"/>
  <c r="AV245" i="94" s="1"/>
  <c r="AV246" i="94"/>
  <c r="AU239" i="91"/>
  <c r="AV239" i="91" s="1"/>
  <c r="AT288" i="88"/>
  <c r="AU214" i="88"/>
  <c r="AV214" i="88" s="1"/>
  <c r="AV215" i="88"/>
  <c r="P232" i="92"/>
  <c r="I263" i="87"/>
  <c r="U263" i="93"/>
  <c r="AM263" i="87"/>
  <c r="AT270" i="93"/>
  <c r="S232" i="88"/>
  <c r="AT245" i="32"/>
  <c r="I263" i="92"/>
  <c r="AU220" i="94"/>
  <c r="AV220" i="94" s="1"/>
  <c r="AE263" i="91"/>
  <c r="AE263" i="88"/>
  <c r="AR232" i="94"/>
  <c r="AN232" i="94"/>
  <c r="AU239" i="88"/>
  <c r="AV239" i="88" s="1"/>
  <c r="Z232" i="92"/>
  <c r="AT245" i="94"/>
  <c r="AH201" i="87"/>
  <c r="S232" i="87"/>
  <c r="AT214" i="88"/>
  <c r="AK138" i="92"/>
  <c r="AT151" i="91"/>
  <c r="S138" i="91"/>
  <c r="AL169" i="87"/>
  <c r="AT151" i="92"/>
  <c r="AT151" i="88"/>
  <c r="L169" i="91"/>
  <c r="AJ107" i="93"/>
  <c r="AT151" i="93"/>
  <c r="AT182" i="92"/>
  <c r="AQ138" i="91"/>
  <c r="AM169" i="93"/>
  <c r="Z138" i="88"/>
  <c r="AT108" i="32"/>
  <c r="W107" i="88"/>
  <c r="AR107" i="94"/>
  <c r="AR169" i="87"/>
  <c r="AR169" i="93"/>
  <c r="AU151" i="93"/>
  <c r="AV151" i="93" s="1"/>
  <c r="AP107" i="92"/>
  <c r="Z107" i="92"/>
  <c r="AF169" i="94"/>
  <c r="P138" i="94"/>
  <c r="AT145" i="91"/>
  <c r="AA107" i="94"/>
  <c r="I138" i="93"/>
  <c r="AT182" i="88"/>
  <c r="W169" i="88"/>
  <c r="H169" i="94"/>
  <c r="U169" i="94"/>
  <c r="U138" i="88"/>
  <c r="X138" i="93"/>
  <c r="AT145" i="87"/>
  <c r="AQ138" i="92"/>
  <c r="J138" i="88"/>
  <c r="Q138" i="88"/>
  <c r="V138" i="88"/>
  <c r="AJ169" i="91"/>
  <c r="AD107" i="93"/>
  <c r="AK169" i="92"/>
  <c r="Z138" i="91"/>
  <c r="H107" i="94"/>
  <c r="V138" i="93"/>
  <c r="S107" i="87"/>
  <c r="AD169" i="88"/>
  <c r="AQ169" i="88"/>
  <c r="Q169" i="94"/>
  <c r="AO138" i="92"/>
  <c r="P138" i="92"/>
  <c r="J138" i="94"/>
  <c r="J138" i="91"/>
  <c r="W138" i="91"/>
  <c r="I107" i="87"/>
  <c r="K107" i="87"/>
  <c r="AI107" i="93"/>
  <c r="AM169" i="91"/>
  <c r="AS107" i="88"/>
  <c r="F106" i="92"/>
  <c r="AS169" i="88"/>
  <c r="AR138" i="91"/>
  <c r="H169" i="87"/>
  <c r="AT157" i="91"/>
  <c r="Q169" i="92"/>
  <c r="AJ138" i="88"/>
  <c r="AT194" i="94"/>
  <c r="AT132" i="92"/>
  <c r="AR138" i="93"/>
  <c r="AT151" i="87"/>
  <c r="AQ138" i="88"/>
  <c r="H138" i="87"/>
  <c r="N107" i="87"/>
  <c r="L138" i="87"/>
  <c r="AD138" i="88"/>
  <c r="AO107" i="93"/>
  <c r="W107" i="87"/>
  <c r="AJ138" i="92"/>
  <c r="X107" i="94"/>
  <c r="Q138" i="91"/>
  <c r="AT114" i="87"/>
  <c r="AP169" i="91"/>
  <c r="X138" i="92"/>
  <c r="Y138" i="91"/>
  <c r="AE107" i="92"/>
  <c r="AO169" i="91"/>
  <c r="AE169" i="93"/>
  <c r="H169" i="32"/>
  <c r="Y138" i="92"/>
  <c r="AJ138" i="87"/>
  <c r="R107" i="93"/>
  <c r="AI107" i="88"/>
  <c r="W107" i="93"/>
  <c r="I138" i="92"/>
  <c r="K107" i="91"/>
  <c r="AN138" i="87"/>
  <c r="M169" i="87"/>
  <c r="AN169" i="91"/>
  <c r="AD138" i="87"/>
  <c r="AT108" i="93"/>
  <c r="P107" i="91"/>
  <c r="AF107" i="87"/>
  <c r="S169" i="87"/>
  <c r="AS169" i="93"/>
  <c r="S138" i="88"/>
  <c r="S107" i="92"/>
  <c r="AO169" i="94"/>
  <c r="AU126" i="32"/>
  <c r="H169" i="91"/>
  <c r="L169" i="88"/>
  <c r="AT170" i="94"/>
  <c r="H138" i="92"/>
  <c r="R169" i="94"/>
  <c r="AB138" i="92"/>
  <c r="AJ138" i="94"/>
  <c r="AO107" i="87"/>
  <c r="AF107" i="93"/>
  <c r="L169" i="92"/>
  <c r="AM138" i="91"/>
  <c r="AU114" i="32"/>
  <c r="AT132" i="88"/>
  <c r="V107" i="87"/>
  <c r="W107" i="92"/>
  <c r="AC169" i="93"/>
  <c r="AQ107" i="93"/>
  <c r="F106" i="88"/>
  <c r="AS107" i="94"/>
  <c r="AJ107" i="94"/>
  <c r="W169" i="93"/>
  <c r="AL169" i="91"/>
  <c r="AB169" i="88"/>
  <c r="AL138" i="91"/>
  <c r="AB138" i="88"/>
  <c r="Z169" i="91"/>
  <c r="X138" i="87"/>
  <c r="V138" i="87"/>
  <c r="R138" i="92"/>
  <c r="AL107" i="88"/>
  <c r="AI107" i="94"/>
  <c r="Z169" i="87"/>
  <c r="M107" i="88"/>
  <c r="AI169" i="91"/>
  <c r="AM107" i="87"/>
  <c r="Z138" i="94"/>
  <c r="R138" i="91"/>
  <c r="AJ138" i="93"/>
  <c r="Y169" i="94"/>
  <c r="S169" i="94"/>
  <c r="AF169" i="87"/>
  <c r="P169" i="88"/>
  <c r="AQ169" i="94"/>
  <c r="U138" i="92"/>
  <c r="P138" i="91"/>
  <c r="AD107" i="94"/>
  <c r="H138" i="88"/>
  <c r="H138" i="91"/>
  <c r="Y107" i="93"/>
  <c r="S169" i="92"/>
  <c r="H138" i="32"/>
  <c r="AI138" i="91"/>
  <c r="Y169" i="92"/>
  <c r="R107" i="91"/>
  <c r="AO138" i="88"/>
  <c r="AP138" i="87"/>
  <c r="Y138" i="88"/>
  <c r="AH138" i="88"/>
  <c r="AE169" i="91"/>
  <c r="AT170" i="92"/>
  <c r="AL169" i="92"/>
  <c r="X169" i="93"/>
  <c r="AF107" i="94"/>
  <c r="R107" i="92"/>
  <c r="AR169" i="92"/>
  <c r="AK169" i="93"/>
  <c r="AC107" i="93"/>
  <c r="H169" i="88"/>
  <c r="Y138" i="93"/>
  <c r="O138" i="93"/>
  <c r="AM138" i="88"/>
  <c r="N107" i="93"/>
  <c r="J169" i="91"/>
  <c r="AM138" i="93"/>
  <c r="AU170" i="32"/>
  <c r="AE138" i="91"/>
  <c r="AM107" i="88"/>
  <c r="AL107" i="87"/>
  <c r="L107" i="92"/>
  <c r="AN107" i="92"/>
  <c r="AM169" i="88"/>
  <c r="L169" i="94"/>
  <c r="AC169" i="94"/>
  <c r="AI138" i="92"/>
  <c r="N138" i="91"/>
  <c r="H169" i="93"/>
  <c r="L107" i="93"/>
  <c r="AM138" i="87"/>
  <c r="AB169" i="94"/>
  <c r="Q138" i="92"/>
  <c r="V107" i="94"/>
  <c r="AL138" i="93"/>
  <c r="I169" i="91"/>
  <c r="AO138" i="87"/>
  <c r="P138" i="87"/>
  <c r="S138" i="92"/>
  <c r="P169" i="91"/>
  <c r="AU163" i="32"/>
  <c r="AC169" i="91"/>
  <c r="Q169" i="87"/>
  <c r="AF138" i="88"/>
  <c r="M107" i="91"/>
  <c r="J107" i="91"/>
  <c r="AR138" i="94"/>
  <c r="AQ138" i="93"/>
  <c r="V169" i="87"/>
  <c r="AB169" i="93"/>
  <c r="AT170" i="93"/>
  <c r="N169" i="93"/>
  <c r="L138" i="88"/>
  <c r="K138" i="88"/>
  <c r="W138" i="93"/>
  <c r="AB138" i="87"/>
  <c r="S107" i="93"/>
  <c r="AC138" i="88"/>
  <c r="AD107" i="87"/>
  <c r="AD169" i="91"/>
  <c r="Z107" i="88"/>
  <c r="AP138" i="91"/>
  <c r="AC169" i="92"/>
  <c r="AT126" i="93"/>
  <c r="AB107" i="91"/>
  <c r="N169" i="88"/>
  <c r="AT176" i="88"/>
  <c r="I138" i="87"/>
  <c r="AA138" i="87"/>
  <c r="F106" i="93"/>
  <c r="AT120" i="32"/>
  <c r="N138" i="88"/>
  <c r="M138" i="91"/>
  <c r="R107" i="88"/>
  <c r="AT163" i="93"/>
  <c r="AN169" i="88"/>
  <c r="AU188" i="94"/>
  <c r="AV188" i="94" s="1"/>
  <c r="AV189" i="94"/>
  <c r="Y169" i="88"/>
  <c r="AU139" i="92"/>
  <c r="AV140" i="92"/>
  <c r="AU139" i="94"/>
  <c r="AV140" i="94"/>
  <c r="AU114" i="94"/>
  <c r="AV114" i="94" s="1"/>
  <c r="AV115" i="94"/>
  <c r="I107" i="93"/>
  <c r="AU194" i="32"/>
  <c r="AU157" i="93"/>
  <c r="AV157" i="93" s="1"/>
  <c r="AV158" i="93"/>
  <c r="AR169" i="94"/>
  <c r="AV154" i="94"/>
  <c r="AU151" i="94"/>
  <c r="AV151" i="94" s="1"/>
  <c r="R169" i="92"/>
  <c r="AT114" i="92"/>
  <c r="AU120" i="92"/>
  <c r="AV120" i="92" s="1"/>
  <c r="AV121" i="92"/>
  <c r="X169" i="87"/>
  <c r="V169" i="93"/>
  <c r="AU176" i="93"/>
  <c r="AV176" i="93" s="1"/>
  <c r="AV177" i="93"/>
  <c r="AK107" i="93"/>
  <c r="AT194" i="87"/>
  <c r="AU163" i="91"/>
  <c r="AV163" i="91" s="1"/>
  <c r="AV164" i="91"/>
  <c r="AU182" i="94"/>
  <c r="AV182" i="94" s="1"/>
  <c r="AV183" i="94"/>
  <c r="AC107" i="92"/>
  <c r="O107" i="92"/>
  <c r="AT194" i="92"/>
  <c r="AM138" i="92"/>
  <c r="L138" i="94"/>
  <c r="AU132" i="91"/>
  <c r="AV132" i="91" s="1"/>
  <c r="AV133" i="91"/>
  <c r="U169" i="91"/>
  <c r="J138" i="87"/>
  <c r="AU114" i="88"/>
  <c r="AV114" i="88" s="1"/>
  <c r="AV115" i="88"/>
  <c r="AT126" i="91"/>
  <c r="AN107" i="88"/>
  <c r="AR107" i="87"/>
  <c r="X107" i="87"/>
  <c r="X107" i="92"/>
  <c r="AT194" i="91"/>
  <c r="AU170" i="88"/>
  <c r="AV171" i="88"/>
  <c r="Z169" i="88"/>
  <c r="O169" i="94"/>
  <c r="AP138" i="92"/>
  <c r="AL138" i="94"/>
  <c r="AU182" i="88"/>
  <c r="AV182" i="88" s="1"/>
  <c r="AV183" i="88"/>
  <c r="I138" i="94"/>
  <c r="N138" i="94"/>
  <c r="AP169" i="93"/>
  <c r="AS169" i="91"/>
  <c r="AD138" i="92"/>
  <c r="N169" i="91"/>
  <c r="AT132" i="87"/>
  <c r="X138" i="91"/>
  <c r="AU114" i="92"/>
  <c r="AV114" i="92" s="1"/>
  <c r="AV115" i="92"/>
  <c r="AU157" i="88"/>
  <c r="AV157" i="88" s="1"/>
  <c r="AV158" i="88"/>
  <c r="AE107" i="91"/>
  <c r="AT170" i="87"/>
  <c r="AC169" i="87"/>
  <c r="AH169" i="93"/>
  <c r="AE138" i="88"/>
  <c r="AU157" i="32"/>
  <c r="AU170" i="92"/>
  <c r="AV171" i="92"/>
  <c r="AO107" i="91"/>
  <c r="AT108" i="91"/>
  <c r="AT157" i="93"/>
  <c r="AS169" i="87"/>
  <c r="L169" i="93"/>
  <c r="I138" i="88"/>
  <c r="AS138" i="93"/>
  <c r="N169" i="87"/>
  <c r="AQ169" i="87"/>
  <c r="J107" i="88"/>
  <c r="I107" i="94"/>
  <c r="AU132" i="88"/>
  <c r="AV132" i="88" s="1"/>
  <c r="AV133" i="88"/>
  <c r="AP107" i="87"/>
  <c r="Z107" i="87"/>
  <c r="M107" i="92"/>
  <c r="AT163" i="88"/>
  <c r="V138" i="92"/>
  <c r="AF138" i="91"/>
  <c r="AA169" i="92"/>
  <c r="AT126" i="92"/>
  <c r="U107" i="92"/>
  <c r="AQ107" i="91"/>
  <c r="AF107" i="88"/>
  <c r="O107" i="88"/>
  <c r="AU108" i="94"/>
  <c r="AV109" i="94"/>
  <c r="AT194" i="88"/>
  <c r="AT120" i="94"/>
  <c r="AU132" i="93"/>
  <c r="AV132" i="93" s="1"/>
  <c r="AV133" i="93"/>
  <c r="R107" i="94"/>
  <c r="AU151" i="88"/>
  <c r="AV151" i="88" s="1"/>
  <c r="AA169" i="87"/>
  <c r="V138" i="94"/>
  <c r="AT126" i="32"/>
  <c r="O107" i="87"/>
  <c r="M107" i="87"/>
  <c r="Q107" i="92"/>
  <c r="AU194" i="91"/>
  <c r="AV194" i="91" s="1"/>
  <c r="AV195" i="91"/>
  <c r="Q169" i="88"/>
  <c r="AC169" i="88"/>
  <c r="AU170" i="94"/>
  <c r="AV171" i="94"/>
  <c r="Z169" i="94"/>
  <c r="AE169" i="94"/>
  <c r="AA138" i="92"/>
  <c r="AP138" i="94"/>
  <c r="AK138" i="94"/>
  <c r="Y107" i="87"/>
  <c r="AB107" i="94"/>
  <c r="AT176" i="93"/>
  <c r="S138" i="94"/>
  <c r="AK169" i="91"/>
  <c r="AU108" i="88"/>
  <c r="AV109" i="88"/>
  <c r="N107" i="88"/>
  <c r="Z107" i="94"/>
  <c r="J169" i="92"/>
  <c r="AU182" i="87"/>
  <c r="AV182" i="87" s="1"/>
  <c r="AV183" i="87"/>
  <c r="Q107" i="88"/>
  <c r="AH107" i="87"/>
  <c r="AS107" i="87"/>
  <c r="Y107" i="92"/>
  <c r="K169" i="88"/>
  <c r="AA169" i="88"/>
  <c r="AK169" i="94"/>
  <c r="AJ169" i="94"/>
  <c r="R138" i="94"/>
  <c r="AB107" i="93"/>
  <c r="S138" i="93"/>
  <c r="K138" i="93"/>
  <c r="I169" i="88"/>
  <c r="R169" i="88"/>
  <c r="J169" i="94"/>
  <c r="W169" i="94"/>
  <c r="O138" i="92"/>
  <c r="AN138" i="92"/>
  <c r="AO138" i="94"/>
  <c r="U138" i="94"/>
  <c r="O138" i="91"/>
  <c r="H107" i="87"/>
  <c r="M138" i="94"/>
  <c r="AU170" i="91"/>
  <c r="AV171" i="91"/>
  <c r="AQ138" i="87"/>
  <c r="AU139" i="87"/>
  <c r="AV140" i="87"/>
  <c r="AT176" i="91"/>
  <c r="Z138" i="87"/>
  <c r="AP107" i="93"/>
  <c r="X169" i="91"/>
  <c r="I169" i="92"/>
  <c r="AM169" i="92"/>
  <c r="M169" i="92"/>
  <c r="AA138" i="91"/>
  <c r="AC138" i="91"/>
  <c r="AJ138" i="91"/>
  <c r="Z107" i="91"/>
  <c r="AU151" i="92"/>
  <c r="AV151" i="92" s="1"/>
  <c r="AA107" i="93"/>
  <c r="AF138" i="92"/>
  <c r="AS107" i="91"/>
  <c r="AD107" i="91"/>
  <c r="N107" i="91"/>
  <c r="AI138" i="87"/>
  <c r="AH169" i="87"/>
  <c r="AO169" i="87"/>
  <c r="Z169" i="93"/>
  <c r="M169" i="93"/>
  <c r="AT139" i="88"/>
  <c r="AN138" i="88"/>
  <c r="AF138" i="93"/>
  <c r="AP138" i="93"/>
  <c r="AA169" i="94"/>
  <c r="AU151" i="87"/>
  <c r="AV151" i="87" s="1"/>
  <c r="AT126" i="87"/>
  <c r="AT170" i="32"/>
  <c r="AS169" i="92"/>
  <c r="AU139" i="91"/>
  <c r="AV140" i="91"/>
  <c r="AU145" i="88"/>
  <c r="AV145" i="88" s="1"/>
  <c r="AV146" i="88"/>
  <c r="AD107" i="92"/>
  <c r="AE169" i="92"/>
  <c r="AU120" i="91"/>
  <c r="AV120" i="91" s="1"/>
  <c r="AV121" i="91"/>
  <c r="O107" i="91"/>
  <c r="P138" i="88"/>
  <c r="P107" i="93"/>
  <c r="F106" i="91"/>
  <c r="AH107" i="91"/>
  <c r="AQ169" i="93"/>
  <c r="AR107" i="92"/>
  <c r="AT163" i="92"/>
  <c r="AU170" i="87"/>
  <c r="AV171" i="87"/>
  <c r="AN169" i="93"/>
  <c r="AI138" i="88"/>
  <c r="AK138" i="88"/>
  <c r="AE138" i="93"/>
  <c r="AM169" i="87"/>
  <c r="AT114" i="91"/>
  <c r="AR107" i="91"/>
  <c r="V107" i="88"/>
  <c r="AE107" i="88"/>
  <c r="F106" i="94"/>
  <c r="AT126" i="88"/>
  <c r="S107" i="88"/>
  <c r="R107" i="87"/>
  <c r="AU108" i="92"/>
  <c r="AV109" i="92"/>
  <c r="H107" i="92"/>
  <c r="AT108" i="92"/>
  <c r="AU194" i="92"/>
  <c r="AV194" i="92" s="1"/>
  <c r="AV195" i="92"/>
  <c r="I169" i="93"/>
  <c r="AB138" i="94"/>
  <c r="K107" i="93"/>
  <c r="AC138" i="87"/>
  <c r="R169" i="91"/>
  <c r="Q107" i="93"/>
  <c r="Z138" i="93"/>
  <c r="AU120" i="94"/>
  <c r="AV120" i="94" s="1"/>
  <c r="AV121" i="94"/>
  <c r="N169" i="94"/>
  <c r="Q138" i="94"/>
  <c r="AU120" i="88"/>
  <c r="AV120" i="88" s="1"/>
  <c r="AV121" i="88"/>
  <c r="AU188" i="88"/>
  <c r="AV188" i="88" s="1"/>
  <c r="AV189" i="88"/>
  <c r="AJ107" i="87"/>
  <c r="AU163" i="93"/>
  <c r="AV163" i="93" s="1"/>
  <c r="AV164" i="93"/>
  <c r="M169" i="88"/>
  <c r="AU126" i="87"/>
  <c r="AV126" i="87" s="1"/>
  <c r="AV127" i="87"/>
  <c r="AK138" i="91"/>
  <c r="AU194" i="94"/>
  <c r="AV194" i="94" s="1"/>
  <c r="AV195" i="94"/>
  <c r="AU163" i="87"/>
  <c r="AV163" i="87" s="1"/>
  <c r="AV164" i="87"/>
  <c r="L138" i="93"/>
  <c r="AR107" i="93"/>
  <c r="AH138" i="93"/>
  <c r="AU145" i="87"/>
  <c r="AV145" i="87" s="1"/>
  <c r="AV146" i="87"/>
  <c r="AE107" i="94"/>
  <c r="AD107" i="88"/>
  <c r="AT139" i="87"/>
  <c r="X169" i="92"/>
  <c r="AT114" i="32"/>
  <c r="AU176" i="87"/>
  <c r="AV176" i="87" s="1"/>
  <c r="AV177" i="87"/>
  <c r="AP107" i="91"/>
  <c r="P107" i="94"/>
  <c r="AA107" i="92"/>
  <c r="AC107" i="88"/>
  <c r="Q107" i="91"/>
  <c r="AK169" i="88"/>
  <c r="AL169" i="94"/>
  <c r="AD169" i="94"/>
  <c r="X138" i="94"/>
  <c r="AT188" i="91"/>
  <c r="AF138" i="87"/>
  <c r="J138" i="92"/>
  <c r="AL107" i="94"/>
  <c r="AJ169" i="87"/>
  <c r="P107" i="88"/>
  <c r="V107" i="92"/>
  <c r="AR169" i="88"/>
  <c r="AH169" i="94"/>
  <c r="AT188" i="94"/>
  <c r="AM107" i="94"/>
  <c r="X169" i="88"/>
  <c r="AJ169" i="88"/>
  <c r="M169" i="94"/>
  <c r="L138" i="92"/>
  <c r="AQ138" i="94"/>
  <c r="AH169" i="91"/>
  <c r="AU126" i="94"/>
  <c r="AV126" i="94" s="1"/>
  <c r="AV127" i="94"/>
  <c r="AH107" i="93"/>
  <c r="AU132" i="87"/>
  <c r="AV132" i="87" s="1"/>
  <c r="AV133" i="87"/>
  <c r="AB107" i="88"/>
  <c r="N169" i="92"/>
  <c r="J107" i="92"/>
  <c r="AU126" i="93"/>
  <c r="AV126" i="93" s="1"/>
  <c r="AV127" i="93"/>
  <c r="V107" i="91"/>
  <c r="AL107" i="92"/>
  <c r="AK169" i="87"/>
  <c r="AJ169" i="93"/>
  <c r="Q138" i="93"/>
  <c r="AF169" i="92"/>
  <c r="U138" i="91"/>
  <c r="W138" i="88"/>
  <c r="L107" i="91"/>
  <c r="AT157" i="94"/>
  <c r="K169" i="93"/>
  <c r="M138" i="93"/>
  <c r="AU170" i="93"/>
  <c r="AV171" i="93"/>
  <c r="AT114" i="93"/>
  <c r="AQ107" i="88"/>
  <c r="AU182" i="92"/>
  <c r="AV182" i="92" s="1"/>
  <c r="AV183" i="92"/>
  <c r="AT157" i="92"/>
  <c r="AB107" i="87"/>
  <c r="M169" i="91"/>
  <c r="O138" i="87"/>
  <c r="AH138" i="87"/>
  <c r="AE169" i="88"/>
  <c r="F106" i="32"/>
  <c r="AU108" i="32"/>
  <c r="AU126" i="91"/>
  <c r="AV126" i="91" s="1"/>
  <c r="AV127" i="91"/>
  <c r="H107" i="88"/>
  <c r="AP107" i="88"/>
  <c r="Q107" i="94"/>
  <c r="AT194" i="93"/>
  <c r="AT170" i="91"/>
  <c r="AE107" i="87"/>
  <c r="AO107" i="92"/>
  <c r="U169" i="88"/>
  <c r="AS169" i="94"/>
  <c r="K138" i="92"/>
  <c r="AF138" i="94"/>
  <c r="AE138" i="94"/>
  <c r="AU145" i="94"/>
  <c r="AV145" i="94" s="1"/>
  <c r="AV146" i="94"/>
  <c r="M107" i="94"/>
  <c r="AT114" i="94"/>
  <c r="Y169" i="93"/>
  <c r="W169" i="91"/>
  <c r="AF169" i="91"/>
  <c r="Y138" i="87"/>
  <c r="N138" i="87"/>
  <c r="AU145" i="92"/>
  <c r="AV145" i="92" s="1"/>
  <c r="AV146" i="92"/>
  <c r="AH107" i="88"/>
  <c r="N107" i="94"/>
  <c r="AQ107" i="94"/>
  <c r="Y107" i="94"/>
  <c r="K107" i="88"/>
  <c r="AQ169" i="91"/>
  <c r="AU151" i="91"/>
  <c r="AV151" i="91" s="1"/>
  <c r="AT108" i="87"/>
  <c r="AU108" i="87"/>
  <c r="AV109" i="87"/>
  <c r="AQ107" i="87"/>
  <c r="AF107" i="92"/>
  <c r="AO169" i="88"/>
  <c r="O169" i="88"/>
  <c r="I169" i="94"/>
  <c r="X169" i="94"/>
  <c r="N138" i="92"/>
  <c r="W138" i="94"/>
  <c r="AU145" i="91"/>
  <c r="AV145" i="91" s="1"/>
  <c r="AV146" i="91"/>
  <c r="P107" i="87"/>
  <c r="AK107" i="94"/>
  <c r="AL169" i="88"/>
  <c r="J169" i="88"/>
  <c r="AI169" i="94"/>
  <c r="AP169" i="94"/>
  <c r="AS138" i="92"/>
  <c r="AR138" i="92"/>
  <c r="Y138" i="94"/>
  <c r="AC138" i="94"/>
  <c r="W107" i="94"/>
  <c r="H107" i="93"/>
  <c r="S169" i="91"/>
  <c r="M138" i="87"/>
  <c r="AU194" i="87"/>
  <c r="AV194" i="87" s="1"/>
  <c r="AV195" i="87"/>
  <c r="S107" i="91"/>
  <c r="O107" i="93"/>
  <c r="AJ169" i="92"/>
  <c r="U169" i="92"/>
  <c r="AU188" i="32"/>
  <c r="AM107" i="92"/>
  <c r="AU176" i="92"/>
  <c r="AV176" i="92" s="1"/>
  <c r="AV177" i="92"/>
  <c r="AF107" i="91"/>
  <c r="AU108" i="91"/>
  <c r="AV109" i="91"/>
  <c r="AJ107" i="91"/>
  <c r="AB169" i="91"/>
  <c r="AU120" i="87"/>
  <c r="AV120" i="87" s="1"/>
  <c r="AV121" i="87"/>
  <c r="AT132" i="32"/>
  <c r="AD138" i="94"/>
  <c r="K138" i="94"/>
  <c r="R169" i="87"/>
  <c r="O169" i="87"/>
  <c r="AN169" i="87"/>
  <c r="U169" i="93"/>
  <c r="AL169" i="93"/>
  <c r="AU188" i="93"/>
  <c r="AV188" i="93" s="1"/>
  <c r="AV189" i="93"/>
  <c r="AA138" i="88"/>
  <c r="K138" i="87"/>
  <c r="AU114" i="93"/>
  <c r="AV114" i="93" s="1"/>
  <c r="AV115" i="93"/>
  <c r="H107" i="32"/>
  <c r="AL107" i="93"/>
  <c r="AU176" i="32"/>
  <c r="Y107" i="88"/>
  <c r="AU157" i="91"/>
  <c r="AV157" i="91" s="1"/>
  <c r="AV158" i="91"/>
  <c r="AT163" i="91"/>
  <c r="AO169" i="92"/>
  <c r="V169" i="92"/>
  <c r="V138" i="91"/>
  <c r="AS138" i="91"/>
  <c r="AT145" i="88"/>
  <c r="AA107" i="91"/>
  <c r="AN107" i="87"/>
  <c r="AU163" i="92"/>
  <c r="AV163" i="92" s="1"/>
  <c r="AV164" i="92"/>
  <c r="AE169" i="87"/>
  <c r="O169" i="93"/>
  <c r="R138" i="88"/>
  <c r="AC138" i="93"/>
  <c r="N138" i="93"/>
  <c r="AT176" i="94"/>
  <c r="AU188" i="87"/>
  <c r="AV188" i="87" s="1"/>
  <c r="AV189" i="87"/>
  <c r="AS138" i="87"/>
  <c r="AU126" i="92"/>
  <c r="AV126" i="92" s="1"/>
  <c r="AV127" i="92"/>
  <c r="W138" i="87"/>
  <c r="AR169" i="91"/>
  <c r="H169" i="92"/>
  <c r="AB169" i="92"/>
  <c r="AT139" i="32"/>
  <c r="AT139" i="91"/>
  <c r="AD138" i="91"/>
  <c r="AA138" i="93"/>
  <c r="R138" i="87"/>
  <c r="AK138" i="87"/>
  <c r="AJ107" i="88"/>
  <c r="AN107" i="94"/>
  <c r="AO107" i="94"/>
  <c r="AU157" i="92"/>
  <c r="AV157" i="92" s="1"/>
  <c r="AV158" i="92"/>
  <c r="AT163" i="94"/>
  <c r="AA107" i="87"/>
  <c r="F106" i="87"/>
  <c r="AS107" i="92"/>
  <c r="P107" i="92"/>
  <c r="AH107" i="92"/>
  <c r="AT157" i="32"/>
  <c r="AA169" i="91"/>
  <c r="AE138" i="87"/>
  <c r="AU176" i="91"/>
  <c r="AV176" i="91" s="1"/>
  <c r="AV177" i="91"/>
  <c r="AP138" i="88"/>
  <c r="J107" i="94"/>
  <c r="AE107" i="93"/>
  <c r="W169" i="87"/>
  <c r="AT182" i="91"/>
  <c r="AU157" i="87"/>
  <c r="AV157" i="87" s="1"/>
  <c r="AV158" i="87"/>
  <c r="AQ169" i="92"/>
  <c r="AP169" i="92"/>
  <c r="AD169" i="92"/>
  <c r="AU188" i="92"/>
  <c r="AV188" i="92" s="1"/>
  <c r="AV189" i="92"/>
  <c r="AU139" i="32"/>
  <c r="K138" i="91"/>
  <c r="AT176" i="87"/>
  <c r="P169" i="87"/>
  <c r="AI107" i="91"/>
  <c r="X107" i="91"/>
  <c r="AT157" i="88"/>
  <c r="M138" i="92"/>
  <c r="U107" i="91"/>
  <c r="AU182" i="93"/>
  <c r="AV182" i="93" s="1"/>
  <c r="AV183" i="93"/>
  <c r="L169" i="87"/>
  <c r="AI169" i="87"/>
  <c r="P169" i="93"/>
  <c r="AO169" i="93"/>
  <c r="AT188" i="87"/>
  <c r="M138" i="88"/>
  <c r="AU139" i="88"/>
  <c r="AV140" i="88"/>
  <c r="AO138" i="93"/>
  <c r="AN138" i="93"/>
  <c r="U107" i="88"/>
  <c r="AT108" i="94"/>
  <c r="AT132" i="93"/>
  <c r="AP107" i="94"/>
  <c r="AU126" i="88"/>
  <c r="AV126" i="88" s="1"/>
  <c r="AV127" i="88"/>
  <c r="AQ107" i="92"/>
  <c r="AT170" i="88"/>
  <c r="AP169" i="88"/>
  <c r="W138" i="92"/>
  <c r="O138" i="94"/>
  <c r="AT139" i="94"/>
  <c r="AT145" i="94"/>
  <c r="AU114" i="87"/>
  <c r="AV114" i="87" s="1"/>
  <c r="AV115" i="87"/>
  <c r="S107" i="94"/>
  <c r="AR138" i="87"/>
  <c r="AM138" i="94"/>
  <c r="AL138" i="87"/>
  <c r="AI107" i="87"/>
  <c r="AU108" i="93"/>
  <c r="AV109" i="93"/>
  <c r="AM107" i="91"/>
  <c r="AT120" i="93"/>
  <c r="Y169" i="87"/>
  <c r="P169" i="92"/>
  <c r="AN169" i="92"/>
  <c r="Y107" i="91"/>
  <c r="AU176" i="94"/>
  <c r="AV176" i="94" s="1"/>
  <c r="AV177" i="94"/>
  <c r="U107" i="93"/>
  <c r="X107" i="93"/>
  <c r="K169" i="91"/>
  <c r="Y169" i="91"/>
  <c r="Q169" i="91"/>
  <c r="S138" i="87"/>
  <c r="Q138" i="87"/>
  <c r="AT126" i="94"/>
  <c r="AH138" i="91"/>
  <c r="AN107" i="93"/>
  <c r="J169" i="87"/>
  <c r="V169" i="91"/>
  <c r="M107" i="93"/>
  <c r="AR107" i="88"/>
  <c r="O169" i="92"/>
  <c r="K169" i="92"/>
  <c r="AT188" i="92"/>
  <c r="AN138" i="91"/>
  <c r="L138" i="91"/>
  <c r="I138" i="91"/>
  <c r="AK107" i="92"/>
  <c r="AT120" i="91"/>
  <c r="Z107" i="93"/>
  <c r="H107" i="91"/>
  <c r="AT194" i="32"/>
  <c r="Q169" i="93"/>
  <c r="AT120" i="87"/>
  <c r="AT120" i="92"/>
  <c r="AT163" i="87"/>
  <c r="I169" i="87"/>
  <c r="S169" i="93"/>
  <c r="AF169" i="93"/>
  <c r="AR138" i="88"/>
  <c r="AD138" i="93"/>
  <c r="H138" i="93"/>
  <c r="AH107" i="94"/>
  <c r="AC107" i="94"/>
  <c r="K107" i="94"/>
  <c r="AB138" i="93"/>
  <c r="AT182" i="87"/>
  <c r="AU163" i="94"/>
  <c r="AV163" i="94" s="1"/>
  <c r="AV164" i="94"/>
  <c r="J107" i="87"/>
  <c r="N107" i="92"/>
  <c r="AH169" i="88"/>
  <c r="P169" i="94"/>
  <c r="AC138" i="92"/>
  <c r="AE138" i="92"/>
  <c r="H138" i="94"/>
  <c r="AA138" i="94"/>
  <c r="AU188" i="91"/>
  <c r="AV188" i="91" s="1"/>
  <c r="AV189" i="91"/>
  <c r="AT114" i="88"/>
  <c r="AC107" i="87"/>
  <c r="AS107" i="93"/>
  <c r="AT157" i="87"/>
  <c r="Z169" i="92"/>
  <c r="AT188" i="32"/>
  <c r="AU132" i="94"/>
  <c r="AV132" i="94" s="1"/>
  <c r="AV133" i="94"/>
  <c r="AU132" i="92"/>
  <c r="AV132" i="92" s="1"/>
  <c r="AV133" i="92"/>
  <c r="AA169" i="93"/>
  <c r="P138" i="93"/>
  <c r="AK107" i="91"/>
  <c r="AT132" i="94"/>
  <c r="AH169" i="92"/>
  <c r="I107" i="91"/>
  <c r="AN107" i="91"/>
  <c r="K107" i="92"/>
  <c r="AU157" i="94"/>
  <c r="AV157" i="94" s="1"/>
  <c r="AV158" i="94"/>
  <c r="R169" i="93"/>
  <c r="J169" i="93"/>
  <c r="O138" i="88"/>
  <c r="X138" i="88"/>
  <c r="AU114" i="91"/>
  <c r="AV114" i="91" s="1"/>
  <c r="AV115" i="91"/>
  <c r="AU176" i="88"/>
  <c r="AV176" i="88" s="1"/>
  <c r="AV177" i="88"/>
  <c r="AO107" i="88"/>
  <c r="X107" i="88"/>
  <c r="U107" i="94"/>
  <c r="AU194" i="88"/>
  <c r="AV194" i="88" s="1"/>
  <c r="AV195" i="88"/>
  <c r="AT182" i="94"/>
  <c r="AK138" i="93"/>
  <c r="AP169" i="87"/>
  <c r="AT108" i="88"/>
  <c r="AT120" i="88"/>
  <c r="AK107" i="88"/>
  <c r="AS138" i="94"/>
  <c r="AK107" i="87"/>
  <c r="AB107" i="92"/>
  <c r="AI107" i="92"/>
  <c r="AI169" i="88"/>
  <c r="S169" i="88"/>
  <c r="K169" i="94"/>
  <c r="AM169" i="94"/>
  <c r="AL138" i="92"/>
  <c r="AT139" i="92"/>
  <c r="AN138" i="94"/>
  <c r="Q107" i="87"/>
  <c r="AT132" i="91"/>
  <c r="O169" i="91"/>
  <c r="AT145" i="92"/>
  <c r="J107" i="93"/>
  <c r="AU182" i="91"/>
  <c r="AV182" i="91" s="1"/>
  <c r="AV183" i="91"/>
  <c r="AU120" i="93"/>
  <c r="AV120" i="93" s="1"/>
  <c r="AV121" i="93"/>
  <c r="AT163" i="32"/>
  <c r="W169" i="92"/>
  <c r="AO138" i="91"/>
  <c r="AB138" i="91"/>
  <c r="AL107" i="91"/>
  <c r="AU132" i="32"/>
  <c r="K169" i="87"/>
  <c r="AI138" i="93"/>
  <c r="AC107" i="91"/>
  <c r="W107" i="91"/>
  <c r="AD169" i="87"/>
  <c r="AB169" i="87"/>
  <c r="AI169" i="93"/>
  <c r="AD169" i="93"/>
  <c r="AL138" i="88"/>
  <c r="AS138" i="88"/>
  <c r="R138" i="93"/>
  <c r="L107" i="88"/>
  <c r="AA107" i="88"/>
  <c r="L107" i="94"/>
  <c r="O107" i="94"/>
  <c r="V107" i="93"/>
  <c r="AU194" i="93"/>
  <c r="AV194" i="93" s="1"/>
  <c r="AV195" i="93"/>
  <c r="Z138" i="92"/>
  <c r="I107" i="88"/>
  <c r="L107" i="87"/>
  <c r="AJ107" i="92"/>
  <c r="I107" i="92"/>
  <c r="V169" i="88"/>
  <c r="AF169" i="88"/>
  <c r="AN169" i="94"/>
  <c r="V169" i="94"/>
  <c r="AT188" i="88"/>
  <c r="AH138" i="92"/>
  <c r="AI138" i="94"/>
  <c r="AH138" i="94"/>
  <c r="AU163" i="88"/>
  <c r="AV163" i="88" s="1"/>
  <c r="AV164" i="88"/>
  <c r="AT176" i="32"/>
  <c r="AM107" i="93"/>
  <c r="AU120" i="32"/>
  <c r="AI169" i="92"/>
  <c r="AT176" i="92"/>
  <c r="AU182" i="32"/>
  <c r="AT182" i="93"/>
  <c r="AT188" i="93"/>
  <c r="F82" i="94"/>
  <c r="G499" i="20"/>
  <c r="F82" i="88"/>
  <c r="F14" i="92"/>
  <c r="G337" i="20"/>
  <c r="F14" i="91"/>
  <c r="F88" i="92"/>
  <c r="F69" i="88"/>
  <c r="F94" i="92"/>
  <c r="F32" i="87"/>
  <c r="F32" i="93"/>
  <c r="F26" i="87"/>
  <c r="F26" i="93"/>
  <c r="F57" i="92"/>
  <c r="F82" i="91"/>
  <c r="F51" i="91"/>
  <c r="F63" i="92"/>
  <c r="F45" i="91"/>
  <c r="F100" i="91"/>
  <c r="F100" i="92"/>
  <c r="F76" i="88"/>
  <c r="F76" i="93"/>
  <c r="F38" i="88"/>
  <c r="F38" i="93"/>
  <c r="F20" i="92"/>
  <c r="F88" i="91"/>
  <c r="F88" i="93"/>
  <c r="F69" i="91"/>
  <c r="F94" i="88"/>
  <c r="F32" i="92"/>
  <c r="F32" i="94"/>
  <c r="F26" i="88"/>
  <c r="F26" i="94"/>
  <c r="F14" i="87"/>
  <c r="F14" i="93"/>
  <c r="F57" i="87"/>
  <c r="F57" i="93"/>
  <c r="F51" i="92"/>
  <c r="F63" i="88"/>
  <c r="F63" i="93"/>
  <c r="F45" i="92"/>
  <c r="F82" i="93"/>
  <c r="F100" i="87"/>
  <c r="F100" i="94"/>
  <c r="F76" i="91"/>
  <c r="F76" i="94"/>
  <c r="F38" i="87"/>
  <c r="F38" i="94"/>
  <c r="F20" i="91"/>
  <c r="F88" i="87"/>
  <c r="F88" i="94"/>
  <c r="F82" i="92"/>
  <c r="F69" i="92"/>
  <c r="F69" i="93"/>
  <c r="F94" i="87"/>
  <c r="F94" i="93"/>
  <c r="F32" i="88"/>
  <c r="F26" i="91"/>
  <c r="F14" i="94"/>
  <c r="F57" i="88"/>
  <c r="F57" i="94"/>
  <c r="F51" i="87"/>
  <c r="F51" i="93"/>
  <c r="F63" i="87"/>
  <c r="F63" i="94"/>
  <c r="F45" i="88"/>
  <c r="F45" i="93"/>
  <c r="F100" i="88"/>
  <c r="F76" i="87"/>
  <c r="F38" i="91"/>
  <c r="F20" i="87"/>
  <c r="F20" i="93"/>
  <c r="F88" i="88"/>
  <c r="F69" i="87"/>
  <c r="F69" i="94"/>
  <c r="F94" i="91"/>
  <c r="F94" i="94"/>
  <c r="F32" i="91"/>
  <c r="F26" i="92"/>
  <c r="F14" i="88"/>
  <c r="F57" i="91"/>
  <c r="F51" i="88"/>
  <c r="AR52" i="94"/>
  <c r="AO52" i="94"/>
  <c r="AF52" i="94"/>
  <c r="X52" i="94"/>
  <c r="O52" i="94"/>
  <c r="F51" i="94"/>
  <c r="AK52" i="94"/>
  <c r="Z52" i="94"/>
  <c r="M52" i="94"/>
  <c r="AQ52" i="94"/>
  <c r="AD52" i="94"/>
  <c r="S52" i="94"/>
  <c r="I52" i="94"/>
  <c r="AI52" i="94"/>
  <c r="K52" i="94"/>
  <c r="AS52" i="94"/>
  <c r="V52" i="94"/>
  <c r="AM52" i="94"/>
  <c r="Q52" i="94"/>
  <c r="AB52" i="94"/>
  <c r="H52" i="94"/>
  <c r="Y52" i="94"/>
  <c r="AP52" i="94"/>
  <c r="N52" i="94"/>
  <c r="AE52" i="94"/>
  <c r="P52" i="94"/>
  <c r="AH52" i="94"/>
  <c r="W52" i="94"/>
  <c r="AN52" i="94"/>
  <c r="AL52" i="94"/>
  <c r="J52" i="94"/>
  <c r="L52" i="94"/>
  <c r="R52" i="94"/>
  <c r="U52" i="94"/>
  <c r="AA52" i="94"/>
  <c r="AC52" i="94"/>
  <c r="AJ52" i="94"/>
  <c r="F63" i="91"/>
  <c r="F45" i="87"/>
  <c r="F45" i="94"/>
  <c r="F82" i="87"/>
  <c r="F100" i="93"/>
  <c r="F76" i="92"/>
  <c r="F38" i="92"/>
  <c r="F20" i="88"/>
  <c r="F20" i="94"/>
  <c r="AR411" i="88"/>
  <c r="AR388" i="88" s="1"/>
  <c r="AQ411" i="92"/>
  <c r="AQ388" i="92" s="1"/>
  <c r="AT390" i="87"/>
  <c r="AT389" i="87" s="1"/>
  <c r="AT432" i="93"/>
  <c r="M411" i="92"/>
  <c r="M388" i="92" s="1"/>
  <c r="K411" i="87"/>
  <c r="K388" i="87" s="1"/>
  <c r="AN411" i="94"/>
  <c r="AN388" i="94" s="1"/>
  <c r="AO389" i="87"/>
  <c r="AE411" i="91"/>
  <c r="AE388" i="91" s="1"/>
  <c r="AU390" i="93"/>
  <c r="AU389" i="93" s="1"/>
  <c r="AV389" i="93" s="1"/>
  <c r="R411" i="32"/>
  <c r="R388" i="32" s="1"/>
  <c r="AM411" i="87"/>
  <c r="AM388" i="87" s="1"/>
  <c r="AP411" i="87"/>
  <c r="AP388" i="87" s="1"/>
  <c r="O411" i="87"/>
  <c r="O388" i="87" s="1"/>
  <c r="P411" i="87"/>
  <c r="P388" i="87" s="1"/>
  <c r="N411" i="93"/>
  <c r="N388" i="93" s="1"/>
  <c r="AO411" i="92"/>
  <c r="AO388" i="92" s="1"/>
  <c r="AP411" i="32"/>
  <c r="AP388" i="32" s="1"/>
  <c r="AD411" i="32"/>
  <c r="AD388" i="32" s="1"/>
  <c r="AT420" i="91"/>
  <c r="AC411" i="32"/>
  <c r="AC388" i="32" s="1"/>
  <c r="S411" i="91"/>
  <c r="S388" i="91" s="1"/>
  <c r="AF411" i="91"/>
  <c r="AF388" i="91" s="1"/>
  <c r="R411" i="92"/>
  <c r="R388" i="92" s="1"/>
  <c r="AE411" i="94"/>
  <c r="AE388" i="94" s="1"/>
  <c r="AL411" i="88"/>
  <c r="AL388" i="88" s="1"/>
  <c r="I411" i="94"/>
  <c r="I388" i="94" s="1"/>
  <c r="V411" i="88"/>
  <c r="V388" i="88" s="1"/>
  <c r="L411" i="32"/>
  <c r="L388" i="32" s="1"/>
  <c r="AH389" i="87"/>
  <c r="AC411" i="94"/>
  <c r="AC388" i="94" s="1"/>
  <c r="AT436" i="91"/>
  <c r="AC411" i="87"/>
  <c r="AC388" i="87" s="1"/>
  <c r="AJ389" i="93"/>
  <c r="AF411" i="87"/>
  <c r="AF388" i="87" s="1"/>
  <c r="AD411" i="94"/>
  <c r="AD388" i="94" s="1"/>
  <c r="AT412" i="93"/>
  <c r="W411" i="91"/>
  <c r="W388" i="91" s="1"/>
  <c r="AP411" i="92"/>
  <c r="AP388" i="92" s="1"/>
  <c r="AA411" i="88"/>
  <c r="AA388" i="88" s="1"/>
  <c r="N411" i="94"/>
  <c r="N388" i="94" s="1"/>
  <c r="AQ411" i="32"/>
  <c r="AQ388" i="32" s="1"/>
  <c r="U411" i="32"/>
  <c r="AJ411" i="94"/>
  <c r="AJ388" i="94" s="1"/>
  <c r="AT428" i="91"/>
  <c r="AJ411" i="32"/>
  <c r="AJ388" i="32" s="1"/>
  <c r="AF411" i="92"/>
  <c r="AF388" i="92" s="1"/>
  <c r="L411" i="88"/>
  <c r="L388" i="88" s="1"/>
  <c r="Q411" i="93"/>
  <c r="Q388" i="93" s="1"/>
  <c r="AT424" i="93"/>
  <c r="N411" i="92"/>
  <c r="N388" i="92" s="1"/>
  <c r="AM411" i="91"/>
  <c r="AM388" i="91" s="1"/>
  <c r="AA411" i="94"/>
  <c r="AA388" i="94" s="1"/>
  <c r="AT436" i="87"/>
  <c r="AT420" i="93"/>
  <c r="AR411" i="87"/>
  <c r="AR388" i="87" s="1"/>
  <c r="O411" i="94"/>
  <c r="O388" i="94" s="1"/>
  <c r="AN411" i="87"/>
  <c r="AN388" i="87" s="1"/>
  <c r="AS411" i="87"/>
  <c r="AS388" i="87" s="1"/>
  <c r="K411" i="93"/>
  <c r="K388" i="93" s="1"/>
  <c r="R411" i="93"/>
  <c r="R388" i="93" s="1"/>
  <c r="AL411" i="92"/>
  <c r="AL388" i="92" s="1"/>
  <c r="K411" i="32"/>
  <c r="K388" i="32" s="1"/>
  <c r="H411" i="32"/>
  <c r="H388" i="32" s="1"/>
  <c r="AT424" i="91"/>
  <c r="X411" i="32"/>
  <c r="X388" i="32" s="1"/>
  <c r="K411" i="91"/>
  <c r="K388" i="91" s="1"/>
  <c r="N411" i="91"/>
  <c r="N388" i="91" s="1"/>
  <c r="Y411" i="88"/>
  <c r="Y388" i="88" s="1"/>
  <c r="AQ411" i="94"/>
  <c r="AQ388" i="94" s="1"/>
  <c r="AK411" i="88"/>
  <c r="AK388" i="88" s="1"/>
  <c r="W411" i="94"/>
  <c r="W388" i="94" s="1"/>
  <c r="Y411" i="32"/>
  <c r="Y388" i="32" s="1"/>
  <c r="P411" i="92"/>
  <c r="P388" i="92" s="1"/>
  <c r="AN411" i="92"/>
  <c r="AN388" i="92" s="1"/>
  <c r="W411" i="87"/>
  <c r="W388" i="87" s="1"/>
  <c r="J411" i="32"/>
  <c r="J388" i="32" s="1"/>
  <c r="AO411" i="91"/>
  <c r="AO388" i="91" s="1"/>
  <c r="AP411" i="93"/>
  <c r="AP388" i="93" s="1"/>
  <c r="AA411" i="93"/>
  <c r="AA388" i="93" s="1"/>
  <c r="S411" i="88"/>
  <c r="AA411" i="92"/>
  <c r="AA388" i="92" s="1"/>
  <c r="Y411" i="92"/>
  <c r="Y388" i="92" s="1"/>
  <c r="Q411" i="32"/>
  <c r="Q388" i="32" s="1"/>
  <c r="AI411" i="91"/>
  <c r="AI388" i="91" s="1"/>
  <c r="AQ411" i="91"/>
  <c r="AQ388" i="91" s="1"/>
  <c r="V411" i="94"/>
  <c r="V388" i="94" s="1"/>
  <c r="Y411" i="94"/>
  <c r="Y388" i="94" s="1"/>
  <c r="AN411" i="88"/>
  <c r="AN388" i="88" s="1"/>
  <c r="Q411" i="92"/>
  <c r="Q388" i="92" s="1"/>
  <c r="M411" i="88"/>
  <c r="M388" i="88" s="1"/>
  <c r="AT416" i="94"/>
  <c r="W411" i="88"/>
  <c r="W388" i="88" s="1"/>
  <c r="AT428" i="92"/>
  <c r="I411" i="32"/>
  <c r="I388" i="32" s="1"/>
  <c r="O411" i="32"/>
  <c r="O388" i="32" s="1"/>
  <c r="AL411" i="32"/>
  <c r="AL388" i="32" s="1"/>
  <c r="I411" i="92"/>
  <c r="I388" i="92" s="1"/>
  <c r="AK411" i="32"/>
  <c r="AK388" i="32" s="1"/>
  <c r="AT436" i="93"/>
  <c r="AE411" i="93"/>
  <c r="AE388" i="93" s="1"/>
  <c r="S411" i="94"/>
  <c r="S388" i="94" s="1"/>
  <c r="O411" i="92"/>
  <c r="O388" i="92" s="1"/>
  <c r="AT416" i="88"/>
  <c r="AN411" i="32"/>
  <c r="AN388" i="32" s="1"/>
  <c r="Z411" i="92"/>
  <c r="Z388" i="92" s="1"/>
  <c r="AO411" i="94"/>
  <c r="AO388" i="94" s="1"/>
  <c r="Y411" i="87"/>
  <c r="Y388" i="87" s="1"/>
  <c r="U411" i="91"/>
  <c r="AT412" i="91"/>
  <c r="AI411" i="93"/>
  <c r="AI388" i="93" s="1"/>
  <c r="AT416" i="93"/>
  <c r="Z411" i="94"/>
  <c r="Z388" i="94" s="1"/>
  <c r="W411" i="93"/>
  <c r="W388" i="93" s="1"/>
  <c r="L411" i="94"/>
  <c r="L388" i="94" s="1"/>
  <c r="AL411" i="93"/>
  <c r="AL388" i="93" s="1"/>
  <c r="X411" i="94"/>
  <c r="X388" i="94" s="1"/>
  <c r="AJ411" i="91"/>
  <c r="AJ388" i="91" s="1"/>
  <c r="AT424" i="88"/>
  <c r="AT420" i="32"/>
  <c r="I411" i="93"/>
  <c r="I388" i="93" s="1"/>
  <c r="AV437" i="91"/>
  <c r="AU436" i="91"/>
  <c r="Q411" i="88"/>
  <c r="Q388" i="88" s="1"/>
  <c r="AU432" i="92"/>
  <c r="AV432" i="92" s="1"/>
  <c r="AV433" i="92"/>
  <c r="O411" i="88"/>
  <c r="O388" i="88" s="1"/>
  <c r="H411" i="93"/>
  <c r="AT390" i="91"/>
  <c r="AT389" i="91" s="1"/>
  <c r="AH389" i="91"/>
  <c r="AV425" i="88"/>
  <c r="AU424" i="88"/>
  <c r="AV424" i="88" s="1"/>
  <c r="AU416" i="88"/>
  <c r="AV416" i="88" s="1"/>
  <c r="AV417" i="88"/>
  <c r="AH411" i="32"/>
  <c r="AT412" i="92"/>
  <c r="M411" i="87"/>
  <c r="M388" i="87" s="1"/>
  <c r="Y411" i="93"/>
  <c r="Y388" i="93" s="1"/>
  <c r="L411" i="93"/>
  <c r="L388" i="93" s="1"/>
  <c r="U411" i="88"/>
  <c r="AV433" i="93"/>
  <c r="AU432" i="93"/>
  <c r="AV432" i="93" s="1"/>
  <c r="M411" i="94"/>
  <c r="M388" i="94" s="1"/>
  <c r="AU416" i="94"/>
  <c r="AV416" i="94" s="1"/>
  <c r="AV417" i="94"/>
  <c r="AL411" i="87"/>
  <c r="AL388" i="87" s="1"/>
  <c r="AA411" i="87"/>
  <c r="AA388" i="87" s="1"/>
  <c r="AJ411" i="87"/>
  <c r="AJ388" i="87" s="1"/>
  <c r="AM411" i="93"/>
  <c r="AM388" i="93" s="1"/>
  <c r="L411" i="91"/>
  <c r="L388" i="91" s="1"/>
  <c r="AS411" i="91"/>
  <c r="V411" i="91"/>
  <c r="V388" i="91" s="1"/>
  <c r="O411" i="91"/>
  <c r="O388" i="91" s="1"/>
  <c r="AU390" i="92"/>
  <c r="AS389" i="92"/>
  <c r="AT436" i="94"/>
  <c r="P411" i="88"/>
  <c r="P388" i="88" s="1"/>
  <c r="AP411" i="94"/>
  <c r="AP388" i="94" s="1"/>
  <c r="AT428" i="32"/>
  <c r="V411" i="32"/>
  <c r="V388" i="32" s="1"/>
  <c r="AS411" i="32"/>
  <c r="AD411" i="92"/>
  <c r="AD388" i="92" s="1"/>
  <c r="K411" i="88"/>
  <c r="K388" i="88" s="1"/>
  <c r="X411" i="92"/>
  <c r="X388" i="92" s="1"/>
  <c r="AU420" i="93"/>
  <c r="AV420" i="93" s="1"/>
  <c r="AV421" i="93"/>
  <c r="H411" i="87"/>
  <c r="AQ411" i="93"/>
  <c r="AQ388" i="93" s="1"/>
  <c r="AV401" i="91"/>
  <c r="AV400" i="91"/>
  <c r="AU424" i="87"/>
  <c r="AV424" i="87" s="1"/>
  <c r="AV425" i="87"/>
  <c r="AU424" i="32"/>
  <c r="AV424" i="32" s="1"/>
  <c r="AV425" i="32"/>
  <c r="AT424" i="32"/>
  <c r="AU420" i="91"/>
  <c r="AV420" i="91" s="1"/>
  <c r="AV421" i="91"/>
  <c r="AP411" i="91"/>
  <c r="AP388" i="91" s="1"/>
  <c r="AN411" i="91"/>
  <c r="AN388" i="91" s="1"/>
  <c r="AT412" i="94"/>
  <c r="AS411" i="92"/>
  <c r="AI411" i="87"/>
  <c r="AI388" i="87" s="1"/>
  <c r="V411" i="87"/>
  <c r="V388" i="87" s="1"/>
  <c r="AE411" i="87"/>
  <c r="AE388" i="87" s="1"/>
  <c r="X411" i="93"/>
  <c r="X388" i="93" s="1"/>
  <c r="AC411" i="93"/>
  <c r="AC388" i="93" s="1"/>
  <c r="AV401" i="32"/>
  <c r="AU400" i="32"/>
  <c r="AV400" i="32" s="1"/>
  <c r="AT432" i="32"/>
  <c r="AU432" i="91"/>
  <c r="AV432" i="91" s="1"/>
  <c r="AV433" i="91"/>
  <c r="AR411" i="91"/>
  <c r="AR388" i="91" s="1"/>
  <c r="AT428" i="93"/>
  <c r="H411" i="88"/>
  <c r="AM411" i="88"/>
  <c r="AM388" i="88" s="1"/>
  <c r="AF411" i="88"/>
  <c r="AF388" i="88" s="1"/>
  <c r="AR411" i="94"/>
  <c r="AR388" i="94" s="1"/>
  <c r="AV437" i="32"/>
  <c r="AU436" i="32"/>
  <c r="AU390" i="91"/>
  <c r="AS389" i="91"/>
  <c r="AF411" i="32"/>
  <c r="AF388" i="32" s="1"/>
  <c r="U411" i="92"/>
  <c r="J411" i="92"/>
  <c r="J388" i="92" s="1"/>
  <c r="AU428" i="88"/>
  <c r="AV428" i="88" s="1"/>
  <c r="AV429" i="88"/>
  <c r="AF411" i="94"/>
  <c r="AF388" i="94" s="1"/>
  <c r="S411" i="93"/>
  <c r="S388" i="93" s="1"/>
  <c r="Q411" i="87"/>
  <c r="Q388" i="87" s="1"/>
  <c r="AB411" i="87"/>
  <c r="AB388" i="87" s="1"/>
  <c r="M411" i="93"/>
  <c r="M388" i="93" s="1"/>
  <c r="AU428" i="91"/>
  <c r="AV428" i="91" s="1"/>
  <c r="AV429" i="91"/>
  <c r="AD411" i="91"/>
  <c r="AD388" i="91" s="1"/>
  <c r="J411" i="91"/>
  <c r="J388" i="91" s="1"/>
  <c r="AT428" i="87"/>
  <c r="AT436" i="92"/>
  <c r="AS411" i="88"/>
  <c r="AS388" i="88" s="1"/>
  <c r="AM411" i="94"/>
  <c r="AM388" i="94" s="1"/>
  <c r="AV413" i="88"/>
  <c r="AU412" i="88"/>
  <c r="AJ411" i="88"/>
  <c r="AJ388" i="88" s="1"/>
  <c r="AT436" i="32"/>
  <c r="AV401" i="93"/>
  <c r="AU400" i="93"/>
  <c r="AV400" i="93" s="1"/>
  <c r="AU390" i="32"/>
  <c r="AS389" i="32"/>
  <c r="AT416" i="87"/>
  <c r="AU416" i="87"/>
  <c r="AV416" i="87" s="1"/>
  <c r="AV417" i="87"/>
  <c r="AO411" i="87"/>
  <c r="N411" i="87"/>
  <c r="N388" i="87" s="1"/>
  <c r="AS411" i="93"/>
  <c r="AS388" i="93" s="1"/>
  <c r="V411" i="93"/>
  <c r="V388" i="93" s="1"/>
  <c r="AO411" i="93"/>
  <c r="AO388" i="93" s="1"/>
  <c r="AV437" i="88"/>
  <c r="AU436" i="88"/>
  <c r="AU420" i="88"/>
  <c r="AV420" i="88" s="1"/>
  <c r="AV421" i="88"/>
  <c r="AT390" i="88"/>
  <c r="AT389" i="88" s="1"/>
  <c r="AH389" i="88"/>
  <c r="H411" i="91"/>
  <c r="AU412" i="91"/>
  <c r="AV413" i="91"/>
  <c r="X411" i="91"/>
  <c r="X388" i="91" s="1"/>
  <c r="AU400" i="87"/>
  <c r="AV400" i="87" s="1"/>
  <c r="AV401" i="87"/>
  <c r="AE411" i="88"/>
  <c r="AE388" i="88" s="1"/>
  <c r="AO411" i="88"/>
  <c r="AO388" i="88" s="1"/>
  <c r="AL411" i="94"/>
  <c r="AL388" i="94" s="1"/>
  <c r="AT432" i="91"/>
  <c r="AU420" i="92"/>
  <c r="AV420" i="92" s="1"/>
  <c r="AV421" i="92"/>
  <c r="W411" i="32"/>
  <c r="W388" i="32" s="1"/>
  <c r="L411" i="92"/>
  <c r="L388" i="92" s="1"/>
  <c r="AJ411" i="92"/>
  <c r="AJ388" i="92" s="1"/>
  <c r="AT428" i="88"/>
  <c r="AT432" i="88"/>
  <c r="AU424" i="94"/>
  <c r="AV424" i="94" s="1"/>
  <c r="AV425" i="94"/>
  <c r="AK411" i="87"/>
  <c r="AK388" i="87" s="1"/>
  <c r="AR411" i="93"/>
  <c r="AR388" i="93" s="1"/>
  <c r="AJ411" i="93"/>
  <c r="AB411" i="91"/>
  <c r="AB388" i="91" s="1"/>
  <c r="Z411" i="91"/>
  <c r="Z388" i="91" s="1"/>
  <c r="AV429" i="87"/>
  <c r="AU428" i="87"/>
  <c r="AV428" i="87" s="1"/>
  <c r="AS411" i="94"/>
  <c r="AS388" i="94" s="1"/>
  <c r="AT432" i="92"/>
  <c r="Z411" i="88"/>
  <c r="Z388" i="88" s="1"/>
  <c r="AH411" i="94"/>
  <c r="AH388" i="94" s="1"/>
  <c r="AV401" i="88"/>
  <c r="AU400" i="88"/>
  <c r="AV400" i="88" s="1"/>
  <c r="AK411" i="92"/>
  <c r="AK388" i="92" s="1"/>
  <c r="AV413" i="92"/>
  <c r="AU412" i="92"/>
  <c r="AU432" i="94"/>
  <c r="AV432" i="94" s="1"/>
  <c r="AV433" i="94"/>
  <c r="AB411" i="94"/>
  <c r="AB388" i="94" s="1"/>
  <c r="AV437" i="94"/>
  <c r="AU436" i="94"/>
  <c r="X411" i="88"/>
  <c r="X388" i="88" s="1"/>
  <c r="R411" i="94"/>
  <c r="R388" i="94" s="1"/>
  <c r="AU416" i="93"/>
  <c r="AV416" i="93" s="1"/>
  <c r="AV417" i="93"/>
  <c r="AR411" i="92"/>
  <c r="AR388" i="92" s="1"/>
  <c r="U411" i="94"/>
  <c r="AV429" i="93"/>
  <c r="AU428" i="93"/>
  <c r="AV428" i="93" s="1"/>
  <c r="K411" i="94"/>
  <c r="K388" i="94" s="1"/>
  <c r="AT412" i="88"/>
  <c r="N411" i="88"/>
  <c r="N388" i="88" s="1"/>
  <c r="AU436" i="93"/>
  <c r="AV437" i="93"/>
  <c r="H411" i="92"/>
  <c r="H388" i="92" s="1"/>
  <c r="AM411" i="92"/>
  <c r="AM388" i="92" s="1"/>
  <c r="AV433" i="88"/>
  <c r="AU432" i="88"/>
  <c r="AV432" i="88" s="1"/>
  <c r="J411" i="87"/>
  <c r="J388" i="87" s="1"/>
  <c r="R411" i="87"/>
  <c r="R388" i="87" s="1"/>
  <c r="AU412" i="93"/>
  <c r="AV413" i="93"/>
  <c r="AT400" i="91"/>
  <c r="AV429" i="92"/>
  <c r="AU428" i="92"/>
  <c r="AV428" i="92" s="1"/>
  <c r="AV401" i="92"/>
  <c r="AU400" i="92"/>
  <c r="AV400" i="92" s="1"/>
  <c r="AV433" i="32"/>
  <c r="AU432" i="32"/>
  <c r="AV432" i="32" s="1"/>
  <c r="AU416" i="91"/>
  <c r="AV416" i="91" s="1"/>
  <c r="AV417" i="91"/>
  <c r="M411" i="91"/>
  <c r="M388" i="91" s="1"/>
  <c r="AT390" i="92"/>
  <c r="AT389" i="92" s="1"/>
  <c r="AH389" i="92"/>
  <c r="AP411" i="88"/>
  <c r="AP388" i="88" s="1"/>
  <c r="AU424" i="92"/>
  <c r="AV424" i="92" s="1"/>
  <c r="AV425" i="92"/>
  <c r="AV421" i="32"/>
  <c r="AU420" i="32"/>
  <c r="AV420" i="32" s="1"/>
  <c r="P411" i="32"/>
  <c r="P388" i="32" s="1"/>
  <c r="AM411" i="32"/>
  <c r="AM388" i="32" s="1"/>
  <c r="AC411" i="92"/>
  <c r="AC388" i="92" s="1"/>
  <c r="AU400" i="94"/>
  <c r="AV400" i="94" s="1"/>
  <c r="AV401" i="94"/>
  <c r="AT420" i="87"/>
  <c r="AT412" i="87"/>
  <c r="AD411" i="87"/>
  <c r="AD388" i="87" s="1"/>
  <c r="AL411" i="91"/>
  <c r="AL388" i="91" s="1"/>
  <c r="AU390" i="88"/>
  <c r="AT416" i="32"/>
  <c r="AT416" i="91"/>
  <c r="I411" i="91"/>
  <c r="I388" i="91" s="1"/>
  <c r="AE411" i="32"/>
  <c r="AE388" i="32" s="1"/>
  <c r="AQ411" i="88"/>
  <c r="AQ388" i="88" s="1"/>
  <c r="AI411" i="88"/>
  <c r="AI388" i="88" s="1"/>
  <c r="AU412" i="94"/>
  <c r="AV413" i="94"/>
  <c r="AT420" i="92"/>
  <c r="AB411" i="92"/>
  <c r="AB388" i="92" s="1"/>
  <c r="AT428" i="94"/>
  <c r="AV425" i="93"/>
  <c r="AU424" i="93"/>
  <c r="AV424" i="93" s="1"/>
  <c r="AQ411" i="87"/>
  <c r="AQ388" i="87" s="1"/>
  <c r="AU412" i="87"/>
  <c r="AV413" i="87"/>
  <c r="Z411" i="93"/>
  <c r="Z388" i="93" s="1"/>
  <c r="AN411" i="93"/>
  <c r="AN388" i="93" s="1"/>
  <c r="AU424" i="91"/>
  <c r="AV424" i="91" s="1"/>
  <c r="AV425" i="91"/>
  <c r="AA411" i="91"/>
  <c r="AA388" i="91" s="1"/>
  <c r="R411" i="91"/>
  <c r="R388" i="91" s="1"/>
  <c r="Q411" i="94"/>
  <c r="Q388" i="94" s="1"/>
  <c r="AT400" i="87"/>
  <c r="I411" i="88"/>
  <c r="I388" i="88" s="1"/>
  <c r="AB411" i="88"/>
  <c r="AB388" i="88" s="1"/>
  <c r="H411" i="94"/>
  <c r="AT412" i="32"/>
  <c r="Z411" i="32"/>
  <c r="Z388" i="32" s="1"/>
  <c r="N411" i="32"/>
  <c r="N388" i="32" s="1"/>
  <c r="AH411" i="92"/>
  <c r="AC411" i="88"/>
  <c r="AC388" i="88" s="1"/>
  <c r="AU428" i="94"/>
  <c r="AV428" i="94" s="1"/>
  <c r="AV429" i="94"/>
  <c r="AT424" i="94"/>
  <c r="Z411" i="87"/>
  <c r="Z388" i="87" s="1"/>
  <c r="S411" i="87"/>
  <c r="S388" i="87" s="1"/>
  <c r="O411" i="93"/>
  <c r="O388" i="93" s="1"/>
  <c r="J411" i="93"/>
  <c r="J388" i="93" s="1"/>
  <c r="AT420" i="88"/>
  <c r="AU416" i="92"/>
  <c r="AV416" i="92" s="1"/>
  <c r="AV417" i="92"/>
  <c r="AT400" i="32"/>
  <c r="AH411" i="91"/>
  <c r="AV437" i="92"/>
  <c r="AU436" i="92"/>
  <c r="AT420" i="94"/>
  <c r="AH411" i="88"/>
  <c r="AT400" i="93"/>
  <c r="AV433" i="87"/>
  <c r="AU432" i="87"/>
  <c r="AV432" i="87" s="1"/>
  <c r="AT400" i="94"/>
  <c r="AT390" i="32"/>
  <c r="AT389" i="32" s="1"/>
  <c r="AH389" i="32"/>
  <c r="AU420" i="87"/>
  <c r="AV420" i="87" s="1"/>
  <c r="AV421" i="87"/>
  <c r="I411" i="87"/>
  <c r="I388" i="87" s="1"/>
  <c r="L411" i="87"/>
  <c r="L388" i="87" s="1"/>
  <c r="AK411" i="93"/>
  <c r="AK388" i="93" s="1"/>
  <c r="P411" i="93"/>
  <c r="P388" i="93" s="1"/>
  <c r="AT436" i="88"/>
  <c r="AT400" i="92"/>
  <c r="AC411" i="91"/>
  <c r="AC388" i="91" s="1"/>
  <c r="P411" i="91"/>
  <c r="P388" i="91" s="1"/>
  <c r="AT432" i="94"/>
  <c r="AU420" i="94"/>
  <c r="AV420" i="94" s="1"/>
  <c r="AV421" i="94"/>
  <c r="AD411" i="88"/>
  <c r="AD388" i="88" s="1"/>
  <c r="J411" i="88"/>
  <c r="J388" i="88" s="1"/>
  <c r="P411" i="94"/>
  <c r="P388" i="94" s="1"/>
  <c r="AV429" i="32"/>
  <c r="AU428" i="32"/>
  <c r="AV428" i="32" s="1"/>
  <c r="AT400" i="88"/>
  <c r="AR411" i="32"/>
  <c r="AR388" i="32" s="1"/>
  <c r="AO411" i="32"/>
  <c r="AO388" i="32" s="1"/>
  <c r="AV413" i="32"/>
  <c r="AU412" i="32"/>
  <c r="V411" i="92"/>
  <c r="V388" i="92" s="1"/>
  <c r="AE411" i="92"/>
  <c r="AE388" i="92" s="1"/>
  <c r="AV437" i="87"/>
  <c r="AU436" i="87"/>
  <c r="AK411" i="94"/>
  <c r="AK388" i="94" s="1"/>
  <c r="X411" i="87"/>
  <c r="X388" i="87" s="1"/>
  <c r="AH411" i="87"/>
  <c r="AD411" i="93"/>
  <c r="AD388" i="93" s="1"/>
  <c r="AH411" i="93"/>
  <c r="AH388" i="93" s="1"/>
  <c r="AB411" i="93"/>
  <c r="AB388" i="93" s="1"/>
  <c r="AT432" i="87"/>
  <c r="AU416" i="32"/>
  <c r="AV416" i="32" s="1"/>
  <c r="AV417" i="32"/>
  <c r="AK411" i="91"/>
  <c r="AK388" i="91" s="1"/>
  <c r="Q411" i="91"/>
  <c r="Q388" i="91" s="1"/>
  <c r="Y411" i="91"/>
  <c r="Y388" i="91" s="1"/>
  <c r="K411" i="92"/>
  <c r="K388" i="92" s="1"/>
  <c r="W411" i="92"/>
  <c r="W388" i="92" s="1"/>
  <c r="AU296" i="32"/>
  <c r="AT296" i="32"/>
  <c r="G175" i="20"/>
  <c r="H2" i="78"/>
  <c r="B2" i="78"/>
  <c r="E61" i="52"/>
  <c r="D61" i="52"/>
  <c r="B25" i="52"/>
  <c r="B26" i="52"/>
  <c r="D15" i="52"/>
  <c r="B119" i="52"/>
  <c r="B118" i="52"/>
  <c r="B117" i="52"/>
  <c r="B110" i="52"/>
  <c r="B109" i="52"/>
  <c r="B108" i="52"/>
  <c r="B101" i="52"/>
  <c r="B100" i="52"/>
  <c r="B99" i="52"/>
  <c r="B91" i="52"/>
  <c r="B90" i="52"/>
  <c r="B89" i="52"/>
  <c r="B82" i="52"/>
  <c r="B81" i="52"/>
  <c r="B80" i="52"/>
  <c r="B73" i="52"/>
  <c r="B72" i="52"/>
  <c r="B71" i="52"/>
  <c r="B63" i="52"/>
  <c r="B62" i="52"/>
  <c r="B61" i="52"/>
  <c r="B54" i="52"/>
  <c r="B53" i="52"/>
  <c r="B52" i="52"/>
  <c r="B45" i="52"/>
  <c r="B44" i="52"/>
  <c r="B43" i="52"/>
  <c r="B35" i="52"/>
  <c r="B34" i="52"/>
  <c r="B24" i="52"/>
  <c r="B33" i="52"/>
  <c r="B17" i="52"/>
  <c r="B16" i="52"/>
  <c r="B15" i="52"/>
  <c r="D87" i="17"/>
  <c r="D91" i="17"/>
  <c r="D95" i="17"/>
  <c r="D83" i="17"/>
  <c r="B52" i="17"/>
  <c r="B56" i="17"/>
  <c r="B60" i="17"/>
  <c r="B64" i="17"/>
  <c r="B68" i="17"/>
  <c r="B44" i="17"/>
  <c r="B116" i="52"/>
  <c r="C338" i="86" s="1"/>
  <c r="B107" i="52"/>
  <c r="C176" i="86" s="1"/>
  <c r="B98" i="52"/>
  <c r="C14" i="86" s="1"/>
  <c r="B88" i="52"/>
  <c r="C338" i="85" s="1"/>
  <c r="B79" i="52"/>
  <c r="C176" i="85" s="1"/>
  <c r="B70" i="52"/>
  <c r="C14" i="85" s="1"/>
  <c r="B59" i="52"/>
  <c r="B51" i="52"/>
  <c r="C176" i="84" s="1"/>
  <c r="B42" i="52"/>
  <c r="C14" i="84" s="1"/>
  <c r="C436" i="88" l="1"/>
  <c r="C31" i="63"/>
  <c r="C428" i="88"/>
  <c r="C29" i="63"/>
  <c r="C420" i="88"/>
  <c r="C27" i="63"/>
  <c r="C412" i="88"/>
  <c r="C25" i="63"/>
  <c r="C424" i="88"/>
  <c r="C28" i="63"/>
  <c r="AT98" i="32"/>
  <c r="C432" i="88"/>
  <c r="C30" i="63"/>
  <c r="U388" i="94"/>
  <c r="U294" i="87"/>
  <c r="AI200" i="87"/>
  <c r="U138" i="93"/>
  <c r="U106" i="93" s="1"/>
  <c r="AT95" i="32"/>
  <c r="AT96" i="32"/>
  <c r="AT97" i="32"/>
  <c r="AT99" i="32"/>
  <c r="T84" i="32"/>
  <c r="T86" i="32"/>
  <c r="T83" i="32"/>
  <c r="T87" i="32"/>
  <c r="T85" i="32"/>
  <c r="H388" i="88"/>
  <c r="B263" i="94"/>
  <c r="B263" i="91"/>
  <c r="B263" i="93"/>
  <c r="B263" i="92"/>
  <c r="B138" i="92"/>
  <c r="B138" i="91"/>
  <c r="B138" i="93"/>
  <c r="B138" i="94"/>
  <c r="B201" i="94"/>
  <c r="B201" i="91"/>
  <c r="B201" i="92"/>
  <c r="B201" i="93"/>
  <c r="B326" i="93"/>
  <c r="B326" i="91"/>
  <c r="B326" i="94"/>
  <c r="B326" i="92"/>
  <c r="C442" i="87"/>
  <c r="C442" i="94"/>
  <c r="C442" i="93"/>
  <c r="C442" i="32"/>
  <c r="C442" i="92"/>
  <c r="C442" i="88"/>
  <c r="C442" i="91"/>
  <c r="B295" i="92"/>
  <c r="B295" i="93"/>
  <c r="B295" i="91"/>
  <c r="B295" i="94"/>
  <c r="AU139" i="93"/>
  <c r="AV140" i="93"/>
  <c r="B107" i="32"/>
  <c r="B107" i="24"/>
  <c r="B107" i="92"/>
  <c r="B107" i="91"/>
  <c r="B107" i="93"/>
  <c r="B107" i="88"/>
  <c r="B107" i="94"/>
  <c r="B107" i="87"/>
  <c r="B232" i="94"/>
  <c r="B232" i="93"/>
  <c r="B232" i="92"/>
  <c r="B232" i="91"/>
  <c r="B357" i="93"/>
  <c r="B357" i="91"/>
  <c r="B357" i="94"/>
  <c r="B357" i="92"/>
  <c r="H388" i="91"/>
  <c r="H388" i="93"/>
  <c r="U388" i="93"/>
  <c r="T295" i="91"/>
  <c r="AU145" i="93"/>
  <c r="AV145" i="93" s="1"/>
  <c r="H75" i="17"/>
  <c r="X502" i="84"/>
  <c r="E30" i="66"/>
  <c r="U388" i="88"/>
  <c r="AQ294" i="94"/>
  <c r="T411" i="91"/>
  <c r="T388" i="91" s="1"/>
  <c r="S16" i="66" s="1"/>
  <c r="T411" i="87"/>
  <c r="T388" i="87" s="1"/>
  <c r="N16" i="66" s="1"/>
  <c r="AG357" i="87"/>
  <c r="T326" i="88"/>
  <c r="T295" i="94"/>
  <c r="N200" i="91"/>
  <c r="T357" i="88"/>
  <c r="AG326" i="87"/>
  <c r="AG295" i="87"/>
  <c r="AG295" i="88"/>
  <c r="T232" i="87"/>
  <c r="AG232" i="88"/>
  <c r="T169" i="94"/>
  <c r="AG169" i="91"/>
  <c r="T295" i="88"/>
  <c r="N200" i="93"/>
  <c r="T201" i="88"/>
  <c r="T169" i="91"/>
  <c r="T169" i="88"/>
  <c r="T138" i="88"/>
  <c r="T138" i="87"/>
  <c r="AG138" i="88"/>
  <c r="AG138" i="87"/>
  <c r="T107" i="87"/>
  <c r="T411" i="88"/>
  <c r="T388" i="88" s="1"/>
  <c r="I16" i="66" s="1"/>
  <c r="AG411" i="88"/>
  <c r="AG388" i="88" s="1"/>
  <c r="J16" i="66" s="1"/>
  <c r="AG201" i="88"/>
  <c r="T263" i="88"/>
  <c r="AG169" i="88"/>
  <c r="AG326" i="88"/>
  <c r="T107" i="88"/>
  <c r="T232" i="88"/>
  <c r="AG263" i="88"/>
  <c r="AG357" i="88"/>
  <c r="AG107" i="88"/>
  <c r="S388" i="88"/>
  <c r="P200" i="88"/>
  <c r="AG169" i="87"/>
  <c r="T169" i="87"/>
  <c r="T295" i="87"/>
  <c r="T201" i="87"/>
  <c r="H388" i="87"/>
  <c r="AL294" i="87"/>
  <c r="AG232" i="87"/>
  <c r="T263" i="87"/>
  <c r="T326" i="87"/>
  <c r="T357" i="87"/>
  <c r="AG263" i="87"/>
  <c r="AG411" i="87"/>
  <c r="AG388" i="87" s="1"/>
  <c r="O16" i="66" s="1"/>
  <c r="AG201" i="87"/>
  <c r="AG107" i="87"/>
  <c r="T411" i="94"/>
  <c r="T388" i="94" s="1"/>
  <c r="AH16" i="66" s="1"/>
  <c r="H388" i="94"/>
  <c r="T357" i="94"/>
  <c r="AG326" i="94"/>
  <c r="T326" i="94"/>
  <c r="AG263" i="94"/>
  <c r="T263" i="94"/>
  <c r="AG232" i="94"/>
  <c r="T201" i="94"/>
  <c r="T138" i="94"/>
  <c r="AG138" i="94"/>
  <c r="T107" i="94"/>
  <c r="AG52" i="94"/>
  <c r="T52" i="94"/>
  <c r="T232" i="94"/>
  <c r="AG357" i="94"/>
  <c r="AG295" i="94"/>
  <c r="AG201" i="94"/>
  <c r="AG169" i="94"/>
  <c r="AG411" i="94"/>
  <c r="AG388" i="94" s="1"/>
  <c r="AI16" i="66" s="1"/>
  <c r="AG107" i="94"/>
  <c r="T357" i="93"/>
  <c r="T295" i="93"/>
  <c r="AG295" i="93"/>
  <c r="T263" i="93"/>
  <c r="T232" i="93"/>
  <c r="T201" i="93"/>
  <c r="T169" i="93"/>
  <c r="T138" i="93"/>
  <c r="T107" i="93"/>
  <c r="AG326" i="93"/>
  <c r="AG232" i="93"/>
  <c r="T326" i="93"/>
  <c r="T411" i="93"/>
  <c r="T388" i="93" s="1"/>
  <c r="AC16" i="66" s="1"/>
  <c r="AG138" i="93"/>
  <c r="AG357" i="93"/>
  <c r="AG201" i="93"/>
  <c r="AG107" i="93"/>
  <c r="AG411" i="93"/>
  <c r="AG388" i="93" s="1"/>
  <c r="AD16" i="66" s="1"/>
  <c r="AG263" i="93"/>
  <c r="AG169" i="93"/>
  <c r="T411" i="92"/>
  <c r="T388" i="92" s="1"/>
  <c r="X16" i="66" s="1"/>
  <c r="T357" i="92"/>
  <c r="AG357" i="92"/>
  <c r="T326" i="92"/>
  <c r="AG326" i="92"/>
  <c r="AG295" i="92"/>
  <c r="T263" i="92"/>
  <c r="T232" i="92"/>
  <c r="T201" i="92"/>
  <c r="T138" i="92"/>
  <c r="T169" i="92"/>
  <c r="T107" i="92"/>
  <c r="AG201" i="92"/>
  <c r="AG232" i="92"/>
  <c r="T295" i="92"/>
  <c r="AG411" i="92"/>
  <c r="AG388" i="92" s="1"/>
  <c r="Y16" i="66" s="1"/>
  <c r="AG138" i="92"/>
  <c r="AG169" i="92"/>
  <c r="AG263" i="92"/>
  <c r="AG107" i="92"/>
  <c r="U388" i="92"/>
  <c r="T326" i="91"/>
  <c r="U388" i="91"/>
  <c r="AG326" i="91"/>
  <c r="AG295" i="91"/>
  <c r="T107" i="91"/>
  <c r="T138" i="91"/>
  <c r="T263" i="91"/>
  <c r="T201" i="91"/>
  <c r="T357" i="91"/>
  <c r="T232" i="91"/>
  <c r="AG107" i="91"/>
  <c r="AG263" i="91"/>
  <c r="AG232" i="91"/>
  <c r="AG201" i="91"/>
  <c r="AG411" i="91"/>
  <c r="AG388" i="91" s="1"/>
  <c r="T16" i="66" s="1"/>
  <c r="AG357" i="91"/>
  <c r="AG138" i="91"/>
  <c r="AU389" i="94"/>
  <c r="AV389" i="94" s="1"/>
  <c r="AG411" i="32"/>
  <c r="AG388" i="32" s="1"/>
  <c r="E16" i="66" s="1"/>
  <c r="T411" i="32"/>
  <c r="T388" i="32" s="1"/>
  <c r="D16" i="66" s="1"/>
  <c r="AH388" i="87"/>
  <c r="AJ388" i="93"/>
  <c r="U388" i="32"/>
  <c r="AU389" i="87"/>
  <c r="AV389" i="87" s="1"/>
  <c r="AV390" i="93"/>
  <c r="AA294" i="94"/>
  <c r="AM294" i="94"/>
  <c r="AK294" i="94"/>
  <c r="AL294" i="93"/>
  <c r="K294" i="88"/>
  <c r="S294" i="94"/>
  <c r="N294" i="93"/>
  <c r="AB294" i="88"/>
  <c r="N294" i="88"/>
  <c r="Q294" i="88"/>
  <c r="L294" i="87"/>
  <c r="AF294" i="92"/>
  <c r="AM294" i="91"/>
  <c r="Y294" i="92"/>
  <c r="AI294" i="93"/>
  <c r="AO294" i="88"/>
  <c r="W294" i="87"/>
  <c r="L294" i="91"/>
  <c r="S294" i="91"/>
  <c r="AI294" i="87"/>
  <c r="AM294" i="92"/>
  <c r="V294" i="91"/>
  <c r="AD294" i="87"/>
  <c r="AF294" i="87"/>
  <c r="Q294" i="94"/>
  <c r="AK294" i="87"/>
  <c r="V294" i="87"/>
  <c r="AO294" i="92"/>
  <c r="S294" i="93"/>
  <c r="AN294" i="87"/>
  <c r="AB294" i="93"/>
  <c r="AC294" i="92"/>
  <c r="AU295" i="32"/>
  <c r="U294" i="92"/>
  <c r="AO294" i="91"/>
  <c r="S294" i="87"/>
  <c r="I294" i="87"/>
  <c r="AM294" i="87"/>
  <c r="AF294" i="93"/>
  <c r="M294" i="92"/>
  <c r="AK294" i="88"/>
  <c r="Z294" i="93"/>
  <c r="AE294" i="91"/>
  <c r="AP294" i="87"/>
  <c r="W294" i="91"/>
  <c r="AD294" i="92"/>
  <c r="AC294" i="91"/>
  <c r="AI294" i="92"/>
  <c r="AC294" i="94"/>
  <c r="AC294" i="93"/>
  <c r="M294" i="93"/>
  <c r="AF294" i="94"/>
  <c r="AQ294" i="88"/>
  <c r="O294" i="87"/>
  <c r="J294" i="93"/>
  <c r="AP294" i="92"/>
  <c r="AH294" i="94"/>
  <c r="AT357" i="93"/>
  <c r="AR294" i="91"/>
  <c r="Q294" i="93"/>
  <c r="J294" i="94"/>
  <c r="P294" i="88"/>
  <c r="H294" i="92"/>
  <c r="AR294" i="92"/>
  <c r="AA294" i="91"/>
  <c r="AT295" i="88"/>
  <c r="U294" i="88"/>
  <c r="AI294" i="94"/>
  <c r="Y294" i="87"/>
  <c r="Y294" i="88"/>
  <c r="U294" i="91"/>
  <c r="Z294" i="92"/>
  <c r="AQ294" i="93"/>
  <c r="J294" i="91"/>
  <c r="V294" i="93"/>
  <c r="I294" i="93"/>
  <c r="AL294" i="91"/>
  <c r="AJ294" i="88"/>
  <c r="AE294" i="88"/>
  <c r="AU326" i="32"/>
  <c r="W294" i="94"/>
  <c r="AM294" i="93"/>
  <c r="N294" i="92"/>
  <c r="X294" i="93"/>
  <c r="O294" i="93"/>
  <c r="AB294" i="91"/>
  <c r="K294" i="87"/>
  <c r="J294" i="92"/>
  <c r="X294" i="92"/>
  <c r="R294" i="93"/>
  <c r="L294" i="92"/>
  <c r="AJ294" i="93"/>
  <c r="AN294" i="92"/>
  <c r="P294" i="93"/>
  <c r="J294" i="87"/>
  <c r="H294" i="88"/>
  <c r="M294" i="91"/>
  <c r="K294" i="94"/>
  <c r="AO294" i="94"/>
  <c r="AL294" i="94"/>
  <c r="W294" i="93"/>
  <c r="AK294" i="93"/>
  <c r="R294" i="94"/>
  <c r="O294" i="92"/>
  <c r="AR294" i="87"/>
  <c r="H294" i="93"/>
  <c r="AJ294" i="94"/>
  <c r="AT326" i="88"/>
  <c r="AA294" i="92"/>
  <c r="R294" i="88"/>
  <c r="AL294" i="88"/>
  <c r="M294" i="94"/>
  <c r="K294" i="93"/>
  <c r="U294" i="93"/>
  <c r="AK294" i="92"/>
  <c r="AE294" i="92"/>
  <c r="P294" i="91"/>
  <c r="AU357" i="32"/>
  <c r="AO294" i="93"/>
  <c r="R294" i="91"/>
  <c r="X294" i="87"/>
  <c r="AN294" i="93"/>
  <c r="AB294" i="92"/>
  <c r="N294" i="94"/>
  <c r="I294" i="91"/>
  <c r="AB294" i="87"/>
  <c r="AT326" i="92"/>
  <c r="Z294" i="91"/>
  <c r="AN294" i="91"/>
  <c r="P294" i="87"/>
  <c r="AE294" i="93"/>
  <c r="T326" i="32"/>
  <c r="AD294" i="88"/>
  <c r="AM294" i="88"/>
  <c r="K294" i="91"/>
  <c r="AB294" i="94"/>
  <c r="Q294" i="91"/>
  <c r="AQ294" i="91"/>
  <c r="AR294" i="94"/>
  <c r="N294" i="87"/>
  <c r="AT295" i="94"/>
  <c r="H294" i="94"/>
  <c r="AD294" i="93"/>
  <c r="AT326" i="91"/>
  <c r="AT326" i="32"/>
  <c r="AA294" i="88"/>
  <c r="AP294" i="88"/>
  <c r="AS294" i="91"/>
  <c r="AR294" i="93"/>
  <c r="AE294" i="94"/>
  <c r="I294" i="94"/>
  <c r="AP294" i="94"/>
  <c r="V294" i="92"/>
  <c r="AI294" i="91"/>
  <c r="AT295" i="32"/>
  <c r="AR294" i="88"/>
  <c r="AG326" i="32"/>
  <c r="AJ294" i="91"/>
  <c r="AA294" i="93"/>
  <c r="Y294" i="94"/>
  <c r="AA294" i="87"/>
  <c r="AI294" i="88"/>
  <c r="AT295" i="92"/>
  <c r="AT326" i="93"/>
  <c r="AQ294" i="87"/>
  <c r="O294" i="88"/>
  <c r="X294" i="94"/>
  <c r="K294" i="92"/>
  <c r="R294" i="92"/>
  <c r="AT295" i="93"/>
  <c r="X294" i="91"/>
  <c r="J294" i="88"/>
  <c r="U294" i="94"/>
  <c r="O294" i="91"/>
  <c r="AP294" i="93"/>
  <c r="AS294" i="88"/>
  <c r="R294" i="87"/>
  <c r="AE294" i="87"/>
  <c r="AT326" i="87"/>
  <c r="Z294" i="94"/>
  <c r="AC294" i="87"/>
  <c r="M294" i="88"/>
  <c r="AN294" i="88"/>
  <c r="AS294" i="94"/>
  <c r="AF294" i="91"/>
  <c r="AT357" i="94"/>
  <c r="AJ294" i="92"/>
  <c r="Q294" i="92"/>
  <c r="AH294" i="88"/>
  <c r="AF294" i="88"/>
  <c r="S294" i="92"/>
  <c r="AK294" i="91"/>
  <c r="AD294" i="91"/>
  <c r="W294" i="88"/>
  <c r="X294" i="88"/>
  <c r="AD294" i="94"/>
  <c r="AT357" i="92"/>
  <c r="AT295" i="91"/>
  <c r="Q294" i="87"/>
  <c r="AS294" i="92"/>
  <c r="Z294" i="87"/>
  <c r="L294" i="94"/>
  <c r="L294" i="88"/>
  <c r="AT295" i="87"/>
  <c r="H294" i="87"/>
  <c r="H294" i="91"/>
  <c r="N294" i="91"/>
  <c r="AC294" i="88"/>
  <c r="AT357" i="91"/>
  <c r="AP294" i="91"/>
  <c r="V294" i="88"/>
  <c r="AL294" i="92"/>
  <c r="S294" i="88"/>
  <c r="AN294" i="94"/>
  <c r="M294" i="87"/>
  <c r="AU326" i="92"/>
  <c r="AV326" i="92" s="1"/>
  <c r="AV327" i="92"/>
  <c r="AU357" i="88"/>
  <c r="AV357" i="88" s="1"/>
  <c r="AV358" i="88"/>
  <c r="AU357" i="87"/>
  <c r="AV357" i="87" s="1"/>
  <c r="AV358" i="87"/>
  <c r="AU357" i="91"/>
  <c r="AV357" i="91" s="1"/>
  <c r="AV358" i="91"/>
  <c r="AU357" i="93"/>
  <c r="AV357" i="93" s="1"/>
  <c r="AV358" i="93"/>
  <c r="AU326" i="87"/>
  <c r="AV326" i="87" s="1"/>
  <c r="AV327" i="87"/>
  <c r="O294" i="94"/>
  <c r="Y294" i="91"/>
  <c r="AS294" i="93"/>
  <c r="AU326" i="94"/>
  <c r="AV326" i="94" s="1"/>
  <c r="AV327" i="94"/>
  <c r="AG295" i="32"/>
  <c r="AT357" i="88"/>
  <c r="AU295" i="92"/>
  <c r="AV296" i="92"/>
  <c r="AU295" i="93"/>
  <c r="AV296" i="93"/>
  <c r="P294" i="94"/>
  <c r="AS294" i="87"/>
  <c r="H294" i="32"/>
  <c r="AU326" i="88"/>
  <c r="AV326" i="88" s="1"/>
  <c r="AV327" i="88"/>
  <c r="I294" i="88"/>
  <c r="AG357" i="32"/>
  <c r="Z294" i="88"/>
  <c r="AU357" i="92"/>
  <c r="AV357" i="92" s="1"/>
  <c r="AV358" i="92"/>
  <c r="Y294" i="93"/>
  <c r="AH294" i="91"/>
  <c r="AJ294" i="87"/>
  <c r="AT357" i="32"/>
  <c r="AU326" i="91"/>
  <c r="AV326" i="91" s="1"/>
  <c r="AV327" i="91"/>
  <c r="T295" i="32"/>
  <c r="AU295" i="94"/>
  <c r="AV296" i="94"/>
  <c r="AH294" i="93"/>
  <c r="AQ294" i="92"/>
  <c r="I294" i="92"/>
  <c r="AU295" i="87"/>
  <c r="AV296" i="87"/>
  <c r="AU357" i="94"/>
  <c r="AV357" i="94" s="1"/>
  <c r="AV358" i="94"/>
  <c r="AU295" i="91"/>
  <c r="AV296" i="91"/>
  <c r="V294" i="94"/>
  <c r="T357" i="32"/>
  <c r="AH294" i="92"/>
  <c r="AU326" i="93"/>
  <c r="AV326" i="93" s="1"/>
  <c r="AV327" i="93"/>
  <c r="AT357" i="87"/>
  <c r="AU295" i="88"/>
  <c r="AV296" i="88"/>
  <c r="W294" i="92"/>
  <c r="AO294" i="87"/>
  <c r="AH294" i="87"/>
  <c r="AT326" i="94"/>
  <c r="P294" i="92"/>
  <c r="L294" i="93"/>
  <c r="B295" i="87"/>
  <c r="B295" i="88"/>
  <c r="B326" i="88"/>
  <c r="B326" i="87"/>
  <c r="B357" i="88"/>
  <c r="B357" i="87"/>
  <c r="AD200" i="92"/>
  <c r="Q200" i="88"/>
  <c r="AO200" i="87"/>
  <c r="U200" i="92"/>
  <c r="Q200" i="93"/>
  <c r="AM200" i="92"/>
  <c r="AN200" i="94"/>
  <c r="AM200" i="93"/>
  <c r="W200" i="91"/>
  <c r="AO200" i="88"/>
  <c r="J200" i="87"/>
  <c r="AF200" i="93"/>
  <c r="I200" i="91"/>
  <c r="W200" i="88"/>
  <c r="AC200" i="92"/>
  <c r="AL200" i="94"/>
  <c r="AM200" i="94"/>
  <c r="P200" i="92"/>
  <c r="AQ200" i="88"/>
  <c r="R200" i="94"/>
  <c r="Z200" i="94"/>
  <c r="M200" i="91"/>
  <c r="AR200" i="88"/>
  <c r="K200" i="93"/>
  <c r="AA200" i="93"/>
  <c r="AL200" i="92"/>
  <c r="R200" i="92"/>
  <c r="AC200" i="94"/>
  <c r="U200" i="93"/>
  <c r="M200" i="93"/>
  <c r="AI200" i="88"/>
  <c r="U200" i="94"/>
  <c r="L200" i="91"/>
  <c r="AO200" i="94"/>
  <c r="M200" i="92"/>
  <c r="Y200" i="88"/>
  <c r="AB200" i="87"/>
  <c r="AQ200" i="94"/>
  <c r="AT232" i="92"/>
  <c r="AJ200" i="93"/>
  <c r="AE200" i="87"/>
  <c r="X200" i="92"/>
  <c r="AJ200" i="92"/>
  <c r="AB200" i="92"/>
  <c r="AN200" i="88"/>
  <c r="AD200" i="94"/>
  <c r="P200" i="91"/>
  <c r="AP200" i="94"/>
  <c r="Y200" i="91"/>
  <c r="AH200" i="94"/>
  <c r="V200" i="94"/>
  <c r="AT263" i="91"/>
  <c r="T201" i="32"/>
  <c r="AK200" i="92"/>
  <c r="V200" i="91"/>
  <c r="AO200" i="92"/>
  <c r="AK200" i="88"/>
  <c r="R200" i="87"/>
  <c r="AR200" i="91"/>
  <c r="AT232" i="88"/>
  <c r="AK200" i="94"/>
  <c r="AB200" i="91"/>
  <c r="S200" i="94"/>
  <c r="AQ200" i="91"/>
  <c r="Y200" i="93"/>
  <c r="J200" i="92"/>
  <c r="AK200" i="93"/>
  <c r="J200" i="88"/>
  <c r="AE200" i="93"/>
  <c r="O200" i="88"/>
  <c r="AN200" i="87"/>
  <c r="X200" i="94"/>
  <c r="H200" i="94"/>
  <c r="K200" i="94"/>
  <c r="AL200" i="87"/>
  <c r="S200" i="91"/>
  <c r="AC200" i="91"/>
  <c r="AF200" i="92"/>
  <c r="AC200" i="88"/>
  <c r="Y200" i="94"/>
  <c r="AG201" i="32"/>
  <c r="AQ200" i="93"/>
  <c r="AI200" i="94"/>
  <c r="I200" i="88"/>
  <c r="AS200" i="87"/>
  <c r="AG263" i="32"/>
  <c r="T263" i="32"/>
  <c r="S200" i="87"/>
  <c r="H200" i="88"/>
  <c r="AQ200" i="87"/>
  <c r="Q200" i="91"/>
  <c r="AC200" i="87"/>
  <c r="AL200" i="93"/>
  <c r="X200" i="91"/>
  <c r="AT232" i="87"/>
  <c r="AT232" i="93"/>
  <c r="AD200" i="91"/>
  <c r="AB200" i="94"/>
  <c r="P200" i="94"/>
  <c r="AJ200" i="94"/>
  <c r="AD200" i="88"/>
  <c r="Y200" i="87"/>
  <c r="AJ200" i="91"/>
  <c r="AC200" i="93"/>
  <c r="P200" i="93"/>
  <c r="K200" i="91"/>
  <c r="AM200" i="87"/>
  <c r="AB200" i="88"/>
  <c r="L200" i="94"/>
  <c r="H200" i="93"/>
  <c r="AT263" i="92"/>
  <c r="V200" i="87"/>
  <c r="AL200" i="88"/>
  <c r="AE200" i="92"/>
  <c r="AF200" i="88"/>
  <c r="AJ200" i="87"/>
  <c r="AI200" i="91"/>
  <c r="AP200" i="88"/>
  <c r="O200" i="91"/>
  <c r="H200" i="87"/>
  <c r="Z200" i="93"/>
  <c r="O200" i="94"/>
  <c r="J200" i="91"/>
  <c r="M200" i="94"/>
  <c r="Z200" i="92"/>
  <c r="AG232" i="32"/>
  <c r="S200" i="88"/>
  <c r="I200" i="87"/>
  <c r="AT263" i="88"/>
  <c r="AH200" i="88"/>
  <c r="AA200" i="94"/>
  <c r="AT201" i="88"/>
  <c r="AH200" i="91"/>
  <c r="AT232" i="91"/>
  <c r="L200" i="87"/>
  <c r="AS200" i="91"/>
  <c r="AB200" i="93"/>
  <c r="H200" i="91"/>
  <c r="M200" i="88"/>
  <c r="AD200" i="87"/>
  <c r="AF200" i="94"/>
  <c r="W200" i="93"/>
  <c r="AF200" i="91"/>
  <c r="AP200" i="87"/>
  <c r="AA200" i="92"/>
  <c r="X200" i="87"/>
  <c r="Z200" i="88"/>
  <c r="S200" i="93"/>
  <c r="J200" i="93"/>
  <c r="AP200" i="93"/>
  <c r="AN200" i="93"/>
  <c r="AI200" i="92"/>
  <c r="L200" i="88"/>
  <c r="AN200" i="92"/>
  <c r="AP200" i="92"/>
  <c r="Z200" i="91"/>
  <c r="AH200" i="87"/>
  <c r="AE200" i="88"/>
  <c r="W200" i="94"/>
  <c r="AR200" i="94"/>
  <c r="I200" i="92"/>
  <c r="AT263" i="87"/>
  <c r="AD200" i="93"/>
  <c r="AO200" i="91"/>
  <c r="R200" i="88"/>
  <c r="AM200" i="91"/>
  <c r="Q200" i="94"/>
  <c r="AT201" i="93"/>
  <c r="AA200" i="87"/>
  <c r="L200" i="92"/>
  <c r="AP200" i="91"/>
  <c r="AS200" i="93"/>
  <c r="AA200" i="88"/>
  <c r="AF200" i="87"/>
  <c r="K200" i="92"/>
  <c r="W200" i="87"/>
  <c r="AH200" i="93"/>
  <c r="N200" i="87"/>
  <c r="J200" i="94"/>
  <c r="AN200" i="91"/>
  <c r="P200" i="87"/>
  <c r="Z200" i="87"/>
  <c r="Q200" i="92"/>
  <c r="H200" i="32"/>
  <c r="T232" i="32"/>
  <c r="AD106" i="88"/>
  <c r="AO106" i="87"/>
  <c r="T107" i="32"/>
  <c r="T169" i="32"/>
  <c r="T138" i="32"/>
  <c r="AG138" i="32"/>
  <c r="AG169" i="32"/>
  <c r="AG107" i="32"/>
  <c r="AT201" i="32"/>
  <c r="AT263" i="94"/>
  <c r="AU201" i="32"/>
  <c r="O200" i="87"/>
  <c r="N200" i="92"/>
  <c r="Q200" i="87"/>
  <c r="AK200" i="91"/>
  <c r="X200" i="88"/>
  <c r="AL200" i="91"/>
  <c r="AR200" i="87"/>
  <c r="M200" i="87"/>
  <c r="AT232" i="32"/>
  <c r="K200" i="88"/>
  <c r="L200" i="93"/>
  <c r="I200" i="93"/>
  <c r="AT201" i="91"/>
  <c r="V200" i="88"/>
  <c r="AT201" i="87"/>
  <c r="AE200" i="91"/>
  <c r="AT232" i="94"/>
  <c r="V200" i="92"/>
  <c r="N200" i="88"/>
  <c r="AT201" i="94"/>
  <c r="AJ200" i="88"/>
  <c r="R200" i="93"/>
  <c r="AR200" i="92"/>
  <c r="K200" i="87"/>
  <c r="V200" i="93"/>
  <c r="Y200" i="92"/>
  <c r="W200" i="92"/>
  <c r="AT263" i="32"/>
  <c r="H200" i="92"/>
  <c r="AK200" i="87"/>
  <c r="S200" i="92"/>
  <c r="AT263" i="93"/>
  <c r="AU263" i="32"/>
  <c r="AO200" i="93"/>
  <c r="AQ200" i="92"/>
  <c r="AR200" i="93"/>
  <c r="AU232" i="32"/>
  <c r="U200" i="91"/>
  <c r="I200" i="94"/>
  <c r="AS200" i="88"/>
  <c r="AA200" i="91"/>
  <c r="O200" i="93"/>
  <c r="AI200" i="93"/>
  <c r="AH200" i="92"/>
  <c r="O200" i="92"/>
  <c r="AS200" i="92"/>
  <c r="AT201" i="92"/>
  <c r="AM200" i="88"/>
  <c r="R200" i="91"/>
  <c r="N200" i="94"/>
  <c r="B232" i="88"/>
  <c r="B232" i="87"/>
  <c r="AU232" i="93"/>
  <c r="AV232" i="93" s="1"/>
  <c r="AV233" i="93"/>
  <c r="AU263" i="88"/>
  <c r="AV263" i="88" s="1"/>
  <c r="AV264" i="88"/>
  <c r="AU263" i="94"/>
  <c r="AV263" i="94" s="1"/>
  <c r="AV264" i="94"/>
  <c r="AU201" i="92"/>
  <c r="X200" i="93"/>
  <c r="AU263" i="92"/>
  <c r="AV263" i="92" s="1"/>
  <c r="B263" i="88"/>
  <c r="B263" i="87"/>
  <c r="AE200" i="94"/>
  <c r="U200" i="88"/>
  <c r="AU201" i="88"/>
  <c r="AU232" i="94"/>
  <c r="AV232" i="94" s="1"/>
  <c r="AV233" i="94"/>
  <c r="AU201" i="94"/>
  <c r="AU263" i="87"/>
  <c r="AV263" i="87" s="1"/>
  <c r="B201" i="88"/>
  <c r="B201" i="87"/>
  <c r="AU232" i="87"/>
  <c r="AV232" i="87" s="1"/>
  <c r="AV233" i="87"/>
  <c r="AU201" i="87"/>
  <c r="AV202" i="87"/>
  <c r="AU232" i="88"/>
  <c r="AV232" i="88" s="1"/>
  <c r="AV233" i="88"/>
  <c r="AS200" i="94"/>
  <c r="AU263" i="91"/>
  <c r="AV263" i="91" s="1"/>
  <c r="AV264" i="91"/>
  <c r="AU263" i="93"/>
  <c r="AV263" i="93" s="1"/>
  <c r="AV264" i="93"/>
  <c r="AU232" i="92"/>
  <c r="AV232" i="92" s="1"/>
  <c r="AV233" i="92"/>
  <c r="AU201" i="93"/>
  <c r="AU201" i="91"/>
  <c r="AU232" i="91"/>
  <c r="AV232" i="91" s="1"/>
  <c r="AV233" i="91"/>
  <c r="AI106" i="94"/>
  <c r="AO106" i="88"/>
  <c r="AA106" i="94"/>
  <c r="P106" i="94"/>
  <c r="S106" i="87"/>
  <c r="AS106" i="92"/>
  <c r="S106" i="91"/>
  <c r="I106" i="91"/>
  <c r="AQ106" i="93"/>
  <c r="V106" i="87"/>
  <c r="S106" i="92"/>
  <c r="AE106" i="91"/>
  <c r="Z106" i="88"/>
  <c r="I106" i="87"/>
  <c r="AI106" i="91"/>
  <c r="AU138" i="32"/>
  <c r="AD106" i="94"/>
  <c r="AF106" i="91"/>
  <c r="M106" i="91"/>
  <c r="AH106" i="93"/>
  <c r="L106" i="88"/>
  <c r="AS106" i="88"/>
  <c r="Q106" i="87"/>
  <c r="U106" i="94"/>
  <c r="P106" i="93"/>
  <c r="AH106" i="94"/>
  <c r="H106" i="91"/>
  <c r="AE106" i="93"/>
  <c r="K106" i="87"/>
  <c r="AQ106" i="88"/>
  <c r="AR106" i="93"/>
  <c r="AJ106" i="87"/>
  <c r="H106" i="88"/>
  <c r="AF106" i="87"/>
  <c r="AC106" i="88"/>
  <c r="Z106" i="91"/>
  <c r="V106" i="94"/>
  <c r="Z106" i="92"/>
  <c r="R106" i="93"/>
  <c r="N106" i="94"/>
  <c r="W106" i="88"/>
  <c r="AB106" i="88"/>
  <c r="AJ106" i="94"/>
  <c r="Y106" i="92"/>
  <c r="N106" i="88"/>
  <c r="S106" i="93"/>
  <c r="H106" i="94"/>
  <c r="AK106" i="92"/>
  <c r="AM106" i="91"/>
  <c r="AQ106" i="92"/>
  <c r="O106" i="93"/>
  <c r="R106" i="91"/>
  <c r="H106" i="87"/>
  <c r="AB106" i="93"/>
  <c r="AB106" i="94"/>
  <c r="AA106" i="92"/>
  <c r="R106" i="94"/>
  <c r="O106" i="92"/>
  <c r="W106" i="93"/>
  <c r="AL106" i="88"/>
  <c r="AH106" i="87"/>
  <c r="AP106" i="92"/>
  <c r="AM106" i="93"/>
  <c r="AD106" i="87"/>
  <c r="AO106" i="91"/>
  <c r="AS106" i="93"/>
  <c r="U106" i="88"/>
  <c r="W106" i="87"/>
  <c r="AC106" i="93"/>
  <c r="AM106" i="92"/>
  <c r="M106" i="87"/>
  <c r="AQ106" i="87"/>
  <c r="AQ106" i="94"/>
  <c r="M106" i="94"/>
  <c r="AF106" i="94"/>
  <c r="Q106" i="94"/>
  <c r="Q106" i="92"/>
  <c r="AR106" i="94"/>
  <c r="J106" i="91"/>
  <c r="L106" i="93"/>
  <c r="R106" i="92"/>
  <c r="P106" i="91"/>
  <c r="AD106" i="93"/>
  <c r="X106" i="94"/>
  <c r="AE106" i="94"/>
  <c r="AR106" i="91"/>
  <c r="AL106" i="91"/>
  <c r="AL106" i="87"/>
  <c r="AD106" i="91"/>
  <c r="AT169" i="94"/>
  <c r="AJ106" i="91"/>
  <c r="U106" i="92"/>
  <c r="P106" i="87"/>
  <c r="Y106" i="93"/>
  <c r="AJ106" i="93"/>
  <c r="L106" i="92"/>
  <c r="AM106" i="87"/>
  <c r="K106" i="92"/>
  <c r="AH106" i="91"/>
  <c r="O106" i="91"/>
  <c r="AT169" i="92"/>
  <c r="W106" i="92"/>
  <c r="AA106" i="87"/>
  <c r="AO106" i="94"/>
  <c r="R106" i="87"/>
  <c r="N106" i="93"/>
  <c r="H106" i="32"/>
  <c r="AF106" i="92"/>
  <c r="Y106" i="94"/>
  <c r="AT107" i="93"/>
  <c r="Q106" i="91"/>
  <c r="AP106" i="91"/>
  <c r="AI106" i="88"/>
  <c r="X106" i="87"/>
  <c r="K106" i="91"/>
  <c r="AO106" i="92"/>
  <c r="AN106" i="92"/>
  <c r="AT107" i="32"/>
  <c r="AR106" i="87"/>
  <c r="AM106" i="88"/>
  <c r="AT169" i="93"/>
  <c r="L106" i="87"/>
  <c r="AA106" i="88"/>
  <c r="AI106" i="93"/>
  <c r="AC106" i="91"/>
  <c r="AS106" i="94"/>
  <c r="AN106" i="91"/>
  <c r="AC106" i="94"/>
  <c r="X106" i="93"/>
  <c r="S106" i="94"/>
  <c r="AT169" i="88"/>
  <c r="AP106" i="94"/>
  <c r="M106" i="88"/>
  <c r="AJ106" i="88"/>
  <c r="AU169" i="32"/>
  <c r="AN106" i="87"/>
  <c r="AK106" i="94"/>
  <c r="W106" i="94"/>
  <c r="N106" i="87"/>
  <c r="AE106" i="92"/>
  <c r="AF106" i="93"/>
  <c r="AA106" i="93"/>
  <c r="I106" i="92"/>
  <c r="Q106" i="88"/>
  <c r="Z106" i="94"/>
  <c r="AC106" i="92"/>
  <c r="AI106" i="87"/>
  <c r="AU169" i="87"/>
  <c r="AV169" i="87" s="1"/>
  <c r="AV170" i="87"/>
  <c r="AU107" i="88"/>
  <c r="AV108" i="88"/>
  <c r="AF106" i="88"/>
  <c r="AU169" i="88"/>
  <c r="AV169" i="88" s="1"/>
  <c r="AV170" i="88"/>
  <c r="AU138" i="92"/>
  <c r="AV138" i="92" s="1"/>
  <c r="AV139" i="92"/>
  <c r="J106" i="93"/>
  <c r="AK106" i="88"/>
  <c r="N106" i="92"/>
  <c r="V106" i="91"/>
  <c r="K106" i="93"/>
  <c r="P106" i="88"/>
  <c r="AK106" i="91"/>
  <c r="Q106" i="93"/>
  <c r="AT107" i="92"/>
  <c r="AQ106" i="91"/>
  <c r="M106" i="92"/>
  <c r="AK106" i="93"/>
  <c r="V106" i="93"/>
  <c r="O106" i="94"/>
  <c r="K106" i="94"/>
  <c r="AB106" i="92"/>
  <c r="X106" i="88"/>
  <c r="J106" i="87"/>
  <c r="Z106" i="93"/>
  <c r="Y106" i="91"/>
  <c r="P106" i="92"/>
  <c r="AT107" i="94"/>
  <c r="AO106" i="93"/>
  <c r="AH106" i="92"/>
  <c r="AT138" i="91"/>
  <c r="AA106" i="91"/>
  <c r="V106" i="92"/>
  <c r="AL106" i="93"/>
  <c r="AJ106" i="92"/>
  <c r="H106" i="93"/>
  <c r="AU107" i="87"/>
  <c r="AV108" i="87"/>
  <c r="K106" i="88"/>
  <c r="AH106" i="88"/>
  <c r="Y106" i="87"/>
  <c r="AE106" i="87"/>
  <c r="AP106" i="88"/>
  <c r="AU107" i="32"/>
  <c r="AU169" i="93"/>
  <c r="AV169" i="93" s="1"/>
  <c r="AV170" i="93"/>
  <c r="AR106" i="88"/>
  <c r="H106" i="92"/>
  <c r="AE106" i="88"/>
  <c r="AR106" i="92"/>
  <c r="AT138" i="88"/>
  <c r="AS106" i="91"/>
  <c r="AU169" i="91"/>
  <c r="AV169" i="91" s="1"/>
  <c r="AV170" i="91"/>
  <c r="AU107" i="94"/>
  <c r="AV108" i="94"/>
  <c r="Z106" i="87"/>
  <c r="I106" i="94"/>
  <c r="AC106" i="87"/>
  <c r="X106" i="92"/>
  <c r="U106" i="91"/>
  <c r="AU138" i="94"/>
  <c r="AV138" i="94" s="1"/>
  <c r="AV139" i="94"/>
  <c r="R106" i="88"/>
  <c r="AV139" i="93"/>
  <c r="AU107" i="92"/>
  <c r="AV108" i="92"/>
  <c r="AU169" i="94"/>
  <c r="AV169" i="94" s="1"/>
  <c r="AV170" i="94"/>
  <c r="AT107" i="91"/>
  <c r="I106" i="88"/>
  <c r="AB106" i="91"/>
  <c r="AI106" i="92"/>
  <c r="AT138" i="87"/>
  <c r="AU138" i="91"/>
  <c r="AV138" i="91" s="1"/>
  <c r="AV139" i="91"/>
  <c r="AT169" i="91"/>
  <c r="AU169" i="92"/>
  <c r="AV169" i="92" s="1"/>
  <c r="AV170" i="92"/>
  <c r="AN106" i="88"/>
  <c r="L106" i="94"/>
  <c r="W106" i="91"/>
  <c r="AT138" i="92"/>
  <c r="AK106" i="87"/>
  <c r="AT107" i="88"/>
  <c r="AN106" i="93"/>
  <c r="AU107" i="93"/>
  <c r="AV108" i="93"/>
  <c r="AT138" i="94"/>
  <c r="AU138" i="88"/>
  <c r="AV138" i="88" s="1"/>
  <c r="AV139" i="88"/>
  <c r="X106" i="91"/>
  <c r="AD106" i="92"/>
  <c r="AN106" i="94"/>
  <c r="AT138" i="32"/>
  <c r="Y106" i="88"/>
  <c r="AU107" i="91"/>
  <c r="AV108" i="91"/>
  <c r="AT107" i="87"/>
  <c r="AB106" i="87"/>
  <c r="AT138" i="93"/>
  <c r="L106" i="91"/>
  <c r="AL106" i="92"/>
  <c r="J106" i="92"/>
  <c r="AM106" i="94"/>
  <c r="S106" i="88"/>
  <c r="V106" i="88"/>
  <c r="AT169" i="32"/>
  <c r="M106" i="93"/>
  <c r="AP106" i="93"/>
  <c r="AU138" i="87"/>
  <c r="AV138" i="87" s="1"/>
  <c r="AV139" i="87"/>
  <c r="J106" i="94"/>
  <c r="AS106" i="87"/>
  <c r="O106" i="87"/>
  <c r="O106" i="88"/>
  <c r="AP106" i="87"/>
  <c r="J106" i="88"/>
  <c r="AT169" i="87"/>
  <c r="N106" i="91"/>
  <c r="AL106" i="94"/>
  <c r="I106" i="93"/>
  <c r="B138" i="88"/>
  <c r="B138" i="87"/>
  <c r="F44" i="94"/>
  <c r="G500" i="20"/>
  <c r="F13" i="91"/>
  <c r="F13" i="94"/>
  <c r="F75" i="94"/>
  <c r="F75" i="91"/>
  <c r="F13" i="87"/>
  <c r="F44" i="87"/>
  <c r="F75" i="93"/>
  <c r="F44" i="92"/>
  <c r="AU52" i="94"/>
  <c r="F75" i="87"/>
  <c r="F75" i="88"/>
  <c r="F75" i="92"/>
  <c r="AT52" i="94"/>
  <c r="F13" i="92"/>
  <c r="F44" i="93"/>
  <c r="F44" i="88"/>
  <c r="F13" i="93"/>
  <c r="F13" i="88"/>
  <c r="F44" i="91"/>
  <c r="AO388" i="87"/>
  <c r="AT411" i="93"/>
  <c r="AT388" i="93" s="1"/>
  <c r="AE16" i="66" s="1"/>
  <c r="AH388" i="32"/>
  <c r="AH388" i="91"/>
  <c r="AT411" i="91"/>
  <c r="AT388" i="91" s="1"/>
  <c r="AT411" i="87"/>
  <c r="AT388" i="87" s="1"/>
  <c r="AH388" i="92"/>
  <c r="C445" i="94"/>
  <c r="C445" i="93"/>
  <c r="C445" i="91"/>
  <c r="C445" i="92"/>
  <c r="C445" i="88"/>
  <c r="C445" i="87"/>
  <c r="C436" i="94"/>
  <c r="C436" i="93"/>
  <c r="C436" i="91"/>
  <c r="C436" i="92"/>
  <c r="C436" i="87"/>
  <c r="C420" i="93"/>
  <c r="C420" i="94"/>
  <c r="C420" i="92"/>
  <c r="C420" i="91"/>
  <c r="C420" i="87"/>
  <c r="C443" i="94"/>
  <c r="C443" i="93"/>
  <c r="C443" i="92"/>
  <c r="C443" i="88"/>
  <c r="C443" i="91"/>
  <c r="C443" i="87"/>
  <c r="AU411" i="93"/>
  <c r="AU388" i="93" s="1"/>
  <c r="AV412" i="93"/>
  <c r="AT411" i="88"/>
  <c r="AT388" i="88" s="1"/>
  <c r="K16" i="66" s="1"/>
  <c r="AV390" i="32"/>
  <c r="AU389" i="32"/>
  <c r="AT411" i="94"/>
  <c r="AT388" i="94" s="1"/>
  <c r="AJ16" i="66" s="1"/>
  <c r="AT411" i="92"/>
  <c r="AT388" i="92" s="1"/>
  <c r="Z16" i="66" s="1"/>
  <c r="C432" i="94"/>
  <c r="C432" i="92"/>
  <c r="C432" i="93"/>
  <c r="C432" i="91"/>
  <c r="C432" i="87"/>
  <c r="AU411" i="32"/>
  <c r="AV412" i="32"/>
  <c r="AU411" i="92"/>
  <c r="AV412" i="92"/>
  <c r="AU411" i="88"/>
  <c r="AV412" i="88"/>
  <c r="AS388" i="92"/>
  <c r="AS388" i="91"/>
  <c r="C428" i="94"/>
  <c r="C428" i="92"/>
  <c r="C428" i="91"/>
  <c r="C428" i="93"/>
  <c r="C428" i="87"/>
  <c r="AU411" i="94"/>
  <c r="AV412" i="94"/>
  <c r="AU411" i="91"/>
  <c r="AV412" i="91"/>
  <c r="AU389" i="91"/>
  <c r="AV390" i="91"/>
  <c r="AV390" i="92"/>
  <c r="AU389" i="92"/>
  <c r="C412" i="94"/>
  <c r="C412" i="93"/>
  <c r="C412" i="92"/>
  <c r="C412" i="91"/>
  <c r="C412" i="87"/>
  <c r="C424" i="94"/>
  <c r="C424" i="93"/>
  <c r="C424" i="92"/>
  <c r="C424" i="91"/>
  <c r="C424" i="87"/>
  <c r="C444" i="94"/>
  <c r="C444" i="93"/>
  <c r="C444" i="92"/>
  <c r="C444" i="91"/>
  <c r="C444" i="88"/>
  <c r="C444" i="87"/>
  <c r="AH388" i="88"/>
  <c r="AT411" i="32"/>
  <c r="AT388" i="32" s="1"/>
  <c r="F16" i="66" s="1"/>
  <c r="AU411" i="87"/>
  <c r="AV412" i="87"/>
  <c r="AU389" i="88"/>
  <c r="AV390" i="88"/>
  <c r="AS388" i="32"/>
  <c r="B357" i="32"/>
  <c r="B357" i="24"/>
  <c r="B138" i="32"/>
  <c r="B138" i="24"/>
  <c r="B263" i="32"/>
  <c r="B263" i="24"/>
  <c r="B295" i="32"/>
  <c r="B295" i="24"/>
  <c r="B232" i="32"/>
  <c r="B232" i="24"/>
  <c r="B201" i="32"/>
  <c r="B201" i="24"/>
  <c r="B326" i="32"/>
  <c r="B326" i="24"/>
  <c r="B93" i="17"/>
  <c r="C34" i="63" s="1"/>
  <c r="C428" i="32"/>
  <c r="B97" i="17"/>
  <c r="C35" i="63" s="1"/>
  <c r="C412" i="32"/>
  <c r="C436" i="32"/>
  <c r="C420" i="32"/>
  <c r="B89" i="17"/>
  <c r="C33" i="63" s="1"/>
  <c r="C424" i="32"/>
  <c r="C432" i="32"/>
  <c r="B85" i="17"/>
  <c r="C32" i="63" s="1"/>
  <c r="C401" i="24"/>
  <c r="C305" i="84"/>
  <c r="B32" i="52"/>
  <c r="C338" i="20" s="1"/>
  <c r="B23" i="52"/>
  <c r="C176" i="20" s="1"/>
  <c r="B14" i="52"/>
  <c r="C14" i="20" s="1"/>
  <c r="AU138" i="93" l="1"/>
  <c r="AV138" i="93" s="1"/>
  <c r="B75" i="94"/>
  <c r="B75" i="92"/>
  <c r="B75" i="91"/>
  <c r="B75" i="93"/>
  <c r="B163" i="94"/>
  <c r="B163" i="91"/>
  <c r="B163" i="93"/>
  <c r="B163" i="92"/>
  <c r="B13" i="94"/>
  <c r="B13" i="93"/>
  <c r="B13" i="92"/>
  <c r="B13" i="91"/>
  <c r="B44" i="94"/>
  <c r="B44" i="92"/>
  <c r="B44" i="91"/>
  <c r="B44" i="93"/>
  <c r="AG294" i="87"/>
  <c r="O15" i="66" s="1"/>
  <c r="T294" i="88"/>
  <c r="I15" i="66" s="1"/>
  <c r="G74" i="17"/>
  <c r="D28" i="66"/>
  <c r="AN16" i="66"/>
  <c r="AM16" i="66"/>
  <c r="P16" i="66"/>
  <c r="U16" i="66"/>
  <c r="T200" i="88"/>
  <c r="I14" i="66" s="1"/>
  <c r="AG106" i="88"/>
  <c r="J13" i="66" s="1"/>
  <c r="T106" i="87"/>
  <c r="N13" i="66" s="1"/>
  <c r="T200" i="91"/>
  <c r="S14" i="66" s="1"/>
  <c r="T294" i="91"/>
  <c r="S15" i="66" s="1"/>
  <c r="T106" i="88"/>
  <c r="I13" i="66" s="1"/>
  <c r="T200" i="87"/>
  <c r="N14" i="66" s="1"/>
  <c r="T200" i="92"/>
  <c r="X14" i="66" s="1"/>
  <c r="AG200" i="88"/>
  <c r="J14" i="66" s="1"/>
  <c r="AG106" i="87"/>
  <c r="O13" i="66" s="1"/>
  <c r="T106" i="91"/>
  <c r="S13" i="66" s="1"/>
  <c r="AT106" i="93"/>
  <c r="AE13" i="66" s="1"/>
  <c r="AG294" i="88"/>
  <c r="J15" i="66" s="1"/>
  <c r="T294" i="87"/>
  <c r="N15" i="66" s="1"/>
  <c r="AG200" i="87"/>
  <c r="O14" i="66" s="1"/>
  <c r="T294" i="94"/>
  <c r="AH15" i="66" s="1"/>
  <c r="AG294" i="94"/>
  <c r="AI15" i="66" s="1"/>
  <c r="AG200" i="94"/>
  <c r="AI14" i="66" s="1"/>
  <c r="T200" i="94"/>
  <c r="AH14" i="66" s="1"/>
  <c r="T106" i="94"/>
  <c r="AH13" i="66" s="1"/>
  <c r="AG106" i="94"/>
  <c r="AI13" i="66" s="1"/>
  <c r="T294" i="93"/>
  <c r="AC15" i="66" s="1"/>
  <c r="AG294" i="93"/>
  <c r="AD15" i="66" s="1"/>
  <c r="T200" i="93"/>
  <c r="AC14" i="66" s="1"/>
  <c r="AG200" i="93"/>
  <c r="AD14" i="66" s="1"/>
  <c r="T106" i="93"/>
  <c r="AC13" i="66" s="1"/>
  <c r="AG106" i="93"/>
  <c r="AD13" i="66" s="1"/>
  <c r="T294" i="92"/>
  <c r="X15" i="66" s="1"/>
  <c r="AG294" i="92"/>
  <c r="Y15" i="66" s="1"/>
  <c r="AG200" i="92"/>
  <c r="Y14" i="66" s="1"/>
  <c r="T106" i="92"/>
  <c r="X13" i="66" s="1"/>
  <c r="AG106" i="92"/>
  <c r="Y13" i="66" s="1"/>
  <c r="AG294" i="91"/>
  <c r="T15" i="66" s="1"/>
  <c r="AG106" i="91"/>
  <c r="T13" i="66" s="1"/>
  <c r="AG200" i="91"/>
  <c r="T14" i="66" s="1"/>
  <c r="AU294" i="32"/>
  <c r="AT294" i="93"/>
  <c r="AT294" i="88"/>
  <c r="AT294" i="87"/>
  <c r="AT294" i="91"/>
  <c r="AT294" i="92"/>
  <c r="AT294" i="94"/>
  <c r="AG294" i="32"/>
  <c r="E15" i="66" s="1"/>
  <c r="AU294" i="87"/>
  <c r="AV294" i="87" s="1"/>
  <c r="AV295" i="87"/>
  <c r="AU294" i="94"/>
  <c r="AV294" i="94" s="1"/>
  <c r="AV295" i="94"/>
  <c r="AU294" i="92"/>
  <c r="AV294" i="92" s="1"/>
  <c r="AV295" i="92"/>
  <c r="AU294" i="93"/>
  <c r="AV294" i="93" s="1"/>
  <c r="AV295" i="93"/>
  <c r="AU294" i="88"/>
  <c r="AV294" i="88" s="1"/>
  <c r="AV295" i="88"/>
  <c r="AU294" i="91"/>
  <c r="AV294" i="91" s="1"/>
  <c r="AV295" i="91"/>
  <c r="T294" i="32"/>
  <c r="D15" i="66" s="1"/>
  <c r="AT200" i="92"/>
  <c r="Z14" i="66" s="1"/>
  <c r="AT200" i="87"/>
  <c r="P14" i="66" s="1"/>
  <c r="AG200" i="32"/>
  <c r="E14" i="66" s="1"/>
  <c r="AT200" i="88"/>
  <c r="K14" i="66" s="1"/>
  <c r="AT200" i="93"/>
  <c r="AE14" i="66" s="1"/>
  <c r="AT200" i="94"/>
  <c r="AJ14" i="66" s="1"/>
  <c r="T200" i="32"/>
  <c r="D14" i="66" s="1"/>
  <c r="AT200" i="91"/>
  <c r="U14" i="66" s="1"/>
  <c r="T106" i="32"/>
  <c r="D13" i="66" s="1"/>
  <c r="AG106" i="32"/>
  <c r="E13" i="66" s="1"/>
  <c r="AU200" i="32"/>
  <c r="AU200" i="93"/>
  <c r="AV200" i="93" s="1"/>
  <c r="AV201" i="93"/>
  <c r="AU200" i="88"/>
  <c r="AV200" i="88" s="1"/>
  <c r="AV201" i="88"/>
  <c r="AU200" i="92"/>
  <c r="AV200" i="92" s="1"/>
  <c r="AV201" i="92"/>
  <c r="AU200" i="94"/>
  <c r="AV200" i="94" s="1"/>
  <c r="AV201" i="94"/>
  <c r="AU200" i="91"/>
  <c r="AV200" i="91" s="1"/>
  <c r="AV201" i="91"/>
  <c r="AU200" i="87"/>
  <c r="AV200" i="87" s="1"/>
  <c r="AV201" i="87"/>
  <c r="AU106" i="32"/>
  <c r="AT106" i="91"/>
  <c r="U13" i="66" s="1"/>
  <c r="AT106" i="92"/>
  <c r="Z13" i="66" s="1"/>
  <c r="AU106" i="92"/>
  <c r="AV106" i="92" s="1"/>
  <c r="AV107" i="92"/>
  <c r="AU106" i="94"/>
  <c r="AV106" i="94" s="1"/>
  <c r="AV107" i="94"/>
  <c r="AT106" i="87"/>
  <c r="P13" i="66" s="1"/>
  <c r="AU106" i="87"/>
  <c r="AV106" i="87" s="1"/>
  <c r="AV107" i="87"/>
  <c r="AU106" i="91"/>
  <c r="AV106" i="91" s="1"/>
  <c r="AV107" i="91"/>
  <c r="AT106" i="88"/>
  <c r="K13" i="66" s="1"/>
  <c r="AU106" i="93"/>
  <c r="AV106" i="93" s="1"/>
  <c r="AV107" i="93"/>
  <c r="AT106" i="94"/>
  <c r="AJ13" i="66" s="1"/>
  <c r="AU106" i="88"/>
  <c r="AV106" i="88" s="1"/>
  <c r="AV107" i="88"/>
  <c r="B163" i="88"/>
  <c r="B163" i="87"/>
  <c r="F12" i="93"/>
  <c r="F440" i="93" s="1"/>
  <c r="F12" i="92"/>
  <c r="F440" i="92" s="1"/>
  <c r="F12" i="91"/>
  <c r="F440" i="91" s="1"/>
  <c r="B13" i="32"/>
  <c r="B13" i="88"/>
  <c r="B13" i="87"/>
  <c r="B75" i="88"/>
  <c r="B75" i="87"/>
  <c r="B44" i="87"/>
  <c r="B44" i="88"/>
  <c r="F12" i="87"/>
  <c r="F440" i="87" s="1"/>
  <c r="F12" i="94"/>
  <c r="F440" i="94" s="1"/>
  <c r="F12" i="88"/>
  <c r="F440" i="88" s="1"/>
  <c r="AU388" i="92"/>
  <c r="AV389" i="92"/>
  <c r="AU388" i="32"/>
  <c r="AU388" i="87"/>
  <c r="AU388" i="91"/>
  <c r="AV389" i="91"/>
  <c r="AU388" i="94"/>
  <c r="AU388" i="88"/>
  <c r="AV389" i="88"/>
  <c r="B163" i="32"/>
  <c r="B163" i="24"/>
  <c r="G176" i="77"/>
  <c r="F176" i="77"/>
  <c r="G172" i="77"/>
  <c r="F172" i="77"/>
  <c r="G168" i="77"/>
  <c r="F168" i="77"/>
  <c r="G164" i="77"/>
  <c r="F164" i="77"/>
  <c r="E164" i="77"/>
  <c r="C110" i="52" s="1"/>
  <c r="G160" i="77"/>
  <c r="F160" i="77"/>
  <c r="E160" i="77"/>
  <c r="C109" i="52" s="1"/>
  <c r="G156" i="77"/>
  <c r="F156" i="77"/>
  <c r="G152" i="77"/>
  <c r="F152" i="77"/>
  <c r="E152" i="77"/>
  <c r="C101" i="52" s="1"/>
  <c r="G148" i="77"/>
  <c r="F148" i="77"/>
  <c r="E148" i="77"/>
  <c r="C100" i="52" s="1"/>
  <c r="G144" i="77"/>
  <c r="F144" i="77"/>
  <c r="AO16" i="66" l="1"/>
  <c r="AW294" i="92"/>
  <c r="Z15" i="66"/>
  <c r="AM15" i="66"/>
  <c r="AW294" i="87"/>
  <c r="P15" i="66"/>
  <c r="AW294" i="93"/>
  <c r="AE15" i="66"/>
  <c r="AW294" i="91"/>
  <c r="U15" i="66"/>
  <c r="AW294" i="94"/>
  <c r="AJ15" i="66"/>
  <c r="AW294" i="88"/>
  <c r="K15" i="66"/>
  <c r="AN15" i="66"/>
  <c r="AM14" i="66"/>
  <c r="AN14" i="66"/>
  <c r="AN13" i="66"/>
  <c r="AM13" i="66"/>
  <c r="E99" i="52"/>
  <c r="E119" i="52"/>
  <c r="D100" i="52"/>
  <c r="E101" i="52"/>
  <c r="D109" i="52"/>
  <c r="E110" i="52"/>
  <c r="E118" i="52"/>
  <c r="D99" i="52"/>
  <c r="E100" i="52"/>
  <c r="D108" i="52"/>
  <c r="E109" i="52"/>
  <c r="D117" i="52"/>
  <c r="D119" i="52"/>
  <c r="E108" i="52"/>
  <c r="E117" i="52"/>
  <c r="D101" i="52"/>
  <c r="D110" i="52"/>
  <c r="D118" i="52"/>
  <c r="G139" i="77"/>
  <c r="F139" i="77"/>
  <c r="G135" i="77"/>
  <c r="F135" i="77"/>
  <c r="E139" i="77"/>
  <c r="C91" i="52" s="1"/>
  <c r="E135" i="77"/>
  <c r="C90" i="52" s="1"/>
  <c r="G131" i="77"/>
  <c r="F131" i="77"/>
  <c r="G127" i="77"/>
  <c r="F127" i="77"/>
  <c r="G123" i="77"/>
  <c r="F123" i="77"/>
  <c r="E127" i="77"/>
  <c r="C82" i="52" s="1"/>
  <c r="E123" i="77"/>
  <c r="C81" i="52" s="1"/>
  <c r="G119" i="77"/>
  <c r="F119" i="77"/>
  <c r="G111" i="77"/>
  <c r="F111" i="77"/>
  <c r="E115" i="77"/>
  <c r="C73" i="52" s="1"/>
  <c r="E111" i="77"/>
  <c r="C72" i="52" s="1"/>
  <c r="G107" i="77"/>
  <c r="F107" i="77"/>
  <c r="G102" i="77"/>
  <c r="F102" i="77"/>
  <c r="G98" i="77"/>
  <c r="F98" i="77"/>
  <c r="E102" i="77"/>
  <c r="C63" i="52" s="1"/>
  <c r="E98" i="77"/>
  <c r="C62" i="52" s="1"/>
  <c r="G90" i="77"/>
  <c r="F90" i="77"/>
  <c r="G86" i="77"/>
  <c r="F86" i="77"/>
  <c r="D53" i="52" s="1"/>
  <c r="E90" i="77"/>
  <c r="C54" i="52" s="1"/>
  <c r="E86" i="77"/>
  <c r="C53" i="52" s="1"/>
  <c r="G82" i="77"/>
  <c r="F82" i="77"/>
  <c r="G78" i="77"/>
  <c r="F78" i="77"/>
  <c r="G74" i="77"/>
  <c r="F74" i="77"/>
  <c r="E78" i="77"/>
  <c r="C45" i="52" s="1"/>
  <c r="E74" i="77"/>
  <c r="C44" i="52" s="1"/>
  <c r="G70" i="77"/>
  <c r="F70" i="77"/>
  <c r="G65" i="77"/>
  <c r="F65" i="77"/>
  <c r="E65" i="77"/>
  <c r="C35" i="52" s="1"/>
  <c r="G61" i="77"/>
  <c r="F61" i="77"/>
  <c r="E61" i="77"/>
  <c r="C34" i="52" s="1"/>
  <c r="G57" i="77"/>
  <c r="F57" i="77"/>
  <c r="G53" i="77"/>
  <c r="F53" i="77"/>
  <c r="G49" i="77"/>
  <c r="F49" i="77"/>
  <c r="E53" i="77"/>
  <c r="C26" i="52" s="1"/>
  <c r="E49" i="77"/>
  <c r="C25" i="52" s="1"/>
  <c r="G45" i="77"/>
  <c r="F45" i="77"/>
  <c r="G41" i="77"/>
  <c r="F41" i="77"/>
  <c r="E41" i="77"/>
  <c r="C17" i="52" s="1"/>
  <c r="G37" i="77"/>
  <c r="F37" i="77"/>
  <c r="E37" i="77"/>
  <c r="C16" i="52" s="1"/>
  <c r="G33" i="77"/>
  <c r="E15" i="52" s="1"/>
  <c r="C131" i="77"/>
  <c r="C119" i="77"/>
  <c r="C107" i="77"/>
  <c r="H31" i="77"/>
  <c r="E6" i="80" s="1"/>
  <c r="D24" i="52" l="1"/>
  <c r="D33" i="52"/>
  <c r="D43" i="52"/>
  <c r="D52" i="52"/>
  <c r="D73" i="52"/>
  <c r="D17" i="52"/>
  <c r="D26" i="52"/>
  <c r="D35" i="52"/>
  <c r="D45" i="52"/>
  <c r="D54" i="52"/>
  <c r="D62" i="52"/>
  <c r="D71" i="52"/>
  <c r="D72" i="52"/>
  <c r="D80" i="52"/>
  <c r="D81" i="52"/>
  <c r="D89" i="52"/>
  <c r="D90" i="52"/>
  <c r="D16" i="52"/>
  <c r="E17" i="52"/>
  <c r="E26" i="52"/>
  <c r="D34" i="52"/>
  <c r="E35" i="52"/>
  <c r="E45" i="52"/>
  <c r="E54" i="52"/>
  <c r="E62" i="52"/>
  <c r="E71" i="52"/>
  <c r="E72" i="52"/>
  <c r="E80" i="52"/>
  <c r="E81" i="52"/>
  <c r="E89" i="52"/>
  <c r="E90" i="52"/>
  <c r="E16" i="52"/>
  <c r="D25" i="52"/>
  <c r="E34" i="52"/>
  <c r="D44" i="52"/>
  <c r="D63" i="52"/>
  <c r="D82" i="52"/>
  <c r="D91" i="52"/>
  <c r="H6" i="77"/>
  <c r="H15" i="77" s="1"/>
  <c r="H11" i="92"/>
  <c r="H11" i="91"/>
  <c r="H11" i="87"/>
  <c r="H11" i="94"/>
  <c r="H11" i="88"/>
  <c r="H11" i="93"/>
  <c r="H182" i="77"/>
  <c r="E24" i="52"/>
  <c r="E25" i="52"/>
  <c r="E33" i="52"/>
  <c r="E43" i="52"/>
  <c r="E44" i="52"/>
  <c r="E52" i="52"/>
  <c r="E53" i="52"/>
  <c r="E63" i="52"/>
  <c r="E73" i="52"/>
  <c r="E82" i="52"/>
  <c r="E91" i="52"/>
  <c r="H11" i="32"/>
  <c r="J8" i="67"/>
  <c r="J8" i="66"/>
  <c r="J8" i="63"/>
  <c r="M8" i="52"/>
  <c r="J8" i="24"/>
  <c r="O8" i="86"/>
  <c r="O8" i="84"/>
  <c r="O8" i="85"/>
  <c r="O8" i="17"/>
  <c r="O8" i="20"/>
  <c r="R10" i="83"/>
  <c r="Q10" i="83"/>
  <c r="P10" i="83"/>
  <c r="O10" i="83"/>
  <c r="N10" i="83"/>
  <c r="M10" i="83"/>
  <c r="L10" i="83"/>
  <c r="K10" i="83"/>
  <c r="J10" i="83"/>
  <c r="I10" i="83"/>
  <c r="H10" i="83"/>
  <c r="G10" i="83"/>
  <c r="S9" i="83"/>
  <c r="J10" i="79"/>
  <c r="C7" i="82"/>
  <c r="M43" i="81"/>
  <c r="M42" i="81" s="1"/>
  <c r="M38" i="81" s="1"/>
  <c r="L43" i="81"/>
  <c r="L42" i="81" s="1"/>
  <c r="L38" i="81" s="1"/>
  <c r="K43" i="81"/>
  <c r="K42" i="81" s="1"/>
  <c r="K38" i="81" s="1"/>
  <c r="J43" i="81"/>
  <c r="J42" i="81" s="1"/>
  <c r="J38" i="81" s="1"/>
  <c r="I43" i="81"/>
  <c r="I42" i="81" s="1"/>
  <c r="I38" i="81" s="1"/>
  <c r="H43" i="81"/>
  <c r="H42" i="81" s="1"/>
  <c r="H38" i="81" s="1"/>
  <c r="G43" i="81"/>
  <c r="G42" i="81" s="1"/>
  <c r="G38" i="81" s="1"/>
  <c r="F43" i="81"/>
  <c r="F42" i="81" s="1"/>
  <c r="E43" i="81"/>
  <c r="E42" i="81" s="1"/>
  <c r="E38" i="81" s="1"/>
  <c r="F38" i="81" l="1"/>
  <c r="F52" i="81" s="1"/>
  <c r="F53" i="81" s="1"/>
  <c r="N10" i="79"/>
  <c r="L10" i="79"/>
  <c r="R10" i="79"/>
  <c r="H10" i="79"/>
  <c r="P10" i="79"/>
  <c r="G10" i="79"/>
  <c r="K10" i="79"/>
  <c r="O10" i="79"/>
  <c r="I10" i="79"/>
  <c r="M10" i="79"/>
  <c r="Q10" i="79"/>
  <c r="N10" i="82"/>
  <c r="J10" i="82"/>
  <c r="Q10" i="82"/>
  <c r="I10" i="82"/>
  <c r="R10" i="82"/>
  <c r="M10" i="82"/>
  <c r="H10" i="82"/>
  <c r="O10" i="82"/>
  <c r="G10" i="82"/>
  <c r="K10" i="82"/>
  <c r="L10" i="82"/>
  <c r="P10" i="82"/>
  <c r="L52" i="81" l="1"/>
  <c r="L53" i="81" s="1"/>
  <c r="I52" i="81"/>
  <c r="I53" i="81" s="1"/>
  <c r="J52" i="81"/>
  <c r="J53" i="81" s="1"/>
  <c r="I31" i="77"/>
  <c r="F6" i="80" s="1"/>
  <c r="F12" i="52"/>
  <c r="K52" i="81"/>
  <c r="K53" i="81" s="1"/>
  <c r="E52" i="81"/>
  <c r="E53" i="81" s="1"/>
  <c r="M52" i="81"/>
  <c r="M53" i="81" s="1"/>
  <c r="G52" i="81"/>
  <c r="G53" i="81" s="1"/>
  <c r="H52" i="81"/>
  <c r="H53" i="81" s="1"/>
  <c r="D53" i="81"/>
  <c r="I6" i="77" l="1"/>
  <c r="I15" i="77" s="1"/>
  <c r="I11" i="94"/>
  <c r="I11" i="91"/>
  <c r="I11" i="88"/>
  <c r="I11" i="93"/>
  <c r="I11" i="92"/>
  <c r="I11" i="87"/>
  <c r="I182" i="77"/>
  <c r="I11" i="32"/>
  <c r="G12" i="52"/>
  <c r="J31" i="77"/>
  <c r="G6" i="80" s="1"/>
  <c r="J6" i="77" l="1"/>
  <c r="J15" i="77" s="1"/>
  <c r="J11" i="88"/>
  <c r="J11" i="94"/>
  <c r="J11" i="93"/>
  <c r="J11" i="91"/>
  <c r="J11" i="92"/>
  <c r="J11" i="87"/>
  <c r="J182" i="77"/>
  <c r="J11" i="32"/>
  <c r="H12" i="52"/>
  <c r="K31" i="77"/>
  <c r="H6" i="80" s="1"/>
  <c r="C144" i="77"/>
  <c r="C156" i="77"/>
  <c r="C168" i="77"/>
  <c r="B168" i="77"/>
  <c r="B156" i="77"/>
  <c r="B144" i="77"/>
  <c r="B131" i="77"/>
  <c r="B119" i="77"/>
  <c r="B107" i="77"/>
  <c r="C70" i="77"/>
  <c r="C82" i="77"/>
  <c r="C94" i="77"/>
  <c r="B94" i="77"/>
  <c r="B82" i="77"/>
  <c r="B70" i="77"/>
  <c r="C45" i="77"/>
  <c r="C57" i="77"/>
  <c r="C33" i="77"/>
  <c r="B57" i="77"/>
  <c r="B45" i="77"/>
  <c r="B33" i="77"/>
  <c r="D109" i="78"/>
  <c r="C143" i="77" s="1"/>
  <c r="D84" i="78"/>
  <c r="C106" i="77" s="1"/>
  <c r="D59" i="78"/>
  <c r="C69" i="77" s="1"/>
  <c r="D34" i="78"/>
  <c r="C34" i="78"/>
  <c r="K6" i="77" l="1"/>
  <c r="K15" i="77" s="1"/>
  <c r="K11" i="94"/>
  <c r="K11" i="93"/>
  <c r="K11" i="92"/>
  <c r="K11" i="88"/>
  <c r="K11" i="87"/>
  <c r="K11" i="91"/>
  <c r="K182" i="77"/>
  <c r="K11" i="32"/>
  <c r="L31" i="77"/>
  <c r="I6" i="80" s="1"/>
  <c r="I12" i="52"/>
  <c r="E33" i="77"/>
  <c r="C15" i="52" s="1"/>
  <c r="E45" i="77"/>
  <c r="C24" i="52" s="1"/>
  <c r="E57" i="77"/>
  <c r="C33" i="52" s="1"/>
  <c r="L6" i="77" l="1"/>
  <c r="L15" i="77" s="1"/>
  <c r="L11" i="92"/>
  <c r="L11" i="91"/>
  <c r="L11" i="87"/>
  <c r="L11" i="93"/>
  <c r="L11" i="94"/>
  <c r="L11" i="88"/>
  <c r="L182" i="77"/>
  <c r="L11" i="32"/>
  <c r="M31" i="77"/>
  <c r="J6" i="80" s="1"/>
  <c r="J12" i="52"/>
  <c r="M6" i="77" l="1"/>
  <c r="M15" i="77" s="1"/>
  <c r="M11" i="93"/>
  <c r="M11" i="92"/>
  <c r="M11" i="87"/>
  <c r="M11" i="94"/>
  <c r="M11" i="91"/>
  <c r="M11" i="88"/>
  <c r="M182" i="77"/>
  <c r="M11" i="32"/>
  <c r="N31" i="77"/>
  <c r="K6" i="80" s="1"/>
  <c r="K12" i="52"/>
  <c r="N6" i="77" l="1"/>
  <c r="N15" i="77" s="1"/>
  <c r="N11" i="88"/>
  <c r="N11" i="94"/>
  <c r="N11" i="93"/>
  <c r="N11" i="91"/>
  <c r="N11" i="92"/>
  <c r="N11" i="87"/>
  <c r="N182" i="77"/>
  <c r="N11" i="32"/>
  <c r="O31" i="77"/>
  <c r="L6" i="80" s="1"/>
  <c r="L12" i="52"/>
  <c r="O6" i="77" l="1"/>
  <c r="O15" i="77" s="1"/>
  <c r="O11" i="94"/>
  <c r="O11" i="93"/>
  <c r="O11" i="92"/>
  <c r="O11" i="91"/>
  <c r="O11" i="88"/>
  <c r="O11" i="87"/>
  <c r="O182" i="77"/>
  <c r="O11" i="32"/>
  <c r="P31" i="77"/>
  <c r="M6" i="80" s="1"/>
  <c r="M12" i="52"/>
  <c r="P6" i="77" l="1"/>
  <c r="P15" i="77" s="1"/>
  <c r="P11" i="92"/>
  <c r="P11" i="91"/>
  <c r="P11" i="87"/>
  <c r="P11" i="88"/>
  <c r="P11" i="94"/>
  <c r="P11" i="93"/>
  <c r="P182" i="77"/>
  <c r="P11" i="32"/>
  <c r="Q31" i="77"/>
  <c r="N6" i="80" s="1"/>
  <c r="N12" i="52"/>
  <c r="Q6" i="77" l="1"/>
  <c r="Q15" i="77" s="1"/>
  <c r="Q11" i="94"/>
  <c r="Q11" i="87"/>
  <c r="Q11" i="93"/>
  <c r="Q11" i="92"/>
  <c r="Q11" i="91"/>
  <c r="Q11" i="88"/>
  <c r="Q182" i="77"/>
  <c r="Q11" i="32"/>
  <c r="R31" i="77"/>
  <c r="O6" i="80" s="1"/>
  <c r="O12" i="52"/>
  <c r="R6" i="77" l="1"/>
  <c r="R15" i="77" s="1"/>
  <c r="R11" i="88"/>
  <c r="R11" i="94"/>
  <c r="R11" i="93"/>
  <c r="R11" i="87"/>
  <c r="R11" i="92"/>
  <c r="R11" i="91"/>
  <c r="R182" i="77"/>
  <c r="R11" i="32"/>
  <c r="S31" i="77"/>
  <c r="P6" i="80" s="1"/>
  <c r="P12" i="52"/>
  <c r="S6" i="77" l="1"/>
  <c r="S15" i="77" s="1"/>
  <c r="S11" i="94"/>
  <c r="S11" i="93"/>
  <c r="S11" i="92"/>
  <c r="S11" i="91"/>
  <c r="S11" i="88"/>
  <c r="S11" i="87"/>
  <c r="S182" i="77"/>
  <c r="S11" i="32"/>
  <c r="T31" i="77"/>
  <c r="Q12" i="52"/>
  <c r="Q6" i="80" l="1"/>
  <c r="U11" i="87"/>
  <c r="T6" i="77"/>
  <c r="T15" i="77" s="1"/>
  <c r="U11" i="92"/>
  <c r="U11" i="91"/>
  <c r="U11" i="93"/>
  <c r="U11" i="88"/>
  <c r="U11" i="94"/>
  <c r="T182" i="77"/>
  <c r="U11" i="32"/>
  <c r="U31" i="77"/>
  <c r="R6" i="80" s="1"/>
  <c r="R12" i="52"/>
  <c r="C445" i="32"/>
  <c r="B445" i="32"/>
  <c r="C404" i="24"/>
  <c r="C20" i="66" s="1"/>
  <c r="B404" i="24"/>
  <c r="M52" i="67" l="1"/>
  <c r="I52" i="67"/>
  <c r="U6" i="77"/>
  <c r="U15" i="77" s="1"/>
  <c r="V11" i="93"/>
  <c r="V11" i="92"/>
  <c r="V11" i="91"/>
  <c r="V11" i="88"/>
  <c r="V11" i="94"/>
  <c r="V11" i="87"/>
  <c r="U182" i="77"/>
  <c r="V11" i="32"/>
  <c r="G52" i="67"/>
  <c r="J37" i="67"/>
  <c r="F52" i="67"/>
  <c r="J52" i="67"/>
  <c r="V31" i="77"/>
  <c r="S6" i="80" s="1"/>
  <c r="S12" i="52"/>
  <c r="D52" i="67"/>
  <c r="K52" i="67"/>
  <c r="F37" i="67"/>
  <c r="L52" i="67"/>
  <c r="H52" i="67"/>
  <c r="G37" i="67"/>
  <c r="L37" i="67"/>
  <c r="K37" i="67"/>
  <c r="M37" i="67"/>
  <c r="I37" i="67"/>
  <c r="H37" i="67"/>
  <c r="V6" i="77" l="1"/>
  <c r="V15" i="77" s="1"/>
  <c r="W11" i="88"/>
  <c r="W11" i="94"/>
  <c r="W11" i="93"/>
  <c r="W11" i="87"/>
  <c r="W11" i="92"/>
  <c r="W11" i="91"/>
  <c r="V182" i="77"/>
  <c r="W11" i="32"/>
  <c r="W31" i="77"/>
  <c r="T6" i="80" s="1"/>
  <c r="T12" i="52"/>
  <c r="W6" i="77" l="1"/>
  <c r="W15" i="77" s="1"/>
  <c r="X11" i="94"/>
  <c r="X11" i="93"/>
  <c r="X11" i="92"/>
  <c r="X11" i="87"/>
  <c r="X11" i="91"/>
  <c r="X11" i="88"/>
  <c r="W182" i="77"/>
  <c r="X11" i="32"/>
  <c r="X31" i="77"/>
  <c r="U6" i="80" s="1"/>
  <c r="U12" i="52"/>
  <c r="X6" i="77" l="1"/>
  <c r="X15" i="77" s="1"/>
  <c r="Y11" i="92"/>
  <c r="Y11" i="91"/>
  <c r="Y11" i="87"/>
  <c r="Y11" i="94"/>
  <c r="Y11" i="88"/>
  <c r="Y11" i="93"/>
  <c r="X182" i="77"/>
  <c r="Y11" i="32"/>
  <c r="Y31" i="77"/>
  <c r="V6" i="80" s="1"/>
  <c r="V12" i="52"/>
  <c r="Y6" i="77" l="1"/>
  <c r="Y15" i="77" s="1"/>
  <c r="Z11" i="94"/>
  <c r="Z11" i="91"/>
  <c r="Z11" i="88"/>
  <c r="Z11" i="93"/>
  <c r="Z11" i="92"/>
  <c r="Z11" i="87"/>
  <c r="Y182" i="77"/>
  <c r="Z11" i="32"/>
  <c r="Z31" i="77"/>
  <c r="W6" i="80" s="1"/>
  <c r="W12" i="52"/>
  <c r="C97" i="52"/>
  <c r="D13" i="86" s="1"/>
  <c r="C69" i="52"/>
  <c r="D13" i="85" s="1"/>
  <c r="C41" i="52"/>
  <c r="D13" i="84" s="1"/>
  <c r="C13" i="52"/>
  <c r="C124" i="52"/>
  <c r="C123" i="52"/>
  <c r="C122" i="52"/>
  <c r="C121" i="52"/>
  <c r="C120" i="52"/>
  <c r="C115" i="52"/>
  <c r="C114" i="52"/>
  <c r="C113" i="52"/>
  <c r="C112" i="52"/>
  <c r="C111" i="52"/>
  <c r="C106" i="52"/>
  <c r="C105" i="52"/>
  <c r="C104" i="52"/>
  <c r="C103" i="52"/>
  <c r="C102" i="52"/>
  <c r="C96" i="52"/>
  <c r="C95" i="52"/>
  <c r="C94" i="52"/>
  <c r="C93" i="52"/>
  <c r="C92" i="52"/>
  <c r="C87" i="52"/>
  <c r="C86" i="52"/>
  <c r="C85" i="52"/>
  <c r="C84" i="52"/>
  <c r="C83" i="52"/>
  <c r="C78" i="52"/>
  <c r="C77" i="52"/>
  <c r="C76" i="52"/>
  <c r="C75" i="52"/>
  <c r="C74" i="52"/>
  <c r="C68" i="52"/>
  <c r="C67" i="52"/>
  <c r="C66" i="52"/>
  <c r="C65" i="52"/>
  <c r="C64" i="52"/>
  <c r="C59" i="52"/>
  <c r="C58" i="52"/>
  <c r="C57" i="52"/>
  <c r="C55" i="52"/>
  <c r="C50" i="52"/>
  <c r="C49" i="52"/>
  <c r="C48" i="52"/>
  <c r="C47" i="52"/>
  <c r="C46" i="52"/>
  <c r="B15" i="84" s="1"/>
  <c r="C40" i="52"/>
  <c r="B467" i="20" s="1"/>
  <c r="C39" i="52"/>
  <c r="B435" i="20" s="1"/>
  <c r="C38" i="52"/>
  <c r="B403" i="20" s="1"/>
  <c r="C37" i="52"/>
  <c r="B371" i="20" s="1"/>
  <c r="C36" i="52"/>
  <c r="B339" i="20" s="1"/>
  <c r="C31" i="52"/>
  <c r="B305" i="20" s="1"/>
  <c r="C30" i="52"/>
  <c r="B273" i="20" s="1"/>
  <c r="C29" i="52"/>
  <c r="B241" i="20" s="1"/>
  <c r="C28" i="52"/>
  <c r="B209" i="20" s="1"/>
  <c r="C27" i="52"/>
  <c r="B177" i="20" s="1"/>
  <c r="C22" i="52"/>
  <c r="B143" i="20" s="1"/>
  <c r="C21" i="52"/>
  <c r="B111" i="20" s="1"/>
  <c r="C20" i="52"/>
  <c r="B79" i="20" s="1"/>
  <c r="C19" i="52"/>
  <c r="B47" i="20" s="1"/>
  <c r="C18" i="52"/>
  <c r="B15" i="20" s="1"/>
  <c r="C51" i="52"/>
  <c r="D176" i="84" s="1"/>
  <c r="AO119" i="52"/>
  <c r="AN119" i="52"/>
  <c r="AM119" i="52"/>
  <c r="AL119" i="52"/>
  <c r="AK119" i="52"/>
  <c r="AJ119" i="52"/>
  <c r="AI119" i="52"/>
  <c r="AH119" i="52"/>
  <c r="AG119" i="52"/>
  <c r="AF119" i="52"/>
  <c r="AE119" i="52"/>
  <c r="AD119" i="52"/>
  <c r="AC119" i="52"/>
  <c r="AB119" i="52"/>
  <c r="AA119" i="52"/>
  <c r="Z119" i="52"/>
  <c r="Y119" i="52"/>
  <c r="X119" i="52"/>
  <c r="W119" i="52"/>
  <c r="V119" i="52"/>
  <c r="U119" i="52"/>
  <c r="T119" i="52"/>
  <c r="S119" i="52"/>
  <c r="R119" i="52"/>
  <c r="Q119" i="52"/>
  <c r="P119" i="52"/>
  <c r="O119" i="52"/>
  <c r="N119" i="52"/>
  <c r="M119" i="52"/>
  <c r="L119" i="52"/>
  <c r="K119" i="52"/>
  <c r="J119" i="52"/>
  <c r="I119" i="52"/>
  <c r="H119" i="52"/>
  <c r="G119" i="52"/>
  <c r="AO118" i="52"/>
  <c r="AN118" i="52"/>
  <c r="AM118" i="52"/>
  <c r="AL118" i="52"/>
  <c r="AK118" i="52"/>
  <c r="AJ118" i="52"/>
  <c r="AI118" i="52"/>
  <c r="AH118" i="52"/>
  <c r="AG118" i="52"/>
  <c r="AF118" i="52"/>
  <c r="AE118" i="52"/>
  <c r="AD118" i="52"/>
  <c r="AC118" i="52"/>
  <c r="AB118" i="52"/>
  <c r="AA118" i="52"/>
  <c r="Z118" i="52"/>
  <c r="Y118" i="52"/>
  <c r="X118" i="52"/>
  <c r="W118" i="52"/>
  <c r="V118" i="52"/>
  <c r="U118" i="52"/>
  <c r="T118" i="52"/>
  <c r="S118" i="52"/>
  <c r="R118" i="52"/>
  <c r="Q118" i="52"/>
  <c r="P118" i="52"/>
  <c r="O118" i="52"/>
  <c r="N118" i="52"/>
  <c r="M118" i="52"/>
  <c r="L118" i="52"/>
  <c r="K118" i="52"/>
  <c r="J118" i="52"/>
  <c r="I118" i="52"/>
  <c r="H118" i="52"/>
  <c r="G118" i="52"/>
  <c r="AO117" i="52"/>
  <c r="AN117" i="52"/>
  <c r="AM117" i="52"/>
  <c r="AL117" i="52"/>
  <c r="AK117" i="52"/>
  <c r="AJ117" i="52"/>
  <c r="AI117" i="52"/>
  <c r="AH117" i="52"/>
  <c r="AG117" i="52"/>
  <c r="AF117" i="52"/>
  <c r="AE117" i="52"/>
  <c r="AD117" i="52"/>
  <c r="AC117" i="52"/>
  <c r="AB117" i="52"/>
  <c r="AA117" i="52"/>
  <c r="Z117" i="52"/>
  <c r="Y117" i="52"/>
  <c r="X117" i="52"/>
  <c r="W117" i="52"/>
  <c r="V117" i="52"/>
  <c r="U117" i="52"/>
  <c r="T117" i="52"/>
  <c r="S117" i="52"/>
  <c r="R117" i="52"/>
  <c r="Q117" i="52"/>
  <c r="P117" i="52"/>
  <c r="O117" i="52"/>
  <c r="N117" i="52"/>
  <c r="M117" i="52"/>
  <c r="L117" i="52"/>
  <c r="K117" i="52"/>
  <c r="J117" i="52"/>
  <c r="I117" i="52"/>
  <c r="H117" i="52"/>
  <c r="G117"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AO109" i="52"/>
  <c r="AN109" i="52"/>
  <c r="AM109" i="52"/>
  <c r="AL109" i="52"/>
  <c r="AK109" i="52"/>
  <c r="AJ109" i="52"/>
  <c r="AI109" i="52"/>
  <c r="AH109" i="52"/>
  <c r="AG109" i="52"/>
  <c r="AF109" i="52"/>
  <c r="AE109" i="52"/>
  <c r="AD109" i="52"/>
  <c r="AC109" i="52"/>
  <c r="AB109" i="52"/>
  <c r="AA109" i="52"/>
  <c r="Z109" i="52"/>
  <c r="Y109" i="52"/>
  <c r="X109" i="52"/>
  <c r="W109" i="52"/>
  <c r="V109" i="52"/>
  <c r="U109" i="52"/>
  <c r="T109" i="52"/>
  <c r="S109" i="52"/>
  <c r="R109" i="52"/>
  <c r="Q109" i="52"/>
  <c r="P109" i="52"/>
  <c r="O109" i="52"/>
  <c r="N109" i="52"/>
  <c r="M109" i="52"/>
  <c r="L109" i="52"/>
  <c r="K109" i="52"/>
  <c r="J109" i="52"/>
  <c r="I109" i="52"/>
  <c r="H109" i="52"/>
  <c r="G109"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AO101" i="52"/>
  <c r="AN101" i="52"/>
  <c r="AM101" i="52"/>
  <c r="AL101" i="52"/>
  <c r="AK101" i="52"/>
  <c r="AJ101" i="52"/>
  <c r="AI101" i="52"/>
  <c r="AH101" i="52"/>
  <c r="AG101" i="52"/>
  <c r="AF101" i="52"/>
  <c r="AE101" i="52"/>
  <c r="AD101" i="52"/>
  <c r="AC101" i="52"/>
  <c r="AB101" i="52"/>
  <c r="AA101" i="52"/>
  <c r="Z101" i="52"/>
  <c r="Y101" i="52"/>
  <c r="X101" i="52"/>
  <c r="W101" i="52"/>
  <c r="V101" i="52"/>
  <c r="U101" i="52"/>
  <c r="T101" i="52"/>
  <c r="S101" i="52"/>
  <c r="R101" i="52"/>
  <c r="Q101" i="52"/>
  <c r="P101" i="52"/>
  <c r="O101" i="52"/>
  <c r="N101" i="52"/>
  <c r="M101" i="52"/>
  <c r="L101" i="52"/>
  <c r="K101" i="52"/>
  <c r="J101" i="52"/>
  <c r="I101" i="52"/>
  <c r="H101" i="52"/>
  <c r="G101"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AO81" i="52"/>
  <c r="AN81" i="52"/>
  <c r="AM81" i="52"/>
  <c r="AL81" i="52"/>
  <c r="AK81" i="52"/>
  <c r="AJ81" i="52"/>
  <c r="AI81" i="52"/>
  <c r="AH81" i="52"/>
  <c r="AG81" i="52"/>
  <c r="AF81" i="52"/>
  <c r="AE81" i="52"/>
  <c r="AD81" i="52"/>
  <c r="AC81" i="52"/>
  <c r="AB81" i="52"/>
  <c r="AA81" i="52"/>
  <c r="Z81" i="52"/>
  <c r="Y81" i="52"/>
  <c r="X81" i="52"/>
  <c r="W81" i="52"/>
  <c r="V81" i="52"/>
  <c r="U81" i="52"/>
  <c r="T81" i="52"/>
  <c r="S81" i="52"/>
  <c r="R81" i="52"/>
  <c r="Q81" i="52"/>
  <c r="P81" i="52"/>
  <c r="O81" i="52"/>
  <c r="N81" i="52"/>
  <c r="M81" i="52"/>
  <c r="L81" i="52"/>
  <c r="K81" i="52"/>
  <c r="J81" i="52"/>
  <c r="I81" i="52"/>
  <c r="H81" i="52"/>
  <c r="G81"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19" i="52"/>
  <c r="F118" i="52"/>
  <c r="F117" i="52"/>
  <c r="F110" i="52"/>
  <c r="F109" i="52"/>
  <c r="F108" i="52"/>
  <c r="F101" i="52"/>
  <c r="F100" i="52"/>
  <c r="F99" i="52"/>
  <c r="F63" i="52"/>
  <c r="F62" i="52"/>
  <c r="F61" i="52"/>
  <c r="F54" i="52"/>
  <c r="F53" i="52"/>
  <c r="F52" i="52"/>
  <c r="F45" i="52"/>
  <c r="F44" i="52"/>
  <c r="F43" i="52"/>
  <c r="F71" i="52"/>
  <c r="F72" i="52"/>
  <c r="F73" i="52"/>
  <c r="F80" i="52"/>
  <c r="F81" i="52"/>
  <c r="F82" i="52"/>
  <c r="F89" i="52"/>
  <c r="F90" i="52"/>
  <c r="F91" i="52"/>
  <c r="F35" i="52"/>
  <c r="F34" i="52"/>
  <c r="F33" i="52"/>
  <c r="F26" i="52"/>
  <c r="F25" i="52"/>
  <c r="F24" i="52"/>
  <c r="F17" i="52"/>
  <c r="F16" i="52"/>
  <c r="F15" i="52"/>
  <c r="E70" i="77"/>
  <c r="C43" i="52" s="1"/>
  <c r="E82" i="77"/>
  <c r="C52" i="52" s="1"/>
  <c r="E94" i="77"/>
  <c r="C61" i="52" s="1"/>
  <c r="E107" i="77"/>
  <c r="C71" i="52" s="1"/>
  <c r="E119" i="77"/>
  <c r="C80" i="52" s="1"/>
  <c r="E131" i="77"/>
  <c r="E144" i="77"/>
  <c r="C99" i="52" s="1"/>
  <c r="E156" i="77"/>
  <c r="C108" i="52" s="1"/>
  <c r="E168" i="77"/>
  <c r="C117" i="52" s="1"/>
  <c r="E172" i="77"/>
  <c r="C118" i="52" s="1"/>
  <c r="E176" i="77"/>
  <c r="C119" i="52" s="1"/>
  <c r="C116" i="52"/>
  <c r="C107" i="52"/>
  <c r="D176" i="86" s="1"/>
  <c r="C98" i="52"/>
  <c r="D14" i="86" s="1"/>
  <c r="C88" i="52"/>
  <c r="D338" i="85" s="1"/>
  <c r="C79" i="52"/>
  <c r="D176" i="85" s="1"/>
  <c r="C70" i="52"/>
  <c r="D14" i="85" s="1"/>
  <c r="C60" i="52"/>
  <c r="D338" i="84" s="1"/>
  <c r="C42" i="52"/>
  <c r="D14" i="84" s="1"/>
  <c r="C32" i="52"/>
  <c r="C23" i="52"/>
  <c r="D176" i="20" s="1"/>
  <c r="C14" i="52"/>
  <c r="C326" i="88" l="1"/>
  <c r="C326" i="94"/>
  <c r="C326" i="93"/>
  <c r="C326" i="92"/>
  <c r="C326" i="91"/>
  <c r="C295" i="93"/>
  <c r="C295" i="92"/>
  <c r="C295" i="94"/>
  <c r="C295" i="91"/>
  <c r="C263" i="94"/>
  <c r="C263" i="93"/>
  <c r="C263" i="92"/>
  <c r="C263" i="91"/>
  <c r="C232" i="94"/>
  <c r="C232" i="91"/>
  <c r="C232" i="92"/>
  <c r="C232" i="93"/>
  <c r="C201" i="94"/>
  <c r="C201" i="93"/>
  <c r="C201" i="92"/>
  <c r="C201" i="91"/>
  <c r="C108" i="24"/>
  <c r="C108" i="87"/>
  <c r="C108" i="91"/>
  <c r="C108" i="94"/>
  <c r="C108" i="92"/>
  <c r="C108" i="32"/>
  <c r="C108" i="93"/>
  <c r="C108" i="88"/>
  <c r="C169" i="93"/>
  <c r="C169" i="92"/>
  <c r="C169" i="91"/>
  <c r="C169" i="94"/>
  <c r="C138" i="92"/>
  <c r="C138" i="94"/>
  <c r="C138" i="93"/>
  <c r="C138" i="91"/>
  <c r="C107" i="32"/>
  <c r="C107" i="24"/>
  <c r="C107" i="93"/>
  <c r="C107" i="91"/>
  <c r="C107" i="88"/>
  <c r="C107" i="94"/>
  <c r="C107" i="92"/>
  <c r="C107" i="87"/>
  <c r="C100" i="93"/>
  <c r="C100" i="94"/>
  <c r="C100" i="91"/>
  <c r="C100" i="92"/>
  <c r="C100" i="87"/>
  <c r="C100" i="88"/>
  <c r="C94" i="94"/>
  <c r="C94" i="93"/>
  <c r="C94" i="92"/>
  <c r="C94" i="91"/>
  <c r="C82" i="93"/>
  <c r="C82" i="91"/>
  <c r="C82" i="94"/>
  <c r="C82" i="92"/>
  <c r="C88" i="94"/>
  <c r="C88" i="92"/>
  <c r="C88" i="93"/>
  <c r="C88" i="91"/>
  <c r="C76" i="93"/>
  <c r="C76" i="94"/>
  <c r="C76" i="92"/>
  <c r="C76" i="91"/>
  <c r="C69" i="94"/>
  <c r="C69" i="93"/>
  <c r="C69" i="92"/>
  <c r="C69" i="91"/>
  <c r="C57" i="94"/>
  <c r="C57" i="92"/>
  <c r="C57" i="91"/>
  <c r="C57" i="93"/>
  <c r="C63" i="93"/>
  <c r="C63" i="91"/>
  <c r="C63" i="94"/>
  <c r="C63" i="92"/>
  <c r="C51" i="92"/>
  <c r="C51" i="94"/>
  <c r="C51" i="93"/>
  <c r="C51" i="91"/>
  <c r="C45" i="94"/>
  <c r="C45" i="93"/>
  <c r="C45" i="92"/>
  <c r="C45" i="91"/>
  <c r="C38" i="93"/>
  <c r="C38" i="92"/>
  <c r="C38" i="91"/>
  <c r="C38" i="94"/>
  <c r="C32" i="93"/>
  <c r="C32" i="91"/>
  <c r="C32" i="94"/>
  <c r="C32" i="92"/>
  <c r="C26" i="91"/>
  <c r="C26" i="92"/>
  <c r="C26" i="93"/>
  <c r="C26" i="94"/>
  <c r="C20" i="94"/>
  <c r="C20" i="93"/>
  <c r="C20" i="92"/>
  <c r="C20" i="91"/>
  <c r="C44" i="92"/>
  <c r="C44" i="93"/>
  <c r="C44" i="91"/>
  <c r="C44" i="94"/>
  <c r="C14" i="93"/>
  <c r="C14" i="94"/>
  <c r="C14" i="91"/>
  <c r="C14" i="92"/>
  <c r="C294" i="92"/>
  <c r="C294" i="94"/>
  <c r="C294" i="93"/>
  <c r="C294" i="91"/>
  <c r="C200" i="94"/>
  <c r="C200" i="92"/>
  <c r="C200" i="93"/>
  <c r="C200" i="91"/>
  <c r="C106" i="32"/>
  <c r="C106" i="24"/>
  <c r="C106" i="92"/>
  <c r="C106" i="94"/>
  <c r="C106" i="91"/>
  <c r="C106" i="93"/>
  <c r="C106" i="87"/>
  <c r="C106" i="88"/>
  <c r="C89" i="52"/>
  <c r="C295" i="87"/>
  <c r="C295" i="88"/>
  <c r="C326" i="87"/>
  <c r="C294" i="88"/>
  <c r="C294" i="87"/>
  <c r="Z6" i="77"/>
  <c r="Z15" i="77" s="1"/>
  <c r="AA11" i="88"/>
  <c r="AA11" i="94"/>
  <c r="AA11" i="93"/>
  <c r="AA11" i="91"/>
  <c r="AA11" i="92"/>
  <c r="AA11" i="87"/>
  <c r="Z182" i="77"/>
  <c r="C263" i="87"/>
  <c r="C263" i="88"/>
  <c r="C201" i="88"/>
  <c r="C201" i="87"/>
  <c r="C200" i="88"/>
  <c r="C200" i="87"/>
  <c r="C232" i="88"/>
  <c r="C232" i="87"/>
  <c r="C169" i="88"/>
  <c r="C169" i="87"/>
  <c r="C138" i="88"/>
  <c r="C138" i="87"/>
  <c r="C38" i="88"/>
  <c r="C38" i="87"/>
  <c r="C88" i="88"/>
  <c r="C88" i="87"/>
  <c r="C20" i="88"/>
  <c r="C20" i="87"/>
  <c r="C45" i="88"/>
  <c r="C45" i="87"/>
  <c r="C69" i="88"/>
  <c r="C69" i="87"/>
  <c r="C94" i="87"/>
  <c r="C94" i="88"/>
  <c r="C44" i="88"/>
  <c r="C44" i="87"/>
  <c r="C26" i="88"/>
  <c r="C26" i="87"/>
  <c r="C51" i="87"/>
  <c r="C51" i="88"/>
  <c r="C76" i="88"/>
  <c r="C76" i="87"/>
  <c r="C14" i="88"/>
  <c r="C14" i="87"/>
  <c r="C63" i="88"/>
  <c r="C63" i="87"/>
  <c r="C32" i="88"/>
  <c r="C32" i="87"/>
  <c r="C57" i="88"/>
  <c r="C57" i="87"/>
  <c r="C82" i="87"/>
  <c r="C82" i="88"/>
  <c r="C294" i="32"/>
  <c r="C294" i="24"/>
  <c r="C200" i="32"/>
  <c r="C200" i="24"/>
  <c r="C14" i="32"/>
  <c r="C263" i="32"/>
  <c r="C263" i="24"/>
  <c r="C232" i="32"/>
  <c r="C232" i="24"/>
  <c r="C201" i="32"/>
  <c r="C201" i="24"/>
  <c r="C20" i="32"/>
  <c r="C326" i="32"/>
  <c r="C326" i="24"/>
  <c r="C295" i="32"/>
  <c r="C295" i="24"/>
  <c r="C169" i="32"/>
  <c r="C169" i="24"/>
  <c r="C138" i="32"/>
  <c r="C138" i="24"/>
  <c r="AA11" i="32"/>
  <c r="B111" i="84"/>
  <c r="B15" i="85"/>
  <c r="B273" i="85"/>
  <c r="B47" i="86"/>
  <c r="B177" i="86"/>
  <c r="B305" i="86"/>
  <c r="B435" i="86"/>
  <c r="D338" i="86"/>
  <c r="B273" i="84"/>
  <c r="B47" i="85"/>
  <c r="B305" i="85"/>
  <c r="B79" i="86"/>
  <c r="B209" i="86"/>
  <c r="B467" i="86"/>
  <c r="B47" i="84"/>
  <c r="B177" i="84"/>
  <c r="B305" i="84"/>
  <c r="B435" i="84"/>
  <c r="B79" i="85"/>
  <c r="B209" i="85"/>
  <c r="B339" i="85"/>
  <c r="B467" i="85"/>
  <c r="B111" i="86"/>
  <c r="B241" i="86"/>
  <c r="B371" i="86"/>
  <c r="B241" i="84"/>
  <c r="B371" i="84"/>
  <c r="B143" i="85"/>
  <c r="B403" i="85"/>
  <c r="B143" i="84"/>
  <c r="B403" i="84"/>
  <c r="B177" i="85"/>
  <c r="B435" i="85"/>
  <c r="B339" i="86"/>
  <c r="B79" i="84"/>
  <c r="B209" i="84"/>
  <c r="B339" i="84"/>
  <c r="B467" i="84"/>
  <c r="B111" i="85"/>
  <c r="B241" i="85"/>
  <c r="B371" i="85"/>
  <c r="B15" i="86"/>
  <c r="B143" i="86"/>
  <c r="B273" i="86"/>
  <c r="B403" i="86"/>
  <c r="D14" i="20"/>
  <c r="D338" i="20"/>
  <c r="D13" i="20"/>
  <c r="AA31" i="77"/>
  <c r="X6" i="80" s="1"/>
  <c r="X12" i="52"/>
  <c r="B31" i="17"/>
  <c r="C401" i="88" s="1"/>
  <c r="C382" i="91" l="1"/>
  <c r="C382" i="93"/>
  <c r="C382" i="88"/>
  <c r="C382" i="92"/>
  <c r="C382" i="94"/>
  <c r="C376" i="94"/>
  <c r="C376" i="93"/>
  <c r="C376" i="91"/>
  <c r="C376" i="88"/>
  <c r="C376" i="92"/>
  <c r="C351" i="94"/>
  <c r="C351" i="92"/>
  <c r="C351" i="93"/>
  <c r="C351" i="91"/>
  <c r="C351" i="88"/>
  <c r="C345" i="91"/>
  <c r="C345" i="93"/>
  <c r="C345" i="92"/>
  <c r="C345" i="88"/>
  <c r="C345" i="94"/>
  <c r="C339" i="94"/>
  <c r="C339" i="93"/>
  <c r="C339" i="92"/>
  <c r="C339" i="91"/>
  <c r="C339" i="88"/>
  <c r="C320" i="88"/>
  <c r="C320" i="93"/>
  <c r="C320" i="92"/>
  <c r="C320" i="91"/>
  <c r="C320" i="94"/>
  <c r="C314" i="94"/>
  <c r="C314" i="93"/>
  <c r="C314" i="92"/>
  <c r="C314" i="91"/>
  <c r="C314" i="88"/>
  <c r="C308" i="93"/>
  <c r="C308" i="91"/>
  <c r="C308" i="94"/>
  <c r="C308" i="92"/>
  <c r="C308" i="88"/>
  <c r="C333" i="88"/>
  <c r="C333" i="94"/>
  <c r="C333" i="93"/>
  <c r="C333" i="92"/>
  <c r="C333" i="91"/>
  <c r="C370" i="91"/>
  <c r="C370" i="88"/>
  <c r="C370" i="93"/>
  <c r="C370" i="94"/>
  <c r="C370" i="92"/>
  <c r="C364" i="92"/>
  <c r="C364" i="93"/>
  <c r="C364" i="91"/>
  <c r="C364" i="94"/>
  <c r="C364" i="88"/>
  <c r="C358" i="93"/>
  <c r="C358" i="94"/>
  <c r="C358" i="88"/>
  <c r="C358" i="92"/>
  <c r="C358" i="91"/>
  <c r="C327" i="94"/>
  <c r="C327" i="93"/>
  <c r="C327" i="92"/>
  <c r="C327" i="91"/>
  <c r="C327" i="88"/>
  <c r="C357" i="93"/>
  <c r="C357" i="91"/>
  <c r="C357" i="94"/>
  <c r="C357" i="88"/>
  <c r="C357" i="92"/>
  <c r="C302" i="93"/>
  <c r="C302" i="91"/>
  <c r="C302" i="92"/>
  <c r="C302" i="94"/>
  <c r="C296" i="94"/>
  <c r="C296" i="91"/>
  <c r="C296" i="92"/>
  <c r="C296" i="93"/>
  <c r="C276" i="93"/>
  <c r="C276" i="91"/>
  <c r="C276" i="92"/>
  <c r="C276" i="94"/>
  <c r="C270" i="94"/>
  <c r="C270" i="92"/>
  <c r="C270" i="93"/>
  <c r="C270" i="91"/>
  <c r="C282" i="94"/>
  <c r="C282" i="92"/>
  <c r="C282" i="93"/>
  <c r="C282" i="91"/>
  <c r="C288" i="93"/>
  <c r="C288" i="91"/>
  <c r="C288" i="94"/>
  <c r="C288" i="92"/>
  <c r="C264" i="92"/>
  <c r="C264" i="93"/>
  <c r="C264" i="94"/>
  <c r="C264" i="91"/>
  <c r="C257" i="93"/>
  <c r="C257" i="91"/>
  <c r="C257" i="94"/>
  <c r="C257" i="92"/>
  <c r="C245" i="92"/>
  <c r="C245" i="91"/>
  <c r="C245" i="94"/>
  <c r="C245" i="93"/>
  <c r="C233" i="92"/>
  <c r="C233" i="94"/>
  <c r="C233" i="93"/>
  <c r="C233" i="91"/>
  <c r="C251" i="94"/>
  <c r="C251" i="92"/>
  <c r="C251" i="93"/>
  <c r="C251" i="91"/>
  <c r="C239" i="94"/>
  <c r="C239" i="91"/>
  <c r="C239" i="93"/>
  <c r="C239" i="92"/>
  <c r="C226" i="91"/>
  <c r="C226" i="94"/>
  <c r="C226" i="92"/>
  <c r="C226" i="93"/>
  <c r="C220" i="91"/>
  <c r="C220" i="92"/>
  <c r="C220" i="93"/>
  <c r="C220" i="94"/>
  <c r="C214" i="94"/>
  <c r="C214" i="93"/>
  <c r="C214" i="92"/>
  <c r="C214" i="91"/>
  <c r="C208" i="93"/>
  <c r="C208" i="92"/>
  <c r="C208" i="91"/>
  <c r="C208" i="94"/>
  <c r="C202" i="91"/>
  <c r="C202" i="94"/>
  <c r="C202" i="92"/>
  <c r="C202" i="93"/>
  <c r="C194" i="94"/>
  <c r="C194" i="93"/>
  <c r="C194" i="91"/>
  <c r="C194" i="92"/>
  <c r="C188" i="91"/>
  <c r="C188" i="94"/>
  <c r="C188" i="92"/>
  <c r="C188" i="93"/>
  <c r="C182" i="93"/>
  <c r="C182" i="91"/>
  <c r="C182" i="94"/>
  <c r="C182" i="92"/>
  <c r="C176" i="93"/>
  <c r="C176" i="91"/>
  <c r="C176" i="92"/>
  <c r="C176" i="94"/>
  <c r="C170" i="94"/>
  <c r="C170" i="91"/>
  <c r="C170" i="93"/>
  <c r="C170" i="92"/>
  <c r="C163" i="92"/>
  <c r="C163" i="91"/>
  <c r="C163" i="94"/>
  <c r="C163" i="93"/>
  <c r="C157" i="94"/>
  <c r="C157" i="92"/>
  <c r="C157" i="91"/>
  <c r="C157" i="93"/>
  <c r="C151" i="92"/>
  <c r="C151" i="93"/>
  <c r="C151" i="91"/>
  <c r="C151" i="94"/>
  <c r="C145" i="94"/>
  <c r="C145" i="93"/>
  <c r="C145" i="92"/>
  <c r="C145" i="91"/>
  <c r="C132" i="94"/>
  <c r="C132" i="93"/>
  <c r="C132" i="92"/>
  <c r="C132" i="91"/>
  <c r="C139" i="93"/>
  <c r="C139" i="91"/>
  <c r="C139" i="94"/>
  <c r="C139" i="92"/>
  <c r="C126" i="91"/>
  <c r="C126" i="94"/>
  <c r="C126" i="92"/>
  <c r="C126" i="93"/>
  <c r="C120" i="94"/>
  <c r="C120" i="93"/>
  <c r="C120" i="92"/>
  <c r="C120" i="91"/>
  <c r="C114" i="93"/>
  <c r="C114" i="91"/>
  <c r="C114" i="92"/>
  <c r="C114" i="94"/>
  <c r="C75" i="93"/>
  <c r="C75" i="92"/>
  <c r="C75" i="91"/>
  <c r="C75" i="94"/>
  <c r="C13" i="94"/>
  <c r="C13" i="93"/>
  <c r="C13" i="92"/>
  <c r="C13" i="91"/>
  <c r="C12" i="94"/>
  <c r="C12" i="93"/>
  <c r="C12" i="92"/>
  <c r="C12" i="91"/>
  <c r="C382" i="87"/>
  <c r="C357" i="87"/>
  <c r="C320" i="87"/>
  <c r="C302" i="88"/>
  <c r="C302" i="87"/>
  <c r="C364" i="87"/>
  <c r="C314" i="87"/>
  <c r="C333" i="87"/>
  <c r="C358" i="87"/>
  <c r="C339" i="87"/>
  <c r="C308" i="87"/>
  <c r="C370" i="87"/>
  <c r="C351" i="87"/>
  <c r="C345" i="87"/>
  <c r="C296" i="88"/>
  <c r="C296" i="87"/>
  <c r="C376" i="87"/>
  <c r="C327" i="87"/>
  <c r="AA6" i="77"/>
  <c r="AA15" i="77" s="1"/>
  <c r="AB11" i="94"/>
  <c r="AB11" i="93"/>
  <c r="AB11" i="92"/>
  <c r="AB11" i="88"/>
  <c r="AB11" i="87"/>
  <c r="AB11" i="91"/>
  <c r="AA182" i="77"/>
  <c r="C245" i="87"/>
  <c r="C245" i="88"/>
  <c r="C270" i="88"/>
  <c r="C270" i="87"/>
  <c r="C220" i="88"/>
  <c r="C220" i="87"/>
  <c r="C226" i="87"/>
  <c r="C226" i="88"/>
  <c r="C288" i="88"/>
  <c r="C288" i="87"/>
  <c r="C239" i="88"/>
  <c r="C239" i="87"/>
  <c r="C233" i="87"/>
  <c r="C233" i="88"/>
  <c r="C257" i="87"/>
  <c r="C257" i="88"/>
  <c r="C251" i="88"/>
  <c r="C251" i="87"/>
  <c r="C276" i="88"/>
  <c r="C276" i="87"/>
  <c r="C264" i="88"/>
  <c r="C264" i="87"/>
  <c r="C214" i="88"/>
  <c r="C214" i="87"/>
  <c r="C282" i="88"/>
  <c r="C282" i="87"/>
  <c r="C208" i="88"/>
  <c r="C208" i="87"/>
  <c r="C202" i="88"/>
  <c r="C202" i="87"/>
  <c r="C170" i="88"/>
  <c r="C170" i="87"/>
  <c r="C182" i="88"/>
  <c r="C182" i="87"/>
  <c r="C176" i="88"/>
  <c r="C176" i="87"/>
  <c r="C114" i="88"/>
  <c r="C114" i="87"/>
  <c r="C194" i="88"/>
  <c r="C194" i="87"/>
  <c r="C145" i="88"/>
  <c r="C145" i="87"/>
  <c r="C132" i="88"/>
  <c r="C132" i="87"/>
  <c r="C151" i="87"/>
  <c r="C151" i="88"/>
  <c r="C188" i="88"/>
  <c r="C188" i="87"/>
  <c r="C139" i="88"/>
  <c r="C139" i="87"/>
  <c r="C126" i="88"/>
  <c r="C126" i="87"/>
  <c r="C120" i="87"/>
  <c r="C120" i="88"/>
  <c r="C163" i="88"/>
  <c r="C163" i="87"/>
  <c r="C157" i="88"/>
  <c r="C157" i="87"/>
  <c r="C13" i="32"/>
  <c r="C13" i="88"/>
  <c r="C13" i="87"/>
  <c r="C12" i="88"/>
  <c r="C12" i="87"/>
  <c r="C75" i="88"/>
  <c r="C75" i="87"/>
  <c r="C401" i="94"/>
  <c r="C401" i="92"/>
  <c r="C401" i="91"/>
  <c r="C401" i="93"/>
  <c r="C401" i="87"/>
  <c r="C401" i="32"/>
  <c r="C12" i="24"/>
  <c r="C288" i="32"/>
  <c r="C288" i="24"/>
  <c r="C270" i="32"/>
  <c r="C270" i="24"/>
  <c r="C282" i="32"/>
  <c r="C282" i="24"/>
  <c r="C276" i="32"/>
  <c r="C276" i="24"/>
  <c r="C264" i="32"/>
  <c r="C264" i="24"/>
  <c r="C245" i="32"/>
  <c r="C245" i="24"/>
  <c r="C233" i="32"/>
  <c r="C233" i="24"/>
  <c r="C239" i="32"/>
  <c r="C239" i="24"/>
  <c r="C251" i="32"/>
  <c r="C251" i="24"/>
  <c r="C257" i="32"/>
  <c r="C257" i="24"/>
  <c r="C226" i="32"/>
  <c r="C226" i="24"/>
  <c r="C220" i="32"/>
  <c r="C220" i="24"/>
  <c r="C214" i="32"/>
  <c r="C214" i="24"/>
  <c r="C202" i="32"/>
  <c r="C202" i="24"/>
  <c r="C208" i="32"/>
  <c r="C208" i="24"/>
  <c r="C194" i="32"/>
  <c r="C194" i="24"/>
  <c r="C188" i="32"/>
  <c r="C188" i="24"/>
  <c r="C170" i="32"/>
  <c r="C170" i="24"/>
  <c r="C182" i="32"/>
  <c r="C182" i="24"/>
  <c r="C176" i="32"/>
  <c r="C176" i="24"/>
  <c r="C145" i="32"/>
  <c r="C145" i="24"/>
  <c r="C151" i="32"/>
  <c r="C151" i="24"/>
  <c r="C139" i="32"/>
  <c r="C139" i="24"/>
  <c r="C163" i="32"/>
  <c r="C163" i="24"/>
  <c r="C157" i="32"/>
  <c r="C157" i="24"/>
  <c r="C126" i="32"/>
  <c r="C126" i="24"/>
  <c r="C120" i="24"/>
  <c r="C120" i="32"/>
  <c r="C114" i="24"/>
  <c r="C114" i="32"/>
  <c r="C132" i="32"/>
  <c r="C132" i="24"/>
  <c r="C320" i="32"/>
  <c r="C320" i="24"/>
  <c r="C314" i="32"/>
  <c r="C314" i="24"/>
  <c r="C302" i="32"/>
  <c r="C302" i="24"/>
  <c r="C308" i="32"/>
  <c r="C308" i="24"/>
  <c r="C296" i="32"/>
  <c r="C296" i="24"/>
  <c r="C345" i="32"/>
  <c r="C345" i="24"/>
  <c r="C339" i="32"/>
  <c r="C339" i="24"/>
  <c r="C333" i="32"/>
  <c r="C333" i="24"/>
  <c r="C351" i="32"/>
  <c r="C351" i="24"/>
  <c r="C327" i="32"/>
  <c r="C327" i="24"/>
  <c r="C382" i="32"/>
  <c r="C382" i="24"/>
  <c r="C376" i="32"/>
  <c r="C376" i="24"/>
  <c r="C370" i="32"/>
  <c r="C370" i="24"/>
  <c r="C364" i="32"/>
  <c r="C364" i="24"/>
  <c r="C358" i="32"/>
  <c r="C358" i="24"/>
  <c r="C357" i="32"/>
  <c r="C357" i="24"/>
  <c r="AB11" i="32"/>
  <c r="AB31" i="77"/>
  <c r="Y6" i="80" s="1"/>
  <c r="Y12" i="52"/>
  <c r="L405" i="24"/>
  <c r="G105" i="93"/>
  <c r="G104" i="93"/>
  <c r="G103" i="93"/>
  <c r="G102" i="93"/>
  <c r="G101" i="93"/>
  <c r="G99" i="93"/>
  <c r="G98" i="93"/>
  <c r="G97" i="93"/>
  <c r="G96" i="93"/>
  <c r="G95" i="93"/>
  <c r="G93" i="93"/>
  <c r="G92" i="93"/>
  <c r="G91" i="93"/>
  <c r="G90" i="93"/>
  <c r="G89" i="93"/>
  <c r="G87" i="93"/>
  <c r="G86" i="93"/>
  <c r="G85" i="93"/>
  <c r="G84" i="93"/>
  <c r="G83" i="93"/>
  <c r="G81" i="93"/>
  <c r="G80" i="93"/>
  <c r="G79" i="93"/>
  <c r="G78" i="93"/>
  <c r="G77" i="93"/>
  <c r="G74" i="93"/>
  <c r="G73" i="93"/>
  <c r="G72" i="93"/>
  <c r="G71" i="93"/>
  <c r="G70" i="93"/>
  <c r="G68" i="93"/>
  <c r="G67" i="93"/>
  <c r="G66" i="93"/>
  <c r="G65" i="93"/>
  <c r="G64" i="93"/>
  <c r="G62" i="93"/>
  <c r="G61" i="93"/>
  <c r="G60" i="93"/>
  <c r="G59" i="93"/>
  <c r="G58" i="93"/>
  <c r="G56" i="93"/>
  <c r="G55" i="93"/>
  <c r="G54" i="93"/>
  <c r="G53" i="93"/>
  <c r="G52" i="93"/>
  <c r="G50" i="93"/>
  <c r="G49" i="93"/>
  <c r="G48" i="93"/>
  <c r="G47" i="93"/>
  <c r="G46" i="93"/>
  <c r="G43" i="93"/>
  <c r="G42" i="93"/>
  <c r="G41" i="93"/>
  <c r="G40" i="93"/>
  <c r="G39" i="93"/>
  <c r="G37" i="93"/>
  <c r="G36" i="93"/>
  <c r="G35" i="93"/>
  <c r="G34" i="93"/>
  <c r="G33" i="93"/>
  <c r="G31" i="93"/>
  <c r="G30" i="93"/>
  <c r="G29" i="93"/>
  <c r="G28" i="93"/>
  <c r="G27" i="93"/>
  <c r="G25" i="93"/>
  <c r="G24" i="93"/>
  <c r="G23" i="93"/>
  <c r="G22" i="93"/>
  <c r="G16" i="93"/>
  <c r="G15" i="93"/>
  <c r="R24" i="93" l="1"/>
  <c r="N24" i="93"/>
  <c r="AR24" i="93"/>
  <c r="AF24" i="93"/>
  <c r="U24" i="93"/>
  <c r="Z24" i="93"/>
  <c r="V24" i="93"/>
  <c r="AK24" i="93"/>
  <c r="AD24" i="93"/>
  <c r="H24" i="93"/>
  <c r="P24" i="93"/>
  <c r="J24" i="93"/>
  <c r="AO24" i="93"/>
  <c r="AL24" i="93"/>
  <c r="M24" i="93"/>
  <c r="AC24" i="93"/>
  <c r="AP24" i="93"/>
  <c r="Y24" i="93"/>
  <c r="W24" i="93"/>
  <c r="AI24" i="93"/>
  <c r="AQ24" i="93"/>
  <c r="AS24" i="93"/>
  <c r="L24" i="93"/>
  <c r="AE24" i="93"/>
  <c r="AH24" i="93"/>
  <c r="I24" i="93"/>
  <c r="AB24" i="93"/>
  <c r="AN24" i="93"/>
  <c r="Q24" i="93"/>
  <c r="K24" i="93"/>
  <c r="O24" i="93"/>
  <c r="X24" i="93"/>
  <c r="AJ24" i="93"/>
  <c r="S24" i="93"/>
  <c r="AA24" i="93"/>
  <c r="AM24" i="93"/>
  <c r="AI29" i="93"/>
  <c r="AM29" i="93"/>
  <c r="AF29" i="93"/>
  <c r="AK29" i="93"/>
  <c r="AB29" i="93"/>
  <c r="AJ29" i="93"/>
  <c r="AA29" i="93"/>
  <c r="AP29" i="93"/>
  <c r="Y29" i="93"/>
  <c r="AR29" i="93"/>
  <c r="Q29" i="93"/>
  <c r="V29" i="93"/>
  <c r="AO29" i="93"/>
  <c r="K29" i="93"/>
  <c r="AC29" i="93"/>
  <c r="AL29" i="93"/>
  <c r="W29" i="93"/>
  <c r="P29" i="93"/>
  <c r="Z29" i="93"/>
  <c r="O29" i="93"/>
  <c r="L29" i="93"/>
  <c r="AH29" i="93"/>
  <c r="N29" i="93"/>
  <c r="I29" i="93"/>
  <c r="X29" i="93"/>
  <c r="R29" i="93"/>
  <c r="H29" i="93"/>
  <c r="AD29" i="93"/>
  <c r="S29" i="93"/>
  <c r="U29" i="93"/>
  <c r="AE29" i="93"/>
  <c r="AQ29" i="93"/>
  <c r="M29" i="93"/>
  <c r="AS29" i="93"/>
  <c r="J29" i="93"/>
  <c r="AN29" i="93"/>
  <c r="AI39" i="93"/>
  <c r="AF39" i="93"/>
  <c r="AQ39" i="93"/>
  <c r="O39" i="93"/>
  <c r="K39" i="93"/>
  <c r="AP39" i="93"/>
  <c r="S39" i="93"/>
  <c r="N39" i="93"/>
  <c r="J39" i="93"/>
  <c r="X39" i="93"/>
  <c r="L39" i="93"/>
  <c r="I39" i="93"/>
  <c r="AD39" i="93"/>
  <c r="AH39" i="93"/>
  <c r="AE39" i="93"/>
  <c r="R39" i="93"/>
  <c r="AO39" i="93"/>
  <c r="Y39" i="93"/>
  <c r="AB39" i="93"/>
  <c r="V39" i="93"/>
  <c r="M39" i="93"/>
  <c r="W39" i="93"/>
  <c r="AJ39" i="93"/>
  <c r="AC39" i="93"/>
  <c r="U39" i="93"/>
  <c r="Z39" i="93"/>
  <c r="Q39" i="93"/>
  <c r="AS39" i="93"/>
  <c r="AN39" i="93"/>
  <c r="AR39" i="93"/>
  <c r="P39" i="93"/>
  <c r="AM39" i="93"/>
  <c r="H39" i="93"/>
  <c r="AK39" i="93"/>
  <c r="AA39" i="93"/>
  <c r="AL39" i="93"/>
  <c r="AK43" i="93"/>
  <c r="M43" i="93"/>
  <c r="Z43" i="93"/>
  <c r="AL43" i="93"/>
  <c r="AF43" i="93"/>
  <c r="I43" i="93"/>
  <c r="AQ43" i="93"/>
  <c r="J43" i="93"/>
  <c r="AN43" i="93"/>
  <c r="AD43" i="93"/>
  <c r="AO43" i="93"/>
  <c r="AS43" i="93"/>
  <c r="P43" i="93"/>
  <c r="U43" i="93"/>
  <c r="AJ43" i="93"/>
  <c r="N43" i="93"/>
  <c r="AR43" i="93"/>
  <c r="H43" i="93"/>
  <c r="AC43" i="93"/>
  <c r="X43" i="93"/>
  <c r="R43" i="93"/>
  <c r="Y43" i="93"/>
  <c r="Q43" i="93"/>
  <c r="O43" i="93"/>
  <c r="L43" i="93"/>
  <c r="W43" i="93"/>
  <c r="AP43" i="93"/>
  <c r="V43" i="93"/>
  <c r="AA43" i="93"/>
  <c r="S43" i="93"/>
  <c r="AM43" i="93"/>
  <c r="AE43" i="93"/>
  <c r="AH43" i="93"/>
  <c r="AI43" i="93"/>
  <c r="K43" i="93"/>
  <c r="AB43" i="93"/>
  <c r="K49" i="93"/>
  <c r="W49" i="93"/>
  <c r="I49" i="93"/>
  <c r="AB49" i="93"/>
  <c r="N49" i="93"/>
  <c r="O49" i="93"/>
  <c r="X49" i="93"/>
  <c r="H49" i="93"/>
  <c r="AF49" i="93"/>
  <c r="AI49" i="93"/>
  <c r="AK49" i="93"/>
  <c r="AH49" i="93"/>
  <c r="S49" i="93"/>
  <c r="AQ49" i="93"/>
  <c r="Y49" i="93"/>
  <c r="AN49" i="93"/>
  <c r="Z49" i="93"/>
  <c r="AE49" i="93"/>
  <c r="Q49" i="93"/>
  <c r="P49" i="93"/>
  <c r="AD49" i="93"/>
  <c r="AA49" i="93"/>
  <c r="M49" i="93"/>
  <c r="R49" i="93"/>
  <c r="AR49" i="93"/>
  <c r="V49" i="93"/>
  <c r="AP49" i="93"/>
  <c r="AM49" i="93"/>
  <c r="J49" i="93"/>
  <c r="AL49" i="93"/>
  <c r="AS49" i="93"/>
  <c r="U49" i="93"/>
  <c r="L49" i="93"/>
  <c r="AO49" i="93"/>
  <c r="AC49" i="93"/>
  <c r="AJ49" i="93"/>
  <c r="AR54" i="93"/>
  <c r="X54" i="93"/>
  <c r="AL54" i="93"/>
  <c r="AF54" i="93"/>
  <c r="U54" i="93"/>
  <c r="AK54" i="93"/>
  <c r="Y54" i="93"/>
  <c r="AC54" i="93"/>
  <c r="AS54" i="93"/>
  <c r="AO54" i="93"/>
  <c r="W54" i="93"/>
  <c r="AI54" i="93"/>
  <c r="J54" i="93"/>
  <c r="AA54" i="93"/>
  <c r="S54" i="93"/>
  <c r="N54" i="93"/>
  <c r="P54" i="93"/>
  <c r="Z54" i="93"/>
  <c r="AJ54" i="93"/>
  <c r="AN54" i="93"/>
  <c r="L54" i="93"/>
  <c r="AD54" i="93"/>
  <c r="K54" i="93"/>
  <c r="I54" i="93"/>
  <c r="H54" i="93"/>
  <c r="AP54" i="93"/>
  <c r="AH54" i="93"/>
  <c r="AM54" i="93"/>
  <c r="V54" i="93"/>
  <c r="R54" i="93"/>
  <c r="O54" i="93"/>
  <c r="AE54" i="93"/>
  <c r="M54" i="93"/>
  <c r="AQ54" i="93"/>
  <c r="Q54" i="93"/>
  <c r="AB54" i="93"/>
  <c r="X59" i="93"/>
  <c r="AB59" i="93"/>
  <c r="V59" i="93"/>
  <c r="AI59" i="93"/>
  <c r="H59" i="93"/>
  <c r="AJ59" i="93"/>
  <c r="AA59" i="93"/>
  <c r="AE59" i="93"/>
  <c r="N59" i="93"/>
  <c r="AR59" i="93"/>
  <c r="AS59" i="93"/>
  <c r="AM59" i="93"/>
  <c r="Z59" i="93"/>
  <c r="AP59" i="93"/>
  <c r="J59" i="93"/>
  <c r="AC59" i="93"/>
  <c r="AF59" i="93"/>
  <c r="S59" i="93"/>
  <c r="M59" i="93"/>
  <c r="I59" i="93"/>
  <c r="P59" i="93"/>
  <c r="W59" i="93"/>
  <c r="AL59" i="93"/>
  <c r="K59" i="93"/>
  <c r="Y59" i="93"/>
  <c r="U59" i="93"/>
  <c r="O59" i="93"/>
  <c r="Q59" i="93"/>
  <c r="AH59" i="93"/>
  <c r="AO59" i="93"/>
  <c r="R59" i="93"/>
  <c r="AK59" i="93"/>
  <c r="L59" i="93"/>
  <c r="AD59" i="93"/>
  <c r="AN59" i="93"/>
  <c r="AQ59" i="93"/>
  <c r="AT68" i="93"/>
  <c r="AF73" i="93"/>
  <c r="I73" i="93"/>
  <c r="X73" i="93"/>
  <c r="Y73" i="93"/>
  <c r="S73" i="93"/>
  <c r="AS73" i="93"/>
  <c r="AB73" i="93"/>
  <c r="AN73" i="93"/>
  <c r="AA73" i="93"/>
  <c r="AQ73" i="93"/>
  <c r="O73" i="93"/>
  <c r="Q73" i="93"/>
  <c r="AP73" i="93"/>
  <c r="K73" i="93"/>
  <c r="N73" i="93"/>
  <c r="J73" i="93"/>
  <c r="Z73" i="93"/>
  <c r="AI73" i="93"/>
  <c r="AK73" i="93"/>
  <c r="H73" i="93"/>
  <c r="P73" i="93"/>
  <c r="W73" i="93"/>
  <c r="U73" i="93"/>
  <c r="M73" i="93"/>
  <c r="AM73" i="93"/>
  <c r="AR73" i="93"/>
  <c r="AC73" i="93"/>
  <c r="AH73" i="93"/>
  <c r="AJ73" i="93"/>
  <c r="AO73" i="93"/>
  <c r="AE73" i="93"/>
  <c r="L73" i="93"/>
  <c r="R73" i="93"/>
  <c r="AD73" i="93"/>
  <c r="AL73" i="93"/>
  <c r="V73" i="93"/>
  <c r="AS79" i="93"/>
  <c r="V79" i="93"/>
  <c r="AK79" i="93"/>
  <c r="M79" i="93"/>
  <c r="U79" i="93"/>
  <c r="O79" i="93"/>
  <c r="AI79" i="93"/>
  <c r="AA79" i="93"/>
  <c r="AN79" i="93"/>
  <c r="AM79" i="93"/>
  <c r="P79" i="93"/>
  <c r="AD79" i="93"/>
  <c r="H79" i="93"/>
  <c r="I79" i="93"/>
  <c r="AC79" i="93"/>
  <c r="L79" i="93"/>
  <c r="R79" i="93"/>
  <c r="N79" i="93"/>
  <c r="AH79" i="93"/>
  <c r="K79" i="93"/>
  <c r="Y79" i="93"/>
  <c r="AQ79" i="93"/>
  <c r="AL79" i="93"/>
  <c r="AO79" i="93"/>
  <c r="X79" i="93"/>
  <c r="AJ79" i="93"/>
  <c r="W79" i="93"/>
  <c r="AR79" i="93"/>
  <c r="AB79" i="93"/>
  <c r="AP79" i="93"/>
  <c r="S79" i="93"/>
  <c r="AF79" i="93"/>
  <c r="Z79" i="93"/>
  <c r="Q79" i="93"/>
  <c r="J79" i="93"/>
  <c r="AE79" i="93"/>
  <c r="AE25" i="93"/>
  <c r="V25" i="93"/>
  <c r="M25" i="93"/>
  <c r="AL25" i="93"/>
  <c r="AR25" i="93"/>
  <c r="AA25" i="93"/>
  <c r="AH25" i="93"/>
  <c r="U25" i="93"/>
  <c r="AO25" i="93"/>
  <c r="R25" i="93"/>
  <c r="AI25" i="93"/>
  <c r="AM25" i="93"/>
  <c r="L25" i="93"/>
  <c r="AB25" i="93"/>
  <c r="X25" i="93"/>
  <c r="AK25" i="93"/>
  <c r="AN25" i="93"/>
  <c r="I25" i="93"/>
  <c r="AD25" i="93"/>
  <c r="N25" i="93"/>
  <c r="S25" i="93"/>
  <c r="AQ25" i="93"/>
  <c r="Q25" i="93"/>
  <c r="K25" i="93"/>
  <c r="O25" i="93"/>
  <c r="AF25" i="93"/>
  <c r="P25" i="93"/>
  <c r="AP25" i="93"/>
  <c r="Z25" i="93"/>
  <c r="H25" i="93"/>
  <c r="J25" i="93"/>
  <c r="AC25" i="93"/>
  <c r="AS25" i="93"/>
  <c r="AJ25" i="93"/>
  <c r="W25" i="93"/>
  <c r="Y25" i="93"/>
  <c r="AM35" i="93"/>
  <c r="AQ35" i="93"/>
  <c r="I35" i="93"/>
  <c r="X35" i="93"/>
  <c r="AK35" i="93"/>
  <c r="AP35" i="93"/>
  <c r="AH35" i="93"/>
  <c r="W35" i="93"/>
  <c r="AN35" i="93"/>
  <c r="V35" i="93"/>
  <c r="Z35" i="93"/>
  <c r="O35" i="93"/>
  <c r="K35" i="93"/>
  <c r="H35" i="93"/>
  <c r="AJ35" i="93"/>
  <c r="AA35" i="93"/>
  <c r="AE35" i="93"/>
  <c r="N35" i="93"/>
  <c r="M35" i="93"/>
  <c r="AO35" i="93"/>
  <c r="Y35" i="93"/>
  <c r="AC35" i="93"/>
  <c r="AI35" i="93"/>
  <c r="AS35" i="93"/>
  <c r="R35" i="93"/>
  <c r="AL35" i="93"/>
  <c r="AR35" i="93"/>
  <c r="Q35" i="93"/>
  <c r="AB35" i="93"/>
  <c r="P35" i="93"/>
  <c r="L35" i="93"/>
  <c r="AD35" i="93"/>
  <c r="AF35" i="93"/>
  <c r="S35" i="93"/>
  <c r="J35" i="93"/>
  <c r="U35" i="93"/>
  <c r="P40" i="93"/>
  <c r="I40" i="93"/>
  <c r="W40" i="93"/>
  <c r="Q40" i="93"/>
  <c r="AN40" i="93"/>
  <c r="AB40" i="93"/>
  <c r="N40" i="93"/>
  <c r="K40" i="93"/>
  <c r="AD40" i="93"/>
  <c r="AQ40" i="93"/>
  <c r="O40" i="93"/>
  <c r="AA40" i="93"/>
  <c r="X40" i="93"/>
  <c r="AJ40" i="93"/>
  <c r="M40" i="93"/>
  <c r="AM40" i="93"/>
  <c r="Y40" i="93"/>
  <c r="U40" i="93"/>
  <c r="AR40" i="93"/>
  <c r="AC40" i="93"/>
  <c r="L40" i="93"/>
  <c r="S40" i="93"/>
  <c r="R40" i="93"/>
  <c r="J40" i="93"/>
  <c r="AH40" i="93"/>
  <c r="AP40" i="93"/>
  <c r="H40" i="93"/>
  <c r="AK40" i="93"/>
  <c r="Z40" i="93"/>
  <c r="AI40" i="93"/>
  <c r="V40" i="93"/>
  <c r="AS40" i="93"/>
  <c r="AF40" i="93"/>
  <c r="AO40" i="93"/>
  <c r="AL40" i="93"/>
  <c r="AE40" i="93"/>
  <c r="Y46" i="93"/>
  <c r="Z46" i="93"/>
  <c r="U46" i="93"/>
  <c r="AI46" i="93"/>
  <c r="M46" i="93"/>
  <c r="AM46" i="93"/>
  <c r="AR46" i="93"/>
  <c r="AP46" i="93"/>
  <c r="J46" i="93"/>
  <c r="H46" i="93"/>
  <c r="AF46" i="93"/>
  <c r="AH46" i="93"/>
  <c r="AO46" i="93"/>
  <c r="N46" i="93"/>
  <c r="W46" i="93"/>
  <c r="K46" i="93"/>
  <c r="AK46" i="93"/>
  <c r="AB46" i="93"/>
  <c r="I46" i="93"/>
  <c r="Q46" i="93"/>
  <c r="AJ46" i="93"/>
  <c r="AN46" i="93"/>
  <c r="AC46" i="93"/>
  <c r="O46" i="93"/>
  <c r="X46" i="93"/>
  <c r="S46" i="93"/>
  <c r="AD46" i="93"/>
  <c r="P46" i="93"/>
  <c r="AE46" i="93"/>
  <c r="AA46" i="93"/>
  <c r="L46" i="93"/>
  <c r="AQ46" i="93"/>
  <c r="R46" i="93"/>
  <c r="AL46" i="93"/>
  <c r="AS46" i="93"/>
  <c r="V46" i="93"/>
  <c r="N50" i="93"/>
  <c r="AJ50" i="93"/>
  <c r="Y50" i="93"/>
  <c r="X50" i="93"/>
  <c r="Z50" i="93"/>
  <c r="AC50" i="93"/>
  <c r="AH50" i="93"/>
  <c r="AD50" i="93"/>
  <c r="AB50" i="93"/>
  <c r="AP50" i="93"/>
  <c r="AN50" i="93"/>
  <c r="W50" i="93"/>
  <c r="Q50" i="93"/>
  <c r="H50" i="93"/>
  <c r="AF50" i="93"/>
  <c r="M50" i="93"/>
  <c r="AS50" i="93"/>
  <c r="U50" i="93"/>
  <c r="AE50" i="93"/>
  <c r="AR50" i="93"/>
  <c r="AQ50" i="93"/>
  <c r="S50" i="93"/>
  <c r="V50" i="93"/>
  <c r="R50" i="93"/>
  <c r="AO50" i="93"/>
  <c r="O50" i="93"/>
  <c r="K50" i="93"/>
  <c r="AA50" i="93"/>
  <c r="I50" i="93"/>
  <c r="AL50" i="93"/>
  <c r="AI50" i="93"/>
  <c r="AM50" i="93"/>
  <c r="J50" i="93"/>
  <c r="P50" i="93"/>
  <c r="L50" i="93"/>
  <c r="AK50" i="93"/>
  <c r="AF55" i="93"/>
  <c r="I55" i="93"/>
  <c r="S55" i="93"/>
  <c r="X55" i="93"/>
  <c r="V55" i="93"/>
  <c r="Q55" i="93"/>
  <c r="Y55" i="93"/>
  <c r="AJ55" i="93"/>
  <c r="AN55" i="93"/>
  <c r="AQ55" i="93"/>
  <c r="U55" i="93"/>
  <c r="AI55" i="93"/>
  <c r="AM55" i="93"/>
  <c r="H55" i="93"/>
  <c r="AC55" i="93"/>
  <c r="K55" i="93"/>
  <c r="AA55" i="93"/>
  <c r="W55" i="93"/>
  <c r="Z55" i="93"/>
  <c r="L55" i="93"/>
  <c r="AS55" i="93"/>
  <c r="J55" i="93"/>
  <c r="O55" i="93"/>
  <c r="AD55" i="93"/>
  <c r="M55" i="93"/>
  <c r="R55" i="93"/>
  <c r="AR55" i="93"/>
  <c r="AP55" i="93"/>
  <c r="P55" i="93"/>
  <c r="AH55" i="93"/>
  <c r="N55" i="93"/>
  <c r="AL55" i="93"/>
  <c r="AB55" i="93"/>
  <c r="AK55" i="93"/>
  <c r="AO55" i="93"/>
  <c r="AE55" i="93"/>
  <c r="J60" i="93"/>
  <c r="Y60" i="93"/>
  <c r="H60" i="93"/>
  <c r="X60" i="93"/>
  <c r="AL60" i="93"/>
  <c r="Q60" i="93"/>
  <c r="AC60" i="93"/>
  <c r="K60" i="93"/>
  <c r="L60" i="93"/>
  <c r="AH60" i="93"/>
  <c r="AA60" i="93"/>
  <c r="N60" i="93"/>
  <c r="AP60" i="93"/>
  <c r="Z60" i="93"/>
  <c r="O60" i="93"/>
  <c r="AB60" i="93"/>
  <c r="V60" i="93"/>
  <c r="AK60" i="93"/>
  <c r="P60" i="93"/>
  <c r="AO60" i="93"/>
  <c r="AI60" i="93"/>
  <c r="AS60" i="93"/>
  <c r="AR60" i="93"/>
  <c r="AJ60" i="93"/>
  <c r="AQ60" i="93"/>
  <c r="U60" i="93"/>
  <c r="M60" i="93"/>
  <c r="W60" i="93"/>
  <c r="AE60" i="93"/>
  <c r="I60" i="93"/>
  <c r="AD60" i="93"/>
  <c r="AM60" i="93"/>
  <c r="AN60" i="93"/>
  <c r="R60" i="93"/>
  <c r="AF60" i="93"/>
  <c r="S60" i="93"/>
  <c r="Q70" i="93"/>
  <c r="AL70" i="93"/>
  <c r="AQ70" i="93"/>
  <c r="O70" i="93"/>
  <c r="AP70" i="93"/>
  <c r="AB70" i="93"/>
  <c r="M70" i="93"/>
  <c r="AM70" i="93"/>
  <c r="AD70" i="93"/>
  <c r="X70" i="93"/>
  <c r="Y70" i="93"/>
  <c r="I70" i="93"/>
  <c r="N70" i="93"/>
  <c r="AR70" i="93"/>
  <c r="W70" i="93"/>
  <c r="AN70" i="93"/>
  <c r="K70" i="93"/>
  <c r="L70" i="93"/>
  <c r="AF70" i="93"/>
  <c r="V70" i="93"/>
  <c r="P70" i="93"/>
  <c r="R70" i="93"/>
  <c r="AE70" i="93"/>
  <c r="U70" i="93"/>
  <c r="AC70" i="93"/>
  <c r="AS70" i="93"/>
  <c r="AI70" i="93"/>
  <c r="AA70" i="93"/>
  <c r="H70" i="93"/>
  <c r="AJ70" i="93"/>
  <c r="AH70" i="93"/>
  <c r="AO70" i="93"/>
  <c r="Z70" i="93"/>
  <c r="J70" i="93"/>
  <c r="S70" i="93"/>
  <c r="AK70" i="93"/>
  <c r="R74" i="93"/>
  <c r="W74" i="93"/>
  <c r="Y74" i="93"/>
  <c r="S74" i="93"/>
  <c r="V74" i="93"/>
  <c r="AL74" i="93"/>
  <c r="O74" i="93"/>
  <c r="L74" i="93"/>
  <c r="Q74" i="93"/>
  <c r="AP74" i="93"/>
  <c r="AA74" i="93"/>
  <c r="AE74" i="93"/>
  <c r="M74" i="93"/>
  <c r="H74" i="93"/>
  <c r="AB74" i="93"/>
  <c r="AQ74" i="93"/>
  <c r="AI74" i="93"/>
  <c r="AF74" i="93"/>
  <c r="AR74" i="93"/>
  <c r="AD74" i="93"/>
  <c r="AS74" i="93"/>
  <c r="AH74" i="93"/>
  <c r="X74" i="93"/>
  <c r="J74" i="93"/>
  <c r="AK74" i="93"/>
  <c r="K74" i="93"/>
  <c r="AO74" i="93"/>
  <c r="AN74" i="93"/>
  <c r="U74" i="93"/>
  <c r="P74" i="93"/>
  <c r="Z74" i="93"/>
  <c r="AJ74" i="93"/>
  <c r="N74" i="93"/>
  <c r="AM74" i="93"/>
  <c r="I74" i="93"/>
  <c r="AC74" i="93"/>
  <c r="P80" i="93"/>
  <c r="J80" i="93"/>
  <c r="R80" i="93"/>
  <c r="AD80" i="93"/>
  <c r="U80" i="93"/>
  <c r="AB80" i="93"/>
  <c r="X80" i="93"/>
  <c r="AI80" i="93"/>
  <c r="AF80" i="93"/>
  <c r="AN80" i="93"/>
  <c r="AH80" i="93"/>
  <c r="H80" i="93"/>
  <c r="N80" i="93"/>
  <c r="AK80" i="93"/>
  <c r="V80" i="93"/>
  <c r="AL80" i="93"/>
  <c r="I80" i="93"/>
  <c r="L80" i="93"/>
  <c r="AE80" i="93"/>
  <c r="M80" i="93"/>
  <c r="K80" i="93"/>
  <c r="AO80" i="93"/>
  <c r="AA80" i="93"/>
  <c r="AP80" i="93"/>
  <c r="S80" i="93"/>
  <c r="Q80" i="93"/>
  <c r="Z80" i="93"/>
  <c r="AR80" i="93"/>
  <c r="AJ80" i="93"/>
  <c r="AM80" i="93"/>
  <c r="AQ80" i="93"/>
  <c r="AC80" i="93"/>
  <c r="W80" i="93"/>
  <c r="Y80" i="93"/>
  <c r="AS80" i="93"/>
  <c r="O80" i="93"/>
  <c r="AF94" i="93"/>
  <c r="T104" i="93"/>
  <c r="AI27" i="93"/>
  <c r="L27" i="93"/>
  <c r="Z27" i="93"/>
  <c r="AS27" i="93"/>
  <c r="AM27" i="93"/>
  <c r="AK27" i="93"/>
  <c r="AD27" i="93"/>
  <c r="W27" i="93"/>
  <c r="R27" i="93"/>
  <c r="AR27" i="93"/>
  <c r="X27" i="93"/>
  <c r="AL27" i="93"/>
  <c r="O27" i="93"/>
  <c r="V27" i="93"/>
  <c r="P27" i="93"/>
  <c r="H27" i="93"/>
  <c r="N27" i="93"/>
  <c r="AJ27" i="93"/>
  <c r="AA27" i="93"/>
  <c r="Q27" i="93"/>
  <c r="I27" i="93"/>
  <c r="Y27" i="93"/>
  <c r="AE27" i="93"/>
  <c r="AO27" i="93"/>
  <c r="AF27" i="93"/>
  <c r="K27" i="93"/>
  <c r="AP27" i="93"/>
  <c r="J27" i="93"/>
  <c r="AQ27" i="93"/>
  <c r="M27" i="93"/>
  <c r="AH27" i="93"/>
  <c r="AN27" i="93"/>
  <c r="S27" i="93"/>
  <c r="U27" i="93"/>
  <c r="AC27" i="93"/>
  <c r="AB27" i="93"/>
  <c r="AK31" i="93"/>
  <c r="M31" i="93"/>
  <c r="AH31" i="93"/>
  <c r="K31" i="93"/>
  <c r="AI31" i="93"/>
  <c r="U31" i="93"/>
  <c r="Z31" i="93"/>
  <c r="R31" i="93"/>
  <c r="N31" i="93"/>
  <c r="AP31" i="93"/>
  <c r="H31" i="93"/>
  <c r="V31" i="93"/>
  <c r="Q31" i="93"/>
  <c r="AF31" i="93"/>
  <c r="J31" i="93"/>
  <c r="AN31" i="93"/>
  <c r="Y31" i="93"/>
  <c r="AM31" i="93"/>
  <c r="AO31" i="93"/>
  <c r="L31" i="93"/>
  <c r="AL31" i="93"/>
  <c r="AJ31" i="93"/>
  <c r="S31" i="93"/>
  <c r="AC31" i="93"/>
  <c r="O31" i="93"/>
  <c r="AR31" i="93"/>
  <c r="AB31" i="93"/>
  <c r="AQ31" i="93"/>
  <c r="AE31" i="93"/>
  <c r="AS31" i="93"/>
  <c r="AA31" i="93"/>
  <c r="P31" i="93"/>
  <c r="W31" i="93"/>
  <c r="X31" i="93"/>
  <c r="AD31" i="93"/>
  <c r="I31" i="93"/>
  <c r="H36" i="93"/>
  <c r="AN36" i="93"/>
  <c r="AR36" i="93"/>
  <c r="S36" i="93"/>
  <c r="AS36" i="93"/>
  <c r="M36" i="93"/>
  <c r="I36" i="93"/>
  <c r="X36" i="93"/>
  <c r="Q36" i="93"/>
  <c r="AE36" i="93"/>
  <c r="Y36" i="93"/>
  <c r="AA36" i="93"/>
  <c r="J36" i="93"/>
  <c r="V36" i="93"/>
  <c r="K36" i="93"/>
  <c r="AO36" i="93"/>
  <c r="AI36" i="93"/>
  <c r="AL36" i="93"/>
  <c r="N36" i="93"/>
  <c r="AK36" i="93"/>
  <c r="AD36" i="93"/>
  <c r="U36" i="93"/>
  <c r="AP36" i="93"/>
  <c r="P36" i="93"/>
  <c r="AM36" i="93"/>
  <c r="AC36" i="93"/>
  <c r="Z36" i="93"/>
  <c r="R36" i="93"/>
  <c r="W36" i="93"/>
  <c r="L36" i="93"/>
  <c r="AQ36" i="93"/>
  <c r="O36" i="93"/>
  <c r="AJ36" i="93"/>
  <c r="AH36" i="93"/>
  <c r="AB36" i="93"/>
  <c r="AF36" i="93"/>
  <c r="Z41" i="93"/>
  <c r="AF41" i="93"/>
  <c r="AB41" i="93"/>
  <c r="S41" i="93"/>
  <c r="U41" i="93"/>
  <c r="L41" i="93"/>
  <c r="Y41" i="93"/>
  <c r="H41" i="93"/>
  <c r="N41" i="93"/>
  <c r="AQ41" i="93"/>
  <c r="I41" i="93"/>
  <c r="K41" i="93"/>
  <c r="AD41" i="93"/>
  <c r="M41" i="93"/>
  <c r="R41" i="93"/>
  <c r="J41" i="93"/>
  <c r="AH41" i="93"/>
  <c r="AN41" i="93"/>
  <c r="AI41" i="93"/>
  <c r="AM41" i="93"/>
  <c r="X41" i="93"/>
  <c r="AA41" i="93"/>
  <c r="P41" i="93"/>
  <c r="AS41" i="93"/>
  <c r="AO41" i="93"/>
  <c r="AJ41" i="93"/>
  <c r="AE41" i="93"/>
  <c r="Q41" i="93"/>
  <c r="AL41" i="93"/>
  <c r="O41" i="93"/>
  <c r="W41" i="93"/>
  <c r="AR41" i="93"/>
  <c r="AP41" i="93"/>
  <c r="AK41" i="93"/>
  <c r="AC41" i="93"/>
  <c r="V41" i="93"/>
  <c r="X47" i="93"/>
  <c r="S47" i="93"/>
  <c r="M47" i="93"/>
  <c r="K47" i="93"/>
  <c r="P47" i="93"/>
  <c r="H47" i="93"/>
  <c r="AA47" i="93"/>
  <c r="AE47" i="93"/>
  <c r="N47" i="93"/>
  <c r="O47" i="93"/>
  <c r="AK47" i="93"/>
  <c r="Q47" i="93"/>
  <c r="AH47" i="93"/>
  <c r="AP47" i="93"/>
  <c r="AC47" i="93"/>
  <c r="AO47" i="93"/>
  <c r="AD47" i="93"/>
  <c r="AB47" i="93"/>
  <c r="V47" i="93"/>
  <c r="AJ47" i="93"/>
  <c r="U47" i="93"/>
  <c r="AN47" i="93"/>
  <c r="AQ47" i="93"/>
  <c r="AI47" i="93"/>
  <c r="J47" i="93"/>
  <c r="I47" i="93"/>
  <c r="AS47" i="93"/>
  <c r="W47" i="93"/>
  <c r="AR47" i="93"/>
  <c r="Z47" i="93"/>
  <c r="R47" i="93"/>
  <c r="AL47" i="93"/>
  <c r="AF47" i="93"/>
  <c r="AM47" i="93"/>
  <c r="Y47" i="93"/>
  <c r="L47" i="93"/>
  <c r="R56" i="93"/>
  <c r="S56" i="93"/>
  <c r="AJ56" i="93"/>
  <c r="AB56" i="93"/>
  <c r="AH56" i="93"/>
  <c r="Q56" i="93"/>
  <c r="AQ56" i="93"/>
  <c r="P56" i="93"/>
  <c r="L56" i="93"/>
  <c r="AR56" i="93"/>
  <c r="M56" i="93"/>
  <c r="Y56" i="93"/>
  <c r="K56" i="93"/>
  <c r="AF56" i="93"/>
  <c r="J56" i="93"/>
  <c r="AA56" i="93"/>
  <c r="AP56" i="93"/>
  <c r="U56" i="93"/>
  <c r="V56" i="93"/>
  <c r="AN56" i="93"/>
  <c r="X56" i="93"/>
  <c r="O56" i="93"/>
  <c r="AO56" i="93"/>
  <c r="W56" i="93"/>
  <c r="Z56" i="93"/>
  <c r="AE56" i="93"/>
  <c r="AD56" i="93"/>
  <c r="AS56" i="93"/>
  <c r="N56" i="93"/>
  <c r="H56" i="93"/>
  <c r="AC56" i="93"/>
  <c r="AK56" i="93"/>
  <c r="I56" i="93"/>
  <c r="AM56" i="93"/>
  <c r="AI56" i="93"/>
  <c r="AL56" i="93"/>
  <c r="AC61" i="93"/>
  <c r="AQ61" i="93"/>
  <c r="U61" i="93"/>
  <c r="AH61" i="93"/>
  <c r="AB61" i="93"/>
  <c r="AP61" i="93"/>
  <c r="Y61" i="93"/>
  <c r="AE61" i="93"/>
  <c r="AJ61" i="93"/>
  <c r="AR61" i="93"/>
  <c r="X61" i="93"/>
  <c r="AL61" i="93"/>
  <c r="O61" i="93"/>
  <c r="V61" i="93"/>
  <c r="P61" i="93"/>
  <c r="S61" i="93"/>
  <c r="W61" i="93"/>
  <c r="J61" i="93"/>
  <c r="AO61" i="93"/>
  <c r="Q61" i="93"/>
  <c r="AF61" i="93"/>
  <c r="I61" i="93"/>
  <c r="K61" i="93"/>
  <c r="AD61" i="93"/>
  <c r="M61" i="93"/>
  <c r="AN61" i="93"/>
  <c r="R61" i="93"/>
  <c r="AI61" i="93"/>
  <c r="L61" i="93"/>
  <c r="Z61" i="93"/>
  <c r="AS61" i="93"/>
  <c r="AM61" i="93"/>
  <c r="H61" i="93"/>
  <c r="AK61" i="93"/>
  <c r="N61" i="93"/>
  <c r="AA61" i="93"/>
  <c r="AQ71" i="93"/>
  <c r="I71" i="93"/>
  <c r="M71" i="93"/>
  <c r="X71" i="93"/>
  <c r="S71" i="93"/>
  <c r="R71" i="93"/>
  <c r="AP71" i="93"/>
  <c r="W71" i="93"/>
  <c r="AN71" i="93"/>
  <c r="Q71" i="93"/>
  <c r="AF71" i="93"/>
  <c r="K71" i="93"/>
  <c r="AH71" i="93"/>
  <c r="J71" i="93"/>
  <c r="AE71" i="93"/>
  <c r="AI71" i="93"/>
  <c r="AD71" i="93"/>
  <c r="AO71" i="93"/>
  <c r="AK71" i="93"/>
  <c r="H71" i="93"/>
  <c r="AL71" i="93"/>
  <c r="AC71" i="93"/>
  <c r="AR71" i="93"/>
  <c r="O71" i="93"/>
  <c r="AJ71" i="93"/>
  <c r="U71" i="93"/>
  <c r="Z71" i="93"/>
  <c r="AS71" i="93"/>
  <c r="Y71" i="93"/>
  <c r="N71" i="93"/>
  <c r="AM71" i="93"/>
  <c r="AB71" i="93"/>
  <c r="AA71" i="93"/>
  <c r="V71" i="93"/>
  <c r="P71" i="93"/>
  <c r="L71" i="93"/>
  <c r="AD77" i="93"/>
  <c r="AI77" i="93"/>
  <c r="AK77" i="93"/>
  <c r="K77" i="93"/>
  <c r="X77" i="93"/>
  <c r="R77" i="93"/>
  <c r="J77" i="93"/>
  <c r="H77" i="93"/>
  <c r="AN77" i="93"/>
  <c r="M77" i="93"/>
  <c r="I77" i="93"/>
  <c r="L77" i="93"/>
  <c r="AL77" i="93"/>
  <c r="AP77" i="93"/>
  <c r="N77" i="93"/>
  <c r="AM77" i="93"/>
  <c r="Z77" i="93"/>
  <c r="AS77" i="93"/>
  <c r="AF77" i="93"/>
  <c r="AJ77" i="93"/>
  <c r="AH77" i="93"/>
  <c r="P77" i="93"/>
  <c r="AQ77" i="93"/>
  <c r="U77" i="93"/>
  <c r="Y77" i="93"/>
  <c r="AR77" i="93"/>
  <c r="S77" i="93"/>
  <c r="AO77" i="93"/>
  <c r="W77" i="93"/>
  <c r="V77" i="93"/>
  <c r="O77" i="93"/>
  <c r="Q77" i="93"/>
  <c r="AC77" i="93"/>
  <c r="AB77" i="93"/>
  <c r="AA77" i="93"/>
  <c r="AE77" i="93"/>
  <c r="AR81" i="93"/>
  <c r="S81" i="93"/>
  <c r="X81" i="93"/>
  <c r="AQ81" i="93"/>
  <c r="AD81" i="93"/>
  <c r="Y81" i="93"/>
  <c r="P81" i="93"/>
  <c r="AC81" i="93"/>
  <c r="L81" i="93"/>
  <c r="AK81" i="93"/>
  <c r="AO81" i="93"/>
  <c r="AI81" i="93"/>
  <c r="I81" i="93"/>
  <c r="AM81" i="93"/>
  <c r="R81" i="93"/>
  <c r="J81" i="93"/>
  <c r="AL81" i="93"/>
  <c r="U81" i="93"/>
  <c r="AF81" i="93"/>
  <c r="M81" i="93"/>
  <c r="AJ81" i="93"/>
  <c r="AE81" i="93"/>
  <c r="AB81" i="93"/>
  <c r="Q81" i="93"/>
  <c r="H81" i="93"/>
  <c r="AA81" i="93"/>
  <c r="N81" i="93"/>
  <c r="AS81" i="93"/>
  <c r="V81" i="93"/>
  <c r="AN81" i="93"/>
  <c r="O81" i="93"/>
  <c r="AH81" i="93"/>
  <c r="AP81" i="93"/>
  <c r="K81" i="93"/>
  <c r="Z81" i="93"/>
  <c r="W81" i="93"/>
  <c r="Q100" i="93"/>
  <c r="AL100" i="93"/>
  <c r="Z100" i="93"/>
  <c r="AO100" i="93"/>
  <c r="AR100" i="93"/>
  <c r="AG105" i="93"/>
  <c r="R28" i="93"/>
  <c r="AB28" i="93"/>
  <c r="AH28" i="93"/>
  <c r="AK28" i="93"/>
  <c r="H28" i="93"/>
  <c r="Y28" i="93"/>
  <c r="O28" i="93"/>
  <c r="AO28" i="93"/>
  <c r="AF28" i="93"/>
  <c r="AR28" i="93"/>
  <c r="V28" i="93"/>
  <c r="AL28" i="93"/>
  <c r="AD28" i="93"/>
  <c r="U28" i="93"/>
  <c r="Q28" i="93"/>
  <c r="AQ28" i="93"/>
  <c r="AP28" i="93"/>
  <c r="AE28" i="93"/>
  <c r="AS28" i="93"/>
  <c r="M28" i="93"/>
  <c r="X28" i="93"/>
  <c r="AI28" i="93"/>
  <c r="K28" i="93"/>
  <c r="S28" i="93"/>
  <c r="AA28" i="93"/>
  <c r="L28" i="93"/>
  <c r="P28" i="93"/>
  <c r="W28" i="93"/>
  <c r="AN28" i="93"/>
  <c r="I28" i="93"/>
  <c r="Z28" i="93"/>
  <c r="AM28" i="93"/>
  <c r="AJ28" i="93"/>
  <c r="J28" i="93"/>
  <c r="N28" i="93"/>
  <c r="AC28" i="93"/>
  <c r="AR33" i="93"/>
  <c r="Z33" i="93"/>
  <c r="AO33" i="93"/>
  <c r="Q33" i="93"/>
  <c r="V33" i="93"/>
  <c r="P33" i="93"/>
  <c r="S33" i="93"/>
  <c r="J33" i="93"/>
  <c r="AE33" i="93"/>
  <c r="W33" i="93"/>
  <c r="AL33" i="93"/>
  <c r="O33" i="93"/>
  <c r="AC33" i="93"/>
  <c r="AS33" i="93"/>
  <c r="AM33" i="93"/>
  <c r="H33" i="93"/>
  <c r="M33" i="93"/>
  <c r="R33" i="93"/>
  <c r="N33" i="93"/>
  <c r="AF33" i="93"/>
  <c r="X33" i="93"/>
  <c r="AB33" i="93"/>
  <c r="AK33" i="93"/>
  <c r="I33" i="93"/>
  <c r="AH33" i="93"/>
  <c r="AP33" i="93"/>
  <c r="AJ33" i="93"/>
  <c r="AQ33" i="93"/>
  <c r="K33" i="93"/>
  <c r="AN33" i="93"/>
  <c r="AI33" i="93"/>
  <c r="Y33" i="93"/>
  <c r="L33" i="93"/>
  <c r="AA33" i="93"/>
  <c r="U33" i="93"/>
  <c r="AD33" i="93"/>
  <c r="AM37" i="93"/>
  <c r="P37" i="93"/>
  <c r="AD37" i="93"/>
  <c r="H37" i="93"/>
  <c r="AI37" i="93"/>
  <c r="AL37" i="93"/>
  <c r="AQ37" i="93"/>
  <c r="N37" i="93"/>
  <c r="J37" i="93"/>
  <c r="AR37" i="93"/>
  <c r="AB37" i="93"/>
  <c r="AP37" i="93"/>
  <c r="S37" i="93"/>
  <c r="AC37" i="93"/>
  <c r="L37" i="93"/>
  <c r="U37" i="93"/>
  <c r="W37" i="93"/>
  <c r="AA37" i="93"/>
  <c r="V37" i="93"/>
  <c r="M37" i="93"/>
  <c r="Z37" i="93"/>
  <c r="AN37" i="93"/>
  <c r="K37" i="93"/>
  <c r="AO37" i="93"/>
  <c r="O37" i="93"/>
  <c r="AE37" i="93"/>
  <c r="AS37" i="93"/>
  <c r="AK37" i="93"/>
  <c r="Q37" i="93"/>
  <c r="I37" i="93"/>
  <c r="AJ37" i="93"/>
  <c r="AH37" i="93"/>
  <c r="Y37" i="93"/>
  <c r="X37" i="93"/>
  <c r="AF37" i="93"/>
  <c r="R37" i="93"/>
  <c r="Y42" i="93"/>
  <c r="H42" i="93"/>
  <c r="AA42" i="93"/>
  <c r="AH42" i="93"/>
  <c r="AD42" i="93"/>
  <c r="S42" i="93"/>
  <c r="O42" i="93"/>
  <c r="I42" i="93"/>
  <c r="X42" i="93"/>
  <c r="AN42" i="93"/>
  <c r="AE42" i="93"/>
  <c r="J42" i="93"/>
  <c r="AB42" i="93"/>
  <c r="AC42" i="93"/>
  <c r="V42" i="93"/>
  <c r="AO42" i="93"/>
  <c r="AI42" i="93"/>
  <c r="AL42" i="93"/>
  <c r="W42" i="93"/>
  <c r="R42" i="93"/>
  <c r="AK42" i="93"/>
  <c r="AQ42" i="93"/>
  <c r="AR42" i="93"/>
  <c r="AS42" i="93"/>
  <c r="AM42" i="93"/>
  <c r="AF42" i="93"/>
  <c r="AJ42" i="93"/>
  <c r="P42" i="93"/>
  <c r="K42" i="93"/>
  <c r="L42" i="93"/>
  <c r="U42" i="93"/>
  <c r="N42" i="93"/>
  <c r="AP42" i="93"/>
  <c r="M42" i="93"/>
  <c r="Q42" i="93"/>
  <c r="Z42" i="93"/>
  <c r="N48" i="93"/>
  <c r="J48" i="93"/>
  <c r="Y48" i="93"/>
  <c r="AD48" i="93"/>
  <c r="AK48" i="93"/>
  <c r="L48" i="93"/>
  <c r="O48" i="93"/>
  <c r="AQ48" i="93"/>
  <c r="AI48" i="93"/>
  <c r="AE48" i="93"/>
  <c r="AA48" i="93"/>
  <c r="AB48" i="93"/>
  <c r="H48" i="93"/>
  <c r="X48" i="93"/>
  <c r="P48" i="93"/>
  <c r="AF48" i="93"/>
  <c r="W48" i="93"/>
  <c r="AN48" i="93"/>
  <c r="M48" i="93"/>
  <c r="AM48" i="93"/>
  <c r="AL48" i="93"/>
  <c r="I48" i="93"/>
  <c r="AJ48" i="93"/>
  <c r="AC48" i="93"/>
  <c r="Q48" i="93"/>
  <c r="AP48" i="93"/>
  <c r="AS48" i="93"/>
  <c r="V48" i="93"/>
  <c r="AH48" i="93"/>
  <c r="R48" i="93"/>
  <c r="AO48" i="93"/>
  <c r="K48" i="93"/>
  <c r="U48" i="93"/>
  <c r="S48" i="93"/>
  <c r="AR48" i="93"/>
  <c r="Z48" i="93"/>
  <c r="AM58" i="93"/>
  <c r="K58" i="93"/>
  <c r="AJ58" i="93"/>
  <c r="S58" i="93"/>
  <c r="Q58" i="93"/>
  <c r="H58" i="93"/>
  <c r="O58" i="93"/>
  <c r="U58" i="93"/>
  <c r="R58" i="93"/>
  <c r="AC58" i="93"/>
  <c r="M58" i="93"/>
  <c r="J58" i="93"/>
  <c r="AA58" i="93"/>
  <c r="AI58" i="93"/>
  <c r="Z58" i="93"/>
  <c r="AR58" i="93"/>
  <c r="AS58" i="93"/>
  <c r="P58" i="93"/>
  <c r="L58" i="93"/>
  <c r="AL58" i="93"/>
  <c r="I58" i="93"/>
  <c r="N58" i="93"/>
  <c r="W58" i="93"/>
  <c r="X58" i="93"/>
  <c r="AO58" i="93"/>
  <c r="V58" i="93"/>
  <c r="AK58" i="93"/>
  <c r="AQ58" i="93"/>
  <c r="AP58" i="93"/>
  <c r="AD58" i="93"/>
  <c r="AN58" i="93"/>
  <c r="AF58" i="93"/>
  <c r="AH58" i="93"/>
  <c r="AE58" i="93"/>
  <c r="AB58" i="93"/>
  <c r="Y58" i="93"/>
  <c r="AE62" i="93"/>
  <c r="Y62" i="93"/>
  <c r="AR62" i="93"/>
  <c r="AA62" i="93"/>
  <c r="S62" i="93"/>
  <c r="AS62" i="93"/>
  <c r="Q62" i="93"/>
  <c r="O62" i="93"/>
  <c r="Z62" i="93"/>
  <c r="H62" i="93"/>
  <c r="AH62" i="93"/>
  <c r="AN62" i="93"/>
  <c r="M62" i="93"/>
  <c r="AM62" i="93"/>
  <c r="K62" i="93"/>
  <c r="AQ62" i="93"/>
  <c r="AO62" i="93"/>
  <c r="AC62" i="93"/>
  <c r="N62" i="93"/>
  <c r="AD62" i="93"/>
  <c r="AB62" i="93"/>
  <c r="AI62" i="93"/>
  <c r="AP62" i="93"/>
  <c r="J62" i="93"/>
  <c r="AK62" i="93"/>
  <c r="AL62" i="93"/>
  <c r="L62" i="93"/>
  <c r="R62" i="93"/>
  <c r="W62" i="93"/>
  <c r="U62" i="93"/>
  <c r="X62" i="93"/>
  <c r="AF62" i="93"/>
  <c r="AJ62" i="93"/>
  <c r="P62" i="93"/>
  <c r="V62" i="93"/>
  <c r="I62" i="93"/>
  <c r="AJ72" i="93"/>
  <c r="J72" i="93"/>
  <c r="N72" i="93"/>
  <c r="AQ72" i="93"/>
  <c r="H72" i="93"/>
  <c r="Q72" i="93"/>
  <c r="AS72" i="93"/>
  <c r="AK72" i="93"/>
  <c r="AB72" i="93"/>
  <c r="R72" i="93"/>
  <c r="AN72" i="93"/>
  <c r="X72" i="93"/>
  <c r="AF72" i="93"/>
  <c r="S72" i="93"/>
  <c r="P72" i="93"/>
  <c r="AD72" i="93"/>
  <c r="AA72" i="93"/>
  <c r="Y72" i="93"/>
  <c r="I72" i="93"/>
  <c r="AI72" i="93"/>
  <c r="K72" i="93"/>
  <c r="L72" i="93"/>
  <c r="AP72" i="93"/>
  <c r="AO72" i="93"/>
  <c r="U72" i="93"/>
  <c r="AH72" i="93"/>
  <c r="AR72" i="93"/>
  <c r="Z72" i="93"/>
  <c r="V72" i="93"/>
  <c r="AC72" i="93"/>
  <c r="W72" i="93"/>
  <c r="AL72" i="93"/>
  <c r="M72" i="93"/>
  <c r="AE72" i="93"/>
  <c r="O72" i="93"/>
  <c r="AM72" i="93"/>
  <c r="AE78" i="93"/>
  <c r="Y78" i="93"/>
  <c r="AH78" i="93"/>
  <c r="AN78" i="93"/>
  <c r="Z78" i="93"/>
  <c r="O78" i="93"/>
  <c r="AB78" i="93"/>
  <c r="V78" i="93"/>
  <c r="AK78" i="93"/>
  <c r="H78" i="93"/>
  <c r="AR78" i="93"/>
  <c r="AA78" i="93"/>
  <c r="X78" i="93"/>
  <c r="AL78" i="93"/>
  <c r="Q78" i="93"/>
  <c r="AC78" i="93"/>
  <c r="K78" i="93"/>
  <c r="L78" i="93"/>
  <c r="AJ78" i="93"/>
  <c r="P78" i="93"/>
  <c r="AF78" i="93"/>
  <c r="S78" i="93"/>
  <c r="AP78" i="93"/>
  <c r="W78" i="93"/>
  <c r="AQ78" i="93"/>
  <c r="U78" i="93"/>
  <c r="M78" i="93"/>
  <c r="N78" i="93"/>
  <c r="AI78" i="93"/>
  <c r="AO78" i="93"/>
  <c r="AS78" i="93"/>
  <c r="J78" i="93"/>
  <c r="AD78" i="93"/>
  <c r="AM78" i="93"/>
  <c r="R78" i="93"/>
  <c r="I78" i="93"/>
  <c r="AT87" i="93"/>
  <c r="AN63" i="93"/>
  <c r="AO63" i="93"/>
  <c r="AA63" i="93"/>
  <c r="Z63" i="93"/>
  <c r="J63" i="93"/>
  <c r="L63" i="93"/>
  <c r="N63" i="93"/>
  <c r="K63" i="93"/>
  <c r="Q63" i="93"/>
  <c r="S63" i="93"/>
  <c r="AA34" i="93"/>
  <c r="AB34" i="93"/>
  <c r="Y34" i="93"/>
  <c r="AK34" i="93"/>
  <c r="AH34" i="93"/>
  <c r="I34" i="93"/>
  <c r="AI34" i="93"/>
  <c r="P34" i="93"/>
  <c r="P32" i="93" s="1"/>
  <c r="AC34" i="93"/>
  <c r="V34" i="93"/>
  <c r="AL34" i="93"/>
  <c r="U34" i="93"/>
  <c r="N34" i="93"/>
  <c r="Z34" i="93"/>
  <c r="AS34" i="93"/>
  <c r="M34" i="93"/>
  <c r="AQ34" i="93"/>
  <c r="AE34" i="93"/>
  <c r="AR34" i="93"/>
  <c r="AM34" i="93"/>
  <c r="K34" i="93"/>
  <c r="J34" i="93"/>
  <c r="S34" i="93"/>
  <c r="Q34" i="93"/>
  <c r="O34" i="93"/>
  <c r="AO34" i="93"/>
  <c r="AJ34" i="93"/>
  <c r="H34" i="93"/>
  <c r="AD34" i="93"/>
  <c r="X34" i="93"/>
  <c r="L34" i="93"/>
  <c r="AP34" i="93"/>
  <c r="W34" i="93"/>
  <c r="AN34" i="93"/>
  <c r="R34" i="93"/>
  <c r="AF34" i="93"/>
  <c r="AJ30" i="93"/>
  <c r="AE30" i="93"/>
  <c r="P30" i="93"/>
  <c r="AR30" i="93"/>
  <c r="AQ30" i="93"/>
  <c r="AF30" i="93"/>
  <c r="U30" i="93"/>
  <c r="S30" i="93"/>
  <c r="M30" i="93"/>
  <c r="H30" i="93"/>
  <c r="J30" i="93"/>
  <c r="AO30" i="93"/>
  <c r="AI30" i="93"/>
  <c r="AS30" i="93"/>
  <c r="AP30" i="93"/>
  <c r="AH30" i="93"/>
  <c r="AL30" i="93"/>
  <c r="AC30" i="93"/>
  <c r="L30" i="93"/>
  <c r="Y30" i="93"/>
  <c r="R30" i="93"/>
  <c r="AA30" i="93"/>
  <c r="W30" i="93"/>
  <c r="Z30" i="93"/>
  <c r="O30" i="93"/>
  <c r="AB30" i="93"/>
  <c r="V30" i="93"/>
  <c r="AK30" i="93"/>
  <c r="N30" i="93"/>
  <c r="I30" i="93"/>
  <c r="AD30" i="93"/>
  <c r="AM30" i="93"/>
  <c r="AN30" i="93"/>
  <c r="X30" i="93"/>
  <c r="Q30" i="93"/>
  <c r="K30" i="93"/>
  <c r="G19" i="93"/>
  <c r="AM88" i="93"/>
  <c r="AA88" i="93"/>
  <c r="AB88" i="93"/>
  <c r="AR88" i="93"/>
  <c r="I88" i="93"/>
  <c r="K88" i="93"/>
  <c r="AQ88" i="93"/>
  <c r="R88" i="93"/>
  <c r="J88" i="93"/>
  <c r="X53" i="93"/>
  <c r="S53" i="93"/>
  <c r="M53" i="93"/>
  <c r="V53" i="93"/>
  <c r="L53" i="93"/>
  <c r="U53" i="93"/>
  <c r="P53" i="93"/>
  <c r="AH53" i="93"/>
  <c r="N53" i="93"/>
  <c r="AR53" i="93"/>
  <c r="O53" i="93"/>
  <c r="I53" i="93"/>
  <c r="AI53" i="93"/>
  <c r="AB53" i="93"/>
  <c r="AC53" i="93"/>
  <c r="AL53" i="93"/>
  <c r="W53" i="93"/>
  <c r="AN53" i="93"/>
  <c r="AO53" i="93"/>
  <c r="AQ53" i="93"/>
  <c r="AK53" i="93"/>
  <c r="K53" i="93"/>
  <c r="AM53" i="93"/>
  <c r="R53" i="93"/>
  <c r="J53" i="93"/>
  <c r="Y53" i="93"/>
  <c r="H53" i="93"/>
  <c r="AF53" i="93"/>
  <c r="AD53" i="93"/>
  <c r="Z53" i="93"/>
  <c r="AS53" i="93"/>
  <c r="Q53" i="93"/>
  <c r="AJ53" i="93"/>
  <c r="AA53" i="93"/>
  <c r="AE53" i="93"/>
  <c r="AP53" i="93"/>
  <c r="J52" i="93"/>
  <c r="AJ52" i="93"/>
  <c r="AQ52" i="93"/>
  <c r="O52" i="93"/>
  <c r="Q52" i="93"/>
  <c r="AL52" i="93"/>
  <c r="AD52" i="93"/>
  <c r="V52" i="93"/>
  <c r="M52" i="93"/>
  <c r="P52" i="93"/>
  <c r="K52" i="93"/>
  <c r="AP52" i="93"/>
  <c r="AN52" i="93"/>
  <c r="N52" i="93"/>
  <c r="Z52" i="93"/>
  <c r="U52" i="93"/>
  <c r="AO52" i="93"/>
  <c r="AM52" i="93"/>
  <c r="AK52" i="93"/>
  <c r="AB52" i="93"/>
  <c r="S52" i="93"/>
  <c r="AE52" i="93"/>
  <c r="AI52" i="93"/>
  <c r="Y52" i="93"/>
  <c r="AR52" i="93"/>
  <c r="R52" i="93"/>
  <c r="W52" i="93"/>
  <c r="I52" i="93"/>
  <c r="AH52" i="93"/>
  <c r="X52" i="93"/>
  <c r="AS52" i="93"/>
  <c r="L52" i="93"/>
  <c r="AC52" i="93"/>
  <c r="AA52" i="93"/>
  <c r="AF52" i="93"/>
  <c r="H52" i="93"/>
  <c r="G18" i="93"/>
  <c r="G17" i="93"/>
  <c r="AB6" i="77"/>
  <c r="AB15" i="77" s="1"/>
  <c r="AC11" i="92"/>
  <c r="AC11" i="91"/>
  <c r="AC11" i="87"/>
  <c r="AC11" i="93"/>
  <c r="AC11" i="94"/>
  <c r="AC11" i="88"/>
  <c r="AB182" i="77"/>
  <c r="AC11" i="32"/>
  <c r="AC31" i="77"/>
  <c r="Z6" i="80" s="1"/>
  <c r="Z12" i="52"/>
  <c r="L19" i="24"/>
  <c r="L39" i="24"/>
  <c r="L56" i="24"/>
  <c r="L23" i="24"/>
  <c r="L33" i="24"/>
  <c r="L50" i="24"/>
  <c r="L60" i="24"/>
  <c r="L74" i="24"/>
  <c r="L87" i="24"/>
  <c r="L16" i="24"/>
  <c r="L21" i="24"/>
  <c r="L25" i="24"/>
  <c r="L30" i="24"/>
  <c r="L35" i="24"/>
  <c r="L40" i="24"/>
  <c r="L48" i="24"/>
  <c r="L53" i="24"/>
  <c r="L58" i="24"/>
  <c r="L62" i="24"/>
  <c r="L67" i="24"/>
  <c r="L72" i="24"/>
  <c r="L80" i="24"/>
  <c r="L85" i="24"/>
  <c r="L90" i="24"/>
  <c r="L95" i="24"/>
  <c r="L99" i="24"/>
  <c r="L104" i="24"/>
  <c r="L29" i="24"/>
  <c r="L47" i="24"/>
  <c r="L61" i="24"/>
  <c r="L66" i="24"/>
  <c r="L71" i="24"/>
  <c r="L79" i="24"/>
  <c r="L84" i="24"/>
  <c r="L89" i="24"/>
  <c r="L93" i="24"/>
  <c r="L98" i="24"/>
  <c r="L103" i="24"/>
  <c r="L34" i="24"/>
  <c r="L18" i="24"/>
  <c r="L42" i="24"/>
  <c r="L65" i="24"/>
  <c r="L78" i="24"/>
  <c r="L92" i="24"/>
  <c r="L97" i="24"/>
  <c r="L102" i="24"/>
  <c r="L24" i="24"/>
  <c r="L43" i="24"/>
  <c r="L52" i="24"/>
  <c r="L15" i="24"/>
  <c r="L28" i="24"/>
  <c r="L37" i="24"/>
  <c r="L46" i="24"/>
  <c r="L55" i="24"/>
  <c r="L70" i="24"/>
  <c r="L83" i="24"/>
  <c r="L17" i="24"/>
  <c r="L22" i="24"/>
  <c r="L27" i="24"/>
  <c r="L31" i="24"/>
  <c r="L36" i="24"/>
  <c r="L41" i="24"/>
  <c r="L49" i="24"/>
  <c r="L54" i="24"/>
  <c r="L59" i="24"/>
  <c r="L64" i="24"/>
  <c r="L68" i="24"/>
  <c r="L73" i="24"/>
  <c r="L77" i="24"/>
  <c r="L81" i="24"/>
  <c r="L86" i="24"/>
  <c r="L91" i="24"/>
  <c r="L96" i="24"/>
  <c r="L101" i="24"/>
  <c r="L105" i="24"/>
  <c r="L320" i="24"/>
  <c r="L11" i="24"/>
  <c r="AM32" i="93" l="1"/>
  <c r="AG49" i="93"/>
  <c r="AK26" i="93"/>
  <c r="Y26" i="93"/>
  <c r="Y57" i="93"/>
  <c r="X57" i="93"/>
  <c r="AL57" i="93"/>
  <c r="AR57" i="93"/>
  <c r="S57" i="93"/>
  <c r="AA69" i="93"/>
  <c r="AE76" i="93"/>
  <c r="AJ76" i="93"/>
  <c r="K76" i="93"/>
  <c r="P45" i="93"/>
  <c r="AF32" i="93"/>
  <c r="AP32" i="93"/>
  <c r="Q32" i="93"/>
  <c r="M32" i="93"/>
  <c r="AK32" i="93"/>
  <c r="AE32" i="93"/>
  <c r="K26" i="93"/>
  <c r="AM26" i="93"/>
  <c r="Z26" i="93"/>
  <c r="AO26" i="93"/>
  <c r="S26" i="93"/>
  <c r="AR26" i="93"/>
  <c r="AJ32" i="93"/>
  <c r="AI32" i="93"/>
  <c r="AT81" i="93"/>
  <c r="AN32" i="93"/>
  <c r="AT37" i="93"/>
  <c r="AG37" i="93"/>
  <c r="AG35" i="93"/>
  <c r="AT25" i="93"/>
  <c r="AT73" i="93"/>
  <c r="J51" i="93"/>
  <c r="AD82" i="93"/>
  <c r="AO88" i="93"/>
  <c r="AL88" i="93"/>
  <c r="S88" i="93"/>
  <c r="AE88" i="93"/>
  <c r="Q88" i="93"/>
  <c r="Z88" i="93"/>
  <c r="AF88" i="93"/>
  <c r="X26" i="93"/>
  <c r="I26" i="93"/>
  <c r="AB26" i="93"/>
  <c r="AA26" i="93"/>
  <c r="AC26" i="93"/>
  <c r="AF26" i="93"/>
  <c r="AE26" i="93"/>
  <c r="X32" i="93"/>
  <c r="AO32" i="93"/>
  <c r="J32" i="93"/>
  <c r="Z32" i="93"/>
  <c r="V32" i="93"/>
  <c r="I32" i="93"/>
  <c r="AB32" i="93"/>
  <c r="W63" i="93"/>
  <c r="AJ63" i="93"/>
  <c r="AP63" i="93"/>
  <c r="AE57" i="93"/>
  <c r="V57" i="93"/>
  <c r="N57" i="93"/>
  <c r="K57" i="93"/>
  <c r="AM100" i="93"/>
  <c r="AB76" i="93"/>
  <c r="AR76" i="93"/>
  <c r="AP76" i="93"/>
  <c r="R76" i="93"/>
  <c r="AO94" i="93"/>
  <c r="AR69" i="93"/>
  <c r="N45" i="93"/>
  <c r="V51" i="93"/>
  <c r="N26" i="93"/>
  <c r="K32" i="93"/>
  <c r="AU97" i="93"/>
  <c r="AT92" i="93"/>
  <c r="AU83" i="93"/>
  <c r="AF57" i="93"/>
  <c r="AQ57" i="93"/>
  <c r="J57" i="93"/>
  <c r="AG58" i="93"/>
  <c r="U57" i="93"/>
  <c r="AU42" i="93"/>
  <c r="AT42" i="93"/>
  <c r="T37" i="93"/>
  <c r="T33" i="93"/>
  <c r="AT105" i="93"/>
  <c r="AE100" i="93"/>
  <c r="M100" i="93"/>
  <c r="O100" i="93"/>
  <c r="AP100" i="93"/>
  <c r="AU81" i="93"/>
  <c r="Q76" i="93"/>
  <c r="AO76" i="93"/>
  <c r="AG77" i="93"/>
  <c r="U76" i="93"/>
  <c r="AM76" i="93"/>
  <c r="L76" i="93"/>
  <c r="H76" i="93"/>
  <c r="T77" i="93"/>
  <c r="AU71" i="93"/>
  <c r="T71" i="93"/>
  <c r="AT61" i="93"/>
  <c r="AU56" i="93"/>
  <c r="AU41" i="93"/>
  <c r="T41" i="93"/>
  <c r="T27" i="93"/>
  <c r="AU27" i="93"/>
  <c r="AU104" i="93"/>
  <c r="AT104" i="93"/>
  <c r="AU99" i="93"/>
  <c r="Y94" i="93"/>
  <c r="P94" i="93"/>
  <c r="AS94" i="93"/>
  <c r="AU95" i="93"/>
  <c r="AD94" i="93"/>
  <c r="T95" i="93"/>
  <c r="H94" i="93"/>
  <c r="M94" i="93"/>
  <c r="AN94" i="93"/>
  <c r="I94" i="93"/>
  <c r="T80" i="93"/>
  <c r="AK69" i="93"/>
  <c r="AO69" i="93"/>
  <c r="AG70" i="93"/>
  <c r="U69" i="93"/>
  <c r="V69" i="93"/>
  <c r="AN69" i="93"/>
  <c r="I69" i="93"/>
  <c r="AM69" i="93"/>
  <c r="O69" i="93"/>
  <c r="AU65" i="93"/>
  <c r="V45" i="93"/>
  <c r="AQ45" i="93"/>
  <c r="O45" i="93"/>
  <c r="Q45" i="93"/>
  <c r="K45" i="93"/>
  <c r="AH45" i="93"/>
  <c r="AT46" i="93"/>
  <c r="AP45" i="93"/>
  <c r="AI45" i="93"/>
  <c r="AU40" i="93"/>
  <c r="AU35" i="93"/>
  <c r="T98" i="93"/>
  <c r="AT93" i="93"/>
  <c r="AG84" i="93"/>
  <c r="T73" i="93"/>
  <c r="AT49" i="93"/>
  <c r="T49" i="93"/>
  <c r="AU43" i="93"/>
  <c r="AL38" i="93"/>
  <c r="AM38" i="93"/>
  <c r="AU39" i="93"/>
  <c r="AS38" i="93"/>
  <c r="AC38" i="93"/>
  <c r="V38" i="93"/>
  <c r="R38" i="93"/>
  <c r="I38" i="93"/>
  <c r="N38" i="93"/>
  <c r="O38" i="93"/>
  <c r="AA51" i="93"/>
  <c r="X51" i="93"/>
  <c r="N51" i="93"/>
  <c r="AJ51" i="93"/>
  <c r="AO82" i="93"/>
  <c r="AJ82" i="93"/>
  <c r="P82" i="93"/>
  <c r="W82" i="93"/>
  <c r="AF82" i="93"/>
  <c r="AR82" i="93"/>
  <c r="AI82" i="93"/>
  <c r="W88" i="93"/>
  <c r="AD88" i="93"/>
  <c r="AP88" i="93"/>
  <c r="L88" i="93"/>
  <c r="X88" i="93"/>
  <c r="AJ88" i="93"/>
  <c r="AK88" i="93"/>
  <c r="Q26" i="93"/>
  <c r="AD26" i="93"/>
  <c r="V26" i="93"/>
  <c r="W26" i="93"/>
  <c r="L26" i="93"/>
  <c r="AP26" i="93"/>
  <c r="J26" i="93"/>
  <c r="P26" i="93"/>
  <c r="R32" i="93"/>
  <c r="L32" i="93"/>
  <c r="S32" i="93"/>
  <c r="AR32" i="93"/>
  <c r="AL32" i="93"/>
  <c r="Y32" i="93"/>
  <c r="AM63" i="93"/>
  <c r="AQ63" i="93"/>
  <c r="AR63" i="93"/>
  <c r="T102" i="93"/>
  <c r="T97" i="93"/>
  <c r="AG97" i="93"/>
  <c r="T92" i="93"/>
  <c r="AG87" i="93"/>
  <c r="AU78" i="93"/>
  <c r="AT78" i="93"/>
  <c r="AU72" i="93"/>
  <c r="AT62" i="93"/>
  <c r="AB57" i="93"/>
  <c r="AN57" i="93"/>
  <c r="AK57" i="93"/>
  <c r="W57" i="93"/>
  <c r="L57" i="93"/>
  <c r="Z57" i="93"/>
  <c r="M57" i="93"/>
  <c r="O57" i="93"/>
  <c r="AJ57" i="93"/>
  <c r="AU48" i="93"/>
  <c r="AG42" i="93"/>
  <c r="AU37" i="93"/>
  <c r="AG33" i="93"/>
  <c r="AU28" i="93"/>
  <c r="AT28" i="93"/>
  <c r="U100" i="93"/>
  <c r="AG101" i="93"/>
  <c r="T101" i="93"/>
  <c r="H100" i="93"/>
  <c r="N100" i="93"/>
  <c r="S100" i="93"/>
  <c r="AK100" i="93"/>
  <c r="AC100" i="93"/>
  <c r="K100" i="93"/>
  <c r="AA100" i="93"/>
  <c r="AQ100" i="93"/>
  <c r="AU96" i="93"/>
  <c r="AT91" i="93"/>
  <c r="AG91" i="93"/>
  <c r="AA76" i="93"/>
  <c r="O76" i="93"/>
  <c r="S76" i="93"/>
  <c r="AQ76" i="93"/>
  <c r="AF76" i="93"/>
  <c r="N76" i="93"/>
  <c r="I76" i="93"/>
  <c r="J76" i="93"/>
  <c r="AK76" i="93"/>
  <c r="AU61" i="93"/>
  <c r="AG61" i="93"/>
  <c r="AU47" i="93"/>
  <c r="T31" i="93"/>
  <c r="AT31" i="93"/>
  <c r="AT27" i="93"/>
  <c r="AG104" i="93"/>
  <c r="AC94" i="93"/>
  <c r="AJ94" i="93"/>
  <c r="AP94" i="93"/>
  <c r="AT95" i="93"/>
  <c r="AH94" i="93"/>
  <c r="K94" i="93"/>
  <c r="L94" i="93"/>
  <c r="X94" i="93"/>
  <c r="W94" i="93"/>
  <c r="V94" i="93"/>
  <c r="T90" i="93"/>
  <c r="AU90" i="93"/>
  <c r="AU80" i="93"/>
  <c r="AT80" i="93"/>
  <c r="S69" i="93"/>
  <c r="AH69" i="93"/>
  <c r="AT70" i="93"/>
  <c r="AI69" i="93"/>
  <c r="AE69" i="93"/>
  <c r="AF69" i="93"/>
  <c r="W69" i="93"/>
  <c r="Y69" i="93"/>
  <c r="M69" i="93"/>
  <c r="AQ69" i="93"/>
  <c r="T65" i="93"/>
  <c r="T60" i="93"/>
  <c r="AG55" i="93"/>
  <c r="AT50" i="93"/>
  <c r="AU46" i="93"/>
  <c r="AS45" i="93"/>
  <c r="L45" i="93"/>
  <c r="AD45" i="93"/>
  <c r="AC45" i="93"/>
  <c r="I45" i="93"/>
  <c r="W45" i="93"/>
  <c r="AF45" i="93"/>
  <c r="AR45" i="93"/>
  <c r="U45" i="93"/>
  <c r="AG46" i="93"/>
  <c r="T40" i="93"/>
  <c r="AT35" i="93"/>
  <c r="AU103" i="93"/>
  <c r="AG103" i="93"/>
  <c r="AU98" i="93"/>
  <c r="AT79" i="93"/>
  <c r="AG73" i="93"/>
  <c r="T68" i="93"/>
  <c r="AG68" i="93"/>
  <c r="AU59" i="93"/>
  <c r="AT54" i="93"/>
  <c r="AU49" i="93"/>
  <c r="AA38" i="93"/>
  <c r="P38" i="93"/>
  <c r="Q38" i="93"/>
  <c r="AJ38" i="93"/>
  <c r="AB38" i="93"/>
  <c r="AE38" i="93"/>
  <c r="L38" i="93"/>
  <c r="S38" i="93"/>
  <c r="AQ38" i="93"/>
  <c r="T29" i="93"/>
  <c r="AT102" i="93"/>
  <c r="AT97" i="93"/>
  <c r="AU92" i="93"/>
  <c r="T87" i="93"/>
  <c r="AU87" i="93"/>
  <c r="AG83" i="93"/>
  <c r="T83" i="93"/>
  <c r="AT83" i="93"/>
  <c r="AG78" i="93"/>
  <c r="T78" i="93"/>
  <c r="AT72" i="93"/>
  <c r="AG67" i="93"/>
  <c r="AT67" i="93"/>
  <c r="AG62" i="93"/>
  <c r="T62" i="93"/>
  <c r="AU62" i="93"/>
  <c r="AD57" i="93"/>
  <c r="P57" i="93"/>
  <c r="AI57" i="93"/>
  <c r="AC57" i="93"/>
  <c r="T58" i="93"/>
  <c r="H57" i="93"/>
  <c r="T42" i="93"/>
  <c r="AU33" i="93"/>
  <c r="AG28" i="93"/>
  <c r="AU105" i="93"/>
  <c r="R100" i="93"/>
  <c r="AH100" i="93"/>
  <c r="AT101" i="93"/>
  <c r="AN100" i="93"/>
  <c r="P100" i="93"/>
  <c r="V100" i="93"/>
  <c r="AU101" i="93"/>
  <c r="AS100" i="93"/>
  <c r="AJ100" i="93"/>
  <c r="AF100" i="93"/>
  <c r="AT96" i="93"/>
  <c r="AG96" i="93"/>
  <c r="T91" i="93"/>
  <c r="AG81" i="93"/>
  <c r="V76" i="93"/>
  <c r="P76" i="93"/>
  <c r="AU77" i="93"/>
  <c r="AS76" i="93"/>
  <c r="M76" i="93"/>
  <c r="AI76" i="93"/>
  <c r="AG71" i="93"/>
  <c r="T56" i="93"/>
  <c r="AG56" i="93"/>
  <c r="T47" i="93"/>
  <c r="AT36" i="93"/>
  <c r="AG36" i="93"/>
  <c r="AU31" i="93"/>
  <c r="AG31" i="93"/>
  <c r="AG27" i="93"/>
  <c r="T99" i="93"/>
  <c r="AT99" i="93"/>
  <c r="AQ94" i="93"/>
  <c r="Q94" i="93"/>
  <c r="AL94" i="93"/>
  <c r="AA94" i="93"/>
  <c r="N94" i="93"/>
  <c r="U94" i="93"/>
  <c r="AG95" i="93"/>
  <c r="S94" i="93"/>
  <c r="J94" i="93"/>
  <c r="AT74" i="93"/>
  <c r="T74" i="93"/>
  <c r="J69" i="93"/>
  <c r="AJ69" i="93"/>
  <c r="AS69" i="93"/>
  <c r="AU70" i="93"/>
  <c r="R69" i="93"/>
  <c r="L69" i="93"/>
  <c r="X69" i="93"/>
  <c r="AB69" i="93"/>
  <c r="AL69" i="93"/>
  <c r="AT65" i="93"/>
  <c r="AG60" i="93"/>
  <c r="AU60" i="93"/>
  <c r="AT60" i="93"/>
  <c r="AT55" i="93"/>
  <c r="T55" i="93"/>
  <c r="AG50" i="93"/>
  <c r="T50" i="93"/>
  <c r="AL45" i="93"/>
  <c r="AA45" i="93"/>
  <c r="S45" i="93"/>
  <c r="AN45" i="93"/>
  <c r="AB45" i="93"/>
  <c r="H45" i="93"/>
  <c r="T46" i="93"/>
  <c r="AM45" i="93"/>
  <c r="Z45" i="93"/>
  <c r="AG40" i="93"/>
  <c r="T35" i="93"/>
  <c r="T25" i="93"/>
  <c r="AG25" i="93"/>
  <c r="AT103" i="93"/>
  <c r="AU93" i="93"/>
  <c r="AT84" i="93"/>
  <c r="AU84" i="93"/>
  <c r="AU73" i="93"/>
  <c r="AU68" i="93"/>
  <c r="AG59" i="93"/>
  <c r="T43" i="93"/>
  <c r="AG43" i="93"/>
  <c r="AK38" i="93"/>
  <c r="AR38" i="93"/>
  <c r="Z38" i="93"/>
  <c r="W38" i="93"/>
  <c r="Y38" i="93"/>
  <c r="AH38" i="93"/>
  <c r="AT39" i="93"/>
  <c r="X38" i="93"/>
  <c r="AP38" i="93"/>
  <c r="AF38" i="93"/>
  <c r="AU29" i="93"/>
  <c r="AG29" i="93"/>
  <c r="AT29" i="93"/>
  <c r="AU24" i="93"/>
  <c r="T24" i="93"/>
  <c r="I51" i="93"/>
  <c r="AP51" i="93"/>
  <c r="O51" i="93"/>
  <c r="AN82" i="93"/>
  <c r="I82" i="93"/>
  <c r="O82" i="93"/>
  <c r="AQ82" i="93"/>
  <c r="AN88" i="93"/>
  <c r="M88" i="93"/>
  <c r="N88" i="93"/>
  <c r="AC88" i="93"/>
  <c r="O88" i="93"/>
  <c r="P88" i="93"/>
  <c r="V88" i="93"/>
  <c r="Y88" i="93"/>
  <c r="AI88" i="93"/>
  <c r="AN26" i="93"/>
  <c r="O26" i="93"/>
  <c r="R26" i="93"/>
  <c r="AL26" i="93"/>
  <c r="AI26" i="93"/>
  <c r="M26" i="93"/>
  <c r="AQ26" i="93"/>
  <c r="AJ26" i="93"/>
  <c r="W32" i="93"/>
  <c r="AD32" i="93"/>
  <c r="O32" i="93"/>
  <c r="AQ32" i="93"/>
  <c r="N32" i="93"/>
  <c r="AC32" i="93"/>
  <c r="AA32" i="93"/>
  <c r="X63" i="93"/>
  <c r="AU102" i="93"/>
  <c r="AG102" i="93"/>
  <c r="AG92" i="93"/>
  <c r="AG72" i="93"/>
  <c r="T72" i="93"/>
  <c r="T67" i="93"/>
  <c r="AU67" i="93"/>
  <c r="AH57" i="93"/>
  <c r="AT58" i="93"/>
  <c r="AP57" i="93"/>
  <c r="AO57" i="93"/>
  <c r="I57" i="93"/>
  <c r="AU58" i="93"/>
  <c r="AS57" i="93"/>
  <c r="AA57" i="93"/>
  <c r="R57" i="93"/>
  <c r="Q57" i="93"/>
  <c r="AM57" i="93"/>
  <c r="AG48" i="93"/>
  <c r="AT48" i="93"/>
  <c r="T48" i="93"/>
  <c r="AT33" i="93"/>
  <c r="T28" i="93"/>
  <c r="T105" i="93"/>
  <c r="X100" i="93"/>
  <c r="AI100" i="93"/>
  <c r="L100" i="93"/>
  <c r="J100" i="93"/>
  <c r="W100" i="93"/>
  <c r="I100" i="93"/>
  <c r="Y100" i="93"/>
  <c r="AD100" i="93"/>
  <c r="AB100" i="93"/>
  <c r="T96" i="93"/>
  <c r="AU91" i="93"/>
  <c r="T81" i="93"/>
  <c r="AC76" i="93"/>
  <c r="W76" i="93"/>
  <c r="Y76" i="93"/>
  <c r="AH76" i="93"/>
  <c r="AT77" i="93"/>
  <c r="Z76" i="93"/>
  <c r="AL76" i="93"/>
  <c r="AN76" i="93"/>
  <c r="X76" i="93"/>
  <c r="AD76" i="93"/>
  <c r="AT71" i="93"/>
  <c r="T61" i="93"/>
  <c r="AT56" i="93"/>
  <c r="AG47" i="93"/>
  <c r="AT47" i="93"/>
  <c r="AT41" i="93"/>
  <c r="AG41" i="93"/>
  <c r="AU36" i="93"/>
  <c r="T36" i="93"/>
  <c r="AG99" i="93"/>
  <c r="AB94" i="93"/>
  <c r="O94" i="93"/>
  <c r="AM94" i="93"/>
  <c r="Z94" i="93"/>
  <c r="AE94" i="93"/>
  <c r="AI94" i="93"/>
  <c r="AR94" i="93"/>
  <c r="R94" i="93"/>
  <c r="AK94" i="93"/>
  <c r="AT90" i="93"/>
  <c r="AG90" i="93"/>
  <c r="AG80" i="93"/>
  <c r="AG74" i="93"/>
  <c r="AU74" i="93"/>
  <c r="Z69" i="93"/>
  <c r="T70" i="93"/>
  <c r="H69" i="93"/>
  <c r="AC69" i="93"/>
  <c r="P69" i="93"/>
  <c r="K69" i="93"/>
  <c r="N69" i="93"/>
  <c r="AD69" i="93"/>
  <c r="AP69" i="93"/>
  <c r="Q69" i="93"/>
  <c r="AG65" i="93"/>
  <c r="AU55" i="93"/>
  <c r="AU50" i="93"/>
  <c r="R45" i="93"/>
  <c r="AE45" i="93"/>
  <c r="X45" i="93"/>
  <c r="AJ45" i="93"/>
  <c r="AK45" i="93"/>
  <c r="AO45" i="93"/>
  <c r="J45" i="93"/>
  <c r="M45" i="93"/>
  <c r="Y45" i="93"/>
  <c r="AT40" i="93"/>
  <c r="AU25" i="93"/>
  <c r="T103" i="93"/>
  <c r="AG98" i="93"/>
  <c r="AT98" i="93"/>
  <c r="T93" i="93"/>
  <c r="AG93" i="93"/>
  <c r="T84" i="93"/>
  <c r="T79" i="93"/>
  <c r="AG79" i="93"/>
  <c r="AU79" i="93"/>
  <c r="AT59" i="93"/>
  <c r="T59" i="93"/>
  <c r="T54" i="93"/>
  <c r="AU54" i="93"/>
  <c r="AG54" i="93"/>
  <c r="AT43" i="93"/>
  <c r="T39" i="93"/>
  <c r="H38" i="93"/>
  <c r="AN38" i="93"/>
  <c r="U38" i="93"/>
  <c r="AG39" i="93"/>
  <c r="M38" i="93"/>
  <c r="AO38" i="93"/>
  <c r="AD38" i="93"/>
  <c r="J38" i="93"/>
  <c r="K38" i="93"/>
  <c r="AI38" i="93"/>
  <c r="AT24" i="93"/>
  <c r="AG24" i="93"/>
  <c r="AK82" i="93"/>
  <c r="S82" i="93"/>
  <c r="J82" i="93"/>
  <c r="Z82" i="93"/>
  <c r="M82" i="93"/>
  <c r="Q82" i="93"/>
  <c r="N82" i="93"/>
  <c r="L82" i="93"/>
  <c r="AA82" i="93"/>
  <c r="AM82" i="93"/>
  <c r="AL82" i="93"/>
  <c r="AE82" i="93"/>
  <c r="X82" i="93"/>
  <c r="R82" i="93"/>
  <c r="V82" i="93"/>
  <c r="AT86" i="93"/>
  <c r="AG86" i="93"/>
  <c r="T86" i="93"/>
  <c r="AU86" i="93"/>
  <c r="K82" i="93"/>
  <c r="AP82" i="93"/>
  <c r="Y82" i="93"/>
  <c r="AC82" i="93"/>
  <c r="AB82" i="93"/>
  <c r="AE63" i="93"/>
  <c r="AK63" i="93"/>
  <c r="AI63" i="93"/>
  <c r="V63" i="93"/>
  <c r="Y63" i="93"/>
  <c r="AG66" i="93"/>
  <c r="I63" i="93"/>
  <c r="AF63" i="93"/>
  <c r="AC63" i="93"/>
  <c r="M63" i="93"/>
  <c r="R63" i="93"/>
  <c r="T66" i="93"/>
  <c r="AL63" i="93"/>
  <c r="AD63" i="93"/>
  <c r="O63" i="93"/>
  <c r="P63" i="93"/>
  <c r="AB63" i="93"/>
  <c r="AU66" i="93"/>
  <c r="AT66" i="93"/>
  <c r="AT64" i="93"/>
  <c r="AH63" i="93"/>
  <c r="AU64" i="93"/>
  <c r="AS63" i="93"/>
  <c r="T64" i="93"/>
  <c r="H63" i="93"/>
  <c r="AG64" i="93"/>
  <c r="U63" i="93"/>
  <c r="AR51" i="93"/>
  <c r="S51" i="93"/>
  <c r="L51" i="93"/>
  <c r="Y51" i="93"/>
  <c r="AB51" i="93"/>
  <c r="W51" i="93"/>
  <c r="AI51" i="93"/>
  <c r="AK51" i="93"/>
  <c r="Z51" i="93"/>
  <c r="K51" i="93"/>
  <c r="AD51" i="93"/>
  <c r="T34" i="93"/>
  <c r="H32" i="93"/>
  <c r="AS32" i="93"/>
  <c r="AU34" i="93"/>
  <c r="U32" i="93"/>
  <c r="AG34" i="93"/>
  <c r="AH32" i="93"/>
  <c r="AT34" i="93"/>
  <c r="AG30" i="93"/>
  <c r="U26" i="93"/>
  <c r="AU30" i="93"/>
  <c r="AS26" i="93"/>
  <c r="H26" i="93"/>
  <c r="T30" i="93"/>
  <c r="AH26" i="93"/>
  <c r="AT30" i="93"/>
  <c r="AO19" i="93"/>
  <c r="Q19" i="93"/>
  <c r="AF19" i="93"/>
  <c r="I19" i="93"/>
  <c r="AS19" i="93"/>
  <c r="AD19" i="93"/>
  <c r="M19" i="93"/>
  <c r="AJ19" i="93"/>
  <c r="N19" i="93"/>
  <c r="AI19" i="93"/>
  <c r="L19" i="93"/>
  <c r="AC19" i="93"/>
  <c r="AQ19" i="93"/>
  <c r="U19" i="93"/>
  <c r="AB19" i="93"/>
  <c r="V19" i="93"/>
  <c r="AP19" i="93"/>
  <c r="Y19" i="93"/>
  <c r="AA19" i="93"/>
  <c r="AE19" i="93"/>
  <c r="AR19" i="93"/>
  <c r="X19" i="93"/>
  <c r="AL19" i="93"/>
  <c r="O19" i="93"/>
  <c r="P19" i="93"/>
  <c r="K19" i="93"/>
  <c r="S19" i="93"/>
  <c r="R19" i="93"/>
  <c r="AN19" i="93"/>
  <c r="Z19" i="93"/>
  <c r="AM19" i="93"/>
  <c r="AH19" i="93"/>
  <c r="H19" i="93"/>
  <c r="AK19" i="93"/>
  <c r="J19" i="93"/>
  <c r="W19" i="93"/>
  <c r="AN51" i="93"/>
  <c r="AH88" i="93"/>
  <c r="AT89" i="93"/>
  <c r="AG89" i="93"/>
  <c r="U88" i="93"/>
  <c r="AU89" i="93"/>
  <c r="AS88" i="93"/>
  <c r="T89" i="93"/>
  <c r="H88" i="93"/>
  <c r="AU85" i="93"/>
  <c r="AS82" i="93"/>
  <c r="AH82" i="93"/>
  <c r="AT85" i="93"/>
  <c r="T85" i="93"/>
  <c r="H82" i="93"/>
  <c r="U82" i="93"/>
  <c r="AG85" i="93"/>
  <c r="AT53" i="93"/>
  <c r="AF51" i="93"/>
  <c r="T53" i="93"/>
  <c r="R51" i="93"/>
  <c r="AE51" i="93"/>
  <c r="AM51" i="93"/>
  <c r="P51" i="93"/>
  <c r="AL51" i="93"/>
  <c r="AG53" i="93"/>
  <c r="AQ51" i="93"/>
  <c r="AU53" i="93"/>
  <c r="AC51" i="93"/>
  <c r="AO51" i="93"/>
  <c r="M51" i="93"/>
  <c r="Q51" i="93"/>
  <c r="AU52" i="93"/>
  <c r="AS51" i="93"/>
  <c r="T52" i="93"/>
  <c r="H51" i="93"/>
  <c r="U51" i="93"/>
  <c r="AG52" i="93"/>
  <c r="AH51" i="93"/>
  <c r="AT52" i="93"/>
  <c r="AO18" i="93"/>
  <c r="I18" i="93"/>
  <c r="AA18" i="93"/>
  <c r="Q18" i="93"/>
  <c r="AK18" i="93"/>
  <c r="AP18" i="93"/>
  <c r="AC18" i="93"/>
  <c r="H18" i="93"/>
  <c r="W18" i="93"/>
  <c r="X18" i="93"/>
  <c r="AL18" i="93"/>
  <c r="U18" i="93"/>
  <c r="R18" i="93"/>
  <c r="AS18" i="93"/>
  <c r="AQ18" i="93"/>
  <c r="O18" i="93"/>
  <c r="L18" i="93"/>
  <c r="S18" i="93"/>
  <c r="J18" i="93"/>
  <c r="Z18" i="93"/>
  <c r="P18" i="93"/>
  <c r="AI18" i="93"/>
  <c r="Y18" i="93"/>
  <c r="AN18" i="93"/>
  <c r="AD18" i="93"/>
  <c r="V18" i="93"/>
  <c r="M18" i="93"/>
  <c r="AR18" i="93"/>
  <c r="AF18" i="93"/>
  <c r="AM18" i="93"/>
  <c r="AJ18" i="93"/>
  <c r="AH18" i="93"/>
  <c r="AE18" i="93"/>
  <c r="N18" i="93"/>
  <c r="AB18" i="93"/>
  <c r="K18" i="93"/>
  <c r="AC6" i="77"/>
  <c r="AC15" i="77" s="1"/>
  <c r="AD11" i="93"/>
  <c r="AD11" i="92"/>
  <c r="AD11" i="87"/>
  <c r="AD11" i="94"/>
  <c r="AD11" i="91"/>
  <c r="AD11" i="88"/>
  <c r="AC182" i="77"/>
  <c r="AD11" i="32"/>
  <c r="AC10" i="66"/>
  <c r="J27" i="66"/>
  <c r="L282" i="24"/>
  <c r="J36" i="66"/>
  <c r="AD31" i="77"/>
  <c r="AA6" i="80" s="1"/>
  <c r="AA12" i="52"/>
  <c r="L308" i="24"/>
  <c r="L339" i="24"/>
  <c r="L327" i="24"/>
  <c r="L94" i="24"/>
  <c r="L76" i="24"/>
  <c r="L26" i="24"/>
  <c r="L69" i="24"/>
  <c r="L51" i="24"/>
  <c r="L358" i="24"/>
  <c r="L233" i="24"/>
  <c r="L351" i="24"/>
  <c r="L220" i="24"/>
  <c r="L296" i="24"/>
  <c r="L239" i="24"/>
  <c r="L376" i="24"/>
  <c r="L63" i="24"/>
  <c r="L82" i="24"/>
  <c r="L14" i="24"/>
  <c r="L100" i="24"/>
  <c r="L202" i="24"/>
  <c r="L364" i="24"/>
  <c r="L382" i="24"/>
  <c r="L302" i="24"/>
  <c r="L370" i="24"/>
  <c r="L276" i="24"/>
  <c r="L270" i="24"/>
  <c r="L288" i="24"/>
  <c r="L20" i="24"/>
  <c r="L32" i="24"/>
  <c r="L45" i="24"/>
  <c r="L257" i="24"/>
  <c r="L345" i="24"/>
  <c r="L251" i="24"/>
  <c r="L245" i="24"/>
  <c r="L264" i="24"/>
  <c r="L208" i="24"/>
  <c r="L226" i="24"/>
  <c r="L314" i="24"/>
  <c r="L214" i="24"/>
  <c r="L333" i="24"/>
  <c r="L88" i="24"/>
  <c r="L57" i="24"/>
  <c r="L38" i="24"/>
  <c r="B87" i="32"/>
  <c r="B86" i="32"/>
  <c r="B85" i="32"/>
  <c r="B84" i="32"/>
  <c r="Y75" i="93" l="1"/>
  <c r="AM75" i="93"/>
  <c r="AI75" i="93"/>
  <c r="J44" i="93"/>
  <c r="AN44" i="93"/>
  <c r="AQ75" i="93"/>
  <c r="AP75" i="93"/>
  <c r="AO75" i="93"/>
  <c r="V75" i="93"/>
  <c r="AF75" i="93"/>
  <c r="AG88" i="93"/>
  <c r="Q75" i="93"/>
  <c r="AJ44" i="93"/>
  <c r="T32" i="93"/>
  <c r="V44" i="93"/>
  <c r="AA75" i="93"/>
  <c r="AK75" i="93"/>
  <c r="T69" i="93"/>
  <c r="AB75" i="93"/>
  <c r="Q44" i="93"/>
  <c r="T88" i="93"/>
  <c r="AG26" i="93"/>
  <c r="X75" i="93"/>
  <c r="M75" i="93"/>
  <c r="P75" i="93"/>
  <c r="I75" i="93"/>
  <c r="AG51" i="93"/>
  <c r="AO44" i="93"/>
  <c r="T82" i="93"/>
  <c r="AU26" i="93"/>
  <c r="K44" i="93"/>
  <c r="W44" i="93"/>
  <c r="S44" i="93"/>
  <c r="AC75" i="93"/>
  <c r="AL75" i="93"/>
  <c r="N75" i="93"/>
  <c r="J75" i="93"/>
  <c r="AG38" i="93"/>
  <c r="T38" i="93"/>
  <c r="AD75" i="93"/>
  <c r="T45" i="93"/>
  <c r="AT69" i="93"/>
  <c r="AR75" i="93"/>
  <c r="AJ75" i="93"/>
  <c r="O75" i="93"/>
  <c r="AP44" i="93"/>
  <c r="AU69" i="93"/>
  <c r="AG94" i="93"/>
  <c r="AU45" i="93"/>
  <c r="T100" i="93"/>
  <c r="X44" i="93"/>
  <c r="AQ44" i="93"/>
  <c r="AM44" i="93"/>
  <c r="AT19" i="93"/>
  <c r="AT26" i="93"/>
  <c r="AT32" i="93"/>
  <c r="AU32" i="93"/>
  <c r="L44" i="93"/>
  <c r="AG63" i="93"/>
  <c r="O44" i="93"/>
  <c r="I44" i="93"/>
  <c r="K75" i="93"/>
  <c r="AE75" i="93"/>
  <c r="L75" i="93"/>
  <c r="Z75" i="93"/>
  <c r="AT76" i="93"/>
  <c r="AU57" i="93"/>
  <c r="AT57" i="93"/>
  <c r="AU76" i="93"/>
  <c r="AT94" i="93"/>
  <c r="AG100" i="93"/>
  <c r="AA44" i="93"/>
  <c r="AU38" i="93"/>
  <c r="AG69" i="93"/>
  <c r="T94" i="93"/>
  <c r="AG57" i="93"/>
  <c r="AN75" i="93"/>
  <c r="AT38" i="93"/>
  <c r="AG45" i="93"/>
  <c r="W75" i="93"/>
  <c r="T76" i="93"/>
  <c r="AU88" i="93"/>
  <c r="AT88" i="93"/>
  <c r="T26" i="93"/>
  <c r="AG32" i="93"/>
  <c r="Z44" i="93"/>
  <c r="AB44" i="93"/>
  <c r="AR44" i="93"/>
  <c r="R75" i="93"/>
  <c r="S75" i="93"/>
  <c r="AU100" i="93"/>
  <c r="AT100" i="93"/>
  <c r="T57" i="93"/>
  <c r="N44" i="93"/>
  <c r="AT45" i="93"/>
  <c r="AU94" i="93"/>
  <c r="AG76" i="93"/>
  <c r="H44" i="93"/>
  <c r="R44" i="93"/>
  <c r="AT82" i="93"/>
  <c r="AU82" i="93"/>
  <c r="AG82" i="93"/>
  <c r="AE44" i="93"/>
  <c r="AI44" i="93"/>
  <c r="AC44" i="93"/>
  <c r="AL44" i="93"/>
  <c r="AD44" i="93"/>
  <c r="Y44" i="93"/>
  <c r="M44" i="93"/>
  <c r="AU63" i="93"/>
  <c r="AK44" i="93"/>
  <c r="AT63" i="93"/>
  <c r="AF44" i="93"/>
  <c r="T63" i="93"/>
  <c r="P44" i="93"/>
  <c r="U44" i="93"/>
  <c r="AH44" i="93"/>
  <c r="AS44" i="93"/>
  <c r="AU51" i="93"/>
  <c r="AT51" i="93"/>
  <c r="AG19" i="93"/>
  <c r="T19" i="93"/>
  <c r="AU19" i="93"/>
  <c r="U75" i="93"/>
  <c r="AH75" i="93"/>
  <c r="H75" i="93"/>
  <c r="AS75" i="93"/>
  <c r="T51" i="93"/>
  <c r="AT18" i="93"/>
  <c r="AG18" i="93"/>
  <c r="AU18" i="93"/>
  <c r="T18" i="93"/>
  <c r="AD6" i="77"/>
  <c r="AD15" i="77" s="1"/>
  <c r="AE11" i="88"/>
  <c r="AE11" i="94"/>
  <c r="AE11" i="93"/>
  <c r="AE11" i="91"/>
  <c r="AE11" i="92"/>
  <c r="AE11" i="87"/>
  <c r="AD182" i="77"/>
  <c r="AE11" i="32"/>
  <c r="J28" i="66"/>
  <c r="AE31" i="77"/>
  <c r="AB6" i="80" s="1"/>
  <c r="AB12" i="52"/>
  <c r="L388" i="24"/>
  <c r="L326" i="24"/>
  <c r="L263" i="24"/>
  <c r="L44" i="24"/>
  <c r="L201" i="24"/>
  <c r="L13" i="24"/>
  <c r="L295" i="24"/>
  <c r="L357" i="24"/>
  <c r="L75" i="24"/>
  <c r="L232" i="24"/>
  <c r="AG44" i="93" l="1"/>
  <c r="AT75" i="93"/>
  <c r="AU75" i="93"/>
  <c r="AG75" i="93"/>
  <c r="T75" i="93"/>
  <c r="AU44" i="93"/>
  <c r="AT44" i="93"/>
  <c r="T44" i="93"/>
  <c r="AE6" i="77"/>
  <c r="AE15" i="77" s="1"/>
  <c r="AF11" i="94"/>
  <c r="AF11" i="93"/>
  <c r="AF11" i="92"/>
  <c r="AF11" i="91"/>
  <c r="AF11" i="88"/>
  <c r="AF11" i="87"/>
  <c r="AE182" i="77"/>
  <c r="AF11" i="32"/>
  <c r="L294" i="24"/>
  <c r="L200" i="24"/>
  <c r="L12" i="24"/>
  <c r="AF31" i="77"/>
  <c r="AC6" i="80" s="1"/>
  <c r="AC12" i="52"/>
  <c r="B32" i="17"/>
  <c r="C402" i="88" s="1"/>
  <c r="B33" i="17"/>
  <c r="C403" i="88" s="1"/>
  <c r="B34" i="17"/>
  <c r="C404" i="88" s="1"/>
  <c r="B35" i="17"/>
  <c r="C405" i="88" s="1"/>
  <c r="B36" i="17"/>
  <c r="C406" i="88" s="1"/>
  <c r="B37" i="17"/>
  <c r="C407" i="88" s="1"/>
  <c r="B38" i="17"/>
  <c r="C408" i="88" s="1"/>
  <c r="B39" i="17"/>
  <c r="C409" i="88" s="1"/>
  <c r="AP18" i="52"/>
  <c r="AQ18" i="52" s="1"/>
  <c r="AP19" i="52"/>
  <c r="AQ19" i="52" s="1"/>
  <c r="AP20" i="52"/>
  <c r="AQ20" i="52" s="1"/>
  <c r="AP21" i="52"/>
  <c r="AQ21" i="52" s="1"/>
  <c r="AP22" i="52"/>
  <c r="AQ22" i="52" s="1"/>
  <c r="AP23" i="52"/>
  <c r="AQ23" i="52" s="1"/>
  <c r="AQ27" i="52"/>
  <c r="AP28" i="52"/>
  <c r="AQ28" i="52" s="1"/>
  <c r="AP29" i="52"/>
  <c r="AQ29" i="52" s="1"/>
  <c r="AP30" i="52"/>
  <c r="AQ30" i="52" s="1"/>
  <c r="AP31" i="52"/>
  <c r="AQ31" i="52" s="1"/>
  <c r="AP32" i="52"/>
  <c r="AQ32" i="52" s="1"/>
  <c r="AP36" i="52"/>
  <c r="AQ36" i="52" s="1"/>
  <c r="AP37" i="52"/>
  <c r="AQ37" i="52" s="1"/>
  <c r="AP38" i="52"/>
  <c r="AQ38" i="52" s="1"/>
  <c r="AP39" i="52"/>
  <c r="AQ39" i="52" s="1"/>
  <c r="AP40" i="52"/>
  <c r="AQ40" i="52" s="1"/>
  <c r="AP41" i="52"/>
  <c r="AQ41" i="52" s="1"/>
  <c r="AP42" i="52"/>
  <c r="AQ42" i="52" s="1"/>
  <c r="AP46" i="52"/>
  <c r="AQ46" i="52" s="1"/>
  <c r="AP47" i="52"/>
  <c r="AQ47" i="52" s="1"/>
  <c r="AP48" i="52"/>
  <c r="AQ48" i="52" s="1"/>
  <c r="AP49" i="52"/>
  <c r="AQ49" i="52" s="1"/>
  <c r="AP50" i="52"/>
  <c r="AQ50" i="52" s="1"/>
  <c r="AP51" i="52"/>
  <c r="AQ51" i="52" s="1"/>
  <c r="AP55" i="52"/>
  <c r="AQ55" i="52" s="1"/>
  <c r="AP56" i="52"/>
  <c r="AQ56" i="52" s="1"/>
  <c r="AP57" i="52"/>
  <c r="AQ57" i="52" s="1"/>
  <c r="AP58" i="52"/>
  <c r="AQ58" i="52" s="1"/>
  <c r="AP59" i="52"/>
  <c r="AQ59" i="52" s="1"/>
  <c r="AP60" i="52"/>
  <c r="AQ60" i="52" s="1"/>
  <c r="AP64" i="52"/>
  <c r="AQ64" i="52" s="1"/>
  <c r="AP65" i="52"/>
  <c r="AQ65" i="52" s="1"/>
  <c r="AP66" i="52"/>
  <c r="AQ66" i="52" s="1"/>
  <c r="AP67" i="52"/>
  <c r="AQ67" i="52" s="1"/>
  <c r="AP68" i="52"/>
  <c r="AQ68" i="52" s="1"/>
  <c r="AP69" i="52"/>
  <c r="AQ69" i="52" s="1"/>
  <c r="AP70" i="52"/>
  <c r="AQ70" i="52" s="1"/>
  <c r="AP74" i="52"/>
  <c r="AQ74" i="52" s="1"/>
  <c r="AP75" i="52"/>
  <c r="AQ75" i="52" s="1"/>
  <c r="AP76" i="52"/>
  <c r="AQ76" i="52" s="1"/>
  <c r="AP77" i="52"/>
  <c r="AQ77" i="52" s="1"/>
  <c r="AP78" i="52"/>
  <c r="AQ78" i="52" s="1"/>
  <c r="AP79" i="52"/>
  <c r="AQ79" i="52" s="1"/>
  <c r="AP83" i="52"/>
  <c r="AQ83" i="52" s="1"/>
  <c r="AP84" i="52"/>
  <c r="AQ84" i="52" s="1"/>
  <c r="AP85" i="52"/>
  <c r="AQ85" i="52" s="1"/>
  <c r="AP86" i="52"/>
  <c r="AQ86" i="52" s="1"/>
  <c r="AP87" i="52"/>
  <c r="AQ87" i="52" s="1"/>
  <c r="AP88" i="52"/>
  <c r="AQ88" i="52" s="1"/>
  <c r="AP92" i="52"/>
  <c r="AQ92" i="52" s="1"/>
  <c r="AP93" i="52"/>
  <c r="AQ93" i="52" s="1"/>
  <c r="AP94" i="52"/>
  <c r="AQ94" i="52" s="1"/>
  <c r="AP95" i="52"/>
  <c r="AQ95" i="52" s="1"/>
  <c r="AP96" i="52"/>
  <c r="AQ96" i="52" s="1"/>
  <c r="AP97" i="52"/>
  <c r="AQ97" i="52" s="1"/>
  <c r="AP98" i="52"/>
  <c r="AQ98" i="52" s="1"/>
  <c r="AP102" i="52"/>
  <c r="AQ102" i="52" s="1"/>
  <c r="AP103" i="52"/>
  <c r="AQ103" i="52" s="1"/>
  <c r="AP104" i="52"/>
  <c r="AQ104" i="52" s="1"/>
  <c r="AP105" i="52"/>
  <c r="AQ105" i="52" s="1"/>
  <c r="AP106" i="52"/>
  <c r="AQ106" i="52" s="1"/>
  <c r="AP107" i="52"/>
  <c r="AQ107" i="52" s="1"/>
  <c r="AP111" i="52"/>
  <c r="AQ111" i="52" s="1"/>
  <c r="AP112" i="52"/>
  <c r="AQ112" i="52" s="1"/>
  <c r="AP113" i="52"/>
  <c r="AQ113" i="52" s="1"/>
  <c r="AP114" i="52"/>
  <c r="AQ114" i="52" s="1"/>
  <c r="AP115" i="52"/>
  <c r="AQ115" i="52" s="1"/>
  <c r="AP116" i="52"/>
  <c r="AQ116" i="52" s="1"/>
  <c r="AP120" i="52"/>
  <c r="AQ120" i="52" s="1"/>
  <c r="AP121" i="52"/>
  <c r="AQ121" i="52" s="1"/>
  <c r="AP122" i="52"/>
  <c r="AQ122" i="52" s="1"/>
  <c r="AP123" i="52"/>
  <c r="AQ123" i="52" s="1"/>
  <c r="AP124" i="52"/>
  <c r="AQ124" i="52" s="1"/>
  <c r="AP125" i="52"/>
  <c r="AQ125" i="52" s="1"/>
  <c r="AP126" i="52"/>
  <c r="AQ126" i="52" s="1"/>
  <c r="AQ127" i="52"/>
  <c r="AP128" i="52"/>
  <c r="AQ128" i="52" s="1"/>
  <c r="AP129" i="52"/>
  <c r="AQ129" i="52" s="1"/>
  <c r="AP130" i="52"/>
  <c r="AQ130" i="52" s="1"/>
  <c r="AP131" i="52"/>
  <c r="AQ131" i="52" s="1"/>
  <c r="AP132" i="52"/>
  <c r="AQ132" i="52" s="1"/>
  <c r="AP133" i="52"/>
  <c r="AQ133" i="52" s="1"/>
  <c r="AP134" i="52"/>
  <c r="AQ134" i="52" s="1"/>
  <c r="AP135" i="52"/>
  <c r="AQ135" i="52" s="1"/>
  <c r="AP136" i="52"/>
  <c r="AQ136" i="52" s="1"/>
  <c r="AP137" i="52"/>
  <c r="AQ137" i="52" s="1"/>
  <c r="AP138" i="52"/>
  <c r="AQ138" i="52" s="1"/>
  <c r="AP139" i="52"/>
  <c r="AQ139" i="52" s="1"/>
  <c r="AP140" i="52"/>
  <c r="AQ140" i="52" s="1"/>
  <c r="AP141" i="52"/>
  <c r="AQ141" i="52" s="1"/>
  <c r="AP142" i="52"/>
  <c r="AQ142" i="52" s="1"/>
  <c r="AP143" i="52"/>
  <c r="AQ143" i="52" s="1"/>
  <c r="AP144" i="52"/>
  <c r="AQ144" i="52" s="1"/>
  <c r="AP145" i="52"/>
  <c r="AQ145" i="52" s="1"/>
  <c r="AP146" i="52"/>
  <c r="AQ146" i="52" s="1"/>
  <c r="AP147" i="52"/>
  <c r="AQ147" i="52" s="1"/>
  <c r="AP148" i="52"/>
  <c r="AQ148" i="52" s="1"/>
  <c r="AP149" i="52"/>
  <c r="AQ149" i="52" s="1"/>
  <c r="AP153" i="52"/>
  <c r="AQ153" i="52" s="1"/>
  <c r="AP157" i="52"/>
  <c r="AQ157" i="52" s="1"/>
  <c r="AP161" i="52"/>
  <c r="AQ161" i="52" s="1"/>
  <c r="AP165" i="52"/>
  <c r="AQ165" i="52" s="1"/>
  <c r="AP169" i="52"/>
  <c r="AQ169" i="52" s="1"/>
  <c r="AP173" i="52"/>
  <c r="AQ173" i="52" s="1"/>
  <c r="M405" i="24"/>
  <c r="B83" i="32"/>
  <c r="G12" i="67"/>
  <c r="H12" i="67"/>
  <c r="I12" i="67"/>
  <c r="J12" i="67"/>
  <c r="K12" i="67"/>
  <c r="L12" i="67"/>
  <c r="M12" i="67"/>
  <c r="H373" i="20"/>
  <c r="G17" i="67"/>
  <c r="H17" i="67"/>
  <c r="I17" i="67"/>
  <c r="J17" i="67"/>
  <c r="K17" i="67"/>
  <c r="L17" i="67"/>
  <c r="M17" i="67"/>
  <c r="C32" i="24"/>
  <c r="C38" i="32"/>
  <c r="B12" i="32"/>
  <c r="B21" i="32"/>
  <c r="C21" i="32"/>
  <c r="B22" i="32"/>
  <c r="C22" i="32"/>
  <c r="B23" i="32"/>
  <c r="C23" i="32"/>
  <c r="B24" i="32"/>
  <c r="C24" i="32"/>
  <c r="B25" i="32"/>
  <c r="C25" i="32"/>
  <c r="B27" i="32"/>
  <c r="C27" i="32"/>
  <c r="B28" i="32"/>
  <c r="C28" i="32"/>
  <c r="B29" i="32"/>
  <c r="C29" i="32"/>
  <c r="B30" i="32"/>
  <c r="C30" i="32"/>
  <c r="B31" i="32"/>
  <c r="C31" i="32"/>
  <c r="B33" i="32"/>
  <c r="C33" i="32"/>
  <c r="B34" i="32"/>
  <c r="C34" i="32"/>
  <c r="B35" i="32"/>
  <c r="C35" i="32"/>
  <c r="B36" i="32"/>
  <c r="C36" i="32"/>
  <c r="B37" i="32"/>
  <c r="C37" i="32"/>
  <c r="B39" i="32"/>
  <c r="C39" i="32"/>
  <c r="B40" i="32"/>
  <c r="C40" i="32"/>
  <c r="B41" i="32"/>
  <c r="C41" i="32"/>
  <c r="B42" i="32"/>
  <c r="C42" i="32"/>
  <c r="B43" i="32"/>
  <c r="C43" i="32"/>
  <c r="B44" i="32"/>
  <c r="B46" i="32"/>
  <c r="C46" i="32"/>
  <c r="B47" i="32"/>
  <c r="C47" i="32"/>
  <c r="B48" i="32"/>
  <c r="C48" i="32"/>
  <c r="B49" i="32"/>
  <c r="C49" i="32"/>
  <c r="B50" i="32"/>
  <c r="C50" i="32"/>
  <c r="B52" i="32"/>
  <c r="C52" i="32"/>
  <c r="B53" i="32"/>
  <c r="C53" i="32"/>
  <c r="B54" i="32"/>
  <c r="C54" i="32"/>
  <c r="B55" i="32"/>
  <c r="C55" i="32"/>
  <c r="B56" i="32"/>
  <c r="C56" i="32"/>
  <c r="B58" i="32"/>
  <c r="C58" i="32"/>
  <c r="B59" i="32"/>
  <c r="C59" i="32"/>
  <c r="B60" i="32"/>
  <c r="C60" i="32"/>
  <c r="B61" i="32"/>
  <c r="C61" i="32"/>
  <c r="B62" i="32"/>
  <c r="C62" i="32"/>
  <c r="B64" i="32"/>
  <c r="C64" i="32"/>
  <c r="B65" i="32"/>
  <c r="C65" i="32"/>
  <c r="B66" i="32"/>
  <c r="C66" i="32"/>
  <c r="B67" i="32"/>
  <c r="C67" i="32"/>
  <c r="B68" i="32"/>
  <c r="C68" i="32"/>
  <c r="B70" i="32"/>
  <c r="C70" i="32"/>
  <c r="B71" i="32"/>
  <c r="C71" i="32"/>
  <c r="B72" i="32"/>
  <c r="C72" i="32"/>
  <c r="B73" i="32"/>
  <c r="C73" i="32"/>
  <c r="B74" i="32"/>
  <c r="C74" i="32"/>
  <c r="B75" i="32"/>
  <c r="B77" i="32"/>
  <c r="C77" i="32"/>
  <c r="B78" i="32"/>
  <c r="C78" i="32"/>
  <c r="B79" i="32"/>
  <c r="C79" i="32"/>
  <c r="B80" i="32"/>
  <c r="C80" i="32"/>
  <c r="B81" i="32"/>
  <c r="C81" i="32"/>
  <c r="C83" i="32"/>
  <c r="C84" i="32"/>
  <c r="C85" i="32"/>
  <c r="C86" i="32"/>
  <c r="C87" i="32"/>
  <c r="B89" i="32"/>
  <c r="C89" i="32"/>
  <c r="B90" i="32"/>
  <c r="C90" i="32"/>
  <c r="B91" i="32"/>
  <c r="C91" i="32"/>
  <c r="B92" i="32"/>
  <c r="C92" i="32"/>
  <c r="B93" i="32"/>
  <c r="C93" i="32"/>
  <c r="B95" i="32"/>
  <c r="C95" i="32"/>
  <c r="B96" i="32"/>
  <c r="C96" i="32"/>
  <c r="B97" i="32"/>
  <c r="C97" i="32"/>
  <c r="B98" i="32"/>
  <c r="C98" i="32"/>
  <c r="B99" i="32"/>
  <c r="C99" i="32"/>
  <c r="B101" i="32"/>
  <c r="C101" i="32"/>
  <c r="B102" i="32"/>
  <c r="C102" i="32"/>
  <c r="B103" i="32"/>
  <c r="C103" i="32"/>
  <c r="B104" i="32"/>
  <c r="C104" i="32"/>
  <c r="B105" i="32"/>
  <c r="C105" i="32"/>
  <c r="B388" i="32"/>
  <c r="C388" i="32"/>
  <c r="B443" i="32"/>
  <c r="C443" i="32"/>
  <c r="B444" i="32"/>
  <c r="C444" i="32"/>
  <c r="C388" i="24"/>
  <c r="C16" i="66" s="1"/>
  <c r="C17" i="66"/>
  <c r="C402" i="24"/>
  <c r="C403" i="24"/>
  <c r="C19" i="66" s="1"/>
  <c r="C392" i="24"/>
  <c r="C391" i="24"/>
  <c r="C105" i="24"/>
  <c r="C104" i="24"/>
  <c r="C103" i="24"/>
  <c r="C102" i="24"/>
  <c r="C101" i="24"/>
  <c r="C99" i="24"/>
  <c r="C98" i="24"/>
  <c r="C97" i="24"/>
  <c r="C96" i="24"/>
  <c r="C95" i="24"/>
  <c r="C93" i="24"/>
  <c r="C92" i="24"/>
  <c r="C91" i="24"/>
  <c r="C90" i="24"/>
  <c r="C89" i="24"/>
  <c r="C87" i="24"/>
  <c r="C86" i="24"/>
  <c r="C85" i="24"/>
  <c r="C84" i="24"/>
  <c r="C83" i="24"/>
  <c r="C81" i="24"/>
  <c r="C80" i="24"/>
  <c r="C79" i="24"/>
  <c r="C78" i="24"/>
  <c r="C77" i="24"/>
  <c r="C74" i="24"/>
  <c r="C73" i="24"/>
  <c r="C72" i="24"/>
  <c r="C71" i="24"/>
  <c r="C70" i="24"/>
  <c r="C68" i="24"/>
  <c r="C67" i="24"/>
  <c r="C66" i="24"/>
  <c r="C65" i="24"/>
  <c r="C64" i="24"/>
  <c r="C62" i="24"/>
  <c r="C61" i="24"/>
  <c r="C60" i="24"/>
  <c r="C59" i="24"/>
  <c r="C58" i="24"/>
  <c r="C56" i="24"/>
  <c r="C55" i="24"/>
  <c r="C54" i="24"/>
  <c r="C53" i="24"/>
  <c r="C52" i="24"/>
  <c r="C50" i="24"/>
  <c r="C49" i="24"/>
  <c r="C48" i="24"/>
  <c r="C47" i="24"/>
  <c r="C46" i="24"/>
  <c r="C43" i="24"/>
  <c r="C42" i="24"/>
  <c r="C41" i="24"/>
  <c r="C40" i="24"/>
  <c r="C39" i="24"/>
  <c r="C37" i="24"/>
  <c r="C36" i="24"/>
  <c r="C35" i="24"/>
  <c r="C34" i="24"/>
  <c r="C33" i="24"/>
  <c r="C31" i="24"/>
  <c r="C30" i="24"/>
  <c r="C29" i="24"/>
  <c r="C28" i="24"/>
  <c r="C27" i="24"/>
  <c r="C25" i="24"/>
  <c r="C24" i="24"/>
  <c r="C23" i="24"/>
  <c r="C22" i="24"/>
  <c r="C21" i="24"/>
  <c r="C19" i="24"/>
  <c r="C18" i="24"/>
  <c r="C17" i="24"/>
  <c r="C16" i="24"/>
  <c r="C15" i="24"/>
  <c r="B15" i="24"/>
  <c r="B16" i="24"/>
  <c r="B17" i="24"/>
  <c r="B18" i="24"/>
  <c r="B19" i="24"/>
  <c r="B21" i="24"/>
  <c r="B22" i="24"/>
  <c r="B23" i="24"/>
  <c r="B24" i="24"/>
  <c r="B25" i="24"/>
  <c r="B27" i="24"/>
  <c r="B28" i="24"/>
  <c r="B29" i="24"/>
  <c r="B30" i="24"/>
  <c r="B31" i="24"/>
  <c r="B33" i="24"/>
  <c r="B34" i="24"/>
  <c r="B35" i="24"/>
  <c r="B36" i="24"/>
  <c r="B37" i="24"/>
  <c r="B39" i="24"/>
  <c r="B40" i="24"/>
  <c r="B41" i="24"/>
  <c r="B42" i="24"/>
  <c r="B43" i="24"/>
  <c r="B44" i="24"/>
  <c r="B46" i="24"/>
  <c r="B47" i="24"/>
  <c r="B48" i="24"/>
  <c r="B49" i="24"/>
  <c r="B50" i="24"/>
  <c r="B52" i="24"/>
  <c r="B53" i="24"/>
  <c r="B54" i="24"/>
  <c r="B55" i="24"/>
  <c r="B56" i="24"/>
  <c r="B58" i="24"/>
  <c r="B59" i="24"/>
  <c r="B60" i="24"/>
  <c r="B61" i="24"/>
  <c r="B62" i="24"/>
  <c r="B64" i="24"/>
  <c r="B65" i="24"/>
  <c r="B66" i="24"/>
  <c r="B67" i="24"/>
  <c r="B68" i="24"/>
  <c r="B70" i="24"/>
  <c r="B71" i="24"/>
  <c r="B72" i="24"/>
  <c r="B73" i="24"/>
  <c r="B74" i="24"/>
  <c r="B75" i="24"/>
  <c r="B77" i="24"/>
  <c r="B78" i="24"/>
  <c r="B79" i="24"/>
  <c r="B80" i="24"/>
  <c r="B81" i="24"/>
  <c r="B83" i="24"/>
  <c r="B84" i="24"/>
  <c r="B85" i="24"/>
  <c r="B86" i="24"/>
  <c r="B87" i="24"/>
  <c r="B89" i="24"/>
  <c r="B90" i="24"/>
  <c r="B91" i="24"/>
  <c r="B92" i="24"/>
  <c r="B93" i="24"/>
  <c r="B95" i="24"/>
  <c r="B96" i="24"/>
  <c r="B97" i="24"/>
  <c r="B98" i="24"/>
  <c r="B99" i="24"/>
  <c r="B101" i="24"/>
  <c r="B102" i="24"/>
  <c r="B103" i="24"/>
  <c r="B104" i="24"/>
  <c r="B105" i="24"/>
  <c r="B388" i="24"/>
  <c r="B391" i="24"/>
  <c r="B392" i="24"/>
  <c r="B393" i="24"/>
  <c r="B394" i="24"/>
  <c r="B395" i="24"/>
  <c r="B396" i="24"/>
  <c r="B397" i="24"/>
  <c r="B398" i="24"/>
  <c r="B402" i="24"/>
  <c r="B403" i="24"/>
  <c r="I29" i="20"/>
  <c r="G17" i="88" s="1"/>
  <c r="G17" i="87"/>
  <c r="U17" i="87" s="1"/>
  <c r="G17" i="92"/>
  <c r="G17" i="94"/>
  <c r="I35" i="20"/>
  <c r="G18" i="87"/>
  <c r="G18" i="91"/>
  <c r="G18" i="92"/>
  <c r="I41" i="20"/>
  <c r="G19" i="88" s="1"/>
  <c r="G19" i="87"/>
  <c r="G19" i="91"/>
  <c r="G19" i="92"/>
  <c r="G19" i="94"/>
  <c r="I55" i="20"/>
  <c r="G22" i="88" s="1"/>
  <c r="G22" i="87"/>
  <c r="U22" i="87" s="1"/>
  <c r="G22" i="92"/>
  <c r="G23" i="92"/>
  <c r="G24" i="88"/>
  <c r="G24" i="87"/>
  <c r="G24" i="92"/>
  <c r="G25" i="87"/>
  <c r="G27" i="88"/>
  <c r="G27" i="87"/>
  <c r="G27" i="91"/>
  <c r="G27" i="92"/>
  <c r="G30" i="88"/>
  <c r="G30" i="87"/>
  <c r="G30" i="94"/>
  <c r="G31" i="88"/>
  <c r="H113" i="20"/>
  <c r="G33" i="92"/>
  <c r="G34" i="91"/>
  <c r="G34" i="94"/>
  <c r="G39" i="91"/>
  <c r="G43" i="88"/>
  <c r="G43" i="91"/>
  <c r="H179" i="20"/>
  <c r="G46" i="87"/>
  <c r="G46" i="92"/>
  <c r="H211" i="20"/>
  <c r="G52" i="88"/>
  <c r="G54" i="87"/>
  <c r="G54" i="91"/>
  <c r="B57" i="32"/>
  <c r="H243" i="20"/>
  <c r="G58" i="92"/>
  <c r="B63" i="32"/>
  <c r="H275" i="20"/>
  <c r="G64" i="91"/>
  <c r="G64" i="92"/>
  <c r="H341" i="20"/>
  <c r="G77" i="88"/>
  <c r="G77" i="92"/>
  <c r="G77" i="94"/>
  <c r="G78" i="91"/>
  <c r="G83" i="88"/>
  <c r="G83" i="91"/>
  <c r="G83" i="92"/>
  <c r="G105" i="91"/>
  <c r="G105" i="88"/>
  <c r="G105" i="92"/>
  <c r="G105" i="87"/>
  <c r="G103" i="94"/>
  <c r="G103" i="91"/>
  <c r="G103" i="88"/>
  <c r="G103" i="92"/>
  <c r="G103" i="87"/>
  <c r="G101" i="94"/>
  <c r="G101" i="91"/>
  <c r="G101" i="88"/>
  <c r="G101" i="92"/>
  <c r="G98" i="94"/>
  <c r="G98" i="91"/>
  <c r="G98" i="92"/>
  <c r="G98" i="87"/>
  <c r="G96" i="91"/>
  <c r="G96" i="88"/>
  <c r="G96" i="92"/>
  <c r="G96" i="87"/>
  <c r="G93" i="92"/>
  <c r="G93" i="87"/>
  <c r="G89" i="91"/>
  <c r="G89" i="88"/>
  <c r="G89" i="92"/>
  <c r="G89" i="87"/>
  <c r="G87" i="92"/>
  <c r="G87" i="87"/>
  <c r="G87" i="91"/>
  <c r="G87" i="88"/>
  <c r="H397" i="20"/>
  <c r="G85" i="87"/>
  <c r="G85" i="88"/>
  <c r="G81" i="92"/>
  <c r="G81" i="87"/>
  <c r="G81" i="94"/>
  <c r="G81" i="91"/>
  <c r="G81" i="88"/>
  <c r="G79" i="92"/>
  <c r="G79" i="87"/>
  <c r="G79" i="94"/>
  <c r="G79" i="91"/>
  <c r="G79" i="88"/>
  <c r="G104" i="92"/>
  <c r="G104" i="87"/>
  <c r="G104" i="91"/>
  <c r="G104" i="88"/>
  <c r="G102" i="92"/>
  <c r="G102" i="94"/>
  <c r="G102" i="91"/>
  <c r="G102" i="88"/>
  <c r="G99" i="87"/>
  <c r="G99" i="94"/>
  <c r="G99" i="91"/>
  <c r="G99" i="88"/>
  <c r="G97" i="92"/>
  <c r="G97" i="94"/>
  <c r="G97" i="91"/>
  <c r="G95" i="92"/>
  <c r="G95" i="87"/>
  <c r="G95" i="94"/>
  <c r="G95" i="91"/>
  <c r="G95" i="88"/>
  <c r="G92" i="87"/>
  <c r="G91" i="94"/>
  <c r="G91" i="91"/>
  <c r="G91" i="88"/>
  <c r="G91" i="92"/>
  <c r="G91" i="87"/>
  <c r="H417" i="20"/>
  <c r="G90" i="92"/>
  <c r="G90" i="94"/>
  <c r="G90" i="91"/>
  <c r="G86" i="94"/>
  <c r="G86" i="91"/>
  <c r="G86" i="88"/>
  <c r="H391" i="20"/>
  <c r="G86" i="87"/>
  <c r="G84" i="88"/>
  <c r="G84" i="92"/>
  <c r="G80" i="94"/>
  <c r="G80" i="91"/>
  <c r="G80" i="87"/>
  <c r="H353" i="20"/>
  <c r="H347" i="20"/>
  <c r="G37" i="88"/>
  <c r="G37" i="92"/>
  <c r="G37" i="87"/>
  <c r="G36" i="92"/>
  <c r="G36" i="87"/>
  <c r="G36" i="88"/>
  <c r="H131" i="20"/>
  <c r="G35" i="88"/>
  <c r="G35" i="92"/>
  <c r="G35" i="87"/>
  <c r="H119" i="20"/>
  <c r="G56" i="88"/>
  <c r="G56" i="94"/>
  <c r="G56" i="87"/>
  <c r="G29" i="87"/>
  <c r="G29" i="88"/>
  <c r="G62" i="92"/>
  <c r="G62" i="87"/>
  <c r="G62" i="94"/>
  <c r="G62" i="91"/>
  <c r="G62" i="88"/>
  <c r="G65" i="94"/>
  <c r="G65" i="91"/>
  <c r="G65" i="88"/>
  <c r="G65" i="92"/>
  <c r="H359" i="20"/>
  <c r="H411" i="20"/>
  <c r="H423" i="20"/>
  <c r="H449" i="20"/>
  <c r="H475" i="20"/>
  <c r="H385" i="20"/>
  <c r="H429" i="20"/>
  <c r="H455" i="20"/>
  <c r="H481" i="20"/>
  <c r="H125" i="20"/>
  <c r="H137" i="20"/>
  <c r="H235" i="20"/>
  <c r="H379" i="20"/>
  <c r="H437" i="20"/>
  <c r="H461" i="20"/>
  <c r="H487" i="20"/>
  <c r="H365" i="20"/>
  <c r="H405" i="20"/>
  <c r="H443" i="20"/>
  <c r="H469" i="20"/>
  <c r="H493" i="20"/>
  <c r="G16" i="94"/>
  <c r="G16" i="92"/>
  <c r="G16" i="91"/>
  <c r="G15" i="94"/>
  <c r="G15" i="87"/>
  <c r="U15" i="87" s="1"/>
  <c r="G15" i="88"/>
  <c r="G15" i="92"/>
  <c r="G15" i="91"/>
  <c r="G74" i="91"/>
  <c r="G74" i="87"/>
  <c r="G74" i="88"/>
  <c r="G74" i="92"/>
  <c r="G73" i="92"/>
  <c r="G73" i="91"/>
  <c r="G73" i="87"/>
  <c r="G40" i="94"/>
  <c r="G40" i="88"/>
  <c r="G40" i="92"/>
  <c r="G40" i="91"/>
  <c r="G70" i="87"/>
  <c r="G70" i="94"/>
  <c r="G70" i="88"/>
  <c r="G70" i="92"/>
  <c r="G55" i="88"/>
  <c r="G55" i="92"/>
  <c r="G55" i="91"/>
  <c r="G55" i="87"/>
  <c r="G50" i="87"/>
  <c r="G50" i="88"/>
  <c r="G49" i="91"/>
  <c r="G49" i="94"/>
  <c r="G49" i="88"/>
  <c r="G49" i="92"/>
  <c r="G48" i="92"/>
  <c r="G48" i="91"/>
  <c r="G48" i="94"/>
  <c r="G48" i="88"/>
  <c r="G47" i="88"/>
  <c r="G47" i="92"/>
  <c r="G47" i="91"/>
  <c r="G47" i="87"/>
  <c r="G67" i="94"/>
  <c r="G67" i="88"/>
  <c r="G67" i="91"/>
  <c r="G66" i="87"/>
  <c r="G66" i="88"/>
  <c r="G66" i="92"/>
  <c r="G42" i="92"/>
  <c r="G42" i="91"/>
  <c r="G42" i="87"/>
  <c r="G42" i="94"/>
  <c r="H145" i="20"/>
  <c r="G68" i="87"/>
  <c r="G68" i="94"/>
  <c r="G68" i="88"/>
  <c r="G59" i="87"/>
  <c r="G59" i="94"/>
  <c r="G59" i="92"/>
  <c r="G72" i="91"/>
  <c r="G72" i="87"/>
  <c r="G72" i="94"/>
  <c r="G72" i="88"/>
  <c r="G72" i="92"/>
  <c r="G71" i="92"/>
  <c r="G71" i="88"/>
  <c r="G61" i="91"/>
  <c r="G61" i="87"/>
  <c r="G61" i="94"/>
  <c r="G61" i="88"/>
  <c r="G61" i="92"/>
  <c r="G60" i="91"/>
  <c r="G60" i="87"/>
  <c r="G28" i="94"/>
  <c r="G28" i="92"/>
  <c r="G28" i="87"/>
  <c r="G41" i="94"/>
  <c r="H281" i="20"/>
  <c r="H267" i="20"/>
  <c r="H93" i="20"/>
  <c r="H29" i="20"/>
  <c r="H35" i="20"/>
  <c r="H41" i="20"/>
  <c r="H87" i="20"/>
  <c r="H255" i="20"/>
  <c r="H61" i="20"/>
  <c r="H67" i="20"/>
  <c r="H73" i="20"/>
  <c r="H217" i="20"/>
  <c r="H163" i="20"/>
  <c r="H287" i="20"/>
  <c r="H293" i="20"/>
  <c r="H191" i="20"/>
  <c r="H197" i="20"/>
  <c r="H203" i="20"/>
  <c r="H307" i="20"/>
  <c r="H151" i="20"/>
  <c r="H325" i="20"/>
  <c r="H331" i="20"/>
  <c r="H169" i="20"/>
  <c r="H157" i="20"/>
  <c r="H261" i="20"/>
  <c r="H313" i="20"/>
  <c r="H319" i="20"/>
  <c r="H249" i="20"/>
  <c r="J120" i="24"/>
  <c r="H299" i="20"/>
  <c r="K282" i="24"/>
  <c r="H105" i="20"/>
  <c r="H185" i="20"/>
  <c r="H223" i="20"/>
  <c r="H229" i="20"/>
  <c r="H99" i="20"/>
  <c r="H55" i="20"/>
  <c r="N123" i="24"/>
  <c r="K405" i="24"/>
  <c r="I405" i="24"/>
  <c r="J405" i="24"/>
  <c r="H405" i="24"/>
  <c r="G11" i="67" l="1"/>
  <c r="G53" i="67" s="1"/>
  <c r="J11" i="67"/>
  <c r="J53" i="67" s="1"/>
  <c r="M58" i="24"/>
  <c r="G58" i="94"/>
  <c r="I41" i="24"/>
  <c r="G41" i="87"/>
  <c r="J41" i="94"/>
  <c r="AS41" i="94"/>
  <c r="M41" i="94"/>
  <c r="AP41" i="94"/>
  <c r="V41" i="94"/>
  <c r="Y41" i="94"/>
  <c r="AF41" i="94"/>
  <c r="Q41" i="94"/>
  <c r="O41" i="94"/>
  <c r="AJ41" i="94"/>
  <c r="AD41" i="94"/>
  <c r="AK41" i="94"/>
  <c r="AE41" i="94"/>
  <c r="I41" i="94"/>
  <c r="AN41" i="94"/>
  <c r="AH41" i="94"/>
  <c r="AR41" i="94"/>
  <c r="AB41" i="94"/>
  <c r="AC41" i="94"/>
  <c r="AM41" i="94"/>
  <c r="AO41" i="94"/>
  <c r="Z41" i="94"/>
  <c r="P41" i="94"/>
  <c r="K41" i="94"/>
  <c r="AL41" i="94"/>
  <c r="W41" i="94"/>
  <c r="R41" i="94"/>
  <c r="H41" i="94"/>
  <c r="AQ41" i="94"/>
  <c r="U41" i="94"/>
  <c r="S41" i="94"/>
  <c r="L41" i="94"/>
  <c r="AA41" i="94"/>
  <c r="AI41" i="94"/>
  <c r="N41" i="94"/>
  <c r="X41" i="94"/>
  <c r="AO28" i="94"/>
  <c r="AS28" i="94"/>
  <c r="K28" i="94"/>
  <c r="AI28" i="94"/>
  <c r="M28" i="94"/>
  <c r="J28" i="94"/>
  <c r="R28" i="94"/>
  <c r="AN28" i="94"/>
  <c r="W28" i="94"/>
  <c r="X28" i="94"/>
  <c r="AB28" i="94"/>
  <c r="Z28" i="94"/>
  <c r="V28" i="94"/>
  <c r="L28" i="94"/>
  <c r="U28" i="94"/>
  <c r="H28" i="94"/>
  <c r="N28" i="94"/>
  <c r="AE28" i="94"/>
  <c r="O28" i="94"/>
  <c r="I28" i="94"/>
  <c r="AC28" i="94"/>
  <c r="AP28" i="94"/>
  <c r="AK28" i="94"/>
  <c r="Q28" i="94"/>
  <c r="AA28" i="94"/>
  <c r="P28" i="94"/>
  <c r="AR28" i="94"/>
  <c r="S28" i="94"/>
  <c r="AM28" i="94"/>
  <c r="AL28" i="94"/>
  <c r="Y28" i="94"/>
  <c r="AF28" i="94"/>
  <c r="AQ28" i="94"/>
  <c r="AD28" i="94"/>
  <c r="AJ28" i="94"/>
  <c r="AH28" i="94"/>
  <c r="U60" i="87"/>
  <c r="R60" i="87"/>
  <c r="AA60" i="87"/>
  <c r="I60" i="87"/>
  <c r="AF60" i="87"/>
  <c r="AH60" i="87"/>
  <c r="M60" i="87"/>
  <c r="V60" i="87"/>
  <c r="L60" i="87"/>
  <c r="AS60" i="87"/>
  <c r="Q60" i="87"/>
  <c r="AQ60" i="87"/>
  <c r="Y60" i="87"/>
  <c r="AD60" i="87"/>
  <c r="AO60" i="87"/>
  <c r="AC60" i="87"/>
  <c r="AM60" i="87"/>
  <c r="AN60" i="87"/>
  <c r="AJ60" i="87"/>
  <c r="Z60" i="87"/>
  <c r="AE60" i="87"/>
  <c r="AK60" i="87"/>
  <c r="AL60" i="87"/>
  <c r="AI60" i="87"/>
  <c r="AP60" i="87"/>
  <c r="P60" i="87"/>
  <c r="AB60" i="87"/>
  <c r="K60" i="87"/>
  <c r="AR60" i="87"/>
  <c r="H60" i="87"/>
  <c r="X60" i="87"/>
  <c r="W60" i="87"/>
  <c r="J60" i="87"/>
  <c r="O60" i="87"/>
  <c r="N60" i="87"/>
  <c r="S60" i="87"/>
  <c r="AR61" i="88"/>
  <c r="Y61" i="88"/>
  <c r="AS61" i="88"/>
  <c r="V61" i="88"/>
  <c r="AF61" i="88"/>
  <c r="AC61" i="88"/>
  <c r="O61" i="88"/>
  <c r="W61" i="88"/>
  <c r="R61" i="88"/>
  <c r="AK61" i="88"/>
  <c r="M61" i="88"/>
  <c r="AH61" i="88"/>
  <c r="K61" i="88"/>
  <c r="I61" i="88"/>
  <c r="AL61" i="88"/>
  <c r="X61" i="88"/>
  <c r="N61" i="88"/>
  <c r="AJ61" i="88"/>
  <c r="AD61" i="88"/>
  <c r="AB61" i="88"/>
  <c r="AO61" i="88"/>
  <c r="L61" i="88"/>
  <c r="J61" i="88"/>
  <c r="H61" i="88"/>
  <c r="AQ61" i="88"/>
  <c r="Z61" i="88"/>
  <c r="AE61" i="88"/>
  <c r="P61" i="88"/>
  <c r="AN61" i="88"/>
  <c r="S61" i="88"/>
  <c r="Q61" i="88"/>
  <c r="AI61" i="88"/>
  <c r="AM61" i="88"/>
  <c r="U61" i="88"/>
  <c r="AA61" i="88"/>
  <c r="AP61" i="88"/>
  <c r="Z71" i="88"/>
  <c r="R71" i="88"/>
  <c r="AI71" i="88"/>
  <c r="W71" i="88"/>
  <c r="S71" i="88"/>
  <c r="AS71" i="88"/>
  <c r="AH71" i="88"/>
  <c r="AF71" i="88"/>
  <c r="AP71" i="88"/>
  <c r="AQ71" i="88"/>
  <c r="AN71" i="88"/>
  <c r="AA71" i="88"/>
  <c r="L71" i="88"/>
  <c r="AL71" i="88"/>
  <c r="K71" i="88"/>
  <c r="M71" i="88"/>
  <c r="P71" i="88"/>
  <c r="O71" i="88"/>
  <c r="I71" i="88"/>
  <c r="AC71" i="88"/>
  <c r="AB71" i="88"/>
  <c r="AD71" i="88"/>
  <c r="AJ71" i="88"/>
  <c r="Q71" i="88"/>
  <c r="AK71" i="88"/>
  <c r="AM71" i="88"/>
  <c r="X71" i="88"/>
  <c r="N71" i="88"/>
  <c r="J71" i="88"/>
  <c r="V71" i="88"/>
  <c r="AO71" i="88"/>
  <c r="H71" i="88"/>
  <c r="AE71" i="88"/>
  <c r="AR71" i="88"/>
  <c r="U71" i="88"/>
  <c r="Y71" i="88"/>
  <c r="AA71" i="92"/>
  <c r="W71" i="92"/>
  <c r="AE71" i="92"/>
  <c r="AJ71" i="92"/>
  <c r="Q71" i="92"/>
  <c r="AQ71" i="92"/>
  <c r="S71" i="92"/>
  <c r="M71" i="92"/>
  <c r="AB71" i="92"/>
  <c r="AR71" i="92"/>
  <c r="R71" i="92"/>
  <c r="AF71" i="92"/>
  <c r="AO71" i="92"/>
  <c r="AL71" i="92"/>
  <c r="AK71" i="92"/>
  <c r="AC71" i="92"/>
  <c r="AN71" i="92"/>
  <c r="J71" i="92"/>
  <c r="Y71" i="92"/>
  <c r="AI71" i="92"/>
  <c r="Z71" i="92"/>
  <c r="AS71" i="92"/>
  <c r="L71" i="92"/>
  <c r="AH71" i="92"/>
  <c r="O71" i="92"/>
  <c r="V71" i="92"/>
  <c r="AP71" i="92"/>
  <c r="U71" i="92"/>
  <c r="K71" i="92"/>
  <c r="H71" i="92"/>
  <c r="X71" i="92"/>
  <c r="AM71" i="92"/>
  <c r="P71" i="92"/>
  <c r="N71" i="92"/>
  <c r="I71" i="92"/>
  <c r="AD71" i="92"/>
  <c r="U72" i="87"/>
  <c r="AR72" i="87"/>
  <c r="Z72" i="87"/>
  <c r="AI72" i="87"/>
  <c r="AO72" i="87"/>
  <c r="AP72" i="87"/>
  <c r="O72" i="87"/>
  <c r="AS72" i="87"/>
  <c r="AK72" i="87"/>
  <c r="AM72" i="87"/>
  <c r="I72" i="87"/>
  <c r="AH72" i="87"/>
  <c r="AN72" i="87"/>
  <c r="AD72" i="87"/>
  <c r="N72" i="87"/>
  <c r="AB72" i="87"/>
  <c r="J72" i="87"/>
  <c r="R72" i="87"/>
  <c r="X72" i="87"/>
  <c r="H72" i="87"/>
  <c r="AL72" i="87"/>
  <c r="V72" i="87"/>
  <c r="S72" i="87"/>
  <c r="AQ72" i="87"/>
  <c r="M72" i="87"/>
  <c r="K72" i="87"/>
  <c r="AJ72" i="87"/>
  <c r="Y72" i="87"/>
  <c r="AC72" i="87"/>
  <c r="Q72" i="87"/>
  <c r="AF72" i="87"/>
  <c r="AE72" i="87"/>
  <c r="AA72" i="87"/>
  <c r="P72" i="87"/>
  <c r="W72" i="87"/>
  <c r="L72" i="87"/>
  <c r="Q59" i="94"/>
  <c r="O59" i="94"/>
  <c r="I59" i="94"/>
  <c r="AE59" i="94"/>
  <c r="AP59" i="94"/>
  <c r="R59" i="94"/>
  <c r="AA59" i="94"/>
  <c r="AB59" i="94"/>
  <c r="AK59" i="94"/>
  <c r="AI59" i="94"/>
  <c r="L59" i="94"/>
  <c r="N59" i="94"/>
  <c r="P59" i="94"/>
  <c r="AH59" i="94"/>
  <c r="AJ59" i="94"/>
  <c r="U59" i="94"/>
  <c r="AN59" i="94"/>
  <c r="Z59" i="94"/>
  <c r="AO59" i="94"/>
  <c r="M59" i="94"/>
  <c r="S59" i="94"/>
  <c r="J59" i="94"/>
  <c r="AS59" i="94"/>
  <c r="AC59" i="94"/>
  <c r="Y59" i="94"/>
  <c r="AM59" i="94"/>
  <c r="AL59" i="94"/>
  <c r="AQ59" i="94"/>
  <c r="K59" i="94"/>
  <c r="AR59" i="94"/>
  <c r="W59" i="94"/>
  <c r="X59" i="94"/>
  <c r="V59" i="94"/>
  <c r="AF59" i="94"/>
  <c r="H59" i="94"/>
  <c r="AD59" i="94"/>
  <c r="J68" i="24"/>
  <c r="G68" i="91"/>
  <c r="AH42" i="91"/>
  <c r="K42" i="91"/>
  <c r="Y42" i="91"/>
  <c r="AL42" i="91"/>
  <c r="AF42" i="91"/>
  <c r="X42" i="91"/>
  <c r="L42" i="91"/>
  <c r="AN42" i="91"/>
  <c r="AE42" i="91"/>
  <c r="AS42" i="91"/>
  <c r="V42" i="91"/>
  <c r="AK42" i="91"/>
  <c r="M42" i="91"/>
  <c r="O42" i="91"/>
  <c r="I42" i="91"/>
  <c r="Q42" i="91"/>
  <c r="AJ42" i="91"/>
  <c r="AA42" i="91"/>
  <c r="P42" i="91"/>
  <c r="H42" i="91"/>
  <c r="AC42" i="91"/>
  <c r="W42" i="91"/>
  <c r="AR42" i="91"/>
  <c r="AP42" i="91"/>
  <c r="Z42" i="91"/>
  <c r="AO42" i="91"/>
  <c r="J42" i="91"/>
  <c r="AM42" i="91"/>
  <c r="AD42" i="91"/>
  <c r="AQ42" i="91"/>
  <c r="AI42" i="91"/>
  <c r="N42" i="91"/>
  <c r="AB42" i="91"/>
  <c r="S42" i="91"/>
  <c r="U42" i="91"/>
  <c r="R42" i="91"/>
  <c r="J47" i="88"/>
  <c r="AJ47" i="88"/>
  <c r="Z47" i="88"/>
  <c r="P47" i="88"/>
  <c r="AP47" i="88"/>
  <c r="O47" i="88"/>
  <c r="K47" i="88"/>
  <c r="U47" i="88"/>
  <c r="S47" i="88"/>
  <c r="W47" i="88"/>
  <c r="N47" i="88"/>
  <c r="R47" i="88"/>
  <c r="M47" i="88"/>
  <c r="AD47" i="88"/>
  <c r="AK47" i="88"/>
  <c r="L47" i="88"/>
  <c r="AR47" i="88"/>
  <c r="AA47" i="88"/>
  <c r="I47" i="88"/>
  <c r="AO47" i="88"/>
  <c r="H47" i="88"/>
  <c r="AS47" i="88"/>
  <c r="AB47" i="88"/>
  <c r="AE47" i="88"/>
  <c r="Y47" i="88"/>
  <c r="V47" i="88"/>
  <c r="AI47" i="88"/>
  <c r="AQ47" i="88"/>
  <c r="AF47" i="88"/>
  <c r="AM47" i="88"/>
  <c r="AN47" i="88"/>
  <c r="AH47" i="88"/>
  <c r="AL47" i="88"/>
  <c r="Q47" i="88"/>
  <c r="X47" i="88"/>
  <c r="AC47" i="88"/>
  <c r="I48" i="24"/>
  <c r="G48" i="87"/>
  <c r="J50" i="24"/>
  <c r="G50" i="91"/>
  <c r="U50" i="87"/>
  <c r="AL50" i="87"/>
  <c r="I50" i="87"/>
  <c r="Y50" i="87"/>
  <c r="AO50" i="87"/>
  <c r="Q50" i="87"/>
  <c r="AH50" i="87"/>
  <c r="K50" i="87"/>
  <c r="AN50" i="87"/>
  <c r="AA50" i="87"/>
  <c r="AR50" i="87"/>
  <c r="Z50" i="87"/>
  <c r="AK50" i="87"/>
  <c r="M50" i="87"/>
  <c r="AC50" i="87"/>
  <c r="AS50" i="87"/>
  <c r="V50" i="87"/>
  <c r="AE50" i="87"/>
  <c r="J50" i="87"/>
  <c r="AQ50" i="87"/>
  <c r="AD50" i="87"/>
  <c r="X50" i="87"/>
  <c r="P50" i="87"/>
  <c r="R50" i="87"/>
  <c r="AF50" i="87"/>
  <c r="S50" i="87"/>
  <c r="L50" i="87"/>
  <c r="N50" i="87"/>
  <c r="O50" i="87"/>
  <c r="H50" i="87"/>
  <c r="AM50" i="87"/>
  <c r="W50" i="87"/>
  <c r="AP50" i="87"/>
  <c r="AI50" i="87"/>
  <c r="AB50" i="87"/>
  <c r="AJ50" i="87"/>
  <c r="AF55" i="88"/>
  <c r="I55" i="88"/>
  <c r="X55" i="88"/>
  <c r="Y55" i="88"/>
  <c r="V55" i="88"/>
  <c r="S55" i="88"/>
  <c r="P55" i="88"/>
  <c r="AJ55" i="88"/>
  <c r="N55" i="88"/>
  <c r="AQ55" i="88"/>
  <c r="U55" i="88"/>
  <c r="AI55" i="88"/>
  <c r="L55" i="88"/>
  <c r="AS55" i="88"/>
  <c r="AP55" i="88"/>
  <c r="AM55" i="88"/>
  <c r="AA55" i="88"/>
  <c r="AE55" i="88"/>
  <c r="AR55" i="88"/>
  <c r="AO55" i="88"/>
  <c r="M55" i="88"/>
  <c r="H55" i="88"/>
  <c r="W55" i="88"/>
  <c r="AL55" i="88"/>
  <c r="AC55" i="88"/>
  <c r="AH55" i="88"/>
  <c r="AB55" i="88"/>
  <c r="AN55" i="88"/>
  <c r="Z55" i="88"/>
  <c r="Q55" i="88"/>
  <c r="K55" i="88"/>
  <c r="J55" i="88"/>
  <c r="O55" i="88"/>
  <c r="AK55" i="88"/>
  <c r="AD55" i="88"/>
  <c r="R55" i="88"/>
  <c r="AK70" i="94"/>
  <c r="AI70" i="94"/>
  <c r="AD70" i="94"/>
  <c r="I70" i="94"/>
  <c r="N70" i="94"/>
  <c r="W70" i="94"/>
  <c r="J70" i="94"/>
  <c r="AA70" i="94"/>
  <c r="AB70" i="94"/>
  <c r="X70" i="94"/>
  <c r="O70" i="94"/>
  <c r="Q70" i="94"/>
  <c r="Z70" i="94"/>
  <c r="AE70" i="94"/>
  <c r="AN70" i="94"/>
  <c r="P70" i="94"/>
  <c r="AH70" i="94"/>
  <c r="AR70" i="94"/>
  <c r="S70" i="94"/>
  <c r="M70" i="94"/>
  <c r="AM70" i="94"/>
  <c r="AF70" i="94"/>
  <c r="L70" i="94"/>
  <c r="U70" i="94"/>
  <c r="H70" i="94"/>
  <c r="R70" i="94"/>
  <c r="AJ70" i="94"/>
  <c r="AS70" i="94"/>
  <c r="K70" i="94"/>
  <c r="AQ70" i="94"/>
  <c r="V70" i="94"/>
  <c r="AO70" i="94"/>
  <c r="AC70" i="94"/>
  <c r="AL70" i="94"/>
  <c r="AP70" i="94"/>
  <c r="Y70" i="94"/>
  <c r="AA73" i="91"/>
  <c r="AE73" i="91"/>
  <c r="AR73" i="91"/>
  <c r="V73" i="91"/>
  <c r="J73" i="91"/>
  <c r="H73" i="91"/>
  <c r="K73" i="91"/>
  <c r="Q73" i="91"/>
  <c r="W73" i="91"/>
  <c r="AQ73" i="91"/>
  <c r="M73" i="91"/>
  <c r="O73" i="91"/>
  <c r="N73" i="91"/>
  <c r="R73" i="91"/>
  <c r="AP73" i="91"/>
  <c r="AL73" i="91"/>
  <c r="AH73" i="91"/>
  <c r="AC73" i="91"/>
  <c r="AJ73" i="91"/>
  <c r="I73" i="91"/>
  <c r="AO73" i="91"/>
  <c r="U73" i="91"/>
  <c r="L73" i="91"/>
  <c r="AM73" i="91"/>
  <c r="AK73" i="91"/>
  <c r="Y73" i="91"/>
  <c r="P73" i="91"/>
  <c r="Z73" i="91"/>
  <c r="AN73" i="91"/>
  <c r="X73" i="91"/>
  <c r="AB73" i="91"/>
  <c r="AD73" i="91"/>
  <c r="AI73" i="91"/>
  <c r="AS73" i="91"/>
  <c r="S73" i="91"/>
  <c r="AF73" i="91"/>
  <c r="M74" i="24"/>
  <c r="G74" i="94"/>
  <c r="AI62" i="94"/>
  <c r="AO62" i="94"/>
  <c r="V62" i="94"/>
  <c r="X62" i="94"/>
  <c r="AF62" i="94"/>
  <c r="N62" i="94"/>
  <c r="W62" i="94"/>
  <c r="L62" i="94"/>
  <c r="AC62" i="94"/>
  <c r="AR62" i="94"/>
  <c r="Q62" i="94"/>
  <c r="S62" i="94"/>
  <c r="AB62" i="94"/>
  <c r="K62" i="94"/>
  <c r="Y62" i="94"/>
  <c r="P62" i="94"/>
  <c r="AL62" i="94"/>
  <c r="U62" i="94"/>
  <c r="Z62" i="94"/>
  <c r="AS62" i="94"/>
  <c r="H62" i="94"/>
  <c r="AN62" i="94"/>
  <c r="AJ62" i="94"/>
  <c r="I62" i="94"/>
  <c r="M62" i="94"/>
  <c r="AP62" i="94"/>
  <c r="J62" i="94"/>
  <c r="AD62" i="94"/>
  <c r="AM62" i="94"/>
  <c r="AE62" i="94"/>
  <c r="R62" i="94"/>
  <c r="AQ62" i="94"/>
  <c r="AK62" i="94"/>
  <c r="O62" i="94"/>
  <c r="AH62" i="94"/>
  <c r="AA62" i="94"/>
  <c r="J29" i="24"/>
  <c r="G29" i="91"/>
  <c r="K56" i="24"/>
  <c r="G56" i="92"/>
  <c r="AC56" i="88"/>
  <c r="AH56" i="88"/>
  <c r="AD56" i="88"/>
  <c r="I56" i="88"/>
  <c r="Q56" i="88"/>
  <c r="AB56" i="88"/>
  <c r="S56" i="88"/>
  <c r="W56" i="88"/>
  <c r="AN56" i="88"/>
  <c r="AS56" i="88"/>
  <c r="L56" i="88"/>
  <c r="P56" i="88"/>
  <c r="AQ56" i="88"/>
  <c r="V56" i="88"/>
  <c r="AJ56" i="88"/>
  <c r="AA56" i="88"/>
  <c r="N56" i="88"/>
  <c r="AE56" i="88"/>
  <c r="U56" i="88"/>
  <c r="M56" i="88"/>
  <c r="R56" i="88"/>
  <c r="AK56" i="88"/>
  <c r="O56" i="88"/>
  <c r="AP56" i="88"/>
  <c r="Z56" i="88"/>
  <c r="K56" i="88"/>
  <c r="X56" i="88"/>
  <c r="Y56" i="88"/>
  <c r="AM56" i="88"/>
  <c r="J56" i="88"/>
  <c r="AF56" i="88"/>
  <c r="AL56" i="88"/>
  <c r="H56" i="88"/>
  <c r="AI56" i="88"/>
  <c r="AR56" i="88"/>
  <c r="AO56" i="88"/>
  <c r="U36" i="87"/>
  <c r="AJ36" i="87"/>
  <c r="M36" i="87"/>
  <c r="AK36" i="87"/>
  <c r="AE36" i="87"/>
  <c r="K36" i="87"/>
  <c r="O36" i="87"/>
  <c r="AD36" i="87"/>
  <c r="V36" i="87"/>
  <c r="Z36" i="87"/>
  <c r="AN36" i="87"/>
  <c r="AR36" i="87"/>
  <c r="AC36" i="87"/>
  <c r="AI36" i="87"/>
  <c r="AS36" i="87"/>
  <c r="AP36" i="87"/>
  <c r="AH36" i="87"/>
  <c r="AF36" i="87"/>
  <c r="P36" i="87"/>
  <c r="R36" i="87"/>
  <c r="L36" i="87"/>
  <c r="AB36" i="87"/>
  <c r="AO36" i="87"/>
  <c r="X36" i="87"/>
  <c r="AA36" i="87"/>
  <c r="S36" i="87"/>
  <c r="Q36" i="87"/>
  <c r="Y36" i="87"/>
  <c r="J36" i="87"/>
  <c r="AM36" i="87"/>
  <c r="H36" i="87"/>
  <c r="I36" i="87"/>
  <c r="N36" i="87"/>
  <c r="AL36" i="87"/>
  <c r="AQ36" i="87"/>
  <c r="W36" i="87"/>
  <c r="AF37" i="88"/>
  <c r="I37" i="88"/>
  <c r="X37" i="88"/>
  <c r="AD37" i="88"/>
  <c r="AB37" i="88"/>
  <c r="M37" i="88"/>
  <c r="K37" i="88"/>
  <c r="AA37" i="88"/>
  <c r="W37" i="88"/>
  <c r="AQ37" i="88"/>
  <c r="U37" i="88"/>
  <c r="AI37" i="88"/>
  <c r="L37" i="88"/>
  <c r="H37" i="88"/>
  <c r="AK37" i="88"/>
  <c r="AH37" i="88"/>
  <c r="AJ37" i="88"/>
  <c r="AN37" i="88"/>
  <c r="AL37" i="88"/>
  <c r="AC37" i="88"/>
  <c r="AM37" i="88"/>
  <c r="V37" i="88"/>
  <c r="N37" i="88"/>
  <c r="Z37" i="88"/>
  <c r="Q37" i="88"/>
  <c r="P37" i="88"/>
  <c r="R37" i="88"/>
  <c r="O37" i="88"/>
  <c r="AP37" i="88"/>
  <c r="Y37" i="88"/>
  <c r="J37" i="88"/>
  <c r="AR37" i="88"/>
  <c r="AO37" i="88"/>
  <c r="S37" i="88"/>
  <c r="AS37" i="88"/>
  <c r="AE37" i="88"/>
  <c r="K99" i="24"/>
  <c r="G99" i="92"/>
  <c r="I102" i="24"/>
  <c r="G102" i="87"/>
  <c r="M104" i="24"/>
  <c r="G104" i="94"/>
  <c r="AK79" i="91"/>
  <c r="AO79" i="91"/>
  <c r="J79" i="91"/>
  <c r="AE79" i="91"/>
  <c r="S79" i="91"/>
  <c r="P79" i="91"/>
  <c r="L79" i="91"/>
  <c r="Y79" i="91"/>
  <c r="U79" i="91"/>
  <c r="V79" i="91"/>
  <c r="Z79" i="91"/>
  <c r="X79" i="91"/>
  <c r="AJ79" i="91"/>
  <c r="M79" i="91"/>
  <c r="AN79" i="91"/>
  <c r="AS79" i="91"/>
  <c r="AB79" i="91"/>
  <c r="AI79" i="91"/>
  <c r="AR79" i="91"/>
  <c r="R79" i="91"/>
  <c r="AA79" i="91"/>
  <c r="AC79" i="91"/>
  <c r="AL79" i="91"/>
  <c r="N79" i="91"/>
  <c r="I79" i="91"/>
  <c r="AH79" i="91"/>
  <c r="AP79" i="91"/>
  <c r="AD79" i="91"/>
  <c r="AQ79" i="91"/>
  <c r="K79" i="91"/>
  <c r="AM79" i="91"/>
  <c r="W79" i="91"/>
  <c r="Q79" i="91"/>
  <c r="AF79" i="91"/>
  <c r="O79" i="91"/>
  <c r="H79" i="91"/>
  <c r="AL81" i="88"/>
  <c r="K81" i="88"/>
  <c r="N81" i="88"/>
  <c r="AK81" i="88"/>
  <c r="Z81" i="88"/>
  <c r="AR81" i="88"/>
  <c r="AN81" i="88"/>
  <c r="J81" i="88"/>
  <c r="O81" i="88"/>
  <c r="AQ81" i="88"/>
  <c r="AS81" i="88"/>
  <c r="R81" i="88"/>
  <c r="AC81" i="88"/>
  <c r="AD81" i="88"/>
  <c r="AO81" i="88"/>
  <c r="AF81" i="88"/>
  <c r="X81" i="88"/>
  <c r="AP81" i="88"/>
  <c r="Q81" i="88"/>
  <c r="M81" i="88"/>
  <c r="AJ81" i="88"/>
  <c r="AM81" i="88"/>
  <c r="H81" i="88"/>
  <c r="U81" i="88"/>
  <c r="AI81" i="88"/>
  <c r="AH81" i="88"/>
  <c r="P81" i="88"/>
  <c r="AA81" i="88"/>
  <c r="AB81" i="88"/>
  <c r="L81" i="88"/>
  <c r="V81" i="88"/>
  <c r="W81" i="88"/>
  <c r="AE81" i="88"/>
  <c r="S81" i="88"/>
  <c r="Y81" i="88"/>
  <c r="I81" i="88"/>
  <c r="AF81" i="92"/>
  <c r="AJ81" i="92"/>
  <c r="AO81" i="92"/>
  <c r="I81" i="92"/>
  <c r="AD81" i="92"/>
  <c r="S81" i="92"/>
  <c r="AS81" i="92"/>
  <c r="U81" i="92"/>
  <c r="P81" i="92"/>
  <c r="AN81" i="92"/>
  <c r="AI81" i="92"/>
  <c r="H81" i="92"/>
  <c r="AQ81" i="92"/>
  <c r="Y81" i="92"/>
  <c r="AL81" i="92"/>
  <c r="J81" i="92"/>
  <c r="M81" i="92"/>
  <c r="AM81" i="92"/>
  <c r="L81" i="92"/>
  <c r="N81" i="92"/>
  <c r="AB81" i="92"/>
  <c r="AE81" i="92"/>
  <c r="AR81" i="92"/>
  <c r="O81" i="92"/>
  <c r="X81" i="92"/>
  <c r="AA81" i="92"/>
  <c r="K81" i="92"/>
  <c r="Q81" i="92"/>
  <c r="Z81" i="92"/>
  <c r="W81" i="92"/>
  <c r="AH81" i="92"/>
  <c r="AC81" i="92"/>
  <c r="AP81" i="92"/>
  <c r="R81" i="92"/>
  <c r="V81" i="92"/>
  <c r="AK81" i="92"/>
  <c r="M89" i="24"/>
  <c r="G89" i="94"/>
  <c r="J93" i="24"/>
  <c r="G93" i="91"/>
  <c r="I101" i="24"/>
  <c r="G101" i="87"/>
  <c r="K78" i="24"/>
  <c r="G78" i="92"/>
  <c r="AS77" i="94"/>
  <c r="Y77" i="94"/>
  <c r="AD77" i="94"/>
  <c r="X77" i="94"/>
  <c r="AM77" i="94"/>
  <c r="AF77" i="94"/>
  <c r="AR77" i="94"/>
  <c r="K77" i="94"/>
  <c r="S77" i="94"/>
  <c r="AB77" i="94"/>
  <c r="P77" i="94"/>
  <c r="M77" i="94"/>
  <c r="AO77" i="94"/>
  <c r="AN77" i="94"/>
  <c r="J77" i="94"/>
  <c r="I77" i="94"/>
  <c r="Q77" i="94"/>
  <c r="H77" i="94"/>
  <c r="AE77" i="94"/>
  <c r="V77" i="94"/>
  <c r="AL77" i="94"/>
  <c r="AI77" i="94"/>
  <c r="AA77" i="94"/>
  <c r="L77" i="94"/>
  <c r="AP77" i="94"/>
  <c r="AK77" i="94"/>
  <c r="AJ77" i="94"/>
  <c r="AH77" i="94"/>
  <c r="W77" i="94"/>
  <c r="R77" i="94"/>
  <c r="N77" i="94"/>
  <c r="O77" i="94"/>
  <c r="AQ77" i="94"/>
  <c r="U77" i="94"/>
  <c r="Z77" i="94"/>
  <c r="AC77" i="94"/>
  <c r="AR77" i="88"/>
  <c r="AH77" i="88"/>
  <c r="AP77" i="88"/>
  <c r="O77" i="88"/>
  <c r="U77" i="88"/>
  <c r="S77" i="88"/>
  <c r="K77" i="88"/>
  <c r="AD77" i="88"/>
  <c r="AN77" i="88"/>
  <c r="J77" i="88"/>
  <c r="X77" i="88"/>
  <c r="W77" i="88"/>
  <c r="Q77" i="88"/>
  <c r="AE77" i="88"/>
  <c r="AS77" i="88"/>
  <c r="AQ77" i="88"/>
  <c r="R77" i="88"/>
  <c r="P77" i="88"/>
  <c r="AI77" i="88"/>
  <c r="H77" i="88"/>
  <c r="N77" i="88"/>
  <c r="I77" i="88"/>
  <c r="AC77" i="88"/>
  <c r="AJ77" i="88"/>
  <c r="V77" i="88"/>
  <c r="Z77" i="88"/>
  <c r="AM77" i="88"/>
  <c r="Y77" i="88"/>
  <c r="L77" i="88"/>
  <c r="AA77" i="88"/>
  <c r="AF77" i="88"/>
  <c r="AO77" i="88"/>
  <c r="AB77" i="88"/>
  <c r="AL77" i="88"/>
  <c r="M77" i="88"/>
  <c r="AK77" i="88"/>
  <c r="I64" i="24"/>
  <c r="G64" i="87"/>
  <c r="AM58" i="92"/>
  <c r="AQ58" i="92"/>
  <c r="I58" i="92"/>
  <c r="AK58" i="92"/>
  <c r="AO58" i="92"/>
  <c r="J58" i="92"/>
  <c r="AL58" i="92"/>
  <c r="AN58" i="92"/>
  <c r="P58" i="92"/>
  <c r="V58" i="92"/>
  <c r="Z58" i="92"/>
  <c r="AB58" i="92"/>
  <c r="X58" i="92"/>
  <c r="L58" i="92"/>
  <c r="AJ58" i="92"/>
  <c r="AP58" i="92"/>
  <c r="Y58" i="92"/>
  <c r="AR58" i="92"/>
  <c r="Q58" i="92"/>
  <c r="O58" i="92"/>
  <c r="H58" i="92"/>
  <c r="M58" i="92"/>
  <c r="K58" i="92"/>
  <c r="AC58" i="92"/>
  <c r="R58" i="92"/>
  <c r="W58" i="92"/>
  <c r="AD58" i="92"/>
  <c r="AF58" i="92"/>
  <c r="AH58" i="92"/>
  <c r="AS58" i="92"/>
  <c r="AE58" i="92"/>
  <c r="AA58" i="92"/>
  <c r="AI58" i="92"/>
  <c r="U58" i="92"/>
  <c r="S58" i="92"/>
  <c r="N58" i="92"/>
  <c r="AF54" i="91"/>
  <c r="I54" i="91"/>
  <c r="X54" i="91"/>
  <c r="AB54" i="91"/>
  <c r="V54" i="91"/>
  <c r="S54" i="91"/>
  <c r="H54" i="91"/>
  <c r="AA54" i="91"/>
  <c r="AJ54" i="91"/>
  <c r="AQ54" i="91"/>
  <c r="U54" i="91"/>
  <c r="AI54" i="91"/>
  <c r="L54" i="91"/>
  <c r="AS54" i="91"/>
  <c r="Y54" i="91"/>
  <c r="M54" i="91"/>
  <c r="AN54" i="91"/>
  <c r="AE54" i="91"/>
  <c r="O54" i="91"/>
  <c r="AM54" i="91"/>
  <c r="AP54" i="91"/>
  <c r="J54" i="91"/>
  <c r="AR54" i="91"/>
  <c r="AO54" i="91"/>
  <c r="P54" i="91"/>
  <c r="AK54" i="91"/>
  <c r="N54" i="91"/>
  <c r="AL54" i="91"/>
  <c r="AC54" i="91"/>
  <c r="AH54" i="91"/>
  <c r="AD54" i="91"/>
  <c r="R54" i="91"/>
  <c r="Z54" i="91"/>
  <c r="Q54" i="91"/>
  <c r="K54" i="91"/>
  <c r="W54" i="91"/>
  <c r="K52" i="24"/>
  <c r="G52" i="92"/>
  <c r="AN43" i="91"/>
  <c r="Y43" i="91"/>
  <c r="P43" i="91"/>
  <c r="Q43" i="91"/>
  <c r="R43" i="91"/>
  <c r="S43" i="91"/>
  <c r="Z43" i="91"/>
  <c r="AC43" i="91"/>
  <c r="AB43" i="91"/>
  <c r="AE43" i="91"/>
  <c r="H43" i="91"/>
  <c r="J43" i="91"/>
  <c r="X43" i="91"/>
  <c r="M43" i="91"/>
  <c r="AJ43" i="91"/>
  <c r="AF43" i="91"/>
  <c r="V43" i="91"/>
  <c r="AL43" i="91"/>
  <c r="AR43" i="91"/>
  <c r="AH43" i="91"/>
  <c r="L43" i="91"/>
  <c r="AQ43" i="91"/>
  <c r="AS43" i="91"/>
  <c r="W43" i="91"/>
  <c r="AA43" i="91"/>
  <c r="AD43" i="91"/>
  <c r="I43" i="91"/>
  <c r="K43" i="91"/>
  <c r="N43" i="91"/>
  <c r="AI43" i="91"/>
  <c r="AK43" i="91"/>
  <c r="O43" i="91"/>
  <c r="AP43" i="91"/>
  <c r="AO43" i="91"/>
  <c r="U43" i="91"/>
  <c r="AM43" i="91"/>
  <c r="K39" i="24"/>
  <c r="G39" i="92"/>
  <c r="J33" i="24"/>
  <c r="G33" i="91"/>
  <c r="M31" i="24"/>
  <c r="G31" i="94"/>
  <c r="AR31" i="88"/>
  <c r="AB31" i="88"/>
  <c r="AP31" i="88"/>
  <c r="S31" i="88"/>
  <c r="AC31" i="88"/>
  <c r="O31" i="88"/>
  <c r="AQ31" i="88"/>
  <c r="R31" i="88"/>
  <c r="AE31" i="88"/>
  <c r="AM31" i="88"/>
  <c r="P31" i="88"/>
  <c r="AD31" i="88"/>
  <c r="H31" i="88"/>
  <c r="AL31" i="88"/>
  <c r="X31" i="88"/>
  <c r="U31" i="88"/>
  <c r="J31" i="88"/>
  <c r="N31" i="88"/>
  <c r="AS31" i="88"/>
  <c r="AK31" i="88"/>
  <c r="Q31" i="88"/>
  <c r="AF31" i="88"/>
  <c r="AN31" i="88"/>
  <c r="AH31" i="88"/>
  <c r="Y31" i="88"/>
  <c r="Z31" i="88"/>
  <c r="I31" i="88"/>
  <c r="W31" i="88"/>
  <c r="V31" i="88"/>
  <c r="M31" i="88"/>
  <c r="AI31" i="88"/>
  <c r="AJ31" i="88"/>
  <c r="K31" i="88"/>
  <c r="AO31" i="88"/>
  <c r="L31" i="88"/>
  <c r="AA31" i="88"/>
  <c r="U30" i="87"/>
  <c r="AI30" i="87"/>
  <c r="J30" i="87"/>
  <c r="P30" i="87"/>
  <c r="W30" i="87"/>
  <c r="AF30" i="87"/>
  <c r="AB30" i="87"/>
  <c r="S30" i="87"/>
  <c r="AC30" i="87"/>
  <c r="Z30" i="87"/>
  <c r="R30" i="87"/>
  <c r="AA30" i="87"/>
  <c r="X30" i="87"/>
  <c r="Y30" i="87"/>
  <c r="AD30" i="87"/>
  <c r="AE30" i="87"/>
  <c r="AS30" i="87"/>
  <c r="V30" i="87"/>
  <c r="AR30" i="87"/>
  <c r="M30" i="87"/>
  <c r="AN30" i="87"/>
  <c r="K30" i="87"/>
  <c r="I30" i="87"/>
  <c r="AH30" i="87"/>
  <c r="H30" i="87"/>
  <c r="L30" i="87"/>
  <c r="N30" i="87"/>
  <c r="AQ30" i="87"/>
  <c r="AP30" i="87"/>
  <c r="AK30" i="87"/>
  <c r="AJ30" i="87"/>
  <c r="AM30" i="87"/>
  <c r="AL30" i="87"/>
  <c r="AO30" i="87"/>
  <c r="Q30" i="87"/>
  <c r="O30" i="87"/>
  <c r="AP27" i="91"/>
  <c r="R27" i="91"/>
  <c r="AM27" i="91"/>
  <c r="K27" i="91"/>
  <c r="AK27" i="91"/>
  <c r="AO27" i="91"/>
  <c r="AF27" i="91"/>
  <c r="X27" i="91"/>
  <c r="I27" i="91"/>
  <c r="AH27" i="91"/>
  <c r="H27" i="91"/>
  <c r="J27" i="91"/>
  <c r="AS27" i="91"/>
  <c r="AD27" i="91"/>
  <c r="L27" i="91"/>
  <c r="AN27" i="91"/>
  <c r="N27" i="91"/>
  <c r="W27" i="91"/>
  <c r="AE27" i="91"/>
  <c r="Y27" i="91"/>
  <c r="V27" i="91"/>
  <c r="S27" i="91"/>
  <c r="U27" i="91"/>
  <c r="O27" i="91"/>
  <c r="AA27" i="91"/>
  <c r="AB27" i="91"/>
  <c r="AI27" i="91"/>
  <c r="Q27" i="91"/>
  <c r="AR27" i="91"/>
  <c r="AC27" i="91"/>
  <c r="AL27" i="91"/>
  <c r="P27" i="91"/>
  <c r="AJ27" i="91"/>
  <c r="M27" i="91"/>
  <c r="Z27" i="91"/>
  <c r="AQ27" i="91"/>
  <c r="K25" i="24"/>
  <c r="G25" i="92"/>
  <c r="I23" i="24"/>
  <c r="G23" i="87"/>
  <c r="U23" i="87" s="1"/>
  <c r="J22" i="24"/>
  <c r="G22" i="91"/>
  <c r="AM19" i="92"/>
  <c r="P19" i="92"/>
  <c r="AD19" i="92"/>
  <c r="H19" i="92"/>
  <c r="AI19" i="92"/>
  <c r="U19" i="92"/>
  <c r="I19" i="92"/>
  <c r="R19" i="92"/>
  <c r="AN19" i="92"/>
  <c r="AS19" i="92"/>
  <c r="K19" i="92"/>
  <c r="S19" i="92"/>
  <c r="Q19" i="92"/>
  <c r="AL19" i="92"/>
  <c r="J19" i="92"/>
  <c r="AE19" i="92"/>
  <c r="AB19" i="92"/>
  <c r="AK19" i="92"/>
  <c r="AO19" i="92"/>
  <c r="L19" i="92"/>
  <c r="AF19" i="92"/>
  <c r="AJ19" i="92"/>
  <c r="V19" i="92"/>
  <c r="AC19" i="92"/>
  <c r="Z19" i="92"/>
  <c r="AR19" i="92"/>
  <c r="Y19" i="92"/>
  <c r="AQ19" i="92"/>
  <c r="W19" i="92"/>
  <c r="AP19" i="92"/>
  <c r="AA19" i="92"/>
  <c r="M19" i="92"/>
  <c r="N19" i="92"/>
  <c r="X19" i="92"/>
  <c r="AH19" i="92"/>
  <c r="O19" i="92"/>
  <c r="J41" i="24"/>
  <c r="G41" i="91"/>
  <c r="U28" i="87"/>
  <c r="AP28" i="87"/>
  <c r="M28" i="87"/>
  <c r="V28" i="87"/>
  <c r="Q28" i="87"/>
  <c r="AS28" i="87"/>
  <c r="I28" i="87"/>
  <c r="AE28" i="87"/>
  <c r="AD28" i="87"/>
  <c r="R28" i="87"/>
  <c r="Y28" i="87"/>
  <c r="AL28" i="87"/>
  <c r="K28" i="87"/>
  <c r="L28" i="87"/>
  <c r="O28" i="87"/>
  <c r="AQ28" i="87"/>
  <c r="W28" i="87"/>
  <c r="AM28" i="87"/>
  <c r="AR28" i="87"/>
  <c r="AC28" i="87"/>
  <c r="AK28" i="87"/>
  <c r="N28" i="87"/>
  <c r="J28" i="87"/>
  <c r="AH28" i="87"/>
  <c r="P28" i="87"/>
  <c r="AB28" i="87"/>
  <c r="AI28" i="87"/>
  <c r="AA28" i="87"/>
  <c r="S28" i="87"/>
  <c r="AF28" i="87"/>
  <c r="X28" i="87"/>
  <c r="AN28" i="87"/>
  <c r="H28" i="87"/>
  <c r="AO28" i="87"/>
  <c r="Z28" i="87"/>
  <c r="AJ28" i="87"/>
  <c r="AK60" i="91"/>
  <c r="M60" i="91"/>
  <c r="AH60" i="91"/>
  <c r="K60" i="91"/>
  <c r="AO60" i="91"/>
  <c r="AQ60" i="91"/>
  <c r="AF60" i="91"/>
  <c r="R60" i="91"/>
  <c r="J60" i="91"/>
  <c r="AR60" i="91"/>
  <c r="Y60" i="91"/>
  <c r="AS60" i="91"/>
  <c r="V60" i="91"/>
  <c r="X60" i="91"/>
  <c r="Q60" i="91"/>
  <c r="AL60" i="91"/>
  <c r="N60" i="91"/>
  <c r="W60" i="91"/>
  <c r="S60" i="91"/>
  <c r="P60" i="91"/>
  <c r="Z60" i="91"/>
  <c r="AE60" i="91"/>
  <c r="AP60" i="91"/>
  <c r="AM60" i="91"/>
  <c r="L60" i="91"/>
  <c r="O60" i="91"/>
  <c r="AN60" i="91"/>
  <c r="AI60" i="91"/>
  <c r="AJ60" i="91"/>
  <c r="H60" i="91"/>
  <c r="U60" i="91"/>
  <c r="AD60" i="91"/>
  <c r="AA60" i="91"/>
  <c r="AC60" i="91"/>
  <c r="I60" i="91"/>
  <c r="AB60" i="91"/>
  <c r="AQ61" i="94"/>
  <c r="P61" i="94"/>
  <c r="AF61" i="94"/>
  <c r="J61" i="94"/>
  <c r="AO61" i="94"/>
  <c r="AM61" i="94"/>
  <c r="AS61" i="94"/>
  <c r="AL61" i="94"/>
  <c r="Z61" i="94"/>
  <c r="U61" i="94"/>
  <c r="AJ61" i="94"/>
  <c r="M61" i="94"/>
  <c r="AR61" i="94"/>
  <c r="AP61" i="94"/>
  <c r="N61" i="94"/>
  <c r="I61" i="94"/>
  <c r="W61" i="94"/>
  <c r="AK61" i="94"/>
  <c r="O61" i="94"/>
  <c r="X61" i="94"/>
  <c r="K61" i="94"/>
  <c r="AB61" i="94"/>
  <c r="L61" i="94"/>
  <c r="AD61" i="94"/>
  <c r="V61" i="94"/>
  <c r="S61" i="94"/>
  <c r="AI61" i="94"/>
  <c r="AH61" i="94"/>
  <c r="AC61" i="94"/>
  <c r="H61" i="94"/>
  <c r="Y61" i="94"/>
  <c r="AE61" i="94"/>
  <c r="AN61" i="94"/>
  <c r="R61" i="94"/>
  <c r="AA61" i="94"/>
  <c r="Q61" i="94"/>
  <c r="M71" i="24"/>
  <c r="G71" i="94"/>
  <c r="AQ72" i="92"/>
  <c r="U72" i="92"/>
  <c r="AI72" i="92"/>
  <c r="L72" i="92"/>
  <c r="H72" i="92"/>
  <c r="AB72" i="92"/>
  <c r="P72" i="92"/>
  <c r="AA72" i="92"/>
  <c r="W72" i="92"/>
  <c r="AF72" i="92"/>
  <c r="I72" i="92"/>
  <c r="X72" i="92"/>
  <c r="AD72" i="92"/>
  <c r="Y72" i="92"/>
  <c r="V72" i="92"/>
  <c r="K72" i="92"/>
  <c r="AJ72" i="92"/>
  <c r="AN72" i="92"/>
  <c r="AR72" i="92"/>
  <c r="AO72" i="92"/>
  <c r="S72" i="92"/>
  <c r="AM72" i="92"/>
  <c r="N72" i="92"/>
  <c r="AL72" i="92"/>
  <c r="AC72" i="92"/>
  <c r="AK72" i="92"/>
  <c r="AH72" i="92"/>
  <c r="AE72" i="92"/>
  <c r="Z72" i="92"/>
  <c r="Q72" i="92"/>
  <c r="M72" i="92"/>
  <c r="J72" i="92"/>
  <c r="O72" i="92"/>
  <c r="AP72" i="92"/>
  <c r="AS72" i="92"/>
  <c r="R72" i="92"/>
  <c r="Q72" i="91"/>
  <c r="Z72" i="91"/>
  <c r="AQ72" i="91"/>
  <c r="AK72" i="91"/>
  <c r="Y72" i="91"/>
  <c r="AR72" i="91"/>
  <c r="AB72" i="91"/>
  <c r="AJ72" i="91"/>
  <c r="AH72" i="91"/>
  <c r="AN72" i="91"/>
  <c r="W72" i="91"/>
  <c r="N72" i="91"/>
  <c r="U72" i="91"/>
  <c r="P72" i="91"/>
  <c r="O72" i="91"/>
  <c r="AD72" i="91"/>
  <c r="AA72" i="91"/>
  <c r="X72" i="91"/>
  <c r="L72" i="91"/>
  <c r="R72" i="91"/>
  <c r="V72" i="91"/>
  <c r="M72" i="91"/>
  <c r="AC72" i="91"/>
  <c r="I72" i="91"/>
  <c r="AM72" i="91"/>
  <c r="AS72" i="91"/>
  <c r="J72" i="91"/>
  <c r="AE72" i="91"/>
  <c r="K72" i="91"/>
  <c r="AI72" i="91"/>
  <c r="AF72" i="91"/>
  <c r="AL72" i="91"/>
  <c r="S72" i="91"/>
  <c r="H72" i="91"/>
  <c r="AP72" i="91"/>
  <c r="AO72" i="91"/>
  <c r="K68" i="24"/>
  <c r="G68" i="92"/>
  <c r="AF42" i="92"/>
  <c r="I42" i="92"/>
  <c r="X42" i="92"/>
  <c r="AD42" i="92"/>
  <c r="Y42" i="92"/>
  <c r="V42" i="92"/>
  <c r="K42" i="92"/>
  <c r="AN42" i="92"/>
  <c r="J42" i="92"/>
  <c r="AQ42" i="92"/>
  <c r="U42" i="92"/>
  <c r="AI42" i="92"/>
  <c r="L42" i="92"/>
  <c r="H42" i="92"/>
  <c r="AB42" i="92"/>
  <c r="P42" i="92"/>
  <c r="AE42" i="92"/>
  <c r="AA42" i="92"/>
  <c r="AR42" i="92"/>
  <c r="AO42" i="92"/>
  <c r="S42" i="92"/>
  <c r="AM42" i="92"/>
  <c r="R42" i="92"/>
  <c r="Z42" i="92"/>
  <c r="Q42" i="92"/>
  <c r="M42" i="92"/>
  <c r="N42" i="92"/>
  <c r="AP42" i="92"/>
  <c r="W42" i="92"/>
  <c r="O42" i="92"/>
  <c r="AS42" i="92"/>
  <c r="AH42" i="92"/>
  <c r="AC42" i="92"/>
  <c r="AK42" i="92"/>
  <c r="AJ42" i="92"/>
  <c r="AL42" i="92"/>
  <c r="M66" i="24"/>
  <c r="G66" i="94"/>
  <c r="K67" i="24"/>
  <c r="G67" i="92"/>
  <c r="AS47" i="87"/>
  <c r="M47" i="87"/>
  <c r="AQ47" i="87"/>
  <c r="I47" i="87"/>
  <c r="P47" i="87"/>
  <c r="AR47" i="87"/>
  <c r="AJ47" i="87"/>
  <c r="AK47" i="87"/>
  <c r="S47" i="87"/>
  <c r="AD47" i="87"/>
  <c r="AC47" i="87"/>
  <c r="Z47" i="87"/>
  <c r="AH47" i="87"/>
  <c r="J47" i="87"/>
  <c r="AF47" i="87"/>
  <c r="AO47" i="87"/>
  <c r="K47" i="87"/>
  <c r="AB47" i="87"/>
  <c r="L47" i="87"/>
  <c r="Y47" i="87"/>
  <c r="R47" i="87"/>
  <c r="AE47" i="87"/>
  <c r="U47" i="87"/>
  <c r="AM47" i="87"/>
  <c r="AI47" i="87"/>
  <c r="H47" i="87"/>
  <c r="X47" i="87"/>
  <c r="AN47" i="87"/>
  <c r="V47" i="87"/>
  <c r="Q47" i="87"/>
  <c r="AA47" i="87"/>
  <c r="N47" i="87"/>
  <c r="AL47" i="87"/>
  <c r="AP47" i="87"/>
  <c r="O47" i="87"/>
  <c r="W47" i="87"/>
  <c r="M47" i="24"/>
  <c r="G47" i="94"/>
  <c r="AF48" i="91"/>
  <c r="I48" i="91"/>
  <c r="X48" i="91"/>
  <c r="Y48" i="91"/>
  <c r="S48" i="91"/>
  <c r="AH48" i="91"/>
  <c r="V48" i="91"/>
  <c r="AJ48" i="91"/>
  <c r="AA48" i="91"/>
  <c r="AL48" i="91"/>
  <c r="AO48" i="91"/>
  <c r="L48" i="91"/>
  <c r="AD48" i="91"/>
  <c r="K48" i="91"/>
  <c r="AE48" i="91"/>
  <c r="J48" i="91"/>
  <c r="AR48" i="91"/>
  <c r="U48" i="91"/>
  <c r="AC48" i="91"/>
  <c r="M48" i="91"/>
  <c r="AM48" i="91"/>
  <c r="AS48" i="91"/>
  <c r="W48" i="91"/>
  <c r="AI48" i="91"/>
  <c r="H48" i="91"/>
  <c r="R48" i="91"/>
  <c r="AQ48" i="91"/>
  <c r="Q48" i="91"/>
  <c r="P48" i="91"/>
  <c r="AN48" i="91"/>
  <c r="Z48" i="91"/>
  <c r="AK48" i="91"/>
  <c r="AB48" i="91"/>
  <c r="O48" i="91"/>
  <c r="AP48" i="91"/>
  <c r="N48" i="91"/>
  <c r="Q49" i="94"/>
  <c r="AH49" i="94"/>
  <c r="I49" i="94"/>
  <c r="AM49" i="94"/>
  <c r="H49" i="94"/>
  <c r="AB49" i="94"/>
  <c r="Y49" i="94"/>
  <c r="AL49" i="94"/>
  <c r="K49" i="94"/>
  <c r="V49" i="94"/>
  <c r="AJ49" i="94"/>
  <c r="AN49" i="94"/>
  <c r="P49" i="94"/>
  <c r="AO49" i="94"/>
  <c r="AS49" i="94"/>
  <c r="AD49" i="94"/>
  <c r="AQ49" i="94"/>
  <c r="S49" i="94"/>
  <c r="AI49" i="94"/>
  <c r="AR49" i="94"/>
  <c r="O49" i="94"/>
  <c r="U49" i="94"/>
  <c r="AK49" i="94"/>
  <c r="AP49" i="94"/>
  <c r="N49" i="94"/>
  <c r="R49" i="94"/>
  <c r="AF49" i="94"/>
  <c r="M49" i="94"/>
  <c r="X49" i="94"/>
  <c r="Z49" i="94"/>
  <c r="AC49" i="94"/>
  <c r="AE49" i="94"/>
  <c r="L49" i="94"/>
  <c r="J49" i="94"/>
  <c r="W49" i="94"/>
  <c r="AA49" i="94"/>
  <c r="K50" i="24"/>
  <c r="G50" i="92"/>
  <c r="U55" i="87"/>
  <c r="AJ55" i="87"/>
  <c r="K55" i="87"/>
  <c r="AK55" i="87"/>
  <c r="AH55" i="87"/>
  <c r="AM55" i="87"/>
  <c r="H55" i="87"/>
  <c r="AL55" i="87"/>
  <c r="AE55" i="87"/>
  <c r="AQ55" i="87"/>
  <c r="R55" i="87"/>
  <c r="AS55" i="87"/>
  <c r="AA55" i="87"/>
  <c r="AD55" i="87"/>
  <c r="W55" i="87"/>
  <c r="AP55" i="87"/>
  <c r="O55" i="87"/>
  <c r="Z55" i="87"/>
  <c r="Q55" i="87"/>
  <c r="L55" i="87"/>
  <c r="AB55" i="87"/>
  <c r="J55" i="87"/>
  <c r="M55" i="87"/>
  <c r="AF55" i="87"/>
  <c r="Y55" i="87"/>
  <c r="AI55" i="87"/>
  <c r="AC55" i="87"/>
  <c r="AO55" i="87"/>
  <c r="P55" i="87"/>
  <c r="X55" i="87"/>
  <c r="V55" i="87"/>
  <c r="I55" i="87"/>
  <c r="AR55" i="87"/>
  <c r="AN55" i="87"/>
  <c r="S55" i="87"/>
  <c r="N55" i="87"/>
  <c r="M55" i="24"/>
  <c r="G55" i="94"/>
  <c r="U70" i="87"/>
  <c r="AM70" i="87"/>
  <c r="P70" i="87"/>
  <c r="AF70" i="87"/>
  <c r="AP70" i="87"/>
  <c r="S70" i="87"/>
  <c r="AI70" i="87"/>
  <c r="L70" i="87"/>
  <c r="AN70" i="87"/>
  <c r="R70" i="87"/>
  <c r="AH70" i="87"/>
  <c r="K70" i="87"/>
  <c r="Z70" i="87"/>
  <c r="AK70" i="87"/>
  <c r="M70" i="87"/>
  <c r="AC70" i="87"/>
  <c r="N70" i="87"/>
  <c r="AJ70" i="87"/>
  <c r="AA70" i="87"/>
  <c r="AR70" i="87"/>
  <c r="AB70" i="87"/>
  <c r="AQ70" i="87"/>
  <c r="O70" i="87"/>
  <c r="AD70" i="87"/>
  <c r="H70" i="87"/>
  <c r="X70" i="87"/>
  <c r="AE70" i="87"/>
  <c r="J70" i="87"/>
  <c r="AS70" i="87"/>
  <c r="V70" i="87"/>
  <c r="AL70" i="87"/>
  <c r="I70" i="87"/>
  <c r="Y70" i="87"/>
  <c r="AO70" i="87"/>
  <c r="Q70" i="87"/>
  <c r="W70" i="87"/>
  <c r="AK40" i="92"/>
  <c r="AO40" i="92"/>
  <c r="AQ40" i="92"/>
  <c r="Q40" i="92"/>
  <c r="M40" i="92"/>
  <c r="AA40" i="92"/>
  <c r="R40" i="92"/>
  <c r="AC40" i="92"/>
  <c r="L40" i="92"/>
  <c r="AR40" i="92"/>
  <c r="S40" i="92"/>
  <c r="X40" i="92"/>
  <c r="I40" i="92"/>
  <c r="AD40" i="92"/>
  <c r="AH40" i="92"/>
  <c r="Y40" i="92"/>
  <c r="U40" i="92"/>
  <c r="AL40" i="92"/>
  <c r="K40" i="92"/>
  <c r="AI40" i="92"/>
  <c r="J40" i="92"/>
  <c r="AN40" i="92"/>
  <c r="AS40" i="92"/>
  <c r="O40" i="92"/>
  <c r="V40" i="92"/>
  <c r="AP40" i="92"/>
  <c r="W40" i="92"/>
  <c r="AF40" i="92"/>
  <c r="H40" i="92"/>
  <c r="AM40" i="92"/>
  <c r="N40" i="92"/>
  <c r="Z40" i="92"/>
  <c r="AJ40" i="92"/>
  <c r="AE40" i="92"/>
  <c r="AB40" i="92"/>
  <c r="P40" i="92"/>
  <c r="AP73" i="92"/>
  <c r="AA73" i="92"/>
  <c r="W73" i="92"/>
  <c r="V73" i="92"/>
  <c r="AL73" i="92"/>
  <c r="S73" i="92"/>
  <c r="O73" i="92"/>
  <c r="Z73" i="92"/>
  <c r="X73" i="92"/>
  <c r="N73" i="92"/>
  <c r="AN73" i="92"/>
  <c r="AR73" i="92"/>
  <c r="K73" i="92"/>
  <c r="U73" i="92"/>
  <c r="AO73" i="92"/>
  <c r="Q73" i="92"/>
  <c r="AJ73" i="92"/>
  <c r="R73" i="92"/>
  <c r="AH73" i="92"/>
  <c r="AS73" i="92"/>
  <c r="M73" i="92"/>
  <c r="I73" i="92"/>
  <c r="AF73" i="92"/>
  <c r="Y73" i="92"/>
  <c r="J73" i="92"/>
  <c r="AK73" i="92"/>
  <c r="AC73" i="92"/>
  <c r="H73" i="92"/>
  <c r="AB73" i="92"/>
  <c r="AI73" i="92"/>
  <c r="AM73" i="92"/>
  <c r="AD73" i="92"/>
  <c r="AE73" i="92"/>
  <c r="AQ73" i="92"/>
  <c r="P73" i="92"/>
  <c r="L73" i="92"/>
  <c r="U74" i="87"/>
  <c r="AL74" i="87"/>
  <c r="I74" i="87"/>
  <c r="Y74" i="87"/>
  <c r="AO74" i="87"/>
  <c r="Q74" i="87"/>
  <c r="AH74" i="87"/>
  <c r="K74" i="87"/>
  <c r="AN74" i="87"/>
  <c r="AA74" i="87"/>
  <c r="AQ74" i="87"/>
  <c r="AP74" i="87"/>
  <c r="M74" i="87"/>
  <c r="X74" i="87"/>
  <c r="AB74" i="87"/>
  <c r="AE74" i="87"/>
  <c r="R74" i="87"/>
  <c r="Z74" i="87"/>
  <c r="AD74" i="87"/>
  <c r="AI74" i="87"/>
  <c r="AS74" i="87"/>
  <c r="P74" i="87"/>
  <c r="AJ74" i="87"/>
  <c r="AR74" i="87"/>
  <c r="S74" i="87"/>
  <c r="AM74" i="87"/>
  <c r="J74" i="87"/>
  <c r="O74" i="87"/>
  <c r="AC74" i="87"/>
  <c r="N74" i="87"/>
  <c r="H74" i="87"/>
  <c r="L74" i="87"/>
  <c r="AF74" i="87"/>
  <c r="V74" i="87"/>
  <c r="AK74" i="87"/>
  <c r="W74" i="87"/>
  <c r="I65" i="24"/>
  <c r="G65" i="87"/>
  <c r="U62" i="87"/>
  <c r="AR62" i="87"/>
  <c r="X62" i="87"/>
  <c r="AM62" i="87"/>
  <c r="P62" i="87"/>
  <c r="AF62" i="87"/>
  <c r="AP62" i="87"/>
  <c r="S62" i="87"/>
  <c r="AE62" i="87"/>
  <c r="J62" i="87"/>
  <c r="AI62" i="87"/>
  <c r="L62" i="87"/>
  <c r="AB62" i="87"/>
  <c r="AQ62" i="87"/>
  <c r="O62" i="87"/>
  <c r="AD62" i="87"/>
  <c r="H62" i="87"/>
  <c r="AN62" i="87"/>
  <c r="AA62" i="87"/>
  <c r="AO62" i="87"/>
  <c r="AH62" i="87"/>
  <c r="Z62" i="87"/>
  <c r="M62" i="87"/>
  <c r="R62" i="87"/>
  <c r="AC62" i="87"/>
  <c r="V62" i="87"/>
  <c r="I62" i="87"/>
  <c r="N62" i="87"/>
  <c r="Q62" i="87"/>
  <c r="K62" i="87"/>
  <c r="AK62" i="87"/>
  <c r="W62" i="87"/>
  <c r="AS62" i="87"/>
  <c r="AL62" i="87"/>
  <c r="Y62" i="87"/>
  <c r="AJ62" i="87"/>
  <c r="M29" i="24"/>
  <c r="G29" i="94"/>
  <c r="AK56" i="87"/>
  <c r="M56" i="87"/>
  <c r="AC56" i="87"/>
  <c r="AS56" i="87"/>
  <c r="V56" i="87"/>
  <c r="AL56" i="87"/>
  <c r="I56" i="87"/>
  <c r="AN56" i="87"/>
  <c r="AA56" i="87"/>
  <c r="AD56" i="87"/>
  <c r="AO56" i="87"/>
  <c r="L56" i="87"/>
  <c r="P56" i="87"/>
  <c r="Z56" i="87"/>
  <c r="W56" i="87"/>
  <c r="U56" i="87"/>
  <c r="AR56" i="87"/>
  <c r="S56" i="87"/>
  <c r="X56" i="87"/>
  <c r="AH56" i="87"/>
  <c r="AQ56" i="87"/>
  <c r="N56" i="87"/>
  <c r="J56" i="87"/>
  <c r="AP56" i="87"/>
  <c r="Q56" i="87"/>
  <c r="AF56" i="87"/>
  <c r="R56" i="87"/>
  <c r="H56" i="87"/>
  <c r="AB56" i="87"/>
  <c r="AE56" i="87"/>
  <c r="AM56" i="87"/>
  <c r="K56" i="87"/>
  <c r="Y56" i="87"/>
  <c r="O56" i="87"/>
  <c r="AI56" i="87"/>
  <c r="AJ56" i="87"/>
  <c r="AB36" i="88"/>
  <c r="AJ36" i="88"/>
  <c r="V36" i="88"/>
  <c r="AN36" i="88"/>
  <c r="AH36" i="88"/>
  <c r="Q36" i="88"/>
  <c r="I36" i="88"/>
  <c r="AL36" i="88"/>
  <c r="AE36" i="88"/>
  <c r="S36" i="88"/>
  <c r="AR36" i="88"/>
  <c r="R36" i="88"/>
  <c r="Y36" i="88"/>
  <c r="AD36" i="88"/>
  <c r="W36" i="88"/>
  <c r="O36" i="88"/>
  <c r="AF36" i="88"/>
  <c r="Z36" i="88"/>
  <c r="J36" i="88"/>
  <c r="H36" i="88"/>
  <c r="AO36" i="88"/>
  <c r="AI36" i="88"/>
  <c r="AS36" i="88"/>
  <c r="AM36" i="88"/>
  <c r="M36" i="88"/>
  <c r="AQ36" i="88"/>
  <c r="AC36" i="88"/>
  <c r="AP36" i="88"/>
  <c r="L36" i="88"/>
  <c r="K36" i="88"/>
  <c r="P36" i="88"/>
  <c r="U36" i="88"/>
  <c r="AK36" i="88"/>
  <c r="N36" i="88"/>
  <c r="AA36" i="88"/>
  <c r="X36" i="88"/>
  <c r="AD36" i="92"/>
  <c r="H36" i="92"/>
  <c r="AB36" i="92"/>
  <c r="AQ36" i="92"/>
  <c r="AL36" i="92"/>
  <c r="AO36" i="92"/>
  <c r="AC36" i="92"/>
  <c r="AA36" i="92"/>
  <c r="N36" i="92"/>
  <c r="AP36" i="92"/>
  <c r="S36" i="92"/>
  <c r="AM36" i="92"/>
  <c r="P36" i="92"/>
  <c r="U36" i="92"/>
  <c r="O36" i="92"/>
  <c r="AI36" i="92"/>
  <c r="AJ36" i="92"/>
  <c r="AE36" i="92"/>
  <c r="M36" i="92"/>
  <c r="K36" i="92"/>
  <c r="X36" i="92"/>
  <c r="J36" i="92"/>
  <c r="AR36" i="92"/>
  <c r="AS36" i="92"/>
  <c r="AF36" i="92"/>
  <c r="Q36" i="92"/>
  <c r="W36" i="92"/>
  <c r="AK36" i="92"/>
  <c r="AH36" i="92"/>
  <c r="I36" i="92"/>
  <c r="L36" i="92"/>
  <c r="AN36" i="92"/>
  <c r="Y36" i="92"/>
  <c r="V36" i="92"/>
  <c r="Z36" i="92"/>
  <c r="R36" i="92"/>
  <c r="J37" i="24"/>
  <c r="G37" i="91"/>
  <c r="P80" i="91"/>
  <c r="AE80" i="91"/>
  <c r="M80" i="91"/>
  <c r="Y80" i="91"/>
  <c r="X80" i="91"/>
  <c r="AM80" i="91"/>
  <c r="AF80" i="91"/>
  <c r="Q80" i="91"/>
  <c r="N80" i="91"/>
  <c r="AS80" i="91"/>
  <c r="S80" i="91"/>
  <c r="AD80" i="91"/>
  <c r="AQ80" i="91"/>
  <c r="O80" i="91"/>
  <c r="R80" i="91"/>
  <c r="AJ80" i="91"/>
  <c r="AN80" i="91"/>
  <c r="AH80" i="91"/>
  <c r="AR80" i="91"/>
  <c r="I80" i="91"/>
  <c r="V80" i="91"/>
  <c r="W80" i="91"/>
  <c r="AA80" i="91"/>
  <c r="AP80" i="91"/>
  <c r="U80" i="91"/>
  <c r="AO80" i="91"/>
  <c r="K80" i="91"/>
  <c r="AL80" i="91"/>
  <c r="AI80" i="91"/>
  <c r="H80" i="91"/>
  <c r="J80" i="91"/>
  <c r="AC80" i="91"/>
  <c r="L80" i="91"/>
  <c r="Z80" i="91"/>
  <c r="AB80" i="91"/>
  <c r="AK80" i="91"/>
  <c r="K86" i="24"/>
  <c r="G86" i="92"/>
  <c r="I90" i="24"/>
  <c r="G90" i="87"/>
  <c r="K92" i="24"/>
  <c r="G92" i="92"/>
  <c r="N79" i="94"/>
  <c r="AS79" i="94"/>
  <c r="V79" i="94"/>
  <c r="S79" i="94"/>
  <c r="M79" i="94"/>
  <c r="AR79" i="94"/>
  <c r="AI79" i="94"/>
  <c r="I79" i="94"/>
  <c r="O79" i="94"/>
  <c r="K79" i="94"/>
  <c r="Y79" i="94"/>
  <c r="W79" i="94"/>
  <c r="P79" i="94"/>
  <c r="AJ79" i="94"/>
  <c r="X79" i="94"/>
  <c r="AF79" i="94"/>
  <c r="U79" i="94"/>
  <c r="Z79" i="94"/>
  <c r="AB79" i="94"/>
  <c r="AN79" i="94"/>
  <c r="J79" i="94"/>
  <c r="L79" i="94"/>
  <c r="H79" i="94"/>
  <c r="AK79" i="94"/>
  <c r="R79" i="94"/>
  <c r="AO79" i="94"/>
  <c r="AQ79" i="94"/>
  <c r="AP79" i="94"/>
  <c r="AH79" i="94"/>
  <c r="AL79" i="94"/>
  <c r="Q79" i="94"/>
  <c r="AE79" i="94"/>
  <c r="AM79" i="94"/>
  <c r="AD79" i="94"/>
  <c r="AA79" i="94"/>
  <c r="AC79" i="94"/>
  <c r="AR81" i="91"/>
  <c r="Y81" i="91"/>
  <c r="AS81" i="91"/>
  <c r="V81" i="91"/>
  <c r="AF81" i="91"/>
  <c r="Z81" i="91"/>
  <c r="AO81" i="91"/>
  <c r="N81" i="91"/>
  <c r="AN81" i="91"/>
  <c r="AK81" i="91"/>
  <c r="M81" i="91"/>
  <c r="AH81" i="91"/>
  <c r="K81" i="91"/>
  <c r="I81" i="91"/>
  <c r="AC81" i="91"/>
  <c r="AI81" i="91"/>
  <c r="R81" i="91"/>
  <c r="AJ81" i="91"/>
  <c r="AD81" i="91"/>
  <c r="AB81" i="91"/>
  <c r="AL81" i="91"/>
  <c r="L81" i="91"/>
  <c r="AA81" i="91"/>
  <c r="H81" i="91"/>
  <c r="AQ81" i="91"/>
  <c r="X81" i="91"/>
  <c r="W81" i="91"/>
  <c r="P81" i="91"/>
  <c r="AE81" i="91"/>
  <c r="S81" i="91"/>
  <c r="O81" i="91"/>
  <c r="U81" i="91"/>
  <c r="AP81" i="91"/>
  <c r="J81" i="91"/>
  <c r="AM81" i="91"/>
  <c r="Q81" i="91"/>
  <c r="K85" i="24"/>
  <c r="G85" i="92"/>
  <c r="M87" i="24"/>
  <c r="G87" i="94"/>
  <c r="M93" i="24"/>
  <c r="G93" i="94"/>
  <c r="I83" i="24"/>
  <c r="G83" i="87"/>
  <c r="AC77" i="92"/>
  <c r="S77" i="92"/>
  <c r="P77" i="92"/>
  <c r="K77" i="92"/>
  <c r="AN77" i="92"/>
  <c r="V77" i="92"/>
  <c r="M77" i="92"/>
  <c r="AM77" i="92"/>
  <c r="AD77" i="92"/>
  <c r="AA77" i="92"/>
  <c r="AR77" i="92"/>
  <c r="Z77" i="92"/>
  <c r="AS77" i="92"/>
  <c r="Q77" i="92"/>
  <c r="AL77" i="92"/>
  <c r="AO77" i="92"/>
  <c r="U77" i="92"/>
  <c r="N77" i="92"/>
  <c r="AJ77" i="92"/>
  <c r="AK77" i="92"/>
  <c r="AB77" i="92"/>
  <c r="O77" i="92"/>
  <c r="AF77" i="92"/>
  <c r="AQ77" i="92"/>
  <c r="AI77" i="92"/>
  <c r="H77" i="92"/>
  <c r="AP77" i="92"/>
  <c r="J77" i="92"/>
  <c r="I77" i="92"/>
  <c r="AH77" i="92"/>
  <c r="X77" i="92"/>
  <c r="L77" i="92"/>
  <c r="W77" i="92"/>
  <c r="R77" i="92"/>
  <c r="AE77" i="92"/>
  <c r="Y77" i="92"/>
  <c r="J58" i="24"/>
  <c r="G58" i="91"/>
  <c r="U54" i="87"/>
  <c r="AQ54" i="87"/>
  <c r="R54" i="87"/>
  <c r="AA54" i="87"/>
  <c r="AB54" i="87"/>
  <c r="AC54" i="87"/>
  <c r="V54" i="87"/>
  <c r="O54" i="87"/>
  <c r="M54" i="87"/>
  <c r="P54" i="87"/>
  <c r="I54" i="87"/>
  <c r="Q54" i="87"/>
  <c r="AL54" i="87"/>
  <c r="AM54" i="87"/>
  <c r="AK54" i="87"/>
  <c r="AP54" i="87"/>
  <c r="AH54" i="87"/>
  <c r="AF54" i="87"/>
  <c r="W54" i="87"/>
  <c r="AR54" i="87"/>
  <c r="AE54" i="87"/>
  <c r="H54" i="87"/>
  <c r="AD54" i="87"/>
  <c r="Z54" i="87"/>
  <c r="J54" i="87"/>
  <c r="L54" i="87"/>
  <c r="AN54" i="87"/>
  <c r="X54" i="87"/>
  <c r="AJ54" i="87"/>
  <c r="AS54" i="87"/>
  <c r="S54" i="87"/>
  <c r="AO54" i="87"/>
  <c r="AI54" i="87"/>
  <c r="K54" i="87"/>
  <c r="N54" i="87"/>
  <c r="Y54" i="87"/>
  <c r="AQ46" i="92"/>
  <c r="I46" i="92"/>
  <c r="M46" i="92"/>
  <c r="X46" i="92"/>
  <c r="AB46" i="92"/>
  <c r="AC46" i="92"/>
  <c r="AL46" i="92"/>
  <c r="AN46" i="92"/>
  <c r="W46" i="92"/>
  <c r="AR46" i="92"/>
  <c r="AM46" i="92"/>
  <c r="O46" i="92"/>
  <c r="AK46" i="92"/>
  <c r="J46" i="92"/>
  <c r="AJ46" i="92"/>
  <c r="AH46" i="92"/>
  <c r="Z46" i="92"/>
  <c r="V46" i="92"/>
  <c r="AS46" i="92"/>
  <c r="U46" i="92"/>
  <c r="Y46" i="92"/>
  <c r="AP46" i="92"/>
  <c r="AD46" i="92"/>
  <c r="S46" i="92"/>
  <c r="R46" i="92"/>
  <c r="AE46" i="92"/>
  <c r="AF46" i="92"/>
  <c r="P46" i="92"/>
  <c r="AI46" i="92"/>
  <c r="AO46" i="92"/>
  <c r="L46" i="92"/>
  <c r="N46" i="92"/>
  <c r="Q46" i="92"/>
  <c r="K46" i="92"/>
  <c r="AA46" i="92"/>
  <c r="H46" i="92"/>
  <c r="I43" i="24"/>
  <c r="G43" i="87"/>
  <c r="S39" i="91"/>
  <c r="AM39" i="91"/>
  <c r="K39" i="91"/>
  <c r="Q39" i="91"/>
  <c r="AQ39" i="91"/>
  <c r="Y39" i="91"/>
  <c r="AO39" i="91"/>
  <c r="Z39" i="91"/>
  <c r="J39" i="91"/>
  <c r="AD39" i="91"/>
  <c r="U39" i="91"/>
  <c r="V39" i="91"/>
  <c r="AN39" i="91"/>
  <c r="X39" i="91"/>
  <c r="I39" i="91"/>
  <c r="L39" i="91"/>
  <c r="AF39" i="91"/>
  <c r="AR39" i="91"/>
  <c r="M39" i="91"/>
  <c r="N39" i="91"/>
  <c r="AS39" i="91"/>
  <c r="P39" i="91"/>
  <c r="H39" i="91"/>
  <c r="O39" i="91"/>
  <c r="AA39" i="91"/>
  <c r="AP39" i="91"/>
  <c r="AL39" i="91"/>
  <c r="AK39" i="91"/>
  <c r="AH39" i="91"/>
  <c r="AB39" i="91"/>
  <c r="AC39" i="91"/>
  <c r="R39" i="91"/>
  <c r="AE39" i="91"/>
  <c r="AI39" i="91"/>
  <c r="AJ39" i="91"/>
  <c r="W39" i="91"/>
  <c r="AO34" i="94"/>
  <c r="AS34" i="94"/>
  <c r="K34" i="94"/>
  <c r="M34" i="94"/>
  <c r="Q34" i="94"/>
  <c r="N34" i="94"/>
  <c r="W34" i="94"/>
  <c r="H34" i="94"/>
  <c r="AA34" i="94"/>
  <c r="AR34" i="94"/>
  <c r="AK34" i="94"/>
  <c r="V34" i="94"/>
  <c r="Z34" i="94"/>
  <c r="AE34" i="94"/>
  <c r="AH34" i="94"/>
  <c r="P34" i="94"/>
  <c r="X34" i="94"/>
  <c r="S34" i="94"/>
  <c r="AQ34" i="94"/>
  <c r="U34" i="94"/>
  <c r="AC34" i="94"/>
  <c r="AP34" i="94"/>
  <c r="AJ34" i="94"/>
  <c r="AM34" i="94"/>
  <c r="AL34" i="94"/>
  <c r="R34" i="94"/>
  <c r="O34" i="94"/>
  <c r="I34" i="94"/>
  <c r="AN34" i="94"/>
  <c r="AB34" i="94"/>
  <c r="J34" i="94"/>
  <c r="AD34" i="94"/>
  <c r="Y34" i="94"/>
  <c r="AI34" i="94"/>
  <c r="AF34" i="94"/>
  <c r="L34" i="94"/>
  <c r="I33" i="24"/>
  <c r="G33" i="87"/>
  <c r="K31" i="24"/>
  <c r="G31" i="92"/>
  <c r="AP30" i="94"/>
  <c r="M30" i="94"/>
  <c r="Q30" i="94"/>
  <c r="AO30" i="94"/>
  <c r="K30" i="94"/>
  <c r="J30" i="94"/>
  <c r="AC30" i="94"/>
  <c r="AL30" i="94"/>
  <c r="W30" i="94"/>
  <c r="AD30" i="94"/>
  <c r="AI30" i="94"/>
  <c r="AF30" i="94"/>
  <c r="H30" i="94"/>
  <c r="AK30" i="94"/>
  <c r="AR30" i="94"/>
  <c r="AJ30" i="94"/>
  <c r="N30" i="94"/>
  <c r="AE30" i="94"/>
  <c r="V30" i="94"/>
  <c r="O30" i="94"/>
  <c r="S30" i="94"/>
  <c r="U30" i="94"/>
  <c r="AH30" i="94"/>
  <c r="Z30" i="94"/>
  <c r="AS30" i="94"/>
  <c r="L30" i="94"/>
  <c r="P30" i="94"/>
  <c r="X30" i="94"/>
  <c r="AN30" i="94"/>
  <c r="AQ30" i="94"/>
  <c r="AA30" i="94"/>
  <c r="R30" i="94"/>
  <c r="I30" i="94"/>
  <c r="AB30" i="94"/>
  <c r="Y30" i="94"/>
  <c r="AM30" i="94"/>
  <c r="AJ30" i="88"/>
  <c r="S30" i="88"/>
  <c r="M30" i="88"/>
  <c r="O30" i="88"/>
  <c r="Y30" i="88"/>
  <c r="Z30" i="88"/>
  <c r="Q30" i="88"/>
  <c r="L30" i="88"/>
  <c r="X30" i="88"/>
  <c r="AA30" i="88"/>
  <c r="AK30" i="88"/>
  <c r="K30" i="88"/>
  <c r="P30" i="88"/>
  <c r="V30" i="88"/>
  <c r="AN30" i="88"/>
  <c r="AE30" i="88"/>
  <c r="AQ30" i="88"/>
  <c r="AL30" i="88"/>
  <c r="R30" i="88"/>
  <c r="AH30" i="88"/>
  <c r="H30" i="88"/>
  <c r="U30" i="88"/>
  <c r="AB30" i="88"/>
  <c r="W30" i="88"/>
  <c r="AF30" i="88"/>
  <c r="I30" i="88"/>
  <c r="AR30" i="88"/>
  <c r="AS30" i="88"/>
  <c r="AM30" i="88"/>
  <c r="AC30" i="88"/>
  <c r="AI30" i="88"/>
  <c r="J30" i="88"/>
  <c r="AD30" i="88"/>
  <c r="AP30" i="88"/>
  <c r="AO30" i="88"/>
  <c r="N30" i="88"/>
  <c r="J25" i="24"/>
  <c r="G25" i="91"/>
  <c r="M23" i="24"/>
  <c r="G23" i="94"/>
  <c r="AN19" i="91"/>
  <c r="N19" i="91"/>
  <c r="R19" i="91"/>
  <c r="Z19" i="91"/>
  <c r="AC19" i="91"/>
  <c r="AB19" i="91"/>
  <c r="Q19" i="91"/>
  <c r="AD19" i="91"/>
  <c r="U19" i="91"/>
  <c r="AR19" i="91"/>
  <c r="W19" i="91"/>
  <c r="AH19" i="91"/>
  <c r="AA19" i="91"/>
  <c r="I19" i="91"/>
  <c r="AM19" i="91"/>
  <c r="K19" i="91"/>
  <c r="AO19" i="91"/>
  <c r="M19" i="91"/>
  <c r="AE19" i="91"/>
  <c r="J19" i="91"/>
  <c r="H19" i="91"/>
  <c r="AJ19" i="91"/>
  <c r="AF19" i="91"/>
  <c r="V19" i="91"/>
  <c r="AL19" i="91"/>
  <c r="X19" i="91"/>
  <c r="AK19" i="91"/>
  <c r="P19" i="91"/>
  <c r="AP19" i="91"/>
  <c r="Y19" i="91"/>
  <c r="AQ19" i="91"/>
  <c r="O19" i="91"/>
  <c r="AS19" i="91"/>
  <c r="AI19" i="91"/>
  <c r="L19" i="91"/>
  <c r="S19" i="91"/>
  <c r="AQ18" i="92"/>
  <c r="AL18" i="92"/>
  <c r="I18" i="92"/>
  <c r="L18" i="92"/>
  <c r="Q18" i="92"/>
  <c r="J18" i="92"/>
  <c r="P18" i="92"/>
  <c r="Y18" i="92"/>
  <c r="AR18" i="92"/>
  <c r="AJ18" i="92"/>
  <c r="K18" i="92"/>
  <c r="S18" i="92"/>
  <c r="AI18" i="92"/>
  <c r="V18" i="92"/>
  <c r="W18" i="92"/>
  <c r="AH18" i="92"/>
  <c r="U18" i="92"/>
  <c r="Z18" i="92"/>
  <c r="R18" i="92"/>
  <c r="AP18" i="92"/>
  <c r="AA18" i="92"/>
  <c r="O18" i="92"/>
  <c r="M18" i="92"/>
  <c r="AE18" i="92"/>
  <c r="X18" i="92"/>
  <c r="AD18" i="92"/>
  <c r="AO18" i="92"/>
  <c r="H18" i="92"/>
  <c r="AN18" i="92"/>
  <c r="N18" i="92"/>
  <c r="AS18" i="92"/>
  <c r="AM18" i="92"/>
  <c r="AK18" i="92"/>
  <c r="AC18" i="92"/>
  <c r="AB18" i="92"/>
  <c r="AF18" i="92"/>
  <c r="K41" i="24"/>
  <c r="G41" i="92"/>
  <c r="K60" i="24"/>
  <c r="G60" i="92"/>
  <c r="I71" i="24"/>
  <c r="G71" i="87"/>
  <c r="J72" i="88"/>
  <c r="AB72" i="88"/>
  <c r="R72" i="88"/>
  <c r="V72" i="88"/>
  <c r="AN72" i="88"/>
  <c r="P72" i="88"/>
  <c r="AE72" i="88"/>
  <c r="I72" i="88"/>
  <c r="N72" i="88"/>
  <c r="AF72" i="88"/>
  <c r="AA72" i="88"/>
  <c r="X72" i="88"/>
  <c r="K72" i="88"/>
  <c r="Y72" i="88"/>
  <c r="M72" i="88"/>
  <c r="Z72" i="88"/>
  <c r="U72" i="88"/>
  <c r="AI72" i="88"/>
  <c r="S72" i="88"/>
  <c r="AO72" i="88"/>
  <c r="H72" i="88"/>
  <c r="AC72" i="88"/>
  <c r="AL72" i="88"/>
  <c r="AK72" i="88"/>
  <c r="AJ72" i="88"/>
  <c r="AD72" i="88"/>
  <c r="Q72" i="88"/>
  <c r="O72" i="88"/>
  <c r="AM72" i="88"/>
  <c r="AH72" i="88"/>
  <c r="AQ72" i="88"/>
  <c r="AR72" i="88"/>
  <c r="AS72" i="88"/>
  <c r="AP72" i="88"/>
  <c r="W72" i="88"/>
  <c r="L72" i="88"/>
  <c r="X59" i="92"/>
  <c r="P59" i="92"/>
  <c r="AF59" i="92"/>
  <c r="AH59" i="92"/>
  <c r="K59" i="92"/>
  <c r="AK59" i="92"/>
  <c r="J59" i="92"/>
  <c r="Y59" i="92"/>
  <c r="S59" i="92"/>
  <c r="Z59" i="92"/>
  <c r="AA59" i="92"/>
  <c r="AI59" i="92"/>
  <c r="AL59" i="92"/>
  <c r="AN59" i="92"/>
  <c r="AP59" i="92"/>
  <c r="AB59" i="92"/>
  <c r="AR59" i="92"/>
  <c r="H59" i="92"/>
  <c r="AO59" i="92"/>
  <c r="AC59" i="92"/>
  <c r="AS59" i="92"/>
  <c r="W59" i="92"/>
  <c r="L59" i="92"/>
  <c r="AQ59" i="92"/>
  <c r="O59" i="92"/>
  <c r="M59" i="92"/>
  <c r="R59" i="92"/>
  <c r="V59" i="92"/>
  <c r="I59" i="92"/>
  <c r="Q59" i="92"/>
  <c r="U59" i="92"/>
  <c r="AD59" i="92"/>
  <c r="AE59" i="92"/>
  <c r="N59" i="92"/>
  <c r="AM59" i="92"/>
  <c r="AJ59" i="92"/>
  <c r="J59" i="24"/>
  <c r="G59" i="91"/>
  <c r="AB42" i="94"/>
  <c r="AF42" i="94"/>
  <c r="Z42" i="94"/>
  <c r="AI42" i="94"/>
  <c r="AD42" i="94"/>
  <c r="AR42" i="94"/>
  <c r="U42" i="94"/>
  <c r="P42" i="94"/>
  <c r="AH42" i="94"/>
  <c r="AS42" i="94"/>
  <c r="L42" i="94"/>
  <c r="K42" i="94"/>
  <c r="H42" i="94"/>
  <c r="AO42" i="94"/>
  <c r="J42" i="94"/>
  <c r="R42" i="94"/>
  <c r="W42" i="94"/>
  <c r="Y42" i="94"/>
  <c r="S42" i="94"/>
  <c r="O42" i="94"/>
  <c r="I42" i="94"/>
  <c r="AL42" i="94"/>
  <c r="AP42" i="94"/>
  <c r="V42" i="94"/>
  <c r="M42" i="94"/>
  <c r="AC42" i="94"/>
  <c r="AN42" i="94"/>
  <c r="AM42" i="94"/>
  <c r="AJ42" i="94"/>
  <c r="AK42" i="94"/>
  <c r="Q42" i="94"/>
  <c r="N42" i="94"/>
  <c r="AA42" i="94"/>
  <c r="AQ42" i="94"/>
  <c r="X42" i="94"/>
  <c r="AE42" i="94"/>
  <c r="J66" i="24"/>
  <c r="G66" i="91"/>
  <c r="AR47" i="91"/>
  <c r="L47" i="91"/>
  <c r="AS47" i="91"/>
  <c r="M47" i="91"/>
  <c r="AQ47" i="91"/>
  <c r="AK47" i="91"/>
  <c r="U47" i="91"/>
  <c r="O47" i="91"/>
  <c r="H47" i="91"/>
  <c r="AN47" i="91"/>
  <c r="AJ47" i="91"/>
  <c r="AE47" i="91"/>
  <c r="K47" i="91"/>
  <c r="AO47" i="91"/>
  <c r="I47" i="91"/>
  <c r="AM47" i="91"/>
  <c r="AC47" i="91"/>
  <c r="Q47" i="91"/>
  <c r="AA47" i="91"/>
  <c r="W47" i="91"/>
  <c r="X47" i="91"/>
  <c r="V47" i="91"/>
  <c r="AL47" i="91"/>
  <c r="J47" i="91"/>
  <c r="AB47" i="91"/>
  <c r="Z47" i="91"/>
  <c r="AH47" i="91"/>
  <c r="AP47" i="91"/>
  <c r="R47" i="91"/>
  <c r="AD47" i="91"/>
  <c r="Y47" i="91"/>
  <c r="AF47" i="91"/>
  <c r="N47" i="91"/>
  <c r="P47" i="91"/>
  <c r="S47" i="91"/>
  <c r="AI47" i="91"/>
  <c r="R48" i="88"/>
  <c r="K48" i="88"/>
  <c r="AK48" i="88"/>
  <c r="AQ48" i="88"/>
  <c r="L48" i="88"/>
  <c r="AL48" i="88"/>
  <c r="AH48" i="88"/>
  <c r="AN48" i="88"/>
  <c r="AP48" i="88"/>
  <c r="AS48" i="88"/>
  <c r="AA48" i="88"/>
  <c r="O48" i="88"/>
  <c r="Z48" i="88"/>
  <c r="AE48" i="88"/>
  <c r="U48" i="88"/>
  <c r="W48" i="88"/>
  <c r="M48" i="88"/>
  <c r="H48" i="88"/>
  <c r="AO48" i="88"/>
  <c r="AJ48" i="88"/>
  <c r="AR48" i="88"/>
  <c r="AF48" i="88"/>
  <c r="I48" i="88"/>
  <c r="AI48" i="88"/>
  <c r="N48" i="88"/>
  <c r="V48" i="88"/>
  <c r="P48" i="88"/>
  <c r="AB48" i="88"/>
  <c r="X48" i="88"/>
  <c r="S48" i="88"/>
  <c r="J48" i="88"/>
  <c r="AC48" i="88"/>
  <c r="Q48" i="88"/>
  <c r="AD48" i="88"/>
  <c r="Y48" i="88"/>
  <c r="AM48" i="88"/>
  <c r="AP48" i="92"/>
  <c r="S48" i="92"/>
  <c r="AM48" i="92"/>
  <c r="P48" i="92"/>
  <c r="Q48" i="92"/>
  <c r="Z48" i="92"/>
  <c r="O48" i="92"/>
  <c r="AA48" i="92"/>
  <c r="W48" i="92"/>
  <c r="AD48" i="92"/>
  <c r="H48" i="92"/>
  <c r="AB48" i="92"/>
  <c r="AO48" i="92"/>
  <c r="X48" i="92"/>
  <c r="U48" i="92"/>
  <c r="I48" i="92"/>
  <c r="AJ48" i="92"/>
  <c r="AN48" i="92"/>
  <c r="AR48" i="92"/>
  <c r="AS48" i="92"/>
  <c r="AC48" i="92"/>
  <c r="AL48" i="92"/>
  <c r="N48" i="92"/>
  <c r="AK48" i="92"/>
  <c r="AH48" i="92"/>
  <c r="AI48" i="92"/>
  <c r="AF48" i="92"/>
  <c r="AE48" i="92"/>
  <c r="Y48" i="92"/>
  <c r="V48" i="92"/>
  <c r="L48" i="92"/>
  <c r="J48" i="92"/>
  <c r="M48" i="92"/>
  <c r="K48" i="92"/>
  <c r="AQ48" i="92"/>
  <c r="R48" i="92"/>
  <c r="I49" i="24"/>
  <c r="G49" i="87"/>
  <c r="U50" i="88"/>
  <c r="Y50" i="88"/>
  <c r="Z50" i="88"/>
  <c r="AI50" i="88"/>
  <c r="J50" i="88"/>
  <c r="AF50" i="88"/>
  <c r="AO50" i="88"/>
  <c r="AK50" i="88"/>
  <c r="S50" i="88"/>
  <c r="AL50" i="88"/>
  <c r="AP50" i="88"/>
  <c r="H50" i="88"/>
  <c r="AM50" i="88"/>
  <c r="AD50" i="88"/>
  <c r="AR50" i="88"/>
  <c r="AJ50" i="88"/>
  <c r="AB50" i="88"/>
  <c r="K50" i="88"/>
  <c r="AH50" i="88"/>
  <c r="V50" i="88"/>
  <c r="O50" i="88"/>
  <c r="AE50" i="88"/>
  <c r="AS50" i="88"/>
  <c r="P50" i="88"/>
  <c r="Q50" i="88"/>
  <c r="R50" i="88"/>
  <c r="AN50" i="88"/>
  <c r="AC50" i="88"/>
  <c r="AQ50" i="88"/>
  <c r="M50" i="88"/>
  <c r="X50" i="88"/>
  <c r="N50" i="88"/>
  <c r="L50" i="88"/>
  <c r="I50" i="88"/>
  <c r="AA50" i="88"/>
  <c r="W50" i="88"/>
  <c r="S55" i="91"/>
  <c r="AM55" i="91"/>
  <c r="K55" i="91"/>
  <c r="X55" i="91"/>
  <c r="AQ55" i="91"/>
  <c r="AN55" i="91"/>
  <c r="AO55" i="91"/>
  <c r="Z55" i="91"/>
  <c r="AA55" i="91"/>
  <c r="M55" i="91"/>
  <c r="N55" i="91"/>
  <c r="AS55" i="91"/>
  <c r="AC55" i="91"/>
  <c r="W55" i="91"/>
  <c r="O55" i="91"/>
  <c r="AR55" i="91"/>
  <c r="H55" i="91"/>
  <c r="AE55" i="91"/>
  <c r="AH55" i="91"/>
  <c r="Q55" i="91"/>
  <c r="L55" i="91"/>
  <c r="R55" i="91"/>
  <c r="AK55" i="91"/>
  <c r="AB55" i="91"/>
  <c r="AJ55" i="91"/>
  <c r="AI55" i="91"/>
  <c r="Y55" i="91"/>
  <c r="AD55" i="91"/>
  <c r="AP55" i="91"/>
  <c r="AF55" i="91"/>
  <c r="V55" i="91"/>
  <c r="J55" i="91"/>
  <c r="P55" i="91"/>
  <c r="U55" i="91"/>
  <c r="AL55" i="91"/>
  <c r="I55" i="91"/>
  <c r="AK70" i="92"/>
  <c r="AO70" i="92"/>
  <c r="Z70" i="92"/>
  <c r="AD70" i="92"/>
  <c r="J70" i="92"/>
  <c r="R70" i="92"/>
  <c r="Y70" i="92"/>
  <c r="H70" i="92"/>
  <c r="AR70" i="92"/>
  <c r="S70" i="92"/>
  <c r="X70" i="92"/>
  <c r="Q70" i="92"/>
  <c r="M70" i="92"/>
  <c r="L70" i="92"/>
  <c r="U70" i="92"/>
  <c r="P70" i="92"/>
  <c r="AH70" i="92"/>
  <c r="AE70" i="92"/>
  <c r="AB70" i="92"/>
  <c r="AM70" i="92"/>
  <c r="AL70" i="92"/>
  <c r="W70" i="92"/>
  <c r="K70" i="92"/>
  <c r="AI70" i="92"/>
  <c r="V70" i="92"/>
  <c r="AJ70" i="92"/>
  <c r="AP70" i="92"/>
  <c r="AF70" i="92"/>
  <c r="AQ70" i="92"/>
  <c r="AC70" i="92"/>
  <c r="AN70" i="92"/>
  <c r="AS70" i="92"/>
  <c r="O70" i="92"/>
  <c r="I70" i="92"/>
  <c r="AA70" i="92"/>
  <c r="N70" i="92"/>
  <c r="J70" i="24"/>
  <c r="G70" i="91"/>
  <c r="AC40" i="88"/>
  <c r="AH40" i="88"/>
  <c r="AQ40" i="88"/>
  <c r="V40" i="88"/>
  <c r="M40" i="88"/>
  <c r="AK40" i="88"/>
  <c r="K40" i="88"/>
  <c r="AN40" i="88"/>
  <c r="W40" i="88"/>
  <c r="L40" i="88"/>
  <c r="H40" i="88"/>
  <c r="AI40" i="88"/>
  <c r="AJ40" i="88"/>
  <c r="AR40" i="88"/>
  <c r="AO40" i="88"/>
  <c r="AS40" i="88"/>
  <c r="Y40" i="88"/>
  <c r="AM40" i="88"/>
  <c r="S40" i="88"/>
  <c r="AE40" i="88"/>
  <c r="X40" i="88"/>
  <c r="U40" i="88"/>
  <c r="Z40" i="88"/>
  <c r="AD40" i="88"/>
  <c r="AA40" i="88"/>
  <c r="N40" i="88"/>
  <c r="P40" i="88"/>
  <c r="J40" i="88"/>
  <c r="I40" i="88"/>
  <c r="AB40" i="88"/>
  <c r="AL40" i="88"/>
  <c r="Q40" i="88"/>
  <c r="AF40" i="88"/>
  <c r="AP40" i="88"/>
  <c r="R40" i="88"/>
  <c r="O40" i="88"/>
  <c r="M73" i="24"/>
  <c r="G73" i="94"/>
  <c r="AI74" i="92"/>
  <c r="AO74" i="92"/>
  <c r="AF74" i="92"/>
  <c r="K74" i="92"/>
  <c r="H74" i="92"/>
  <c r="AA74" i="92"/>
  <c r="AJ74" i="92"/>
  <c r="N74" i="92"/>
  <c r="AE74" i="92"/>
  <c r="AR74" i="92"/>
  <c r="Z74" i="92"/>
  <c r="AD74" i="92"/>
  <c r="O74" i="92"/>
  <c r="AK74" i="92"/>
  <c r="Y74" i="92"/>
  <c r="P74" i="92"/>
  <c r="L74" i="92"/>
  <c r="AC74" i="92"/>
  <c r="AM74" i="92"/>
  <c r="Q74" i="92"/>
  <c r="V74" i="92"/>
  <c r="AQ74" i="92"/>
  <c r="AB74" i="92"/>
  <c r="AP74" i="92"/>
  <c r="AH74" i="92"/>
  <c r="AN74" i="92"/>
  <c r="W74" i="92"/>
  <c r="AS74" i="92"/>
  <c r="I74" i="92"/>
  <c r="M74" i="92"/>
  <c r="X74" i="92"/>
  <c r="S74" i="92"/>
  <c r="J74" i="92"/>
  <c r="R74" i="92"/>
  <c r="U74" i="92"/>
  <c r="AL74" i="92"/>
  <c r="AI74" i="91"/>
  <c r="AA74" i="91"/>
  <c r="AQ74" i="91"/>
  <c r="AL74" i="91"/>
  <c r="AO74" i="91"/>
  <c r="AD74" i="91"/>
  <c r="S74" i="91"/>
  <c r="J74" i="91"/>
  <c r="M74" i="91"/>
  <c r="AJ74" i="91"/>
  <c r="P74" i="91"/>
  <c r="I74" i="91"/>
  <c r="H74" i="91"/>
  <c r="Y74" i="91"/>
  <c r="U74" i="91"/>
  <c r="V74" i="91"/>
  <c r="AB74" i="91"/>
  <c r="AK74" i="91"/>
  <c r="N74" i="91"/>
  <c r="O74" i="91"/>
  <c r="AC74" i="91"/>
  <c r="AP74" i="91"/>
  <c r="Q74" i="91"/>
  <c r="Z74" i="91"/>
  <c r="AF74" i="91"/>
  <c r="AH74" i="91"/>
  <c r="AR74" i="91"/>
  <c r="L74" i="91"/>
  <c r="W74" i="91"/>
  <c r="K74" i="91"/>
  <c r="X74" i="91"/>
  <c r="R74" i="91"/>
  <c r="AS74" i="91"/>
  <c r="AM74" i="91"/>
  <c r="AE74" i="91"/>
  <c r="AN74" i="91"/>
  <c r="AI62" i="88"/>
  <c r="AM62" i="88"/>
  <c r="AP62" i="88"/>
  <c r="U62" i="88"/>
  <c r="L62" i="88"/>
  <c r="X62" i="88"/>
  <c r="O62" i="88"/>
  <c r="N62" i="88"/>
  <c r="AE62" i="88"/>
  <c r="AS62" i="88"/>
  <c r="Q62" i="88"/>
  <c r="V62" i="88"/>
  <c r="H62" i="88"/>
  <c r="P62" i="88"/>
  <c r="AA62" i="88"/>
  <c r="R62" i="88"/>
  <c r="AN62" i="88"/>
  <c r="W62" i="88"/>
  <c r="AD62" i="88"/>
  <c r="AH62" i="88"/>
  <c r="AO62" i="88"/>
  <c r="AB62" i="88"/>
  <c r="AQ62" i="88"/>
  <c r="M62" i="88"/>
  <c r="AC62" i="88"/>
  <c r="AJ62" i="88"/>
  <c r="AK62" i="88"/>
  <c r="Z62" i="88"/>
  <c r="Y62" i="88"/>
  <c r="J62" i="88"/>
  <c r="AF62" i="88"/>
  <c r="K62" i="88"/>
  <c r="I62" i="88"/>
  <c r="AL62" i="88"/>
  <c r="AR62" i="88"/>
  <c r="S62" i="88"/>
  <c r="U29" i="87"/>
  <c r="AS29" i="87"/>
  <c r="AP29" i="87"/>
  <c r="H29" i="87"/>
  <c r="AQ29" i="87"/>
  <c r="AI29" i="87"/>
  <c r="O29" i="87"/>
  <c r="X29" i="87"/>
  <c r="AJ29" i="87"/>
  <c r="S29" i="87"/>
  <c r="AL29" i="87"/>
  <c r="Y29" i="87"/>
  <c r="V29" i="87"/>
  <c r="Q29" i="87"/>
  <c r="N29" i="87"/>
  <c r="AK29" i="87"/>
  <c r="R29" i="87"/>
  <c r="L29" i="87"/>
  <c r="AD29" i="87"/>
  <c r="I29" i="87"/>
  <c r="AN29" i="87"/>
  <c r="AO29" i="87"/>
  <c r="J29" i="87"/>
  <c r="AH29" i="87"/>
  <c r="AM29" i="87"/>
  <c r="AA29" i="87"/>
  <c r="M29" i="87"/>
  <c r="AF29" i="87"/>
  <c r="AR29" i="87"/>
  <c r="P29" i="87"/>
  <c r="K29" i="87"/>
  <c r="Z29" i="87"/>
  <c r="AB29" i="87"/>
  <c r="W29" i="87"/>
  <c r="AC29" i="87"/>
  <c r="AE29" i="87"/>
  <c r="AK56" i="94"/>
  <c r="AM56" i="94"/>
  <c r="AF56" i="94"/>
  <c r="M56" i="94"/>
  <c r="AD56" i="94"/>
  <c r="AE56" i="94"/>
  <c r="AN56" i="94"/>
  <c r="R56" i="94"/>
  <c r="P56" i="94"/>
  <c r="AR56" i="94"/>
  <c r="S56" i="94"/>
  <c r="O56" i="94"/>
  <c r="I56" i="94"/>
  <c r="AO56" i="94"/>
  <c r="AC56" i="94"/>
  <c r="AL56" i="94"/>
  <c r="J56" i="94"/>
  <c r="AP56" i="94"/>
  <c r="Z56" i="94"/>
  <c r="X56" i="94"/>
  <c r="U56" i="94"/>
  <c r="H56" i="94"/>
  <c r="AS56" i="94"/>
  <c r="AQ56" i="94"/>
  <c r="Q56" i="94"/>
  <c r="W56" i="94"/>
  <c r="AA56" i="94"/>
  <c r="AB56" i="94"/>
  <c r="V56" i="94"/>
  <c r="L56" i="94"/>
  <c r="Y56" i="94"/>
  <c r="AJ56" i="94"/>
  <c r="K56" i="94"/>
  <c r="AI56" i="94"/>
  <c r="N56" i="94"/>
  <c r="AH56" i="94"/>
  <c r="J36" i="24"/>
  <c r="G36" i="91"/>
  <c r="U37" i="87"/>
  <c r="K37" i="87"/>
  <c r="AM37" i="87"/>
  <c r="H37" i="87"/>
  <c r="AD37" i="87"/>
  <c r="AE37" i="87"/>
  <c r="AQ37" i="87"/>
  <c r="AI37" i="87"/>
  <c r="R37" i="87"/>
  <c r="AJ37" i="87"/>
  <c r="AB37" i="87"/>
  <c r="AP37" i="87"/>
  <c r="N37" i="87"/>
  <c r="AH37" i="87"/>
  <c r="J37" i="87"/>
  <c r="L37" i="87"/>
  <c r="W37" i="87"/>
  <c r="AC37" i="87"/>
  <c r="AS37" i="87"/>
  <c r="Y37" i="87"/>
  <c r="P37" i="87"/>
  <c r="O37" i="87"/>
  <c r="AN37" i="87"/>
  <c r="AK37" i="87"/>
  <c r="X37" i="87"/>
  <c r="AO37" i="87"/>
  <c r="AL37" i="87"/>
  <c r="Q37" i="87"/>
  <c r="S37" i="87"/>
  <c r="AA37" i="87"/>
  <c r="AR37" i="87"/>
  <c r="AF37" i="87"/>
  <c r="V37" i="87"/>
  <c r="M37" i="87"/>
  <c r="I37" i="87"/>
  <c r="Z37" i="87"/>
  <c r="M37" i="24"/>
  <c r="G37" i="94"/>
  <c r="U80" i="87"/>
  <c r="AH80" i="87"/>
  <c r="K80" i="87"/>
  <c r="Z80" i="87"/>
  <c r="AK80" i="87"/>
  <c r="M80" i="87"/>
  <c r="AC80" i="87"/>
  <c r="J80" i="87"/>
  <c r="AE80" i="87"/>
  <c r="AR80" i="87"/>
  <c r="AB80" i="87"/>
  <c r="AQ80" i="87"/>
  <c r="O80" i="87"/>
  <c r="AD80" i="87"/>
  <c r="H80" i="87"/>
  <c r="X80" i="87"/>
  <c r="AA80" i="87"/>
  <c r="AN80" i="87"/>
  <c r="AS80" i="87"/>
  <c r="V80" i="87"/>
  <c r="AL80" i="87"/>
  <c r="I80" i="87"/>
  <c r="Y80" i="87"/>
  <c r="AO80" i="87"/>
  <c r="Q80" i="87"/>
  <c r="R80" i="87"/>
  <c r="N80" i="87"/>
  <c r="AM80" i="87"/>
  <c r="P80" i="87"/>
  <c r="AF80" i="87"/>
  <c r="AP80" i="87"/>
  <c r="S80" i="87"/>
  <c r="AI80" i="87"/>
  <c r="L80" i="87"/>
  <c r="AJ80" i="87"/>
  <c r="W80" i="87"/>
  <c r="AR80" i="94"/>
  <c r="O80" i="94"/>
  <c r="K80" i="94"/>
  <c r="AK80" i="94"/>
  <c r="Z80" i="94"/>
  <c r="AL80" i="94"/>
  <c r="AC80" i="94"/>
  <c r="AJ80" i="94"/>
  <c r="R80" i="94"/>
  <c r="AO80" i="94"/>
  <c r="AS80" i="94"/>
  <c r="AQ80" i="94"/>
  <c r="S80" i="94"/>
  <c r="I80" i="94"/>
  <c r="W80" i="94"/>
  <c r="N80" i="94"/>
  <c r="Y80" i="94"/>
  <c r="H80" i="94"/>
  <c r="AF80" i="94"/>
  <c r="AI80" i="94"/>
  <c r="AB80" i="94"/>
  <c r="AD80" i="94"/>
  <c r="AM80" i="94"/>
  <c r="AN80" i="94"/>
  <c r="AE80" i="94"/>
  <c r="J80" i="94"/>
  <c r="AP80" i="94"/>
  <c r="X80" i="94"/>
  <c r="V80" i="94"/>
  <c r="M80" i="94"/>
  <c r="Q80" i="94"/>
  <c r="U80" i="94"/>
  <c r="L80" i="94"/>
  <c r="P80" i="94"/>
  <c r="AH80" i="94"/>
  <c r="AA80" i="94"/>
  <c r="J84" i="24"/>
  <c r="G84" i="91"/>
  <c r="J92" i="24"/>
  <c r="G92" i="91"/>
  <c r="I97" i="24"/>
  <c r="G97" i="87"/>
  <c r="U79" i="87"/>
  <c r="AR79" i="87"/>
  <c r="AO79" i="87"/>
  <c r="AA79" i="87"/>
  <c r="X79" i="87"/>
  <c r="AP79" i="87"/>
  <c r="AD79" i="87"/>
  <c r="W79" i="87"/>
  <c r="Z79" i="87"/>
  <c r="AQ79" i="87"/>
  <c r="S79" i="87"/>
  <c r="R79" i="87"/>
  <c r="AS79" i="87"/>
  <c r="AM79" i="87"/>
  <c r="H79" i="87"/>
  <c r="AH79" i="87"/>
  <c r="AL79" i="87"/>
  <c r="AE79" i="87"/>
  <c r="L79" i="87"/>
  <c r="AK79" i="87"/>
  <c r="V79" i="87"/>
  <c r="P79" i="87"/>
  <c r="Q79" i="87"/>
  <c r="AF79" i="87"/>
  <c r="O79" i="87"/>
  <c r="Y79" i="87"/>
  <c r="AI79" i="87"/>
  <c r="I79" i="87"/>
  <c r="J79" i="87"/>
  <c r="AJ79" i="87"/>
  <c r="AN79" i="87"/>
  <c r="N79" i="87"/>
  <c r="AB79" i="87"/>
  <c r="K79" i="87"/>
  <c r="M79" i="87"/>
  <c r="AC79" i="87"/>
  <c r="AP81" i="94"/>
  <c r="AN81" i="94"/>
  <c r="AH81" i="94"/>
  <c r="N81" i="94"/>
  <c r="AC81" i="94"/>
  <c r="AK81" i="94"/>
  <c r="K81" i="94"/>
  <c r="S81" i="94"/>
  <c r="AB81" i="94"/>
  <c r="H81" i="94"/>
  <c r="W81" i="94"/>
  <c r="I81" i="94"/>
  <c r="O81" i="94"/>
  <c r="AJ81" i="94"/>
  <c r="L81" i="94"/>
  <c r="AM81" i="94"/>
  <c r="Q81" i="94"/>
  <c r="AO81" i="94"/>
  <c r="AQ81" i="94"/>
  <c r="AL81" i="94"/>
  <c r="J81" i="94"/>
  <c r="R81" i="94"/>
  <c r="X81" i="94"/>
  <c r="AF81" i="94"/>
  <c r="AD81" i="94"/>
  <c r="AS81" i="94"/>
  <c r="P81" i="94"/>
  <c r="M81" i="94"/>
  <c r="U81" i="94"/>
  <c r="Y81" i="94"/>
  <c r="Z81" i="94"/>
  <c r="V81" i="94"/>
  <c r="AA81" i="94"/>
  <c r="AI81" i="94"/>
  <c r="AE81" i="94"/>
  <c r="AR81" i="94"/>
  <c r="J85" i="24"/>
  <c r="G85" i="91"/>
  <c r="M96" i="24"/>
  <c r="G96" i="94"/>
  <c r="M105" i="24"/>
  <c r="G105" i="94"/>
  <c r="M83" i="24"/>
  <c r="G83" i="94"/>
  <c r="I78" i="24"/>
  <c r="G78" i="87"/>
  <c r="J77" i="24"/>
  <c r="G77" i="91"/>
  <c r="I58" i="24"/>
  <c r="G58" i="87"/>
  <c r="M54" i="24"/>
  <c r="G54" i="94"/>
  <c r="J46" i="24"/>
  <c r="G46" i="91"/>
  <c r="M43" i="24"/>
  <c r="G43" i="94"/>
  <c r="AK43" i="88"/>
  <c r="M43" i="88"/>
  <c r="AH43" i="88"/>
  <c r="K43" i="88"/>
  <c r="I43" i="88"/>
  <c r="AL43" i="88"/>
  <c r="X43" i="88"/>
  <c r="J43" i="88"/>
  <c r="N43" i="88"/>
  <c r="AR43" i="88"/>
  <c r="Y43" i="88"/>
  <c r="AS43" i="88"/>
  <c r="V43" i="88"/>
  <c r="AF43" i="88"/>
  <c r="AC43" i="88"/>
  <c r="O43" i="88"/>
  <c r="R43" i="88"/>
  <c r="AE43" i="88"/>
  <c r="AP43" i="88"/>
  <c r="AM43" i="88"/>
  <c r="U43" i="88"/>
  <c r="AI43" i="88"/>
  <c r="AN43" i="88"/>
  <c r="S43" i="88"/>
  <c r="P43" i="88"/>
  <c r="Q43" i="88"/>
  <c r="AJ43" i="88"/>
  <c r="AB43" i="88"/>
  <c r="L43" i="88"/>
  <c r="AD43" i="88"/>
  <c r="AO43" i="88"/>
  <c r="W43" i="88"/>
  <c r="AQ43" i="88"/>
  <c r="AA43" i="88"/>
  <c r="H43" i="88"/>
  <c r="Z43" i="88"/>
  <c r="I39" i="24"/>
  <c r="G39" i="87"/>
  <c r="M33" i="24"/>
  <c r="G33" i="94"/>
  <c r="J31" i="24"/>
  <c r="G31" i="91"/>
  <c r="K30" i="24"/>
  <c r="G30" i="92"/>
  <c r="M27" i="24"/>
  <c r="G27" i="94"/>
  <c r="AC27" i="88"/>
  <c r="AQ27" i="88"/>
  <c r="U27" i="88"/>
  <c r="AD27" i="88"/>
  <c r="AB27" i="88"/>
  <c r="M27" i="88"/>
  <c r="K27" i="88"/>
  <c r="AA27" i="88"/>
  <c r="AO27" i="88"/>
  <c r="L27" i="88"/>
  <c r="O27" i="88"/>
  <c r="H27" i="88"/>
  <c r="Y27" i="88"/>
  <c r="R27" i="88"/>
  <c r="AN27" i="88"/>
  <c r="X27" i="88"/>
  <c r="AF27" i="88"/>
  <c r="AP27" i="88"/>
  <c r="P27" i="88"/>
  <c r="AH27" i="88"/>
  <c r="J27" i="88"/>
  <c r="AI27" i="88"/>
  <c r="I27" i="88"/>
  <c r="AS27" i="88"/>
  <c r="N27" i="88"/>
  <c r="AL27" i="88"/>
  <c r="AM27" i="88"/>
  <c r="AJ27" i="88"/>
  <c r="W27" i="88"/>
  <c r="S27" i="88"/>
  <c r="AR27" i="88"/>
  <c r="AK27" i="88"/>
  <c r="Q27" i="88"/>
  <c r="V27" i="88"/>
  <c r="Z27" i="88"/>
  <c r="AE27" i="88"/>
  <c r="Y25" i="87"/>
  <c r="M25" i="87"/>
  <c r="AI25" i="87"/>
  <c r="K25" i="87"/>
  <c r="AP25" i="87"/>
  <c r="L25" i="87"/>
  <c r="AK25" i="87"/>
  <c r="X25" i="87"/>
  <c r="AQ25" i="87"/>
  <c r="H25" i="87"/>
  <c r="Q25" i="87"/>
  <c r="R25" i="87"/>
  <c r="J25" i="87"/>
  <c r="P25" i="87"/>
  <c r="AC25" i="87"/>
  <c r="S25" i="87"/>
  <c r="N25" i="87"/>
  <c r="O25" i="87"/>
  <c r="AB25" i="87"/>
  <c r="AJ25" i="87"/>
  <c r="V25" i="87"/>
  <c r="AN25" i="87"/>
  <c r="AR25" i="87"/>
  <c r="AM25" i="87"/>
  <c r="AD25" i="87"/>
  <c r="AE25" i="87"/>
  <c r="W25" i="87"/>
  <c r="I25" i="87"/>
  <c r="Z25" i="87"/>
  <c r="AA25" i="87"/>
  <c r="AH25" i="87"/>
  <c r="AL25" i="87"/>
  <c r="AO25" i="87"/>
  <c r="AF25" i="87"/>
  <c r="AS25" i="87"/>
  <c r="U25" i="87"/>
  <c r="M22" i="24"/>
  <c r="G22" i="94"/>
  <c r="U19" i="87"/>
  <c r="AB19" i="87"/>
  <c r="AJ19" i="87"/>
  <c r="J19" i="87"/>
  <c r="Y19" i="87"/>
  <c r="AD19" i="87"/>
  <c r="W19" i="87"/>
  <c r="L19" i="87"/>
  <c r="Z19" i="87"/>
  <c r="Q19" i="87"/>
  <c r="S19" i="87"/>
  <c r="AM19" i="87"/>
  <c r="AN19" i="87"/>
  <c r="P19" i="87"/>
  <c r="AI19" i="87"/>
  <c r="AE19" i="87"/>
  <c r="K19" i="87"/>
  <c r="AA19" i="87"/>
  <c r="AP19" i="87"/>
  <c r="M19" i="87"/>
  <c r="AQ19" i="87"/>
  <c r="N19" i="87"/>
  <c r="AF19" i="87"/>
  <c r="R19" i="87"/>
  <c r="AH19" i="87"/>
  <c r="AC19" i="87"/>
  <c r="AK19" i="87"/>
  <c r="H19" i="87"/>
  <c r="I19" i="87"/>
  <c r="AS19" i="87"/>
  <c r="X19" i="87"/>
  <c r="AR19" i="87"/>
  <c r="AL19" i="87"/>
  <c r="V19" i="87"/>
  <c r="O19" i="87"/>
  <c r="AO19" i="87"/>
  <c r="AH18" i="91"/>
  <c r="K18" i="91"/>
  <c r="Y18" i="91"/>
  <c r="AI18" i="91"/>
  <c r="AF18" i="91"/>
  <c r="AC18" i="91"/>
  <c r="O18" i="91"/>
  <c r="AN18" i="91"/>
  <c r="AE18" i="91"/>
  <c r="AS18" i="91"/>
  <c r="V18" i="91"/>
  <c r="AK18" i="91"/>
  <c r="M18" i="91"/>
  <c r="L18" i="91"/>
  <c r="I18" i="91"/>
  <c r="AL18" i="91"/>
  <c r="AJ18" i="91"/>
  <c r="AA18" i="91"/>
  <c r="P18" i="91"/>
  <c r="H18" i="91"/>
  <c r="AO18" i="91"/>
  <c r="W18" i="91"/>
  <c r="AM18" i="91"/>
  <c r="AD18" i="91"/>
  <c r="AQ18" i="91"/>
  <c r="Z18" i="91"/>
  <c r="N18" i="91"/>
  <c r="AB18" i="91"/>
  <c r="U18" i="91"/>
  <c r="S18" i="91"/>
  <c r="R18" i="91"/>
  <c r="X18" i="91"/>
  <c r="Q18" i="91"/>
  <c r="AR18" i="91"/>
  <c r="J18" i="91"/>
  <c r="AP18" i="91"/>
  <c r="M64" i="24"/>
  <c r="G64" i="94"/>
  <c r="AD28" i="92"/>
  <c r="AI28" i="92"/>
  <c r="AK28" i="92"/>
  <c r="K28" i="92"/>
  <c r="X28" i="92"/>
  <c r="J28" i="92"/>
  <c r="R28" i="92"/>
  <c r="AL28" i="92"/>
  <c r="U28" i="92"/>
  <c r="AR28" i="92"/>
  <c r="AQ28" i="92"/>
  <c r="S28" i="92"/>
  <c r="AO28" i="92"/>
  <c r="AP28" i="92"/>
  <c r="AJ28" i="92"/>
  <c r="L28" i="92"/>
  <c r="Z28" i="92"/>
  <c r="AB28" i="92"/>
  <c r="Y28" i="92"/>
  <c r="AC28" i="92"/>
  <c r="AE28" i="92"/>
  <c r="V28" i="92"/>
  <c r="I28" i="92"/>
  <c r="AF28" i="92"/>
  <c r="P28" i="92"/>
  <c r="N28" i="92"/>
  <c r="AM28" i="92"/>
  <c r="O28" i="92"/>
  <c r="AN28" i="92"/>
  <c r="M28" i="92"/>
  <c r="H28" i="92"/>
  <c r="W28" i="92"/>
  <c r="Q28" i="92"/>
  <c r="AA28" i="92"/>
  <c r="AS28" i="92"/>
  <c r="AH28" i="92"/>
  <c r="M60" i="24"/>
  <c r="G60" i="94"/>
  <c r="AM61" i="92"/>
  <c r="K61" i="92"/>
  <c r="AD61" i="92"/>
  <c r="AH61" i="92"/>
  <c r="R61" i="92"/>
  <c r="AR61" i="92"/>
  <c r="AE61" i="92"/>
  <c r="N61" i="92"/>
  <c r="J61" i="92"/>
  <c r="AC61" i="92"/>
  <c r="AS61" i="92"/>
  <c r="W61" i="92"/>
  <c r="AK61" i="92"/>
  <c r="AJ61" i="92"/>
  <c r="X61" i="92"/>
  <c r="I61" i="92"/>
  <c r="AO61" i="92"/>
  <c r="AF61" i="92"/>
  <c r="V61" i="92"/>
  <c r="M61" i="92"/>
  <c r="Q61" i="92"/>
  <c r="AI61" i="92"/>
  <c r="AB61" i="92"/>
  <c r="S61" i="92"/>
  <c r="H61" i="92"/>
  <c r="AP61" i="92"/>
  <c r="AL61" i="92"/>
  <c r="P61" i="92"/>
  <c r="AN61" i="92"/>
  <c r="AQ61" i="92"/>
  <c r="Z61" i="92"/>
  <c r="L61" i="92"/>
  <c r="U61" i="92"/>
  <c r="AA61" i="92"/>
  <c r="O61" i="92"/>
  <c r="Y61" i="92"/>
  <c r="AE61" i="91"/>
  <c r="P61" i="91"/>
  <c r="H61" i="91"/>
  <c r="AI61" i="91"/>
  <c r="L61" i="91"/>
  <c r="S61" i="91"/>
  <c r="I61" i="91"/>
  <c r="J61" i="91"/>
  <c r="AB61" i="91"/>
  <c r="AR61" i="91"/>
  <c r="AH61" i="91"/>
  <c r="AJ61" i="91"/>
  <c r="X61" i="91"/>
  <c r="U61" i="91"/>
  <c r="O61" i="91"/>
  <c r="AS61" i="91"/>
  <c r="AN61" i="91"/>
  <c r="Y61" i="91"/>
  <c r="Q61" i="91"/>
  <c r="M61" i="91"/>
  <c r="Z61" i="91"/>
  <c r="AM61" i="91"/>
  <c r="AL61" i="91"/>
  <c r="R61" i="91"/>
  <c r="AK61" i="91"/>
  <c r="V61" i="91"/>
  <c r="W61" i="91"/>
  <c r="AO61" i="91"/>
  <c r="AF61" i="91"/>
  <c r="AD61" i="91"/>
  <c r="N61" i="91"/>
  <c r="AQ61" i="91"/>
  <c r="AP61" i="91"/>
  <c r="AC61" i="91"/>
  <c r="AA61" i="91"/>
  <c r="K61" i="91"/>
  <c r="J71" i="24"/>
  <c r="G71" i="91"/>
  <c r="AO72" i="94"/>
  <c r="AC72" i="94"/>
  <c r="AS72" i="94"/>
  <c r="O72" i="94"/>
  <c r="U72" i="94"/>
  <c r="P72" i="94"/>
  <c r="Y72" i="94"/>
  <c r="AM72" i="94"/>
  <c r="AE72" i="94"/>
  <c r="AA72" i="94"/>
  <c r="X72" i="94"/>
  <c r="AL72" i="94"/>
  <c r="H72" i="94"/>
  <c r="K72" i="94"/>
  <c r="AH72" i="94"/>
  <c r="AB72" i="94"/>
  <c r="W72" i="94"/>
  <c r="AJ72" i="94"/>
  <c r="AR72" i="94"/>
  <c r="Q72" i="94"/>
  <c r="AD72" i="94"/>
  <c r="AP72" i="94"/>
  <c r="AK72" i="94"/>
  <c r="M72" i="94"/>
  <c r="I72" i="94"/>
  <c r="AN72" i="94"/>
  <c r="J72" i="94"/>
  <c r="AI72" i="94"/>
  <c r="L72" i="94"/>
  <c r="V72" i="94"/>
  <c r="AF72" i="94"/>
  <c r="Z72" i="94"/>
  <c r="AQ72" i="94"/>
  <c r="S72" i="94"/>
  <c r="N72" i="94"/>
  <c r="R72" i="94"/>
  <c r="U42" i="87"/>
  <c r="AQ42" i="87"/>
  <c r="Y42" i="87"/>
  <c r="AN42" i="87"/>
  <c r="Q42" i="87"/>
  <c r="X42" i="87"/>
  <c r="S42" i="87"/>
  <c r="AS42" i="87"/>
  <c r="AC42" i="87"/>
  <c r="AB42" i="87"/>
  <c r="AI42" i="87"/>
  <c r="AF42" i="87"/>
  <c r="AR42" i="87"/>
  <c r="P42" i="87"/>
  <c r="AA42" i="87"/>
  <c r="I42" i="87"/>
  <c r="M42" i="87"/>
  <c r="AM42" i="87"/>
  <c r="AJ42" i="87"/>
  <c r="O42" i="87"/>
  <c r="AO42" i="87"/>
  <c r="AL42" i="87"/>
  <c r="R42" i="87"/>
  <c r="N42" i="87"/>
  <c r="J42" i="87"/>
  <c r="V42" i="87"/>
  <c r="K42" i="87"/>
  <c r="W42" i="87"/>
  <c r="AP42" i="87"/>
  <c r="AD42" i="87"/>
  <c r="L42" i="87"/>
  <c r="Z42" i="87"/>
  <c r="H42" i="87"/>
  <c r="AH42" i="87"/>
  <c r="AE42" i="87"/>
  <c r="AK42" i="87"/>
  <c r="I67" i="24"/>
  <c r="G67" i="87"/>
  <c r="Y47" i="92"/>
  <c r="R47" i="92"/>
  <c r="AA47" i="92"/>
  <c r="AH47" i="92"/>
  <c r="Z47" i="92"/>
  <c r="O47" i="92"/>
  <c r="AS47" i="92"/>
  <c r="AM47" i="92"/>
  <c r="AC47" i="92"/>
  <c r="AP47" i="92"/>
  <c r="AN47" i="92"/>
  <c r="J47" i="92"/>
  <c r="X47" i="92"/>
  <c r="AL47" i="92"/>
  <c r="Q47" i="92"/>
  <c r="M47" i="92"/>
  <c r="AB47" i="92"/>
  <c r="V47" i="92"/>
  <c r="AE47" i="92"/>
  <c r="AR47" i="92"/>
  <c r="AF47" i="92"/>
  <c r="AK47" i="92"/>
  <c r="AJ47" i="92"/>
  <c r="P47" i="92"/>
  <c r="AQ47" i="92"/>
  <c r="U47" i="92"/>
  <c r="AD47" i="92"/>
  <c r="AO47" i="92"/>
  <c r="L47" i="92"/>
  <c r="H47" i="92"/>
  <c r="AI47" i="92"/>
  <c r="N47" i="92"/>
  <c r="S47" i="92"/>
  <c r="I47" i="92"/>
  <c r="K47" i="92"/>
  <c r="W47" i="92"/>
  <c r="AF48" i="94"/>
  <c r="I48" i="94"/>
  <c r="P48" i="94"/>
  <c r="AB48" i="94"/>
  <c r="Q48" i="94"/>
  <c r="AC48" i="94"/>
  <c r="AK48" i="94"/>
  <c r="AA48" i="94"/>
  <c r="AN48" i="94"/>
  <c r="Z48" i="94"/>
  <c r="AD48" i="94"/>
  <c r="AI48" i="94"/>
  <c r="AO48" i="94"/>
  <c r="M48" i="94"/>
  <c r="J48" i="94"/>
  <c r="AQ48" i="94"/>
  <c r="O48" i="94"/>
  <c r="H48" i="94"/>
  <c r="L48" i="94"/>
  <c r="K48" i="94"/>
  <c r="R48" i="94"/>
  <c r="W48" i="94"/>
  <c r="U48" i="94"/>
  <c r="S48" i="94"/>
  <c r="V48" i="94"/>
  <c r="AM48" i="94"/>
  <c r="AH48" i="94"/>
  <c r="AJ48" i="94"/>
  <c r="AR48" i="94"/>
  <c r="X48" i="94"/>
  <c r="Y48" i="94"/>
  <c r="N48" i="94"/>
  <c r="AL48" i="94"/>
  <c r="AP48" i="94"/>
  <c r="AS48" i="94"/>
  <c r="AE48" i="94"/>
  <c r="V49" i="92"/>
  <c r="AK49" i="92"/>
  <c r="X49" i="92"/>
  <c r="H49" i="92"/>
  <c r="AJ49" i="92"/>
  <c r="AI49" i="92"/>
  <c r="AS49" i="92"/>
  <c r="L49" i="92"/>
  <c r="R49" i="92"/>
  <c r="AB49" i="92"/>
  <c r="P49" i="92"/>
  <c r="N49" i="92"/>
  <c r="AA49" i="92"/>
  <c r="O49" i="92"/>
  <c r="AM49" i="92"/>
  <c r="J49" i="92"/>
  <c r="AC49" i="92"/>
  <c r="AD49" i="92"/>
  <c r="W49" i="92"/>
  <c r="AN49" i="92"/>
  <c r="Z49" i="92"/>
  <c r="AH49" i="92"/>
  <c r="M49" i="92"/>
  <c r="I49" i="92"/>
  <c r="AL49" i="92"/>
  <c r="AQ49" i="92"/>
  <c r="AF49" i="92"/>
  <c r="Q49" i="92"/>
  <c r="U49" i="92"/>
  <c r="S49" i="92"/>
  <c r="AO49" i="92"/>
  <c r="AR49" i="92"/>
  <c r="AP49" i="92"/>
  <c r="K49" i="92"/>
  <c r="Y49" i="92"/>
  <c r="AE49" i="92"/>
  <c r="AN49" i="91"/>
  <c r="AJ49" i="91"/>
  <c r="AC49" i="91"/>
  <c r="S49" i="91"/>
  <c r="N49" i="91"/>
  <c r="AF49" i="91"/>
  <c r="AM49" i="91"/>
  <c r="K49" i="91"/>
  <c r="AO49" i="91"/>
  <c r="R49" i="91"/>
  <c r="AL49" i="91"/>
  <c r="O49" i="91"/>
  <c r="Y49" i="91"/>
  <c r="AR49" i="91"/>
  <c r="M49" i="91"/>
  <c r="Z49" i="91"/>
  <c r="AS49" i="91"/>
  <c r="AI49" i="91"/>
  <c r="J49" i="91"/>
  <c r="AK49" i="91"/>
  <c r="I49" i="91"/>
  <c r="AB49" i="91"/>
  <c r="AH49" i="91"/>
  <c r="AA49" i="91"/>
  <c r="AD49" i="91"/>
  <c r="AQ49" i="91"/>
  <c r="V49" i="91"/>
  <c r="X49" i="91"/>
  <c r="W49" i="91"/>
  <c r="H49" i="91"/>
  <c r="P49" i="91"/>
  <c r="U49" i="91"/>
  <c r="L49" i="91"/>
  <c r="AP49" i="91"/>
  <c r="AE49" i="91"/>
  <c r="Q49" i="91"/>
  <c r="M50" i="24"/>
  <c r="G50" i="94"/>
  <c r="Y55" i="92"/>
  <c r="J55" i="92"/>
  <c r="V55" i="92"/>
  <c r="AL55" i="92"/>
  <c r="AK55" i="92"/>
  <c r="Q55" i="92"/>
  <c r="I55" i="92"/>
  <c r="L55" i="92"/>
  <c r="N55" i="92"/>
  <c r="AP55" i="92"/>
  <c r="AJ55" i="92"/>
  <c r="AB55" i="92"/>
  <c r="M55" i="92"/>
  <c r="X55" i="92"/>
  <c r="AI55" i="92"/>
  <c r="AC55" i="92"/>
  <c r="AH55" i="92"/>
  <c r="AA55" i="92"/>
  <c r="AM55" i="92"/>
  <c r="AN55" i="92"/>
  <c r="U55" i="92"/>
  <c r="AQ55" i="92"/>
  <c r="Z55" i="92"/>
  <c r="AR55" i="92"/>
  <c r="AD55" i="92"/>
  <c r="O55" i="92"/>
  <c r="P55" i="92"/>
  <c r="AS55" i="92"/>
  <c r="W55" i="92"/>
  <c r="AF55" i="92"/>
  <c r="S55" i="92"/>
  <c r="H55" i="92"/>
  <c r="AE55" i="92"/>
  <c r="R55" i="92"/>
  <c r="AO55" i="92"/>
  <c r="K55" i="92"/>
  <c r="AH70" i="88"/>
  <c r="AL70" i="88"/>
  <c r="AD70" i="88"/>
  <c r="I70" i="88"/>
  <c r="Q70" i="88"/>
  <c r="AF70" i="88"/>
  <c r="X70" i="88"/>
  <c r="AJ70" i="88"/>
  <c r="AB70" i="88"/>
  <c r="AS70" i="88"/>
  <c r="P70" i="88"/>
  <c r="U70" i="88"/>
  <c r="AQ70" i="88"/>
  <c r="V70" i="88"/>
  <c r="AE70" i="88"/>
  <c r="AN70" i="88"/>
  <c r="AA70" i="88"/>
  <c r="J70" i="88"/>
  <c r="AK70" i="88"/>
  <c r="H70" i="88"/>
  <c r="Z70" i="88"/>
  <c r="O70" i="88"/>
  <c r="K70" i="88"/>
  <c r="AP70" i="88"/>
  <c r="L70" i="88"/>
  <c r="AI70" i="88"/>
  <c r="AR70" i="88"/>
  <c r="M70" i="88"/>
  <c r="Y70" i="88"/>
  <c r="N70" i="88"/>
  <c r="S70" i="88"/>
  <c r="AC70" i="88"/>
  <c r="AO70" i="88"/>
  <c r="W70" i="88"/>
  <c r="AM70" i="88"/>
  <c r="R70" i="88"/>
  <c r="AM40" i="94"/>
  <c r="AK40" i="94"/>
  <c r="AF40" i="94"/>
  <c r="Q40" i="94"/>
  <c r="AS40" i="94"/>
  <c r="W40" i="94"/>
  <c r="N40" i="94"/>
  <c r="AH40" i="94"/>
  <c r="R40" i="94"/>
  <c r="V40" i="94"/>
  <c r="O40" i="94"/>
  <c r="I40" i="94"/>
  <c r="K40" i="94"/>
  <c r="L40" i="94"/>
  <c r="U40" i="94"/>
  <c r="Y40" i="94"/>
  <c r="H40" i="94"/>
  <c r="AA40" i="94"/>
  <c r="AR40" i="94"/>
  <c r="AQ40" i="94"/>
  <c r="AI40" i="94"/>
  <c r="AL40" i="94"/>
  <c r="AP40" i="94"/>
  <c r="AD40" i="94"/>
  <c r="S40" i="94"/>
  <c r="X40" i="94"/>
  <c r="AE40" i="94"/>
  <c r="P40" i="94"/>
  <c r="M40" i="94"/>
  <c r="AO40" i="94"/>
  <c r="AC40" i="94"/>
  <c r="AJ40" i="94"/>
  <c r="Z40" i="94"/>
  <c r="AB40" i="94"/>
  <c r="AN40" i="94"/>
  <c r="J40" i="94"/>
  <c r="U73" i="87"/>
  <c r="AJ73" i="87"/>
  <c r="K73" i="87"/>
  <c r="AQ73" i="87"/>
  <c r="L73" i="87"/>
  <c r="Q73" i="87"/>
  <c r="AD73" i="87"/>
  <c r="Y73" i="87"/>
  <c r="O73" i="87"/>
  <c r="AF73" i="87"/>
  <c r="AK73" i="87"/>
  <c r="AS73" i="87"/>
  <c r="AA73" i="87"/>
  <c r="I73" i="87"/>
  <c r="AO73" i="87"/>
  <c r="N73" i="87"/>
  <c r="W73" i="87"/>
  <c r="M73" i="87"/>
  <c r="AP73" i="87"/>
  <c r="R73" i="87"/>
  <c r="Z73" i="87"/>
  <c r="AL73" i="87"/>
  <c r="AN73" i="87"/>
  <c r="AB73" i="87"/>
  <c r="AC73" i="87"/>
  <c r="X73" i="87"/>
  <c r="P73" i="87"/>
  <c r="AR73" i="87"/>
  <c r="AE73" i="87"/>
  <c r="AH73" i="87"/>
  <c r="AM73" i="87"/>
  <c r="S73" i="87"/>
  <c r="J73" i="87"/>
  <c r="AI73" i="87"/>
  <c r="V73" i="87"/>
  <c r="H73" i="87"/>
  <c r="Z62" i="91"/>
  <c r="AD62" i="91"/>
  <c r="O62" i="91"/>
  <c r="AS62" i="91"/>
  <c r="L62" i="91"/>
  <c r="P62" i="91"/>
  <c r="U62" i="91"/>
  <c r="H62" i="91"/>
  <c r="AJ62" i="91"/>
  <c r="AI62" i="91"/>
  <c r="V62" i="91"/>
  <c r="X62" i="91"/>
  <c r="AB62" i="91"/>
  <c r="AH62" i="91"/>
  <c r="N62" i="91"/>
  <c r="R62" i="91"/>
  <c r="AR62" i="91"/>
  <c r="I62" i="91"/>
  <c r="AF62" i="91"/>
  <c r="K62" i="91"/>
  <c r="W62" i="91"/>
  <c r="AA62" i="91"/>
  <c r="Y62" i="91"/>
  <c r="AQ62" i="91"/>
  <c r="AO62" i="91"/>
  <c r="AN62" i="91"/>
  <c r="AP62" i="91"/>
  <c r="AM62" i="91"/>
  <c r="AK62" i="91"/>
  <c r="AL62" i="91"/>
  <c r="Q62" i="91"/>
  <c r="J62" i="91"/>
  <c r="M62" i="91"/>
  <c r="AE62" i="91"/>
  <c r="S62" i="91"/>
  <c r="AC62" i="91"/>
  <c r="AQ29" i="88"/>
  <c r="AA29" i="88"/>
  <c r="AL29" i="88"/>
  <c r="K29" i="88"/>
  <c r="L29" i="88"/>
  <c r="AE29" i="88"/>
  <c r="Y29" i="88"/>
  <c r="P29" i="88"/>
  <c r="H29" i="88"/>
  <c r="AI29" i="88"/>
  <c r="I29" i="88"/>
  <c r="AR29" i="88"/>
  <c r="AS29" i="88"/>
  <c r="N29" i="88"/>
  <c r="S29" i="88"/>
  <c r="AO29" i="88"/>
  <c r="AD29" i="88"/>
  <c r="AN29" i="88"/>
  <c r="R29" i="88"/>
  <c r="AM29" i="88"/>
  <c r="AH29" i="88"/>
  <c r="X29" i="88"/>
  <c r="Q29" i="88"/>
  <c r="J29" i="88"/>
  <c r="AC29" i="88"/>
  <c r="M29" i="88"/>
  <c r="AP29" i="88"/>
  <c r="Z29" i="88"/>
  <c r="U29" i="88"/>
  <c r="AK29" i="88"/>
  <c r="AF29" i="88"/>
  <c r="O29" i="88"/>
  <c r="AJ29" i="88"/>
  <c r="AB29" i="88"/>
  <c r="V29" i="88"/>
  <c r="W29" i="88"/>
  <c r="J56" i="24"/>
  <c r="G56" i="91"/>
  <c r="M35" i="24"/>
  <c r="G35" i="94"/>
  <c r="M36" i="24"/>
  <c r="G36" i="94"/>
  <c r="AP37" i="92"/>
  <c r="V37" i="92"/>
  <c r="AN37" i="92"/>
  <c r="M37" i="92"/>
  <c r="N37" i="92"/>
  <c r="X37" i="92"/>
  <c r="O37" i="92"/>
  <c r="H37" i="92"/>
  <c r="Y37" i="92"/>
  <c r="AM37" i="92"/>
  <c r="AJ37" i="92"/>
  <c r="S37" i="92"/>
  <c r="Q37" i="92"/>
  <c r="W37" i="92"/>
  <c r="AO37" i="92"/>
  <c r="J37" i="92"/>
  <c r="AC37" i="92"/>
  <c r="AB37" i="92"/>
  <c r="AD37" i="92"/>
  <c r="R37" i="92"/>
  <c r="AQ37" i="92"/>
  <c r="AE37" i="92"/>
  <c r="Z37" i="92"/>
  <c r="AH37" i="92"/>
  <c r="AK37" i="92"/>
  <c r="I37" i="92"/>
  <c r="AF37" i="92"/>
  <c r="AS37" i="92"/>
  <c r="AL37" i="92"/>
  <c r="AR37" i="92"/>
  <c r="K37" i="92"/>
  <c r="L37" i="92"/>
  <c r="AI37" i="92"/>
  <c r="P37" i="92"/>
  <c r="AA37" i="92"/>
  <c r="U37" i="92"/>
  <c r="K80" i="24"/>
  <c r="G80" i="92"/>
  <c r="I84" i="24"/>
  <c r="G84" i="87"/>
  <c r="M92" i="24"/>
  <c r="G92" i="94"/>
  <c r="AQ79" i="88"/>
  <c r="U79" i="88"/>
  <c r="AI79" i="88"/>
  <c r="L79" i="88"/>
  <c r="AK79" i="88"/>
  <c r="AH79" i="88"/>
  <c r="AD79" i="88"/>
  <c r="AE79" i="88"/>
  <c r="R79" i="88"/>
  <c r="AL79" i="88"/>
  <c r="O79" i="88"/>
  <c r="AC79" i="88"/>
  <c r="AM79" i="88"/>
  <c r="Y79" i="88"/>
  <c r="V79" i="88"/>
  <c r="S79" i="88"/>
  <c r="W79" i="88"/>
  <c r="AA79" i="88"/>
  <c r="AF79" i="88"/>
  <c r="I79" i="88"/>
  <c r="X79" i="88"/>
  <c r="AB79" i="88"/>
  <c r="M79" i="88"/>
  <c r="K79" i="88"/>
  <c r="H79" i="88"/>
  <c r="AN79" i="88"/>
  <c r="AJ79" i="88"/>
  <c r="AR79" i="88"/>
  <c r="Z79" i="88"/>
  <c r="AO79" i="88"/>
  <c r="Q79" i="88"/>
  <c r="P79" i="88"/>
  <c r="AS79" i="88"/>
  <c r="AP79" i="88"/>
  <c r="N79" i="88"/>
  <c r="J79" i="88"/>
  <c r="L79" i="92"/>
  <c r="J79" i="92"/>
  <c r="AB79" i="92"/>
  <c r="AD79" i="92"/>
  <c r="AH79" i="92"/>
  <c r="AF79" i="92"/>
  <c r="X79" i="92"/>
  <c r="O79" i="92"/>
  <c r="AP79" i="92"/>
  <c r="AA79" i="92"/>
  <c r="AS79" i="92"/>
  <c r="M79" i="92"/>
  <c r="R79" i="92"/>
  <c r="Q79" i="92"/>
  <c r="AE79" i="92"/>
  <c r="U79" i="92"/>
  <c r="AM79" i="92"/>
  <c r="P79" i="92"/>
  <c r="S79" i="92"/>
  <c r="Y79" i="92"/>
  <c r="AQ79" i="92"/>
  <c r="AO79" i="92"/>
  <c r="AC79" i="92"/>
  <c r="W79" i="92"/>
  <c r="AJ79" i="92"/>
  <c r="N79" i="92"/>
  <c r="V79" i="92"/>
  <c r="AN79" i="92"/>
  <c r="I79" i="92"/>
  <c r="AR79" i="92"/>
  <c r="Z79" i="92"/>
  <c r="AL79" i="92"/>
  <c r="H79" i="92"/>
  <c r="K79" i="92"/>
  <c r="AI79" i="92"/>
  <c r="AK79" i="92"/>
  <c r="AD81" i="87"/>
  <c r="AC81" i="87"/>
  <c r="Z81" i="87"/>
  <c r="AH81" i="87"/>
  <c r="R81" i="87"/>
  <c r="J81" i="87"/>
  <c r="AK81" i="87"/>
  <c r="AO81" i="87"/>
  <c r="X81" i="87"/>
  <c r="U81" i="87"/>
  <c r="M81" i="87"/>
  <c r="AI81" i="87"/>
  <c r="Y81" i="87"/>
  <c r="K81" i="87"/>
  <c r="S81" i="87"/>
  <c r="AN81" i="87"/>
  <c r="AM81" i="87"/>
  <c r="L81" i="87"/>
  <c r="I81" i="87"/>
  <c r="H81" i="87"/>
  <c r="AA81" i="87"/>
  <c r="AF81" i="87"/>
  <c r="N81" i="87"/>
  <c r="AS81" i="87"/>
  <c r="Q81" i="87"/>
  <c r="AB81" i="87"/>
  <c r="O81" i="87"/>
  <c r="V81" i="87"/>
  <c r="AP81" i="87"/>
  <c r="AR81" i="87"/>
  <c r="AL81" i="87"/>
  <c r="P81" i="87"/>
  <c r="W81" i="87"/>
  <c r="AQ81" i="87"/>
  <c r="AJ81" i="87"/>
  <c r="AE81" i="87"/>
  <c r="M85" i="24"/>
  <c r="G85" i="94"/>
  <c r="AC100" i="91"/>
  <c r="P100" i="91"/>
  <c r="M78" i="24"/>
  <c r="G78" i="94"/>
  <c r="I77" i="24"/>
  <c r="G77" i="87"/>
  <c r="K54" i="24"/>
  <c r="G54" i="92"/>
  <c r="AD52" i="88"/>
  <c r="AI52" i="88"/>
  <c r="AH52" i="88"/>
  <c r="AP52" i="88"/>
  <c r="U52" i="88"/>
  <c r="AB52" i="88"/>
  <c r="AK52" i="88"/>
  <c r="AF52" i="88"/>
  <c r="J52" i="88"/>
  <c r="AS52" i="88"/>
  <c r="M52" i="88"/>
  <c r="Q52" i="88"/>
  <c r="AC52" i="88"/>
  <c r="H52" i="88"/>
  <c r="AN52" i="88"/>
  <c r="AE52" i="88"/>
  <c r="X52" i="88"/>
  <c r="O52" i="88"/>
  <c r="Z52" i="88"/>
  <c r="Y52" i="88"/>
  <c r="N52" i="88"/>
  <c r="AJ52" i="88"/>
  <c r="AM52" i="88"/>
  <c r="I52" i="88"/>
  <c r="AL52" i="88"/>
  <c r="S52" i="88"/>
  <c r="V52" i="88"/>
  <c r="P52" i="88"/>
  <c r="W52" i="88"/>
  <c r="R52" i="88"/>
  <c r="AO52" i="88"/>
  <c r="AQ52" i="88"/>
  <c r="L52" i="88"/>
  <c r="K52" i="88"/>
  <c r="AA52" i="88"/>
  <c r="AR52" i="88"/>
  <c r="U46" i="87"/>
  <c r="AS46" i="87"/>
  <c r="V46" i="87"/>
  <c r="AL46" i="87"/>
  <c r="I46" i="87"/>
  <c r="Y46" i="87"/>
  <c r="AO46" i="87"/>
  <c r="Q46" i="87"/>
  <c r="W46" i="87"/>
  <c r="R46" i="87"/>
  <c r="AH46" i="87"/>
  <c r="K46" i="87"/>
  <c r="Z46" i="87"/>
  <c r="AK46" i="87"/>
  <c r="M46" i="87"/>
  <c r="AC46" i="87"/>
  <c r="N46" i="87"/>
  <c r="AJ46" i="87"/>
  <c r="AA46" i="87"/>
  <c r="AM46" i="87"/>
  <c r="AF46" i="87"/>
  <c r="S46" i="87"/>
  <c r="L46" i="87"/>
  <c r="AB46" i="87"/>
  <c r="O46" i="87"/>
  <c r="H46" i="87"/>
  <c r="AE46" i="87"/>
  <c r="P46" i="87"/>
  <c r="AP46" i="87"/>
  <c r="AI46" i="87"/>
  <c r="AN46" i="87"/>
  <c r="AR46" i="87"/>
  <c r="AQ46" i="87"/>
  <c r="AD46" i="87"/>
  <c r="X46" i="87"/>
  <c r="J46" i="87"/>
  <c r="K43" i="24"/>
  <c r="G43" i="92"/>
  <c r="M39" i="24"/>
  <c r="G39" i="94"/>
  <c r="AJ33" i="92"/>
  <c r="AR33" i="92"/>
  <c r="AK33" i="92"/>
  <c r="W33" i="92"/>
  <c r="AB33" i="92"/>
  <c r="Z33" i="92"/>
  <c r="X33" i="92"/>
  <c r="O33" i="92"/>
  <c r="AI33" i="92"/>
  <c r="R33" i="92"/>
  <c r="AD33" i="92"/>
  <c r="P33" i="92"/>
  <c r="K33" i="92"/>
  <c r="AP33" i="92"/>
  <c r="I33" i="92"/>
  <c r="AO33" i="92"/>
  <c r="J33" i="92"/>
  <c r="S33" i="92"/>
  <c r="V33" i="92"/>
  <c r="AL33" i="92"/>
  <c r="N33" i="92"/>
  <c r="L33" i="92"/>
  <c r="Y33" i="92"/>
  <c r="U33" i="92"/>
  <c r="AS33" i="92"/>
  <c r="AQ33" i="92"/>
  <c r="AN33" i="92"/>
  <c r="AC33" i="92"/>
  <c r="AF33" i="92"/>
  <c r="AE33" i="92"/>
  <c r="AM33" i="92"/>
  <c r="AH33" i="92"/>
  <c r="AA33" i="92"/>
  <c r="Q33" i="92"/>
  <c r="M33" i="92"/>
  <c r="H33" i="92"/>
  <c r="I31" i="24"/>
  <c r="G31" i="87"/>
  <c r="J30" i="24"/>
  <c r="G30" i="91"/>
  <c r="H27" i="92"/>
  <c r="AR27" i="92"/>
  <c r="AI27" i="92"/>
  <c r="Z27" i="92"/>
  <c r="U27" i="92"/>
  <c r="L27" i="92"/>
  <c r="AC27" i="92"/>
  <c r="AS27" i="92"/>
  <c r="AH27" i="92"/>
  <c r="J27" i="92"/>
  <c r="Q27" i="92"/>
  <c r="AL27" i="92"/>
  <c r="I27" i="92"/>
  <c r="AE27" i="92"/>
  <c r="AN27" i="92"/>
  <c r="M27" i="92"/>
  <c r="K27" i="92"/>
  <c r="AP27" i="92"/>
  <c r="P27" i="92"/>
  <c r="AJ27" i="92"/>
  <c r="AO27" i="92"/>
  <c r="N27" i="92"/>
  <c r="AF27" i="92"/>
  <c r="AD27" i="92"/>
  <c r="V27" i="92"/>
  <c r="S27" i="92"/>
  <c r="W27" i="92"/>
  <c r="Y27" i="92"/>
  <c r="AA27" i="92"/>
  <c r="R27" i="92"/>
  <c r="X27" i="92"/>
  <c r="AQ27" i="92"/>
  <c r="O27" i="92"/>
  <c r="AK27" i="92"/>
  <c r="AB27" i="92"/>
  <c r="AM27" i="92"/>
  <c r="M25" i="24"/>
  <c r="G25" i="94"/>
  <c r="J23" i="24"/>
  <c r="G23" i="91"/>
  <c r="J19" i="94"/>
  <c r="AK19" i="94"/>
  <c r="Y19" i="94"/>
  <c r="AB19" i="94"/>
  <c r="H19" i="94"/>
  <c r="O19" i="94"/>
  <c r="W19" i="94"/>
  <c r="X19" i="94"/>
  <c r="Q19" i="94"/>
  <c r="AR19" i="94"/>
  <c r="AD19" i="94"/>
  <c r="AL19" i="94"/>
  <c r="V19" i="94"/>
  <c r="N19" i="94"/>
  <c r="AQ19" i="94"/>
  <c r="AO19" i="94"/>
  <c r="AF19" i="94"/>
  <c r="AN19" i="94"/>
  <c r="AA19" i="94"/>
  <c r="AE19" i="94"/>
  <c r="AC19" i="94"/>
  <c r="U19" i="94"/>
  <c r="AH19" i="94"/>
  <c r="M19" i="94"/>
  <c r="AS19" i="94"/>
  <c r="I19" i="94"/>
  <c r="L19" i="94"/>
  <c r="S19" i="94"/>
  <c r="AI19" i="94"/>
  <c r="R19" i="94"/>
  <c r="K19" i="94"/>
  <c r="Z19" i="94"/>
  <c r="AP19" i="94"/>
  <c r="AJ19" i="94"/>
  <c r="AM19" i="94"/>
  <c r="P19" i="94"/>
  <c r="AL19" i="88"/>
  <c r="O19" i="88"/>
  <c r="AD19" i="88"/>
  <c r="H19" i="88"/>
  <c r="X19" i="88"/>
  <c r="AM19" i="88"/>
  <c r="P19" i="88"/>
  <c r="J19" i="88"/>
  <c r="N19" i="88"/>
  <c r="AR19" i="88"/>
  <c r="Z19" i="88"/>
  <c r="AP19" i="88"/>
  <c r="S19" i="88"/>
  <c r="AI19" i="88"/>
  <c r="L19" i="88"/>
  <c r="AB19" i="88"/>
  <c r="R19" i="88"/>
  <c r="AE19" i="88"/>
  <c r="I19" i="88"/>
  <c r="AO19" i="88"/>
  <c r="AH19" i="88"/>
  <c r="AA19" i="88"/>
  <c r="AQ19" i="88"/>
  <c r="AK19" i="88"/>
  <c r="AC19" i="88"/>
  <c r="V19" i="88"/>
  <c r="AN19" i="88"/>
  <c r="AF19" i="88"/>
  <c r="Y19" i="88"/>
  <c r="Q19" i="88"/>
  <c r="K19" i="88"/>
  <c r="W19" i="88"/>
  <c r="U19" i="88"/>
  <c r="M19" i="88"/>
  <c r="AS19" i="88"/>
  <c r="AJ19" i="88"/>
  <c r="U18" i="87"/>
  <c r="AR18" i="87"/>
  <c r="AQ18" i="87"/>
  <c r="AH18" i="87"/>
  <c r="M18" i="87"/>
  <c r="H18" i="87"/>
  <c r="W18" i="87"/>
  <c r="S18" i="87"/>
  <c r="K18" i="87"/>
  <c r="Z18" i="87"/>
  <c r="Q18" i="87"/>
  <c r="R18" i="87"/>
  <c r="AO18" i="87"/>
  <c r="AP18" i="87"/>
  <c r="O18" i="87"/>
  <c r="N18" i="87"/>
  <c r="AL18" i="87"/>
  <c r="AK18" i="87"/>
  <c r="I18" i="87"/>
  <c r="J18" i="87"/>
  <c r="Y18" i="87"/>
  <c r="L18" i="87"/>
  <c r="V18" i="87"/>
  <c r="AD18" i="87"/>
  <c r="P18" i="87"/>
  <c r="AF18" i="87"/>
  <c r="AE18" i="87"/>
  <c r="AI18" i="87"/>
  <c r="X18" i="87"/>
  <c r="AM18" i="87"/>
  <c r="AS18" i="87"/>
  <c r="AJ18" i="87"/>
  <c r="AA18" i="87"/>
  <c r="AN18" i="87"/>
  <c r="AB18" i="87"/>
  <c r="AC18" i="87"/>
  <c r="AE94" i="91"/>
  <c r="P94" i="91"/>
  <c r="Y82" i="88"/>
  <c r="Q82" i="88"/>
  <c r="AP78" i="91"/>
  <c r="I78" i="91"/>
  <c r="AN78" i="91"/>
  <c r="L78" i="91"/>
  <c r="AO78" i="91"/>
  <c r="M78" i="91"/>
  <c r="P78" i="91"/>
  <c r="O78" i="91"/>
  <c r="AS78" i="91"/>
  <c r="W78" i="91"/>
  <c r="AF78" i="91"/>
  <c r="AQ78" i="91"/>
  <c r="AL78" i="91"/>
  <c r="Q78" i="91"/>
  <c r="AI78" i="91"/>
  <c r="X78" i="91"/>
  <c r="AJ78" i="91"/>
  <c r="AM78" i="91"/>
  <c r="V78" i="91"/>
  <c r="AB78" i="91"/>
  <c r="U78" i="91"/>
  <c r="AD78" i="91"/>
  <c r="AH78" i="91"/>
  <c r="Y78" i="91"/>
  <c r="AA78" i="91"/>
  <c r="AE78" i="91"/>
  <c r="Z78" i="91"/>
  <c r="AC78" i="91"/>
  <c r="H78" i="91"/>
  <c r="J78" i="91"/>
  <c r="AK78" i="91"/>
  <c r="R78" i="91"/>
  <c r="AR78" i="91"/>
  <c r="K78" i="91"/>
  <c r="N78" i="91"/>
  <c r="S78" i="91"/>
  <c r="V74" i="88"/>
  <c r="Z74" i="88"/>
  <c r="L74" i="88"/>
  <c r="AL74" i="88"/>
  <c r="J74" i="88"/>
  <c r="AF74" i="88"/>
  <c r="AO74" i="88"/>
  <c r="S74" i="88"/>
  <c r="AK74" i="88"/>
  <c r="M74" i="88"/>
  <c r="AP74" i="88"/>
  <c r="R74" i="88"/>
  <c r="AN74" i="88"/>
  <c r="AM74" i="88"/>
  <c r="AQ74" i="88"/>
  <c r="I74" i="88"/>
  <c r="Y74" i="88"/>
  <c r="AH74" i="88"/>
  <c r="AR74" i="88"/>
  <c r="AJ74" i="88"/>
  <c r="K74" i="88"/>
  <c r="AB74" i="88"/>
  <c r="Q74" i="88"/>
  <c r="U74" i="88"/>
  <c r="W74" i="88"/>
  <c r="AD74" i="88"/>
  <c r="AI74" i="88"/>
  <c r="AC74" i="88"/>
  <c r="H74" i="88"/>
  <c r="P74" i="88"/>
  <c r="O74" i="88"/>
  <c r="X74" i="88"/>
  <c r="AE74" i="88"/>
  <c r="N74" i="88"/>
  <c r="AS74" i="88"/>
  <c r="AA74" i="88"/>
  <c r="AF62" i="92"/>
  <c r="AK62" i="92"/>
  <c r="AD62" i="92"/>
  <c r="AQ62" i="92"/>
  <c r="Q62" i="92"/>
  <c r="J62" i="92"/>
  <c r="R62" i="92"/>
  <c r="AL62" i="92"/>
  <c r="U62" i="92"/>
  <c r="X62" i="92"/>
  <c r="AB62" i="92"/>
  <c r="M62" i="92"/>
  <c r="I62" i="92"/>
  <c r="H62" i="92"/>
  <c r="AA62" i="92"/>
  <c r="AJ62" i="92"/>
  <c r="N62" i="92"/>
  <c r="AE62" i="92"/>
  <c r="AO62" i="92"/>
  <c r="AS62" i="92"/>
  <c r="K62" i="92"/>
  <c r="V62" i="92"/>
  <c r="Z62" i="92"/>
  <c r="AP62" i="92"/>
  <c r="AH62" i="92"/>
  <c r="AN62" i="92"/>
  <c r="W62" i="92"/>
  <c r="AR62" i="92"/>
  <c r="O62" i="92"/>
  <c r="S62" i="92"/>
  <c r="AM62" i="92"/>
  <c r="AI62" i="92"/>
  <c r="Y62" i="92"/>
  <c r="P62" i="92"/>
  <c r="AC62" i="92"/>
  <c r="L62" i="92"/>
  <c r="U61" i="87"/>
  <c r="AB61" i="87"/>
  <c r="J61" i="87"/>
  <c r="R61" i="87"/>
  <c r="N61" i="87"/>
  <c r="I61" i="87"/>
  <c r="O61" i="87"/>
  <c r="AO61" i="87"/>
  <c r="AP61" i="87"/>
  <c r="W61" i="87"/>
  <c r="AS61" i="87"/>
  <c r="AL61" i="87"/>
  <c r="AE61" i="87"/>
  <c r="AM61" i="87"/>
  <c r="K61" i="87"/>
  <c r="AK61" i="87"/>
  <c r="AI61" i="87"/>
  <c r="AF61" i="87"/>
  <c r="AC61" i="87"/>
  <c r="V61" i="87"/>
  <c r="M61" i="87"/>
  <c r="H61" i="87"/>
  <c r="X61" i="87"/>
  <c r="AA61" i="87"/>
  <c r="Z61" i="87"/>
  <c r="AN61" i="87"/>
  <c r="AH61" i="87"/>
  <c r="AR61" i="87"/>
  <c r="S61" i="87"/>
  <c r="Q61" i="87"/>
  <c r="AQ61" i="87"/>
  <c r="L61" i="87"/>
  <c r="Y61" i="87"/>
  <c r="P61" i="87"/>
  <c r="AD61" i="87"/>
  <c r="AJ61" i="87"/>
  <c r="K53" i="24"/>
  <c r="G53" i="92"/>
  <c r="I53" i="24"/>
  <c r="G53" i="87"/>
  <c r="AF49" i="88"/>
  <c r="W49" i="88"/>
  <c r="AS49" i="88"/>
  <c r="O49" i="88"/>
  <c r="AE49" i="88"/>
  <c r="J49" i="88"/>
  <c r="AL49" i="88"/>
  <c r="U49" i="88"/>
  <c r="K49" i="88"/>
  <c r="AA49" i="88"/>
  <c r="V49" i="88"/>
  <c r="AR49" i="88"/>
  <c r="M49" i="88"/>
  <c r="X49" i="88"/>
  <c r="L49" i="88"/>
  <c r="Y49" i="88"/>
  <c r="AI49" i="88"/>
  <c r="N49" i="88"/>
  <c r="Q49" i="88"/>
  <c r="AB49" i="88"/>
  <c r="I49" i="88"/>
  <c r="AP49" i="88"/>
  <c r="AJ49" i="88"/>
  <c r="AQ49" i="88"/>
  <c r="P49" i="88"/>
  <c r="AO49" i="88"/>
  <c r="R49" i="88"/>
  <c r="AD49" i="88"/>
  <c r="AM49" i="88"/>
  <c r="AC49" i="88"/>
  <c r="H49" i="88"/>
  <c r="AK49" i="88"/>
  <c r="S49" i="88"/>
  <c r="Z49" i="88"/>
  <c r="AN49" i="88"/>
  <c r="AH49" i="88"/>
  <c r="AQ35" i="92"/>
  <c r="H35" i="92"/>
  <c r="AF35" i="92"/>
  <c r="AL35" i="92"/>
  <c r="AA35" i="92"/>
  <c r="L35" i="92"/>
  <c r="W35" i="92"/>
  <c r="K35" i="92"/>
  <c r="AM35" i="92"/>
  <c r="AR35" i="92"/>
  <c r="AC35" i="92"/>
  <c r="AK35" i="92"/>
  <c r="Z35" i="92"/>
  <c r="AP35" i="92"/>
  <c r="O35" i="92"/>
  <c r="N35" i="92"/>
  <c r="AB35" i="92"/>
  <c r="AE35" i="92"/>
  <c r="AH35" i="92"/>
  <c r="M35" i="92"/>
  <c r="U35" i="92"/>
  <c r="X35" i="92"/>
  <c r="P35" i="92"/>
  <c r="AO35" i="92"/>
  <c r="I35" i="92"/>
  <c r="J35" i="92"/>
  <c r="AI35" i="92"/>
  <c r="Y35" i="92"/>
  <c r="AD35" i="92"/>
  <c r="S35" i="92"/>
  <c r="R35" i="92"/>
  <c r="AJ35" i="92"/>
  <c r="AN35" i="92"/>
  <c r="Q35" i="92"/>
  <c r="V35" i="92"/>
  <c r="AS35" i="92"/>
  <c r="J35" i="24"/>
  <c r="G35" i="91"/>
  <c r="U35" i="87"/>
  <c r="AD35" i="87"/>
  <c r="AI35" i="87"/>
  <c r="AL35" i="87"/>
  <c r="L35" i="87"/>
  <c r="R35" i="87"/>
  <c r="J35" i="87"/>
  <c r="AO35" i="87"/>
  <c r="K35" i="87"/>
  <c r="AB35" i="87"/>
  <c r="P35" i="87"/>
  <c r="V35" i="87"/>
  <c r="Z35" i="87"/>
  <c r="AH35" i="87"/>
  <c r="AP35" i="87"/>
  <c r="AJ35" i="87"/>
  <c r="AA35" i="87"/>
  <c r="W35" i="87"/>
  <c r="AN35" i="87"/>
  <c r="AS35" i="87"/>
  <c r="M35" i="87"/>
  <c r="Q35" i="87"/>
  <c r="Y35" i="87"/>
  <c r="O35" i="87"/>
  <c r="AR35" i="87"/>
  <c r="AK35" i="87"/>
  <c r="S35" i="87"/>
  <c r="AM35" i="87"/>
  <c r="AQ35" i="87"/>
  <c r="I35" i="87"/>
  <c r="AC35" i="87"/>
  <c r="H35" i="87"/>
  <c r="AF35" i="87"/>
  <c r="X35" i="87"/>
  <c r="AE35" i="87"/>
  <c r="N35" i="87"/>
  <c r="AR35" i="88"/>
  <c r="R35" i="88"/>
  <c r="Z35" i="88"/>
  <c r="AK35" i="88"/>
  <c r="AL35" i="88"/>
  <c r="K35" i="88"/>
  <c r="AF35" i="88"/>
  <c r="AP35" i="88"/>
  <c r="AH35" i="88"/>
  <c r="J35" i="88"/>
  <c r="I35" i="88"/>
  <c r="AC35" i="88"/>
  <c r="V35" i="88"/>
  <c r="AS35" i="88"/>
  <c r="AN35" i="88"/>
  <c r="P35" i="88"/>
  <c r="O35" i="88"/>
  <c r="M35" i="88"/>
  <c r="AI35" i="88"/>
  <c r="AA35" i="88"/>
  <c r="AQ35" i="88"/>
  <c r="Q35" i="88"/>
  <c r="S35" i="88"/>
  <c r="U35" i="88"/>
  <c r="AM35" i="88"/>
  <c r="AD35" i="88"/>
  <c r="H35" i="88"/>
  <c r="AO35" i="88"/>
  <c r="AJ35" i="88"/>
  <c r="L35" i="88"/>
  <c r="W35" i="88"/>
  <c r="AB35" i="88"/>
  <c r="Y35" i="88"/>
  <c r="X35" i="88"/>
  <c r="N35" i="88"/>
  <c r="AE35" i="88"/>
  <c r="K34" i="24"/>
  <c r="G34" i="92"/>
  <c r="AM34" i="91"/>
  <c r="AQ34" i="91"/>
  <c r="I34" i="91"/>
  <c r="X34" i="91"/>
  <c r="AB34" i="91"/>
  <c r="AP34" i="91"/>
  <c r="AC34" i="91"/>
  <c r="AH34" i="91"/>
  <c r="AL34" i="91"/>
  <c r="V34" i="91"/>
  <c r="O34" i="91"/>
  <c r="H34" i="91"/>
  <c r="AA34" i="91"/>
  <c r="AJ34" i="91"/>
  <c r="AD34" i="91"/>
  <c r="AI34" i="91"/>
  <c r="AF34" i="91"/>
  <c r="AS34" i="91"/>
  <c r="S34" i="91"/>
  <c r="W34" i="91"/>
  <c r="J34" i="91"/>
  <c r="N34" i="91"/>
  <c r="R34" i="91"/>
  <c r="AR34" i="91"/>
  <c r="M34" i="91"/>
  <c r="Q34" i="91"/>
  <c r="AO34" i="91"/>
  <c r="AK34" i="91"/>
  <c r="Y34" i="91"/>
  <c r="L34" i="91"/>
  <c r="P34" i="91"/>
  <c r="U34" i="91"/>
  <c r="Z34" i="91"/>
  <c r="K34" i="91"/>
  <c r="AN34" i="91"/>
  <c r="AE34" i="91"/>
  <c r="I34" i="24"/>
  <c r="G34" i="87"/>
  <c r="K29" i="24"/>
  <c r="G29" i="92"/>
  <c r="J28" i="24"/>
  <c r="G28" i="91"/>
  <c r="U27" i="87"/>
  <c r="AI27" i="87"/>
  <c r="Z27" i="87"/>
  <c r="AF27" i="87"/>
  <c r="K27" i="87"/>
  <c r="AA27" i="87"/>
  <c r="H27" i="87"/>
  <c r="AD27" i="87"/>
  <c r="V27" i="87"/>
  <c r="AL27" i="87"/>
  <c r="AB27" i="87"/>
  <c r="AC27" i="87"/>
  <c r="W27" i="87"/>
  <c r="M27" i="87"/>
  <c r="AM27" i="87"/>
  <c r="AR27" i="87"/>
  <c r="AO27" i="87"/>
  <c r="J27" i="87"/>
  <c r="AE27" i="87"/>
  <c r="AQ27" i="87"/>
  <c r="L27" i="87"/>
  <c r="X27" i="87"/>
  <c r="P27" i="87"/>
  <c r="AP27" i="87"/>
  <c r="S27" i="87"/>
  <c r="AK27" i="87"/>
  <c r="N27" i="87"/>
  <c r="Q27" i="87"/>
  <c r="AJ27" i="87"/>
  <c r="I27" i="87"/>
  <c r="R27" i="87"/>
  <c r="AS27" i="87"/>
  <c r="AN27" i="87"/>
  <c r="O27" i="87"/>
  <c r="AH27" i="87"/>
  <c r="Y27" i="87"/>
  <c r="M24" i="24"/>
  <c r="G24" i="94"/>
  <c r="AP24" i="92"/>
  <c r="S24" i="92"/>
  <c r="AM24" i="92"/>
  <c r="P24" i="92"/>
  <c r="U24" i="92"/>
  <c r="O24" i="92"/>
  <c r="AI24" i="92"/>
  <c r="AA24" i="92"/>
  <c r="AN24" i="92"/>
  <c r="AK24" i="92"/>
  <c r="M24" i="92"/>
  <c r="AH24" i="92"/>
  <c r="K24" i="92"/>
  <c r="I24" i="92"/>
  <c r="X24" i="92"/>
  <c r="L24" i="92"/>
  <c r="R24" i="92"/>
  <c r="N24" i="92"/>
  <c r="AD24" i="92"/>
  <c r="H24" i="92"/>
  <c r="AB24" i="92"/>
  <c r="AQ24" i="92"/>
  <c r="AL24" i="92"/>
  <c r="AO24" i="92"/>
  <c r="AC24" i="92"/>
  <c r="AJ24" i="92"/>
  <c r="W24" i="92"/>
  <c r="AR24" i="92"/>
  <c r="Y24" i="92"/>
  <c r="AS24" i="92"/>
  <c r="V24" i="92"/>
  <c r="AF24" i="92"/>
  <c r="Z24" i="92"/>
  <c r="Q24" i="92"/>
  <c r="J24" i="92"/>
  <c r="AE24" i="92"/>
  <c r="J24" i="24"/>
  <c r="G24" i="91"/>
  <c r="U24" i="87"/>
  <c r="AP24" i="87"/>
  <c r="O24" i="87"/>
  <c r="AD24" i="87"/>
  <c r="P24" i="87"/>
  <c r="Z24" i="87"/>
  <c r="AI24" i="87"/>
  <c r="S24" i="87"/>
  <c r="AS24" i="87"/>
  <c r="AK24" i="87"/>
  <c r="AQ24" i="87"/>
  <c r="AH24" i="87"/>
  <c r="AB24" i="87"/>
  <c r="AL24" i="87"/>
  <c r="Y24" i="87"/>
  <c r="AN24" i="87"/>
  <c r="J24" i="87"/>
  <c r="AO24" i="87"/>
  <c r="N24" i="87"/>
  <c r="M24" i="87"/>
  <c r="AE24" i="87"/>
  <c r="K24" i="87"/>
  <c r="AM24" i="87"/>
  <c r="H24" i="87"/>
  <c r="I24" i="87"/>
  <c r="AR24" i="87"/>
  <c r="X24" i="87"/>
  <c r="AA24" i="87"/>
  <c r="R24" i="87"/>
  <c r="AJ24" i="87"/>
  <c r="W24" i="87"/>
  <c r="Q24" i="87"/>
  <c r="AF24" i="87"/>
  <c r="V24" i="87"/>
  <c r="L24" i="87"/>
  <c r="AC24" i="87"/>
  <c r="K24" i="88"/>
  <c r="AK24" i="88"/>
  <c r="AM24" i="88"/>
  <c r="H24" i="88"/>
  <c r="M24" i="88"/>
  <c r="X24" i="88"/>
  <c r="Z24" i="88"/>
  <c r="Q24" i="88"/>
  <c r="I24" i="88"/>
  <c r="AR24" i="88"/>
  <c r="S24" i="88"/>
  <c r="V24" i="88"/>
  <c r="AN24" i="88"/>
  <c r="AH24" i="88"/>
  <c r="AI24" i="88"/>
  <c r="AC24" i="88"/>
  <c r="U24" i="88"/>
  <c r="L24" i="88"/>
  <c r="AS24" i="88"/>
  <c r="AA24" i="88"/>
  <c r="AJ24" i="88"/>
  <c r="AP24" i="88"/>
  <c r="AO24" i="88"/>
  <c r="P24" i="88"/>
  <c r="AL24" i="88"/>
  <c r="AE24" i="88"/>
  <c r="AF24" i="88"/>
  <c r="AB24" i="88"/>
  <c r="J24" i="88"/>
  <c r="R24" i="88"/>
  <c r="Y24" i="88"/>
  <c r="AD24" i="88"/>
  <c r="W24" i="88"/>
  <c r="N24" i="88"/>
  <c r="O24" i="88"/>
  <c r="AQ24" i="88"/>
  <c r="M84" i="24"/>
  <c r="G84" i="94"/>
  <c r="U59" i="87"/>
  <c r="Z59" i="87"/>
  <c r="AH59" i="87"/>
  <c r="AM59" i="87"/>
  <c r="AL59" i="87"/>
  <c r="AJ59" i="87"/>
  <c r="AA59" i="87"/>
  <c r="AN59" i="87"/>
  <c r="W59" i="87"/>
  <c r="AS59" i="87"/>
  <c r="Q59" i="87"/>
  <c r="Y59" i="87"/>
  <c r="AD59" i="87"/>
  <c r="AC59" i="87"/>
  <c r="O59" i="87"/>
  <c r="AR59" i="87"/>
  <c r="AK59" i="87"/>
  <c r="S59" i="87"/>
  <c r="AQ59" i="87"/>
  <c r="I59" i="87"/>
  <c r="P59" i="87"/>
  <c r="V59" i="87"/>
  <c r="L59" i="87"/>
  <c r="AF59" i="87"/>
  <c r="X59" i="87"/>
  <c r="N59" i="87"/>
  <c r="AE59" i="87"/>
  <c r="AI59" i="87"/>
  <c r="AP59" i="87"/>
  <c r="H59" i="87"/>
  <c r="M59" i="87"/>
  <c r="R59" i="87"/>
  <c r="J59" i="87"/>
  <c r="AO59" i="87"/>
  <c r="K59" i="87"/>
  <c r="AB59" i="87"/>
  <c r="J53" i="24"/>
  <c r="G53" i="91"/>
  <c r="M53" i="24"/>
  <c r="G53" i="94"/>
  <c r="J52" i="24"/>
  <c r="G52" i="91"/>
  <c r="I52" i="24"/>
  <c r="G52" i="87"/>
  <c r="AB40" i="91"/>
  <c r="AF40" i="91"/>
  <c r="Q40" i="91"/>
  <c r="AM40" i="91"/>
  <c r="U40" i="91"/>
  <c r="H40" i="91"/>
  <c r="AA40" i="91"/>
  <c r="AE40" i="91"/>
  <c r="AJ40" i="91"/>
  <c r="K40" i="91"/>
  <c r="Z40" i="91"/>
  <c r="W40" i="91"/>
  <c r="AC40" i="91"/>
  <c r="AK40" i="91"/>
  <c r="AI40" i="91"/>
  <c r="I40" i="91"/>
  <c r="M40" i="91"/>
  <c r="J40" i="91"/>
  <c r="R40" i="91"/>
  <c r="AR40" i="91"/>
  <c r="S40" i="91"/>
  <c r="X40" i="91"/>
  <c r="AQ40" i="91"/>
  <c r="AD40" i="91"/>
  <c r="AL40" i="91"/>
  <c r="Y40" i="91"/>
  <c r="L40" i="91"/>
  <c r="P40" i="91"/>
  <c r="AS40" i="91"/>
  <c r="O40" i="91"/>
  <c r="V40" i="91"/>
  <c r="AP40" i="91"/>
  <c r="AH40" i="91"/>
  <c r="AO40" i="91"/>
  <c r="AN40" i="91"/>
  <c r="N40" i="91"/>
  <c r="I40" i="24"/>
  <c r="G40" i="87"/>
  <c r="G18" i="94"/>
  <c r="G17" i="91"/>
  <c r="G16" i="87"/>
  <c r="U16" i="87" s="1"/>
  <c r="U14" i="87" s="1"/>
  <c r="I21" i="24"/>
  <c r="G21" i="88"/>
  <c r="I47" i="20"/>
  <c r="AF6" i="77"/>
  <c r="AF15" i="77" s="1"/>
  <c r="AH11" i="92"/>
  <c r="AH11" i="91"/>
  <c r="AH11" i="87"/>
  <c r="AH11" i="88"/>
  <c r="AH11" i="94"/>
  <c r="AH11" i="93"/>
  <c r="AF182" i="77"/>
  <c r="H60" i="24"/>
  <c r="G60" i="88"/>
  <c r="H90" i="24"/>
  <c r="G90" i="88"/>
  <c r="H64" i="24"/>
  <c r="G64" i="88"/>
  <c r="H23" i="24"/>
  <c r="G23" i="88"/>
  <c r="G18" i="88"/>
  <c r="H97" i="24"/>
  <c r="G97" i="88"/>
  <c r="H80" i="24"/>
  <c r="G80" i="88"/>
  <c r="H78" i="24"/>
  <c r="G78" i="88"/>
  <c r="H58" i="24"/>
  <c r="G58" i="88"/>
  <c r="H53" i="24"/>
  <c r="G53" i="88"/>
  <c r="H39" i="24"/>
  <c r="G39" i="88"/>
  <c r="H25" i="24"/>
  <c r="G25" i="88"/>
  <c r="H34" i="24"/>
  <c r="G34" i="88"/>
  <c r="H41" i="24"/>
  <c r="G41" i="88"/>
  <c r="H59" i="24"/>
  <c r="G59" i="88"/>
  <c r="H93" i="24"/>
  <c r="G93" i="88"/>
  <c r="H54" i="24"/>
  <c r="G54" i="88"/>
  <c r="H33" i="24"/>
  <c r="G33" i="88"/>
  <c r="H42" i="24"/>
  <c r="G42" i="88"/>
  <c r="H73" i="24"/>
  <c r="G73" i="88"/>
  <c r="H92" i="24"/>
  <c r="G92" i="88"/>
  <c r="H98" i="24"/>
  <c r="G98" i="88"/>
  <c r="H46" i="24"/>
  <c r="G46" i="88"/>
  <c r="G61" i="24"/>
  <c r="AV61" i="93"/>
  <c r="G74" i="32"/>
  <c r="AV74" i="93"/>
  <c r="G50" i="24"/>
  <c r="AV50" i="93"/>
  <c r="G29" i="32"/>
  <c r="AV29" i="93"/>
  <c r="G95" i="32"/>
  <c r="G93" i="32"/>
  <c r="AV93" i="93"/>
  <c r="G92" i="24"/>
  <c r="AV92" i="93"/>
  <c r="G86" i="24"/>
  <c r="AV86" i="93"/>
  <c r="G87" i="24"/>
  <c r="AV87" i="93"/>
  <c r="G77" i="24"/>
  <c r="K19" i="24"/>
  <c r="G22" i="32"/>
  <c r="I22" i="32" s="1"/>
  <c r="G59" i="24"/>
  <c r="AV59" i="93"/>
  <c r="G43" i="32"/>
  <c r="AV43" i="93"/>
  <c r="G70" i="24"/>
  <c r="AV67" i="93"/>
  <c r="AV24" i="93"/>
  <c r="M16" i="24"/>
  <c r="G105" i="24"/>
  <c r="AV105" i="93"/>
  <c r="AV96" i="93"/>
  <c r="AV56" i="93"/>
  <c r="G80" i="24"/>
  <c r="AV80" i="93"/>
  <c r="G78" i="24"/>
  <c r="AV78" i="93"/>
  <c r="AV91" i="93"/>
  <c r="G64" i="32"/>
  <c r="K18" i="24"/>
  <c r="M17" i="24"/>
  <c r="H17" i="24"/>
  <c r="G83" i="32"/>
  <c r="AV72" i="93"/>
  <c r="G19" i="24"/>
  <c r="AV19" i="93"/>
  <c r="K16" i="24"/>
  <c r="AV104" i="93"/>
  <c r="G103" i="24"/>
  <c r="AV103" i="93"/>
  <c r="G102" i="32"/>
  <c r="AV102" i="93"/>
  <c r="AV34" i="93"/>
  <c r="G55" i="24"/>
  <c r="AV55" i="93"/>
  <c r="G47" i="32"/>
  <c r="AV47" i="93"/>
  <c r="G68" i="24"/>
  <c r="AV68" i="93"/>
  <c r="G71" i="24"/>
  <c r="AV71" i="93"/>
  <c r="G73" i="24"/>
  <c r="AV73" i="93"/>
  <c r="G49" i="24"/>
  <c r="AV49" i="93"/>
  <c r="G42" i="24"/>
  <c r="AV42" i="93"/>
  <c r="G60" i="24"/>
  <c r="AV60" i="93"/>
  <c r="AV18" i="93"/>
  <c r="G62" i="24"/>
  <c r="AV62" i="93"/>
  <c r="AV81" i="93"/>
  <c r="G99" i="24"/>
  <c r="AV99" i="93"/>
  <c r="AV35" i="93"/>
  <c r="G98" i="24"/>
  <c r="AV98" i="93"/>
  <c r="AV85" i="93"/>
  <c r="G97" i="24"/>
  <c r="AV97" i="93"/>
  <c r="AV36" i="93"/>
  <c r="I19" i="24"/>
  <c r="J18" i="24"/>
  <c r="K17" i="24"/>
  <c r="G48" i="24"/>
  <c r="AV48" i="93"/>
  <c r="G65" i="24"/>
  <c r="AV65" i="93"/>
  <c r="B100" i="88"/>
  <c r="G30" i="32"/>
  <c r="AV30" i="93"/>
  <c r="AV54" i="93"/>
  <c r="G31" i="24"/>
  <c r="AV31" i="93"/>
  <c r="G41" i="24"/>
  <c r="AV41" i="93"/>
  <c r="G40" i="32"/>
  <c r="AV40" i="93"/>
  <c r="G66" i="32"/>
  <c r="AV66" i="93"/>
  <c r="G53" i="24"/>
  <c r="AV53" i="93"/>
  <c r="G25" i="24"/>
  <c r="AV25" i="93"/>
  <c r="G23" i="32"/>
  <c r="AO23" i="32" s="1"/>
  <c r="G28" i="24"/>
  <c r="AV28" i="93"/>
  <c r="G39" i="24"/>
  <c r="J16" i="24"/>
  <c r="G89" i="32"/>
  <c r="G84" i="32"/>
  <c r="AV84" i="93"/>
  <c r="G37" i="32"/>
  <c r="AV37" i="93"/>
  <c r="G90" i="32"/>
  <c r="AV90" i="93"/>
  <c r="AV79" i="93"/>
  <c r="G58" i="32"/>
  <c r="M19" i="24"/>
  <c r="H19" i="24"/>
  <c r="I18" i="24"/>
  <c r="M15" i="24"/>
  <c r="C408" i="94"/>
  <c r="C408" i="93"/>
  <c r="C408" i="91"/>
  <c r="C408" i="87"/>
  <c r="C408" i="92"/>
  <c r="C408" i="32"/>
  <c r="C395" i="94"/>
  <c r="C395" i="93"/>
  <c r="C395" i="92"/>
  <c r="C395" i="91"/>
  <c r="C395" i="87"/>
  <c r="C395" i="32"/>
  <c r="C391" i="94"/>
  <c r="C391" i="93"/>
  <c r="C391" i="92"/>
  <c r="C391" i="91"/>
  <c r="C391" i="32"/>
  <c r="C391" i="87"/>
  <c r="C407" i="94"/>
  <c r="C407" i="92"/>
  <c r="C407" i="91"/>
  <c r="C407" i="32"/>
  <c r="C407" i="93"/>
  <c r="C407" i="87"/>
  <c r="C403" i="94"/>
  <c r="C403" i="92"/>
  <c r="C403" i="93"/>
  <c r="C403" i="32"/>
  <c r="C403" i="91"/>
  <c r="C403" i="87"/>
  <c r="C396" i="94"/>
  <c r="C396" i="92"/>
  <c r="C396" i="32"/>
  <c r="C396" i="93"/>
  <c r="C396" i="91"/>
  <c r="C396" i="87"/>
  <c r="C404" i="94"/>
  <c r="C404" i="93"/>
  <c r="C404" i="92"/>
  <c r="C404" i="91"/>
  <c r="C404" i="87"/>
  <c r="C404" i="32"/>
  <c r="C390" i="94"/>
  <c r="C390" i="92"/>
  <c r="C390" i="93"/>
  <c r="C390" i="91"/>
  <c r="C390" i="87"/>
  <c r="C390" i="32"/>
  <c r="C406" i="93"/>
  <c r="C406" i="92"/>
  <c r="C406" i="91"/>
  <c r="C406" i="94"/>
  <c r="C406" i="32"/>
  <c r="C406" i="87"/>
  <c r="C402" i="93"/>
  <c r="C402" i="92"/>
  <c r="C402" i="91"/>
  <c r="C402" i="87"/>
  <c r="C402" i="32"/>
  <c r="C402" i="94"/>
  <c r="C397" i="94"/>
  <c r="C397" i="92"/>
  <c r="C397" i="93"/>
  <c r="C397" i="91"/>
  <c r="C397" i="32"/>
  <c r="C397" i="87"/>
  <c r="C409" i="94"/>
  <c r="C409" i="93"/>
  <c r="C409" i="92"/>
  <c r="C409" i="91"/>
  <c r="C409" i="87"/>
  <c r="C409" i="32"/>
  <c r="C405" i="93"/>
  <c r="C405" i="92"/>
  <c r="C405" i="91"/>
  <c r="C405" i="32"/>
  <c r="C405" i="94"/>
  <c r="C405" i="87"/>
  <c r="AH11" i="32"/>
  <c r="G17" i="32"/>
  <c r="G83" i="24"/>
  <c r="K97" i="24"/>
  <c r="I70" i="24"/>
  <c r="I66" i="24"/>
  <c r="M95" i="24"/>
  <c r="I68" i="24"/>
  <c r="G99" i="32"/>
  <c r="G43" i="24"/>
  <c r="I35" i="24"/>
  <c r="J97" i="24"/>
  <c r="G80" i="32"/>
  <c r="M56" i="24"/>
  <c r="G61" i="32"/>
  <c r="H49" i="24"/>
  <c r="J42" i="24"/>
  <c r="H61" i="24"/>
  <c r="I73" i="24"/>
  <c r="H48" i="24"/>
  <c r="H72" i="24"/>
  <c r="H71" i="24"/>
  <c r="M40" i="24"/>
  <c r="I74" i="24"/>
  <c r="J40" i="24"/>
  <c r="G23" i="24"/>
  <c r="G50" i="32"/>
  <c r="I47" i="24"/>
  <c r="I16" i="24"/>
  <c r="G97" i="32"/>
  <c r="J79" i="24"/>
  <c r="AG31" i="77"/>
  <c r="AD6" i="80" s="1"/>
  <c r="AD12" i="52"/>
  <c r="N227" i="24"/>
  <c r="J226" i="24"/>
  <c r="G251" i="24"/>
  <c r="N206" i="24"/>
  <c r="N125" i="24"/>
  <c r="I245" i="24"/>
  <c r="H208" i="24"/>
  <c r="K58" i="24"/>
  <c r="K27" i="24"/>
  <c r="K22" i="24"/>
  <c r="H18" i="24"/>
  <c r="J132" i="24"/>
  <c r="M114" i="24"/>
  <c r="H239" i="24"/>
  <c r="B32" i="24"/>
  <c r="G77" i="32"/>
  <c r="I55" i="24"/>
  <c r="H102" i="24"/>
  <c r="G28" i="32"/>
  <c r="G53" i="32"/>
  <c r="G68" i="32"/>
  <c r="I105" i="24"/>
  <c r="I89" i="24"/>
  <c r="K96" i="24"/>
  <c r="K89" i="24"/>
  <c r="K90" i="24"/>
  <c r="J21" i="24"/>
  <c r="G89" i="24"/>
  <c r="G103" i="32"/>
  <c r="G105" i="32"/>
  <c r="I96" i="24"/>
  <c r="J103" i="24"/>
  <c r="M101" i="24"/>
  <c r="I81" i="24"/>
  <c r="I46" i="24"/>
  <c r="G66" i="24"/>
  <c r="M72" i="24"/>
  <c r="K101" i="24"/>
  <c r="J90" i="24"/>
  <c r="G31" i="32"/>
  <c r="I42" i="24"/>
  <c r="K70" i="24"/>
  <c r="M79" i="24"/>
  <c r="G74" i="24"/>
  <c r="B63" i="24"/>
  <c r="G25" i="32"/>
  <c r="G48" i="32"/>
  <c r="H74" i="24"/>
  <c r="H66" i="24"/>
  <c r="G92" i="32"/>
  <c r="H103" i="24"/>
  <c r="I92" i="24"/>
  <c r="M99" i="24"/>
  <c r="I11" i="24"/>
  <c r="K77" i="24"/>
  <c r="G70" i="32"/>
  <c r="K79" i="24"/>
  <c r="I27" i="24"/>
  <c r="J83" i="24"/>
  <c r="K83" i="24"/>
  <c r="H11" i="24"/>
  <c r="J60" i="24"/>
  <c r="K61" i="24"/>
  <c r="J64" i="24"/>
  <c r="B20" i="32"/>
  <c r="G29" i="24"/>
  <c r="M59" i="24"/>
  <c r="K72" i="24"/>
  <c r="H52" i="24"/>
  <c r="C100" i="24"/>
  <c r="N234" i="24"/>
  <c r="K145" i="24"/>
  <c r="G54" i="24"/>
  <c r="G24" i="24"/>
  <c r="G71" i="32"/>
  <c r="K40" i="24"/>
  <c r="K42" i="24"/>
  <c r="I22" i="24"/>
  <c r="B51" i="32"/>
  <c r="G58" i="24"/>
  <c r="G59" i="32"/>
  <c r="G54" i="32"/>
  <c r="G24" i="32"/>
  <c r="G17" i="24"/>
  <c r="G65" i="32"/>
  <c r="H70" i="24"/>
  <c r="H55" i="24"/>
  <c r="H68" i="24"/>
  <c r="J15" i="24"/>
  <c r="K64" i="24"/>
  <c r="I305" i="20"/>
  <c r="M103" i="24"/>
  <c r="H104" i="24"/>
  <c r="B51" i="24"/>
  <c r="I60" i="24"/>
  <c r="I59" i="24"/>
  <c r="G39" i="32"/>
  <c r="M42" i="24"/>
  <c r="J67" i="24"/>
  <c r="M67" i="24"/>
  <c r="I15" i="24"/>
  <c r="G85" i="24"/>
  <c r="G85" i="32"/>
  <c r="G64" i="24"/>
  <c r="H83" i="24"/>
  <c r="J78" i="24"/>
  <c r="M77" i="24"/>
  <c r="H77" i="24"/>
  <c r="B57" i="24"/>
  <c r="I54" i="24"/>
  <c r="K46" i="24"/>
  <c r="J39" i="24"/>
  <c r="B38" i="24"/>
  <c r="B38" i="32"/>
  <c r="K33" i="24"/>
  <c r="G33" i="32"/>
  <c r="G33" i="24"/>
  <c r="M30" i="24"/>
  <c r="H30" i="24"/>
  <c r="H27" i="24"/>
  <c r="I25" i="24"/>
  <c r="K24" i="24"/>
  <c r="H22" i="24"/>
  <c r="M21" i="24"/>
  <c r="H21" i="24"/>
  <c r="M18" i="24"/>
  <c r="J17" i="24"/>
  <c r="K65" i="24"/>
  <c r="I241" i="20"/>
  <c r="H62" i="24"/>
  <c r="I62" i="24"/>
  <c r="I80" i="24"/>
  <c r="I91" i="24"/>
  <c r="K95" i="24"/>
  <c r="J99" i="24"/>
  <c r="H371" i="20"/>
  <c r="G60" i="32"/>
  <c r="G22" i="24"/>
  <c r="K48" i="24"/>
  <c r="K66" i="24"/>
  <c r="M41" i="24"/>
  <c r="K74" i="24"/>
  <c r="M49" i="24"/>
  <c r="M65" i="24"/>
  <c r="G84" i="24"/>
  <c r="G86" i="32"/>
  <c r="K28" i="24"/>
  <c r="K71" i="24"/>
  <c r="M61" i="24"/>
  <c r="G37" i="24"/>
  <c r="J73" i="24"/>
  <c r="G95" i="24"/>
  <c r="H56" i="24"/>
  <c r="H37" i="24"/>
  <c r="I111" i="20"/>
  <c r="H36" i="24"/>
  <c r="M80" i="24"/>
  <c r="M86" i="24"/>
  <c r="K104" i="24"/>
  <c r="G42" i="32"/>
  <c r="G55" i="32"/>
  <c r="K73" i="24"/>
  <c r="I209" i="20"/>
  <c r="J48" i="24"/>
  <c r="M68" i="24"/>
  <c r="J55" i="24"/>
  <c r="J72" i="24"/>
  <c r="K15" i="24"/>
  <c r="J62" i="24"/>
  <c r="H65" i="24"/>
  <c r="J104" i="24"/>
  <c r="I56" i="24"/>
  <c r="G34" i="24"/>
  <c r="K36" i="24"/>
  <c r="H84" i="24"/>
  <c r="G41" i="32"/>
  <c r="H40" i="24"/>
  <c r="K59" i="24"/>
  <c r="M70" i="24"/>
  <c r="H50" i="24"/>
  <c r="I177" i="20"/>
  <c r="G78" i="32"/>
  <c r="H273" i="20"/>
  <c r="J95" i="24"/>
  <c r="G34" i="32"/>
  <c r="H35" i="24"/>
  <c r="I95" i="24"/>
  <c r="I93" i="24"/>
  <c r="M98" i="24"/>
  <c r="H105" i="24"/>
  <c r="J27" i="24"/>
  <c r="B26" i="32"/>
  <c r="B20" i="24"/>
  <c r="B32" i="32"/>
  <c r="B26" i="24"/>
  <c r="C100" i="32"/>
  <c r="H305" i="20"/>
  <c r="N162" i="24"/>
  <c r="G245" i="24"/>
  <c r="G19" i="32"/>
  <c r="J251" i="24"/>
  <c r="H245" i="24"/>
  <c r="I145" i="24"/>
  <c r="H47" i="24"/>
  <c r="N121" i="24"/>
  <c r="G67" i="24"/>
  <c r="G49" i="32"/>
  <c r="G282" i="24"/>
  <c r="G72" i="32"/>
  <c r="N287" i="24"/>
  <c r="G67" i="32"/>
  <c r="H177" i="20"/>
  <c r="H95" i="24"/>
  <c r="I435" i="20"/>
  <c r="I132" i="24"/>
  <c r="H96" i="24"/>
  <c r="N189" i="24"/>
  <c r="G182" i="24"/>
  <c r="N183" i="24"/>
  <c r="K170" i="24"/>
  <c r="N115" i="24"/>
  <c r="K239" i="24"/>
  <c r="G93" i="24"/>
  <c r="G98" i="32"/>
  <c r="K364" i="24"/>
  <c r="C18" i="66"/>
  <c r="N289" i="24"/>
  <c r="H182" i="24"/>
  <c r="J182" i="24"/>
  <c r="K188" i="24"/>
  <c r="I239" i="24"/>
  <c r="J282" i="24"/>
  <c r="H233" i="24"/>
  <c r="I139" i="24"/>
  <c r="H139" i="24"/>
  <c r="K276" i="24"/>
  <c r="H145" i="24"/>
  <c r="N133" i="24"/>
  <c r="N275" i="24"/>
  <c r="M188" i="24"/>
  <c r="M233" i="24"/>
  <c r="N271" i="24"/>
  <c r="N249" i="24"/>
  <c r="N241" i="24"/>
  <c r="G145" i="24"/>
  <c r="M282" i="24"/>
  <c r="H120" i="24"/>
  <c r="I270" i="24"/>
  <c r="K151" i="24"/>
  <c r="I120" i="24"/>
  <c r="K251" i="24"/>
  <c r="K345" i="24"/>
  <c r="M11" i="67"/>
  <c r="M53" i="67" s="1"/>
  <c r="C14" i="66"/>
  <c r="K11" i="67"/>
  <c r="K53" i="67" s="1"/>
  <c r="I11" i="67"/>
  <c r="I53" i="67" s="1"/>
  <c r="H11" i="67"/>
  <c r="H53" i="67" s="1"/>
  <c r="L11" i="67"/>
  <c r="L53" i="67" s="1"/>
  <c r="N235" i="24"/>
  <c r="G233" i="24"/>
  <c r="G72" i="24"/>
  <c r="I276" i="24"/>
  <c r="G47" i="24"/>
  <c r="N238" i="24"/>
  <c r="N272" i="24"/>
  <c r="N187" i="24"/>
  <c r="N122" i="24"/>
  <c r="N242" i="24"/>
  <c r="G73" i="32"/>
  <c r="N212" i="24"/>
  <c r="N109" i="24"/>
  <c r="N191" i="24"/>
  <c r="G101" i="24"/>
  <c r="G101" i="32"/>
  <c r="G81" i="32"/>
  <c r="G81" i="24"/>
  <c r="H339" i="20"/>
  <c r="G35" i="24"/>
  <c r="G35" i="32"/>
  <c r="G176" i="24"/>
  <c r="G90" i="24"/>
  <c r="H403" i="20"/>
  <c r="J65" i="24"/>
  <c r="M62" i="24"/>
  <c r="J314" i="24"/>
  <c r="G18" i="32"/>
  <c r="G56" i="24"/>
  <c r="N211" i="24"/>
  <c r="H209" i="20"/>
  <c r="N268" i="24"/>
  <c r="K202" i="24"/>
  <c r="N154" i="24"/>
  <c r="K233" i="24"/>
  <c r="G56" i="32"/>
  <c r="G339" i="24"/>
  <c r="G226" i="24"/>
  <c r="I28" i="24"/>
  <c r="J239" i="24"/>
  <c r="I251" i="24"/>
  <c r="H157" i="24"/>
  <c r="J157" i="24"/>
  <c r="J270" i="24"/>
  <c r="I61" i="24"/>
  <c r="I72" i="24"/>
  <c r="L182" i="24"/>
  <c r="I202" i="24"/>
  <c r="I208" i="24"/>
  <c r="J208" i="24"/>
  <c r="I233" i="24"/>
  <c r="K245" i="24"/>
  <c r="M202" i="24"/>
  <c r="N148" i="24"/>
  <c r="N140" i="24"/>
  <c r="N146" i="24"/>
  <c r="I143" i="20"/>
  <c r="H67" i="24"/>
  <c r="I273" i="20"/>
  <c r="K47" i="24"/>
  <c r="M48" i="24"/>
  <c r="I50" i="24"/>
  <c r="K55" i="24"/>
  <c r="M276" i="24"/>
  <c r="J151" i="24"/>
  <c r="N150" i="24"/>
  <c r="J74" i="24"/>
  <c r="M382" i="24"/>
  <c r="G364" i="24"/>
  <c r="M145" i="24"/>
  <c r="G96" i="24"/>
  <c r="H435" i="20"/>
  <c r="G96" i="32"/>
  <c r="G126" i="24"/>
  <c r="M358" i="24"/>
  <c r="G333" i="24"/>
  <c r="G327" i="24"/>
  <c r="J320" i="24"/>
  <c r="I37" i="24"/>
  <c r="G79" i="24"/>
  <c r="G79" i="32"/>
  <c r="H86" i="24"/>
  <c r="H91" i="24"/>
  <c r="J102" i="24"/>
  <c r="K102" i="24"/>
  <c r="M126" i="24"/>
  <c r="M170" i="24"/>
  <c r="H81" i="24"/>
  <c r="I87" i="24"/>
  <c r="J98" i="24"/>
  <c r="K105" i="24"/>
  <c r="J333" i="24"/>
  <c r="N363" i="24"/>
  <c r="G87" i="32"/>
  <c r="N229" i="24"/>
  <c r="I320" i="24"/>
  <c r="K91" i="24"/>
  <c r="N290" i="24"/>
  <c r="B100" i="24"/>
  <c r="G46" i="32"/>
  <c r="G46" i="24"/>
  <c r="B69" i="24"/>
  <c r="B69" i="32"/>
  <c r="G52" i="32"/>
  <c r="G52" i="24"/>
  <c r="B45" i="24"/>
  <c r="B45" i="32"/>
  <c r="J43" i="24"/>
  <c r="J11" i="24"/>
  <c r="M11" i="24"/>
  <c r="K270" i="24"/>
  <c r="G18" i="24"/>
  <c r="K264" i="24"/>
  <c r="I151" i="24"/>
  <c r="I382" i="24"/>
  <c r="I327" i="24"/>
  <c r="H370" i="24"/>
  <c r="H364" i="24"/>
  <c r="M151" i="24"/>
  <c r="M120" i="24"/>
  <c r="M208" i="24"/>
  <c r="J233" i="24"/>
  <c r="H276" i="24"/>
  <c r="K208" i="24"/>
  <c r="I288" i="24"/>
  <c r="K220" i="24"/>
  <c r="C63" i="32"/>
  <c r="C44" i="24"/>
  <c r="C88" i="32"/>
  <c r="C88" i="24"/>
  <c r="C69" i="24"/>
  <c r="C32" i="32"/>
  <c r="C394" i="24"/>
  <c r="C38" i="24"/>
  <c r="C69" i="32"/>
  <c r="C45" i="24"/>
  <c r="C45" i="32"/>
  <c r="C15" i="66"/>
  <c r="C51" i="24"/>
  <c r="C51" i="32"/>
  <c r="C397" i="24"/>
  <c r="C393" i="24"/>
  <c r="C75" i="32"/>
  <c r="C75" i="24"/>
  <c r="C20" i="24"/>
  <c r="C12" i="32"/>
  <c r="C396" i="24"/>
  <c r="G264" i="24"/>
  <c r="G270" i="24"/>
  <c r="N250" i="24"/>
  <c r="K11" i="24"/>
  <c r="J202" i="24"/>
  <c r="N210" i="24"/>
  <c r="N279" i="24"/>
  <c r="N156" i="24"/>
  <c r="H143" i="20"/>
  <c r="G40" i="24"/>
  <c r="G62" i="32"/>
  <c r="N284" i="24"/>
  <c r="G114" i="24"/>
  <c r="G30" i="24"/>
  <c r="N143" i="24"/>
  <c r="N243" i="24"/>
  <c r="N155" i="24"/>
  <c r="N149" i="24"/>
  <c r="N124" i="24"/>
  <c r="K120" i="24"/>
  <c r="N236" i="24"/>
  <c r="M264" i="24"/>
  <c r="I264" i="24"/>
  <c r="J264" i="24"/>
  <c r="M157" i="24"/>
  <c r="J61" i="24"/>
  <c r="M182" i="24"/>
  <c r="H15" i="24"/>
  <c r="M28" i="24"/>
  <c r="N204" i="24"/>
  <c r="J245" i="24"/>
  <c r="J47" i="24"/>
  <c r="K49" i="24"/>
  <c r="J49" i="24"/>
  <c r="G104" i="32"/>
  <c r="G104" i="24"/>
  <c r="J114" i="24"/>
  <c r="K114" i="24"/>
  <c r="H29" i="24"/>
  <c r="I29" i="24"/>
  <c r="G358" i="24"/>
  <c r="I339" i="20"/>
  <c r="H79" i="24"/>
  <c r="I79" i="24"/>
  <c r="M81" i="24"/>
  <c r="I371" i="20"/>
  <c r="H85" i="24"/>
  <c r="I85" i="24"/>
  <c r="J87" i="24"/>
  <c r="J89" i="24"/>
  <c r="K93" i="24"/>
  <c r="J96" i="24"/>
  <c r="K98" i="24"/>
  <c r="J101" i="24"/>
  <c r="K103" i="24"/>
  <c r="J105" i="24"/>
  <c r="G296" i="24"/>
  <c r="M245" i="24"/>
  <c r="J139" i="24"/>
  <c r="G102" i="24"/>
  <c r="H467" i="20"/>
  <c r="K214" i="24"/>
  <c r="M220" i="24"/>
  <c r="H220" i="24"/>
  <c r="K226" i="24"/>
  <c r="M226" i="24"/>
  <c r="M257" i="24"/>
  <c r="K257" i="24"/>
  <c r="K288" i="24"/>
  <c r="N331" i="24"/>
  <c r="M327" i="24"/>
  <c r="I339" i="24"/>
  <c r="N344" i="24"/>
  <c r="J351" i="24"/>
  <c r="K358" i="24"/>
  <c r="N360" i="24"/>
  <c r="I358" i="24"/>
  <c r="K370" i="24"/>
  <c r="I370" i="24"/>
  <c r="N386" i="24"/>
  <c r="I214" i="24"/>
  <c r="K139" i="24"/>
  <c r="N366" i="24"/>
  <c r="N261" i="24"/>
  <c r="L194" i="24"/>
  <c r="H194" i="24"/>
  <c r="I194" i="24"/>
  <c r="N177" i="24"/>
  <c r="H163" i="24"/>
  <c r="N173" i="24"/>
  <c r="N178" i="24"/>
  <c r="J176" i="24"/>
  <c r="K35" i="24"/>
  <c r="G36" i="24"/>
  <c r="G36" i="32"/>
  <c r="H111" i="20"/>
  <c r="I36" i="24"/>
  <c r="K37" i="24"/>
  <c r="J80" i="24"/>
  <c r="K84" i="24"/>
  <c r="I86" i="24"/>
  <c r="J86" i="24"/>
  <c r="M90" i="24"/>
  <c r="G91" i="24"/>
  <c r="G91" i="32"/>
  <c r="J91" i="24"/>
  <c r="M97" i="24"/>
  <c r="H99" i="24"/>
  <c r="I99" i="24"/>
  <c r="M102" i="24"/>
  <c r="I104" i="24"/>
  <c r="H126" i="24"/>
  <c r="N166" i="24"/>
  <c r="K62" i="24"/>
  <c r="G382" i="24"/>
  <c r="L120" i="24"/>
  <c r="J288" i="24"/>
  <c r="K351" i="24"/>
  <c r="H351" i="24"/>
  <c r="M308" i="24"/>
  <c r="K308" i="24"/>
  <c r="N321" i="24"/>
  <c r="N338" i="24"/>
  <c r="M345" i="24"/>
  <c r="N352" i="24"/>
  <c r="H358" i="24"/>
  <c r="N375" i="24"/>
  <c r="N384" i="24"/>
  <c r="N292" i="24"/>
  <c r="G345" i="24"/>
  <c r="H170" i="24"/>
  <c r="J81" i="24"/>
  <c r="K81" i="24"/>
  <c r="H87" i="24"/>
  <c r="K87" i="24"/>
  <c r="H89" i="24"/>
  <c r="I403" i="20"/>
  <c r="I98" i="24"/>
  <c r="H101" i="24"/>
  <c r="I467" i="20"/>
  <c r="I103" i="24"/>
  <c r="N347" i="24"/>
  <c r="M91" i="24"/>
  <c r="N224" i="24"/>
  <c r="N225" i="24"/>
  <c r="N259" i="24"/>
  <c r="N116" i="24"/>
  <c r="H226" i="24"/>
  <c r="H257" i="24"/>
  <c r="M288" i="24"/>
  <c r="I24" i="24"/>
  <c r="K21" i="24"/>
  <c r="C82" i="32"/>
  <c r="K176" i="24"/>
  <c r="C398" i="24"/>
  <c r="K126" i="24"/>
  <c r="L108" i="24"/>
  <c r="L188" i="24"/>
  <c r="L139" i="24"/>
  <c r="L151" i="24"/>
  <c r="L170" i="24"/>
  <c r="N379" i="24"/>
  <c r="K327" i="24"/>
  <c r="H376" i="24"/>
  <c r="J327" i="24"/>
  <c r="J308" i="24"/>
  <c r="N343" i="24"/>
  <c r="H339" i="24"/>
  <c r="N346" i="24"/>
  <c r="M370" i="24"/>
  <c r="N175" i="24"/>
  <c r="H241" i="20"/>
  <c r="N278" i="24"/>
  <c r="G276" i="24"/>
  <c r="N160" i="24"/>
  <c r="M339" i="24"/>
  <c r="C13" i="66"/>
  <c r="C82" i="24"/>
  <c r="C63" i="24"/>
  <c r="C44" i="32"/>
  <c r="C395" i="24"/>
  <c r="C57" i="32"/>
  <c r="C57" i="24"/>
  <c r="M34" i="24"/>
  <c r="I17" i="24"/>
  <c r="H24" i="24"/>
  <c r="J54" i="24"/>
  <c r="H31" i="24"/>
  <c r="H43" i="24"/>
  <c r="I30" i="24"/>
  <c r="J34" i="24"/>
  <c r="K23" i="24"/>
  <c r="J19" i="24"/>
  <c r="C76" i="32"/>
  <c r="C76" i="24"/>
  <c r="C26" i="32"/>
  <c r="C26" i="24"/>
  <c r="C94" i="24"/>
  <c r="C94" i="32"/>
  <c r="C14" i="24"/>
  <c r="M82" i="24" l="1"/>
  <c r="K51" i="24"/>
  <c r="J26" i="24"/>
  <c r="J20" i="24"/>
  <c r="M32" i="24"/>
  <c r="AF69" i="92"/>
  <c r="AM69" i="92"/>
  <c r="I38" i="24"/>
  <c r="D28" i="63"/>
  <c r="V82" i="88"/>
  <c r="AK82" i="88"/>
  <c r="L82" i="88"/>
  <c r="AR94" i="91"/>
  <c r="P82" i="88"/>
  <c r="M82" i="88"/>
  <c r="W82" i="88"/>
  <c r="AE82" i="88"/>
  <c r="AP94" i="91"/>
  <c r="AA94" i="91"/>
  <c r="L94" i="91"/>
  <c r="N100" i="91"/>
  <c r="X100" i="91"/>
  <c r="L100" i="88"/>
  <c r="AI69" i="92"/>
  <c r="AA82" i="88"/>
  <c r="AO94" i="91"/>
  <c r="Z94" i="91"/>
  <c r="AQ94" i="91"/>
  <c r="AI94" i="91"/>
  <c r="AP100" i="91"/>
  <c r="M100" i="91"/>
  <c r="S100" i="91"/>
  <c r="AF100" i="88"/>
  <c r="R100" i="88"/>
  <c r="AG102" i="88"/>
  <c r="AM82" i="88"/>
  <c r="Z82" i="88"/>
  <c r="AB82" i="88"/>
  <c r="AJ82" i="88"/>
  <c r="S82" i="88"/>
  <c r="I82" i="88"/>
  <c r="O82" i="88"/>
  <c r="AI82" i="88"/>
  <c r="V94" i="91"/>
  <c r="Y94" i="91"/>
  <c r="AM94" i="91"/>
  <c r="AK94" i="91"/>
  <c r="S94" i="91"/>
  <c r="AF94" i="91"/>
  <c r="R94" i="91"/>
  <c r="K94" i="91"/>
  <c r="AG19" i="94"/>
  <c r="AG105" i="92"/>
  <c r="V100" i="91"/>
  <c r="O100" i="91"/>
  <c r="Q100" i="91"/>
  <c r="AN100" i="91"/>
  <c r="I100" i="91"/>
  <c r="K100" i="91"/>
  <c r="L100" i="91"/>
  <c r="AB100" i="91"/>
  <c r="AU98" i="94"/>
  <c r="AV98" i="94" s="1"/>
  <c r="T104" i="91"/>
  <c r="AG91" i="91"/>
  <c r="AT90" i="91"/>
  <c r="AG37" i="92"/>
  <c r="AU65" i="88"/>
  <c r="AV65" i="88" s="1"/>
  <c r="AG49" i="91"/>
  <c r="T67" i="94"/>
  <c r="AT42" i="87"/>
  <c r="AT61" i="92"/>
  <c r="T18" i="91"/>
  <c r="T19" i="87"/>
  <c r="T64" i="92"/>
  <c r="AG83" i="88"/>
  <c r="AT83" i="88"/>
  <c r="AT103" i="92"/>
  <c r="AL100" i="88"/>
  <c r="AJ100" i="88"/>
  <c r="N100" i="88"/>
  <c r="AT90" i="92"/>
  <c r="AG65" i="92"/>
  <c r="I69" i="92"/>
  <c r="AJ69" i="92"/>
  <c r="W69" i="92"/>
  <c r="AE69" i="92"/>
  <c r="L69" i="92"/>
  <c r="S69" i="92"/>
  <c r="AG55" i="91"/>
  <c r="AG103" i="94"/>
  <c r="T103" i="94"/>
  <c r="T89" i="92"/>
  <c r="T85" i="88"/>
  <c r="AT97" i="94"/>
  <c r="AU84" i="88"/>
  <c r="AV84" i="88" s="1"/>
  <c r="AG73" i="92"/>
  <c r="AG48" i="91"/>
  <c r="T72" i="91"/>
  <c r="AT61" i="94"/>
  <c r="AG96" i="88"/>
  <c r="AT89" i="87"/>
  <c r="AT81" i="88"/>
  <c r="AT79" i="91"/>
  <c r="AT90" i="94"/>
  <c r="AU73" i="91"/>
  <c r="AV73" i="91" s="1"/>
  <c r="T50" i="87"/>
  <c r="T66" i="88"/>
  <c r="T68" i="87"/>
  <c r="T71" i="88"/>
  <c r="AT28" i="94"/>
  <c r="AB49" i="32"/>
  <c r="H49" i="32"/>
  <c r="AR49" i="32"/>
  <c r="AC49" i="32"/>
  <c r="AQ49" i="32"/>
  <c r="AJ49" i="32"/>
  <c r="AF49" i="32"/>
  <c r="AN49" i="32"/>
  <c r="Y49" i="32"/>
  <c r="AH49" i="32"/>
  <c r="AM49" i="32"/>
  <c r="P49" i="32"/>
  <c r="AP49" i="32"/>
  <c r="AD49" i="32"/>
  <c r="N49" i="32"/>
  <c r="S49" i="32"/>
  <c r="AS49" i="32"/>
  <c r="AK49" i="32"/>
  <c r="U49" i="32"/>
  <c r="M49" i="32"/>
  <c r="Z49" i="32"/>
  <c r="AA49" i="32"/>
  <c r="AI49" i="32"/>
  <c r="J49" i="32"/>
  <c r="AE49" i="32"/>
  <c r="V49" i="32"/>
  <c r="X49" i="32"/>
  <c r="R49" i="32"/>
  <c r="AL49" i="32"/>
  <c r="W49" i="32"/>
  <c r="L49" i="32"/>
  <c r="I49" i="32"/>
  <c r="AO49" i="32"/>
  <c r="K49" i="32"/>
  <c r="Q49" i="32"/>
  <c r="O49" i="32"/>
  <c r="X30" i="32"/>
  <c r="AI30" i="32"/>
  <c r="K30" i="32"/>
  <c r="AH30" i="32"/>
  <c r="AJ30" i="32"/>
  <c r="H30" i="32"/>
  <c r="W30" i="32"/>
  <c r="U30" i="32"/>
  <c r="AD30" i="32"/>
  <c r="J30" i="32"/>
  <c r="AO30" i="32"/>
  <c r="I30" i="32"/>
  <c r="AB30" i="32"/>
  <c r="M30" i="32"/>
  <c r="O30" i="32"/>
  <c r="AP30" i="32"/>
  <c r="AN30" i="32"/>
  <c r="P30" i="32"/>
  <c r="AA30" i="32"/>
  <c r="AC30" i="32"/>
  <c r="N30" i="32"/>
  <c r="AS30" i="32"/>
  <c r="Z30" i="32"/>
  <c r="AF30" i="32"/>
  <c r="V30" i="32"/>
  <c r="S30" i="32"/>
  <c r="Q30" i="32"/>
  <c r="AR30" i="32"/>
  <c r="Y30" i="32"/>
  <c r="AE30" i="32"/>
  <c r="AL30" i="32"/>
  <c r="R30" i="32"/>
  <c r="L30" i="32"/>
  <c r="AQ30" i="32"/>
  <c r="AK30" i="32"/>
  <c r="AM30" i="32"/>
  <c r="X29" i="32"/>
  <c r="AM29" i="32"/>
  <c r="K29" i="32"/>
  <c r="AC29" i="32"/>
  <c r="AJ29" i="32"/>
  <c r="AP29" i="32"/>
  <c r="W29" i="32"/>
  <c r="P29" i="32"/>
  <c r="AI29" i="32"/>
  <c r="AA29" i="32"/>
  <c r="Y29" i="32"/>
  <c r="N29" i="32"/>
  <c r="AS29" i="32"/>
  <c r="M29" i="32"/>
  <c r="AF29" i="32"/>
  <c r="I29" i="32"/>
  <c r="S29" i="32"/>
  <c r="V29" i="32"/>
  <c r="U29" i="32"/>
  <c r="AH29" i="32"/>
  <c r="H29" i="32"/>
  <c r="AK29" i="32"/>
  <c r="AR29" i="32"/>
  <c r="AE29" i="32"/>
  <c r="R29" i="32"/>
  <c r="AD29" i="32"/>
  <c r="Z29" i="32"/>
  <c r="AB29" i="32"/>
  <c r="AN29" i="32"/>
  <c r="AO29" i="32"/>
  <c r="O29" i="32"/>
  <c r="AL29" i="32"/>
  <c r="AQ29" i="32"/>
  <c r="Q29" i="32"/>
  <c r="L29" i="32"/>
  <c r="J29" i="32"/>
  <c r="V63" i="88"/>
  <c r="Z63" i="88"/>
  <c r="P63" i="88"/>
  <c r="Y63" i="88"/>
  <c r="W63" i="88"/>
  <c r="N63" i="88"/>
  <c r="AJ63" i="88"/>
  <c r="X63" i="88"/>
  <c r="AQ63" i="88"/>
  <c r="S63" i="88"/>
  <c r="AB63" i="88"/>
  <c r="R63" i="88"/>
  <c r="AO63" i="88"/>
  <c r="AD63" i="88"/>
  <c r="Q63" i="88"/>
  <c r="L63" i="88"/>
  <c r="AE63" i="88"/>
  <c r="J63" i="88"/>
  <c r="AA63" i="88"/>
  <c r="AM63" i="88"/>
  <c r="AC63" i="88"/>
  <c r="AK63" i="88"/>
  <c r="AF63" i="88"/>
  <c r="M63" i="88"/>
  <c r="AP63" i="88"/>
  <c r="K63" i="88"/>
  <c r="AI63" i="88"/>
  <c r="AL63" i="88"/>
  <c r="O63" i="88"/>
  <c r="I63" i="88"/>
  <c r="AN63" i="88"/>
  <c r="AR63" i="88"/>
  <c r="AB60" i="88"/>
  <c r="AP60" i="88"/>
  <c r="R60" i="88"/>
  <c r="P60" i="88"/>
  <c r="AJ60" i="88"/>
  <c r="AR60" i="88"/>
  <c r="N60" i="88"/>
  <c r="J60" i="88"/>
  <c r="AA60" i="88"/>
  <c r="AK60" i="88"/>
  <c r="AM60" i="88"/>
  <c r="H60" i="88"/>
  <c r="M60" i="88"/>
  <c r="AF60" i="88"/>
  <c r="I60" i="88"/>
  <c r="AL60" i="88"/>
  <c r="AC60" i="88"/>
  <c r="U60" i="88"/>
  <c r="AS60" i="88"/>
  <c r="O60" i="88"/>
  <c r="AE60" i="88"/>
  <c r="W60" i="88"/>
  <c r="AO60" i="88"/>
  <c r="K60" i="88"/>
  <c r="AD60" i="88"/>
  <c r="AQ60" i="88"/>
  <c r="Z60" i="88"/>
  <c r="V60" i="88"/>
  <c r="AH60" i="88"/>
  <c r="L60" i="88"/>
  <c r="X60" i="88"/>
  <c r="S60" i="88"/>
  <c r="Y60" i="88"/>
  <c r="AN60" i="88"/>
  <c r="AI60" i="88"/>
  <c r="Q60" i="88"/>
  <c r="Z88" i="87"/>
  <c r="T18" i="87"/>
  <c r="Z25" i="94"/>
  <c r="X25" i="94"/>
  <c r="V25" i="94"/>
  <c r="AC25" i="94"/>
  <c r="U25" i="94"/>
  <c r="AQ25" i="94"/>
  <c r="AE25" i="94"/>
  <c r="AF25" i="94"/>
  <c r="W25" i="94"/>
  <c r="AM25" i="94"/>
  <c r="AI25" i="94"/>
  <c r="AN25" i="94"/>
  <c r="AJ25" i="94"/>
  <c r="S25" i="94"/>
  <c r="Y25" i="94"/>
  <c r="AS25" i="94"/>
  <c r="Q25" i="94"/>
  <c r="AL25" i="94"/>
  <c r="I25" i="94"/>
  <c r="AK25" i="94"/>
  <c r="O25" i="94"/>
  <c r="M25" i="94"/>
  <c r="AB25" i="94"/>
  <c r="AA25" i="94"/>
  <c r="AH25" i="94"/>
  <c r="P25" i="94"/>
  <c r="AP25" i="94"/>
  <c r="L25" i="94"/>
  <c r="R25" i="94"/>
  <c r="AO25" i="94"/>
  <c r="J25" i="94"/>
  <c r="N25" i="94"/>
  <c r="K25" i="94"/>
  <c r="AR25" i="94"/>
  <c r="AD25" i="94"/>
  <c r="H25" i="94"/>
  <c r="R31" i="87"/>
  <c r="R26" i="87" s="1"/>
  <c r="S31" i="87"/>
  <c r="S26" i="87" s="1"/>
  <c r="AB31" i="87"/>
  <c r="AC31" i="87"/>
  <c r="AC26" i="87" s="1"/>
  <c r="AI31" i="87"/>
  <c r="AI26" i="87" s="1"/>
  <c r="AO31" i="87"/>
  <c r="AO26" i="87" s="1"/>
  <c r="AP31" i="87"/>
  <c r="AP26" i="87" s="1"/>
  <c r="AH31" i="87"/>
  <c r="AH26" i="87" s="1"/>
  <c r="Y31" i="87"/>
  <c r="Y26" i="87" s="1"/>
  <c r="U31" i="87"/>
  <c r="U26" i="87" s="1"/>
  <c r="J31" i="87"/>
  <c r="J26" i="87" s="1"/>
  <c r="AQ31" i="87"/>
  <c r="AQ26" i="87" s="1"/>
  <c r="AE31" i="87"/>
  <c r="AE26" i="87" s="1"/>
  <c r="N31" i="87"/>
  <c r="N26" i="87" s="1"/>
  <c r="H31" i="87"/>
  <c r="AF31" i="87"/>
  <c r="AF26" i="87" s="1"/>
  <c r="AR31" i="87"/>
  <c r="AR26" i="87" s="1"/>
  <c r="K31" i="87"/>
  <c r="K26" i="87" s="1"/>
  <c r="I31" i="87"/>
  <c r="Q31" i="87"/>
  <c r="Q26" i="87" s="1"/>
  <c r="P31" i="87"/>
  <c r="P26" i="87" s="1"/>
  <c r="AD31" i="87"/>
  <c r="AD26" i="87" s="1"/>
  <c r="AN31" i="87"/>
  <c r="AN26" i="87" s="1"/>
  <c r="AK31" i="87"/>
  <c r="AK26" i="87" s="1"/>
  <c r="AL31" i="87"/>
  <c r="AL26" i="87" s="1"/>
  <c r="W31" i="87"/>
  <c r="W26" i="87" s="1"/>
  <c r="AA31" i="87"/>
  <c r="L31" i="87"/>
  <c r="L26" i="87" s="1"/>
  <c r="AM31" i="87"/>
  <c r="AM26" i="87" s="1"/>
  <c r="AJ31" i="87"/>
  <c r="AJ26" i="87" s="1"/>
  <c r="M31" i="87"/>
  <c r="AS31" i="87"/>
  <c r="AS26" i="87" s="1"/>
  <c r="O31" i="87"/>
  <c r="O26" i="87" s="1"/>
  <c r="Z31" i="87"/>
  <c r="Z26" i="87" s="1"/>
  <c r="V31" i="87"/>
  <c r="V26" i="87" s="1"/>
  <c r="X31" i="87"/>
  <c r="X26" i="87" s="1"/>
  <c r="U43" i="92"/>
  <c r="AJ43" i="92"/>
  <c r="AS43" i="92"/>
  <c r="AL43" i="92"/>
  <c r="S43" i="92"/>
  <c r="AI43" i="92"/>
  <c r="AF43" i="92"/>
  <c r="X43" i="92"/>
  <c r="I43" i="92"/>
  <c r="J43" i="92"/>
  <c r="AM43" i="92"/>
  <c r="K43" i="92"/>
  <c r="M43" i="92"/>
  <c r="N43" i="92"/>
  <c r="AP43" i="92"/>
  <c r="R43" i="92"/>
  <c r="AN43" i="92"/>
  <c r="AA43" i="92"/>
  <c r="W43" i="92"/>
  <c r="P43" i="92"/>
  <c r="AC43" i="92"/>
  <c r="Q43" i="92"/>
  <c r="L43" i="92"/>
  <c r="AD43" i="92"/>
  <c r="AO43" i="92"/>
  <c r="H43" i="92"/>
  <c r="AR43" i="92"/>
  <c r="V43" i="92"/>
  <c r="AK43" i="92"/>
  <c r="Z43" i="92"/>
  <c r="AQ43" i="92"/>
  <c r="AE43" i="92"/>
  <c r="AB43" i="92"/>
  <c r="AH43" i="92"/>
  <c r="Y43" i="92"/>
  <c r="O43" i="92"/>
  <c r="T46" i="87"/>
  <c r="AU46" i="87"/>
  <c r="AV46" i="87" s="1"/>
  <c r="T52" i="88"/>
  <c r="AU52" i="88"/>
  <c r="AV52" i="88" s="1"/>
  <c r="AG64" i="91"/>
  <c r="AU64" i="91"/>
  <c r="AV64" i="91" s="1"/>
  <c r="U77" i="87"/>
  <c r="AH77" i="87"/>
  <c r="AM77" i="87"/>
  <c r="AL77" i="87"/>
  <c r="AI77" i="87"/>
  <c r="W77" i="87"/>
  <c r="N77" i="87"/>
  <c r="AA77" i="87"/>
  <c r="AO77" i="87"/>
  <c r="R77" i="87"/>
  <c r="Y77" i="87"/>
  <c r="AD77" i="87"/>
  <c r="AC77" i="87"/>
  <c r="Z77" i="87"/>
  <c r="AN77" i="87"/>
  <c r="AE77" i="87"/>
  <c r="AF77" i="87"/>
  <c r="J77" i="87"/>
  <c r="X77" i="87"/>
  <c r="AS77" i="87"/>
  <c r="P77" i="87"/>
  <c r="V77" i="87"/>
  <c r="L77" i="87"/>
  <c r="Q77" i="87"/>
  <c r="K77" i="87"/>
  <c r="S77" i="87"/>
  <c r="AJ77" i="87"/>
  <c r="AR77" i="87"/>
  <c r="AP77" i="87"/>
  <c r="H77" i="87"/>
  <c r="M77" i="87"/>
  <c r="AQ77" i="87"/>
  <c r="I77" i="87"/>
  <c r="AB77" i="87"/>
  <c r="AK77" i="87"/>
  <c r="O77" i="87"/>
  <c r="AU83" i="92"/>
  <c r="AT83" i="92"/>
  <c r="T105" i="92"/>
  <c r="U100" i="91"/>
  <c r="AG101" i="91"/>
  <c r="AT98" i="94"/>
  <c r="AU96" i="92"/>
  <c r="AV96" i="92" s="1"/>
  <c r="T89" i="91"/>
  <c r="AG87" i="92"/>
  <c r="AG81" i="87"/>
  <c r="AT79" i="88"/>
  <c r="AG79" i="88"/>
  <c r="AU104" i="91"/>
  <c r="AV104" i="91" s="1"/>
  <c r="AT99" i="87"/>
  <c r="AT97" i="92"/>
  <c r="AT95" i="91"/>
  <c r="AG95" i="91"/>
  <c r="T91" i="91"/>
  <c r="AT86" i="88"/>
  <c r="AU37" i="92"/>
  <c r="AV37" i="92" s="1"/>
  <c r="AT37" i="92"/>
  <c r="T37" i="92"/>
  <c r="Y36" i="94"/>
  <c r="AQ36" i="94"/>
  <c r="P36" i="94"/>
  <c r="L36" i="94"/>
  <c r="AO36" i="94"/>
  <c r="I36" i="94"/>
  <c r="AL36" i="94"/>
  <c r="AE36" i="94"/>
  <c r="W36" i="94"/>
  <c r="AM36" i="94"/>
  <c r="M36" i="94"/>
  <c r="AB36" i="94"/>
  <c r="AK36" i="94"/>
  <c r="AC36" i="94"/>
  <c r="Z36" i="94"/>
  <c r="R36" i="94"/>
  <c r="AA36" i="94"/>
  <c r="AN36" i="94"/>
  <c r="AD36" i="94"/>
  <c r="V36" i="94"/>
  <c r="Q36" i="94"/>
  <c r="AJ36" i="94"/>
  <c r="N36" i="94"/>
  <c r="H36" i="94"/>
  <c r="X36" i="94"/>
  <c r="U36" i="94"/>
  <c r="AR36" i="94"/>
  <c r="AI36" i="94"/>
  <c r="AF36" i="94"/>
  <c r="AP36" i="94"/>
  <c r="AS36" i="94"/>
  <c r="AH36" i="94"/>
  <c r="O36" i="94"/>
  <c r="J36" i="94"/>
  <c r="S36" i="94"/>
  <c r="K36" i="94"/>
  <c r="AD56" i="91"/>
  <c r="AI56" i="91"/>
  <c r="AO56" i="91"/>
  <c r="AK56" i="91"/>
  <c r="K56" i="91"/>
  <c r="AN56" i="91"/>
  <c r="J56" i="91"/>
  <c r="N56" i="91"/>
  <c r="R56" i="91"/>
  <c r="AR56" i="91"/>
  <c r="M56" i="91"/>
  <c r="Q56" i="91"/>
  <c r="AF56" i="91"/>
  <c r="S56" i="91"/>
  <c r="AL56" i="91"/>
  <c r="Y56" i="91"/>
  <c r="L56" i="91"/>
  <c r="P56" i="91"/>
  <c r="AQ56" i="91"/>
  <c r="O56" i="91"/>
  <c r="W56" i="91"/>
  <c r="AC56" i="91"/>
  <c r="AM56" i="91"/>
  <c r="I56" i="91"/>
  <c r="AS56" i="91"/>
  <c r="AP56" i="91"/>
  <c r="AH56" i="91"/>
  <c r="V56" i="91"/>
  <c r="U56" i="91"/>
  <c r="AJ56" i="91"/>
  <c r="X56" i="91"/>
  <c r="AA56" i="91"/>
  <c r="AB56" i="91"/>
  <c r="AE56" i="91"/>
  <c r="Z56" i="91"/>
  <c r="H56" i="91"/>
  <c r="AT62" i="91"/>
  <c r="AT73" i="87"/>
  <c r="AU70" i="88"/>
  <c r="AV70" i="88" s="1"/>
  <c r="T49" i="92"/>
  <c r="AT47" i="92"/>
  <c r="AU61" i="91"/>
  <c r="AV61" i="91" s="1"/>
  <c r="AI60" i="94"/>
  <c r="L60" i="94"/>
  <c r="U60" i="94"/>
  <c r="Y60" i="94"/>
  <c r="S60" i="94"/>
  <c r="AL60" i="94"/>
  <c r="K60" i="94"/>
  <c r="W60" i="94"/>
  <c r="AA60" i="94"/>
  <c r="AR60" i="94"/>
  <c r="X60" i="94"/>
  <c r="AK60" i="94"/>
  <c r="AS60" i="94"/>
  <c r="AM60" i="94"/>
  <c r="Z60" i="94"/>
  <c r="V60" i="94"/>
  <c r="N60" i="94"/>
  <c r="J60" i="94"/>
  <c r="Q60" i="94"/>
  <c r="AH60" i="94"/>
  <c r="H60" i="94"/>
  <c r="AE60" i="94"/>
  <c r="AQ60" i="94"/>
  <c r="O60" i="94"/>
  <c r="P60" i="94"/>
  <c r="AN60" i="94"/>
  <c r="AO60" i="94"/>
  <c r="AB60" i="94"/>
  <c r="AD60" i="94"/>
  <c r="AP60" i="94"/>
  <c r="R60" i="94"/>
  <c r="AC60" i="94"/>
  <c r="M60" i="94"/>
  <c r="I60" i="94"/>
  <c r="AF60" i="94"/>
  <c r="AJ60" i="94"/>
  <c r="T25" i="87"/>
  <c r="AC30" i="92"/>
  <c r="AQ30" i="92"/>
  <c r="U30" i="92"/>
  <c r="AH30" i="92"/>
  <c r="AB30" i="92"/>
  <c r="AK30" i="92"/>
  <c r="Y30" i="92"/>
  <c r="AE30" i="92"/>
  <c r="R30" i="92"/>
  <c r="AR30" i="92"/>
  <c r="X30" i="92"/>
  <c r="AL30" i="92"/>
  <c r="O30" i="92"/>
  <c r="V30" i="92"/>
  <c r="P30" i="92"/>
  <c r="M30" i="92"/>
  <c r="W30" i="92"/>
  <c r="AA30" i="92"/>
  <c r="AO30" i="92"/>
  <c r="Q30" i="92"/>
  <c r="AF30" i="92"/>
  <c r="I30" i="92"/>
  <c r="K30" i="92"/>
  <c r="AP30" i="92"/>
  <c r="AD30" i="92"/>
  <c r="AN30" i="92"/>
  <c r="AJ30" i="92"/>
  <c r="AI30" i="92"/>
  <c r="L30" i="92"/>
  <c r="Z30" i="92"/>
  <c r="AS30" i="92"/>
  <c r="AM30" i="92"/>
  <c r="S30" i="92"/>
  <c r="H30" i="92"/>
  <c r="N30" i="92"/>
  <c r="J30" i="92"/>
  <c r="AR33" i="94"/>
  <c r="AN33" i="94"/>
  <c r="N33" i="94"/>
  <c r="R33" i="94"/>
  <c r="AK33" i="94"/>
  <c r="V33" i="94"/>
  <c r="AC33" i="94"/>
  <c r="Q33" i="94"/>
  <c r="AO33" i="94"/>
  <c r="W33" i="94"/>
  <c r="AJ33" i="94"/>
  <c r="AP33" i="94"/>
  <c r="L33" i="94"/>
  <c r="K33" i="94"/>
  <c r="X33" i="94"/>
  <c r="O33" i="94"/>
  <c r="AA33" i="94"/>
  <c r="AE33" i="94"/>
  <c r="M33" i="94"/>
  <c r="AS33" i="94"/>
  <c r="AF33" i="94"/>
  <c r="I33" i="94"/>
  <c r="AH33" i="94"/>
  <c r="H33" i="94"/>
  <c r="AB33" i="94"/>
  <c r="AQ33" i="94"/>
  <c r="P33" i="94"/>
  <c r="S33" i="94"/>
  <c r="U33" i="94"/>
  <c r="AM33" i="94"/>
  <c r="J33" i="94"/>
  <c r="Z33" i="94"/>
  <c r="Y33" i="94"/>
  <c r="AL33" i="94"/>
  <c r="AD33" i="94"/>
  <c r="AI33" i="94"/>
  <c r="AU43" i="88"/>
  <c r="AV43" i="88" s="1"/>
  <c r="AA43" i="94"/>
  <c r="H43" i="94"/>
  <c r="R43" i="94"/>
  <c r="J43" i="94"/>
  <c r="AF43" i="94"/>
  <c r="Q43" i="94"/>
  <c r="AM43" i="94"/>
  <c r="AK43" i="94"/>
  <c r="V43" i="94"/>
  <c r="AJ43" i="94"/>
  <c r="AE43" i="94"/>
  <c r="Y43" i="94"/>
  <c r="Z43" i="94"/>
  <c r="AC43" i="94"/>
  <c r="X43" i="94"/>
  <c r="K43" i="94"/>
  <c r="AB43" i="94"/>
  <c r="M43" i="94"/>
  <c r="W43" i="94"/>
  <c r="AP43" i="94"/>
  <c r="AI43" i="94"/>
  <c r="AD43" i="94"/>
  <c r="AR43" i="94"/>
  <c r="AQ43" i="94"/>
  <c r="AO43" i="94"/>
  <c r="U43" i="94"/>
  <c r="AN43" i="94"/>
  <c r="N43" i="94"/>
  <c r="I43" i="94"/>
  <c r="L43" i="94"/>
  <c r="S43" i="94"/>
  <c r="P43" i="94"/>
  <c r="AH43" i="94"/>
  <c r="O43" i="94"/>
  <c r="AS43" i="94"/>
  <c r="AL43" i="94"/>
  <c r="AQ54" i="94"/>
  <c r="U54" i="94"/>
  <c r="AD54" i="94"/>
  <c r="AP54" i="94"/>
  <c r="L54" i="94"/>
  <c r="AC54" i="94"/>
  <c r="K54" i="94"/>
  <c r="AJ54" i="94"/>
  <c r="AN54" i="94"/>
  <c r="AF54" i="94"/>
  <c r="I54" i="94"/>
  <c r="P54" i="94"/>
  <c r="AB54" i="94"/>
  <c r="V54" i="94"/>
  <c r="Y54" i="94"/>
  <c r="Q54" i="94"/>
  <c r="AA54" i="94"/>
  <c r="W54" i="94"/>
  <c r="Z54" i="94"/>
  <c r="H54" i="94"/>
  <c r="AS54" i="94"/>
  <c r="R54" i="94"/>
  <c r="O54" i="94"/>
  <c r="AI54" i="94"/>
  <c r="M54" i="94"/>
  <c r="J54" i="94"/>
  <c r="AR54" i="94"/>
  <c r="AM54" i="94"/>
  <c r="S54" i="94"/>
  <c r="AO54" i="94"/>
  <c r="AE54" i="94"/>
  <c r="AL54" i="94"/>
  <c r="X54" i="94"/>
  <c r="AK54" i="94"/>
  <c r="AH54" i="94"/>
  <c r="N54" i="94"/>
  <c r="AO77" i="91"/>
  <c r="AO76" i="91" s="1"/>
  <c r="Q77" i="91"/>
  <c r="Q76" i="91" s="1"/>
  <c r="AF77" i="91"/>
  <c r="I77" i="91"/>
  <c r="I76" i="91" s="1"/>
  <c r="AP77" i="91"/>
  <c r="AP76" i="91" s="1"/>
  <c r="AS77" i="91"/>
  <c r="AS76" i="91" s="1"/>
  <c r="AH77" i="91"/>
  <c r="N77" i="91"/>
  <c r="N76" i="91" s="1"/>
  <c r="W77" i="91"/>
  <c r="W76" i="91" s="1"/>
  <c r="AI77" i="91"/>
  <c r="AI76" i="91" s="1"/>
  <c r="AQ77" i="91"/>
  <c r="O77" i="91"/>
  <c r="O76" i="91" s="1"/>
  <c r="AD77" i="91"/>
  <c r="AD76" i="91" s="1"/>
  <c r="AM77" i="91"/>
  <c r="AM76" i="91" s="1"/>
  <c r="AN77" i="91"/>
  <c r="X77" i="91"/>
  <c r="X76" i="91" s="1"/>
  <c r="Z77" i="91"/>
  <c r="Y77" i="91"/>
  <c r="Y76" i="91" s="1"/>
  <c r="H77" i="91"/>
  <c r="K77" i="91"/>
  <c r="K76" i="91" s="1"/>
  <c r="R77" i="91"/>
  <c r="R76" i="91" s="1"/>
  <c r="AA77" i="91"/>
  <c r="AA76" i="91" s="1"/>
  <c r="AR77" i="91"/>
  <c r="U77" i="91"/>
  <c r="U76" i="91" s="1"/>
  <c r="V77" i="91"/>
  <c r="V76" i="91" s="1"/>
  <c r="AE77" i="91"/>
  <c r="AE76" i="91" s="1"/>
  <c r="AC77" i="91"/>
  <c r="AK77" i="91"/>
  <c r="AK76" i="91" s="1"/>
  <c r="P77" i="91"/>
  <c r="P76" i="91" s="1"/>
  <c r="AJ77" i="91"/>
  <c r="AJ76" i="91" s="1"/>
  <c r="L77" i="91"/>
  <c r="M77" i="91"/>
  <c r="M76" i="91" s="1"/>
  <c r="AB77" i="91"/>
  <c r="AB76" i="91" s="1"/>
  <c r="J77" i="91"/>
  <c r="J76" i="91" s="1"/>
  <c r="AL77" i="91"/>
  <c r="AL76" i="91" s="1"/>
  <c r="S77" i="91"/>
  <c r="S76" i="91" s="1"/>
  <c r="AU103" i="92"/>
  <c r="AV103" i="92" s="1"/>
  <c r="X100" i="88"/>
  <c r="J100" i="88"/>
  <c r="AC100" i="88"/>
  <c r="Q100" i="88"/>
  <c r="AS100" i="88"/>
  <c r="AU101" i="88"/>
  <c r="AV101" i="88" s="1"/>
  <c r="AT101" i="88"/>
  <c r="AH100" i="88"/>
  <c r="T98" i="91"/>
  <c r="AQ94" i="94"/>
  <c r="Q94" i="94"/>
  <c r="AE94" i="94"/>
  <c r="AF94" i="94"/>
  <c r="Z94" i="94"/>
  <c r="AC94" i="94"/>
  <c r="S94" i="94"/>
  <c r="AK94" i="94"/>
  <c r="AH94" i="94"/>
  <c r="I94" i="94"/>
  <c r="AU87" i="87"/>
  <c r="AV87" i="87" s="1"/>
  <c r="AT79" i="87"/>
  <c r="AU104" i="92"/>
  <c r="AV104" i="92" s="1"/>
  <c r="AT104" i="92"/>
  <c r="AG104" i="88"/>
  <c r="AT102" i="91"/>
  <c r="AU102" i="91"/>
  <c r="AV102" i="91" s="1"/>
  <c r="AU99" i="94"/>
  <c r="AV99" i="94" s="1"/>
  <c r="P94" i="87"/>
  <c r="AP94" i="87"/>
  <c r="AM94" i="87"/>
  <c r="AO94" i="87"/>
  <c r="AI94" i="87"/>
  <c r="I94" i="87"/>
  <c r="O94" i="87"/>
  <c r="Q94" i="87"/>
  <c r="W94" i="87"/>
  <c r="AE94" i="87"/>
  <c r="N94" i="87"/>
  <c r="T95" i="88"/>
  <c r="AU91" i="88"/>
  <c r="AV91" i="88" s="1"/>
  <c r="T91" i="88"/>
  <c r="W82" i="91"/>
  <c r="M82" i="91"/>
  <c r="AE82" i="91"/>
  <c r="AH82" i="91"/>
  <c r="L82" i="91"/>
  <c r="AK82" i="91"/>
  <c r="Q82" i="91"/>
  <c r="T80" i="94"/>
  <c r="AT80" i="87"/>
  <c r="T37" i="87"/>
  <c r="AR36" i="91"/>
  <c r="Y36" i="91"/>
  <c r="AS36" i="91"/>
  <c r="V36" i="91"/>
  <c r="Z36" i="91"/>
  <c r="U36" i="91"/>
  <c r="Q36" i="91"/>
  <c r="W36" i="91"/>
  <c r="N36" i="91"/>
  <c r="S36" i="91"/>
  <c r="AH36" i="91"/>
  <c r="AL36" i="91"/>
  <c r="I36" i="91"/>
  <c r="L36" i="91"/>
  <c r="AA36" i="91"/>
  <c r="AK36" i="91"/>
  <c r="H36" i="91"/>
  <c r="P36" i="91"/>
  <c r="AQ36" i="91"/>
  <c r="AO36" i="91"/>
  <c r="AN36" i="91"/>
  <c r="R36" i="91"/>
  <c r="AM36" i="91"/>
  <c r="AF36" i="91"/>
  <c r="J36" i="91"/>
  <c r="AP36" i="91"/>
  <c r="AB36" i="91"/>
  <c r="X36" i="91"/>
  <c r="AE36" i="91"/>
  <c r="AD36" i="91"/>
  <c r="K36" i="91"/>
  <c r="AI36" i="91"/>
  <c r="AJ36" i="91"/>
  <c r="M36" i="91"/>
  <c r="O36" i="91"/>
  <c r="AC36" i="91"/>
  <c r="T56" i="94"/>
  <c r="AU29" i="87"/>
  <c r="AV29" i="87" s="1"/>
  <c r="AU62" i="88"/>
  <c r="AV62" i="88" s="1"/>
  <c r="AT74" i="91"/>
  <c r="AU40" i="88"/>
  <c r="AV40" i="88" s="1"/>
  <c r="S70" i="91"/>
  <c r="X70" i="91"/>
  <c r="Y70" i="91"/>
  <c r="AR70" i="91"/>
  <c r="U70" i="91"/>
  <c r="AN70" i="91"/>
  <c r="W70" i="91"/>
  <c r="I70" i="91"/>
  <c r="K70" i="91"/>
  <c r="L70" i="91"/>
  <c r="H70" i="91"/>
  <c r="R70" i="91"/>
  <c r="AI70" i="91"/>
  <c r="AD70" i="91"/>
  <c r="Z70" i="91"/>
  <c r="AH70" i="91"/>
  <c r="AJ70" i="91"/>
  <c r="AE70" i="91"/>
  <c r="J70" i="91"/>
  <c r="AK70" i="91"/>
  <c r="P70" i="91"/>
  <c r="AS70" i="91"/>
  <c r="AM70" i="91"/>
  <c r="O70" i="91"/>
  <c r="AC70" i="91"/>
  <c r="AQ70" i="91"/>
  <c r="AA70" i="91"/>
  <c r="AF70" i="91"/>
  <c r="V70" i="91"/>
  <c r="AP70" i="91"/>
  <c r="Q70" i="91"/>
  <c r="AL70" i="91"/>
  <c r="AO70" i="91"/>
  <c r="M70" i="91"/>
  <c r="N70" i="91"/>
  <c r="AB70" i="91"/>
  <c r="AC69" i="92"/>
  <c r="R69" i="92"/>
  <c r="AO69" i="92"/>
  <c r="AU48" i="92"/>
  <c r="AV48" i="92" s="1"/>
  <c r="AL63" i="91"/>
  <c r="AF63" i="91"/>
  <c r="U63" i="91"/>
  <c r="AD63" i="91"/>
  <c r="AU42" i="94"/>
  <c r="AV42" i="94" s="1"/>
  <c r="AU68" i="88"/>
  <c r="AV68" i="88" s="1"/>
  <c r="AT68" i="88"/>
  <c r="AT59" i="92"/>
  <c r="U71" i="87"/>
  <c r="AS71" i="87"/>
  <c r="AS69" i="87" s="1"/>
  <c r="M71" i="87"/>
  <c r="M69" i="87" s="1"/>
  <c r="AQ71" i="87"/>
  <c r="AQ69" i="87" s="1"/>
  <c r="I71" i="87"/>
  <c r="I69" i="87" s="1"/>
  <c r="P71" i="87"/>
  <c r="P69" i="87" s="1"/>
  <c r="AR71" i="87"/>
  <c r="AR69" i="87" s="1"/>
  <c r="AJ71" i="87"/>
  <c r="AJ69" i="87" s="1"/>
  <c r="AK71" i="87"/>
  <c r="AK69" i="87" s="1"/>
  <c r="S71" i="87"/>
  <c r="S69" i="87" s="1"/>
  <c r="AD71" i="87"/>
  <c r="AD69" i="87" s="1"/>
  <c r="AC71" i="87"/>
  <c r="Z71" i="87"/>
  <c r="Z69" i="87" s="1"/>
  <c r="AH71" i="87"/>
  <c r="AH69" i="87" s="1"/>
  <c r="J71" i="87"/>
  <c r="J69" i="87" s="1"/>
  <c r="AF71" i="87"/>
  <c r="AF69" i="87" s="1"/>
  <c r="AO71" i="87"/>
  <c r="AO69" i="87" s="1"/>
  <c r="K71" i="87"/>
  <c r="K69" i="87" s="1"/>
  <c r="AB71" i="87"/>
  <c r="AB69" i="87" s="1"/>
  <c r="V71" i="87"/>
  <c r="V69" i="87" s="1"/>
  <c r="Q71" i="87"/>
  <c r="Q69" i="87" s="1"/>
  <c r="AA71" i="87"/>
  <c r="AA69" i="87" s="1"/>
  <c r="AE71" i="87"/>
  <c r="AE69" i="87" s="1"/>
  <c r="AL71" i="87"/>
  <c r="AP71" i="87"/>
  <c r="AP69" i="87" s="1"/>
  <c r="O71" i="87"/>
  <c r="O69" i="87" s="1"/>
  <c r="AN71" i="87"/>
  <c r="AN69" i="87" s="1"/>
  <c r="L71" i="87"/>
  <c r="L69" i="87" s="1"/>
  <c r="Y71" i="87"/>
  <c r="Y69" i="87" s="1"/>
  <c r="R71" i="87"/>
  <c r="R69" i="87" s="1"/>
  <c r="N71" i="87"/>
  <c r="N69" i="87" s="1"/>
  <c r="AM71" i="87"/>
  <c r="AM69" i="87" s="1"/>
  <c r="AI71" i="87"/>
  <c r="AI69" i="87" s="1"/>
  <c r="H71" i="87"/>
  <c r="H69" i="87" s="1"/>
  <c r="X71" i="87"/>
  <c r="X69" i="87" s="1"/>
  <c r="W71" i="87"/>
  <c r="W69" i="87" s="1"/>
  <c r="AC41" i="92"/>
  <c r="W41" i="92"/>
  <c r="X41" i="92"/>
  <c r="P41" i="92"/>
  <c r="AI41" i="92"/>
  <c r="AS41" i="92"/>
  <c r="AK41" i="92"/>
  <c r="AD41" i="92"/>
  <c r="H41" i="92"/>
  <c r="U41" i="92"/>
  <c r="AN41" i="92"/>
  <c r="AE41" i="92"/>
  <c r="Z41" i="92"/>
  <c r="AF41" i="92"/>
  <c r="AH41" i="92"/>
  <c r="M41" i="92"/>
  <c r="AP41" i="92"/>
  <c r="S41" i="92"/>
  <c r="AJ41" i="92"/>
  <c r="R41" i="92"/>
  <c r="AL41" i="92"/>
  <c r="K41" i="92"/>
  <c r="Y41" i="92"/>
  <c r="AR41" i="92"/>
  <c r="AO41" i="92"/>
  <c r="O41" i="92"/>
  <c r="AA41" i="92"/>
  <c r="V41" i="92"/>
  <c r="L41" i="92"/>
  <c r="AQ41" i="92"/>
  <c r="Q41" i="92"/>
  <c r="AM41" i="92"/>
  <c r="J41" i="92"/>
  <c r="I41" i="92"/>
  <c r="N41" i="92"/>
  <c r="AB41" i="92"/>
  <c r="P25" i="91"/>
  <c r="N25" i="91"/>
  <c r="L25" i="91"/>
  <c r="M25" i="91"/>
  <c r="AK25" i="91"/>
  <c r="AO25" i="91"/>
  <c r="AD25" i="91"/>
  <c r="J25" i="91"/>
  <c r="AI25" i="91"/>
  <c r="AS25" i="91"/>
  <c r="AH25" i="91"/>
  <c r="AE25" i="91"/>
  <c r="K25" i="91"/>
  <c r="AJ25" i="91"/>
  <c r="AN25" i="91"/>
  <c r="X25" i="91"/>
  <c r="AB25" i="91"/>
  <c r="Y25" i="91"/>
  <c r="AQ25" i="91"/>
  <c r="AA25" i="91"/>
  <c r="AC25" i="91"/>
  <c r="V25" i="91"/>
  <c r="U25" i="91"/>
  <c r="AR25" i="91"/>
  <c r="AM25" i="91"/>
  <c r="AF25" i="91"/>
  <c r="AL25" i="91"/>
  <c r="R25" i="91"/>
  <c r="S25" i="91"/>
  <c r="O25" i="91"/>
  <c r="AP25" i="91"/>
  <c r="I25" i="91"/>
  <c r="Q25" i="91"/>
  <c r="H25" i="91"/>
  <c r="W25" i="91"/>
  <c r="Z25" i="91"/>
  <c r="AG30" i="88"/>
  <c r="AG30" i="94"/>
  <c r="AR33" i="87"/>
  <c r="R33" i="87"/>
  <c r="AS33" i="87"/>
  <c r="AL33" i="87"/>
  <c r="Z33" i="87"/>
  <c r="AE33" i="87"/>
  <c r="H33" i="87"/>
  <c r="W33" i="87"/>
  <c r="AN33" i="87"/>
  <c r="U33" i="87"/>
  <c r="J33" i="87"/>
  <c r="S33" i="87"/>
  <c r="AI33" i="87"/>
  <c r="AO33" i="87"/>
  <c r="AC33" i="87"/>
  <c r="AM33" i="87"/>
  <c r="AD33" i="87"/>
  <c r="V33" i="87"/>
  <c r="P33" i="87"/>
  <c r="AB33" i="87"/>
  <c r="AQ33" i="87"/>
  <c r="AP33" i="87"/>
  <c r="Y33" i="87"/>
  <c r="AJ33" i="87"/>
  <c r="Q33" i="87"/>
  <c r="L33" i="87"/>
  <c r="AH33" i="87"/>
  <c r="K33" i="87"/>
  <c r="O33" i="87"/>
  <c r="AA33" i="87"/>
  <c r="I33" i="87"/>
  <c r="M33" i="87"/>
  <c r="X33" i="87"/>
  <c r="AK33" i="87"/>
  <c r="N33" i="87"/>
  <c r="AF33" i="87"/>
  <c r="AU34" i="94"/>
  <c r="AV34" i="94" s="1"/>
  <c r="T46" i="92"/>
  <c r="AG46" i="92"/>
  <c r="AT46" i="92"/>
  <c r="AR58" i="91"/>
  <c r="O58" i="91"/>
  <c r="AB58" i="91"/>
  <c r="M58" i="91"/>
  <c r="Z58" i="91"/>
  <c r="P58" i="91"/>
  <c r="U58" i="91"/>
  <c r="H58" i="91"/>
  <c r="AE58" i="91"/>
  <c r="AJ58" i="91"/>
  <c r="AO58" i="91"/>
  <c r="S58" i="91"/>
  <c r="AM58" i="91"/>
  <c r="Q58" i="91"/>
  <c r="AH58" i="91"/>
  <c r="AL58" i="91"/>
  <c r="Y58" i="91"/>
  <c r="L58" i="91"/>
  <c r="AF58" i="91"/>
  <c r="AS58" i="91"/>
  <c r="K58" i="91"/>
  <c r="V58" i="91"/>
  <c r="AQ58" i="91"/>
  <c r="W58" i="91"/>
  <c r="J58" i="91"/>
  <c r="AP58" i="91"/>
  <c r="AC58" i="91"/>
  <c r="X58" i="91"/>
  <c r="AK58" i="91"/>
  <c r="AD58" i="91"/>
  <c r="AI58" i="91"/>
  <c r="I58" i="91"/>
  <c r="AN58" i="91"/>
  <c r="AA58" i="91"/>
  <c r="N58" i="91"/>
  <c r="R58" i="91"/>
  <c r="AT77" i="92"/>
  <c r="T77" i="92"/>
  <c r="AU103" i="87"/>
  <c r="AV103" i="87" s="1"/>
  <c r="AT103" i="87"/>
  <c r="P100" i="92"/>
  <c r="R100" i="92"/>
  <c r="N100" i="92"/>
  <c r="Q100" i="92"/>
  <c r="AN100" i="92"/>
  <c r="AI100" i="92"/>
  <c r="AF100" i="92"/>
  <c r="J100" i="92"/>
  <c r="V100" i="92"/>
  <c r="AT96" i="91"/>
  <c r="AU96" i="91"/>
  <c r="AV96" i="91" s="1"/>
  <c r="AD88" i="94"/>
  <c r="AG89" i="92"/>
  <c r="AU89" i="92"/>
  <c r="AV89" i="92" s="1"/>
  <c r="AT89" i="92"/>
  <c r="AP82" i="92"/>
  <c r="AC82" i="92"/>
  <c r="I82" i="92"/>
  <c r="O82" i="92"/>
  <c r="AU85" i="88"/>
  <c r="AV85" i="88" s="1"/>
  <c r="AU79" i="94"/>
  <c r="AV79" i="94" s="1"/>
  <c r="AT102" i="88"/>
  <c r="AU97" i="94"/>
  <c r="AV97" i="94" s="1"/>
  <c r="AD94" i="87"/>
  <c r="AL94" i="87"/>
  <c r="AF94" i="87"/>
  <c r="K94" i="87"/>
  <c r="AJ94" i="87"/>
  <c r="AT91" i="92"/>
  <c r="AG91" i="92"/>
  <c r="AE88" i="87"/>
  <c r="S88" i="87"/>
  <c r="AR88" i="87"/>
  <c r="AF88" i="87"/>
  <c r="H88" i="87"/>
  <c r="AC88" i="87"/>
  <c r="AL88" i="87"/>
  <c r="AK88" i="87"/>
  <c r="Q88" i="87"/>
  <c r="I88" i="87"/>
  <c r="AJ88" i="87"/>
  <c r="AS88" i="87"/>
  <c r="AA88" i="87"/>
  <c r="N88" i="87"/>
  <c r="L88" i="87"/>
  <c r="AQ88" i="87"/>
  <c r="AD88" i="87"/>
  <c r="AP88" i="87"/>
  <c r="AU86" i="94"/>
  <c r="AV86" i="94" s="1"/>
  <c r="AD37" i="91"/>
  <c r="AL37" i="91"/>
  <c r="V37" i="91"/>
  <c r="L37" i="91"/>
  <c r="U37" i="91"/>
  <c r="AJ37" i="91"/>
  <c r="AE37" i="91"/>
  <c r="Y37" i="91"/>
  <c r="R37" i="91"/>
  <c r="AC37" i="91"/>
  <c r="AK37" i="91"/>
  <c r="P37" i="91"/>
  <c r="AB37" i="91"/>
  <c r="AI37" i="91"/>
  <c r="Z37" i="91"/>
  <c r="Q37" i="91"/>
  <c r="AR37" i="91"/>
  <c r="I37" i="91"/>
  <c r="AP37" i="91"/>
  <c r="W37" i="91"/>
  <c r="AN37" i="91"/>
  <c r="H37" i="91"/>
  <c r="AQ37" i="91"/>
  <c r="M37" i="91"/>
  <c r="AS37" i="91"/>
  <c r="AA37" i="91"/>
  <c r="J37" i="91"/>
  <c r="S37" i="91"/>
  <c r="AF37" i="91"/>
  <c r="K37" i="91"/>
  <c r="N37" i="91"/>
  <c r="AO37" i="91"/>
  <c r="AH37" i="91"/>
  <c r="O37" i="91"/>
  <c r="AM37" i="91"/>
  <c r="X37" i="91"/>
  <c r="AG36" i="92"/>
  <c r="T36" i="92"/>
  <c r="AU55" i="87"/>
  <c r="AV55" i="87" s="1"/>
  <c r="AF50" i="92"/>
  <c r="AF45" i="92" s="1"/>
  <c r="AK50" i="92"/>
  <c r="AK45" i="92" s="1"/>
  <c r="AD50" i="92"/>
  <c r="AD45" i="92" s="1"/>
  <c r="AQ50" i="92"/>
  <c r="Q50" i="92"/>
  <c r="Q45" i="92" s="1"/>
  <c r="J50" i="92"/>
  <c r="J45" i="92" s="1"/>
  <c r="R50" i="92"/>
  <c r="R45" i="92" s="1"/>
  <c r="U50" i="92"/>
  <c r="U45" i="92" s="1"/>
  <c r="AL50" i="92"/>
  <c r="AL45" i="92" s="1"/>
  <c r="AO50" i="92"/>
  <c r="AO45" i="92" s="1"/>
  <c r="AB50" i="92"/>
  <c r="AB45" i="92" s="1"/>
  <c r="AM50" i="92"/>
  <c r="AM45" i="92" s="1"/>
  <c r="Z50" i="92"/>
  <c r="Z45" i="92" s="1"/>
  <c r="AA50" i="92"/>
  <c r="AA45" i="92" s="1"/>
  <c r="L50" i="92"/>
  <c r="L45" i="92" s="1"/>
  <c r="W50" i="92"/>
  <c r="W45" i="92" s="1"/>
  <c r="AS50" i="92"/>
  <c r="AS45" i="92" s="1"/>
  <c r="V50" i="92"/>
  <c r="V45" i="92" s="1"/>
  <c r="Y50" i="92"/>
  <c r="Y45" i="92" s="1"/>
  <c r="AJ50" i="92"/>
  <c r="AJ45" i="92" s="1"/>
  <c r="AE50" i="92"/>
  <c r="AE45" i="92" s="1"/>
  <c r="X50" i="92"/>
  <c r="X45" i="92" s="1"/>
  <c r="K50" i="92"/>
  <c r="K45" i="92" s="1"/>
  <c r="AI50" i="92"/>
  <c r="P50" i="92"/>
  <c r="P45" i="92" s="1"/>
  <c r="N50" i="92"/>
  <c r="N45" i="92" s="1"/>
  <c r="S50" i="92"/>
  <c r="S45" i="92" s="1"/>
  <c r="AP50" i="92"/>
  <c r="AP45" i="92" s="1"/>
  <c r="M50" i="92"/>
  <c r="M45" i="92" s="1"/>
  <c r="AH50" i="92"/>
  <c r="AR50" i="92"/>
  <c r="AR45" i="92" s="1"/>
  <c r="I50" i="92"/>
  <c r="I45" i="92" s="1"/>
  <c r="AN50" i="92"/>
  <c r="AN45" i="92" s="1"/>
  <c r="O50" i="92"/>
  <c r="O45" i="92" s="1"/>
  <c r="H50" i="92"/>
  <c r="AC50" i="92"/>
  <c r="AC45" i="92" s="1"/>
  <c r="AG49" i="94"/>
  <c r="AT49" i="94"/>
  <c r="AU48" i="91"/>
  <c r="AV48" i="91" s="1"/>
  <c r="AT48" i="91"/>
  <c r="Q63" i="92"/>
  <c r="M63" i="92"/>
  <c r="AM63" i="92"/>
  <c r="P63" i="92"/>
  <c r="Z63" i="92"/>
  <c r="AK63" i="92"/>
  <c r="AN63" i="92"/>
  <c r="AP63" i="92"/>
  <c r="K63" i="92"/>
  <c r="AI63" i="92"/>
  <c r="L63" i="92"/>
  <c r="W63" i="92"/>
  <c r="AT42" i="92"/>
  <c r="O63" i="92"/>
  <c r="N63" i="92"/>
  <c r="AC63" i="92"/>
  <c r="AA63" i="92"/>
  <c r="X63" i="92"/>
  <c r="Y63" i="92"/>
  <c r="AO63" i="92"/>
  <c r="I63" i="92"/>
  <c r="AU72" i="91"/>
  <c r="AV72" i="91" s="1"/>
  <c r="AG72" i="92"/>
  <c r="AU60" i="91"/>
  <c r="AV60" i="91" s="1"/>
  <c r="AT28" i="87"/>
  <c r="AN41" i="91"/>
  <c r="AN38" i="91" s="1"/>
  <c r="Y41" i="91"/>
  <c r="Y38" i="91" s="1"/>
  <c r="AH41" i="91"/>
  <c r="AH38" i="91" s="1"/>
  <c r="AS41" i="91"/>
  <c r="M41" i="91"/>
  <c r="M38" i="91" s="1"/>
  <c r="AQ41" i="91"/>
  <c r="AQ38" i="91" s="1"/>
  <c r="AK41" i="91"/>
  <c r="AK38" i="91" s="1"/>
  <c r="L41" i="91"/>
  <c r="L38" i="91" s="1"/>
  <c r="AI41" i="91"/>
  <c r="AI38" i="91" s="1"/>
  <c r="W41" i="91"/>
  <c r="W38" i="91" s="1"/>
  <c r="H41" i="91"/>
  <c r="H38" i="91" s="1"/>
  <c r="AJ41" i="91"/>
  <c r="AJ38" i="91" s="1"/>
  <c r="AC41" i="91"/>
  <c r="AC38" i="91" s="1"/>
  <c r="I41" i="91"/>
  <c r="V41" i="91"/>
  <c r="V38" i="91" s="1"/>
  <c r="Q41" i="91"/>
  <c r="Q38" i="91" s="1"/>
  <c r="N41" i="91"/>
  <c r="N38" i="91" s="1"/>
  <c r="AA41" i="91"/>
  <c r="AA38" i="91" s="1"/>
  <c r="K41" i="91"/>
  <c r="K38" i="91" s="1"/>
  <c r="X41" i="91"/>
  <c r="X38" i="91" s="1"/>
  <c r="S41" i="91"/>
  <c r="S38" i="91" s="1"/>
  <c r="AF41" i="91"/>
  <c r="AF38" i="91" s="1"/>
  <c r="AR41" i="91"/>
  <c r="AR38" i="91" s="1"/>
  <c r="J41" i="91"/>
  <c r="J38" i="91" s="1"/>
  <c r="Z41" i="91"/>
  <c r="Z38" i="91" s="1"/>
  <c r="O41" i="91"/>
  <c r="O38" i="91" s="1"/>
  <c r="AP41" i="91"/>
  <c r="AP38" i="91" s="1"/>
  <c r="AD41" i="91"/>
  <c r="AD38" i="91" s="1"/>
  <c r="AM41" i="91"/>
  <c r="AM38" i="91" s="1"/>
  <c r="P41" i="91"/>
  <c r="P38" i="91" s="1"/>
  <c r="R41" i="91"/>
  <c r="R38" i="91" s="1"/>
  <c r="AB41" i="91"/>
  <c r="AB38" i="91" s="1"/>
  <c r="U41" i="91"/>
  <c r="U38" i="91" s="1"/>
  <c r="AO41" i="91"/>
  <c r="AO38" i="91" s="1"/>
  <c r="AE41" i="91"/>
  <c r="AE38" i="91" s="1"/>
  <c r="AL41" i="91"/>
  <c r="AL38" i="91" s="1"/>
  <c r="AU19" i="92"/>
  <c r="AV19" i="92" s="1"/>
  <c r="AG19" i="92"/>
  <c r="AT30" i="87"/>
  <c r="AT31" i="88"/>
  <c r="AG31" i="88"/>
  <c r="AP31" i="94"/>
  <c r="AJ31" i="94"/>
  <c r="P31" i="94"/>
  <c r="AH31" i="94"/>
  <c r="AS31" i="94"/>
  <c r="AD31" i="94"/>
  <c r="U31" i="94"/>
  <c r="Z31" i="94"/>
  <c r="AQ31" i="94"/>
  <c r="R31" i="94"/>
  <c r="N31" i="94"/>
  <c r="W31" i="94"/>
  <c r="AM31" i="94"/>
  <c r="K31" i="94"/>
  <c r="AK31" i="94"/>
  <c r="AO31" i="94"/>
  <c r="AC31" i="94"/>
  <c r="Q31" i="94"/>
  <c r="Y31" i="94"/>
  <c r="J31" i="94"/>
  <c r="M31" i="94"/>
  <c r="AF31" i="94"/>
  <c r="AN31" i="94"/>
  <c r="V31" i="94"/>
  <c r="S31" i="94"/>
  <c r="X31" i="94"/>
  <c r="AE31" i="94"/>
  <c r="AA31" i="94"/>
  <c r="AB31" i="94"/>
  <c r="AI31" i="94"/>
  <c r="O31" i="94"/>
  <c r="H31" i="94"/>
  <c r="AR31" i="94"/>
  <c r="AL31" i="94"/>
  <c r="L31" i="94"/>
  <c r="I31" i="94"/>
  <c r="M39" i="92"/>
  <c r="Y39" i="92"/>
  <c r="V39" i="92"/>
  <c r="N39" i="92"/>
  <c r="J39" i="92"/>
  <c r="AQ39" i="92"/>
  <c r="AI39" i="92"/>
  <c r="W39" i="92"/>
  <c r="AL39" i="92"/>
  <c r="S39" i="92"/>
  <c r="AA39" i="92"/>
  <c r="AB39" i="92"/>
  <c r="AP39" i="92"/>
  <c r="Q39" i="92"/>
  <c r="O39" i="92"/>
  <c r="Z39" i="92"/>
  <c r="L39" i="92"/>
  <c r="AD39" i="92"/>
  <c r="AM39" i="92"/>
  <c r="AN39" i="92"/>
  <c r="P39" i="92"/>
  <c r="R39" i="92"/>
  <c r="AK39" i="92"/>
  <c r="AS39" i="92"/>
  <c r="AR39" i="92"/>
  <c r="AO39" i="92"/>
  <c r="AF39" i="92"/>
  <c r="U39" i="92"/>
  <c r="K39" i="92"/>
  <c r="X39" i="92"/>
  <c r="AE39" i="92"/>
  <c r="AC39" i="92"/>
  <c r="H39" i="92"/>
  <c r="I39" i="92"/>
  <c r="AH39" i="92"/>
  <c r="AJ39" i="92"/>
  <c r="AO63" i="87"/>
  <c r="AK63" i="87"/>
  <c r="J63" i="87"/>
  <c r="AC63" i="87"/>
  <c r="I63" i="87"/>
  <c r="Y63" i="87"/>
  <c r="AA63" i="87"/>
  <c r="AB63" i="87"/>
  <c r="AP63" i="87"/>
  <c r="AT77" i="88"/>
  <c r="AG77" i="94"/>
  <c r="T77" i="94"/>
  <c r="T83" i="91"/>
  <c r="H82" i="91"/>
  <c r="T103" i="91"/>
  <c r="AD100" i="87"/>
  <c r="X100" i="87"/>
  <c r="S100" i="87"/>
  <c r="N100" i="87"/>
  <c r="N88" i="94"/>
  <c r="AH88" i="94"/>
  <c r="AM88" i="94"/>
  <c r="O88" i="94"/>
  <c r="S88" i="94"/>
  <c r="AB88" i="94"/>
  <c r="AC88" i="94"/>
  <c r="AG85" i="87"/>
  <c r="AT99" i="88"/>
  <c r="AG99" i="88"/>
  <c r="AJ94" i="94"/>
  <c r="AO94" i="94"/>
  <c r="T95" i="94"/>
  <c r="AI94" i="94"/>
  <c r="AR94" i="94"/>
  <c r="N94" i="94"/>
  <c r="J94" i="94"/>
  <c r="T86" i="87"/>
  <c r="T84" i="92"/>
  <c r="AT37" i="88"/>
  <c r="AI56" i="92"/>
  <c r="AM56" i="92"/>
  <c r="AK56" i="92"/>
  <c r="K56" i="92"/>
  <c r="AF56" i="92"/>
  <c r="AA56" i="92"/>
  <c r="R56" i="92"/>
  <c r="L56" i="92"/>
  <c r="AC56" i="92"/>
  <c r="Z56" i="92"/>
  <c r="AD56" i="92"/>
  <c r="S56" i="92"/>
  <c r="X56" i="92"/>
  <c r="P56" i="92"/>
  <c r="H56" i="92"/>
  <c r="AJ56" i="92"/>
  <c r="N56" i="92"/>
  <c r="AE56" i="92"/>
  <c r="AR56" i="92"/>
  <c r="Q56" i="92"/>
  <c r="V56" i="92"/>
  <c r="AS56" i="92"/>
  <c r="O56" i="92"/>
  <c r="AH56" i="92"/>
  <c r="Y56" i="92"/>
  <c r="AL56" i="92"/>
  <c r="U56" i="92"/>
  <c r="AQ56" i="92"/>
  <c r="I56" i="92"/>
  <c r="M56" i="92"/>
  <c r="AB56" i="92"/>
  <c r="AO56" i="92"/>
  <c r="J56" i="92"/>
  <c r="AP56" i="92"/>
  <c r="AN56" i="92"/>
  <c r="W56" i="92"/>
  <c r="AU62" i="94"/>
  <c r="AV62" i="94" s="1"/>
  <c r="AU65" i="91"/>
  <c r="AV65" i="91" s="1"/>
  <c r="Z74" i="94"/>
  <c r="AD74" i="94"/>
  <c r="K74" i="94"/>
  <c r="M74" i="94"/>
  <c r="P74" i="94"/>
  <c r="H74" i="94"/>
  <c r="AN74" i="94"/>
  <c r="R74" i="94"/>
  <c r="AJ74" i="94"/>
  <c r="Q74" i="94"/>
  <c r="AM74" i="94"/>
  <c r="AS74" i="94"/>
  <c r="AH74" i="94"/>
  <c r="AP74" i="94"/>
  <c r="AL74" i="94"/>
  <c r="AQ74" i="94"/>
  <c r="AO74" i="94"/>
  <c r="AF74" i="94"/>
  <c r="AK74" i="94"/>
  <c r="AE74" i="94"/>
  <c r="AC74" i="94"/>
  <c r="AA74" i="94"/>
  <c r="S74" i="94"/>
  <c r="V74" i="94"/>
  <c r="J74" i="94"/>
  <c r="AI74" i="94"/>
  <c r="O74" i="94"/>
  <c r="Y74" i="94"/>
  <c r="U74" i="94"/>
  <c r="AR74" i="94"/>
  <c r="N74" i="94"/>
  <c r="I74" i="94"/>
  <c r="W74" i="94"/>
  <c r="X74" i="94"/>
  <c r="L74" i="94"/>
  <c r="AB74" i="94"/>
  <c r="AG73" i="91"/>
  <c r="T73" i="91"/>
  <c r="AT55" i="88"/>
  <c r="T55" i="88"/>
  <c r="AU55" i="88"/>
  <c r="AV55" i="88" s="1"/>
  <c r="AA48" i="87"/>
  <c r="I48" i="87"/>
  <c r="Q48" i="87"/>
  <c r="X48" i="87"/>
  <c r="Y48" i="87"/>
  <c r="AD48" i="87"/>
  <c r="L48" i="87"/>
  <c r="AS48" i="87"/>
  <c r="AK48" i="87"/>
  <c r="Z48" i="87"/>
  <c r="AH48" i="87"/>
  <c r="W48" i="87"/>
  <c r="O48" i="87"/>
  <c r="S48" i="87"/>
  <c r="AE48" i="87"/>
  <c r="J48" i="87"/>
  <c r="R48" i="87"/>
  <c r="AO48" i="87"/>
  <c r="H48" i="87"/>
  <c r="AB48" i="87"/>
  <c r="AL48" i="87"/>
  <c r="V48" i="87"/>
  <c r="AI48" i="87"/>
  <c r="AF48" i="87"/>
  <c r="K48" i="87"/>
  <c r="U48" i="87"/>
  <c r="AQ48" i="87"/>
  <c r="M48" i="87"/>
  <c r="AM48" i="87"/>
  <c r="AR48" i="87"/>
  <c r="AN48" i="87"/>
  <c r="AJ48" i="87"/>
  <c r="N48" i="87"/>
  <c r="P48" i="87"/>
  <c r="AC48" i="87"/>
  <c r="AP48" i="87"/>
  <c r="AU47" i="88"/>
  <c r="AV47" i="88" s="1"/>
  <c r="AG67" i="91"/>
  <c r="AT67" i="91"/>
  <c r="AU42" i="91"/>
  <c r="AV42" i="91" s="1"/>
  <c r="AU68" i="87"/>
  <c r="AV68" i="87" s="1"/>
  <c r="AG59" i="94"/>
  <c r="T72" i="87"/>
  <c r="AT72" i="87"/>
  <c r="AU72" i="87"/>
  <c r="AV72" i="87" s="1"/>
  <c r="AG71" i="92"/>
  <c r="AT71" i="92"/>
  <c r="T61" i="88"/>
  <c r="AT61" i="88"/>
  <c r="T28" i="94"/>
  <c r="T41" i="94"/>
  <c r="AT41" i="94"/>
  <c r="AD41" i="87"/>
  <c r="AC41" i="87"/>
  <c r="Z41" i="87"/>
  <c r="AH41" i="87"/>
  <c r="N41" i="87"/>
  <c r="W41" i="87"/>
  <c r="R41" i="87"/>
  <c r="AJ41" i="87"/>
  <c r="AB41" i="87"/>
  <c r="AS41" i="87"/>
  <c r="M41" i="87"/>
  <c r="AQ41" i="87"/>
  <c r="I41" i="87"/>
  <c r="P41" i="87"/>
  <c r="O41" i="87"/>
  <c r="X41" i="87"/>
  <c r="AA41" i="87"/>
  <c r="J41" i="87"/>
  <c r="U41" i="87"/>
  <c r="AL41" i="87"/>
  <c r="AP41" i="87"/>
  <c r="AF41" i="87"/>
  <c r="K41" i="87"/>
  <c r="AM41" i="87"/>
  <c r="AI41" i="87"/>
  <c r="H41" i="87"/>
  <c r="AO41" i="87"/>
  <c r="AR41" i="87"/>
  <c r="L41" i="87"/>
  <c r="AN41" i="87"/>
  <c r="Y41" i="87"/>
  <c r="S41" i="87"/>
  <c r="V41" i="87"/>
  <c r="AE41" i="87"/>
  <c r="Q41" i="87"/>
  <c r="AK41" i="87"/>
  <c r="M24" i="32"/>
  <c r="AL24" i="32"/>
  <c r="Z24" i="32"/>
  <c r="AD24" i="32"/>
  <c r="AO24" i="32"/>
  <c r="L24" i="32"/>
  <c r="X24" i="32"/>
  <c r="R24" i="32"/>
  <c r="V24" i="32"/>
  <c r="AN24" i="32"/>
  <c r="K24" i="32"/>
  <c r="AA24" i="32"/>
  <c r="AH24" i="32"/>
  <c r="N24" i="32"/>
  <c r="P24" i="32"/>
  <c r="AQ24" i="32"/>
  <c r="S24" i="32"/>
  <c r="AC24" i="32"/>
  <c r="AB24" i="32"/>
  <c r="J24" i="32"/>
  <c r="AP24" i="32"/>
  <c r="AJ24" i="32"/>
  <c r="AI24" i="32"/>
  <c r="Q24" i="32"/>
  <c r="AM24" i="32"/>
  <c r="U24" i="32"/>
  <c r="W24" i="32"/>
  <c r="H24" i="32"/>
  <c r="AF24" i="32"/>
  <c r="AK24" i="32"/>
  <c r="AS24" i="32"/>
  <c r="Y24" i="32"/>
  <c r="AR24" i="32"/>
  <c r="AE24" i="32"/>
  <c r="I24" i="32"/>
  <c r="O24" i="32"/>
  <c r="AT93" i="32"/>
  <c r="L74" i="32"/>
  <c r="AQ74" i="32"/>
  <c r="S74" i="32"/>
  <c r="AD74" i="32"/>
  <c r="AJ74" i="32"/>
  <c r="Q74" i="32"/>
  <c r="J74" i="32"/>
  <c r="AP74" i="32"/>
  <c r="AF74" i="32"/>
  <c r="I74" i="32"/>
  <c r="AO74" i="32"/>
  <c r="AH74" i="32"/>
  <c r="O74" i="32"/>
  <c r="U74" i="32"/>
  <c r="W74" i="32"/>
  <c r="AK74" i="32"/>
  <c r="AM74" i="32"/>
  <c r="K74" i="32"/>
  <c r="AC74" i="32"/>
  <c r="P74" i="32"/>
  <c r="AB74" i="32"/>
  <c r="AR74" i="32"/>
  <c r="R74" i="32"/>
  <c r="AN74" i="32"/>
  <c r="N74" i="32"/>
  <c r="AI74" i="32"/>
  <c r="V74" i="32"/>
  <c r="AA74" i="32"/>
  <c r="X74" i="32"/>
  <c r="H74" i="32"/>
  <c r="AE74" i="32"/>
  <c r="Z74" i="32"/>
  <c r="AS74" i="32"/>
  <c r="AL74" i="32"/>
  <c r="Y74" i="32"/>
  <c r="M74" i="32"/>
  <c r="AM46" i="88"/>
  <c r="AM45" i="88" s="1"/>
  <c r="AQ46" i="88"/>
  <c r="I46" i="88"/>
  <c r="I45" i="88" s="1"/>
  <c r="Y46" i="88"/>
  <c r="Y45" i="88" s="1"/>
  <c r="AH46" i="88"/>
  <c r="AH45" i="88" s="1"/>
  <c r="O46" i="88"/>
  <c r="O45" i="88" s="1"/>
  <c r="AB46" i="88"/>
  <c r="AB45" i="88" s="1"/>
  <c r="AR46" i="88"/>
  <c r="AR45" i="88" s="1"/>
  <c r="V46" i="88"/>
  <c r="V45" i="88" s="1"/>
  <c r="Z46" i="88"/>
  <c r="Z45" i="88" s="1"/>
  <c r="L46" i="88"/>
  <c r="L45" i="88" s="1"/>
  <c r="AL46" i="88"/>
  <c r="AL45" i="88" s="1"/>
  <c r="N46" i="88"/>
  <c r="N45" i="88" s="1"/>
  <c r="W46" i="88"/>
  <c r="W45" i="88" s="1"/>
  <c r="AO46" i="88"/>
  <c r="AO45" i="88" s="1"/>
  <c r="AK46" i="88"/>
  <c r="AK45" i="88" s="1"/>
  <c r="R46" i="88"/>
  <c r="R45" i="88" s="1"/>
  <c r="M46" i="88"/>
  <c r="M45" i="88" s="1"/>
  <c r="AP46" i="88"/>
  <c r="AP45" i="88" s="1"/>
  <c r="AE46" i="88"/>
  <c r="AE45" i="88" s="1"/>
  <c r="X46" i="88"/>
  <c r="X45" i="88" s="1"/>
  <c r="K46" i="88"/>
  <c r="K45" i="88" s="1"/>
  <c r="AI46" i="88"/>
  <c r="AI45" i="88" s="1"/>
  <c r="H46" i="88"/>
  <c r="H45" i="88" s="1"/>
  <c r="AF46" i="88"/>
  <c r="AF45" i="88" s="1"/>
  <c r="AA46" i="88"/>
  <c r="AA45" i="88" s="1"/>
  <c r="S46" i="88"/>
  <c r="S45" i="88" s="1"/>
  <c r="AS46" i="88"/>
  <c r="AS45" i="88" s="1"/>
  <c r="Q46" i="88"/>
  <c r="Q45" i="88" s="1"/>
  <c r="U46" i="88"/>
  <c r="U45" i="88" s="1"/>
  <c r="AN46" i="88"/>
  <c r="AN45" i="88" s="1"/>
  <c r="AJ46" i="88"/>
  <c r="AJ45" i="88" s="1"/>
  <c r="AD46" i="88"/>
  <c r="AD45" i="88" s="1"/>
  <c r="AC46" i="88"/>
  <c r="AC45" i="88" s="1"/>
  <c r="P46" i="88"/>
  <c r="P45" i="88" s="1"/>
  <c r="J46" i="88"/>
  <c r="J45" i="88" s="1"/>
  <c r="AD88" i="88"/>
  <c r="AJ42" i="88"/>
  <c r="J42" i="88"/>
  <c r="AB42" i="88"/>
  <c r="AH42" i="88"/>
  <c r="AM42" i="88"/>
  <c r="H42" i="88"/>
  <c r="I42" i="88"/>
  <c r="N42" i="88"/>
  <c r="X42" i="88"/>
  <c r="AR42" i="88"/>
  <c r="AK42" i="88"/>
  <c r="P42" i="88"/>
  <c r="AP42" i="88"/>
  <c r="AQ42" i="88"/>
  <c r="Z42" i="88"/>
  <c r="U42" i="88"/>
  <c r="AS42" i="88"/>
  <c r="AD42" i="88"/>
  <c r="AF42" i="88"/>
  <c r="AN42" i="88"/>
  <c r="AI42" i="88"/>
  <c r="AE42" i="88"/>
  <c r="K42" i="88"/>
  <c r="V42" i="88"/>
  <c r="AL42" i="88"/>
  <c r="S42" i="88"/>
  <c r="Y42" i="88"/>
  <c r="AC42" i="88"/>
  <c r="R42" i="88"/>
  <c r="M42" i="88"/>
  <c r="O42" i="88"/>
  <c r="Q42" i="88"/>
  <c r="AA42" i="88"/>
  <c r="W42" i="88"/>
  <c r="L42" i="88"/>
  <c r="AO42" i="88"/>
  <c r="AK54" i="88"/>
  <c r="K54" i="88"/>
  <c r="J54" i="88"/>
  <c r="I54" i="88"/>
  <c r="AF54" i="88"/>
  <c r="U54" i="88"/>
  <c r="AP54" i="88"/>
  <c r="W54" i="88"/>
  <c r="X54" i="88"/>
  <c r="AS54" i="88"/>
  <c r="AR54" i="88"/>
  <c r="AC54" i="88"/>
  <c r="Q54" i="88"/>
  <c r="AM54" i="88"/>
  <c r="V54" i="88"/>
  <c r="P54" i="88"/>
  <c r="AA54" i="88"/>
  <c r="AQ54" i="88"/>
  <c r="AE54" i="88"/>
  <c r="N54" i="88"/>
  <c r="AD54" i="88"/>
  <c r="AN54" i="88"/>
  <c r="S54" i="88"/>
  <c r="Z54" i="88"/>
  <c r="O54" i="88"/>
  <c r="M54" i="88"/>
  <c r="AB54" i="88"/>
  <c r="L54" i="88"/>
  <c r="H54" i="88"/>
  <c r="AO54" i="88"/>
  <c r="R54" i="88"/>
  <c r="AI54" i="88"/>
  <c r="AH54" i="88"/>
  <c r="AJ54" i="88"/>
  <c r="AL54" i="88"/>
  <c r="Y54" i="88"/>
  <c r="AF39" i="88"/>
  <c r="I39" i="88"/>
  <c r="X39" i="88"/>
  <c r="AH39" i="88"/>
  <c r="AD39" i="88"/>
  <c r="AB39" i="88"/>
  <c r="M39" i="88"/>
  <c r="AA39" i="88"/>
  <c r="N39" i="88"/>
  <c r="Z39" i="88"/>
  <c r="AI39" i="88"/>
  <c r="AS39" i="88"/>
  <c r="S39" i="88"/>
  <c r="AK39" i="88"/>
  <c r="J39" i="88"/>
  <c r="W39" i="88"/>
  <c r="AQ39" i="88"/>
  <c r="O39" i="88"/>
  <c r="Q39" i="88"/>
  <c r="K39" i="88"/>
  <c r="AM39" i="88"/>
  <c r="R39" i="88"/>
  <c r="AN39" i="88"/>
  <c r="AO39" i="88"/>
  <c r="AP39" i="88"/>
  <c r="AJ39" i="88"/>
  <c r="AL39" i="88"/>
  <c r="L39" i="88"/>
  <c r="P39" i="88"/>
  <c r="AR39" i="88"/>
  <c r="H39" i="88"/>
  <c r="U39" i="88"/>
  <c r="Y39" i="88"/>
  <c r="AC39" i="88"/>
  <c r="AE39" i="88"/>
  <c r="V39" i="88"/>
  <c r="AS58" i="88"/>
  <c r="P58" i="88"/>
  <c r="U58" i="88"/>
  <c r="AI58" i="88"/>
  <c r="AQ58" i="88"/>
  <c r="AE58" i="88"/>
  <c r="W58" i="88"/>
  <c r="J58" i="88"/>
  <c r="AB58" i="88"/>
  <c r="K58" i="88"/>
  <c r="AH58" i="88"/>
  <c r="AL58" i="88"/>
  <c r="AM58" i="88"/>
  <c r="AD58" i="88"/>
  <c r="I58" i="88"/>
  <c r="X58" i="88"/>
  <c r="O58" i="88"/>
  <c r="S58" i="88"/>
  <c r="AK58" i="88"/>
  <c r="H58" i="88"/>
  <c r="Q58" i="88"/>
  <c r="AR58" i="88"/>
  <c r="AC58" i="88"/>
  <c r="M58" i="88"/>
  <c r="AO58" i="88"/>
  <c r="R58" i="88"/>
  <c r="AP58" i="88"/>
  <c r="L58" i="88"/>
  <c r="Z58" i="88"/>
  <c r="AN58" i="88"/>
  <c r="AA58" i="88"/>
  <c r="Y58" i="88"/>
  <c r="V58" i="88"/>
  <c r="N58" i="88"/>
  <c r="AF58" i="88"/>
  <c r="AJ58" i="88"/>
  <c r="U80" i="88"/>
  <c r="Y80" i="88"/>
  <c r="Q80" i="88"/>
  <c r="Z80" i="88"/>
  <c r="W80" i="88"/>
  <c r="N80" i="88"/>
  <c r="R80" i="88"/>
  <c r="AJ80" i="88"/>
  <c r="AK80" i="88"/>
  <c r="AL80" i="88"/>
  <c r="AP80" i="88"/>
  <c r="H80" i="88"/>
  <c r="M80" i="88"/>
  <c r="AM80" i="88"/>
  <c r="O80" i="88"/>
  <c r="X80" i="88"/>
  <c r="AA80" i="88"/>
  <c r="J80" i="88"/>
  <c r="AH80" i="88"/>
  <c r="AQ80" i="88"/>
  <c r="AF80" i="88"/>
  <c r="S80" i="88"/>
  <c r="AC80" i="88"/>
  <c r="AI80" i="88"/>
  <c r="V80" i="88"/>
  <c r="AO80" i="88"/>
  <c r="AR80" i="88"/>
  <c r="P80" i="88"/>
  <c r="AE80" i="88"/>
  <c r="AS80" i="88"/>
  <c r="I80" i="88"/>
  <c r="AB80" i="88"/>
  <c r="AN80" i="88"/>
  <c r="L80" i="88"/>
  <c r="AD80" i="88"/>
  <c r="K80" i="88"/>
  <c r="AK18" i="88"/>
  <c r="AJ18" i="88"/>
  <c r="AF18" i="88"/>
  <c r="Q18" i="88"/>
  <c r="AQ18" i="88"/>
  <c r="L18" i="88"/>
  <c r="AN18" i="88"/>
  <c r="AP18" i="88"/>
  <c r="W18" i="88"/>
  <c r="AB18" i="88"/>
  <c r="O18" i="88"/>
  <c r="K18" i="88"/>
  <c r="J18" i="88"/>
  <c r="U18" i="88"/>
  <c r="I18" i="88"/>
  <c r="V18" i="88"/>
  <c r="P18" i="88"/>
  <c r="AD18" i="88"/>
  <c r="R18" i="88"/>
  <c r="AR18" i="88"/>
  <c r="N18" i="88"/>
  <c r="Y18" i="88"/>
  <c r="AH18" i="88"/>
  <c r="AA18" i="88"/>
  <c r="S18" i="88"/>
  <c r="Z18" i="88"/>
  <c r="M18" i="88"/>
  <c r="AS18" i="88"/>
  <c r="AI18" i="88"/>
  <c r="AC18" i="88"/>
  <c r="AM18" i="88"/>
  <c r="AO18" i="88"/>
  <c r="X18" i="88"/>
  <c r="AL18" i="88"/>
  <c r="AE18" i="88"/>
  <c r="H18" i="88"/>
  <c r="AB26" i="87"/>
  <c r="J63" i="92"/>
  <c r="AR63" i="92"/>
  <c r="AR76" i="91"/>
  <c r="AP82" i="88"/>
  <c r="AR82" i="88"/>
  <c r="AF82" i="88"/>
  <c r="J82" i="88"/>
  <c r="R82" i="88"/>
  <c r="K82" i="88"/>
  <c r="AO82" i="88"/>
  <c r="AN82" i="88"/>
  <c r="K88" i="87"/>
  <c r="P88" i="87"/>
  <c r="AO88" i="87"/>
  <c r="V88" i="87"/>
  <c r="O88" i="87"/>
  <c r="AD88" i="92"/>
  <c r="X94" i="91"/>
  <c r="AN94" i="91"/>
  <c r="Q94" i="91"/>
  <c r="N94" i="91"/>
  <c r="M94" i="91"/>
  <c r="AG18" i="87"/>
  <c r="AG19" i="88"/>
  <c r="AT19" i="88"/>
  <c r="AU19" i="94"/>
  <c r="AV19" i="94" s="1"/>
  <c r="T19" i="94"/>
  <c r="AT27" i="92"/>
  <c r="AG27" i="92"/>
  <c r="T27" i="92"/>
  <c r="AU33" i="92"/>
  <c r="AV33" i="92" s="1"/>
  <c r="AG46" i="87"/>
  <c r="AG52" i="88"/>
  <c r="AN63" i="91"/>
  <c r="AH63" i="91"/>
  <c r="AT64" i="91"/>
  <c r="T103" i="88"/>
  <c r="AU103" i="88"/>
  <c r="AV103" i="88" s="1"/>
  <c r="AG103" i="88"/>
  <c r="AI100" i="91"/>
  <c r="R100" i="91"/>
  <c r="J100" i="91"/>
  <c r="AJ100" i="91"/>
  <c r="AL100" i="91"/>
  <c r="AS100" i="91"/>
  <c r="AU101" i="91"/>
  <c r="AV101" i="91" s="1"/>
  <c r="AO100" i="91"/>
  <c r="AM100" i="91"/>
  <c r="AQ100" i="91"/>
  <c r="AT98" i="87"/>
  <c r="AU98" i="87"/>
  <c r="AV98" i="87" s="1"/>
  <c r="AG96" i="92"/>
  <c r="AT89" i="91"/>
  <c r="T79" i="92"/>
  <c r="AT79" i="92"/>
  <c r="AU79" i="88"/>
  <c r="AV79" i="88" s="1"/>
  <c r="T79" i="88"/>
  <c r="T102" i="94"/>
  <c r="AU99" i="87"/>
  <c r="AV99" i="87" s="1"/>
  <c r="AG99" i="87"/>
  <c r="AG97" i="92"/>
  <c r="T95" i="91"/>
  <c r="AT91" i="91"/>
  <c r="T90" i="91"/>
  <c r="AG86" i="88"/>
  <c r="AG29" i="88"/>
  <c r="AT29" i="88"/>
  <c r="AU29" i="88"/>
  <c r="AV29" i="88" s="1"/>
  <c r="T29" i="88"/>
  <c r="AT65" i="88"/>
  <c r="AG65" i="88"/>
  <c r="AG73" i="87"/>
  <c r="T40" i="94"/>
  <c r="AU40" i="94"/>
  <c r="AV40" i="94" s="1"/>
  <c r="AT70" i="88"/>
  <c r="AG55" i="92"/>
  <c r="AT55" i="92"/>
  <c r="AT49" i="91"/>
  <c r="AU49" i="92"/>
  <c r="AV49" i="92" s="1"/>
  <c r="AU48" i="94"/>
  <c r="AV48" i="94" s="1"/>
  <c r="AT48" i="94"/>
  <c r="AG48" i="94"/>
  <c r="AU47" i="92"/>
  <c r="AV47" i="92" s="1"/>
  <c r="T42" i="87"/>
  <c r="AG42" i="87"/>
  <c r="AU68" i="94"/>
  <c r="AV68" i="94" s="1"/>
  <c r="AG68" i="94"/>
  <c r="T72" i="94"/>
  <c r="AG72" i="94"/>
  <c r="AT61" i="91"/>
  <c r="T61" i="91"/>
  <c r="AU61" i="92"/>
  <c r="AV61" i="92" s="1"/>
  <c r="AG28" i="92"/>
  <c r="T43" i="88"/>
  <c r="AT43" i="88"/>
  <c r="AG103" i="92"/>
  <c r="S100" i="88"/>
  <c r="W100" i="88"/>
  <c r="AE100" i="88"/>
  <c r="AO100" i="88"/>
  <c r="AR100" i="88"/>
  <c r="I100" i="88"/>
  <c r="Y100" i="88"/>
  <c r="AQ100" i="88"/>
  <c r="O100" i="88"/>
  <c r="AU98" i="91"/>
  <c r="AV98" i="91" s="1"/>
  <c r="AG96" i="87"/>
  <c r="T87" i="87"/>
  <c r="AG87" i="87"/>
  <c r="AT81" i="94"/>
  <c r="T79" i="87"/>
  <c r="T104" i="88"/>
  <c r="AT99" i="94"/>
  <c r="T99" i="94"/>
  <c r="R94" i="92"/>
  <c r="AU95" i="88"/>
  <c r="AV95" i="88" s="1"/>
  <c r="AG90" i="92"/>
  <c r="T90" i="92"/>
  <c r="AG80" i="87"/>
  <c r="AU37" i="87"/>
  <c r="AV37" i="87" s="1"/>
  <c r="AG56" i="94"/>
  <c r="AG29" i="87"/>
  <c r="T62" i="88"/>
  <c r="AU65" i="92"/>
  <c r="AV65" i="92" s="1"/>
  <c r="AT65" i="92"/>
  <c r="T65" i="92"/>
  <c r="AU74" i="91"/>
  <c r="AV74" i="91" s="1"/>
  <c r="T74" i="91"/>
  <c r="AT74" i="92"/>
  <c r="T74" i="92"/>
  <c r="T40" i="88"/>
  <c r="O69" i="92"/>
  <c r="AQ69" i="92"/>
  <c r="V69" i="92"/>
  <c r="AL69" i="92"/>
  <c r="AT70" i="92"/>
  <c r="AH69" i="92"/>
  <c r="M69" i="92"/>
  <c r="AR69" i="92"/>
  <c r="J69" i="92"/>
  <c r="AK69" i="92"/>
  <c r="T55" i="91"/>
  <c r="AG50" i="88"/>
  <c r="AG48" i="92"/>
  <c r="T48" i="92"/>
  <c r="AG48" i="88"/>
  <c r="AT48" i="88"/>
  <c r="AT47" i="91"/>
  <c r="AG47" i="91"/>
  <c r="AU47" i="91"/>
  <c r="AV47" i="91" s="1"/>
  <c r="AU67" i="88"/>
  <c r="AV67" i="88" s="1"/>
  <c r="AT67" i="88"/>
  <c r="T42" i="94"/>
  <c r="AT42" i="94"/>
  <c r="AG59" i="92"/>
  <c r="AG18" i="92"/>
  <c r="AU19" i="91"/>
  <c r="AV19" i="91" s="1"/>
  <c r="T19" i="91"/>
  <c r="AG19" i="91"/>
  <c r="T30" i="88"/>
  <c r="AU30" i="94"/>
  <c r="AV30" i="94" s="1"/>
  <c r="T30" i="94"/>
  <c r="AT39" i="91"/>
  <c r="AU39" i="91"/>
  <c r="AV39" i="91" s="1"/>
  <c r="AU46" i="92"/>
  <c r="AG77" i="92"/>
  <c r="AU77" i="92"/>
  <c r="AV77" i="92" s="1"/>
  <c r="AG105" i="91"/>
  <c r="T105" i="91"/>
  <c r="T103" i="87"/>
  <c r="AP100" i="92"/>
  <c r="AG101" i="92"/>
  <c r="U100" i="92"/>
  <c r="AE100" i="92"/>
  <c r="O100" i="92"/>
  <c r="Z100" i="92"/>
  <c r="AQ100" i="92"/>
  <c r="M100" i="92"/>
  <c r="AK100" i="92"/>
  <c r="AA100" i="92"/>
  <c r="T96" i="91"/>
  <c r="T93" i="87"/>
  <c r="AG93" i="87"/>
  <c r="AT79" i="94"/>
  <c r="AG79" i="94"/>
  <c r="AG104" i="87"/>
  <c r="T102" i="88"/>
  <c r="AT95" i="87"/>
  <c r="AH94" i="87"/>
  <c r="AN94" i="87"/>
  <c r="R94" i="87"/>
  <c r="AA94" i="87"/>
  <c r="U94" i="87"/>
  <c r="AG95" i="87"/>
  <c r="AT86" i="94"/>
  <c r="T86" i="94"/>
  <c r="AT36" i="92"/>
  <c r="AT36" i="88"/>
  <c r="AU74" i="87"/>
  <c r="AV74" i="87" s="1"/>
  <c r="AG74" i="87"/>
  <c r="T40" i="92"/>
  <c r="AG40" i="92"/>
  <c r="AU70" i="87"/>
  <c r="AV70" i="87" s="1"/>
  <c r="T70" i="87"/>
  <c r="AG70" i="87"/>
  <c r="T55" i="87"/>
  <c r="T49" i="94"/>
  <c r="T48" i="91"/>
  <c r="AG47" i="87"/>
  <c r="AU42" i="92"/>
  <c r="AV42" i="92" s="1"/>
  <c r="AG42" i="92"/>
  <c r="AG72" i="91"/>
  <c r="AT72" i="91"/>
  <c r="T72" i="92"/>
  <c r="AU61" i="94"/>
  <c r="AV61" i="94" s="1"/>
  <c r="AG60" i="91"/>
  <c r="AT60" i="91"/>
  <c r="AG27" i="91"/>
  <c r="T27" i="91"/>
  <c r="AU31" i="88"/>
  <c r="AV31" i="88" s="1"/>
  <c r="AG54" i="91"/>
  <c r="T54" i="91"/>
  <c r="AG77" i="88"/>
  <c r="AU77" i="94"/>
  <c r="AV77" i="94" s="1"/>
  <c r="AG83" i="91"/>
  <c r="AU105" i="88"/>
  <c r="AV105" i="88" s="1"/>
  <c r="AG101" i="94"/>
  <c r="AT98" i="92"/>
  <c r="T98" i="92"/>
  <c r="T96" i="88"/>
  <c r="AG89" i="87"/>
  <c r="AU85" i="87"/>
  <c r="AV85" i="87" s="1"/>
  <c r="AT85" i="87"/>
  <c r="AG79" i="91"/>
  <c r="T99" i="88"/>
  <c r="M94" i="94"/>
  <c r="R94" i="94"/>
  <c r="AU95" i="94"/>
  <c r="AV95" i="94" s="1"/>
  <c r="V94" i="94"/>
  <c r="T91" i="87"/>
  <c r="AT91" i="87"/>
  <c r="AG90" i="94"/>
  <c r="AT86" i="91"/>
  <c r="AG86" i="91"/>
  <c r="AU84" i="92"/>
  <c r="AV84" i="92" s="1"/>
  <c r="AT84" i="92"/>
  <c r="AU37" i="88"/>
  <c r="AV37" i="88" s="1"/>
  <c r="AG37" i="88"/>
  <c r="T36" i="87"/>
  <c r="AU36" i="87"/>
  <c r="AV36" i="87" s="1"/>
  <c r="AG56" i="88"/>
  <c r="AT62" i="94"/>
  <c r="AT65" i="91"/>
  <c r="AT73" i="91"/>
  <c r="T70" i="94"/>
  <c r="AT70" i="94"/>
  <c r="AG50" i="87"/>
  <c r="T47" i="88"/>
  <c r="T67" i="91"/>
  <c r="AU67" i="91"/>
  <c r="AV67" i="91" s="1"/>
  <c r="AT42" i="91"/>
  <c r="AG68" i="87"/>
  <c r="T59" i="94"/>
  <c r="AU59" i="94"/>
  <c r="AV59" i="94" s="1"/>
  <c r="AG71" i="88"/>
  <c r="AT71" i="88"/>
  <c r="AU61" i="88"/>
  <c r="AV61" i="88" s="1"/>
  <c r="AG28" i="94"/>
  <c r="Q78" i="32"/>
  <c r="AK78" i="32"/>
  <c r="AP78" i="32"/>
  <c r="K78" i="32"/>
  <c r="L78" i="32"/>
  <c r="AQ78" i="32"/>
  <c r="O78" i="32"/>
  <c r="AD78" i="32"/>
  <c r="W78" i="32"/>
  <c r="U78" i="32"/>
  <c r="J78" i="32"/>
  <c r="AF78" i="32"/>
  <c r="AM78" i="32"/>
  <c r="AN78" i="32"/>
  <c r="I78" i="32"/>
  <c r="S78" i="32"/>
  <c r="AH78" i="32"/>
  <c r="AJ78" i="32"/>
  <c r="AR78" i="32"/>
  <c r="R78" i="32"/>
  <c r="Z78" i="32"/>
  <c r="M78" i="32"/>
  <c r="AE78" i="32"/>
  <c r="AS78" i="32"/>
  <c r="AA78" i="32"/>
  <c r="H78" i="32"/>
  <c r="AL78" i="32"/>
  <c r="Y78" i="32"/>
  <c r="AO78" i="32"/>
  <c r="N78" i="32"/>
  <c r="AB78" i="32"/>
  <c r="AI78" i="32"/>
  <c r="V78" i="32"/>
  <c r="AC78" i="32"/>
  <c r="P78" i="32"/>
  <c r="X78" i="32"/>
  <c r="Z53" i="32"/>
  <c r="AK53" i="32"/>
  <c r="M53" i="32"/>
  <c r="AJ53" i="32"/>
  <c r="AL53" i="32"/>
  <c r="J53" i="32"/>
  <c r="Y53" i="32"/>
  <c r="W53" i="32"/>
  <c r="AS53" i="32"/>
  <c r="L53" i="32"/>
  <c r="AQ53" i="32"/>
  <c r="AO53" i="32"/>
  <c r="AD53" i="32"/>
  <c r="O53" i="32"/>
  <c r="Q53" i="32"/>
  <c r="AR53" i="32"/>
  <c r="AP53" i="32"/>
  <c r="R53" i="32"/>
  <c r="AC53" i="32"/>
  <c r="AE53" i="32"/>
  <c r="P53" i="32"/>
  <c r="H53" i="32"/>
  <c r="K53" i="32"/>
  <c r="AI53" i="32"/>
  <c r="AF53" i="32"/>
  <c r="V53" i="32"/>
  <c r="S53" i="32"/>
  <c r="I53" i="32"/>
  <c r="AA53" i="32"/>
  <c r="AH53" i="32"/>
  <c r="AN53" i="32"/>
  <c r="U53" i="32"/>
  <c r="N53" i="32"/>
  <c r="AB53" i="32"/>
  <c r="AM53" i="32"/>
  <c r="X53" i="32"/>
  <c r="AC25" i="32"/>
  <c r="V25" i="32"/>
  <c r="AB25" i="32"/>
  <c r="N25" i="32"/>
  <c r="M25" i="32"/>
  <c r="P25" i="32"/>
  <c r="Q25" i="32"/>
  <c r="J25" i="32"/>
  <c r="AP25" i="32"/>
  <c r="AF25" i="32"/>
  <c r="W25" i="32"/>
  <c r="AH25" i="32"/>
  <c r="AK25" i="32"/>
  <c r="X25" i="32"/>
  <c r="AJ25" i="32"/>
  <c r="Y25" i="32"/>
  <c r="AR25" i="32"/>
  <c r="AS25" i="32"/>
  <c r="AI25" i="32"/>
  <c r="Z25" i="32"/>
  <c r="O25" i="32"/>
  <c r="AL25" i="32"/>
  <c r="AO25" i="32"/>
  <c r="L25" i="32"/>
  <c r="R25" i="32"/>
  <c r="I25" i="32"/>
  <c r="AA25" i="32"/>
  <c r="AQ25" i="32"/>
  <c r="AD25" i="32"/>
  <c r="AM25" i="32"/>
  <c r="K25" i="32"/>
  <c r="AN25" i="32"/>
  <c r="U25" i="32"/>
  <c r="H25" i="32"/>
  <c r="S25" i="32"/>
  <c r="AE25" i="32"/>
  <c r="AA61" i="32"/>
  <c r="AC61" i="32"/>
  <c r="N61" i="32"/>
  <c r="AO61" i="32"/>
  <c r="Z61" i="32"/>
  <c r="S61" i="32"/>
  <c r="M61" i="32"/>
  <c r="AN61" i="32"/>
  <c r="Y61" i="32"/>
  <c r="AI61" i="32"/>
  <c r="AK61" i="32"/>
  <c r="V61" i="32"/>
  <c r="K61" i="32"/>
  <c r="L61" i="32"/>
  <c r="R61" i="32"/>
  <c r="P61" i="32"/>
  <c r="H61" i="32"/>
  <c r="X61" i="32"/>
  <c r="Q61" i="32"/>
  <c r="AP61" i="32"/>
  <c r="U61" i="32"/>
  <c r="O61" i="32"/>
  <c r="AB61" i="32"/>
  <c r="J61" i="32"/>
  <c r="AM61" i="32"/>
  <c r="I61" i="32"/>
  <c r="AL61" i="32"/>
  <c r="AH61" i="32"/>
  <c r="AR61" i="32"/>
  <c r="AE61" i="32"/>
  <c r="AQ61" i="32"/>
  <c r="AD61" i="32"/>
  <c r="AF61" i="32"/>
  <c r="AS61" i="32"/>
  <c r="AJ61" i="32"/>
  <c r="W61" i="32"/>
  <c r="AQ88" i="88"/>
  <c r="AL88" i="88"/>
  <c r="AH88" i="88"/>
  <c r="I38" i="91"/>
  <c r="I26" i="87"/>
  <c r="M26" i="87"/>
  <c r="AA26" i="87"/>
  <c r="AQ45" i="88"/>
  <c r="R63" i="92"/>
  <c r="AC76" i="91"/>
  <c r="AQ76" i="91"/>
  <c r="L76" i="91"/>
  <c r="AP88" i="88"/>
  <c r="AN88" i="87"/>
  <c r="Y88" i="87"/>
  <c r="X88" i="87"/>
  <c r="AL94" i="91"/>
  <c r="AT18" i="87"/>
  <c r="T19" i="88"/>
  <c r="AU27" i="92"/>
  <c r="AQ30" i="91"/>
  <c r="U30" i="91"/>
  <c r="AI30" i="91"/>
  <c r="L30" i="91"/>
  <c r="K30" i="91"/>
  <c r="H30" i="91"/>
  <c r="AK30" i="91"/>
  <c r="AA30" i="91"/>
  <c r="AJ30" i="91"/>
  <c r="Z30" i="91"/>
  <c r="AC30" i="91"/>
  <c r="AH30" i="91"/>
  <c r="S30" i="91"/>
  <c r="Y30" i="91"/>
  <c r="AE30" i="91"/>
  <c r="AL30" i="91"/>
  <c r="I30" i="91"/>
  <c r="Q30" i="91"/>
  <c r="AP30" i="91"/>
  <c r="AB30" i="91"/>
  <c r="J30" i="91"/>
  <c r="W30" i="91"/>
  <c r="AF30" i="91"/>
  <c r="AS30" i="91"/>
  <c r="P30" i="91"/>
  <c r="AN30" i="91"/>
  <c r="AO30" i="91"/>
  <c r="AD30" i="91"/>
  <c r="N30" i="91"/>
  <c r="AR30" i="91"/>
  <c r="AM30" i="91"/>
  <c r="O30" i="91"/>
  <c r="M30" i="91"/>
  <c r="X30" i="91"/>
  <c r="R30" i="91"/>
  <c r="V30" i="91"/>
  <c r="T33" i="92"/>
  <c r="AT33" i="92"/>
  <c r="AG33" i="92"/>
  <c r="AE39" i="94"/>
  <c r="AR39" i="94"/>
  <c r="AR38" i="94" s="1"/>
  <c r="AH39" i="94"/>
  <c r="N39" i="94"/>
  <c r="S39" i="94"/>
  <c r="AS39" i="94"/>
  <c r="Z39" i="94"/>
  <c r="X39" i="94"/>
  <c r="X38" i="94" s="1"/>
  <c r="AQ39" i="94"/>
  <c r="W39" i="94"/>
  <c r="W38" i="94" s="1"/>
  <c r="P39" i="94"/>
  <c r="Y39" i="94"/>
  <c r="M39" i="94"/>
  <c r="AM39" i="94"/>
  <c r="AM38" i="94" s="1"/>
  <c r="K39" i="94"/>
  <c r="U39" i="94"/>
  <c r="I39" i="94"/>
  <c r="AI39" i="94"/>
  <c r="AA39" i="94"/>
  <c r="AD39" i="94"/>
  <c r="AB39" i="94"/>
  <c r="AL39" i="94"/>
  <c r="AP39" i="94"/>
  <c r="R39" i="94"/>
  <c r="R38" i="94" s="1"/>
  <c r="AK39" i="94"/>
  <c r="AC39" i="94"/>
  <c r="AO39" i="94"/>
  <c r="AJ39" i="94"/>
  <c r="H39" i="94"/>
  <c r="L39" i="94"/>
  <c r="AF39" i="94"/>
  <c r="O39" i="94"/>
  <c r="J39" i="94"/>
  <c r="AN39" i="94"/>
  <c r="AN38" i="94" s="1"/>
  <c r="V39" i="94"/>
  <c r="Q39" i="94"/>
  <c r="AF54" i="92"/>
  <c r="I54" i="92"/>
  <c r="X54" i="92"/>
  <c r="AB54" i="92"/>
  <c r="V54" i="92"/>
  <c r="Y54" i="92"/>
  <c r="M54" i="92"/>
  <c r="AA54" i="92"/>
  <c r="AE54" i="92"/>
  <c r="AQ54" i="92"/>
  <c r="U54" i="92"/>
  <c r="AI54" i="92"/>
  <c r="L54" i="92"/>
  <c r="AS54" i="92"/>
  <c r="AD54" i="92"/>
  <c r="S54" i="92"/>
  <c r="AJ54" i="92"/>
  <c r="N54" i="92"/>
  <c r="AL54" i="92"/>
  <c r="AC54" i="92"/>
  <c r="AH54" i="92"/>
  <c r="AK54" i="92"/>
  <c r="W54" i="92"/>
  <c r="O54" i="92"/>
  <c r="AM54" i="92"/>
  <c r="H54" i="92"/>
  <c r="J54" i="92"/>
  <c r="AR54" i="92"/>
  <c r="P54" i="92"/>
  <c r="AN54" i="92"/>
  <c r="AO54" i="92"/>
  <c r="AP54" i="92"/>
  <c r="Q54" i="92"/>
  <c r="K54" i="92"/>
  <c r="R54" i="92"/>
  <c r="Z54" i="92"/>
  <c r="T64" i="91"/>
  <c r="AO63" i="91"/>
  <c r="AH78" i="94"/>
  <c r="AH76" i="94" s="1"/>
  <c r="K78" i="94"/>
  <c r="K76" i="94" s="1"/>
  <c r="U78" i="94"/>
  <c r="X78" i="94"/>
  <c r="X76" i="94" s="1"/>
  <c r="Q78" i="94"/>
  <c r="Q76" i="94" s="1"/>
  <c r="O78" i="94"/>
  <c r="O76" i="94" s="1"/>
  <c r="AD78" i="94"/>
  <c r="AD76" i="94" s="1"/>
  <c r="AJ78" i="94"/>
  <c r="AJ76" i="94" s="1"/>
  <c r="N78" i="94"/>
  <c r="N76" i="94" s="1"/>
  <c r="AB78" i="94"/>
  <c r="AB76" i="94" s="1"/>
  <c r="AK78" i="94"/>
  <c r="AK76" i="94" s="1"/>
  <c r="AF78" i="94"/>
  <c r="AF76" i="94" s="1"/>
  <c r="H78" i="94"/>
  <c r="H76" i="94" s="1"/>
  <c r="AO78" i="94"/>
  <c r="AO76" i="94" s="1"/>
  <c r="R78" i="94"/>
  <c r="R76" i="94" s="1"/>
  <c r="AS78" i="94"/>
  <c r="AS76" i="94" s="1"/>
  <c r="P78" i="94"/>
  <c r="P76" i="94" s="1"/>
  <c r="M78" i="94"/>
  <c r="M76" i="94" s="1"/>
  <c r="AL78" i="94"/>
  <c r="AL76" i="94" s="1"/>
  <c r="AI78" i="94"/>
  <c r="AI76" i="94" s="1"/>
  <c r="J78" i="94"/>
  <c r="J76" i="94" s="1"/>
  <c r="AE78" i="94"/>
  <c r="AE76" i="94" s="1"/>
  <c r="AR78" i="94"/>
  <c r="AR76" i="94" s="1"/>
  <c r="AC78" i="94"/>
  <c r="AC76" i="94" s="1"/>
  <c r="Y78" i="94"/>
  <c r="Y76" i="94" s="1"/>
  <c r="W78" i="94"/>
  <c r="W76" i="94" s="1"/>
  <c r="AM78" i="94"/>
  <c r="AM76" i="94" s="1"/>
  <c r="AP78" i="94"/>
  <c r="AP76" i="94" s="1"/>
  <c r="S78" i="94"/>
  <c r="S76" i="94" s="1"/>
  <c r="AN78" i="94"/>
  <c r="AN76" i="94" s="1"/>
  <c r="V78" i="94"/>
  <c r="V76" i="94" s="1"/>
  <c r="L78" i="94"/>
  <c r="L76" i="94" s="1"/>
  <c r="I78" i="94"/>
  <c r="I76" i="94" s="1"/>
  <c r="AQ78" i="94"/>
  <c r="AQ76" i="94" s="1"/>
  <c r="Z78" i="94"/>
  <c r="Z76" i="94" s="1"/>
  <c r="AA78" i="94"/>
  <c r="AA76" i="94" s="1"/>
  <c r="AG83" i="92"/>
  <c r="T83" i="92"/>
  <c r="AT105" i="92"/>
  <c r="AH100" i="91"/>
  <c r="AT101" i="91"/>
  <c r="H100" i="91"/>
  <c r="T101" i="91"/>
  <c r="AG98" i="94"/>
  <c r="AT96" i="92"/>
  <c r="T96" i="92"/>
  <c r="AJ88" i="91"/>
  <c r="AU89" i="91"/>
  <c r="AV89" i="91" s="1"/>
  <c r="AS88" i="91"/>
  <c r="AU87" i="92"/>
  <c r="AV87" i="92" s="1"/>
  <c r="T87" i="92"/>
  <c r="AU81" i="87"/>
  <c r="AV81" i="87" s="1"/>
  <c r="T81" i="87"/>
  <c r="AT81" i="87"/>
  <c r="AG79" i="92"/>
  <c r="AG104" i="91"/>
  <c r="AT102" i="94"/>
  <c r="T99" i="87"/>
  <c r="AU97" i="92"/>
  <c r="AV97" i="92" s="1"/>
  <c r="AP88" i="94"/>
  <c r="AO88" i="94"/>
  <c r="X88" i="94"/>
  <c r="H88" i="94"/>
  <c r="I88" i="94"/>
  <c r="AE88" i="94"/>
  <c r="AQ88" i="94"/>
  <c r="Y88" i="94"/>
  <c r="J88" i="94"/>
  <c r="P88" i="94"/>
  <c r="AU91" i="91"/>
  <c r="AV91" i="91" s="1"/>
  <c r="AF80" i="92"/>
  <c r="AI80" i="92"/>
  <c r="AB80" i="92"/>
  <c r="AD80" i="92"/>
  <c r="M80" i="92"/>
  <c r="AA80" i="92"/>
  <c r="AJ80" i="92"/>
  <c r="P80" i="92"/>
  <c r="AH80" i="92"/>
  <c r="AR80" i="92"/>
  <c r="O80" i="92"/>
  <c r="K80" i="92"/>
  <c r="AQ80" i="92"/>
  <c r="AK80" i="92"/>
  <c r="AL80" i="92"/>
  <c r="AC80" i="92"/>
  <c r="AP80" i="92"/>
  <c r="Y80" i="92"/>
  <c r="X80" i="92"/>
  <c r="Q80" i="92"/>
  <c r="U80" i="92"/>
  <c r="H80" i="92"/>
  <c r="AE80" i="92"/>
  <c r="AS80" i="92"/>
  <c r="S80" i="92"/>
  <c r="J80" i="92"/>
  <c r="AN80" i="92"/>
  <c r="V80" i="92"/>
  <c r="I80" i="92"/>
  <c r="L80" i="92"/>
  <c r="N80" i="92"/>
  <c r="AO80" i="92"/>
  <c r="AM80" i="92"/>
  <c r="Z80" i="92"/>
  <c r="R80" i="92"/>
  <c r="W80" i="92"/>
  <c r="R35" i="94"/>
  <c r="J35" i="94"/>
  <c r="AQ35" i="94"/>
  <c r="AC35" i="94"/>
  <c r="AI35" i="94"/>
  <c r="V35" i="94"/>
  <c r="M35" i="94"/>
  <c r="AM35" i="94"/>
  <c r="AK35" i="94"/>
  <c r="AA35" i="94"/>
  <c r="AO35" i="94"/>
  <c r="I35" i="94"/>
  <c r="AF35" i="94"/>
  <c r="AH35" i="94"/>
  <c r="AS35" i="94"/>
  <c r="L35" i="94"/>
  <c r="AD35" i="94"/>
  <c r="AB35" i="94"/>
  <c r="AR35" i="94"/>
  <c r="P35" i="94"/>
  <c r="S35" i="94"/>
  <c r="W35" i="94"/>
  <c r="N35" i="94"/>
  <c r="AE35" i="94"/>
  <c r="Y35" i="94"/>
  <c r="AL35" i="94"/>
  <c r="AN35" i="94"/>
  <c r="X35" i="94"/>
  <c r="O35" i="94"/>
  <c r="K35" i="94"/>
  <c r="H35" i="94"/>
  <c r="AJ35" i="94"/>
  <c r="Z35" i="94"/>
  <c r="Q35" i="94"/>
  <c r="AP35" i="94"/>
  <c r="U35" i="94"/>
  <c r="T62" i="91"/>
  <c r="AU62" i="91"/>
  <c r="AV62" i="91" s="1"/>
  <c r="T65" i="88"/>
  <c r="T73" i="87"/>
  <c r="AU73" i="87"/>
  <c r="AV73" i="87" s="1"/>
  <c r="AT40" i="94"/>
  <c r="T70" i="88"/>
  <c r="AG70" i="88"/>
  <c r="T55" i="92"/>
  <c r="AU55" i="92"/>
  <c r="AV55" i="92" s="1"/>
  <c r="AM50" i="94"/>
  <c r="AK50" i="94"/>
  <c r="AF50" i="94"/>
  <c r="AO50" i="94"/>
  <c r="K50" i="94"/>
  <c r="N50" i="94"/>
  <c r="AP50" i="94"/>
  <c r="J50" i="94"/>
  <c r="AA50" i="94"/>
  <c r="V50" i="94"/>
  <c r="O50" i="94"/>
  <c r="I50" i="94"/>
  <c r="X50" i="94"/>
  <c r="P50" i="94"/>
  <c r="H50" i="94"/>
  <c r="AN50" i="94"/>
  <c r="R50" i="94"/>
  <c r="AJ50" i="94"/>
  <c r="M50" i="94"/>
  <c r="AB50" i="94"/>
  <c r="AH50" i="94"/>
  <c r="L50" i="94"/>
  <c r="Z50" i="94"/>
  <c r="Q50" i="94"/>
  <c r="AE50" i="94"/>
  <c r="U50" i="94"/>
  <c r="AR50" i="94"/>
  <c r="AQ50" i="94"/>
  <c r="AS50" i="94"/>
  <c r="Y50" i="94"/>
  <c r="AC50" i="94"/>
  <c r="AD50" i="94"/>
  <c r="S50" i="94"/>
  <c r="AI50" i="94"/>
  <c r="W50" i="94"/>
  <c r="AL50" i="94"/>
  <c r="T49" i="91"/>
  <c r="AT49" i="92"/>
  <c r="T48" i="94"/>
  <c r="T47" i="92"/>
  <c r="AG47" i="92"/>
  <c r="AG67" i="94"/>
  <c r="AU67" i="94"/>
  <c r="AV67" i="94" s="1"/>
  <c r="AU42" i="87"/>
  <c r="AV42" i="87" s="1"/>
  <c r="T68" i="94"/>
  <c r="AR71" i="91"/>
  <c r="AB71" i="91"/>
  <c r="AP71" i="91"/>
  <c r="S71" i="91"/>
  <c r="AC71" i="91"/>
  <c r="L71" i="91"/>
  <c r="I71" i="91"/>
  <c r="N71" i="91"/>
  <c r="W71" i="91"/>
  <c r="AM71" i="91"/>
  <c r="P71" i="91"/>
  <c r="AD71" i="91"/>
  <c r="H71" i="91"/>
  <c r="AI71" i="91"/>
  <c r="O71" i="91"/>
  <c r="AQ71" i="91"/>
  <c r="R71" i="91"/>
  <c r="J71" i="91"/>
  <c r="V71" i="91"/>
  <c r="M71" i="91"/>
  <c r="AL71" i="91"/>
  <c r="AE71" i="91"/>
  <c r="AS71" i="91"/>
  <c r="AK71" i="91"/>
  <c r="Q71" i="91"/>
  <c r="Z71" i="91"/>
  <c r="AN71" i="91"/>
  <c r="Y71" i="91"/>
  <c r="U71" i="91"/>
  <c r="AH71" i="91"/>
  <c r="X71" i="91"/>
  <c r="AA71" i="91"/>
  <c r="K71" i="91"/>
  <c r="AF71" i="91"/>
  <c r="AO71" i="91"/>
  <c r="AJ71" i="91"/>
  <c r="AG61" i="91"/>
  <c r="AT28" i="92"/>
  <c r="X63" i="94"/>
  <c r="AU18" i="91"/>
  <c r="AV18" i="91" s="1"/>
  <c r="AU19" i="87"/>
  <c r="AV19" i="87" s="1"/>
  <c r="AG25" i="87"/>
  <c r="AU27" i="88"/>
  <c r="AT27" i="88"/>
  <c r="T27" i="88"/>
  <c r="Y27" i="94"/>
  <c r="AN27" i="94"/>
  <c r="AJ27" i="94"/>
  <c r="AF27" i="94"/>
  <c r="AI27" i="94"/>
  <c r="K27" i="94"/>
  <c r="V27" i="94"/>
  <c r="AB27" i="94"/>
  <c r="AR27" i="94"/>
  <c r="P27" i="94"/>
  <c r="AQ27" i="94"/>
  <c r="U27" i="94"/>
  <c r="X27" i="94"/>
  <c r="AS27" i="94"/>
  <c r="AC27" i="94"/>
  <c r="S27" i="94"/>
  <c r="H27" i="94"/>
  <c r="N27" i="94"/>
  <c r="I27" i="94"/>
  <c r="Q27" i="94"/>
  <c r="AL27" i="94"/>
  <c r="AK27" i="94"/>
  <c r="J27" i="94"/>
  <c r="AH27" i="94"/>
  <c r="O27" i="94"/>
  <c r="AM27" i="94"/>
  <c r="AA27" i="94"/>
  <c r="AE27" i="94"/>
  <c r="AO27" i="94"/>
  <c r="L27" i="94"/>
  <c r="R27" i="94"/>
  <c r="AP27" i="94"/>
  <c r="W27" i="94"/>
  <c r="AD27" i="94"/>
  <c r="Z27" i="94"/>
  <c r="M27" i="94"/>
  <c r="AA31" i="91"/>
  <c r="M31" i="91"/>
  <c r="AM31" i="91"/>
  <c r="K31" i="91"/>
  <c r="U31" i="91"/>
  <c r="AF31" i="91"/>
  <c r="Q31" i="91"/>
  <c r="AP31" i="91"/>
  <c r="AL31" i="91"/>
  <c r="R31" i="91"/>
  <c r="AK31" i="91"/>
  <c r="V31" i="91"/>
  <c r="W31" i="91"/>
  <c r="N31" i="91"/>
  <c r="AE31" i="91"/>
  <c r="X31" i="91"/>
  <c r="AQ31" i="91"/>
  <c r="P31" i="91"/>
  <c r="AR31" i="91"/>
  <c r="AJ31" i="91"/>
  <c r="S31" i="91"/>
  <c r="AS31" i="91"/>
  <c r="AI31" i="91"/>
  <c r="Y31" i="91"/>
  <c r="L31" i="91"/>
  <c r="AC31" i="91"/>
  <c r="I31" i="91"/>
  <c r="J31" i="91"/>
  <c r="AD31" i="91"/>
  <c r="AN31" i="91"/>
  <c r="AB31" i="91"/>
  <c r="AO31" i="91"/>
  <c r="Z31" i="91"/>
  <c r="AH31" i="91"/>
  <c r="H31" i="91"/>
  <c r="O31" i="91"/>
  <c r="U39" i="87"/>
  <c r="AB39" i="87"/>
  <c r="AM39" i="87"/>
  <c r="H39" i="87"/>
  <c r="M39" i="87"/>
  <c r="X39" i="87"/>
  <c r="AC39" i="87"/>
  <c r="Q39" i="87"/>
  <c r="L39" i="87"/>
  <c r="N39" i="87"/>
  <c r="AS39" i="87"/>
  <c r="AP39" i="87"/>
  <c r="R39" i="87"/>
  <c r="P39" i="87"/>
  <c r="AJ39" i="87"/>
  <c r="AF39" i="87"/>
  <c r="AQ39" i="87"/>
  <c r="AI39" i="87"/>
  <c r="J39" i="87"/>
  <c r="S39" i="87"/>
  <c r="AO39" i="87"/>
  <c r="W39" i="87"/>
  <c r="AR39" i="87"/>
  <c r="O39" i="87"/>
  <c r="K39" i="87"/>
  <c r="AD39" i="87"/>
  <c r="Z39" i="87"/>
  <c r="I39" i="87"/>
  <c r="V39" i="87"/>
  <c r="AH39" i="87"/>
  <c r="AN39" i="87"/>
  <c r="AK39" i="87"/>
  <c r="Y39" i="87"/>
  <c r="AE39" i="87"/>
  <c r="AA39" i="87"/>
  <c r="AL39" i="87"/>
  <c r="AR46" i="91"/>
  <c r="Q46" i="91"/>
  <c r="V46" i="91"/>
  <c r="AF46" i="91"/>
  <c r="AK46" i="91"/>
  <c r="P46" i="91"/>
  <c r="U46" i="91"/>
  <c r="H46" i="91"/>
  <c r="AE46" i="91"/>
  <c r="AJ46" i="91"/>
  <c r="AI46" i="91"/>
  <c r="AM46" i="91"/>
  <c r="AO46" i="91"/>
  <c r="AS46" i="91"/>
  <c r="S46" i="91"/>
  <c r="W46" i="91"/>
  <c r="J46" i="91"/>
  <c r="AP46" i="91"/>
  <c r="AC46" i="91"/>
  <c r="AQ46" i="91"/>
  <c r="M46" i="91"/>
  <c r="AB46" i="91"/>
  <c r="AL46" i="91"/>
  <c r="L46" i="91"/>
  <c r="I46" i="91"/>
  <c r="O46" i="91"/>
  <c r="AH46" i="91"/>
  <c r="Y46" i="91"/>
  <c r="AD46" i="91"/>
  <c r="AN46" i="91"/>
  <c r="K46" i="91"/>
  <c r="N46" i="91"/>
  <c r="Z46" i="91"/>
  <c r="R46" i="91"/>
  <c r="AA46" i="91"/>
  <c r="X46" i="91"/>
  <c r="AD58" i="87"/>
  <c r="AD57" i="87" s="1"/>
  <c r="H58" i="87"/>
  <c r="X58" i="87"/>
  <c r="X57" i="87" s="1"/>
  <c r="AM58" i="87"/>
  <c r="AM57" i="87" s="1"/>
  <c r="P58" i="87"/>
  <c r="P57" i="87" s="1"/>
  <c r="AF58" i="87"/>
  <c r="AF57" i="87" s="1"/>
  <c r="N58" i="87"/>
  <c r="N57" i="87" s="1"/>
  <c r="AN58" i="87"/>
  <c r="AN57" i="87" s="1"/>
  <c r="AA58" i="87"/>
  <c r="AA57" i="87" s="1"/>
  <c r="U58" i="87"/>
  <c r="U57" i="87" s="1"/>
  <c r="AP58" i="87"/>
  <c r="AP57" i="87" s="1"/>
  <c r="M58" i="87"/>
  <c r="M57" i="87" s="1"/>
  <c r="Q58" i="87"/>
  <c r="Q57" i="87" s="1"/>
  <c r="AB58" i="87"/>
  <c r="AB57" i="87" s="1"/>
  <c r="AL58" i="87"/>
  <c r="AL57" i="87" s="1"/>
  <c r="AE58" i="87"/>
  <c r="AE57" i="87" s="1"/>
  <c r="J58" i="87"/>
  <c r="J57" i="87" s="1"/>
  <c r="Y58" i="87"/>
  <c r="Y57" i="87" s="1"/>
  <c r="AI58" i="87"/>
  <c r="AI57" i="87" s="1"/>
  <c r="AS58" i="87"/>
  <c r="AS57" i="87" s="1"/>
  <c r="K58" i="87"/>
  <c r="K57" i="87" s="1"/>
  <c r="O58" i="87"/>
  <c r="O57" i="87" s="1"/>
  <c r="W58" i="87"/>
  <c r="W57" i="87" s="1"/>
  <c r="AK58" i="87"/>
  <c r="AK57" i="87" s="1"/>
  <c r="L58" i="87"/>
  <c r="L57" i="87" s="1"/>
  <c r="Z58" i="87"/>
  <c r="Z57" i="87" s="1"/>
  <c r="R58" i="87"/>
  <c r="R57" i="87" s="1"/>
  <c r="AO58" i="87"/>
  <c r="AO57" i="87" s="1"/>
  <c r="V58" i="87"/>
  <c r="V57" i="87" s="1"/>
  <c r="AC58" i="87"/>
  <c r="AC57" i="87" s="1"/>
  <c r="AH58" i="87"/>
  <c r="AH57" i="87" s="1"/>
  <c r="AJ58" i="87"/>
  <c r="AJ57" i="87" s="1"/>
  <c r="AR58" i="87"/>
  <c r="AR57" i="87" s="1"/>
  <c r="AQ58" i="87"/>
  <c r="AQ57" i="87" s="1"/>
  <c r="S58" i="87"/>
  <c r="S57" i="87" s="1"/>
  <c r="I58" i="87"/>
  <c r="I57" i="87" s="1"/>
  <c r="AG64" i="92"/>
  <c r="AT64" i="92"/>
  <c r="AJ78" i="87"/>
  <c r="AI78" i="87"/>
  <c r="AE78" i="87"/>
  <c r="AA78" i="87"/>
  <c r="AK78" i="87"/>
  <c r="AS78" i="87"/>
  <c r="AP78" i="87"/>
  <c r="AO78" i="87"/>
  <c r="AD78" i="87"/>
  <c r="N78" i="87"/>
  <c r="J78" i="87"/>
  <c r="I78" i="87"/>
  <c r="AC78" i="87"/>
  <c r="V78" i="87"/>
  <c r="K78" i="87"/>
  <c r="O78" i="87"/>
  <c r="Y78" i="87"/>
  <c r="X78" i="87"/>
  <c r="U78" i="87"/>
  <c r="AQ78" i="87"/>
  <c r="L78" i="87"/>
  <c r="AM78" i="87"/>
  <c r="AF78" i="87"/>
  <c r="AR78" i="87"/>
  <c r="AN78" i="87"/>
  <c r="AL78" i="87"/>
  <c r="AH78" i="87"/>
  <c r="R78" i="87"/>
  <c r="H78" i="87"/>
  <c r="Z78" i="87"/>
  <c r="S78" i="87"/>
  <c r="P78" i="87"/>
  <c r="Q78" i="87"/>
  <c r="M78" i="87"/>
  <c r="W78" i="87"/>
  <c r="AB78" i="87"/>
  <c r="AA100" i="94"/>
  <c r="AH100" i="94"/>
  <c r="AL100" i="94"/>
  <c r="AT105" i="87"/>
  <c r="AB100" i="88"/>
  <c r="AM100" i="88"/>
  <c r="K100" i="88"/>
  <c r="AI100" i="88"/>
  <c r="Z100" i="88"/>
  <c r="AP100" i="88"/>
  <c r="AT98" i="91"/>
  <c r="AG98" i="91"/>
  <c r="AU96" i="87"/>
  <c r="AV96" i="87" s="1"/>
  <c r="AD82" i="91"/>
  <c r="AB82" i="91"/>
  <c r="AN82" i="91"/>
  <c r="AQ82" i="91"/>
  <c r="X82" i="91"/>
  <c r="AI82" i="91"/>
  <c r="AA82" i="91"/>
  <c r="AC82" i="91"/>
  <c r="AJ82" i="91"/>
  <c r="V82" i="91"/>
  <c r="S82" i="91"/>
  <c r="AU81" i="94"/>
  <c r="AV81" i="94" s="1"/>
  <c r="T81" i="94"/>
  <c r="AG104" i="92"/>
  <c r="AU104" i="88"/>
  <c r="AV104" i="88" s="1"/>
  <c r="AG102" i="91"/>
  <c r="AR88" i="91"/>
  <c r="AN88" i="91"/>
  <c r="Z88" i="91"/>
  <c r="R88" i="91"/>
  <c r="Q88" i="91"/>
  <c r="X88" i="91"/>
  <c r="AL88" i="91"/>
  <c r="AD88" i="91"/>
  <c r="T92" i="91"/>
  <c r="AF88" i="91"/>
  <c r="AM88" i="91"/>
  <c r="AO88" i="91"/>
  <c r="AG80" i="94"/>
  <c r="H37" i="94"/>
  <c r="AR37" i="94"/>
  <c r="P37" i="94"/>
  <c r="V37" i="94"/>
  <c r="AE37" i="94"/>
  <c r="Y37" i="94"/>
  <c r="AH37" i="94"/>
  <c r="AA37" i="94"/>
  <c r="AB37" i="94"/>
  <c r="AJ37" i="94"/>
  <c r="AN37" i="94"/>
  <c r="AL37" i="94"/>
  <c r="S37" i="94"/>
  <c r="L37" i="94"/>
  <c r="X37" i="94"/>
  <c r="I37" i="94"/>
  <c r="AP37" i="94"/>
  <c r="W37" i="94"/>
  <c r="AS37" i="94"/>
  <c r="M37" i="94"/>
  <c r="AI37" i="94"/>
  <c r="AF37" i="94"/>
  <c r="O37" i="94"/>
  <c r="R37" i="94"/>
  <c r="K37" i="94"/>
  <c r="AO37" i="94"/>
  <c r="Q37" i="94"/>
  <c r="J37" i="94"/>
  <c r="AK37" i="94"/>
  <c r="AC37" i="94"/>
  <c r="AM37" i="94"/>
  <c r="AQ37" i="94"/>
  <c r="U37" i="94"/>
  <c r="Z37" i="94"/>
  <c r="N37" i="94"/>
  <c r="AD37" i="94"/>
  <c r="AT37" i="87"/>
  <c r="AT56" i="94"/>
  <c r="AT29" i="87"/>
  <c r="T29" i="87"/>
  <c r="AT62" i="88"/>
  <c r="AG62" i="88"/>
  <c r="AU74" i="92"/>
  <c r="AV74" i="92" s="1"/>
  <c r="X73" i="94"/>
  <c r="M73" i="94"/>
  <c r="AR73" i="94"/>
  <c r="Y73" i="94"/>
  <c r="W73" i="94"/>
  <c r="I73" i="94"/>
  <c r="U73" i="94"/>
  <c r="AC73" i="94"/>
  <c r="AI73" i="94"/>
  <c r="R73" i="94"/>
  <c r="P73" i="94"/>
  <c r="J73" i="94"/>
  <c r="AF73" i="94"/>
  <c r="V73" i="94"/>
  <c r="AK73" i="94"/>
  <c r="K73" i="94"/>
  <c r="AN73" i="94"/>
  <c r="AB73" i="94"/>
  <c r="AQ73" i="94"/>
  <c r="AD73" i="94"/>
  <c r="AP73" i="94"/>
  <c r="N73" i="94"/>
  <c r="Z73" i="94"/>
  <c r="AJ73" i="94"/>
  <c r="AA73" i="94"/>
  <c r="AM73" i="94"/>
  <c r="AS73" i="94"/>
  <c r="AL73" i="94"/>
  <c r="AO73" i="94"/>
  <c r="O73" i="94"/>
  <c r="AE73" i="94"/>
  <c r="Q73" i="94"/>
  <c r="AH73" i="94"/>
  <c r="H73" i="94"/>
  <c r="L73" i="94"/>
  <c r="S73" i="94"/>
  <c r="AG40" i="88"/>
  <c r="AT40" i="88"/>
  <c r="N69" i="92"/>
  <c r="AS69" i="92"/>
  <c r="AU70" i="92"/>
  <c r="P69" i="92"/>
  <c r="Q69" i="92"/>
  <c r="T70" i="92"/>
  <c r="H69" i="92"/>
  <c r="AD69" i="92"/>
  <c r="AU55" i="91"/>
  <c r="AV55" i="91" s="1"/>
  <c r="T50" i="88"/>
  <c r="AJ49" i="87"/>
  <c r="S49" i="87"/>
  <c r="Y49" i="87"/>
  <c r="AA49" i="87"/>
  <c r="AP49" i="87"/>
  <c r="AP45" i="87" s="1"/>
  <c r="Z49" i="87"/>
  <c r="V49" i="87"/>
  <c r="AO49" i="87"/>
  <c r="K49" i="87"/>
  <c r="AC49" i="87"/>
  <c r="N49" i="87"/>
  <c r="H49" i="87"/>
  <c r="O49" i="87"/>
  <c r="AL49" i="87"/>
  <c r="R49" i="87"/>
  <c r="X49" i="87"/>
  <c r="AH49" i="87"/>
  <c r="L49" i="87"/>
  <c r="L45" i="87" s="1"/>
  <c r="AB49" i="87"/>
  <c r="AE49" i="87"/>
  <c r="AS49" i="87"/>
  <c r="AM49" i="87"/>
  <c r="J49" i="87"/>
  <c r="I49" i="87"/>
  <c r="W49" i="87"/>
  <c r="AQ49" i="87"/>
  <c r="AK49" i="87"/>
  <c r="P49" i="87"/>
  <c r="M49" i="87"/>
  <c r="AN49" i="87"/>
  <c r="AD49" i="87"/>
  <c r="AR49" i="87"/>
  <c r="U49" i="87"/>
  <c r="AF49" i="87"/>
  <c r="AI49" i="87"/>
  <c r="Q49" i="87"/>
  <c r="T48" i="88"/>
  <c r="AU48" i="88"/>
  <c r="AV48" i="88" s="1"/>
  <c r="AG67" i="88"/>
  <c r="T66" i="87"/>
  <c r="AT66" i="87"/>
  <c r="AG68" i="88"/>
  <c r="T68" i="88"/>
  <c r="AN59" i="91"/>
  <c r="H59" i="91"/>
  <c r="AJ59" i="91"/>
  <c r="Z59" i="91"/>
  <c r="AK59" i="91"/>
  <c r="L59" i="91"/>
  <c r="AI59" i="91"/>
  <c r="AB59" i="91"/>
  <c r="AC59" i="91"/>
  <c r="N59" i="91"/>
  <c r="AP59" i="91"/>
  <c r="X59" i="91"/>
  <c r="J59" i="91"/>
  <c r="AA59" i="91"/>
  <c r="U59" i="91"/>
  <c r="M59" i="91"/>
  <c r="AR59" i="91"/>
  <c r="P59" i="91"/>
  <c r="R59" i="91"/>
  <c r="I59" i="91"/>
  <c r="AM59" i="91"/>
  <c r="O59" i="91"/>
  <c r="K59" i="91"/>
  <c r="W59" i="91"/>
  <c r="AQ59" i="91"/>
  <c r="AF59" i="91"/>
  <c r="AH59" i="91"/>
  <c r="AL59" i="91"/>
  <c r="Q59" i="91"/>
  <c r="Y59" i="91"/>
  <c r="S59" i="91"/>
  <c r="AS59" i="91"/>
  <c r="AE59" i="91"/>
  <c r="AO59" i="91"/>
  <c r="V59" i="91"/>
  <c r="AD59" i="91"/>
  <c r="T59" i="92"/>
  <c r="AT72" i="88"/>
  <c r="AK60" i="92"/>
  <c r="AK57" i="92" s="1"/>
  <c r="M60" i="92"/>
  <c r="M57" i="92" s="1"/>
  <c r="AH60" i="92"/>
  <c r="AH57" i="92" s="1"/>
  <c r="K60" i="92"/>
  <c r="K57" i="92" s="1"/>
  <c r="AO60" i="92"/>
  <c r="AO57" i="92" s="1"/>
  <c r="I60" i="92"/>
  <c r="I57" i="92" s="1"/>
  <c r="AL60" i="92"/>
  <c r="AL57" i="92" s="1"/>
  <c r="R60" i="92"/>
  <c r="R57" i="92" s="1"/>
  <c r="N60" i="92"/>
  <c r="N57" i="92" s="1"/>
  <c r="AD60" i="92"/>
  <c r="AD57" i="92" s="1"/>
  <c r="AS60" i="92"/>
  <c r="AS57" i="92" s="1"/>
  <c r="P60" i="92"/>
  <c r="P57" i="92" s="1"/>
  <c r="AC60" i="92"/>
  <c r="AC57" i="92" s="1"/>
  <c r="AQ60" i="92"/>
  <c r="AQ57" i="92" s="1"/>
  <c r="AA60" i="92"/>
  <c r="AA57" i="92" s="1"/>
  <c r="W60" i="92"/>
  <c r="W57" i="92" s="1"/>
  <c r="S60" i="92"/>
  <c r="S57" i="92" s="1"/>
  <c r="V60" i="92"/>
  <c r="V57" i="92" s="1"/>
  <c r="Q60" i="92"/>
  <c r="Q57" i="92" s="1"/>
  <c r="O60" i="92"/>
  <c r="O57" i="92" s="1"/>
  <c r="AN60" i="92"/>
  <c r="AN57" i="92" s="1"/>
  <c r="AP60" i="92"/>
  <c r="AP57" i="92" s="1"/>
  <c r="AM60" i="92"/>
  <c r="AM57" i="92" s="1"/>
  <c r="X60" i="92"/>
  <c r="X57" i="92" s="1"/>
  <c r="Z60" i="92"/>
  <c r="Z57" i="92" s="1"/>
  <c r="AJ60" i="92"/>
  <c r="AJ57" i="92" s="1"/>
  <c r="AR60" i="92"/>
  <c r="AR57" i="92" s="1"/>
  <c r="AI60" i="92"/>
  <c r="AI57" i="92" s="1"/>
  <c r="J60" i="92"/>
  <c r="J57" i="92" s="1"/>
  <c r="Y60" i="92"/>
  <c r="Y57" i="92" s="1"/>
  <c r="L60" i="92"/>
  <c r="L57" i="92" s="1"/>
  <c r="AE60" i="92"/>
  <c r="AE57" i="92" s="1"/>
  <c r="H60" i="92"/>
  <c r="H57" i="92" s="1"/>
  <c r="AF60" i="92"/>
  <c r="AF57" i="92" s="1"/>
  <c r="AB60" i="92"/>
  <c r="AB57" i="92" s="1"/>
  <c r="U60" i="92"/>
  <c r="T18" i="92"/>
  <c r="AT18" i="92"/>
  <c r="AT19" i="91"/>
  <c r="AU30" i="88"/>
  <c r="AV30" i="88" s="1"/>
  <c r="AT30" i="88"/>
  <c r="AR31" i="92"/>
  <c r="AJ31" i="92"/>
  <c r="AF31" i="92"/>
  <c r="AH31" i="92"/>
  <c r="X31" i="92"/>
  <c r="P31" i="92"/>
  <c r="Y31" i="92"/>
  <c r="U31" i="92"/>
  <c r="K31" i="92"/>
  <c r="AA31" i="92"/>
  <c r="Z31" i="92"/>
  <c r="AN31" i="92"/>
  <c r="Q31" i="92"/>
  <c r="W31" i="92"/>
  <c r="AB31" i="92"/>
  <c r="S31" i="92"/>
  <c r="AM31" i="92"/>
  <c r="AK31" i="92"/>
  <c r="J31" i="92"/>
  <c r="O31" i="92"/>
  <c r="AC31" i="92"/>
  <c r="M31" i="92"/>
  <c r="AD31" i="92"/>
  <c r="R31" i="92"/>
  <c r="AL31" i="92"/>
  <c r="L31" i="92"/>
  <c r="AE31" i="92"/>
  <c r="H31" i="92"/>
  <c r="AQ31" i="92"/>
  <c r="AI31" i="92"/>
  <c r="V31" i="92"/>
  <c r="AP31" i="92"/>
  <c r="I31" i="92"/>
  <c r="AO31" i="92"/>
  <c r="N31" i="92"/>
  <c r="AS31" i="92"/>
  <c r="AG34" i="94"/>
  <c r="T34" i="94"/>
  <c r="U43" i="87"/>
  <c r="AR43" i="87"/>
  <c r="Z43" i="87"/>
  <c r="AK43" i="87"/>
  <c r="Q43" i="87"/>
  <c r="S43" i="87"/>
  <c r="AN43" i="87"/>
  <c r="Y43" i="87"/>
  <c r="P43" i="87"/>
  <c r="AM43" i="87"/>
  <c r="AJ43" i="87"/>
  <c r="AC43" i="87"/>
  <c r="R43" i="87"/>
  <c r="W43" i="87"/>
  <c r="AD43" i="87"/>
  <c r="K43" i="87"/>
  <c r="AB43" i="87"/>
  <c r="N43" i="87"/>
  <c r="H43" i="87"/>
  <c r="L43" i="87"/>
  <c r="AF43" i="87"/>
  <c r="V43" i="87"/>
  <c r="J43" i="87"/>
  <c r="AE43" i="87"/>
  <c r="X43" i="87"/>
  <c r="AA43" i="87"/>
  <c r="AO43" i="87"/>
  <c r="AP43" i="87"/>
  <c r="AQ43" i="87"/>
  <c r="AI43" i="87"/>
  <c r="AH43" i="87"/>
  <c r="M43" i="87"/>
  <c r="I43" i="87"/>
  <c r="AL43" i="87"/>
  <c r="O43" i="87"/>
  <c r="AS43" i="87"/>
  <c r="AU54" i="87"/>
  <c r="AV54" i="87" s="1"/>
  <c r="T54" i="87"/>
  <c r="AL82" i="87"/>
  <c r="AO82" i="87"/>
  <c r="AK82" i="87"/>
  <c r="K82" i="87"/>
  <c r="Z82" i="87"/>
  <c r="J82" i="87"/>
  <c r="W82" i="87"/>
  <c r="AD82" i="87"/>
  <c r="Y82" i="87"/>
  <c r="AR82" i="87"/>
  <c r="AN82" i="87"/>
  <c r="Q82" i="87"/>
  <c r="AJ82" i="87"/>
  <c r="AI82" i="87"/>
  <c r="I82" i="87"/>
  <c r="AF82" i="87"/>
  <c r="X82" i="87"/>
  <c r="R82" i="87"/>
  <c r="M82" i="87"/>
  <c r="AM82" i="87"/>
  <c r="S82" i="87"/>
  <c r="O82" i="87"/>
  <c r="V82" i="87"/>
  <c r="AQ82" i="87"/>
  <c r="N82" i="87"/>
  <c r="AU105" i="91"/>
  <c r="AV105" i="91" s="1"/>
  <c r="AO100" i="92"/>
  <c r="AD100" i="92"/>
  <c r="L100" i="92"/>
  <c r="AR100" i="92"/>
  <c r="AM100" i="92"/>
  <c r="AU101" i="92"/>
  <c r="AV101" i="92" s="1"/>
  <c r="AS100" i="92"/>
  <c r="AC100" i="92"/>
  <c r="K100" i="92"/>
  <c r="Y100" i="92"/>
  <c r="AU93" i="87"/>
  <c r="AV93" i="87" s="1"/>
  <c r="AG81" i="91"/>
  <c r="T81" i="91"/>
  <c r="AT81" i="91"/>
  <c r="AU104" i="87"/>
  <c r="AV104" i="87" s="1"/>
  <c r="T104" i="87"/>
  <c r="AU102" i="92"/>
  <c r="AV102" i="92" s="1"/>
  <c r="T102" i="92"/>
  <c r="AU102" i="88"/>
  <c r="AV102" i="88" s="1"/>
  <c r="AT99" i="91"/>
  <c r="T99" i="91"/>
  <c r="AU99" i="91"/>
  <c r="AV99" i="91" s="1"/>
  <c r="AG97" i="94"/>
  <c r="J94" i="87"/>
  <c r="AS94" i="87"/>
  <c r="AU95" i="87"/>
  <c r="AV95" i="87" s="1"/>
  <c r="AQ94" i="87"/>
  <c r="AB94" i="87"/>
  <c r="X94" i="87"/>
  <c r="M94" i="87"/>
  <c r="AR94" i="87"/>
  <c r="AB88" i="92"/>
  <c r="AO88" i="92"/>
  <c r="L88" i="92"/>
  <c r="N88" i="92"/>
  <c r="AE88" i="92"/>
  <c r="AQ88" i="92"/>
  <c r="I88" i="92"/>
  <c r="M88" i="92"/>
  <c r="AK88" i="92"/>
  <c r="J88" i="92"/>
  <c r="R88" i="92"/>
  <c r="W88" i="92"/>
  <c r="AI88" i="92"/>
  <c r="AS88" i="92"/>
  <c r="O88" i="92"/>
  <c r="AJ88" i="92"/>
  <c r="Y88" i="92"/>
  <c r="Q88" i="92"/>
  <c r="K88" i="92"/>
  <c r="AC88" i="92"/>
  <c r="AN88" i="92"/>
  <c r="AM88" i="92"/>
  <c r="S88" i="92"/>
  <c r="AP88" i="92"/>
  <c r="AR88" i="92"/>
  <c r="V88" i="92"/>
  <c r="X88" i="92"/>
  <c r="AL88" i="92"/>
  <c r="P88" i="92"/>
  <c r="AU91" i="92"/>
  <c r="AV91" i="92" s="1"/>
  <c r="T91" i="92"/>
  <c r="P82" i="92"/>
  <c r="H82" i="92"/>
  <c r="AJ82" i="92"/>
  <c r="AE82" i="92"/>
  <c r="AQ82" i="92"/>
  <c r="J82" i="92"/>
  <c r="V82" i="92"/>
  <c r="AR82" i="92"/>
  <c r="AF82" i="92"/>
  <c r="Y82" i="92"/>
  <c r="AB82" i="92"/>
  <c r="AG84" i="88"/>
  <c r="T80" i="91"/>
  <c r="AT80" i="91"/>
  <c r="AU80" i="91"/>
  <c r="AV80" i="91" s="1"/>
  <c r="AU36" i="92"/>
  <c r="AV36" i="92" s="1"/>
  <c r="AG36" i="88"/>
  <c r="T36" i="88"/>
  <c r="T56" i="87"/>
  <c r="AT56" i="87"/>
  <c r="AG56" i="87"/>
  <c r="AU56" i="87"/>
  <c r="AV56" i="87" s="1"/>
  <c r="AH29" i="94"/>
  <c r="AA29" i="94"/>
  <c r="AP29" i="94"/>
  <c r="Y29" i="94"/>
  <c r="Q29" i="94"/>
  <c r="AQ29" i="94"/>
  <c r="AS29" i="94"/>
  <c r="AM29" i="94"/>
  <c r="S29" i="94"/>
  <c r="J29" i="94"/>
  <c r="H29" i="94"/>
  <c r="AF29" i="94"/>
  <c r="AO29" i="94"/>
  <c r="AL29" i="94"/>
  <c r="L29" i="94"/>
  <c r="V29" i="94"/>
  <c r="AR29" i="94"/>
  <c r="P29" i="94"/>
  <c r="AJ29" i="94"/>
  <c r="AI29" i="94"/>
  <c r="Z29" i="94"/>
  <c r="M29" i="94"/>
  <c r="AC29" i="94"/>
  <c r="W29" i="94"/>
  <c r="N29" i="94"/>
  <c r="I29" i="94"/>
  <c r="AD29" i="94"/>
  <c r="AE29" i="94"/>
  <c r="U29" i="94"/>
  <c r="AK29" i="94"/>
  <c r="O29" i="94"/>
  <c r="X29" i="94"/>
  <c r="AN29" i="94"/>
  <c r="K29" i="94"/>
  <c r="R29" i="94"/>
  <c r="AB29" i="94"/>
  <c r="AT65" i="94"/>
  <c r="T65" i="94"/>
  <c r="T73" i="92"/>
  <c r="AU73" i="92"/>
  <c r="AV73" i="92" s="1"/>
  <c r="AC69" i="87"/>
  <c r="AH55" i="94"/>
  <c r="Y55" i="94"/>
  <c r="H55" i="94"/>
  <c r="S55" i="94"/>
  <c r="R55" i="94"/>
  <c r="AS55" i="94"/>
  <c r="W55" i="94"/>
  <c r="Q55" i="94"/>
  <c r="AN55" i="94"/>
  <c r="AL55" i="94"/>
  <c r="U55" i="94"/>
  <c r="AA55" i="94"/>
  <c r="M55" i="94"/>
  <c r="K55" i="94"/>
  <c r="AM55" i="94"/>
  <c r="I55" i="94"/>
  <c r="O55" i="94"/>
  <c r="AI55" i="94"/>
  <c r="AQ55" i="94"/>
  <c r="L55" i="94"/>
  <c r="AC55" i="94"/>
  <c r="AR55" i="94"/>
  <c r="AD55" i="94"/>
  <c r="AB55" i="94"/>
  <c r="N55" i="94"/>
  <c r="AO55" i="94"/>
  <c r="Z55" i="94"/>
  <c r="J55" i="94"/>
  <c r="AF55" i="94"/>
  <c r="AK55" i="94"/>
  <c r="AE55" i="94"/>
  <c r="P55" i="94"/>
  <c r="AJ55" i="94"/>
  <c r="X55" i="94"/>
  <c r="AP55" i="94"/>
  <c r="V55" i="94"/>
  <c r="S47" i="94"/>
  <c r="Y47" i="94"/>
  <c r="AB47" i="94"/>
  <c r="H47" i="94"/>
  <c r="O47" i="94"/>
  <c r="AQ47" i="94"/>
  <c r="N47" i="94"/>
  <c r="AN47" i="94"/>
  <c r="AF47" i="94"/>
  <c r="V47" i="94"/>
  <c r="R47" i="94"/>
  <c r="AD47" i="94"/>
  <c r="U47" i="94"/>
  <c r="L47" i="94"/>
  <c r="P47" i="94"/>
  <c r="AI47" i="94"/>
  <c r="Z47" i="94"/>
  <c r="X47" i="94"/>
  <c r="AC47" i="94"/>
  <c r="M47" i="94"/>
  <c r="AO47" i="94"/>
  <c r="AH47" i="94"/>
  <c r="AE47" i="94"/>
  <c r="AP47" i="94"/>
  <c r="I47" i="94"/>
  <c r="AA47" i="94"/>
  <c r="AK47" i="94"/>
  <c r="AS47" i="94"/>
  <c r="AJ47" i="94"/>
  <c r="AL47" i="94"/>
  <c r="AR47" i="94"/>
  <c r="AM47" i="94"/>
  <c r="K47" i="94"/>
  <c r="Q47" i="94"/>
  <c r="J47" i="94"/>
  <c r="W47" i="94"/>
  <c r="T47" i="87"/>
  <c r="T42" i="92"/>
  <c r="AL71" i="94"/>
  <c r="H71" i="94"/>
  <c r="I71" i="94"/>
  <c r="AN71" i="94"/>
  <c r="AI71" i="94"/>
  <c r="AO71" i="94"/>
  <c r="K71" i="94"/>
  <c r="V71" i="94"/>
  <c r="J71" i="94"/>
  <c r="AH71" i="94"/>
  <c r="AC71" i="94"/>
  <c r="AQ71" i="94"/>
  <c r="AF71" i="94"/>
  <c r="AE71" i="94"/>
  <c r="AM71" i="94"/>
  <c r="AA71" i="94"/>
  <c r="AB71" i="94"/>
  <c r="AK71" i="94"/>
  <c r="AS71" i="94"/>
  <c r="P71" i="94"/>
  <c r="Q71" i="94"/>
  <c r="R71" i="94"/>
  <c r="AD71" i="94"/>
  <c r="U71" i="94"/>
  <c r="Z71" i="94"/>
  <c r="N71" i="94"/>
  <c r="M71" i="94"/>
  <c r="AR71" i="94"/>
  <c r="L71" i="94"/>
  <c r="W71" i="94"/>
  <c r="X71" i="94"/>
  <c r="S71" i="94"/>
  <c r="Y71" i="94"/>
  <c r="O71" i="94"/>
  <c r="AP71" i="94"/>
  <c r="AJ71" i="94"/>
  <c r="T61" i="94"/>
  <c r="AG61" i="94"/>
  <c r="T60" i="91"/>
  <c r="AU28" i="87"/>
  <c r="AV28" i="87" s="1"/>
  <c r="T19" i="92"/>
  <c r="I25" i="92"/>
  <c r="O25" i="92"/>
  <c r="M25" i="92"/>
  <c r="W25" i="92"/>
  <c r="AI25" i="92"/>
  <c r="AH25" i="92"/>
  <c r="V25" i="92"/>
  <c r="Q25" i="92"/>
  <c r="K25" i="92"/>
  <c r="Y25" i="92"/>
  <c r="S25" i="92"/>
  <c r="AD25" i="92"/>
  <c r="N25" i="92"/>
  <c r="AP25" i="92"/>
  <c r="AF25" i="92"/>
  <c r="L25" i="92"/>
  <c r="AK25" i="92"/>
  <c r="X25" i="92"/>
  <c r="AQ25" i="92"/>
  <c r="AL25" i="92"/>
  <c r="U25" i="92"/>
  <c r="AE25" i="92"/>
  <c r="R25" i="92"/>
  <c r="AB25" i="92"/>
  <c r="H25" i="92"/>
  <c r="AJ25" i="92"/>
  <c r="AM25" i="92"/>
  <c r="Z25" i="92"/>
  <c r="AR25" i="92"/>
  <c r="AO25" i="92"/>
  <c r="J25" i="92"/>
  <c r="AA25" i="92"/>
  <c r="AN25" i="92"/>
  <c r="AC25" i="92"/>
  <c r="AS25" i="92"/>
  <c r="P25" i="92"/>
  <c r="AT27" i="91"/>
  <c r="AA33" i="91"/>
  <c r="W33" i="91"/>
  <c r="AF33" i="91"/>
  <c r="AP33" i="91"/>
  <c r="AS33" i="91"/>
  <c r="N33" i="91"/>
  <c r="X33" i="91"/>
  <c r="AD33" i="91"/>
  <c r="U33" i="91"/>
  <c r="AN33" i="91"/>
  <c r="J33" i="91"/>
  <c r="AQ33" i="91"/>
  <c r="O33" i="91"/>
  <c r="AC33" i="91"/>
  <c r="AB33" i="91"/>
  <c r="AI33" i="91"/>
  <c r="M33" i="91"/>
  <c r="AH33" i="91"/>
  <c r="AJ33" i="91"/>
  <c r="AR33" i="91"/>
  <c r="Z33" i="91"/>
  <c r="AL33" i="91"/>
  <c r="AM33" i="91"/>
  <c r="K33" i="91"/>
  <c r="Q33" i="91"/>
  <c r="Y33" i="91"/>
  <c r="AK33" i="91"/>
  <c r="R33" i="91"/>
  <c r="L33" i="91"/>
  <c r="I33" i="91"/>
  <c r="H33" i="91"/>
  <c r="V33" i="91"/>
  <c r="P33" i="91"/>
  <c r="AO33" i="91"/>
  <c r="AE33" i="91"/>
  <c r="S33" i="91"/>
  <c r="AT43" i="91"/>
  <c r="X52" i="92"/>
  <c r="AB52" i="92"/>
  <c r="Q52" i="92"/>
  <c r="M52" i="92"/>
  <c r="AA52" i="92"/>
  <c r="AJ52" i="92"/>
  <c r="P52" i="92"/>
  <c r="AH52" i="92"/>
  <c r="AR52" i="92"/>
  <c r="AS52" i="92"/>
  <c r="AI52" i="92"/>
  <c r="U52" i="92"/>
  <c r="AC52" i="92"/>
  <c r="AF52" i="92"/>
  <c r="S52" i="92"/>
  <c r="Z52" i="92"/>
  <c r="AD52" i="92"/>
  <c r="J52" i="92"/>
  <c r="H52" i="92"/>
  <c r="Y52" i="92"/>
  <c r="O52" i="92"/>
  <c r="I52" i="92"/>
  <c r="AL52" i="92"/>
  <c r="AN52" i="92"/>
  <c r="K52" i="92"/>
  <c r="AM52" i="92"/>
  <c r="R52" i="92"/>
  <c r="W52" i="92"/>
  <c r="N52" i="92"/>
  <c r="AO52" i="92"/>
  <c r="V52" i="92"/>
  <c r="AE52" i="92"/>
  <c r="AK52" i="92"/>
  <c r="L52" i="92"/>
  <c r="AQ52" i="92"/>
  <c r="AP52" i="92"/>
  <c r="AT54" i="91"/>
  <c r="AU54" i="91"/>
  <c r="AV54" i="91" s="1"/>
  <c r="AG58" i="92"/>
  <c r="AU58" i="92"/>
  <c r="AV58" i="92" s="1"/>
  <c r="T77" i="88"/>
  <c r="AT77" i="94"/>
  <c r="AL78" i="92"/>
  <c r="O78" i="92"/>
  <c r="X78" i="92"/>
  <c r="AI78" i="92"/>
  <c r="AK78" i="92"/>
  <c r="M78" i="92"/>
  <c r="AH78" i="92"/>
  <c r="N78" i="92"/>
  <c r="N76" i="92" s="1"/>
  <c r="AA78" i="92"/>
  <c r="AR78" i="92"/>
  <c r="Z78" i="92"/>
  <c r="AM78" i="92"/>
  <c r="H78" i="92"/>
  <c r="S78" i="92"/>
  <c r="AS78" i="92"/>
  <c r="AO78" i="92"/>
  <c r="W78" i="92"/>
  <c r="J78" i="92"/>
  <c r="AQ78" i="92"/>
  <c r="AD78" i="92"/>
  <c r="L78" i="92"/>
  <c r="K78" i="92"/>
  <c r="R78" i="92"/>
  <c r="AF78" i="92"/>
  <c r="P78" i="92"/>
  <c r="V78" i="92"/>
  <c r="Y78" i="92"/>
  <c r="AJ78" i="92"/>
  <c r="AJ76" i="92" s="1"/>
  <c r="U78" i="92"/>
  <c r="AP78" i="92"/>
  <c r="AC78" i="92"/>
  <c r="AN78" i="92"/>
  <c r="AN76" i="92" s="1"/>
  <c r="I78" i="92"/>
  <c r="AB78" i="92"/>
  <c r="Q78" i="92"/>
  <c r="AE78" i="92"/>
  <c r="AE76" i="92" s="1"/>
  <c r="AT83" i="91"/>
  <c r="K82" i="91"/>
  <c r="AG105" i="88"/>
  <c r="AU103" i="91"/>
  <c r="AV103" i="91" s="1"/>
  <c r="AT101" i="94"/>
  <c r="AO100" i="94"/>
  <c r="AU98" i="92"/>
  <c r="AV98" i="92" s="1"/>
  <c r="AU96" i="88"/>
  <c r="AV96" i="88" s="1"/>
  <c r="AT96" i="88"/>
  <c r="AQ88" i="91"/>
  <c r="U88" i="91"/>
  <c r="N88" i="91"/>
  <c r="AA88" i="91"/>
  <c r="K88" i="91"/>
  <c r="T89" i="87"/>
  <c r="AU87" i="91"/>
  <c r="AV87" i="91" s="1"/>
  <c r="AG87" i="91"/>
  <c r="T85" i="87"/>
  <c r="T81" i="92"/>
  <c r="AG81" i="92"/>
  <c r="AG81" i="88"/>
  <c r="T79" i="91"/>
  <c r="AU79" i="91"/>
  <c r="AV79" i="91" s="1"/>
  <c r="Z100" i="94"/>
  <c r="AD100" i="94"/>
  <c r="O100" i="94"/>
  <c r="S100" i="94"/>
  <c r="AQ100" i="94"/>
  <c r="J100" i="94"/>
  <c r="R100" i="94"/>
  <c r="Q100" i="94"/>
  <c r="M100" i="94"/>
  <c r="L100" i="94"/>
  <c r="P100" i="94"/>
  <c r="W100" i="94"/>
  <c r="AI100" i="94"/>
  <c r="X100" i="94"/>
  <c r="I100" i="94"/>
  <c r="AB100" i="94"/>
  <c r="AP100" i="94"/>
  <c r="AR100" i="94"/>
  <c r="AF100" i="94"/>
  <c r="AE100" i="94"/>
  <c r="AC94" i="92"/>
  <c r="AD94" i="92"/>
  <c r="J94" i="92"/>
  <c r="S94" i="92"/>
  <c r="Z94" i="92"/>
  <c r="AN94" i="92"/>
  <c r="I94" i="92"/>
  <c r="L94" i="92"/>
  <c r="M94" i="92"/>
  <c r="P94" i="92"/>
  <c r="AO94" i="92"/>
  <c r="AI94" i="92"/>
  <c r="AL94" i="92"/>
  <c r="Y94" i="92"/>
  <c r="AM94" i="92"/>
  <c r="X94" i="92"/>
  <c r="AQ94" i="92"/>
  <c r="AB94" i="92"/>
  <c r="N94" i="92"/>
  <c r="Q94" i="92"/>
  <c r="AF94" i="92"/>
  <c r="AE94" i="92"/>
  <c r="O94" i="92"/>
  <c r="AK94" i="92"/>
  <c r="AA94" i="92"/>
  <c r="V94" i="92"/>
  <c r="W94" i="92"/>
  <c r="K94" i="92"/>
  <c r="AU99" i="88"/>
  <c r="AV99" i="88" s="1"/>
  <c r="AA94" i="94"/>
  <c r="AL94" i="94"/>
  <c r="AD94" i="94"/>
  <c r="L94" i="94"/>
  <c r="O94" i="94"/>
  <c r="AG95" i="94"/>
  <c r="U94" i="94"/>
  <c r="Y94" i="94"/>
  <c r="T90" i="94"/>
  <c r="AU90" i="94"/>
  <c r="AV90" i="94" s="1"/>
  <c r="AU86" i="91"/>
  <c r="AV86" i="91" s="1"/>
  <c r="AG84" i="92"/>
  <c r="T37" i="88"/>
  <c r="AU56" i="88"/>
  <c r="AV56" i="88" s="1"/>
  <c r="AT56" i="88"/>
  <c r="J29" i="91"/>
  <c r="AE29" i="91"/>
  <c r="N29" i="91"/>
  <c r="AK29" i="91"/>
  <c r="AH29" i="91"/>
  <c r="H29" i="91"/>
  <c r="Z29" i="91"/>
  <c r="AS29" i="91"/>
  <c r="Y29" i="91"/>
  <c r="AN29" i="91"/>
  <c r="AJ29" i="91"/>
  <c r="AF29" i="91"/>
  <c r="AO29" i="91"/>
  <c r="AM29" i="91"/>
  <c r="AB29" i="91"/>
  <c r="AP29" i="91"/>
  <c r="I29" i="91"/>
  <c r="K29" i="91"/>
  <c r="AA29" i="91"/>
  <c r="R29" i="91"/>
  <c r="O29" i="91"/>
  <c r="X29" i="91"/>
  <c r="Q29" i="91"/>
  <c r="AD29" i="91"/>
  <c r="L29" i="91"/>
  <c r="P29" i="91"/>
  <c r="V29" i="91"/>
  <c r="AR29" i="91"/>
  <c r="AC29" i="91"/>
  <c r="AI29" i="91"/>
  <c r="AQ29" i="91"/>
  <c r="AL29" i="91"/>
  <c r="M29" i="91"/>
  <c r="S29" i="91"/>
  <c r="W29" i="91"/>
  <c r="U29" i="91"/>
  <c r="AG62" i="94"/>
  <c r="AU70" i="94"/>
  <c r="AV70" i="94" s="1"/>
  <c r="AG70" i="94"/>
  <c r="AU50" i="87"/>
  <c r="AV50" i="87" s="1"/>
  <c r="AS50" i="91"/>
  <c r="K50" i="91"/>
  <c r="O50" i="91"/>
  <c r="AI50" i="91"/>
  <c r="AD50" i="91"/>
  <c r="W50" i="91"/>
  <c r="J50" i="91"/>
  <c r="N50" i="91"/>
  <c r="AP50" i="91"/>
  <c r="AB50" i="91"/>
  <c r="AF50" i="91"/>
  <c r="Z50" i="91"/>
  <c r="M50" i="91"/>
  <c r="L50" i="91"/>
  <c r="P50" i="91"/>
  <c r="U50" i="91"/>
  <c r="H50" i="91"/>
  <c r="AJ50" i="91"/>
  <c r="AR50" i="91"/>
  <c r="X50" i="91"/>
  <c r="AM50" i="91"/>
  <c r="AH50" i="91"/>
  <c r="Y50" i="91"/>
  <c r="AK50" i="91"/>
  <c r="AQ50" i="91"/>
  <c r="V50" i="91"/>
  <c r="AA50" i="91"/>
  <c r="R50" i="91"/>
  <c r="S50" i="91"/>
  <c r="I50" i="91"/>
  <c r="AC50" i="91"/>
  <c r="AL50" i="91"/>
  <c r="AO50" i="91"/>
  <c r="Q50" i="91"/>
  <c r="AN50" i="91"/>
  <c r="AE50" i="91"/>
  <c r="AT47" i="88"/>
  <c r="AG47" i="88"/>
  <c r="AT66" i="88"/>
  <c r="T42" i="91"/>
  <c r="S63" i="91"/>
  <c r="AE63" i="91"/>
  <c r="AQ63" i="91"/>
  <c r="M63" i="91"/>
  <c r="W63" i="91"/>
  <c r="X63" i="91"/>
  <c r="J63" i="91"/>
  <c r="R63" i="91"/>
  <c r="K63" i="91"/>
  <c r="Q63" i="91"/>
  <c r="P63" i="91"/>
  <c r="AT59" i="94"/>
  <c r="T71" i="92"/>
  <c r="AU71" i="92"/>
  <c r="AV71" i="92" s="1"/>
  <c r="AU71" i="88"/>
  <c r="AV71" i="88" s="1"/>
  <c r="AG61" i="88"/>
  <c r="T60" i="87"/>
  <c r="AU60" i="87"/>
  <c r="AV60" i="87" s="1"/>
  <c r="AT60" i="87"/>
  <c r="AU28" i="94"/>
  <c r="AV28" i="94" s="1"/>
  <c r="AG41" i="94"/>
  <c r="AU41" i="94"/>
  <c r="AV41" i="94" s="1"/>
  <c r="AB58" i="94"/>
  <c r="Z58" i="94"/>
  <c r="AO58" i="94"/>
  <c r="V58" i="94"/>
  <c r="V57" i="94" s="1"/>
  <c r="AD58" i="94"/>
  <c r="AE58" i="94"/>
  <c r="AN58" i="94"/>
  <c r="R58" i="94"/>
  <c r="R57" i="94" s="1"/>
  <c r="AP58" i="94"/>
  <c r="AS58" i="94"/>
  <c r="K58" i="94"/>
  <c r="AF58" i="94"/>
  <c r="AF57" i="94" s="1"/>
  <c r="I58" i="94"/>
  <c r="M58" i="94"/>
  <c r="AL58" i="94"/>
  <c r="AC58" i="94"/>
  <c r="AC57" i="94" s="1"/>
  <c r="J58" i="94"/>
  <c r="AA58" i="94"/>
  <c r="AR58" i="94"/>
  <c r="O58" i="94"/>
  <c r="O57" i="94" s="1"/>
  <c r="AI58" i="94"/>
  <c r="L58" i="94"/>
  <c r="AH58" i="94"/>
  <c r="AK58" i="94"/>
  <c r="AK57" i="94" s="1"/>
  <c r="Q58" i="94"/>
  <c r="AQ58" i="94"/>
  <c r="W58" i="94"/>
  <c r="H58" i="94"/>
  <c r="S58" i="94"/>
  <c r="X58" i="94"/>
  <c r="U58" i="94"/>
  <c r="P58" i="94"/>
  <c r="AJ58" i="94"/>
  <c r="AM58" i="94"/>
  <c r="N58" i="94"/>
  <c r="Y58" i="94"/>
  <c r="Y57" i="94" s="1"/>
  <c r="X62" i="32"/>
  <c r="AD62" i="32"/>
  <c r="K62" i="32"/>
  <c r="AC62" i="32"/>
  <c r="AJ62" i="32"/>
  <c r="AP62" i="32"/>
  <c r="W62" i="32"/>
  <c r="P62" i="32"/>
  <c r="AQ62" i="32"/>
  <c r="AA62" i="32"/>
  <c r="U62" i="32"/>
  <c r="AB62" i="32"/>
  <c r="AM62" i="32"/>
  <c r="H62" i="32"/>
  <c r="AN62" i="32"/>
  <c r="M62" i="32"/>
  <c r="AO62" i="32"/>
  <c r="N62" i="32"/>
  <c r="AH62" i="32"/>
  <c r="O62" i="32"/>
  <c r="Q62" i="32"/>
  <c r="AK62" i="32"/>
  <c r="Y62" i="32"/>
  <c r="Z62" i="32"/>
  <c r="I62" i="32"/>
  <c r="J62" i="32"/>
  <c r="AE62" i="32"/>
  <c r="AF62" i="32"/>
  <c r="L62" i="32"/>
  <c r="R62" i="32"/>
  <c r="AR62" i="32"/>
  <c r="AL62" i="32"/>
  <c r="V62" i="32"/>
  <c r="S62" i="32"/>
  <c r="AS62" i="32"/>
  <c r="AI62" i="32"/>
  <c r="AE34" i="32"/>
  <c r="AP34" i="32"/>
  <c r="R34" i="32"/>
  <c r="L34" i="32"/>
  <c r="Z34" i="32"/>
  <c r="AF34" i="32"/>
  <c r="M34" i="32"/>
  <c r="AR34" i="32"/>
  <c r="U34" i="32"/>
  <c r="Q34" i="32"/>
  <c r="O34" i="32"/>
  <c r="AL34" i="32"/>
  <c r="AJ34" i="32"/>
  <c r="P34" i="32"/>
  <c r="AQ34" i="32"/>
  <c r="AB34" i="32"/>
  <c r="AD34" i="32"/>
  <c r="AO34" i="32"/>
  <c r="AI34" i="32"/>
  <c r="K34" i="32"/>
  <c r="V34" i="32"/>
  <c r="X34" i="32"/>
  <c r="Y34" i="32"/>
  <c r="W34" i="32"/>
  <c r="AC34" i="32"/>
  <c r="J34" i="32"/>
  <c r="AK34" i="32"/>
  <c r="N34" i="32"/>
  <c r="AS34" i="32"/>
  <c r="AM34" i="32"/>
  <c r="S34" i="32"/>
  <c r="I34" i="32"/>
  <c r="AN34" i="32"/>
  <c r="AH34" i="32"/>
  <c r="AA34" i="32"/>
  <c r="H34" i="32"/>
  <c r="AB59" i="32"/>
  <c r="AI59" i="32"/>
  <c r="O59" i="32"/>
  <c r="I59" i="32"/>
  <c r="N59" i="32"/>
  <c r="AH59" i="32"/>
  <c r="J59" i="32"/>
  <c r="U59" i="32"/>
  <c r="W59" i="32"/>
  <c r="Y59" i="32"/>
  <c r="AN59" i="32"/>
  <c r="L59" i="32"/>
  <c r="AM59" i="32"/>
  <c r="AK59" i="32"/>
  <c r="M59" i="32"/>
  <c r="X59" i="32"/>
  <c r="Z59" i="32"/>
  <c r="R59" i="32"/>
  <c r="AP59" i="32"/>
  <c r="AC59" i="32"/>
  <c r="P59" i="32"/>
  <c r="AO59" i="32"/>
  <c r="AD59" i="32"/>
  <c r="AQ59" i="32"/>
  <c r="Q59" i="32"/>
  <c r="AL59" i="32"/>
  <c r="K59" i="32"/>
  <c r="AR59" i="32"/>
  <c r="AJ59" i="32"/>
  <c r="H59" i="32"/>
  <c r="V59" i="32"/>
  <c r="AS59" i="32"/>
  <c r="AF59" i="32"/>
  <c r="S59" i="32"/>
  <c r="AE59" i="32"/>
  <c r="AA59" i="32"/>
  <c r="AI64" i="32"/>
  <c r="AP64" i="32"/>
  <c r="AS64" i="32"/>
  <c r="S64" i="32"/>
  <c r="AR64" i="32"/>
  <c r="AL64" i="32"/>
  <c r="AH64" i="32"/>
  <c r="AO64" i="32"/>
  <c r="AJ64" i="32"/>
  <c r="AQ64" i="32"/>
  <c r="AM64" i="32"/>
  <c r="AK64" i="32"/>
  <c r="AN64" i="32"/>
  <c r="AD94" i="88"/>
  <c r="AP94" i="88"/>
  <c r="U94" i="88"/>
  <c r="R94" i="88"/>
  <c r="Y94" i="88"/>
  <c r="AM73" i="88"/>
  <c r="AM69" i="88" s="1"/>
  <c r="P73" i="88"/>
  <c r="P69" i="88" s="1"/>
  <c r="AD73" i="88"/>
  <c r="AD69" i="88" s="1"/>
  <c r="H73" i="88"/>
  <c r="H69" i="88" s="1"/>
  <c r="AQ73" i="88"/>
  <c r="AQ69" i="88" s="1"/>
  <c r="AO73" i="88"/>
  <c r="AO69" i="88" s="1"/>
  <c r="Z73" i="88"/>
  <c r="Z69" i="88" s="1"/>
  <c r="W73" i="88"/>
  <c r="W69" i="88" s="1"/>
  <c r="AA73" i="88"/>
  <c r="AA69" i="88" s="1"/>
  <c r="AH73" i="88"/>
  <c r="AH69" i="88" s="1"/>
  <c r="K73" i="88"/>
  <c r="K69" i="88" s="1"/>
  <c r="Y73" i="88"/>
  <c r="Y69" i="88" s="1"/>
  <c r="AI73" i="88"/>
  <c r="AI69" i="88" s="1"/>
  <c r="AF73" i="88"/>
  <c r="AF69" i="88" s="1"/>
  <c r="AC73" i="88"/>
  <c r="AC69" i="88" s="1"/>
  <c r="O73" i="88"/>
  <c r="O69" i="88" s="1"/>
  <c r="AN73" i="88"/>
  <c r="AN69" i="88" s="1"/>
  <c r="AJ73" i="88"/>
  <c r="AJ69" i="88" s="1"/>
  <c r="AR73" i="88"/>
  <c r="AR69" i="88" s="1"/>
  <c r="AB73" i="88"/>
  <c r="AB69" i="88" s="1"/>
  <c r="AP73" i="88"/>
  <c r="AP69" i="88" s="1"/>
  <c r="S73" i="88"/>
  <c r="S69" i="88" s="1"/>
  <c r="X73" i="88"/>
  <c r="X69" i="88" s="1"/>
  <c r="U73" i="88"/>
  <c r="U69" i="88" s="1"/>
  <c r="Q73" i="88"/>
  <c r="Q69" i="88" s="1"/>
  <c r="N73" i="88"/>
  <c r="N69" i="88" s="1"/>
  <c r="J73" i="88"/>
  <c r="J69" i="88" s="1"/>
  <c r="AS73" i="88"/>
  <c r="AS69" i="88" s="1"/>
  <c r="V73" i="88"/>
  <c r="V69" i="88" s="1"/>
  <c r="AK73" i="88"/>
  <c r="AK69" i="88" s="1"/>
  <c r="M73" i="88"/>
  <c r="M69" i="88" s="1"/>
  <c r="L73" i="88"/>
  <c r="L69" i="88" s="1"/>
  <c r="I73" i="88"/>
  <c r="I69" i="88" s="1"/>
  <c r="AL73" i="88"/>
  <c r="AL69" i="88" s="1"/>
  <c r="AE73" i="88"/>
  <c r="AE69" i="88" s="1"/>
  <c r="R73" i="88"/>
  <c r="R69" i="88" s="1"/>
  <c r="AH33" i="88"/>
  <c r="K33" i="88"/>
  <c r="Y33" i="88"/>
  <c r="AQ33" i="88"/>
  <c r="AO33" i="88"/>
  <c r="Z33" i="88"/>
  <c r="L33" i="88"/>
  <c r="J33" i="88"/>
  <c r="N33" i="88"/>
  <c r="AS33" i="88"/>
  <c r="V33" i="88"/>
  <c r="AK33" i="88"/>
  <c r="M33" i="88"/>
  <c r="U33" i="88"/>
  <c r="Q33" i="88"/>
  <c r="AI33" i="88"/>
  <c r="R33" i="88"/>
  <c r="AE33" i="88"/>
  <c r="AR33" i="88"/>
  <c r="AP33" i="88"/>
  <c r="AF33" i="88"/>
  <c r="O33" i="88"/>
  <c r="AA33" i="88"/>
  <c r="AM33" i="88"/>
  <c r="AD33" i="88"/>
  <c r="I33" i="88"/>
  <c r="X33" i="88"/>
  <c r="AN33" i="88"/>
  <c r="AB33" i="88"/>
  <c r="S33" i="88"/>
  <c r="AC33" i="88"/>
  <c r="W33" i="88"/>
  <c r="P33" i="88"/>
  <c r="H33" i="88"/>
  <c r="AL33" i="88"/>
  <c r="AJ33" i="88"/>
  <c r="AC88" i="88"/>
  <c r="V88" i="88"/>
  <c r="AS88" i="88"/>
  <c r="H88" i="88"/>
  <c r="AK88" i="88"/>
  <c r="Y88" i="88"/>
  <c r="AO88" i="88"/>
  <c r="O88" i="88"/>
  <c r="P88" i="88"/>
  <c r="AI41" i="88"/>
  <c r="AJ41" i="88"/>
  <c r="U41" i="88"/>
  <c r="AM41" i="88"/>
  <c r="AK41" i="88"/>
  <c r="P41" i="88"/>
  <c r="H41" i="88"/>
  <c r="AO41" i="88"/>
  <c r="AD41" i="88"/>
  <c r="AQ41" i="88"/>
  <c r="Q41" i="88"/>
  <c r="AA41" i="88"/>
  <c r="AS41" i="88"/>
  <c r="AE41" i="88"/>
  <c r="S41" i="88"/>
  <c r="X41" i="88"/>
  <c r="O41" i="88"/>
  <c r="M41" i="88"/>
  <c r="Z41" i="88"/>
  <c r="AR41" i="88"/>
  <c r="R41" i="88"/>
  <c r="AB41" i="88"/>
  <c r="AC41" i="88"/>
  <c r="V41" i="88"/>
  <c r="W41" i="88"/>
  <c r="AN41" i="88"/>
  <c r="Y41" i="88"/>
  <c r="I41" i="88"/>
  <c r="J41" i="88"/>
  <c r="AL41" i="88"/>
  <c r="K41" i="88"/>
  <c r="L41" i="88"/>
  <c r="N41" i="88"/>
  <c r="AP41" i="88"/>
  <c r="AH41" i="88"/>
  <c r="AF41" i="88"/>
  <c r="K78" i="88"/>
  <c r="AI78" i="88"/>
  <c r="N78" i="88"/>
  <c r="Z78" i="88"/>
  <c r="AN78" i="88"/>
  <c r="AP78" i="88"/>
  <c r="AD78" i="88"/>
  <c r="X78" i="88"/>
  <c r="P78" i="88"/>
  <c r="AS78" i="88"/>
  <c r="Q78" i="88"/>
  <c r="AF78" i="88"/>
  <c r="L78" i="88"/>
  <c r="H78" i="88"/>
  <c r="AE78" i="88"/>
  <c r="M78" i="88"/>
  <c r="AO78" i="88"/>
  <c r="AK78" i="88"/>
  <c r="AK76" i="88" s="1"/>
  <c r="U78" i="88"/>
  <c r="I78" i="88"/>
  <c r="AR78" i="88"/>
  <c r="W78" i="88"/>
  <c r="W76" i="88" s="1"/>
  <c r="V78" i="88"/>
  <c r="S78" i="88"/>
  <c r="AQ78" i="88"/>
  <c r="R78" i="88"/>
  <c r="O78" i="88"/>
  <c r="AC78" i="88"/>
  <c r="AH78" i="88"/>
  <c r="AL78" i="88"/>
  <c r="J78" i="88"/>
  <c r="AJ78" i="88"/>
  <c r="AB78" i="88"/>
  <c r="AA78" i="88"/>
  <c r="AA76" i="88" s="1"/>
  <c r="AM78" i="88"/>
  <c r="Y78" i="88"/>
  <c r="AM94" i="88"/>
  <c r="H94" i="88"/>
  <c r="I94" i="88"/>
  <c r="X94" i="88"/>
  <c r="AA94" i="88"/>
  <c r="AC94" i="88"/>
  <c r="K94" i="88"/>
  <c r="Z94" i="88"/>
  <c r="N94" i="88"/>
  <c r="M94" i="88"/>
  <c r="O94" i="88"/>
  <c r="AJ94" i="88"/>
  <c r="L94" i="88"/>
  <c r="AO94" i="88"/>
  <c r="AR94" i="88"/>
  <c r="J94" i="88"/>
  <c r="AB63" i="92"/>
  <c r="AJ63" i="92"/>
  <c r="Z76" i="91"/>
  <c r="AF76" i="91"/>
  <c r="AN76" i="91"/>
  <c r="N82" i="88"/>
  <c r="AL82" i="88"/>
  <c r="AC82" i="88"/>
  <c r="X82" i="88"/>
  <c r="AD82" i="88"/>
  <c r="AQ82" i="88"/>
  <c r="W88" i="88"/>
  <c r="N88" i="88"/>
  <c r="M88" i="87"/>
  <c r="AI88" i="87"/>
  <c r="W88" i="87"/>
  <c r="R88" i="87"/>
  <c r="J88" i="87"/>
  <c r="AM88" i="87"/>
  <c r="AB88" i="87"/>
  <c r="AF88" i="92"/>
  <c r="AA88" i="92"/>
  <c r="Z88" i="92"/>
  <c r="AC94" i="91"/>
  <c r="W94" i="91"/>
  <c r="AB94" i="91"/>
  <c r="AJ94" i="91"/>
  <c r="I94" i="91"/>
  <c r="AD94" i="91"/>
  <c r="J94" i="91"/>
  <c r="O94" i="91"/>
  <c r="AU18" i="87"/>
  <c r="AV18" i="87" s="1"/>
  <c r="AU19" i="88"/>
  <c r="AV19" i="88" s="1"/>
  <c r="AT19" i="94"/>
  <c r="AT46" i="87"/>
  <c r="AT52" i="88"/>
  <c r="Z63" i="91"/>
  <c r="W82" i="92"/>
  <c r="AA82" i="92"/>
  <c r="AK82" i="92"/>
  <c r="AU105" i="92"/>
  <c r="AV105" i="92" s="1"/>
  <c r="AT103" i="88"/>
  <c r="AE100" i="91"/>
  <c r="AK100" i="91"/>
  <c r="AF100" i="91"/>
  <c r="AD100" i="91"/>
  <c r="W100" i="91"/>
  <c r="Z100" i="91"/>
  <c r="AA100" i="91"/>
  <c r="Y100" i="91"/>
  <c r="AR100" i="91"/>
  <c r="T98" i="94"/>
  <c r="T98" i="87"/>
  <c r="AG98" i="87"/>
  <c r="AG89" i="91"/>
  <c r="AI88" i="91"/>
  <c r="AT87" i="92"/>
  <c r="AU79" i="92"/>
  <c r="AV79" i="92" s="1"/>
  <c r="AT104" i="91"/>
  <c r="AU102" i="94"/>
  <c r="AV102" i="94" s="1"/>
  <c r="AG102" i="94"/>
  <c r="T97" i="92"/>
  <c r="AU95" i="91"/>
  <c r="AV95" i="91" s="1"/>
  <c r="AU90" i="91"/>
  <c r="AV90" i="91" s="1"/>
  <c r="AG90" i="91"/>
  <c r="T86" i="88"/>
  <c r="AU86" i="88"/>
  <c r="AV86" i="88" s="1"/>
  <c r="AG62" i="91"/>
  <c r="AG40" i="94"/>
  <c r="AU49" i="91"/>
  <c r="AV49" i="91" s="1"/>
  <c r="AG49" i="92"/>
  <c r="AT67" i="94"/>
  <c r="AT68" i="94"/>
  <c r="AT72" i="94"/>
  <c r="AU72" i="94"/>
  <c r="AV72" i="94" s="1"/>
  <c r="AG61" i="92"/>
  <c r="T61" i="92"/>
  <c r="AU28" i="92"/>
  <c r="AV28" i="92" s="1"/>
  <c r="T28" i="92"/>
  <c r="AG18" i="91"/>
  <c r="AT18" i="91"/>
  <c r="AT19" i="87"/>
  <c r="AG19" i="87"/>
  <c r="AU25" i="87"/>
  <c r="AV25" i="87" s="1"/>
  <c r="AT25" i="87"/>
  <c r="AG27" i="88"/>
  <c r="AG43" i="88"/>
  <c r="AU64" i="92"/>
  <c r="AV64" i="92" s="1"/>
  <c r="AU83" i="88"/>
  <c r="AV83" i="88" s="1"/>
  <c r="T83" i="88"/>
  <c r="T105" i="87"/>
  <c r="AU105" i="87"/>
  <c r="AV105" i="87" s="1"/>
  <c r="AG105" i="87"/>
  <c r="T103" i="92"/>
  <c r="AK100" i="88"/>
  <c r="M100" i="88"/>
  <c r="AG101" i="88"/>
  <c r="U100" i="88"/>
  <c r="T101" i="88"/>
  <c r="H100" i="88"/>
  <c r="V100" i="88"/>
  <c r="P100" i="88"/>
  <c r="AN100" i="88"/>
  <c r="AD100" i="88"/>
  <c r="AA100" i="88"/>
  <c r="AT96" i="87"/>
  <c r="T96" i="87"/>
  <c r="AT87" i="87"/>
  <c r="AG81" i="94"/>
  <c r="AU79" i="87"/>
  <c r="AV79" i="87" s="1"/>
  <c r="AG79" i="87"/>
  <c r="T104" i="92"/>
  <c r="AT104" i="88"/>
  <c r="T102" i="91"/>
  <c r="AG99" i="94"/>
  <c r="AP94" i="92"/>
  <c r="AR94" i="92"/>
  <c r="U94" i="92"/>
  <c r="AG95" i="92"/>
  <c r="AJ94" i="92"/>
  <c r="AU95" i="92"/>
  <c r="AV95" i="92" s="1"/>
  <c r="AS94" i="92"/>
  <c r="H94" i="92"/>
  <c r="T95" i="92"/>
  <c r="AT95" i="92"/>
  <c r="AH94" i="92"/>
  <c r="AG95" i="88"/>
  <c r="AT95" i="88"/>
  <c r="AL94" i="88"/>
  <c r="AT91" i="88"/>
  <c r="AG91" i="88"/>
  <c r="AU90" i="92"/>
  <c r="AV90" i="92" s="1"/>
  <c r="AT80" i="94"/>
  <c r="AU80" i="94"/>
  <c r="AV80" i="94" s="1"/>
  <c r="AU80" i="87"/>
  <c r="AV80" i="87" s="1"/>
  <c r="T80" i="87"/>
  <c r="AG37" i="87"/>
  <c r="AU56" i="94"/>
  <c r="AV56" i="94" s="1"/>
  <c r="AG74" i="91"/>
  <c r="AG74" i="92"/>
  <c r="AA69" i="92"/>
  <c r="AN69" i="92"/>
  <c r="AP69" i="92"/>
  <c r="K69" i="92"/>
  <c r="AB69" i="92"/>
  <c r="AG70" i="92"/>
  <c r="U69" i="92"/>
  <c r="X69" i="92"/>
  <c r="Y69" i="92"/>
  <c r="Z69" i="92"/>
  <c r="AT55" i="91"/>
  <c r="AU50" i="88"/>
  <c r="AV50" i="88" s="1"/>
  <c r="AT50" i="88"/>
  <c r="AT48" i="92"/>
  <c r="T47" i="91"/>
  <c r="T67" i="88"/>
  <c r="AU66" i="87"/>
  <c r="AV66" i="87" s="1"/>
  <c r="AG66" i="87"/>
  <c r="AG42" i="94"/>
  <c r="AU59" i="92"/>
  <c r="AV59" i="92" s="1"/>
  <c r="AU72" i="88"/>
  <c r="AV72" i="88" s="1"/>
  <c r="T72" i="88"/>
  <c r="AG72" i="88"/>
  <c r="AU18" i="92"/>
  <c r="AV18" i="92" s="1"/>
  <c r="AT30" i="94"/>
  <c r="AT34" i="94"/>
  <c r="T39" i="91"/>
  <c r="AG39" i="91"/>
  <c r="AI45" i="92"/>
  <c r="AQ45" i="92"/>
  <c r="AT54" i="87"/>
  <c r="AG54" i="87"/>
  <c r="AT105" i="91"/>
  <c r="AU103" i="94"/>
  <c r="AV103" i="94" s="1"/>
  <c r="AT103" i="94"/>
  <c r="AG103" i="87"/>
  <c r="AB100" i="92"/>
  <c r="I100" i="92"/>
  <c r="AH100" i="92"/>
  <c r="AT101" i="92"/>
  <c r="W100" i="92"/>
  <c r="AL100" i="92"/>
  <c r="H100" i="92"/>
  <c r="T101" i="92"/>
  <c r="AJ100" i="92"/>
  <c r="S100" i="92"/>
  <c r="X100" i="92"/>
  <c r="AG96" i="91"/>
  <c r="AT93" i="87"/>
  <c r="AG85" i="88"/>
  <c r="AT85" i="88"/>
  <c r="AU81" i="91"/>
  <c r="AV81" i="91" s="1"/>
  <c r="T79" i="94"/>
  <c r="AT104" i="87"/>
  <c r="AG102" i="92"/>
  <c r="AT102" i="92"/>
  <c r="AG99" i="91"/>
  <c r="T97" i="94"/>
  <c r="AC94" i="87"/>
  <c r="V94" i="87"/>
  <c r="S94" i="87"/>
  <c r="AK94" i="87"/>
  <c r="T95" i="87"/>
  <c r="H94" i="87"/>
  <c r="L94" i="87"/>
  <c r="Y94" i="87"/>
  <c r="Z94" i="87"/>
  <c r="AG86" i="94"/>
  <c r="T84" i="88"/>
  <c r="AT84" i="88"/>
  <c r="AG80" i="91"/>
  <c r="AU36" i="88"/>
  <c r="AV36" i="88" s="1"/>
  <c r="AU62" i="87"/>
  <c r="AV62" i="87" s="1"/>
  <c r="AT62" i="87"/>
  <c r="T62" i="87"/>
  <c r="AG62" i="87"/>
  <c r="AG65" i="94"/>
  <c r="AU65" i="94"/>
  <c r="AV65" i="94" s="1"/>
  <c r="T74" i="87"/>
  <c r="AT74" i="87"/>
  <c r="AT73" i="92"/>
  <c r="AU40" i="92"/>
  <c r="AV40" i="92" s="1"/>
  <c r="AT40" i="92"/>
  <c r="AL69" i="87"/>
  <c r="AT70" i="87"/>
  <c r="AT55" i="87"/>
  <c r="AG55" i="87"/>
  <c r="AU49" i="94"/>
  <c r="AV49" i="94" s="1"/>
  <c r="AT47" i="87"/>
  <c r="AU47" i="87"/>
  <c r="AV47" i="87" s="1"/>
  <c r="AU72" i="92"/>
  <c r="AV72" i="92" s="1"/>
  <c r="AT72" i="92"/>
  <c r="T28" i="87"/>
  <c r="AG28" i="87"/>
  <c r="AT19" i="92"/>
  <c r="AU27" i="91"/>
  <c r="T30" i="87"/>
  <c r="AU30" i="87"/>
  <c r="AV30" i="87" s="1"/>
  <c r="AG30" i="87"/>
  <c r="T31" i="88"/>
  <c r="AG43" i="91"/>
  <c r="AU43" i="91"/>
  <c r="AV43" i="91" s="1"/>
  <c r="T43" i="91"/>
  <c r="AT58" i="92"/>
  <c r="T58" i="92"/>
  <c r="AU77" i="88"/>
  <c r="AV77" i="88" s="1"/>
  <c r="Z82" i="91"/>
  <c r="AM82" i="91"/>
  <c r="AU83" i="91"/>
  <c r="T105" i="88"/>
  <c r="AT105" i="88"/>
  <c r="AG103" i="91"/>
  <c r="AT103" i="91"/>
  <c r="AJ100" i="94"/>
  <c r="T101" i="94"/>
  <c r="AS100" i="94"/>
  <c r="AU101" i="94"/>
  <c r="AV101" i="94" s="1"/>
  <c r="AK100" i="94"/>
  <c r="AG98" i="92"/>
  <c r="AU89" i="87"/>
  <c r="AV89" i="87" s="1"/>
  <c r="AT87" i="91"/>
  <c r="T87" i="91"/>
  <c r="AT81" i="92"/>
  <c r="AU81" i="92"/>
  <c r="AV81" i="92" s="1"/>
  <c r="T81" i="88"/>
  <c r="AU81" i="88"/>
  <c r="AV81" i="88" s="1"/>
  <c r="P94" i="94"/>
  <c r="AM94" i="94"/>
  <c r="AN94" i="94"/>
  <c r="AT95" i="94"/>
  <c r="AB94" i="94"/>
  <c r="K94" i="94"/>
  <c r="X94" i="94"/>
  <c r="W94" i="94"/>
  <c r="AP94" i="94"/>
  <c r="AU91" i="87"/>
  <c r="AV91" i="87" s="1"/>
  <c r="AG91" i="87"/>
  <c r="T86" i="91"/>
  <c r="AU86" i="87"/>
  <c r="AV86" i="87" s="1"/>
  <c r="AT86" i="87"/>
  <c r="AG86" i="87"/>
  <c r="AT36" i="87"/>
  <c r="AG36" i="87"/>
  <c r="T56" i="88"/>
  <c r="T62" i="94"/>
  <c r="T65" i="91"/>
  <c r="AG65" i="91"/>
  <c r="AG55" i="88"/>
  <c r="AT50" i="87"/>
  <c r="AG66" i="88"/>
  <c r="AU66" i="88"/>
  <c r="AV66" i="88" s="1"/>
  <c r="AG42" i="91"/>
  <c r="AT68" i="87"/>
  <c r="AG72" i="87"/>
  <c r="AG60" i="87"/>
  <c r="M20" i="24"/>
  <c r="T24" i="92"/>
  <c r="AR80" i="32"/>
  <c r="AD80" i="32"/>
  <c r="AE80" i="32"/>
  <c r="AL80" i="32"/>
  <c r="R80" i="32"/>
  <c r="L80" i="32"/>
  <c r="AQ80" i="32"/>
  <c r="AK80" i="32"/>
  <c r="Q80" i="32"/>
  <c r="J80" i="32"/>
  <c r="AO80" i="32"/>
  <c r="Z80" i="32"/>
  <c r="AB80" i="32"/>
  <c r="AP80" i="32"/>
  <c r="O80" i="32"/>
  <c r="P80" i="32"/>
  <c r="AN80" i="32"/>
  <c r="V80" i="32"/>
  <c r="AA80" i="32"/>
  <c r="N80" i="32"/>
  <c r="AS80" i="32"/>
  <c r="AI80" i="32"/>
  <c r="I80" i="32"/>
  <c r="Y80" i="32"/>
  <c r="X80" i="32"/>
  <c r="AH80" i="32"/>
  <c r="K80" i="32"/>
  <c r="AM80" i="32"/>
  <c r="AJ80" i="32"/>
  <c r="M80" i="32"/>
  <c r="W80" i="32"/>
  <c r="U80" i="32"/>
  <c r="H80" i="32"/>
  <c r="AC80" i="32"/>
  <c r="AF80" i="32"/>
  <c r="S80" i="32"/>
  <c r="AT97" i="91"/>
  <c r="AH94" i="91"/>
  <c r="AG97" i="91"/>
  <c r="U94" i="91"/>
  <c r="H94" i="91"/>
  <c r="T97" i="91"/>
  <c r="AU97" i="91"/>
  <c r="AS94" i="91"/>
  <c r="H88" i="92"/>
  <c r="T93" i="92"/>
  <c r="AG93" i="92"/>
  <c r="U88" i="92"/>
  <c r="AU93" i="92"/>
  <c r="AH88" i="92"/>
  <c r="AT93" i="92"/>
  <c r="AU92" i="87"/>
  <c r="AH88" i="87"/>
  <c r="AT92" i="87"/>
  <c r="T92" i="87"/>
  <c r="AG92" i="87"/>
  <c r="T91" i="94"/>
  <c r="AT91" i="94"/>
  <c r="U88" i="94"/>
  <c r="AG91" i="94"/>
  <c r="AU91" i="94"/>
  <c r="AT89" i="88"/>
  <c r="T89" i="88"/>
  <c r="AU89" i="88"/>
  <c r="AG89" i="88"/>
  <c r="T87" i="88"/>
  <c r="H82" i="88"/>
  <c r="AS82" i="88"/>
  <c r="AU87" i="88"/>
  <c r="AH82" i="88"/>
  <c r="AT87" i="88"/>
  <c r="AG87" i="88"/>
  <c r="U82" i="88"/>
  <c r="AK81" i="32"/>
  <c r="AQ81" i="32"/>
  <c r="X81" i="32"/>
  <c r="Q81" i="32"/>
  <c r="AN81" i="32"/>
  <c r="U81" i="32"/>
  <c r="M81" i="32"/>
  <c r="H81" i="32"/>
  <c r="AA81" i="32"/>
  <c r="AC81" i="32"/>
  <c r="P81" i="32"/>
  <c r="AR81" i="32"/>
  <c r="AB81" i="32"/>
  <c r="Z81" i="32"/>
  <c r="O81" i="32"/>
  <c r="AP81" i="32"/>
  <c r="W81" i="32"/>
  <c r="S81" i="32"/>
  <c r="AE81" i="32"/>
  <c r="AM81" i="32"/>
  <c r="R81" i="32"/>
  <c r="AI81" i="32"/>
  <c r="L81" i="32"/>
  <c r="AJ81" i="32"/>
  <c r="AO81" i="32"/>
  <c r="J81" i="32"/>
  <c r="K81" i="32"/>
  <c r="AL81" i="32"/>
  <c r="N81" i="32"/>
  <c r="Y81" i="32"/>
  <c r="V81" i="32"/>
  <c r="AD81" i="32"/>
  <c r="I81" i="32"/>
  <c r="AH81" i="32"/>
  <c r="AS81" i="32"/>
  <c r="AF81" i="32"/>
  <c r="Z79" i="32"/>
  <c r="AF79" i="32"/>
  <c r="M79" i="32"/>
  <c r="AR79" i="32"/>
  <c r="U79" i="32"/>
  <c r="AE79" i="32"/>
  <c r="AS79" i="32"/>
  <c r="R79" i="32"/>
  <c r="S79" i="32"/>
  <c r="I79" i="32"/>
  <c r="AA79" i="32"/>
  <c r="AM79" i="32"/>
  <c r="AQ79" i="32"/>
  <c r="AH79" i="32"/>
  <c r="AD79" i="32"/>
  <c r="AO79" i="32"/>
  <c r="Q79" i="32"/>
  <c r="O79" i="32"/>
  <c r="AC79" i="32"/>
  <c r="AJ79" i="32"/>
  <c r="H79" i="32"/>
  <c r="AN79" i="32"/>
  <c r="N79" i="32"/>
  <c r="Y79" i="32"/>
  <c r="W79" i="32"/>
  <c r="AB79" i="32"/>
  <c r="J79" i="32"/>
  <c r="AP79" i="32"/>
  <c r="AI79" i="32"/>
  <c r="P79" i="32"/>
  <c r="V79" i="32"/>
  <c r="X79" i="32"/>
  <c r="AL79" i="32"/>
  <c r="L79" i="32"/>
  <c r="AK79" i="32"/>
  <c r="K79" i="32"/>
  <c r="AT78" i="91"/>
  <c r="AH76" i="91"/>
  <c r="T78" i="91"/>
  <c r="H76" i="91"/>
  <c r="AG78" i="91"/>
  <c r="AU78" i="91"/>
  <c r="AU74" i="88"/>
  <c r="AT74" i="88"/>
  <c r="AG74" i="88"/>
  <c r="T74" i="88"/>
  <c r="AK73" i="32"/>
  <c r="H73" i="32"/>
  <c r="X73" i="32"/>
  <c r="Z73" i="32"/>
  <c r="AN73" i="32"/>
  <c r="Y73" i="32"/>
  <c r="M73" i="32"/>
  <c r="L73" i="32"/>
  <c r="AA73" i="32"/>
  <c r="Q73" i="32"/>
  <c r="AS73" i="32"/>
  <c r="AQ73" i="32"/>
  <c r="P73" i="32"/>
  <c r="AJ73" i="32"/>
  <c r="AO73" i="32"/>
  <c r="J73" i="32"/>
  <c r="K73" i="32"/>
  <c r="AP73" i="32"/>
  <c r="N73" i="32"/>
  <c r="AC73" i="32"/>
  <c r="V73" i="32"/>
  <c r="AE73" i="32"/>
  <c r="AL73" i="32"/>
  <c r="R73" i="32"/>
  <c r="AF73" i="32"/>
  <c r="AH73" i="32"/>
  <c r="AD73" i="32"/>
  <c r="U73" i="32"/>
  <c r="AR73" i="32"/>
  <c r="AB73" i="32"/>
  <c r="AI73" i="32"/>
  <c r="O73" i="32"/>
  <c r="I73" i="32"/>
  <c r="W73" i="32"/>
  <c r="S73" i="32"/>
  <c r="AM73" i="32"/>
  <c r="AR72" i="32"/>
  <c r="V72" i="32"/>
  <c r="AE72" i="32"/>
  <c r="AC72" i="32"/>
  <c r="R72" i="32"/>
  <c r="H72" i="32"/>
  <c r="AI72" i="32"/>
  <c r="AK72" i="32"/>
  <c r="I72" i="32"/>
  <c r="U72" i="32"/>
  <c r="Z72" i="32"/>
  <c r="S72" i="32"/>
  <c r="X72" i="32"/>
  <c r="Y72" i="32"/>
  <c r="K72" i="32"/>
  <c r="AD72" i="32"/>
  <c r="AJ72" i="32"/>
  <c r="AL72" i="32"/>
  <c r="W72" i="32"/>
  <c r="L72" i="32"/>
  <c r="AQ72" i="32"/>
  <c r="AA72" i="32"/>
  <c r="AS72" i="32"/>
  <c r="AP72" i="32"/>
  <c r="P72" i="32"/>
  <c r="J72" i="32"/>
  <c r="AO72" i="32"/>
  <c r="Q72" i="32"/>
  <c r="AB72" i="32"/>
  <c r="AH72" i="32"/>
  <c r="O72" i="32"/>
  <c r="AM72" i="32"/>
  <c r="AN72" i="32"/>
  <c r="M72" i="32"/>
  <c r="N72" i="32"/>
  <c r="AF72" i="32"/>
  <c r="H70" i="32"/>
  <c r="S70" i="32"/>
  <c r="AH70" i="32"/>
  <c r="AJ70" i="32"/>
  <c r="U70" i="32"/>
  <c r="J70" i="32"/>
  <c r="AF70" i="32"/>
  <c r="AI70" i="32"/>
  <c r="AN70" i="32"/>
  <c r="L70" i="32"/>
  <c r="O70" i="32"/>
  <c r="W70" i="32"/>
  <c r="AK70" i="32"/>
  <c r="K70" i="32"/>
  <c r="AC70" i="32"/>
  <c r="P70" i="32"/>
  <c r="X70" i="32"/>
  <c r="Q70" i="32"/>
  <c r="V70" i="32"/>
  <c r="N70" i="32"/>
  <c r="I70" i="32"/>
  <c r="AB70" i="32"/>
  <c r="AL70" i="32"/>
  <c r="AR70" i="32"/>
  <c r="Y70" i="32"/>
  <c r="R70" i="32"/>
  <c r="AO70" i="32"/>
  <c r="AM70" i="32"/>
  <c r="Z70" i="32"/>
  <c r="M70" i="32"/>
  <c r="AP70" i="32"/>
  <c r="AA70" i="32"/>
  <c r="AQ70" i="32"/>
  <c r="AD70" i="32"/>
  <c r="AE70" i="32"/>
  <c r="AS70" i="32"/>
  <c r="J71" i="32"/>
  <c r="AP71" i="32"/>
  <c r="AM71" i="32"/>
  <c r="P71" i="32"/>
  <c r="I71" i="32"/>
  <c r="AJ71" i="32"/>
  <c r="L71" i="32"/>
  <c r="W71" i="32"/>
  <c r="AB71" i="32"/>
  <c r="Q71" i="32"/>
  <c r="AC71" i="32"/>
  <c r="AS71" i="32"/>
  <c r="Y71" i="32"/>
  <c r="AF71" i="32"/>
  <c r="AI71" i="32"/>
  <c r="V71" i="32"/>
  <c r="AL71" i="32"/>
  <c r="S71" i="32"/>
  <c r="AH71" i="32"/>
  <c r="AA71" i="32"/>
  <c r="AK71" i="32"/>
  <c r="N71" i="32"/>
  <c r="K71" i="32"/>
  <c r="Z71" i="32"/>
  <c r="X71" i="32"/>
  <c r="M71" i="32"/>
  <c r="AN71" i="32"/>
  <c r="U71" i="32"/>
  <c r="AR71" i="32"/>
  <c r="AE71" i="32"/>
  <c r="AQ71" i="32"/>
  <c r="AD71" i="32"/>
  <c r="AO71" i="32"/>
  <c r="O71" i="32"/>
  <c r="R71" i="32"/>
  <c r="H71" i="32"/>
  <c r="AQ68" i="32"/>
  <c r="AK68" i="32"/>
  <c r="AJ68" i="32"/>
  <c r="AL68" i="32"/>
  <c r="AI68" i="32"/>
  <c r="AS68" i="32"/>
  <c r="S68" i="32"/>
  <c r="AR68" i="32"/>
  <c r="AN68" i="32"/>
  <c r="AH68" i="32"/>
  <c r="AO68" i="32"/>
  <c r="AM68" i="32"/>
  <c r="AP68" i="32"/>
  <c r="AH67" i="32"/>
  <c r="AN67" i="32"/>
  <c r="AO67" i="32"/>
  <c r="AM67" i="32"/>
  <c r="AS67" i="32"/>
  <c r="S67" i="32"/>
  <c r="AJ67" i="32"/>
  <c r="AL67" i="32"/>
  <c r="AQ67" i="32"/>
  <c r="AR67" i="32"/>
  <c r="AP67" i="32"/>
  <c r="AI67" i="32"/>
  <c r="AK67" i="32"/>
  <c r="H63" i="92"/>
  <c r="T66" i="92"/>
  <c r="AT66" i="92"/>
  <c r="AU66" i="92"/>
  <c r="AG66" i="92"/>
  <c r="S66" i="32"/>
  <c r="AR66" i="32"/>
  <c r="AH66" i="32"/>
  <c r="AS66" i="32"/>
  <c r="AI66" i="32"/>
  <c r="AL66" i="32"/>
  <c r="AK66" i="32"/>
  <c r="AQ66" i="32"/>
  <c r="AM66" i="32"/>
  <c r="AO66" i="32"/>
  <c r="AJ66" i="32"/>
  <c r="AN66" i="32"/>
  <c r="AP66" i="32"/>
  <c r="AP65" i="32"/>
  <c r="AJ65" i="32"/>
  <c r="AS65" i="32"/>
  <c r="S65" i="32"/>
  <c r="AR65" i="32"/>
  <c r="AH65" i="32"/>
  <c r="AK65" i="32"/>
  <c r="AO65" i="32"/>
  <c r="AM65" i="32"/>
  <c r="AI65" i="32"/>
  <c r="AN65" i="32"/>
  <c r="AQ65" i="32"/>
  <c r="AL65" i="32"/>
  <c r="T62" i="92"/>
  <c r="AU62" i="92"/>
  <c r="AT62" i="92"/>
  <c r="AG62" i="92"/>
  <c r="AT61" i="87"/>
  <c r="AU61" i="87"/>
  <c r="AV61" i="87" s="1"/>
  <c r="T61" i="87"/>
  <c r="AG61" i="87"/>
  <c r="AK56" i="32"/>
  <c r="I56" i="32"/>
  <c r="X56" i="32"/>
  <c r="V56" i="32"/>
  <c r="W56" i="32"/>
  <c r="U56" i="32"/>
  <c r="AA56" i="32"/>
  <c r="H56" i="32"/>
  <c r="AI56" i="32"/>
  <c r="AC56" i="32"/>
  <c r="AN56" i="32"/>
  <c r="P56" i="32"/>
  <c r="J56" i="32"/>
  <c r="AB56" i="32"/>
  <c r="AD56" i="32"/>
  <c r="O56" i="32"/>
  <c r="AP56" i="32"/>
  <c r="R56" i="32"/>
  <c r="S56" i="32"/>
  <c r="M56" i="32"/>
  <c r="AJ56" i="32"/>
  <c r="AH56" i="32"/>
  <c r="N56" i="32"/>
  <c r="AS56" i="32"/>
  <c r="Z56" i="32"/>
  <c r="AF56" i="32"/>
  <c r="AM56" i="32"/>
  <c r="L56" i="32"/>
  <c r="AQ56" i="32"/>
  <c r="AO56" i="32"/>
  <c r="Q56" i="32"/>
  <c r="K56" i="32"/>
  <c r="AL56" i="32"/>
  <c r="AE56" i="32"/>
  <c r="Y56" i="32"/>
  <c r="AR56" i="32"/>
  <c r="AJ53" i="92"/>
  <c r="AA53" i="92"/>
  <c r="AA51" i="92" s="1"/>
  <c r="AO53" i="92"/>
  <c r="I53" i="92"/>
  <c r="O53" i="92"/>
  <c r="AC53" i="92"/>
  <c r="M53" i="92"/>
  <c r="AN53" i="92"/>
  <c r="W53" i="92"/>
  <c r="J53" i="92"/>
  <c r="H53" i="92"/>
  <c r="X53" i="92"/>
  <c r="N53" i="92"/>
  <c r="AI53" i="92"/>
  <c r="AH53" i="92"/>
  <c r="U53" i="92"/>
  <c r="P53" i="92"/>
  <c r="S53" i="92"/>
  <c r="AR53" i="92"/>
  <c r="R53" i="92"/>
  <c r="AQ53" i="92"/>
  <c r="L53" i="92"/>
  <c r="Q53" i="92"/>
  <c r="AS53" i="92"/>
  <c r="AK53" i="92"/>
  <c r="AB53" i="92"/>
  <c r="V53" i="92"/>
  <c r="Y53" i="92"/>
  <c r="AP53" i="92"/>
  <c r="Z53" i="92"/>
  <c r="AF53" i="92"/>
  <c r="AE53" i="92"/>
  <c r="K53" i="92"/>
  <c r="AM53" i="92"/>
  <c r="AD53" i="92"/>
  <c r="AL53" i="92"/>
  <c r="U53" i="87"/>
  <c r="AC53" i="87"/>
  <c r="Z53" i="87"/>
  <c r="AH53" i="87"/>
  <c r="AM53" i="87"/>
  <c r="W53" i="87"/>
  <c r="N53" i="87"/>
  <c r="J53" i="87"/>
  <c r="K53" i="87"/>
  <c r="AB53" i="87"/>
  <c r="L53" i="87"/>
  <c r="Q53" i="87"/>
  <c r="Y53" i="87"/>
  <c r="AD53" i="87"/>
  <c r="AN53" i="87"/>
  <c r="AE53" i="87"/>
  <c r="AR53" i="87"/>
  <c r="AA53" i="87"/>
  <c r="AS53" i="87"/>
  <c r="AQ53" i="87"/>
  <c r="I53" i="87"/>
  <c r="P53" i="87"/>
  <c r="V53" i="87"/>
  <c r="O53" i="87"/>
  <c r="X53" i="87"/>
  <c r="AK53" i="87"/>
  <c r="S53" i="87"/>
  <c r="AL53" i="87"/>
  <c r="AI53" i="87"/>
  <c r="AP53" i="87"/>
  <c r="H53" i="87"/>
  <c r="M53" i="87"/>
  <c r="AF53" i="87"/>
  <c r="AO53" i="87"/>
  <c r="R53" i="87"/>
  <c r="AJ53" i="87"/>
  <c r="AA53" i="88"/>
  <c r="AA51" i="88" s="1"/>
  <c r="Z53" i="88"/>
  <c r="AI53" i="88"/>
  <c r="X53" i="88"/>
  <c r="Y53" i="88"/>
  <c r="AD53" i="88"/>
  <c r="W53" i="88"/>
  <c r="AN53" i="88"/>
  <c r="U53" i="88"/>
  <c r="J53" i="88"/>
  <c r="Q53" i="88"/>
  <c r="AH53" i="88"/>
  <c r="M53" i="88"/>
  <c r="H53" i="88"/>
  <c r="N53" i="88"/>
  <c r="AL53" i="88"/>
  <c r="AC53" i="88"/>
  <c r="AB53" i="88"/>
  <c r="AJ53" i="88"/>
  <c r="AQ53" i="88"/>
  <c r="P53" i="88"/>
  <c r="AE53" i="88"/>
  <c r="AF53" i="88"/>
  <c r="L53" i="88"/>
  <c r="AS53" i="88"/>
  <c r="AK53" i="88"/>
  <c r="AM53" i="88"/>
  <c r="AR53" i="88"/>
  <c r="R53" i="88"/>
  <c r="I53" i="88"/>
  <c r="AO53" i="88"/>
  <c r="AP53" i="88"/>
  <c r="O53" i="88"/>
  <c r="O51" i="88" s="1"/>
  <c r="S53" i="88"/>
  <c r="K53" i="88"/>
  <c r="V53" i="88"/>
  <c r="AC50" i="32"/>
  <c r="AJ50" i="32"/>
  <c r="P50" i="32"/>
  <c r="J50" i="32"/>
  <c r="AF50" i="32"/>
  <c r="AI50" i="32"/>
  <c r="AB50" i="32"/>
  <c r="V50" i="32"/>
  <c r="AO50" i="32"/>
  <c r="AQ50" i="32"/>
  <c r="X50" i="32"/>
  <c r="W50" i="32"/>
  <c r="I50" i="32"/>
  <c r="AE50" i="32"/>
  <c r="AH50" i="32"/>
  <c r="AR50" i="32"/>
  <c r="U50" i="32"/>
  <c r="R50" i="32"/>
  <c r="H50" i="32"/>
  <c r="AM50" i="32"/>
  <c r="AS50" i="32"/>
  <c r="L50" i="32"/>
  <c r="AD50" i="32"/>
  <c r="K50" i="32"/>
  <c r="AP50" i="32"/>
  <c r="Z50" i="32"/>
  <c r="S50" i="32"/>
  <c r="M50" i="32"/>
  <c r="AN50" i="32"/>
  <c r="AL50" i="32"/>
  <c r="N50" i="32"/>
  <c r="Y50" i="32"/>
  <c r="AA50" i="32"/>
  <c r="AK50" i="32"/>
  <c r="O50" i="32"/>
  <c r="Q50" i="32"/>
  <c r="AU49" i="88"/>
  <c r="AT49" i="88"/>
  <c r="AG49" i="88"/>
  <c r="T49" i="88"/>
  <c r="AF48" i="32"/>
  <c r="Q48" i="32"/>
  <c r="S48" i="32"/>
  <c r="M48" i="32"/>
  <c r="AA48" i="32"/>
  <c r="Y48" i="32"/>
  <c r="N48" i="32"/>
  <c r="AS48" i="32"/>
  <c r="AM48" i="32"/>
  <c r="AJ48" i="32"/>
  <c r="AP48" i="32"/>
  <c r="W48" i="32"/>
  <c r="P48" i="32"/>
  <c r="AQ48" i="32"/>
  <c r="X48" i="32"/>
  <c r="AD48" i="32"/>
  <c r="K48" i="32"/>
  <c r="AC48" i="32"/>
  <c r="O48" i="32"/>
  <c r="AL48" i="32"/>
  <c r="AN48" i="32"/>
  <c r="L48" i="32"/>
  <c r="J48" i="32"/>
  <c r="AO48" i="32"/>
  <c r="V48" i="32"/>
  <c r="AB48" i="32"/>
  <c r="Z48" i="32"/>
  <c r="R48" i="32"/>
  <c r="H48" i="32"/>
  <c r="I48" i="32"/>
  <c r="AK48" i="32"/>
  <c r="AI48" i="32"/>
  <c r="AR48" i="32"/>
  <c r="U48" i="32"/>
  <c r="AE48" i="32"/>
  <c r="AH48" i="32"/>
  <c r="Q47" i="32"/>
  <c r="AR47" i="32"/>
  <c r="AP47" i="32"/>
  <c r="AE47" i="32"/>
  <c r="U47" i="32"/>
  <c r="AQ47" i="32"/>
  <c r="O47" i="32"/>
  <c r="AD47" i="32"/>
  <c r="AB47" i="32"/>
  <c r="AI47" i="32"/>
  <c r="AK47" i="32"/>
  <c r="V47" i="32"/>
  <c r="K47" i="32"/>
  <c r="L47" i="32"/>
  <c r="R47" i="32"/>
  <c r="P47" i="32"/>
  <c r="H47" i="32"/>
  <c r="X47" i="32"/>
  <c r="J47" i="32"/>
  <c r="AF47" i="32"/>
  <c r="AM47" i="32"/>
  <c r="AS47" i="32"/>
  <c r="I47" i="32"/>
  <c r="AJ47" i="32"/>
  <c r="AL47" i="32"/>
  <c r="W47" i="32"/>
  <c r="AH47" i="32"/>
  <c r="AA47" i="32"/>
  <c r="AC47" i="32"/>
  <c r="N47" i="32"/>
  <c r="AO47" i="32"/>
  <c r="Z47" i="32"/>
  <c r="S47" i="32"/>
  <c r="M47" i="32"/>
  <c r="AN47" i="32"/>
  <c r="Y47" i="32"/>
  <c r="N43" i="32"/>
  <c r="AK43" i="32"/>
  <c r="AM43" i="32"/>
  <c r="K43" i="32"/>
  <c r="I43" i="32"/>
  <c r="AN43" i="32"/>
  <c r="AP43" i="32"/>
  <c r="AA43" i="32"/>
  <c r="AL43" i="32"/>
  <c r="Q43" i="32"/>
  <c r="AC43" i="32"/>
  <c r="Y43" i="32"/>
  <c r="AQ43" i="32"/>
  <c r="AO43" i="32"/>
  <c r="H43" i="32"/>
  <c r="V43" i="32"/>
  <c r="AH43" i="32"/>
  <c r="U43" i="32"/>
  <c r="AB43" i="32"/>
  <c r="AE43" i="32"/>
  <c r="P43" i="32"/>
  <c r="R43" i="32"/>
  <c r="AS43" i="32"/>
  <c r="Z43" i="32"/>
  <c r="AF43" i="32"/>
  <c r="M43" i="32"/>
  <c r="AR43" i="32"/>
  <c r="L43" i="32"/>
  <c r="O43" i="32"/>
  <c r="AJ43" i="32"/>
  <c r="S43" i="32"/>
  <c r="AD43" i="32"/>
  <c r="AI43" i="32"/>
  <c r="X43" i="32"/>
  <c r="W43" i="32"/>
  <c r="J43" i="32"/>
  <c r="AC42" i="32"/>
  <c r="AA42" i="32"/>
  <c r="P42" i="32"/>
  <c r="H42" i="32"/>
  <c r="O42" i="32"/>
  <c r="AI42" i="32"/>
  <c r="K42" i="32"/>
  <c r="V42" i="32"/>
  <c r="X42" i="32"/>
  <c r="AS42" i="32"/>
  <c r="Q42" i="32"/>
  <c r="I42" i="32"/>
  <c r="W42" i="32"/>
  <c r="AH42" i="32"/>
  <c r="AJ42" i="32"/>
  <c r="U42" i="32"/>
  <c r="J42" i="32"/>
  <c r="AF42" i="32"/>
  <c r="AM42" i="32"/>
  <c r="AB42" i="32"/>
  <c r="AQ42" i="32"/>
  <c r="AD42" i="32"/>
  <c r="AN42" i="32"/>
  <c r="AP42" i="32"/>
  <c r="Z42" i="32"/>
  <c r="AO42" i="32"/>
  <c r="M42" i="32"/>
  <c r="AE42" i="32"/>
  <c r="AL42" i="32"/>
  <c r="AR42" i="32"/>
  <c r="Y42" i="32"/>
  <c r="R42" i="32"/>
  <c r="AK42" i="32"/>
  <c r="L42" i="32"/>
  <c r="S42" i="32"/>
  <c r="N42" i="32"/>
  <c r="AK41" i="32"/>
  <c r="I41" i="32"/>
  <c r="X41" i="32"/>
  <c r="V41" i="32"/>
  <c r="AN41" i="32"/>
  <c r="U41" i="32"/>
  <c r="AA41" i="32"/>
  <c r="H41" i="32"/>
  <c r="AI41" i="32"/>
  <c r="L41" i="32"/>
  <c r="AQ41" i="32"/>
  <c r="AO41" i="32"/>
  <c r="Q41" i="32"/>
  <c r="K41" i="32"/>
  <c r="AL41" i="32"/>
  <c r="AE41" i="32"/>
  <c r="Y41" i="32"/>
  <c r="AR41" i="32"/>
  <c r="AC41" i="32"/>
  <c r="W41" i="32"/>
  <c r="P41" i="32"/>
  <c r="J41" i="32"/>
  <c r="AB41" i="32"/>
  <c r="AD41" i="32"/>
  <c r="O41" i="32"/>
  <c r="AP41" i="32"/>
  <c r="R41" i="32"/>
  <c r="S41" i="32"/>
  <c r="M41" i="32"/>
  <c r="AJ41" i="32"/>
  <c r="AH41" i="32"/>
  <c r="N41" i="32"/>
  <c r="AS41" i="32"/>
  <c r="Z41" i="32"/>
  <c r="AF41" i="32"/>
  <c r="AM41" i="32"/>
  <c r="AR40" i="32"/>
  <c r="AC40" i="32"/>
  <c r="AE40" i="32"/>
  <c r="AP40" i="32"/>
  <c r="R40" i="32"/>
  <c r="P40" i="32"/>
  <c r="Z40" i="32"/>
  <c r="AK40" i="32"/>
  <c r="V40" i="32"/>
  <c r="J40" i="32"/>
  <c r="AO40" i="32"/>
  <c r="AM40" i="32"/>
  <c r="AB40" i="32"/>
  <c r="Q40" i="32"/>
  <c r="O40" i="32"/>
  <c r="M40" i="32"/>
  <c r="AN40" i="32"/>
  <c r="U40" i="32"/>
  <c r="AA40" i="32"/>
  <c r="AH40" i="32"/>
  <c r="N40" i="32"/>
  <c r="AS40" i="32"/>
  <c r="H40" i="32"/>
  <c r="AF40" i="32"/>
  <c r="AI40" i="32"/>
  <c r="S40" i="32"/>
  <c r="AD40" i="32"/>
  <c r="X40" i="32"/>
  <c r="I40" i="32"/>
  <c r="K40" i="32"/>
  <c r="AL40" i="32"/>
  <c r="AJ40" i="32"/>
  <c r="L40" i="32"/>
  <c r="W40" i="32"/>
  <c r="Y40" i="32"/>
  <c r="AQ40" i="32"/>
  <c r="Z37" i="32"/>
  <c r="AB37" i="32"/>
  <c r="M37" i="32"/>
  <c r="AR37" i="32"/>
  <c r="Y37" i="32"/>
  <c r="AE37" i="32"/>
  <c r="U37" i="32"/>
  <c r="R37" i="32"/>
  <c r="P37" i="32"/>
  <c r="W37" i="32"/>
  <c r="J37" i="32"/>
  <c r="AI37" i="32"/>
  <c r="V37" i="32"/>
  <c r="AC37" i="32"/>
  <c r="I37" i="32"/>
  <c r="AN37" i="32"/>
  <c r="H37" i="32"/>
  <c r="AA37" i="32"/>
  <c r="L37" i="32"/>
  <c r="N37" i="32"/>
  <c r="AO37" i="32"/>
  <c r="AM37" i="32"/>
  <c r="O37" i="32"/>
  <c r="AQ37" i="32"/>
  <c r="X37" i="32"/>
  <c r="AD37" i="32"/>
  <c r="AK37" i="32"/>
  <c r="Q37" i="32"/>
  <c r="K37" i="32"/>
  <c r="AP37" i="32"/>
  <c r="AJ37" i="32"/>
  <c r="AL37" i="32"/>
  <c r="AH37" i="32"/>
  <c r="AF37" i="32"/>
  <c r="AS37" i="32"/>
  <c r="S37" i="32"/>
  <c r="AI36" i="32"/>
  <c r="K36" i="32"/>
  <c r="V36" i="32"/>
  <c r="X36" i="32"/>
  <c r="AH36" i="32"/>
  <c r="W36" i="32"/>
  <c r="AL36" i="32"/>
  <c r="J36" i="32"/>
  <c r="AK36" i="32"/>
  <c r="N36" i="32"/>
  <c r="AS36" i="32"/>
  <c r="AM36" i="32"/>
  <c r="S36" i="32"/>
  <c r="I36" i="32"/>
  <c r="AN36" i="32"/>
  <c r="AP36" i="32"/>
  <c r="AA36" i="32"/>
  <c r="P36" i="32"/>
  <c r="AE36" i="32"/>
  <c r="H36" i="32"/>
  <c r="R36" i="32"/>
  <c r="U36" i="32"/>
  <c r="Z36" i="32"/>
  <c r="AF36" i="32"/>
  <c r="M36" i="32"/>
  <c r="AR36" i="32"/>
  <c r="L36" i="32"/>
  <c r="Q36" i="32"/>
  <c r="O36" i="32"/>
  <c r="AC36" i="32"/>
  <c r="AJ36" i="32"/>
  <c r="Y36" i="32"/>
  <c r="AQ36" i="32"/>
  <c r="AB36" i="32"/>
  <c r="AD36" i="32"/>
  <c r="AO36" i="32"/>
  <c r="AU35" i="92"/>
  <c r="AV35" i="92" s="1"/>
  <c r="AT35" i="92"/>
  <c r="T35" i="92"/>
  <c r="AG35" i="92"/>
  <c r="J32" i="24"/>
  <c r="AQ35" i="91"/>
  <c r="H35" i="91"/>
  <c r="O35" i="91"/>
  <c r="N35" i="91"/>
  <c r="P35" i="91"/>
  <c r="AH35" i="91"/>
  <c r="AS35" i="91"/>
  <c r="L35" i="91"/>
  <c r="U35" i="91"/>
  <c r="AO35" i="91"/>
  <c r="AC35" i="91"/>
  <c r="Q35" i="91"/>
  <c r="AB35" i="91"/>
  <c r="J35" i="91"/>
  <c r="AK35" i="91"/>
  <c r="X35" i="91"/>
  <c r="AN35" i="91"/>
  <c r="AF35" i="91"/>
  <c r="AL35" i="91"/>
  <c r="AD35" i="91"/>
  <c r="V35" i="91"/>
  <c r="AR35" i="91"/>
  <c r="AE35" i="91"/>
  <c r="AM35" i="91"/>
  <c r="Z35" i="91"/>
  <c r="AP35" i="91"/>
  <c r="AI35" i="91"/>
  <c r="Y35" i="91"/>
  <c r="AJ35" i="91"/>
  <c r="W35" i="91"/>
  <c r="K35" i="91"/>
  <c r="R35" i="91"/>
  <c r="AA35" i="91"/>
  <c r="I35" i="91"/>
  <c r="S35" i="91"/>
  <c r="M35" i="91"/>
  <c r="T35" i="87"/>
  <c r="AU35" i="87"/>
  <c r="AV35" i="87" s="1"/>
  <c r="AT35" i="87"/>
  <c r="AG35" i="87"/>
  <c r="AU35" i="88"/>
  <c r="AV35" i="88" s="1"/>
  <c r="AG35" i="88"/>
  <c r="T35" i="88"/>
  <c r="AT35" i="88"/>
  <c r="AQ35" i="32"/>
  <c r="X35" i="32"/>
  <c r="AD35" i="32"/>
  <c r="AK35" i="32"/>
  <c r="Q35" i="32"/>
  <c r="K35" i="32"/>
  <c r="AH35" i="32"/>
  <c r="AJ35" i="32"/>
  <c r="L35" i="32"/>
  <c r="I35" i="32"/>
  <c r="AP35" i="32"/>
  <c r="AO35" i="32"/>
  <c r="O35" i="32"/>
  <c r="Z35" i="32"/>
  <c r="M35" i="32"/>
  <c r="P35" i="32"/>
  <c r="AL35" i="32"/>
  <c r="H35" i="32"/>
  <c r="W35" i="32"/>
  <c r="Y35" i="32"/>
  <c r="J35" i="32"/>
  <c r="AF35" i="32"/>
  <c r="AI35" i="32"/>
  <c r="AS35" i="32"/>
  <c r="V35" i="32"/>
  <c r="S35" i="32"/>
  <c r="U35" i="32"/>
  <c r="AN35" i="32"/>
  <c r="AC35" i="32"/>
  <c r="AA35" i="32"/>
  <c r="N35" i="32"/>
  <c r="AM35" i="32"/>
  <c r="AB35" i="32"/>
  <c r="AR35" i="32"/>
  <c r="AE35" i="32"/>
  <c r="R35" i="32"/>
  <c r="AD34" i="92"/>
  <c r="AD32" i="92" s="1"/>
  <c r="AI34" i="92"/>
  <c r="AI32" i="92" s="1"/>
  <c r="AO34" i="92"/>
  <c r="AO32" i="92" s="1"/>
  <c r="AS34" i="92"/>
  <c r="S34" i="92"/>
  <c r="S32" i="92" s="1"/>
  <c r="AA34" i="92"/>
  <c r="AA32" i="92" s="1"/>
  <c r="AJ34" i="92"/>
  <c r="AJ32" i="92" s="1"/>
  <c r="N34" i="92"/>
  <c r="N32" i="92" s="1"/>
  <c r="P34" i="92"/>
  <c r="P32" i="92" s="1"/>
  <c r="V34" i="92"/>
  <c r="V32" i="92" s="1"/>
  <c r="K34" i="92"/>
  <c r="K32" i="92" s="1"/>
  <c r="Y34" i="92"/>
  <c r="Y32" i="92" s="1"/>
  <c r="H34" i="92"/>
  <c r="AR34" i="92"/>
  <c r="AR32" i="92" s="1"/>
  <c r="M34" i="92"/>
  <c r="M32" i="92" s="1"/>
  <c r="Q34" i="92"/>
  <c r="Q32" i="92" s="1"/>
  <c r="AF34" i="92"/>
  <c r="AF32" i="92" s="1"/>
  <c r="AK34" i="92"/>
  <c r="AK32" i="92" s="1"/>
  <c r="AL34" i="92"/>
  <c r="AL32" i="92" s="1"/>
  <c r="AC34" i="92"/>
  <c r="AC32" i="92" s="1"/>
  <c r="AN34" i="92"/>
  <c r="AN32" i="92" s="1"/>
  <c r="AP34" i="92"/>
  <c r="AP32" i="92" s="1"/>
  <c r="X34" i="92"/>
  <c r="X32" i="92" s="1"/>
  <c r="U34" i="92"/>
  <c r="AE34" i="92"/>
  <c r="AE32" i="92" s="1"/>
  <c r="AM34" i="92"/>
  <c r="AM32" i="92" s="1"/>
  <c r="AQ34" i="92"/>
  <c r="AQ32" i="92" s="1"/>
  <c r="I34" i="92"/>
  <c r="I32" i="92" s="1"/>
  <c r="O34" i="92"/>
  <c r="O32" i="92" s="1"/>
  <c r="AB34" i="92"/>
  <c r="AB32" i="92" s="1"/>
  <c r="J34" i="92"/>
  <c r="J32" i="92" s="1"/>
  <c r="R34" i="92"/>
  <c r="R32" i="92" s="1"/>
  <c r="AH34" i="92"/>
  <c r="W34" i="92"/>
  <c r="W32" i="92" s="1"/>
  <c r="Z34" i="92"/>
  <c r="Z32" i="92" s="1"/>
  <c r="L34" i="92"/>
  <c r="L32" i="92" s="1"/>
  <c r="AT34" i="91"/>
  <c r="AG34" i="91"/>
  <c r="T34" i="91"/>
  <c r="AU34" i="91"/>
  <c r="U34" i="87"/>
  <c r="AH34" i="87"/>
  <c r="K34" i="87"/>
  <c r="Y34" i="87"/>
  <c r="AO34" i="87"/>
  <c r="L34" i="87"/>
  <c r="L32" i="87" s="1"/>
  <c r="X34" i="87"/>
  <c r="N34" i="87"/>
  <c r="AJ34" i="87"/>
  <c r="V34" i="87"/>
  <c r="V32" i="87" s="1"/>
  <c r="AK34" i="87"/>
  <c r="Q34" i="87"/>
  <c r="AF34" i="87"/>
  <c r="R34" i="87"/>
  <c r="R32" i="87" s="1"/>
  <c r="AM34" i="87"/>
  <c r="H34" i="87"/>
  <c r="O34" i="87"/>
  <c r="AN34" i="87"/>
  <c r="AR34" i="87"/>
  <c r="AB34" i="87"/>
  <c r="AP34" i="87"/>
  <c r="S34" i="87"/>
  <c r="AC34" i="87"/>
  <c r="AL34" i="87"/>
  <c r="AQ34" i="87"/>
  <c r="AE34" i="87"/>
  <c r="AE32" i="87" s="1"/>
  <c r="J34" i="87"/>
  <c r="AS34" i="87"/>
  <c r="M34" i="87"/>
  <c r="Z34" i="87"/>
  <c r="W34" i="87"/>
  <c r="P34" i="87"/>
  <c r="AD34" i="87"/>
  <c r="AI34" i="87"/>
  <c r="I34" i="87"/>
  <c r="AA34" i="87"/>
  <c r="AF31" i="32"/>
  <c r="AQ31" i="32"/>
  <c r="S31" i="32"/>
  <c r="M31" i="32"/>
  <c r="AA31" i="32"/>
  <c r="Y31" i="32"/>
  <c r="N31" i="32"/>
  <c r="AS31" i="32"/>
  <c r="V31" i="32"/>
  <c r="AJ31" i="32"/>
  <c r="AP31" i="32"/>
  <c r="W31" i="32"/>
  <c r="P31" i="32"/>
  <c r="Z31" i="32"/>
  <c r="X31" i="32"/>
  <c r="AD31" i="32"/>
  <c r="K31" i="32"/>
  <c r="AC31" i="32"/>
  <c r="O31" i="32"/>
  <c r="AL31" i="32"/>
  <c r="AN31" i="32"/>
  <c r="L31" i="32"/>
  <c r="J31" i="32"/>
  <c r="AO31" i="32"/>
  <c r="AI31" i="32"/>
  <c r="AB31" i="32"/>
  <c r="I31" i="32"/>
  <c r="R31" i="32"/>
  <c r="H31" i="32"/>
  <c r="AM31" i="32"/>
  <c r="AK31" i="32"/>
  <c r="Q31" i="32"/>
  <c r="AR31" i="32"/>
  <c r="U31" i="32"/>
  <c r="AE31" i="32"/>
  <c r="AH31" i="32"/>
  <c r="AA29" i="92"/>
  <c r="AB29" i="92"/>
  <c r="AN29" i="92"/>
  <c r="AK29" i="92"/>
  <c r="U29" i="92"/>
  <c r="AQ29" i="92"/>
  <c r="AI29" i="92"/>
  <c r="Z29" i="92"/>
  <c r="Q29" i="92"/>
  <c r="M29" i="92"/>
  <c r="V29" i="92"/>
  <c r="O29" i="92"/>
  <c r="R29" i="92"/>
  <c r="K29" i="92"/>
  <c r="L29" i="92"/>
  <c r="S29" i="92"/>
  <c r="W29" i="92"/>
  <c r="I29" i="92"/>
  <c r="AL29" i="92"/>
  <c r="N29" i="92"/>
  <c r="AE29" i="92"/>
  <c r="AS29" i="92"/>
  <c r="AF29" i="92"/>
  <c r="AR29" i="92"/>
  <c r="AJ29" i="92"/>
  <c r="AD29" i="92"/>
  <c r="H29" i="92"/>
  <c r="AM29" i="92"/>
  <c r="Y29" i="92"/>
  <c r="AC29" i="92"/>
  <c r="P29" i="92"/>
  <c r="AH29" i="92"/>
  <c r="J29" i="92"/>
  <c r="AP29" i="92"/>
  <c r="AO29" i="92"/>
  <c r="X29" i="92"/>
  <c r="AQ28" i="91"/>
  <c r="I28" i="91"/>
  <c r="M28" i="91"/>
  <c r="O28" i="91"/>
  <c r="AO28" i="91"/>
  <c r="W28" i="91"/>
  <c r="J28" i="91"/>
  <c r="N28" i="91"/>
  <c r="AP28" i="91"/>
  <c r="Z28" i="91"/>
  <c r="AD28" i="91"/>
  <c r="S28" i="91"/>
  <c r="L28" i="91"/>
  <c r="P28" i="91"/>
  <c r="U28" i="91"/>
  <c r="H28" i="91"/>
  <c r="AJ28" i="91"/>
  <c r="AR28" i="91"/>
  <c r="V28" i="91"/>
  <c r="K28" i="91"/>
  <c r="AH28" i="91"/>
  <c r="Y28" i="91"/>
  <c r="AI28" i="91"/>
  <c r="AM28" i="91"/>
  <c r="AK28" i="91"/>
  <c r="AS28" i="91"/>
  <c r="X28" i="91"/>
  <c r="AN28" i="91"/>
  <c r="AA28" i="91"/>
  <c r="AE28" i="91"/>
  <c r="R28" i="91"/>
  <c r="AB28" i="91"/>
  <c r="Q28" i="91"/>
  <c r="AF28" i="91"/>
  <c r="AC28" i="91"/>
  <c r="AL28" i="91"/>
  <c r="AU27" i="87"/>
  <c r="AT27" i="87"/>
  <c r="H26" i="87"/>
  <c r="T27" i="87"/>
  <c r="AG27" i="87"/>
  <c r="L25" i="88"/>
  <c r="M25" i="88"/>
  <c r="AI25" i="88"/>
  <c r="Z25" i="88"/>
  <c r="N25" i="88"/>
  <c r="AM25" i="88"/>
  <c r="AP25" i="88"/>
  <c r="P25" i="88"/>
  <c r="J25" i="88"/>
  <c r="AQ25" i="88"/>
  <c r="S25" i="88"/>
  <c r="Q25" i="88"/>
  <c r="AE25" i="88"/>
  <c r="AS25" i="88"/>
  <c r="AR25" i="88"/>
  <c r="AD25" i="88"/>
  <c r="AC25" i="88"/>
  <c r="AN25" i="88"/>
  <c r="Y25" i="88"/>
  <c r="AA25" i="88"/>
  <c r="AJ25" i="88"/>
  <c r="V25" i="88"/>
  <c r="O25" i="88"/>
  <c r="AL25" i="88"/>
  <c r="H25" i="88"/>
  <c r="AK25" i="88"/>
  <c r="I25" i="88"/>
  <c r="AF25" i="88"/>
  <c r="R25" i="88"/>
  <c r="AB25" i="88"/>
  <c r="W25" i="88"/>
  <c r="U25" i="88"/>
  <c r="AH25" i="88"/>
  <c r="AO25" i="88"/>
  <c r="X25" i="88"/>
  <c r="K25" i="88"/>
  <c r="AI24" i="94"/>
  <c r="L24" i="94"/>
  <c r="Z24" i="94"/>
  <c r="AH24" i="94"/>
  <c r="AB24" i="94"/>
  <c r="Y24" i="94"/>
  <c r="H24" i="94"/>
  <c r="AA24" i="94"/>
  <c r="AE24" i="94"/>
  <c r="X24" i="94"/>
  <c r="AL24" i="94"/>
  <c r="K24" i="94"/>
  <c r="S24" i="94"/>
  <c r="N24" i="94"/>
  <c r="AO24" i="94"/>
  <c r="AF24" i="94"/>
  <c r="AM24" i="94"/>
  <c r="AD24" i="94"/>
  <c r="W24" i="94"/>
  <c r="AC24" i="94"/>
  <c r="AS24" i="94"/>
  <c r="U24" i="94"/>
  <c r="V24" i="94"/>
  <c r="P24" i="94"/>
  <c r="AQ24" i="94"/>
  <c r="R24" i="94"/>
  <c r="AR24" i="94"/>
  <c r="AN24" i="94"/>
  <c r="AP24" i="94"/>
  <c r="O24" i="94"/>
  <c r="AK24" i="94"/>
  <c r="AJ24" i="94"/>
  <c r="Q24" i="94"/>
  <c r="I24" i="94"/>
  <c r="M24" i="94"/>
  <c r="J24" i="94"/>
  <c r="AU24" i="92"/>
  <c r="AV24" i="92" s="1"/>
  <c r="AT24" i="92"/>
  <c r="AG24" i="92"/>
  <c r="AP24" i="91"/>
  <c r="S24" i="91"/>
  <c r="AM24" i="91"/>
  <c r="P24" i="91"/>
  <c r="L24" i="91"/>
  <c r="I24" i="91"/>
  <c r="AL24" i="91"/>
  <c r="AE24" i="91"/>
  <c r="AN24" i="91"/>
  <c r="AD24" i="91"/>
  <c r="AB24" i="91"/>
  <c r="AF24" i="91"/>
  <c r="O24" i="91"/>
  <c r="AA24" i="91"/>
  <c r="Y24" i="91"/>
  <c r="V24" i="91"/>
  <c r="U24" i="91"/>
  <c r="N24" i="91"/>
  <c r="AK24" i="91"/>
  <c r="M24" i="91"/>
  <c r="AH24" i="91"/>
  <c r="K24" i="91"/>
  <c r="AQ24" i="91"/>
  <c r="AO24" i="91"/>
  <c r="Z24" i="91"/>
  <c r="R24" i="91"/>
  <c r="J24" i="91"/>
  <c r="H24" i="91"/>
  <c r="AI24" i="91"/>
  <c r="AC24" i="91"/>
  <c r="AJ24" i="91"/>
  <c r="AR24" i="91"/>
  <c r="AS24" i="91"/>
  <c r="X24" i="91"/>
  <c r="Q24" i="91"/>
  <c r="W24" i="91"/>
  <c r="T24" i="87"/>
  <c r="AT24" i="87"/>
  <c r="AU24" i="87"/>
  <c r="AV24" i="87" s="1"/>
  <c r="U20" i="87"/>
  <c r="AG24" i="87"/>
  <c r="T24" i="88"/>
  <c r="AU24" i="88"/>
  <c r="AV24" i="88" s="1"/>
  <c r="AT24" i="88"/>
  <c r="AG24" i="88"/>
  <c r="AO19" i="32"/>
  <c r="U19" i="32"/>
  <c r="AH19" i="32"/>
  <c r="AL19" i="32"/>
  <c r="W19" i="32"/>
  <c r="V19" i="32"/>
  <c r="AN19" i="32"/>
  <c r="AB19" i="32"/>
  <c r="AP19" i="32"/>
  <c r="Q19" i="32"/>
  <c r="S19" i="32"/>
  <c r="AF19" i="32"/>
  <c r="J19" i="32"/>
  <c r="AI19" i="32"/>
  <c r="AC19" i="32"/>
  <c r="AM19" i="32"/>
  <c r="O19" i="32"/>
  <c r="AS19" i="32"/>
  <c r="AR19" i="32"/>
  <c r="X19" i="32"/>
  <c r="AJ19" i="32"/>
  <c r="AK19" i="32"/>
  <c r="N19" i="32"/>
  <c r="AA19" i="32"/>
  <c r="AE19" i="32"/>
  <c r="L19" i="32"/>
  <c r="K19" i="32"/>
  <c r="R19" i="32"/>
  <c r="M19" i="32"/>
  <c r="AD19" i="32"/>
  <c r="I19" i="32"/>
  <c r="P19" i="32"/>
  <c r="AQ19" i="32"/>
  <c r="H19" i="32"/>
  <c r="Y19" i="32"/>
  <c r="Z19" i="32"/>
  <c r="AM82" i="94"/>
  <c r="AF82" i="94"/>
  <c r="M82" i="94"/>
  <c r="AN82" i="94"/>
  <c r="S82" i="94"/>
  <c r="X82" i="94"/>
  <c r="AB82" i="94"/>
  <c r="AR82" i="94"/>
  <c r="J82" i="94"/>
  <c r="AD82" i="94"/>
  <c r="AK77" i="32"/>
  <c r="N77" i="32"/>
  <c r="X77" i="32"/>
  <c r="V77" i="32"/>
  <c r="AR77" i="32"/>
  <c r="Y77" i="32"/>
  <c r="Z77" i="32"/>
  <c r="L77" i="32"/>
  <c r="AN77" i="32"/>
  <c r="AJ77" i="32"/>
  <c r="AS77" i="32"/>
  <c r="P77" i="32"/>
  <c r="I77" i="32"/>
  <c r="AO77" i="32"/>
  <c r="W77" i="32"/>
  <c r="K77" i="32"/>
  <c r="AP77" i="32"/>
  <c r="R77" i="32"/>
  <c r="AC77" i="32"/>
  <c r="AI77" i="32"/>
  <c r="M77" i="32"/>
  <c r="J77" i="32"/>
  <c r="AE77" i="32"/>
  <c r="AM77" i="32"/>
  <c r="AH77" i="32"/>
  <c r="AQ77" i="32"/>
  <c r="U77" i="32"/>
  <c r="Q77" i="32"/>
  <c r="AB77" i="32"/>
  <c r="AD77" i="32"/>
  <c r="O77" i="32"/>
  <c r="H77" i="32"/>
  <c r="AA77" i="32"/>
  <c r="S77" i="32"/>
  <c r="AL77" i="32"/>
  <c r="AF77" i="32"/>
  <c r="L60" i="32"/>
  <c r="AQ60" i="32"/>
  <c r="AB60" i="32"/>
  <c r="AD60" i="32"/>
  <c r="X60" i="32"/>
  <c r="Q60" i="32"/>
  <c r="S60" i="32"/>
  <c r="AP60" i="32"/>
  <c r="AA60" i="32"/>
  <c r="AJ60" i="32"/>
  <c r="AH60" i="32"/>
  <c r="U60" i="32"/>
  <c r="AM60" i="32"/>
  <c r="Z60" i="32"/>
  <c r="H60" i="32"/>
  <c r="M60" i="32"/>
  <c r="AR60" i="32"/>
  <c r="AL60" i="32"/>
  <c r="Y60" i="32"/>
  <c r="AE60" i="32"/>
  <c r="AF60" i="32"/>
  <c r="AC60" i="32"/>
  <c r="AN60" i="32"/>
  <c r="P60" i="32"/>
  <c r="N60" i="32"/>
  <c r="AS60" i="32"/>
  <c r="AI60" i="32"/>
  <c r="AO60" i="32"/>
  <c r="V60" i="32"/>
  <c r="AK60" i="32"/>
  <c r="I60" i="32"/>
  <c r="J60" i="32"/>
  <c r="W60" i="32"/>
  <c r="O60" i="32"/>
  <c r="K60" i="32"/>
  <c r="R60" i="32"/>
  <c r="AT59" i="87"/>
  <c r="T59" i="87"/>
  <c r="AU59" i="87"/>
  <c r="AG59" i="87"/>
  <c r="AA59" i="88"/>
  <c r="R59" i="88"/>
  <c r="AB59" i="88"/>
  <c r="Z59" i="88"/>
  <c r="S59" i="88"/>
  <c r="AQ59" i="88"/>
  <c r="M59" i="88"/>
  <c r="AN59" i="88"/>
  <c r="O59" i="88"/>
  <c r="AR59" i="88"/>
  <c r="AL59" i="88"/>
  <c r="K59" i="88"/>
  <c r="AC59" i="88"/>
  <c r="AM59" i="88"/>
  <c r="Y59" i="88"/>
  <c r="Q59" i="88"/>
  <c r="AI59" i="88"/>
  <c r="AH59" i="88"/>
  <c r="J59" i="88"/>
  <c r="U59" i="88"/>
  <c r="N59" i="88"/>
  <c r="L59" i="88"/>
  <c r="AE59" i="88"/>
  <c r="AF59" i="88"/>
  <c r="P59" i="88"/>
  <c r="AP59" i="88"/>
  <c r="AO59" i="88"/>
  <c r="AJ59" i="88"/>
  <c r="AS59" i="88"/>
  <c r="AD59" i="88"/>
  <c r="AK59" i="88"/>
  <c r="I59" i="88"/>
  <c r="W59" i="88"/>
  <c r="X59" i="88"/>
  <c r="H59" i="88"/>
  <c r="V59" i="88"/>
  <c r="J58" i="32"/>
  <c r="AO58" i="32"/>
  <c r="Q58" i="32"/>
  <c r="AB58" i="32"/>
  <c r="AQ58" i="32"/>
  <c r="O58" i="32"/>
  <c r="H58" i="32"/>
  <c r="AN58" i="32"/>
  <c r="Y58" i="32"/>
  <c r="AH58" i="32"/>
  <c r="AE58" i="32"/>
  <c r="R58" i="32"/>
  <c r="V58" i="32"/>
  <c r="AD58" i="32"/>
  <c r="X58" i="32"/>
  <c r="Z58" i="32"/>
  <c r="K58" i="32"/>
  <c r="AP58" i="32"/>
  <c r="AJ58" i="32"/>
  <c r="P58" i="32"/>
  <c r="W58" i="32"/>
  <c r="U58" i="32"/>
  <c r="AM58" i="32"/>
  <c r="AA58" i="32"/>
  <c r="AC58" i="32"/>
  <c r="N58" i="32"/>
  <c r="AS58" i="32"/>
  <c r="AI58" i="32"/>
  <c r="AF58" i="32"/>
  <c r="M58" i="32"/>
  <c r="S58" i="32"/>
  <c r="I58" i="32"/>
  <c r="AR58" i="32"/>
  <c r="AL58" i="32"/>
  <c r="AK58" i="32"/>
  <c r="AA55" i="32"/>
  <c r="AH55" i="32"/>
  <c r="N55" i="32"/>
  <c r="AS55" i="32"/>
  <c r="V55" i="32"/>
  <c r="AF55" i="32"/>
  <c r="Q55" i="32"/>
  <c r="S55" i="32"/>
  <c r="AD55" i="32"/>
  <c r="J55" i="32"/>
  <c r="AB55" i="32"/>
  <c r="AQ55" i="32"/>
  <c r="AN55" i="32"/>
  <c r="U55" i="32"/>
  <c r="AR55" i="32"/>
  <c r="AC55" i="32"/>
  <c r="AE55" i="32"/>
  <c r="AP55" i="32"/>
  <c r="R55" i="32"/>
  <c r="P55" i="32"/>
  <c r="AM55" i="32"/>
  <c r="AK55" i="32"/>
  <c r="AI55" i="32"/>
  <c r="H55" i="32"/>
  <c r="O55" i="32"/>
  <c r="X55" i="32"/>
  <c r="Z55" i="32"/>
  <c r="K55" i="32"/>
  <c r="AL55" i="32"/>
  <c r="AJ55" i="32"/>
  <c r="L55" i="32"/>
  <c r="W55" i="32"/>
  <c r="Y55" i="32"/>
  <c r="I55" i="32"/>
  <c r="AO55" i="32"/>
  <c r="M55" i="32"/>
  <c r="Q54" i="32"/>
  <c r="K54" i="32"/>
  <c r="AP54" i="32"/>
  <c r="AJ54" i="32"/>
  <c r="U54" i="32"/>
  <c r="AQ54" i="32"/>
  <c r="O54" i="32"/>
  <c r="AD54" i="32"/>
  <c r="AK54" i="32"/>
  <c r="AC54" i="32"/>
  <c r="AO54" i="32"/>
  <c r="AR54" i="32"/>
  <c r="AI54" i="32"/>
  <c r="AS54" i="32"/>
  <c r="V54" i="32"/>
  <c r="S54" i="32"/>
  <c r="L54" i="32"/>
  <c r="W54" i="32"/>
  <c r="P54" i="32"/>
  <c r="J54" i="32"/>
  <c r="X54" i="32"/>
  <c r="AE54" i="32"/>
  <c r="Z54" i="32"/>
  <c r="Y54" i="32"/>
  <c r="N54" i="32"/>
  <c r="AF54" i="32"/>
  <c r="AM54" i="32"/>
  <c r="H54" i="32"/>
  <c r="I54" i="32"/>
  <c r="AN54" i="32"/>
  <c r="AL54" i="32"/>
  <c r="AA54" i="32"/>
  <c r="AH54" i="32"/>
  <c r="R54" i="32"/>
  <c r="AB54" i="32"/>
  <c r="M54" i="32"/>
  <c r="AH53" i="91"/>
  <c r="Q53" i="91"/>
  <c r="AO53" i="91"/>
  <c r="I53" i="91"/>
  <c r="AM53" i="91"/>
  <c r="Y53" i="91"/>
  <c r="AN53" i="91"/>
  <c r="AA53" i="91"/>
  <c r="AE53" i="91"/>
  <c r="AP53" i="91"/>
  <c r="W53" i="91"/>
  <c r="H53" i="91"/>
  <c r="AD53" i="91"/>
  <c r="K53" i="91"/>
  <c r="AC53" i="91"/>
  <c r="P53" i="91"/>
  <c r="AK53" i="91"/>
  <c r="R53" i="91"/>
  <c r="M53" i="91"/>
  <c r="AF53" i="91"/>
  <c r="AL53" i="91"/>
  <c r="X53" i="91"/>
  <c r="L53" i="91"/>
  <c r="U53" i="91"/>
  <c r="AB53" i="91"/>
  <c r="S53" i="91"/>
  <c r="AS53" i="91"/>
  <c r="AJ53" i="91"/>
  <c r="O53" i="91"/>
  <c r="AQ53" i="91"/>
  <c r="J53" i="91"/>
  <c r="V53" i="91"/>
  <c r="AI53" i="91"/>
  <c r="Z53" i="91"/>
  <c r="AR53" i="91"/>
  <c r="N53" i="91"/>
  <c r="AC53" i="94"/>
  <c r="AA53" i="94"/>
  <c r="U53" i="94"/>
  <c r="R53" i="94"/>
  <c r="P53" i="94"/>
  <c r="W53" i="94"/>
  <c r="AQ53" i="94"/>
  <c r="AN53" i="94"/>
  <c r="N53" i="94"/>
  <c r="AF53" i="94"/>
  <c r="AD53" i="94"/>
  <c r="I53" i="94"/>
  <c r="Q53" i="94"/>
  <c r="V53" i="94"/>
  <c r="AR53" i="94"/>
  <c r="AR51" i="94" s="1"/>
  <c r="AL53" i="94"/>
  <c r="AJ53" i="94"/>
  <c r="Y53" i="94"/>
  <c r="Y51" i="94" s="1"/>
  <c r="K53" i="94"/>
  <c r="K51" i="94" s="1"/>
  <c r="AE53" i="94"/>
  <c r="AB53" i="94"/>
  <c r="AK53" i="94"/>
  <c r="J53" i="94"/>
  <c r="AI53" i="94"/>
  <c r="AS53" i="94"/>
  <c r="AM53" i="94"/>
  <c r="O53" i="94"/>
  <c r="M53" i="94"/>
  <c r="X53" i="94"/>
  <c r="AH53" i="94"/>
  <c r="AP53" i="94"/>
  <c r="S53" i="94"/>
  <c r="H53" i="94"/>
  <c r="L53" i="94"/>
  <c r="AO53" i="94"/>
  <c r="Z53" i="94"/>
  <c r="AO52" i="91"/>
  <c r="AS52" i="91"/>
  <c r="K52" i="91"/>
  <c r="Z52" i="91"/>
  <c r="AD52" i="91"/>
  <c r="Y52" i="91"/>
  <c r="L52" i="91"/>
  <c r="L51" i="91" s="1"/>
  <c r="P52" i="91"/>
  <c r="P51" i="91" s="1"/>
  <c r="U52" i="91"/>
  <c r="X52" i="91"/>
  <c r="Q52" i="91"/>
  <c r="M52" i="91"/>
  <c r="W52" i="91"/>
  <c r="N52" i="91"/>
  <c r="O52" i="91"/>
  <c r="AQ52" i="91"/>
  <c r="H52" i="91"/>
  <c r="AA52" i="91"/>
  <c r="AJ52" i="91"/>
  <c r="AF52" i="91"/>
  <c r="AK52" i="91"/>
  <c r="AI52" i="91"/>
  <c r="I52" i="91"/>
  <c r="V52" i="91"/>
  <c r="AP52" i="91"/>
  <c r="AC52" i="91"/>
  <c r="AH52" i="91"/>
  <c r="AL52" i="91"/>
  <c r="AB52" i="91"/>
  <c r="J52" i="91"/>
  <c r="R52" i="91"/>
  <c r="AR52" i="91"/>
  <c r="S52" i="91"/>
  <c r="AM52" i="91"/>
  <c r="AN52" i="91"/>
  <c r="AE52" i="91"/>
  <c r="U52" i="87"/>
  <c r="AL52" i="87"/>
  <c r="I52" i="87"/>
  <c r="Y52" i="87"/>
  <c r="AO52" i="87"/>
  <c r="Q52" i="87"/>
  <c r="AH52" i="87"/>
  <c r="K52" i="87"/>
  <c r="AN52" i="87"/>
  <c r="R52" i="87"/>
  <c r="Z52" i="87"/>
  <c r="AK52" i="87"/>
  <c r="AC52" i="87"/>
  <c r="V52" i="87"/>
  <c r="AQ52" i="87"/>
  <c r="O52" i="87"/>
  <c r="H52" i="87"/>
  <c r="X52" i="87"/>
  <c r="AM52" i="87"/>
  <c r="P52" i="87"/>
  <c r="W52" i="87"/>
  <c r="J52" i="87"/>
  <c r="AF52" i="87"/>
  <c r="AP52" i="87"/>
  <c r="S52" i="87"/>
  <c r="AI52" i="87"/>
  <c r="L52" i="87"/>
  <c r="AB52" i="87"/>
  <c r="N52" i="87"/>
  <c r="AJ52" i="87"/>
  <c r="AA52" i="87"/>
  <c r="AR52" i="87"/>
  <c r="M52" i="87"/>
  <c r="AS52" i="87"/>
  <c r="AE52" i="87"/>
  <c r="AD52" i="87"/>
  <c r="S52" i="32"/>
  <c r="I52" i="32"/>
  <c r="AE52" i="32"/>
  <c r="AL52" i="32"/>
  <c r="AA52" i="32"/>
  <c r="AS52" i="32"/>
  <c r="V52" i="32"/>
  <c r="AF52" i="32"/>
  <c r="AI52" i="32"/>
  <c r="P52" i="32"/>
  <c r="AO52" i="32"/>
  <c r="K52" i="32"/>
  <c r="AR52" i="32"/>
  <c r="R52" i="32"/>
  <c r="J52" i="32"/>
  <c r="W52" i="32"/>
  <c r="Z52" i="32"/>
  <c r="H52" i="32"/>
  <c r="AK52" i="32"/>
  <c r="AQ52" i="32"/>
  <c r="X52" i="32"/>
  <c r="Q52" i="32"/>
  <c r="AJ52" i="32"/>
  <c r="Y52" i="32"/>
  <c r="AN52" i="32"/>
  <c r="L52" i="32"/>
  <c r="AD52" i="32"/>
  <c r="AM52" i="32"/>
  <c r="M52" i="32"/>
  <c r="AP52" i="32"/>
  <c r="AC52" i="32"/>
  <c r="AH52" i="32"/>
  <c r="U52" i="32"/>
  <c r="AB52" i="32"/>
  <c r="O52" i="32"/>
  <c r="N52" i="32"/>
  <c r="AC46" i="32"/>
  <c r="AE46" i="32"/>
  <c r="P46" i="32"/>
  <c r="AQ46" i="32"/>
  <c r="AB46" i="32"/>
  <c r="AD46" i="32"/>
  <c r="X46" i="32"/>
  <c r="Q46" i="32"/>
  <c r="S46" i="32"/>
  <c r="V46" i="32"/>
  <c r="I46" i="32"/>
  <c r="AL46" i="32"/>
  <c r="Y46" i="32"/>
  <c r="O46" i="32"/>
  <c r="L46" i="32"/>
  <c r="AM46" i="32"/>
  <c r="K46" i="32"/>
  <c r="Z46" i="32"/>
  <c r="AF46" i="32"/>
  <c r="M46" i="32"/>
  <c r="AR46" i="32"/>
  <c r="AP46" i="32"/>
  <c r="R46" i="32"/>
  <c r="H46" i="32"/>
  <c r="AA46" i="32"/>
  <c r="AH46" i="32"/>
  <c r="AN46" i="32"/>
  <c r="U46" i="32"/>
  <c r="N46" i="32"/>
  <c r="AS46" i="32"/>
  <c r="AI46" i="32"/>
  <c r="AO46" i="32"/>
  <c r="AK46" i="32"/>
  <c r="AJ46" i="32"/>
  <c r="J46" i="32"/>
  <c r="W46" i="32"/>
  <c r="T40" i="91"/>
  <c r="AT40" i="91"/>
  <c r="AU40" i="91"/>
  <c r="AG40" i="91"/>
  <c r="U40" i="87"/>
  <c r="AS40" i="87"/>
  <c r="V40" i="87"/>
  <c r="AL40" i="87"/>
  <c r="I40" i="87"/>
  <c r="Y40" i="87"/>
  <c r="AO40" i="87"/>
  <c r="Q40" i="87"/>
  <c r="W40" i="87"/>
  <c r="R40" i="87"/>
  <c r="AB40" i="87"/>
  <c r="O40" i="87"/>
  <c r="X40" i="87"/>
  <c r="J40" i="87"/>
  <c r="AM40" i="87"/>
  <c r="P40" i="87"/>
  <c r="AF40" i="87"/>
  <c r="AP40" i="87"/>
  <c r="S40" i="87"/>
  <c r="AI40" i="87"/>
  <c r="L40" i="87"/>
  <c r="AN40" i="87"/>
  <c r="AA40" i="87"/>
  <c r="AR40" i="87"/>
  <c r="H40" i="87"/>
  <c r="AH40" i="87"/>
  <c r="K40" i="87"/>
  <c r="Z40" i="87"/>
  <c r="AK40" i="87"/>
  <c r="M40" i="87"/>
  <c r="AC40" i="87"/>
  <c r="N40" i="87"/>
  <c r="AJ40" i="87"/>
  <c r="AQ40" i="87"/>
  <c r="AD40" i="87"/>
  <c r="AE40" i="87"/>
  <c r="I39" i="32"/>
  <c r="AN39" i="32"/>
  <c r="H39" i="32"/>
  <c r="AA39" i="32"/>
  <c r="L39" i="32"/>
  <c r="N39" i="32"/>
  <c r="AO39" i="32"/>
  <c r="AM39" i="32"/>
  <c r="O39" i="32"/>
  <c r="X39" i="32"/>
  <c r="AK39" i="32"/>
  <c r="K39" i="32"/>
  <c r="AL39" i="32"/>
  <c r="AH39" i="32"/>
  <c r="AF39" i="32"/>
  <c r="AI39" i="32"/>
  <c r="V39" i="32"/>
  <c r="AC39" i="32"/>
  <c r="Z39" i="32"/>
  <c r="AB39" i="32"/>
  <c r="M39" i="32"/>
  <c r="AR39" i="32"/>
  <c r="Y39" i="32"/>
  <c r="AE39" i="32"/>
  <c r="U39" i="32"/>
  <c r="R39" i="32"/>
  <c r="P39" i="32"/>
  <c r="AQ39" i="32"/>
  <c r="AD39" i="32"/>
  <c r="Q39" i="32"/>
  <c r="AP39" i="32"/>
  <c r="AJ39" i="32"/>
  <c r="W39" i="32"/>
  <c r="J39" i="32"/>
  <c r="AS39" i="32"/>
  <c r="S39" i="32"/>
  <c r="AS34" i="88"/>
  <c r="M34" i="88"/>
  <c r="Q34" i="88"/>
  <c r="H34" i="88"/>
  <c r="P34" i="88"/>
  <c r="AN34" i="88"/>
  <c r="AE34" i="88"/>
  <c r="AF34" i="88"/>
  <c r="R34" i="88"/>
  <c r="AD34" i="88"/>
  <c r="L34" i="88"/>
  <c r="AB34" i="88"/>
  <c r="AA34" i="88"/>
  <c r="AA32" i="88" s="1"/>
  <c r="AO34" i="88"/>
  <c r="AM34" i="88"/>
  <c r="AQ34" i="88"/>
  <c r="I34" i="88"/>
  <c r="AL34" i="88"/>
  <c r="AC34" i="88"/>
  <c r="S34" i="88"/>
  <c r="K34" i="88"/>
  <c r="J34" i="88"/>
  <c r="O34" i="88"/>
  <c r="AI34" i="88"/>
  <c r="AP34" i="88"/>
  <c r="U34" i="88"/>
  <c r="AK34" i="88"/>
  <c r="AR34" i="88"/>
  <c r="V34" i="88"/>
  <c r="V32" i="88" s="1"/>
  <c r="Z34" i="88"/>
  <c r="Y34" i="88"/>
  <c r="AH34" i="88"/>
  <c r="W34" i="88"/>
  <c r="N34" i="88"/>
  <c r="AJ34" i="88"/>
  <c r="X34" i="88"/>
  <c r="AR33" i="32"/>
  <c r="U33" i="32"/>
  <c r="AE33" i="32"/>
  <c r="AP33" i="32"/>
  <c r="R33" i="32"/>
  <c r="P33" i="32"/>
  <c r="Z33" i="32"/>
  <c r="AK33" i="32"/>
  <c r="AI33" i="32"/>
  <c r="J33" i="32"/>
  <c r="V33" i="32"/>
  <c r="I33" i="32"/>
  <c r="AL33" i="32"/>
  <c r="L33" i="32"/>
  <c r="AA33" i="32"/>
  <c r="AH33" i="32"/>
  <c r="N33" i="32"/>
  <c r="AS33" i="32"/>
  <c r="AM33" i="32"/>
  <c r="AF33" i="32"/>
  <c r="Q33" i="32"/>
  <c r="S33" i="32"/>
  <c r="M33" i="32"/>
  <c r="X33" i="32"/>
  <c r="AD33" i="32"/>
  <c r="K33" i="32"/>
  <c r="AC33" i="32"/>
  <c r="AJ33" i="32"/>
  <c r="H33" i="32"/>
  <c r="W33" i="32"/>
  <c r="Y33" i="32"/>
  <c r="AQ33" i="32"/>
  <c r="AO33" i="32"/>
  <c r="AB33" i="32"/>
  <c r="O33" i="32"/>
  <c r="AN33" i="32"/>
  <c r="O28" i="32"/>
  <c r="AP28" i="32"/>
  <c r="AN28" i="32"/>
  <c r="P28" i="32"/>
  <c r="J28" i="32"/>
  <c r="AO28" i="32"/>
  <c r="AD28" i="32"/>
  <c r="AB28" i="32"/>
  <c r="AQ28" i="32"/>
  <c r="L28" i="32"/>
  <c r="AK28" i="32"/>
  <c r="AR28" i="32"/>
  <c r="AE28" i="32"/>
  <c r="AJ28" i="32"/>
  <c r="W28" i="32"/>
  <c r="AM28" i="32"/>
  <c r="Z28" i="32"/>
  <c r="AH28" i="32"/>
  <c r="AF28" i="32"/>
  <c r="V28" i="32"/>
  <c r="S28" i="32"/>
  <c r="I28" i="32"/>
  <c r="AA28" i="32"/>
  <c r="AC28" i="32"/>
  <c r="N28" i="32"/>
  <c r="AS28" i="32"/>
  <c r="Q28" i="32"/>
  <c r="R28" i="32"/>
  <c r="AI28" i="32"/>
  <c r="M28" i="32"/>
  <c r="Y28" i="32"/>
  <c r="AL28" i="32"/>
  <c r="H28" i="32"/>
  <c r="U28" i="32"/>
  <c r="X28" i="32"/>
  <c r="K28" i="32"/>
  <c r="X18" i="94"/>
  <c r="AI18" i="94"/>
  <c r="AB18" i="94"/>
  <c r="S18" i="94"/>
  <c r="O18" i="94"/>
  <c r="AA18" i="94"/>
  <c r="AJ18" i="94"/>
  <c r="AE18" i="94"/>
  <c r="AC18" i="94"/>
  <c r="AP18" i="94"/>
  <c r="P18" i="94"/>
  <c r="V18" i="94"/>
  <c r="Q18" i="94"/>
  <c r="AD18" i="94"/>
  <c r="H18" i="94"/>
  <c r="AR18" i="94"/>
  <c r="AH18" i="94"/>
  <c r="AN18" i="94"/>
  <c r="AO18" i="94"/>
  <c r="K18" i="94"/>
  <c r="M18" i="94"/>
  <c r="I18" i="94"/>
  <c r="L18" i="94"/>
  <c r="Z18" i="94"/>
  <c r="Y18" i="94"/>
  <c r="W18" i="94"/>
  <c r="U18" i="94"/>
  <c r="AF18" i="94"/>
  <c r="AS18" i="94"/>
  <c r="AM18" i="94"/>
  <c r="AQ18" i="94"/>
  <c r="AK18" i="94"/>
  <c r="J18" i="94"/>
  <c r="R18" i="94"/>
  <c r="AL18" i="94"/>
  <c r="N18" i="94"/>
  <c r="AA18" i="32"/>
  <c r="L18" i="32"/>
  <c r="S18" i="32"/>
  <c r="AC18" i="32"/>
  <c r="AF18" i="32"/>
  <c r="H18" i="32"/>
  <c r="I18" i="32"/>
  <c r="N18" i="32"/>
  <c r="AH18" i="32"/>
  <c r="AE18" i="32"/>
  <c r="AP18" i="32"/>
  <c r="V18" i="32"/>
  <c r="AQ18" i="32"/>
  <c r="AR18" i="32"/>
  <c r="O18" i="32"/>
  <c r="W18" i="32"/>
  <c r="AS18" i="32"/>
  <c r="Y18" i="32"/>
  <c r="AL18" i="32"/>
  <c r="AO18" i="32"/>
  <c r="AJ18" i="32"/>
  <c r="P18" i="32"/>
  <c r="AM18" i="32"/>
  <c r="AB18" i="32"/>
  <c r="AN18" i="32"/>
  <c r="X18" i="32"/>
  <c r="AI18" i="32"/>
  <c r="AK18" i="32"/>
  <c r="M18" i="32"/>
  <c r="U18" i="32"/>
  <c r="AD18" i="32"/>
  <c r="J18" i="32"/>
  <c r="K18" i="32"/>
  <c r="Q18" i="32"/>
  <c r="R18" i="32"/>
  <c r="Z18" i="32"/>
  <c r="N53" i="24"/>
  <c r="AG6" i="77"/>
  <c r="AG15" i="77" s="1"/>
  <c r="AI11" i="94"/>
  <c r="AI11" i="91"/>
  <c r="AI11" i="87"/>
  <c r="AI11" i="93"/>
  <c r="AI11" i="92"/>
  <c r="AI11" i="88"/>
  <c r="AG182" i="77"/>
  <c r="I108" i="24"/>
  <c r="K22" i="32"/>
  <c r="O22" i="32"/>
  <c r="AL22" i="32"/>
  <c r="AQ22" i="32"/>
  <c r="AI22" i="32"/>
  <c r="R22" i="32"/>
  <c r="J22" i="32"/>
  <c r="Y22" i="32"/>
  <c r="AF22" i="32"/>
  <c r="N41" i="24"/>
  <c r="AA22" i="32"/>
  <c r="P22" i="32"/>
  <c r="AH22" i="32"/>
  <c r="AM22" i="32"/>
  <c r="AB22" i="32"/>
  <c r="K14" i="24"/>
  <c r="N25" i="24"/>
  <c r="S22" i="32"/>
  <c r="L22" i="32"/>
  <c r="AE22" i="32"/>
  <c r="AO22" i="32"/>
  <c r="N111" i="24"/>
  <c r="O111" i="24" s="1"/>
  <c r="M14" i="24"/>
  <c r="N78" i="24"/>
  <c r="K23" i="32"/>
  <c r="W22" i="32"/>
  <c r="X22" i="32"/>
  <c r="Q22" i="32"/>
  <c r="H22" i="32"/>
  <c r="AD22" i="32"/>
  <c r="AK22" i="32"/>
  <c r="AN22" i="32"/>
  <c r="AR22" i="32"/>
  <c r="Z22" i="32"/>
  <c r="AD23" i="32"/>
  <c r="V22" i="32"/>
  <c r="AC22" i="32"/>
  <c r="AP22" i="32"/>
  <c r="U22" i="32"/>
  <c r="M22" i="32"/>
  <c r="AS22" i="32"/>
  <c r="AJ22" i="32"/>
  <c r="N22" i="32"/>
  <c r="G57" i="24"/>
  <c r="AR23" i="32"/>
  <c r="AF23" i="32"/>
  <c r="N113" i="24"/>
  <c r="N112" i="24"/>
  <c r="K108" i="24"/>
  <c r="M108" i="24"/>
  <c r="J108" i="24"/>
  <c r="N39" i="24"/>
  <c r="AS23" i="32"/>
  <c r="AQ23" i="32"/>
  <c r="N31" i="24"/>
  <c r="Y23" i="32"/>
  <c r="V23" i="32"/>
  <c r="R23" i="32"/>
  <c r="G51" i="87"/>
  <c r="G88" i="87"/>
  <c r="G38" i="87"/>
  <c r="AD17" i="92"/>
  <c r="I17" i="92"/>
  <c r="K17" i="92"/>
  <c r="H17" i="92"/>
  <c r="AK17" i="92"/>
  <c r="AN17" i="92"/>
  <c r="X17" i="92"/>
  <c r="AL17" i="92"/>
  <c r="L17" i="92"/>
  <c r="AP17" i="92"/>
  <c r="M17" i="92"/>
  <c r="AI17" i="92"/>
  <c r="AB17" i="92"/>
  <c r="Y17" i="92"/>
  <c r="AJ17" i="92"/>
  <c r="O17" i="92"/>
  <c r="AR17" i="92"/>
  <c r="W17" i="92"/>
  <c r="AM17" i="92"/>
  <c r="Z17" i="92"/>
  <c r="Q17" i="92"/>
  <c r="AS17" i="92"/>
  <c r="N17" i="92"/>
  <c r="P17" i="92"/>
  <c r="AA17" i="92"/>
  <c r="AC17" i="92"/>
  <c r="AO17" i="92"/>
  <c r="V17" i="92"/>
  <c r="AQ17" i="92"/>
  <c r="AE17" i="92"/>
  <c r="R17" i="92"/>
  <c r="S17" i="92"/>
  <c r="AH17" i="92"/>
  <c r="U17" i="92"/>
  <c r="AF17" i="92"/>
  <c r="J17" i="92"/>
  <c r="G32" i="87"/>
  <c r="G63" i="91"/>
  <c r="AQ22" i="88"/>
  <c r="I22" i="88"/>
  <c r="P22" i="88"/>
  <c r="V22" i="88"/>
  <c r="U22" i="88"/>
  <c r="S22" i="88"/>
  <c r="K22" i="88"/>
  <c r="AF22" i="88"/>
  <c r="O22" i="88"/>
  <c r="AI22" i="88"/>
  <c r="AP22" i="88"/>
  <c r="H22" i="88"/>
  <c r="M22" i="88"/>
  <c r="L22" i="88"/>
  <c r="AK22" i="88"/>
  <c r="AB22" i="88"/>
  <c r="R22" i="88"/>
  <c r="AJ22" i="88"/>
  <c r="Z22" i="88"/>
  <c r="AH22" i="88"/>
  <c r="AM22" i="88"/>
  <c r="AL22" i="88"/>
  <c r="N22" i="88"/>
  <c r="W22" i="88"/>
  <c r="J22" i="88"/>
  <c r="AO22" i="88"/>
  <c r="X22" i="88"/>
  <c r="AS22" i="88"/>
  <c r="Q22" i="88"/>
  <c r="Y22" i="88"/>
  <c r="AD22" i="88"/>
  <c r="AC22" i="88"/>
  <c r="AE22" i="88"/>
  <c r="AN22" i="88"/>
  <c r="AR22" i="88"/>
  <c r="AA22" i="88"/>
  <c r="G45" i="93"/>
  <c r="AV46" i="93"/>
  <c r="G94" i="92"/>
  <c r="AB23" i="32"/>
  <c r="H23" i="32"/>
  <c r="AH23" i="32"/>
  <c r="N23" i="32"/>
  <c r="O23" i="32"/>
  <c r="AP23" i="32"/>
  <c r="I23" i="32"/>
  <c r="AL23" i="32"/>
  <c r="AI23" i="32"/>
  <c r="G51" i="88"/>
  <c r="G51" i="94"/>
  <c r="AV52" i="94"/>
  <c r="G57" i="91"/>
  <c r="G88" i="88"/>
  <c r="G88" i="94"/>
  <c r="G100" i="91"/>
  <c r="G38" i="88"/>
  <c r="G38" i="94"/>
  <c r="AL23" i="92"/>
  <c r="AF23" i="92"/>
  <c r="AQ23" i="92"/>
  <c r="P23" i="92"/>
  <c r="Q23" i="92"/>
  <c r="L23" i="92"/>
  <c r="X23" i="92"/>
  <c r="AJ23" i="92"/>
  <c r="AD23" i="92"/>
  <c r="O23" i="92"/>
  <c r="J23" i="92"/>
  <c r="Z23" i="92"/>
  <c r="AS23" i="92"/>
  <c r="N23" i="92"/>
  <c r="V23" i="92"/>
  <c r="M23" i="92"/>
  <c r="AM23" i="92"/>
  <c r="AE23" i="92"/>
  <c r="AO23" i="92"/>
  <c r="AR23" i="92"/>
  <c r="AH23" i="92"/>
  <c r="I23" i="92"/>
  <c r="R23" i="92"/>
  <c r="AK23" i="92"/>
  <c r="AP23" i="92"/>
  <c r="H23" i="92"/>
  <c r="AB23" i="92"/>
  <c r="AA23" i="92"/>
  <c r="U23" i="92"/>
  <c r="AC23" i="92"/>
  <c r="Y23" i="92"/>
  <c r="AI23" i="92"/>
  <c r="K23" i="92"/>
  <c r="W23" i="92"/>
  <c r="AN23" i="92"/>
  <c r="S23" i="92"/>
  <c r="G38" i="91"/>
  <c r="AM17" i="87"/>
  <c r="AF17" i="87"/>
  <c r="V17" i="87"/>
  <c r="AO17" i="87"/>
  <c r="AA17" i="87"/>
  <c r="AC17" i="87"/>
  <c r="J17" i="87"/>
  <c r="L17" i="87"/>
  <c r="AL17" i="87"/>
  <c r="Q17" i="87"/>
  <c r="W17" i="87"/>
  <c r="P17" i="87"/>
  <c r="N17" i="87"/>
  <c r="I17" i="87"/>
  <c r="AK17" i="87"/>
  <c r="AJ17" i="87"/>
  <c r="AR17" i="87"/>
  <c r="AD17" i="87"/>
  <c r="AN17" i="87"/>
  <c r="AQ17" i="87"/>
  <c r="AE17" i="87"/>
  <c r="AS17" i="87"/>
  <c r="AH17" i="87"/>
  <c r="K17" i="87"/>
  <c r="S17" i="87"/>
  <c r="R17" i="87"/>
  <c r="H17" i="87"/>
  <c r="O17" i="87"/>
  <c r="AP17" i="87"/>
  <c r="X17" i="87"/>
  <c r="Z17" i="87"/>
  <c r="AI17" i="87"/>
  <c r="M17" i="87"/>
  <c r="Y17" i="87"/>
  <c r="AB17" i="87"/>
  <c r="AS17" i="93"/>
  <c r="S17" i="93"/>
  <c r="U17" i="93"/>
  <c r="X17" i="93"/>
  <c r="AC17" i="93"/>
  <c r="AR17" i="93"/>
  <c r="O17" i="93"/>
  <c r="AF17" i="93"/>
  <c r="AN17" i="93"/>
  <c r="K17" i="93"/>
  <c r="AO17" i="93"/>
  <c r="AL17" i="93"/>
  <c r="AI17" i="93"/>
  <c r="J17" i="93"/>
  <c r="H17" i="93"/>
  <c r="V17" i="93"/>
  <c r="I17" i="93"/>
  <c r="Z17" i="93"/>
  <c r="AB17" i="93"/>
  <c r="Q17" i="93"/>
  <c r="R17" i="93"/>
  <c r="M17" i="93"/>
  <c r="AA17" i="93"/>
  <c r="AP17" i="93"/>
  <c r="P17" i="93"/>
  <c r="AM17" i="93"/>
  <c r="AH17" i="93"/>
  <c r="AK17" i="93"/>
  <c r="AD17" i="93"/>
  <c r="AJ17" i="93"/>
  <c r="L17" i="93"/>
  <c r="AQ17" i="93"/>
  <c r="W17" i="93"/>
  <c r="AE17" i="93"/>
  <c r="Y17" i="93"/>
  <c r="N17" i="93"/>
  <c r="G32" i="88"/>
  <c r="G32" i="94"/>
  <c r="G57" i="88"/>
  <c r="G82" i="88"/>
  <c r="G82" i="93"/>
  <c r="AV82" i="93" s="1"/>
  <c r="AV83" i="93"/>
  <c r="G63" i="92"/>
  <c r="G69" i="91"/>
  <c r="AB22" i="91"/>
  <c r="I22" i="91"/>
  <c r="AK22" i="91"/>
  <c r="AH22" i="91"/>
  <c r="U22" i="91"/>
  <c r="M22" i="91"/>
  <c r="N22" i="91"/>
  <c r="V22" i="91"/>
  <c r="AJ22" i="91"/>
  <c r="O22" i="91"/>
  <c r="K22" i="91"/>
  <c r="Q22" i="91"/>
  <c r="W22" i="91"/>
  <c r="AL22" i="91"/>
  <c r="H22" i="91"/>
  <c r="AE22" i="91"/>
  <c r="L22" i="91"/>
  <c r="AM22" i="91"/>
  <c r="X22" i="91"/>
  <c r="AI22" i="91"/>
  <c r="AS22" i="91"/>
  <c r="AD22" i="91"/>
  <c r="AN22" i="91"/>
  <c r="J22" i="91"/>
  <c r="Y22" i="91"/>
  <c r="AF22" i="91"/>
  <c r="AC22" i="91"/>
  <c r="AQ22" i="91"/>
  <c r="AO22" i="91"/>
  <c r="Z22" i="91"/>
  <c r="P22" i="91"/>
  <c r="AR22" i="91"/>
  <c r="AA22" i="91"/>
  <c r="AP22" i="91"/>
  <c r="S22" i="91"/>
  <c r="R22" i="91"/>
  <c r="G45" i="92"/>
  <c r="AV46" i="92"/>
  <c r="G76" i="88"/>
  <c r="G94" i="87"/>
  <c r="G94" i="93"/>
  <c r="AV94" i="93" s="1"/>
  <c r="AV95" i="93"/>
  <c r="G100" i="87"/>
  <c r="G38" i="93"/>
  <c r="AV38" i="93" s="1"/>
  <c r="AV39" i="93"/>
  <c r="G63" i="88"/>
  <c r="G82" i="92"/>
  <c r="AV83" i="92"/>
  <c r="G45" i="87"/>
  <c r="L23" i="32"/>
  <c r="AC23" i="32"/>
  <c r="AN23" i="32"/>
  <c r="X23" i="32"/>
  <c r="W23" i="32"/>
  <c r="P23" i="32"/>
  <c r="AE23" i="32"/>
  <c r="AK23" i="32"/>
  <c r="Q23" i="32"/>
  <c r="G51" i="91"/>
  <c r="G57" i="92"/>
  <c r="G57" i="94"/>
  <c r="G88" i="91"/>
  <c r="G100" i="92"/>
  <c r="AS23" i="87"/>
  <c r="M23" i="87"/>
  <c r="AE23" i="87"/>
  <c r="Z23" i="87"/>
  <c r="AO23" i="87"/>
  <c r="Y23" i="87"/>
  <c r="Q23" i="87"/>
  <c r="J23" i="87"/>
  <c r="AC23" i="87"/>
  <c r="V23" i="87"/>
  <c r="P23" i="87"/>
  <c r="O23" i="87"/>
  <c r="W23" i="87"/>
  <c r="H23" i="87"/>
  <c r="AA23" i="87"/>
  <c r="AJ23" i="87"/>
  <c r="AR23" i="87"/>
  <c r="L23" i="87"/>
  <c r="AM23" i="87"/>
  <c r="I23" i="87"/>
  <c r="AF23" i="87"/>
  <c r="AN23" i="87"/>
  <c r="R23" i="87"/>
  <c r="K23" i="87"/>
  <c r="S23" i="87"/>
  <c r="AB23" i="87"/>
  <c r="AL23" i="87"/>
  <c r="AD23" i="87"/>
  <c r="N23" i="87"/>
  <c r="AH23" i="87"/>
  <c r="X23" i="87"/>
  <c r="AK23" i="87"/>
  <c r="AP23" i="87"/>
  <c r="AI23" i="87"/>
  <c r="AQ23" i="87"/>
  <c r="AS23" i="93"/>
  <c r="AR23" i="93"/>
  <c r="V23" i="93"/>
  <c r="AQ23" i="93"/>
  <c r="P23" i="93"/>
  <c r="S23" i="93"/>
  <c r="AP23" i="93"/>
  <c r="AL23" i="93"/>
  <c r="AE23" i="93"/>
  <c r="K23" i="93"/>
  <c r="AD23" i="93"/>
  <c r="Q23" i="93"/>
  <c r="Z23" i="93"/>
  <c r="AH23" i="93"/>
  <c r="AO23" i="93"/>
  <c r="J23" i="93"/>
  <c r="W23" i="93"/>
  <c r="AF23" i="93"/>
  <c r="AC23" i="93"/>
  <c r="M23" i="93"/>
  <c r="AI23" i="93"/>
  <c r="AK23" i="93"/>
  <c r="R23" i="93"/>
  <c r="H23" i="93"/>
  <c r="AA23" i="93"/>
  <c r="O23" i="93"/>
  <c r="U23" i="93"/>
  <c r="N23" i="93"/>
  <c r="AM23" i="93"/>
  <c r="I23" i="93"/>
  <c r="X23" i="93"/>
  <c r="AJ23" i="93"/>
  <c r="Y23" i="93"/>
  <c r="AB23" i="93"/>
  <c r="L23" i="93"/>
  <c r="AN23" i="93"/>
  <c r="N17" i="91"/>
  <c r="Y17" i="91"/>
  <c r="S17" i="91"/>
  <c r="H17" i="91"/>
  <c r="AI17" i="91"/>
  <c r="R17" i="91"/>
  <c r="AD17" i="91"/>
  <c r="AO17" i="91"/>
  <c r="I17" i="91"/>
  <c r="AN17" i="91"/>
  <c r="AA17" i="91"/>
  <c r="AM17" i="91"/>
  <c r="P17" i="91"/>
  <c r="Q17" i="91"/>
  <c r="AS17" i="91"/>
  <c r="M17" i="91"/>
  <c r="X17" i="91"/>
  <c r="AL17" i="91"/>
  <c r="AR17" i="91"/>
  <c r="W17" i="91"/>
  <c r="AH17" i="91"/>
  <c r="V17" i="91"/>
  <c r="AF17" i="91"/>
  <c r="U17" i="91"/>
  <c r="AB17" i="91"/>
  <c r="AC17" i="91"/>
  <c r="AQ17" i="91"/>
  <c r="AE17" i="91"/>
  <c r="J17" i="91"/>
  <c r="AK17" i="91"/>
  <c r="L17" i="91"/>
  <c r="O17" i="91"/>
  <c r="AP17" i="91"/>
  <c r="K17" i="91"/>
  <c r="AJ17" i="91"/>
  <c r="Z17" i="91"/>
  <c r="AN17" i="94"/>
  <c r="AP17" i="94"/>
  <c r="AD17" i="94"/>
  <c r="H17" i="94"/>
  <c r="V17" i="94"/>
  <c r="Z17" i="94"/>
  <c r="Q17" i="94"/>
  <c r="R17" i="94"/>
  <c r="AI17" i="94"/>
  <c r="AR17" i="94"/>
  <c r="N17" i="94"/>
  <c r="AS17" i="94"/>
  <c r="M17" i="94"/>
  <c r="AK17" i="94"/>
  <c r="L17" i="94"/>
  <c r="AL17" i="94"/>
  <c r="AO17" i="94"/>
  <c r="AF17" i="94"/>
  <c r="AE17" i="94"/>
  <c r="AH17" i="94"/>
  <c r="AB17" i="94"/>
  <c r="AC17" i="94"/>
  <c r="S17" i="94"/>
  <c r="AJ17" i="94"/>
  <c r="Y17" i="94"/>
  <c r="I17" i="94"/>
  <c r="U17" i="94"/>
  <c r="W17" i="94"/>
  <c r="AA17" i="94"/>
  <c r="K17" i="94"/>
  <c r="J17" i="94"/>
  <c r="AM17" i="94"/>
  <c r="X17" i="94"/>
  <c r="O17" i="94"/>
  <c r="P17" i="94"/>
  <c r="AQ17" i="94"/>
  <c r="G32" i="91"/>
  <c r="G82" i="87"/>
  <c r="G82" i="94"/>
  <c r="G63" i="87"/>
  <c r="G63" i="93"/>
  <c r="AV63" i="93" s="1"/>
  <c r="AV64" i="93"/>
  <c r="G69" i="87"/>
  <c r="G69" i="92"/>
  <c r="P22" i="92"/>
  <c r="AQ22" i="92"/>
  <c r="AP22" i="92"/>
  <c r="X22" i="92"/>
  <c r="R22" i="92"/>
  <c r="Q22" i="92"/>
  <c r="N22" i="92"/>
  <c r="Z22" i="92"/>
  <c r="AK22" i="92"/>
  <c r="W22" i="92"/>
  <c r="AN22" i="92"/>
  <c r="Y22" i="92"/>
  <c r="I22" i="92"/>
  <c r="J22" i="92"/>
  <c r="AM22" i="92"/>
  <c r="AJ22" i="92"/>
  <c r="O22" i="92"/>
  <c r="AB22" i="92"/>
  <c r="AO22" i="92"/>
  <c r="V22" i="92"/>
  <c r="H22" i="92"/>
  <c r="AE22" i="92"/>
  <c r="AF22" i="92"/>
  <c r="AC22" i="92"/>
  <c r="U22" i="92"/>
  <c r="L22" i="92"/>
  <c r="AA22" i="92"/>
  <c r="AH22" i="92"/>
  <c r="S22" i="92"/>
  <c r="AR22" i="92"/>
  <c r="AS22" i="92"/>
  <c r="K22" i="92"/>
  <c r="AL22" i="92"/>
  <c r="AI22" i="92"/>
  <c r="M22" i="92"/>
  <c r="AD22" i="92"/>
  <c r="G45" i="88"/>
  <c r="G76" i="87"/>
  <c r="G76" i="91"/>
  <c r="G94" i="88"/>
  <c r="G94" i="94"/>
  <c r="G51" i="93"/>
  <c r="AV51" i="93" s="1"/>
  <c r="AV52" i="93"/>
  <c r="G88" i="93"/>
  <c r="AV88" i="93" s="1"/>
  <c r="AV89" i="93"/>
  <c r="G100" i="94"/>
  <c r="R23" i="88"/>
  <c r="AA23" i="88"/>
  <c r="I23" i="88"/>
  <c r="S23" i="88"/>
  <c r="U23" i="88"/>
  <c r="AM23" i="88"/>
  <c r="O23" i="88"/>
  <c r="M23" i="88"/>
  <c r="P23" i="88"/>
  <c r="AI23" i="88"/>
  <c r="J23" i="88"/>
  <c r="AC23" i="88"/>
  <c r="V23" i="88"/>
  <c r="AS23" i="88"/>
  <c r="W23" i="88"/>
  <c r="AE23" i="88"/>
  <c r="Y23" i="88"/>
  <c r="X23" i="88"/>
  <c r="Q23" i="88"/>
  <c r="AQ23" i="88"/>
  <c r="L23" i="88"/>
  <c r="AN23" i="88"/>
  <c r="AB23" i="88"/>
  <c r="AP23" i="88"/>
  <c r="AH23" i="88"/>
  <c r="AF23" i="88"/>
  <c r="N23" i="88"/>
  <c r="AJ23" i="88"/>
  <c r="AR23" i="88"/>
  <c r="Z23" i="88"/>
  <c r="AK23" i="88"/>
  <c r="AL23" i="88"/>
  <c r="K23" i="88"/>
  <c r="H23" i="88"/>
  <c r="AO23" i="88"/>
  <c r="AD23" i="88"/>
  <c r="G32" i="93"/>
  <c r="AV32" i="93" s="1"/>
  <c r="AV33" i="93"/>
  <c r="G69" i="88"/>
  <c r="AS22" i="94"/>
  <c r="AM22" i="94"/>
  <c r="S22" i="94"/>
  <c r="AK22" i="94"/>
  <c r="AL22" i="94"/>
  <c r="L22" i="94"/>
  <c r="X22" i="94"/>
  <c r="N22" i="94"/>
  <c r="AP22" i="94"/>
  <c r="AI22" i="94"/>
  <c r="AB22" i="94"/>
  <c r="AD22" i="94"/>
  <c r="M22" i="94"/>
  <c r="J22" i="94"/>
  <c r="AC22" i="94"/>
  <c r="P22" i="94"/>
  <c r="AH22" i="94"/>
  <c r="AE22" i="94"/>
  <c r="V22" i="94"/>
  <c r="Q22" i="94"/>
  <c r="I22" i="94"/>
  <c r="AF22" i="94"/>
  <c r="AA22" i="94"/>
  <c r="R22" i="94"/>
  <c r="AN22" i="94"/>
  <c r="W22" i="94"/>
  <c r="AO22" i="94"/>
  <c r="AR22" i="94"/>
  <c r="K22" i="94"/>
  <c r="AQ22" i="94"/>
  <c r="Z22" i="94"/>
  <c r="U22" i="94"/>
  <c r="O22" i="94"/>
  <c r="AJ22" i="94"/>
  <c r="Y22" i="94"/>
  <c r="H22" i="94"/>
  <c r="G76" i="93"/>
  <c r="AV77" i="93"/>
  <c r="P29" i="63"/>
  <c r="N22" i="63"/>
  <c r="L15" i="63"/>
  <c r="L31" i="63"/>
  <c r="J24" i="63"/>
  <c r="H17" i="63"/>
  <c r="H33" i="63"/>
  <c r="F22" i="63"/>
  <c r="P23" i="63"/>
  <c r="N16" i="63"/>
  <c r="N32" i="63"/>
  <c r="L25" i="63"/>
  <c r="J18" i="63"/>
  <c r="J34" i="63"/>
  <c r="H27" i="63"/>
  <c r="F15" i="63"/>
  <c r="F32" i="63"/>
  <c r="D25" i="63"/>
  <c r="P22" i="63"/>
  <c r="N31" i="63"/>
  <c r="J17" i="63"/>
  <c r="H26" i="63"/>
  <c r="F27" i="63"/>
  <c r="P18" i="63"/>
  <c r="N27" i="63"/>
  <c r="J13" i="63"/>
  <c r="H22" i="63"/>
  <c r="F31" i="63"/>
  <c r="P16" i="63"/>
  <c r="L34" i="63"/>
  <c r="F29" i="63"/>
  <c r="N33" i="63"/>
  <c r="H28" i="63"/>
  <c r="P20" i="63"/>
  <c r="F16" i="63"/>
  <c r="J31" i="63"/>
  <c r="F25" i="63"/>
  <c r="N21" i="63"/>
  <c r="D30" i="63"/>
  <c r="P17" i="63"/>
  <c r="P33" i="63"/>
  <c r="N26" i="63"/>
  <c r="L19" i="63"/>
  <c r="L35" i="63"/>
  <c r="J28" i="63"/>
  <c r="H21" i="63"/>
  <c r="N12" i="63"/>
  <c r="F26" i="63"/>
  <c r="D18" i="63"/>
  <c r="P27" i="63"/>
  <c r="N20" i="63"/>
  <c r="L13" i="63"/>
  <c r="L29" i="63"/>
  <c r="J22" i="63"/>
  <c r="H15" i="63"/>
  <c r="H31" i="63"/>
  <c r="F19" i="63"/>
  <c r="D29" i="63"/>
  <c r="P30" i="63"/>
  <c r="L16" i="63"/>
  <c r="J25" i="63"/>
  <c r="H34" i="63"/>
  <c r="F35" i="63"/>
  <c r="P26" i="63"/>
  <c r="N35" i="63"/>
  <c r="J21" i="63"/>
  <c r="H30" i="63"/>
  <c r="D15" i="63"/>
  <c r="P32" i="63"/>
  <c r="J27" i="63"/>
  <c r="D22" i="63"/>
  <c r="L26" i="63"/>
  <c r="F21" i="63"/>
  <c r="N29" i="63"/>
  <c r="D26" i="63"/>
  <c r="F33" i="63"/>
  <c r="L14" i="63"/>
  <c r="D17" i="63"/>
  <c r="J35" i="63"/>
  <c r="J23" i="63"/>
  <c r="P21" i="63"/>
  <c r="N14" i="63"/>
  <c r="N30" i="63"/>
  <c r="L23" i="63"/>
  <c r="J16" i="63"/>
  <c r="J32" i="63"/>
  <c r="H25" i="63"/>
  <c r="F30" i="63"/>
  <c r="D23" i="63"/>
  <c r="P15" i="63"/>
  <c r="P31" i="63"/>
  <c r="N24" i="63"/>
  <c r="L17" i="63"/>
  <c r="L33" i="63"/>
  <c r="J26" i="63"/>
  <c r="H19" i="63"/>
  <c r="H35" i="63"/>
  <c r="F24" i="63"/>
  <c r="D16" i="63"/>
  <c r="N15" i="63"/>
  <c r="L24" i="63"/>
  <c r="J33" i="63"/>
  <c r="L12" i="63"/>
  <c r="D19" i="63"/>
  <c r="P34" i="63"/>
  <c r="L20" i="63"/>
  <c r="J29" i="63"/>
  <c r="D24" i="63"/>
  <c r="N25" i="63"/>
  <c r="H20" i="63"/>
  <c r="P24" i="63"/>
  <c r="J19" i="63"/>
  <c r="J15" i="63"/>
  <c r="N13" i="63"/>
  <c r="P28" i="63"/>
  <c r="H32" i="63"/>
  <c r="H16" i="63"/>
  <c r="P25" i="63"/>
  <c r="N18" i="63"/>
  <c r="N34" i="63"/>
  <c r="L27" i="63"/>
  <c r="J20" i="63"/>
  <c r="H13" i="63"/>
  <c r="H29" i="63"/>
  <c r="F17" i="63"/>
  <c r="F34" i="63"/>
  <c r="D27" i="63"/>
  <c r="P19" i="63"/>
  <c r="P35" i="63"/>
  <c r="N28" i="63"/>
  <c r="L21" i="63"/>
  <c r="J14" i="63"/>
  <c r="J30" i="63"/>
  <c r="H23" i="63"/>
  <c r="J12" i="63"/>
  <c r="F28" i="63"/>
  <c r="P14" i="63"/>
  <c r="N23" i="63"/>
  <c r="L32" i="63"/>
  <c r="H18" i="63"/>
  <c r="F18" i="63"/>
  <c r="N19" i="63"/>
  <c r="L28" i="63"/>
  <c r="H14" i="63"/>
  <c r="F23" i="63"/>
  <c r="L18" i="63"/>
  <c r="H12" i="63"/>
  <c r="N17" i="63"/>
  <c r="H24" i="63"/>
  <c r="L22" i="63"/>
  <c r="L30" i="63"/>
  <c r="S23" i="32"/>
  <c r="M23" i="32"/>
  <c r="Z23" i="32"/>
  <c r="J23" i="32"/>
  <c r="AM23" i="32"/>
  <c r="AJ23" i="32"/>
  <c r="U23" i="32"/>
  <c r="AA23" i="32"/>
  <c r="G51" i="92"/>
  <c r="G57" i="87"/>
  <c r="G57" i="93"/>
  <c r="AV57" i="93" s="1"/>
  <c r="AV58" i="93"/>
  <c r="G88" i="92"/>
  <c r="G100" i="88"/>
  <c r="G100" i="93"/>
  <c r="AV100" i="93" s="1"/>
  <c r="AV101" i="93"/>
  <c r="G38" i="92"/>
  <c r="AO23" i="91"/>
  <c r="I23" i="91"/>
  <c r="O23" i="91"/>
  <c r="AH23" i="91"/>
  <c r="V23" i="91"/>
  <c r="AS23" i="91"/>
  <c r="J23" i="91"/>
  <c r="L23" i="91"/>
  <c r="AD23" i="91"/>
  <c r="X23" i="91"/>
  <c r="AL23" i="91"/>
  <c r="AI23" i="91"/>
  <c r="R23" i="91"/>
  <c r="AN23" i="91"/>
  <c r="K23" i="91"/>
  <c r="N23" i="91"/>
  <c r="AJ23" i="91"/>
  <c r="AC23" i="91"/>
  <c r="AQ23" i="91"/>
  <c r="AR23" i="91"/>
  <c r="Q23" i="91"/>
  <c r="H23" i="91"/>
  <c r="AP23" i="91"/>
  <c r="M23" i="91"/>
  <c r="AK23" i="91"/>
  <c r="W23" i="91"/>
  <c r="AE23" i="91"/>
  <c r="Y23" i="91"/>
  <c r="Z23" i="91"/>
  <c r="AF23" i="91"/>
  <c r="U23" i="91"/>
  <c r="S23" i="91"/>
  <c r="AA23" i="91"/>
  <c r="P23" i="91"/>
  <c r="AM23" i="91"/>
  <c r="AB23" i="91"/>
  <c r="AL23" i="94"/>
  <c r="X23" i="94"/>
  <c r="AJ23" i="94"/>
  <c r="AF23" i="94"/>
  <c r="R23" i="94"/>
  <c r="AR23" i="94"/>
  <c r="M23" i="94"/>
  <c r="J23" i="94"/>
  <c r="AA23" i="94"/>
  <c r="AN23" i="94"/>
  <c r="AQ23" i="94"/>
  <c r="L23" i="94"/>
  <c r="O23" i="94"/>
  <c r="S23" i="94"/>
  <c r="AE23" i="94"/>
  <c r="H23" i="94"/>
  <c r="U23" i="94"/>
  <c r="AM23" i="94"/>
  <c r="AH23" i="94"/>
  <c r="Z23" i="94"/>
  <c r="N23" i="94"/>
  <c r="AI23" i="94"/>
  <c r="V23" i="94"/>
  <c r="AS23" i="94"/>
  <c r="AK23" i="94"/>
  <c r="Y23" i="94"/>
  <c r="AD23" i="94"/>
  <c r="AP23" i="94"/>
  <c r="AO23" i="94"/>
  <c r="I23" i="94"/>
  <c r="P23" i="94"/>
  <c r="Q23" i="94"/>
  <c r="W23" i="94"/>
  <c r="K23" i="94"/>
  <c r="AC23" i="94"/>
  <c r="AB23" i="94"/>
  <c r="AR17" i="88"/>
  <c r="AQ17" i="88"/>
  <c r="AN17" i="88"/>
  <c r="Z17" i="88"/>
  <c r="H17" i="88"/>
  <c r="AH17" i="88"/>
  <c r="M17" i="88"/>
  <c r="U17" i="88"/>
  <c r="S17" i="88"/>
  <c r="AI17" i="88"/>
  <c r="AE17" i="88"/>
  <c r="AA17" i="88"/>
  <c r="N17" i="88"/>
  <c r="AF17" i="88"/>
  <c r="P17" i="88"/>
  <c r="AC17" i="88"/>
  <c r="AB17" i="88"/>
  <c r="AL17" i="88"/>
  <c r="W17" i="88"/>
  <c r="R17" i="88"/>
  <c r="Q17" i="88"/>
  <c r="AP17" i="88"/>
  <c r="O17" i="88"/>
  <c r="AO17" i="88"/>
  <c r="AK17" i="88"/>
  <c r="AM17" i="88"/>
  <c r="AS17" i="88"/>
  <c r="J17" i="88"/>
  <c r="I17" i="88"/>
  <c r="AJ17" i="88"/>
  <c r="Y17" i="88"/>
  <c r="AD17" i="88"/>
  <c r="X17" i="88"/>
  <c r="V17" i="88"/>
  <c r="L17" i="88"/>
  <c r="K17" i="88"/>
  <c r="G32" i="92"/>
  <c r="G82" i="91"/>
  <c r="G63" i="94"/>
  <c r="G69" i="93"/>
  <c r="AV69" i="93" s="1"/>
  <c r="AV70" i="93"/>
  <c r="G69" i="94"/>
  <c r="L22" i="87"/>
  <c r="AB22" i="87"/>
  <c r="X22" i="87"/>
  <c r="N22" i="87"/>
  <c r="I22" i="87"/>
  <c r="AN22" i="87"/>
  <c r="AP22" i="87"/>
  <c r="AM22" i="87"/>
  <c r="M22" i="87"/>
  <c r="AL22" i="87"/>
  <c r="AS22" i="87"/>
  <c r="P22" i="87"/>
  <c r="AE22" i="87"/>
  <c r="Z22" i="87"/>
  <c r="Y22" i="87"/>
  <c r="AD22" i="87"/>
  <c r="R22" i="87"/>
  <c r="AA22" i="87"/>
  <c r="AR22" i="87"/>
  <c r="K22" i="87"/>
  <c r="Q22" i="87"/>
  <c r="AO22" i="87"/>
  <c r="AQ22" i="87"/>
  <c r="V22" i="87"/>
  <c r="J22" i="87"/>
  <c r="AF22" i="87"/>
  <c r="AC22" i="87"/>
  <c r="S22" i="87"/>
  <c r="AK22" i="87"/>
  <c r="AI22" i="87"/>
  <c r="AH22" i="87"/>
  <c r="W22" i="87"/>
  <c r="AJ22" i="87"/>
  <c r="O22" i="87"/>
  <c r="H22" i="87"/>
  <c r="H22" i="93"/>
  <c r="Z22" i="93"/>
  <c r="AC22" i="93"/>
  <c r="AI22" i="93"/>
  <c r="L22" i="93"/>
  <c r="K22" i="93"/>
  <c r="AD22" i="93"/>
  <c r="AA22" i="93"/>
  <c r="M22" i="93"/>
  <c r="AP22" i="93"/>
  <c r="I22" i="93"/>
  <c r="W22" i="93"/>
  <c r="Q22" i="93"/>
  <c r="AN22" i="93"/>
  <c r="AE22" i="93"/>
  <c r="AK22" i="93"/>
  <c r="V22" i="93"/>
  <c r="S22" i="93"/>
  <c r="AJ22" i="93"/>
  <c r="AF22" i="93"/>
  <c r="Y22" i="93"/>
  <c r="AO22" i="93"/>
  <c r="AM22" i="93"/>
  <c r="P22" i="93"/>
  <c r="U22" i="93"/>
  <c r="AB22" i="93"/>
  <c r="N22" i="93"/>
  <c r="AR22" i="93"/>
  <c r="AQ22" i="93"/>
  <c r="O22" i="93"/>
  <c r="R22" i="93"/>
  <c r="X22" i="93"/>
  <c r="AS22" i="93"/>
  <c r="J22" i="93"/>
  <c r="AH22" i="93"/>
  <c r="AL22" i="93"/>
  <c r="G45" i="91"/>
  <c r="G76" i="92"/>
  <c r="G76" i="94"/>
  <c r="G94" i="91"/>
  <c r="F20" i="63"/>
  <c r="C398" i="94"/>
  <c r="C398" i="93"/>
  <c r="C398" i="92"/>
  <c r="C398" i="91"/>
  <c r="C398" i="32"/>
  <c r="C398" i="87"/>
  <c r="C394" i="94"/>
  <c r="C394" i="93"/>
  <c r="C394" i="91"/>
  <c r="C394" i="92"/>
  <c r="C394" i="32"/>
  <c r="C394" i="87"/>
  <c r="C393" i="94"/>
  <c r="C393" i="92"/>
  <c r="C393" i="93"/>
  <c r="C393" i="91"/>
  <c r="C393" i="87"/>
  <c r="C393" i="32"/>
  <c r="C392" i="94"/>
  <c r="C392" i="92"/>
  <c r="C392" i="93"/>
  <c r="C392" i="91"/>
  <c r="C392" i="32"/>
  <c r="C392" i="87"/>
  <c r="AK17" i="32"/>
  <c r="S17" i="32"/>
  <c r="Z17" i="32"/>
  <c r="R17" i="32"/>
  <c r="AC17" i="32"/>
  <c r="AR17" i="32"/>
  <c r="V17" i="32"/>
  <c r="AE17" i="32"/>
  <c r="Y17" i="32"/>
  <c r="AB17" i="32"/>
  <c r="AP17" i="32"/>
  <c r="Q17" i="32"/>
  <c r="AH17" i="32"/>
  <c r="X17" i="32"/>
  <c r="AD17" i="32"/>
  <c r="L17" i="32"/>
  <c r="AL17" i="32"/>
  <c r="AF17" i="32"/>
  <c r="O17" i="32"/>
  <c r="N17" i="32"/>
  <c r="H17" i="32"/>
  <c r="W17" i="32"/>
  <c r="AM17" i="32"/>
  <c r="P17" i="32"/>
  <c r="U17" i="32"/>
  <c r="M17" i="32"/>
  <c r="AS17" i="32"/>
  <c r="K17" i="32"/>
  <c r="AN17" i="32"/>
  <c r="J17" i="32"/>
  <c r="I17" i="32"/>
  <c r="AO17" i="32"/>
  <c r="AQ17" i="32"/>
  <c r="AI17" i="32"/>
  <c r="AA17" i="32"/>
  <c r="AJ17" i="32"/>
  <c r="AI11" i="32"/>
  <c r="I27" i="66"/>
  <c r="X10" i="66"/>
  <c r="AH10" i="66"/>
  <c r="K27" i="66"/>
  <c r="I10" i="66"/>
  <c r="F27" i="66"/>
  <c r="N10" i="66"/>
  <c r="G27" i="66"/>
  <c r="H27" i="66"/>
  <c r="S10" i="66"/>
  <c r="I114" i="24"/>
  <c r="G120" i="24"/>
  <c r="N120" i="24" s="1"/>
  <c r="H188" i="24"/>
  <c r="I182" i="24"/>
  <c r="I188" i="24"/>
  <c r="I170" i="24"/>
  <c r="H270" i="24"/>
  <c r="H345" i="24"/>
  <c r="H214" i="24"/>
  <c r="M270" i="24"/>
  <c r="M263" i="24" s="1"/>
  <c r="N254" i="24"/>
  <c r="M251" i="24"/>
  <c r="N285" i="24"/>
  <c r="J358" i="24"/>
  <c r="I226" i="24"/>
  <c r="N226" i="24" s="1"/>
  <c r="M239" i="24"/>
  <c r="H327" i="24"/>
  <c r="N309" i="24"/>
  <c r="H308" i="24"/>
  <c r="N378" i="24"/>
  <c r="H114" i="24"/>
  <c r="K388" i="24"/>
  <c r="H57" i="24"/>
  <c r="I63" i="24"/>
  <c r="K26" i="24"/>
  <c r="G88" i="32"/>
  <c r="I45" i="24"/>
  <c r="M69" i="24"/>
  <c r="G100" i="32"/>
  <c r="M26" i="24"/>
  <c r="I69" i="24"/>
  <c r="N58" i="24"/>
  <c r="N92" i="24"/>
  <c r="AH31" i="77"/>
  <c r="AE6" i="80" s="1"/>
  <c r="AE12" i="52"/>
  <c r="M176" i="24"/>
  <c r="N184" i="24"/>
  <c r="H333" i="24"/>
  <c r="N277" i="24"/>
  <c r="J370" i="24"/>
  <c r="G36" i="66"/>
  <c r="N286" i="24"/>
  <c r="N18" i="24"/>
  <c r="N60" i="24"/>
  <c r="J38" i="24"/>
  <c r="G94" i="24"/>
  <c r="K69" i="24"/>
  <c r="G63" i="24"/>
  <c r="M38" i="24"/>
  <c r="N66" i="24"/>
  <c r="K57" i="24"/>
  <c r="J94" i="24"/>
  <c r="K76" i="24"/>
  <c r="J69" i="24"/>
  <c r="H32" i="24"/>
  <c r="M94" i="24"/>
  <c r="I88" i="24"/>
  <c r="H69" i="24"/>
  <c r="N33" i="24"/>
  <c r="G45" i="24"/>
  <c r="G82" i="24"/>
  <c r="I32" i="24"/>
  <c r="N71" i="24"/>
  <c r="J63" i="24"/>
  <c r="K63" i="24"/>
  <c r="K88" i="24"/>
  <c r="N95" i="24"/>
  <c r="H45" i="24"/>
  <c r="I51" i="24"/>
  <c r="N68" i="24"/>
  <c r="N83" i="24"/>
  <c r="G57" i="32"/>
  <c r="J14" i="24"/>
  <c r="M100" i="24"/>
  <c r="G88" i="24"/>
  <c r="K94" i="24"/>
  <c r="M76" i="24"/>
  <c r="H51" i="24"/>
  <c r="N73" i="24"/>
  <c r="N22" i="24"/>
  <c r="N64" i="24"/>
  <c r="K38" i="24"/>
  <c r="N48" i="24"/>
  <c r="N55" i="24"/>
  <c r="N70" i="24"/>
  <c r="H63" i="24"/>
  <c r="G38" i="32"/>
  <c r="J51" i="24"/>
  <c r="I20" i="24"/>
  <c r="I76" i="24"/>
  <c r="I14" i="24"/>
  <c r="H100" i="24"/>
  <c r="H94" i="24"/>
  <c r="N61" i="24"/>
  <c r="G63" i="32"/>
  <c r="N260" i="24"/>
  <c r="N181" i="24"/>
  <c r="H176" i="24"/>
  <c r="I57" i="24"/>
  <c r="G82" i="32"/>
  <c r="M57" i="24"/>
  <c r="N42" i="24"/>
  <c r="G76" i="32"/>
  <c r="I337" i="20"/>
  <c r="N59" i="24"/>
  <c r="M63" i="24"/>
  <c r="N79" i="24"/>
  <c r="G69" i="32"/>
  <c r="N96" i="24"/>
  <c r="N93" i="24"/>
  <c r="G45" i="32"/>
  <c r="G76" i="24"/>
  <c r="G94" i="32"/>
  <c r="J82" i="24"/>
  <c r="N105" i="24"/>
  <c r="I157" i="24"/>
  <c r="G376" i="24"/>
  <c r="K376" i="24"/>
  <c r="K314" i="24"/>
  <c r="N319" i="24"/>
  <c r="H88" i="24"/>
  <c r="K232" i="24"/>
  <c r="M139" i="24"/>
  <c r="N337" i="24"/>
  <c r="M333" i="24"/>
  <c r="I364" i="24"/>
  <c r="C12" i="66"/>
  <c r="N137" i="24"/>
  <c r="N102" i="24"/>
  <c r="N37" i="24"/>
  <c r="G32" i="24"/>
  <c r="N237" i="24"/>
  <c r="I163" i="24"/>
  <c r="G314" i="24"/>
  <c r="K182" i="24"/>
  <c r="G51" i="32"/>
  <c r="N56" i="24"/>
  <c r="K263" i="24"/>
  <c r="N233" i="24"/>
  <c r="N54" i="24"/>
  <c r="N373" i="24"/>
  <c r="H76" i="24"/>
  <c r="N74" i="24"/>
  <c r="G51" i="24"/>
  <c r="N24" i="24"/>
  <c r="N368" i="24"/>
  <c r="J296" i="24"/>
  <c r="L132" i="24"/>
  <c r="N62" i="24"/>
  <c r="H264" i="24"/>
  <c r="N264" i="24" s="1"/>
  <c r="N323" i="24"/>
  <c r="J145" i="24"/>
  <c r="I282" i="24"/>
  <c r="I263" i="24" s="1"/>
  <c r="N213" i="24"/>
  <c r="G320" i="24"/>
  <c r="N240" i="24"/>
  <c r="G239" i="24"/>
  <c r="N205" i="24"/>
  <c r="G202" i="24"/>
  <c r="N207" i="24"/>
  <c r="N67" i="24"/>
  <c r="N141" i="24"/>
  <c r="H151" i="24"/>
  <c r="H138" i="24" s="1"/>
  <c r="N152" i="24"/>
  <c r="K100" i="24"/>
  <c r="K45" i="24"/>
  <c r="N50" i="24"/>
  <c r="N190" i="24"/>
  <c r="G188" i="24"/>
  <c r="N72" i="24"/>
  <c r="N43" i="24"/>
  <c r="L145" i="24"/>
  <c r="N230" i="24"/>
  <c r="N118" i="24"/>
  <c r="N342" i="24"/>
  <c r="N328" i="24"/>
  <c r="M302" i="24"/>
  <c r="G132" i="24"/>
  <c r="G32" i="32"/>
  <c r="J276" i="24"/>
  <c r="J263" i="24" s="1"/>
  <c r="N281" i="24"/>
  <c r="N65" i="24"/>
  <c r="N253" i="24"/>
  <c r="N255" i="24"/>
  <c r="G69" i="24"/>
  <c r="N209" i="24"/>
  <c r="G208" i="24"/>
  <c r="N208" i="24" s="1"/>
  <c r="I36" i="66"/>
  <c r="N348" i="24"/>
  <c r="N97" i="24"/>
  <c r="N304" i="24"/>
  <c r="N317" i="24"/>
  <c r="N256" i="24"/>
  <c r="N135" i="24"/>
  <c r="N130" i="24"/>
  <c r="N36" i="24"/>
  <c r="N293" i="24"/>
  <c r="N87" i="24"/>
  <c r="N305" i="24"/>
  <c r="N262" i="24"/>
  <c r="N129" i="24"/>
  <c r="K32" i="24"/>
  <c r="J170" i="24"/>
  <c r="H132" i="24"/>
  <c r="N300" i="24"/>
  <c r="N298" i="24"/>
  <c r="K333" i="24"/>
  <c r="N273" i="24"/>
  <c r="N192" i="24"/>
  <c r="N158" i="24"/>
  <c r="N312" i="24"/>
  <c r="N219" i="24"/>
  <c r="N387" i="24"/>
  <c r="I100" i="24"/>
  <c r="L126" i="24"/>
  <c r="N198" i="24"/>
  <c r="N336" i="24"/>
  <c r="N35" i="24"/>
  <c r="I176" i="24"/>
  <c r="N168" i="24"/>
  <c r="M88" i="24"/>
  <c r="N86" i="24"/>
  <c r="J76" i="24"/>
  <c r="N174" i="24"/>
  <c r="N167" i="24"/>
  <c r="I345" i="24"/>
  <c r="J339" i="24"/>
  <c r="K201" i="24"/>
  <c r="L114" i="24"/>
  <c r="N131" i="24"/>
  <c r="L157" i="24"/>
  <c r="H251" i="24"/>
  <c r="H232" i="24" s="1"/>
  <c r="N266" i="24"/>
  <c r="N248" i="24"/>
  <c r="N267" i="24"/>
  <c r="N318" i="24"/>
  <c r="O183" i="24"/>
  <c r="O366" i="24"/>
  <c r="O225" i="24"/>
  <c r="O292" i="24"/>
  <c r="I296" i="24"/>
  <c r="N99" i="24"/>
  <c r="N258" i="24"/>
  <c r="J100" i="24"/>
  <c r="N180" i="24"/>
  <c r="N80" i="24"/>
  <c r="J163" i="24"/>
  <c r="J126" i="24"/>
  <c r="N127" i="24"/>
  <c r="N172" i="24"/>
  <c r="J345" i="24"/>
  <c r="N165" i="24"/>
  <c r="G163" i="24"/>
  <c r="H202" i="24"/>
  <c r="N203" i="24"/>
  <c r="N244" i="24"/>
  <c r="I26" i="24"/>
  <c r="N98" i="24"/>
  <c r="G170" i="24"/>
  <c r="K296" i="24"/>
  <c r="N311" i="24"/>
  <c r="J57" i="24"/>
  <c r="L163" i="24"/>
  <c r="L176" i="24"/>
  <c r="K132" i="24"/>
  <c r="N396" i="24"/>
  <c r="J220" i="24"/>
  <c r="N216" i="24"/>
  <c r="N222" i="24"/>
  <c r="I94" i="24"/>
  <c r="I220" i="24"/>
  <c r="I257" i="24"/>
  <c r="I232" i="24" s="1"/>
  <c r="M320" i="24"/>
  <c r="N356" i="24"/>
  <c r="G351" i="24"/>
  <c r="G326" i="24" s="1"/>
  <c r="N85" i="24"/>
  <c r="M132" i="24"/>
  <c r="N134" i="24"/>
  <c r="N197" i="24"/>
  <c r="K194" i="24"/>
  <c r="N195" i="24"/>
  <c r="N355" i="24"/>
  <c r="I351" i="24"/>
  <c r="H314" i="24"/>
  <c r="M314" i="24"/>
  <c r="K302" i="24"/>
  <c r="N223" i="24"/>
  <c r="G220" i="24"/>
  <c r="N171" i="24"/>
  <c r="H282" i="24"/>
  <c r="N283" i="24"/>
  <c r="N246" i="24"/>
  <c r="N147" i="24"/>
  <c r="J88" i="24"/>
  <c r="I499" i="20"/>
  <c r="N29" i="24"/>
  <c r="K157" i="24"/>
  <c r="N90" i="24"/>
  <c r="N252" i="24"/>
  <c r="N193" i="24"/>
  <c r="N40" i="24"/>
  <c r="G38" i="24"/>
  <c r="N186" i="24"/>
  <c r="G370" i="24"/>
  <c r="N371" i="24"/>
  <c r="J257" i="24"/>
  <c r="J232" i="24" s="1"/>
  <c r="J214" i="24"/>
  <c r="N215" i="24"/>
  <c r="N164" i="24"/>
  <c r="K163" i="24"/>
  <c r="J382" i="24"/>
  <c r="H288" i="24"/>
  <c r="N221" i="24"/>
  <c r="G308" i="24"/>
  <c r="N350" i="24"/>
  <c r="N81" i="24"/>
  <c r="G46" i="94"/>
  <c r="N103" i="24"/>
  <c r="N84" i="24"/>
  <c r="K82" i="24"/>
  <c r="M163" i="24"/>
  <c r="H499" i="20"/>
  <c r="N104" i="24"/>
  <c r="N142" i="24"/>
  <c r="G139" i="24"/>
  <c r="N49" i="24"/>
  <c r="N117" i="24"/>
  <c r="N218" i="24"/>
  <c r="N280" i="24"/>
  <c r="N269" i="24"/>
  <c r="G157" i="24"/>
  <c r="N313" i="24"/>
  <c r="N362" i="24"/>
  <c r="M351" i="24"/>
  <c r="G100" i="24"/>
  <c r="N231" i="24"/>
  <c r="N89" i="24"/>
  <c r="K339" i="24"/>
  <c r="N340" i="24"/>
  <c r="N101" i="24"/>
  <c r="G302" i="24"/>
  <c r="I126" i="24"/>
  <c r="N91" i="24"/>
  <c r="M194" i="24"/>
  <c r="N196" i="24"/>
  <c r="J194" i="24"/>
  <c r="N136" i="24"/>
  <c r="N359" i="24"/>
  <c r="H296" i="24"/>
  <c r="M214" i="24"/>
  <c r="M201" i="24" s="1"/>
  <c r="N119" i="24"/>
  <c r="N247" i="24"/>
  <c r="I82" i="24"/>
  <c r="H82" i="24"/>
  <c r="N291" i="24"/>
  <c r="G288" i="24"/>
  <c r="G263" i="24" s="1"/>
  <c r="J45" i="24"/>
  <c r="N47" i="24"/>
  <c r="N228" i="24"/>
  <c r="N179" i="24"/>
  <c r="N153" i="24"/>
  <c r="G151" i="24"/>
  <c r="N185" i="24"/>
  <c r="G257" i="24"/>
  <c r="N217" i="24"/>
  <c r="G214" i="24"/>
  <c r="N161" i="24"/>
  <c r="N274" i="24"/>
  <c r="J188" i="24"/>
  <c r="N159" i="24"/>
  <c r="N144" i="24"/>
  <c r="N265" i="24"/>
  <c r="N128" i="24"/>
  <c r="N307" i="24"/>
  <c r="N17" i="24"/>
  <c r="N310" i="24"/>
  <c r="H36" i="66"/>
  <c r="N397" i="24"/>
  <c r="K36" i="66"/>
  <c r="H320" i="24"/>
  <c r="N332" i="24"/>
  <c r="N329" i="24"/>
  <c r="N301" i="24"/>
  <c r="N385" i="24"/>
  <c r="H382" i="24"/>
  <c r="H357" i="24" s="1"/>
  <c r="I376" i="24"/>
  <c r="N381" i="24"/>
  <c r="I308" i="24"/>
  <c r="J302" i="24"/>
  <c r="N341" i="24"/>
  <c r="N324" i="24"/>
  <c r="N335" i="24"/>
  <c r="J376" i="24"/>
  <c r="N377" i="24"/>
  <c r="M364" i="24"/>
  <c r="N365" i="24"/>
  <c r="M296" i="24"/>
  <c r="N297" i="24"/>
  <c r="N316" i="24"/>
  <c r="N354" i="24"/>
  <c r="N369" i="24"/>
  <c r="J364" i="24"/>
  <c r="I314" i="24"/>
  <c r="N315" i="24"/>
  <c r="I302" i="24"/>
  <c r="N303" i="24"/>
  <c r="K382" i="24"/>
  <c r="N383" i="24"/>
  <c r="N330" i="24"/>
  <c r="N367" i="24"/>
  <c r="N299" i="24"/>
  <c r="N372" i="24"/>
  <c r="N361" i="24"/>
  <c r="I333" i="24"/>
  <c r="N334" i="24"/>
  <c r="N322" i="24"/>
  <c r="N353" i="24"/>
  <c r="H337" i="20"/>
  <c r="N380" i="24"/>
  <c r="M376" i="24"/>
  <c r="H302" i="24"/>
  <c r="N306" i="24"/>
  <c r="N374" i="24"/>
  <c r="K320" i="24"/>
  <c r="N325" i="24"/>
  <c r="N349" i="24"/>
  <c r="H20" i="24"/>
  <c r="N34" i="24"/>
  <c r="H38" i="24"/>
  <c r="N19" i="24"/>
  <c r="N30" i="24"/>
  <c r="K20" i="24"/>
  <c r="N23" i="24"/>
  <c r="G194" i="24"/>
  <c r="N199" i="24"/>
  <c r="M76" i="88" l="1"/>
  <c r="AF76" i="88"/>
  <c r="AK51" i="88"/>
  <c r="AD51" i="88"/>
  <c r="V76" i="88"/>
  <c r="U76" i="88"/>
  <c r="AE76" i="88"/>
  <c r="AB57" i="88"/>
  <c r="AN76" i="88"/>
  <c r="AE57" i="88"/>
  <c r="R51" i="88"/>
  <c r="R76" i="92"/>
  <c r="X76" i="92"/>
  <c r="R76" i="88"/>
  <c r="AP76" i="88"/>
  <c r="AB76" i="92"/>
  <c r="AB75" i="92" s="1"/>
  <c r="O76" i="92"/>
  <c r="AM45" i="87"/>
  <c r="AL45" i="87"/>
  <c r="AL76" i="92"/>
  <c r="V51" i="91"/>
  <c r="V51" i="88"/>
  <c r="AP51" i="88"/>
  <c r="AR51" i="88"/>
  <c r="AL51" i="88"/>
  <c r="AH76" i="88"/>
  <c r="AR76" i="88"/>
  <c r="O45" i="87"/>
  <c r="K45" i="87"/>
  <c r="L26" i="91"/>
  <c r="AC76" i="88"/>
  <c r="I76" i="88"/>
  <c r="Y51" i="91"/>
  <c r="S51" i="88"/>
  <c r="AE51" i="88"/>
  <c r="AB51" i="88"/>
  <c r="J51" i="88"/>
  <c r="O76" i="88"/>
  <c r="Q76" i="88"/>
  <c r="AD76" i="88"/>
  <c r="AD75" i="88" s="1"/>
  <c r="AM57" i="94"/>
  <c r="L57" i="94"/>
  <c r="AE57" i="94"/>
  <c r="AK45" i="87"/>
  <c r="N45" i="87"/>
  <c r="Y45" i="87"/>
  <c r="Z51" i="92"/>
  <c r="Z32" i="88"/>
  <c r="S51" i="92"/>
  <c r="AQ76" i="92"/>
  <c r="S69" i="94"/>
  <c r="M38" i="87"/>
  <c r="Y38" i="87"/>
  <c r="V51" i="87"/>
  <c r="R51" i="87"/>
  <c r="I51" i="88"/>
  <c r="Z51" i="88"/>
  <c r="AI51" i="92"/>
  <c r="AC51" i="92"/>
  <c r="AP76" i="92"/>
  <c r="AP75" i="92" s="1"/>
  <c r="S76" i="92"/>
  <c r="M76" i="92"/>
  <c r="N51" i="87"/>
  <c r="S51" i="87"/>
  <c r="AN51" i="87"/>
  <c r="I76" i="92"/>
  <c r="K69" i="94"/>
  <c r="AO45" i="87"/>
  <c r="AA26" i="91"/>
  <c r="Y69" i="94"/>
  <c r="Q69" i="94"/>
  <c r="AL69" i="94"/>
  <c r="S32" i="88"/>
  <c r="Q26" i="91"/>
  <c r="AA26" i="92"/>
  <c r="J107" i="24"/>
  <c r="L69" i="94"/>
  <c r="K107" i="24"/>
  <c r="U69" i="94"/>
  <c r="AS76" i="88"/>
  <c r="Z45" i="87"/>
  <c r="AJ69" i="91"/>
  <c r="S69" i="91"/>
  <c r="AM76" i="88"/>
  <c r="K32" i="88"/>
  <c r="I32" i="88"/>
  <c r="AP51" i="94"/>
  <c r="AD51" i="94"/>
  <c r="AQ51" i="94"/>
  <c r="AK26" i="91"/>
  <c r="V26" i="91"/>
  <c r="AJ26" i="91"/>
  <c r="AD26" i="91"/>
  <c r="AP26" i="91"/>
  <c r="AO26" i="91"/>
  <c r="AQ26" i="91"/>
  <c r="AJ26" i="92"/>
  <c r="W26" i="92"/>
  <c r="R26" i="92"/>
  <c r="Q26" i="92"/>
  <c r="Z32" i="91"/>
  <c r="P32" i="91"/>
  <c r="AJ76" i="88"/>
  <c r="AL76" i="88"/>
  <c r="X76" i="88"/>
  <c r="Z76" i="88"/>
  <c r="AJ57" i="94"/>
  <c r="AR57" i="94"/>
  <c r="J57" i="94"/>
  <c r="AL57" i="94"/>
  <c r="I57" i="94"/>
  <c r="AP57" i="94"/>
  <c r="AN57" i="94"/>
  <c r="AB57" i="94"/>
  <c r="V76" i="92"/>
  <c r="V75" i="92" s="1"/>
  <c r="K76" i="92"/>
  <c r="AD76" i="92"/>
  <c r="J76" i="92"/>
  <c r="AO76" i="92"/>
  <c r="AR76" i="92"/>
  <c r="AR75" i="92" s="1"/>
  <c r="I45" i="87"/>
  <c r="O69" i="94"/>
  <c r="I69" i="94"/>
  <c r="AP38" i="94"/>
  <c r="K38" i="94"/>
  <c r="M38" i="94"/>
  <c r="P38" i="94"/>
  <c r="AA38" i="92"/>
  <c r="AI38" i="92"/>
  <c r="Y76" i="88"/>
  <c r="S76" i="88"/>
  <c r="AI76" i="88"/>
  <c r="N76" i="88"/>
  <c r="N75" i="88" s="1"/>
  <c r="AC76" i="92"/>
  <c r="AS76" i="92"/>
  <c r="AB76" i="88"/>
  <c r="AQ76" i="88"/>
  <c r="AO76" i="88"/>
  <c r="L76" i="88"/>
  <c r="K76" i="88"/>
  <c r="L76" i="92"/>
  <c r="W76" i="92"/>
  <c r="AA76" i="92"/>
  <c r="AA75" i="92" s="1"/>
  <c r="AK76" i="92"/>
  <c r="AK75" i="92" s="1"/>
  <c r="AH76" i="92"/>
  <c r="AF76" i="92"/>
  <c r="AR69" i="94"/>
  <c r="AJ69" i="94"/>
  <c r="AP69" i="94"/>
  <c r="M69" i="94"/>
  <c r="AD69" i="94"/>
  <c r="AS69" i="94"/>
  <c r="AM69" i="94"/>
  <c r="AC69" i="94"/>
  <c r="AO69" i="94"/>
  <c r="AA69" i="94"/>
  <c r="AN69" i="94"/>
  <c r="W69" i="94"/>
  <c r="N69" i="94"/>
  <c r="R69" i="94"/>
  <c r="P57" i="94"/>
  <c r="W57" i="94"/>
  <c r="P57" i="88"/>
  <c r="N57" i="88"/>
  <c r="O57" i="88"/>
  <c r="O44" i="88" s="1"/>
  <c r="S57" i="88"/>
  <c r="X57" i="94"/>
  <c r="AQ57" i="94"/>
  <c r="AA57" i="94"/>
  <c r="M57" i="94"/>
  <c r="Z57" i="94"/>
  <c r="AO51" i="94"/>
  <c r="AA51" i="91"/>
  <c r="N51" i="91"/>
  <c r="L51" i="94"/>
  <c r="AA51" i="94"/>
  <c r="AQ51" i="88"/>
  <c r="AN51" i="88"/>
  <c r="X51" i="88"/>
  <c r="AN51" i="91"/>
  <c r="W51" i="87"/>
  <c r="AC51" i="87"/>
  <c r="AO51" i="87"/>
  <c r="AB51" i="91"/>
  <c r="AK51" i="91"/>
  <c r="AD51" i="91"/>
  <c r="X51" i="94"/>
  <c r="AB51" i="94"/>
  <c r="AJ51" i="94"/>
  <c r="Q51" i="94"/>
  <c r="N51" i="94"/>
  <c r="P51" i="94"/>
  <c r="AC51" i="94"/>
  <c r="AF51" i="88"/>
  <c r="Q51" i="88"/>
  <c r="AB45" i="91"/>
  <c r="AJ45" i="91"/>
  <c r="Q45" i="91"/>
  <c r="AE45" i="87"/>
  <c r="AA45" i="87"/>
  <c r="AB45" i="87"/>
  <c r="X45" i="87"/>
  <c r="AN45" i="87"/>
  <c r="AQ45" i="87"/>
  <c r="AC45" i="87"/>
  <c r="AH45" i="87"/>
  <c r="Q45" i="87"/>
  <c r="P45" i="87"/>
  <c r="AD38" i="87"/>
  <c r="AB38" i="87"/>
  <c r="J38" i="94"/>
  <c r="AK38" i="94"/>
  <c r="AB38" i="94"/>
  <c r="I38" i="94"/>
  <c r="AQ38" i="94"/>
  <c r="S38" i="94"/>
  <c r="AE38" i="94"/>
  <c r="AR38" i="92"/>
  <c r="V38" i="94"/>
  <c r="AF38" i="94"/>
  <c r="AO38" i="94"/>
  <c r="AA38" i="94"/>
  <c r="Z38" i="94"/>
  <c r="AE38" i="92"/>
  <c r="AM38" i="92"/>
  <c r="V38" i="92"/>
  <c r="AI38" i="94"/>
  <c r="R38" i="92"/>
  <c r="AD38" i="92"/>
  <c r="AD32" i="87"/>
  <c r="M32" i="87"/>
  <c r="AQ32" i="87"/>
  <c r="O32" i="87"/>
  <c r="AF32" i="87"/>
  <c r="AJ32" i="87"/>
  <c r="AA32" i="91"/>
  <c r="AJ32" i="91"/>
  <c r="V32" i="91"/>
  <c r="AB32" i="91"/>
  <c r="U32" i="91"/>
  <c r="AQ32" i="91"/>
  <c r="AN32" i="88"/>
  <c r="AK26" i="92"/>
  <c r="AL26" i="92"/>
  <c r="L26" i="92"/>
  <c r="AI26" i="92"/>
  <c r="M26" i="92"/>
  <c r="AO26" i="92"/>
  <c r="P26" i="92"/>
  <c r="N26" i="94"/>
  <c r="AN26" i="94"/>
  <c r="AT25" i="94"/>
  <c r="AM51" i="92"/>
  <c r="AM44" i="92" s="1"/>
  <c r="AB51" i="92"/>
  <c r="L51" i="92"/>
  <c r="L44" i="92" s="1"/>
  <c r="J51" i="92"/>
  <c r="J44" i="92" s="1"/>
  <c r="AD57" i="88"/>
  <c r="I51" i="92"/>
  <c r="I44" i="92" s="1"/>
  <c r="J32" i="88"/>
  <c r="I32" i="91"/>
  <c r="L38" i="87"/>
  <c r="AP32" i="87"/>
  <c r="AO32" i="87"/>
  <c r="AN32" i="91"/>
  <c r="AG60" i="92"/>
  <c r="AT73" i="94"/>
  <c r="W57" i="88"/>
  <c r="AI57" i="88"/>
  <c r="AC57" i="88"/>
  <c r="AA57" i="88"/>
  <c r="AA32" i="87"/>
  <c r="X51" i="92"/>
  <c r="X44" i="92" s="1"/>
  <c r="T34" i="32"/>
  <c r="AJ32" i="88"/>
  <c r="Y32" i="88"/>
  <c r="AK32" i="88"/>
  <c r="O32" i="88"/>
  <c r="AC32" i="88"/>
  <c r="AM32" i="88"/>
  <c r="L32" i="88"/>
  <c r="AE32" i="88"/>
  <c r="Q32" i="88"/>
  <c r="AC38" i="87"/>
  <c r="K38" i="87"/>
  <c r="AA38" i="87"/>
  <c r="S38" i="87"/>
  <c r="AM38" i="87"/>
  <c r="AO38" i="87"/>
  <c r="V38" i="87"/>
  <c r="AR32" i="87"/>
  <c r="AK32" i="87"/>
  <c r="X32" i="87"/>
  <c r="AL32" i="91"/>
  <c r="AC32" i="91"/>
  <c r="AC44" i="92"/>
  <c r="AA44" i="92"/>
  <c r="AT94" i="91"/>
  <c r="Z75" i="91"/>
  <c r="AG100" i="88"/>
  <c r="T82" i="88"/>
  <c r="R45" i="91"/>
  <c r="AD26" i="94"/>
  <c r="L26" i="94"/>
  <c r="P82" i="94"/>
  <c r="P75" i="94" s="1"/>
  <c r="Y26" i="92"/>
  <c r="AE26" i="92"/>
  <c r="AE94" i="88"/>
  <c r="AF94" i="88"/>
  <c r="AQ94" i="88"/>
  <c r="Y75" i="88"/>
  <c r="X69" i="94"/>
  <c r="AI63" i="91"/>
  <c r="O63" i="91"/>
  <c r="AP82" i="94"/>
  <c r="AP75" i="94" s="1"/>
  <c r="AL32" i="87"/>
  <c r="AB32" i="87"/>
  <c r="AM100" i="94"/>
  <c r="AM75" i="94" s="1"/>
  <c r="AH69" i="94"/>
  <c r="T100" i="91"/>
  <c r="P76" i="88"/>
  <c r="V38" i="88"/>
  <c r="L38" i="88"/>
  <c r="AO38" i="88"/>
  <c r="AA38" i="88"/>
  <c r="M88" i="88"/>
  <c r="M75" i="88" s="1"/>
  <c r="Q88" i="88"/>
  <c r="AJ45" i="87"/>
  <c r="M45" i="87"/>
  <c r="AF45" i="87"/>
  <c r="W45" i="87"/>
  <c r="AS45" i="87"/>
  <c r="AU89" i="94"/>
  <c r="AV89" i="94" s="1"/>
  <c r="AS88" i="94"/>
  <c r="AL88" i="94"/>
  <c r="AR88" i="94"/>
  <c r="AR75" i="94" s="1"/>
  <c r="AN88" i="94"/>
  <c r="W100" i="87"/>
  <c r="AK100" i="87"/>
  <c r="AL100" i="87"/>
  <c r="AA100" i="87"/>
  <c r="AF38" i="92"/>
  <c r="AK38" i="92"/>
  <c r="O38" i="92"/>
  <c r="K82" i="92"/>
  <c r="AT33" i="87"/>
  <c r="AP63" i="91"/>
  <c r="AA63" i="91"/>
  <c r="AM63" i="91"/>
  <c r="AI69" i="91"/>
  <c r="AL82" i="91"/>
  <c r="AL75" i="91" s="1"/>
  <c r="Y82" i="91"/>
  <c r="I82" i="91"/>
  <c r="AP82" i="91"/>
  <c r="W82" i="94"/>
  <c r="J26" i="92"/>
  <c r="AI51" i="87"/>
  <c r="X51" i="87"/>
  <c r="X57" i="88"/>
  <c r="R57" i="88"/>
  <c r="R44" i="88" s="1"/>
  <c r="V100" i="94"/>
  <c r="T87" i="94"/>
  <c r="S88" i="91"/>
  <c r="S75" i="91" s="1"/>
  <c r="L63" i="94"/>
  <c r="W88" i="94"/>
  <c r="AA88" i="94"/>
  <c r="AG90" i="88"/>
  <c r="U88" i="88"/>
  <c r="U75" i="88" s="1"/>
  <c r="AN88" i="88"/>
  <c r="K88" i="88"/>
  <c r="AF88" i="88"/>
  <c r="AR88" i="88"/>
  <c r="AL63" i="92"/>
  <c r="V63" i="92"/>
  <c r="W32" i="88"/>
  <c r="AP32" i="88"/>
  <c r="R32" i="88"/>
  <c r="P32" i="88"/>
  <c r="AJ38" i="87"/>
  <c r="AK38" i="87"/>
  <c r="AF38" i="87"/>
  <c r="X38" i="87"/>
  <c r="W38" i="87"/>
  <c r="I38" i="87"/>
  <c r="AR51" i="87"/>
  <c r="K51" i="87"/>
  <c r="Y51" i="87"/>
  <c r="Y44" i="87" s="1"/>
  <c r="S51" i="94"/>
  <c r="I51" i="94"/>
  <c r="AJ57" i="88"/>
  <c r="AA82" i="94"/>
  <c r="O82" i="94"/>
  <c r="O75" i="94" s="1"/>
  <c r="AJ82" i="94"/>
  <c r="Z82" i="94"/>
  <c r="I82" i="94"/>
  <c r="I75" i="94" s="1"/>
  <c r="AL82" i="94"/>
  <c r="AC26" i="91"/>
  <c r="R26" i="91"/>
  <c r="X26" i="91"/>
  <c r="AI26" i="91"/>
  <c r="J26" i="91"/>
  <c r="M26" i="91"/>
  <c r="AF26" i="92"/>
  <c r="V26" i="92"/>
  <c r="AN26" i="92"/>
  <c r="I32" i="87"/>
  <c r="W32" i="87"/>
  <c r="J32" i="87"/>
  <c r="AC32" i="87"/>
  <c r="AM32" i="87"/>
  <c r="K32" i="87"/>
  <c r="S32" i="91"/>
  <c r="K32" i="91"/>
  <c r="AI32" i="91"/>
  <c r="AE32" i="91"/>
  <c r="AK32" i="91"/>
  <c r="AS32" i="91"/>
  <c r="O32" i="91"/>
  <c r="L51" i="88"/>
  <c r="AL51" i="92"/>
  <c r="AE51" i="92"/>
  <c r="Y51" i="92"/>
  <c r="Y44" i="92" s="1"/>
  <c r="R51" i="92"/>
  <c r="R44" i="92" s="1"/>
  <c r="AN51" i="92"/>
  <c r="AN44" i="92" s="1"/>
  <c r="AG57" i="92"/>
  <c r="T100" i="88"/>
  <c r="Q94" i="88"/>
  <c r="V94" i="88"/>
  <c r="V75" i="88" s="1"/>
  <c r="AN94" i="88"/>
  <c r="AK94" i="88"/>
  <c r="AK75" i="88" s="1"/>
  <c r="AT41" i="88"/>
  <c r="AT89" i="32"/>
  <c r="T89" i="32"/>
  <c r="H63" i="91"/>
  <c r="AG29" i="91"/>
  <c r="N100" i="94"/>
  <c r="AN100" i="94"/>
  <c r="K100" i="94"/>
  <c r="AC88" i="91"/>
  <c r="AC75" i="91" s="1"/>
  <c r="AP88" i="91"/>
  <c r="AM76" i="92"/>
  <c r="AI76" i="92"/>
  <c r="Z69" i="94"/>
  <c r="AB69" i="94"/>
  <c r="AF69" i="94"/>
  <c r="J69" i="94"/>
  <c r="AI69" i="94"/>
  <c r="AO82" i="92"/>
  <c r="AN82" i="92"/>
  <c r="AN75" i="92" s="1"/>
  <c r="J75" i="92"/>
  <c r="AU100" i="92"/>
  <c r="AV100" i="92" s="1"/>
  <c r="W88" i="91"/>
  <c r="W75" i="91" s="1"/>
  <c r="AK88" i="91"/>
  <c r="AH88" i="91"/>
  <c r="AH75" i="91" s="1"/>
  <c r="J88" i="91"/>
  <c r="O88" i="91"/>
  <c r="AO82" i="91"/>
  <c r="AO75" i="91" s="1"/>
  <c r="N63" i="94"/>
  <c r="AN63" i="94"/>
  <c r="AA63" i="94"/>
  <c r="W63" i="94"/>
  <c r="Z63" i="94"/>
  <c r="AG71" i="91"/>
  <c r="AG35" i="94"/>
  <c r="Q76" i="92"/>
  <c r="P76" i="92"/>
  <c r="P75" i="92" s="1"/>
  <c r="AI88" i="94"/>
  <c r="AK88" i="94"/>
  <c r="R88" i="94"/>
  <c r="Z88" i="88"/>
  <c r="Z75" i="88" s="1"/>
  <c r="R88" i="88"/>
  <c r="R75" i="88" s="1"/>
  <c r="X88" i="88"/>
  <c r="AI45" i="87"/>
  <c r="V69" i="94"/>
  <c r="X82" i="92"/>
  <c r="X75" i="92" s="1"/>
  <c r="Q82" i="92"/>
  <c r="Z82" i="92"/>
  <c r="AL82" i="92"/>
  <c r="L82" i="92"/>
  <c r="AF88" i="94"/>
  <c r="AF75" i="94" s="1"/>
  <c r="R57" i="91"/>
  <c r="S57" i="91"/>
  <c r="AS63" i="91"/>
  <c r="AJ75" i="91"/>
  <c r="N32" i="94"/>
  <c r="AP76" i="87"/>
  <c r="K76" i="87"/>
  <c r="AF76" i="87"/>
  <c r="AC76" i="87"/>
  <c r="AI32" i="88"/>
  <c r="AQ32" i="88"/>
  <c r="AF51" i="87"/>
  <c r="AM51" i="87"/>
  <c r="I51" i="87"/>
  <c r="I44" i="87" s="1"/>
  <c r="O51" i="94"/>
  <c r="J51" i="94"/>
  <c r="AK57" i="88"/>
  <c r="AO57" i="88"/>
  <c r="J57" i="88"/>
  <c r="Y57" i="88"/>
  <c r="AL57" i="88"/>
  <c r="M57" i="88"/>
  <c r="I26" i="91"/>
  <c r="AP26" i="92"/>
  <c r="S32" i="87"/>
  <c r="AD51" i="92"/>
  <c r="V51" i="92"/>
  <c r="AG82" i="88"/>
  <c r="AG94" i="91"/>
  <c r="AB94" i="88"/>
  <c r="AL75" i="88"/>
  <c r="H76" i="88"/>
  <c r="H75" i="88" s="1"/>
  <c r="AP75" i="88"/>
  <c r="AI88" i="88"/>
  <c r="S94" i="88"/>
  <c r="W94" i="88"/>
  <c r="W75" i="88" s="1"/>
  <c r="P94" i="88"/>
  <c r="AS94" i="88"/>
  <c r="AI94" i="88"/>
  <c r="AB63" i="91"/>
  <c r="AJ63" i="91"/>
  <c r="Y100" i="94"/>
  <c r="Y76" i="92"/>
  <c r="Y75" i="92" s="1"/>
  <c r="Z76" i="92"/>
  <c r="J45" i="87"/>
  <c r="AE69" i="94"/>
  <c r="AQ69" i="94"/>
  <c r="AK69" i="94"/>
  <c r="P69" i="94"/>
  <c r="AB88" i="91"/>
  <c r="AB75" i="91" s="1"/>
  <c r="P88" i="91"/>
  <c r="I88" i="91"/>
  <c r="Y88" i="91"/>
  <c r="L88" i="91"/>
  <c r="L75" i="91" s="1"/>
  <c r="V88" i="91"/>
  <c r="V75" i="91" s="1"/>
  <c r="M88" i="91"/>
  <c r="M75" i="91" s="1"/>
  <c r="AE88" i="91"/>
  <c r="P82" i="91"/>
  <c r="AF82" i="91"/>
  <c r="AF75" i="91" s="1"/>
  <c r="J82" i="91"/>
  <c r="AC100" i="94"/>
  <c r="X45" i="91"/>
  <c r="N45" i="91"/>
  <c r="L45" i="91"/>
  <c r="W45" i="91"/>
  <c r="AP26" i="94"/>
  <c r="Q26" i="94"/>
  <c r="S26" i="94"/>
  <c r="AD75" i="91"/>
  <c r="AT84" i="87"/>
  <c r="L88" i="88"/>
  <c r="AA88" i="88"/>
  <c r="AA75" i="88" s="1"/>
  <c r="AM88" i="88"/>
  <c r="AE88" i="88"/>
  <c r="AB88" i="88"/>
  <c r="AJ88" i="88"/>
  <c r="AT53" i="32"/>
  <c r="T53" i="32"/>
  <c r="T91" i="32"/>
  <c r="J76" i="88"/>
  <c r="AR38" i="88"/>
  <c r="AB38" i="88"/>
  <c r="I38" i="88"/>
  <c r="S88" i="88"/>
  <c r="AR45" i="87"/>
  <c r="V45" i="87"/>
  <c r="S45" i="87"/>
  <c r="AD45" i="87"/>
  <c r="AJ88" i="94"/>
  <c r="R63" i="87"/>
  <c r="X63" i="87"/>
  <c r="AF63" i="87"/>
  <c r="AN63" i="87"/>
  <c r="AL63" i="87"/>
  <c r="K63" i="87"/>
  <c r="K38" i="92"/>
  <c r="P38" i="92"/>
  <c r="L38" i="92"/>
  <c r="AP38" i="92"/>
  <c r="AL38" i="92"/>
  <c r="J38" i="92"/>
  <c r="M38" i="92"/>
  <c r="AS63" i="92"/>
  <c r="T67" i="92"/>
  <c r="AF63" i="92"/>
  <c r="AT67" i="92"/>
  <c r="AE63" i="92"/>
  <c r="S63" i="92"/>
  <c r="S44" i="92" s="1"/>
  <c r="AD63" i="92"/>
  <c r="AQ63" i="92"/>
  <c r="T50" i="92"/>
  <c r="T45" i="92" s="1"/>
  <c r="AG77" i="91"/>
  <c r="AG76" i="91" s="1"/>
  <c r="K75" i="91"/>
  <c r="X75" i="91"/>
  <c r="AK32" i="94"/>
  <c r="AK76" i="87"/>
  <c r="AJ76" i="87"/>
  <c r="L76" i="87"/>
  <c r="AN76" i="87"/>
  <c r="Y76" i="87"/>
  <c r="I88" i="88"/>
  <c r="J88" i="88"/>
  <c r="J75" i="88" s="1"/>
  <c r="T61" i="32"/>
  <c r="AG25" i="32"/>
  <c r="R45" i="87"/>
  <c r="Z88" i="94"/>
  <c r="V88" i="94"/>
  <c r="K88" i="94"/>
  <c r="M88" i="94"/>
  <c r="M75" i="94" s="1"/>
  <c r="Q88" i="94"/>
  <c r="L88" i="94"/>
  <c r="AP100" i="87"/>
  <c r="AI100" i="87"/>
  <c r="O100" i="87"/>
  <c r="AF100" i="87"/>
  <c r="AM100" i="87"/>
  <c r="N63" i="87"/>
  <c r="N44" i="87" s="1"/>
  <c r="AM82" i="92"/>
  <c r="AM75" i="92" s="1"/>
  <c r="S82" i="92"/>
  <c r="S75" i="92" s="1"/>
  <c r="AD82" i="92"/>
  <c r="AD75" i="92" s="1"/>
  <c r="R82" i="92"/>
  <c r="N82" i="92"/>
  <c r="N75" i="92" s="1"/>
  <c r="M82" i="92"/>
  <c r="M75" i="92" s="1"/>
  <c r="AI82" i="92"/>
  <c r="AP57" i="91"/>
  <c r="V57" i="91"/>
  <c r="Q57" i="91"/>
  <c r="AJ57" i="91"/>
  <c r="L63" i="91"/>
  <c r="N63" i="91"/>
  <c r="V63" i="91"/>
  <c r="AR63" i="91"/>
  <c r="Y63" i="91"/>
  <c r="I63" i="91"/>
  <c r="AK63" i="91"/>
  <c r="AC63" i="91"/>
  <c r="N69" i="91"/>
  <c r="AA69" i="91"/>
  <c r="AM69" i="91"/>
  <c r="J69" i="91"/>
  <c r="Z69" i="91"/>
  <c r="Y69" i="91"/>
  <c r="O82" i="91"/>
  <c r="N82" i="91"/>
  <c r="N75" i="91" s="1"/>
  <c r="R82" i="91"/>
  <c r="R75" i="91" s="1"/>
  <c r="AR82" i="91"/>
  <c r="AR75" i="91" s="1"/>
  <c r="AR75" i="88"/>
  <c r="O75" i="92"/>
  <c r="AE75" i="92"/>
  <c r="L75" i="92"/>
  <c r="AA75" i="91"/>
  <c r="AC75" i="88"/>
  <c r="O75" i="88"/>
  <c r="AE75" i="91"/>
  <c r="AM75" i="91"/>
  <c r="AI75" i="91"/>
  <c r="Q75" i="91"/>
  <c r="I75" i="92"/>
  <c r="AC75" i="92"/>
  <c r="AJ75" i="92"/>
  <c r="W75" i="92"/>
  <c r="AD75" i="94"/>
  <c r="X75" i="94"/>
  <c r="S75" i="94"/>
  <c r="Z44" i="92"/>
  <c r="AB44" i="92"/>
  <c r="AI44" i="92"/>
  <c r="AG80" i="32"/>
  <c r="AN75" i="91"/>
  <c r="AT97" i="88"/>
  <c r="AG97" i="88"/>
  <c r="AU41" i="88"/>
  <c r="AV41" i="88" s="1"/>
  <c r="AT93" i="88"/>
  <c r="AT98" i="88"/>
  <c r="AG98" i="88"/>
  <c r="AU89" i="32"/>
  <c r="AU97" i="32"/>
  <c r="AG97" i="32"/>
  <c r="T59" i="32"/>
  <c r="AT59" i="32"/>
  <c r="AT34" i="32"/>
  <c r="T62" i="32"/>
  <c r="AU58" i="94"/>
  <c r="AS57" i="94"/>
  <c r="AG68" i="91"/>
  <c r="T50" i="91"/>
  <c r="AU50" i="91"/>
  <c r="AV50" i="91" s="1"/>
  <c r="T29" i="91"/>
  <c r="AG99" i="92"/>
  <c r="AG94" i="92" s="1"/>
  <c r="AG104" i="94"/>
  <c r="T104" i="94"/>
  <c r="AU52" i="92"/>
  <c r="AV52" i="92" s="1"/>
  <c r="T33" i="91"/>
  <c r="AT66" i="94"/>
  <c r="AG55" i="94"/>
  <c r="T55" i="94"/>
  <c r="AT86" i="92"/>
  <c r="AG86" i="92"/>
  <c r="T92" i="92"/>
  <c r="AT43" i="87"/>
  <c r="T43" i="87"/>
  <c r="AU59" i="91"/>
  <c r="AV59" i="91" s="1"/>
  <c r="AU73" i="94"/>
  <c r="AV73" i="94" s="1"/>
  <c r="AG73" i="94"/>
  <c r="AU85" i="91"/>
  <c r="AV85" i="91" s="1"/>
  <c r="AG85" i="91"/>
  <c r="AT105" i="94"/>
  <c r="T105" i="94"/>
  <c r="T100" i="94" s="1"/>
  <c r="AG58" i="87"/>
  <c r="AG57" i="87" s="1"/>
  <c r="T58" i="87"/>
  <c r="T57" i="87" s="1"/>
  <c r="AN45" i="91"/>
  <c r="O45" i="91"/>
  <c r="AP45" i="91"/>
  <c r="AU46" i="91"/>
  <c r="AS45" i="91"/>
  <c r="P45" i="91"/>
  <c r="AT39" i="87"/>
  <c r="AT31" i="91"/>
  <c r="AU31" i="91"/>
  <c r="AV31" i="91" s="1"/>
  <c r="AM26" i="94"/>
  <c r="AK26" i="94"/>
  <c r="AS26" i="94"/>
  <c r="AU27" i="94"/>
  <c r="P26" i="94"/>
  <c r="K26" i="94"/>
  <c r="AR63" i="94"/>
  <c r="Q63" i="94"/>
  <c r="I63" i="94"/>
  <c r="H63" i="94"/>
  <c r="T64" i="94"/>
  <c r="U63" i="94"/>
  <c r="AG64" i="94"/>
  <c r="AO63" i="94"/>
  <c r="AS63" i="94"/>
  <c r="AU64" i="94"/>
  <c r="AU71" i="91"/>
  <c r="AV71" i="91" s="1"/>
  <c r="AT35" i="94"/>
  <c r="T80" i="92"/>
  <c r="AU92" i="94"/>
  <c r="AV92" i="94" s="1"/>
  <c r="AT92" i="94"/>
  <c r="AT100" i="91"/>
  <c r="H38" i="94"/>
  <c r="T39" i="94"/>
  <c r="AU30" i="91"/>
  <c r="AV30" i="91" s="1"/>
  <c r="AT30" i="91"/>
  <c r="AQ75" i="92"/>
  <c r="AQ75" i="91"/>
  <c r="AG53" i="32"/>
  <c r="AU78" i="32"/>
  <c r="AG100" i="92"/>
  <c r="AT18" i="88"/>
  <c r="T80" i="88"/>
  <c r="AU58" i="88"/>
  <c r="AV58" i="88" s="1"/>
  <c r="AC38" i="88"/>
  <c r="AJ38" i="88"/>
  <c r="R38" i="88"/>
  <c r="O38" i="88"/>
  <c r="AK38" i="88"/>
  <c r="Z38" i="88"/>
  <c r="AU54" i="88"/>
  <c r="AV54" i="88" s="1"/>
  <c r="AG54" i="88"/>
  <c r="AT46" i="88"/>
  <c r="AT45" i="88" s="1"/>
  <c r="AU74" i="32"/>
  <c r="AT24" i="32"/>
  <c r="AU86" i="32"/>
  <c r="T41" i="87"/>
  <c r="AU41" i="87"/>
  <c r="AV41" i="87" s="1"/>
  <c r="AG48" i="87"/>
  <c r="AU74" i="94"/>
  <c r="AV74" i="94" s="1"/>
  <c r="AU56" i="92"/>
  <c r="AV56" i="92" s="1"/>
  <c r="AG102" i="87"/>
  <c r="P100" i="87"/>
  <c r="AO100" i="87"/>
  <c r="AU101" i="87"/>
  <c r="AS100" i="87"/>
  <c r="AH100" i="87"/>
  <c r="AT101" i="87"/>
  <c r="AQ63" i="87"/>
  <c r="T64" i="87"/>
  <c r="H63" i="87"/>
  <c r="W63" i="87"/>
  <c r="AR63" i="87"/>
  <c r="AU64" i="87"/>
  <c r="AS63" i="87"/>
  <c r="Q63" i="87"/>
  <c r="AH38" i="92"/>
  <c r="AT39" i="92"/>
  <c r="AG31" i="94"/>
  <c r="AU41" i="91"/>
  <c r="AV41" i="91" s="1"/>
  <c r="AG67" i="92"/>
  <c r="AU50" i="92"/>
  <c r="AV50" i="92" s="1"/>
  <c r="AU65" i="87"/>
  <c r="AV65" i="87" s="1"/>
  <c r="T65" i="87"/>
  <c r="AT37" i="91"/>
  <c r="AU37" i="91"/>
  <c r="AV37" i="91" s="1"/>
  <c r="AG37" i="91"/>
  <c r="AG90" i="87"/>
  <c r="AG88" i="87" s="1"/>
  <c r="AT85" i="92"/>
  <c r="AG85" i="92"/>
  <c r="H76" i="92"/>
  <c r="H75" i="92" s="1"/>
  <c r="I57" i="91"/>
  <c r="X57" i="91"/>
  <c r="W57" i="91"/>
  <c r="AS57" i="91"/>
  <c r="AU58" i="91"/>
  <c r="AL57" i="91"/>
  <c r="T58" i="91"/>
  <c r="H57" i="91"/>
  <c r="M57" i="91"/>
  <c r="AG25" i="91"/>
  <c r="AT25" i="91"/>
  <c r="AT41" i="92"/>
  <c r="Q69" i="91"/>
  <c r="T70" i="91"/>
  <c r="H69" i="91"/>
  <c r="W69" i="91"/>
  <c r="T84" i="91"/>
  <c r="AU97" i="87"/>
  <c r="AV97" i="87" s="1"/>
  <c r="T97" i="87"/>
  <c r="T94" i="87" s="1"/>
  <c r="AU96" i="94"/>
  <c r="AV96" i="94" s="1"/>
  <c r="AT83" i="94"/>
  <c r="AU77" i="91"/>
  <c r="AV77" i="91" s="1"/>
  <c r="AG54" i="94"/>
  <c r="AG43" i="94"/>
  <c r="T43" i="94"/>
  <c r="AD32" i="94"/>
  <c r="J32" i="94"/>
  <c r="P32" i="94"/>
  <c r="AH32" i="94"/>
  <c r="AT33" i="94"/>
  <c r="M32" i="94"/>
  <c r="X32" i="94"/>
  <c r="AJ32" i="94"/>
  <c r="AC32" i="94"/>
  <c r="AU30" i="92"/>
  <c r="AV30" i="92" s="1"/>
  <c r="AG30" i="92"/>
  <c r="T60" i="94"/>
  <c r="AU60" i="94"/>
  <c r="AV60" i="94" s="1"/>
  <c r="AT56" i="91"/>
  <c r="AU36" i="94"/>
  <c r="AV36" i="94" s="1"/>
  <c r="AG84" i="87"/>
  <c r="T85" i="94"/>
  <c r="AU85" i="94"/>
  <c r="AV85" i="94" s="1"/>
  <c r="M76" i="87"/>
  <c r="X76" i="87"/>
  <c r="X75" i="87" s="1"/>
  <c r="N76" i="87"/>
  <c r="N75" i="87" s="1"/>
  <c r="AM76" i="87"/>
  <c r="AU43" i="92"/>
  <c r="AV43" i="92" s="1"/>
  <c r="T31" i="87"/>
  <c r="T26" i="87" s="1"/>
  <c r="AG60" i="88"/>
  <c r="AG29" i="32"/>
  <c r="AG49" i="32"/>
  <c r="AV83" i="91"/>
  <c r="M107" i="24"/>
  <c r="X32" i="88"/>
  <c r="AR32" i="88"/>
  <c r="AB32" i="88"/>
  <c r="AF32" i="88"/>
  <c r="AE38" i="87"/>
  <c r="N38" i="87"/>
  <c r="Z38" i="87"/>
  <c r="AR38" i="87"/>
  <c r="AI38" i="87"/>
  <c r="P38" i="87"/>
  <c r="O38" i="87"/>
  <c r="Q38" i="87"/>
  <c r="AL38" i="87"/>
  <c r="AD51" i="87"/>
  <c r="AB51" i="87"/>
  <c r="AB44" i="87" s="1"/>
  <c r="AP51" i="87"/>
  <c r="AP44" i="87" s="1"/>
  <c r="P51" i="87"/>
  <c r="AK51" i="87"/>
  <c r="AF51" i="91"/>
  <c r="Z51" i="94"/>
  <c r="M51" i="94"/>
  <c r="AI51" i="94"/>
  <c r="AE51" i="94"/>
  <c r="AL51" i="94"/>
  <c r="AN51" i="94"/>
  <c r="R51" i="94"/>
  <c r="V57" i="88"/>
  <c r="V44" i="88" s="1"/>
  <c r="I57" i="88"/>
  <c r="AF57" i="88"/>
  <c r="AF44" i="88" s="1"/>
  <c r="Q57" i="88"/>
  <c r="K57" i="88"/>
  <c r="AN57" i="88"/>
  <c r="AN44" i="88" s="1"/>
  <c r="Z57" i="88"/>
  <c r="Z44" i="88" s="1"/>
  <c r="H57" i="87"/>
  <c r="N82" i="94"/>
  <c r="AQ82" i="94"/>
  <c r="AQ75" i="94" s="1"/>
  <c r="AE82" i="94"/>
  <c r="AE75" i="94" s="1"/>
  <c r="V82" i="94"/>
  <c r="R82" i="94"/>
  <c r="AI82" i="94"/>
  <c r="AL26" i="91"/>
  <c r="AB26" i="91"/>
  <c r="AN26" i="91"/>
  <c r="AM26" i="91"/>
  <c r="K26" i="91"/>
  <c r="S26" i="91"/>
  <c r="N26" i="91"/>
  <c r="O26" i="91"/>
  <c r="X26" i="92"/>
  <c r="AM26" i="92"/>
  <c r="AR26" i="92"/>
  <c r="N26" i="92"/>
  <c r="S26" i="92"/>
  <c r="O26" i="92"/>
  <c r="Z26" i="92"/>
  <c r="AT31" i="32"/>
  <c r="P32" i="87"/>
  <c r="Q32" i="87"/>
  <c r="N32" i="87"/>
  <c r="Y32" i="87"/>
  <c r="M32" i="91"/>
  <c r="R32" i="91"/>
  <c r="Y32" i="91"/>
  <c r="AM32" i="91"/>
  <c r="AD32" i="91"/>
  <c r="X32" i="91"/>
  <c r="Q32" i="91"/>
  <c r="L32" i="91"/>
  <c r="N32" i="91"/>
  <c r="P51" i="88"/>
  <c r="AC51" i="88"/>
  <c r="AC44" i="88" s="1"/>
  <c r="M51" i="88"/>
  <c r="Y51" i="88"/>
  <c r="Y44" i="88" s="1"/>
  <c r="K51" i="92"/>
  <c r="K44" i="92" s="1"/>
  <c r="AP51" i="92"/>
  <c r="AP44" i="92" s="1"/>
  <c r="AK51" i="92"/>
  <c r="AK44" i="92" s="1"/>
  <c r="AQ51" i="92"/>
  <c r="P51" i="92"/>
  <c r="P44" i="92" s="1"/>
  <c r="N51" i="92"/>
  <c r="N44" i="92" s="1"/>
  <c r="W51" i="92"/>
  <c r="W44" i="92" s="1"/>
  <c r="O51" i="92"/>
  <c r="O44" i="92" s="1"/>
  <c r="AJ51" i="92"/>
  <c r="AJ44" i="92" s="1"/>
  <c r="AT82" i="88"/>
  <c r="T88" i="92"/>
  <c r="T94" i="91"/>
  <c r="AG98" i="32"/>
  <c r="H100" i="94"/>
  <c r="AG69" i="92"/>
  <c r="AH94" i="88"/>
  <c r="AH75" i="88" s="1"/>
  <c r="AG78" i="88"/>
  <c r="AU93" i="88"/>
  <c r="AV93" i="88" s="1"/>
  <c r="T33" i="88"/>
  <c r="AG33" i="88"/>
  <c r="AU33" i="88"/>
  <c r="AV33" i="88" s="1"/>
  <c r="AT73" i="88"/>
  <c r="AT69" i="88" s="1"/>
  <c r="AU64" i="32"/>
  <c r="T97" i="32"/>
  <c r="AU34" i="32"/>
  <c r="AG34" i="32"/>
  <c r="S57" i="94"/>
  <c r="Q57" i="94"/>
  <c r="AI57" i="94"/>
  <c r="AD57" i="94"/>
  <c r="AG50" i="91"/>
  <c r="AT29" i="91"/>
  <c r="AU99" i="92"/>
  <c r="AV99" i="92" s="1"/>
  <c r="AT104" i="94"/>
  <c r="AT100" i="94" s="1"/>
  <c r="AG78" i="92"/>
  <c r="T78" i="92"/>
  <c r="AT33" i="91"/>
  <c r="AU25" i="92"/>
  <c r="AV25" i="92" s="1"/>
  <c r="AG71" i="94"/>
  <c r="AT47" i="94"/>
  <c r="AU55" i="94"/>
  <c r="AV55" i="94" s="1"/>
  <c r="T29" i="94"/>
  <c r="AU29" i="94"/>
  <c r="AV29" i="94" s="1"/>
  <c r="AU86" i="92"/>
  <c r="AV86" i="92" s="1"/>
  <c r="T86" i="92"/>
  <c r="AU92" i="92"/>
  <c r="AV92" i="92" s="1"/>
  <c r="AB82" i="87"/>
  <c r="AU83" i="87"/>
  <c r="AS82" i="87"/>
  <c r="AA82" i="87"/>
  <c r="AU31" i="92"/>
  <c r="AV31" i="92" s="1"/>
  <c r="T31" i="92"/>
  <c r="AG31" i="92"/>
  <c r="AT31" i="92"/>
  <c r="T60" i="92"/>
  <c r="T57" i="92" s="1"/>
  <c r="AT59" i="91"/>
  <c r="AG59" i="91"/>
  <c r="T73" i="94"/>
  <c r="AG37" i="94"/>
  <c r="T37" i="94"/>
  <c r="AU92" i="91"/>
  <c r="AV92" i="91" s="1"/>
  <c r="T85" i="91"/>
  <c r="T82" i="91" s="1"/>
  <c r="AT78" i="87"/>
  <c r="AG78" i="87"/>
  <c r="Z45" i="91"/>
  <c r="AD45" i="91"/>
  <c r="I45" i="91"/>
  <c r="M45" i="91"/>
  <c r="J45" i="91"/>
  <c r="AO45" i="91"/>
  <c r="AE45" i="91"/>
  <c r="AK45" i="91"/>
  <c r="AR45" i="91"/>
  <c r="AG39" i="87"/>
  <c r="AG31" i="91"/>
  <c r="W26" i="94"/>
  <c r="AO26" i="94"/>
  <c r="O26" i="94"/>
  <c r="AL26" i="94"/>
  <c r="T27" i="94"/>
  <c r="H26" i="94"/>
  <c r="X26" i="94"/>
  <c r="AR26" i="94"/>
  <c r="AI26" i="94"/>
  <c r="Y26" i="94"/>
  <c r="J63" i="94"/>
  <c r="AJ63" i="94"/>
  <c r="AM63" i="94"/>
  <c r="AD63" i="94"/>
  <c r="AF63" i="94"/>
  <c r="AL63" i="94"/>
  <c r="AQ63" i="94"/>
  <c r="AC63" i="94"/>
  <c r="M63" i="94"/>
  <c r="AT71" i="91"/>
  <c r="T50" i="94"/>
  <c r="AG80" i="92"/>
  <c r="AT80" i="92"/>
  <c r="T92" i="94"/>
  <c r="T78" i="94"/>
  <c r="T76" i="94" s="1"/>
  <c r="AT78" i="94"/>
  <c r="AT76" i="94" s="1"/>
  <c r="AG54" i="92"/>
  <c r="Q38" i="94"/>
  <c r="O38" i="94"/>
  <c r="AJ38" i="94"/>
  <c r="AD38" i="94"/>
  <c r="AG39" i="94"/>
  <c r="U38" i="94"/>
  <c r="Y38" i="94"/>
  <c r="N38" i="94"/>
  <c r="AU61" i="32"/>
  <c r="T25" i="32"/>
  <c r="AU25" i="32"/>
  <c r="AV25" i="32" s="1"/>
  <c r="AU87" i="32"/>
  <c r="AG87" i="32"/>
  <c r="AU91" i="32"/>
  <c r="AS94" i="94"/>
  <c r="U100" i="94"/>
  <c r="U82" i="91"/>
  <c r="U75" i="91" s="1"/>
  <c r="AG18" i="88"/>
  <c r="AT80" i="88"/>
  <c r="T58" i="88"/>
  <c r="Y38" i="88"/>
  <c r="P38" i="88"/>
  <c r="AP38" i="88"/>
  <c r="AM38" i="88"/>
  <c r="AQ38" i="88"/>
  <c r="S38" i="88"/>
  <c r="N38" i="88"/>
  <c r="AD38" i="88"/>
  <c r="AF38" i="88"/>
  <c r="AT54" i="88"/>
  <c r="T54" i="88"/>
  <c r="T42" i="88"/>
  <c r="AT92" i="88"/>
  <c r="AU46" i="88"/>
  <c r="AV46" i="88" s="1"/>
  <c r="T46" i="88"/>
  <c r="T45" i="88" s="1"/>
  <c r="AT74" i="32"/>
  <c r="AG93" i="32"/>
  <c r="T24" i="32"/>
  <c r="AG86" i="32"/>
  <c r="AG89" i="94"/>
  <c r="Q100" i="87"/>
  <c r="Z100" i="87"/>
  <c r="K100" i="87"/>
  <c r="K75" i="87" s="1"/>
  <c r="AB100" i="87"/>
  <c r="AE100" i="87"/>
  <c r="M100" i="87"/>
  <c r="I100" i="87"/>
  <c r="L100" i="87"/>
  <c r="U100" i="87"/>
  <c r="AG101" i="87"/>
  <c r="L63" i="87"/>
  <c r="P63" i="87"/>
  <c r="O63" i="87"/>
  <c r="S63" i="87"/>
  <c r="Z63" i="87"/>
  <c r="I38" i="92"/>
  <c r="X38" i="92"/>
  <c r="AO38" i="92"/>
  <c r="Q38" i="92"/>
  <c r="S38" i="92"/>
  <c r="AQ38" i="92"/>
  <c r="Y38" i="92"/>
  <c r="T41" i="91"/>
  <c r="T38" i="91" s="1"/>
  <c r="AT41" i="91"/>
  <c r="AT38" i="91" s="1"/>
  <c r="AU67" i="92"/>
  <c r="AV67" i="92" s="1"/>
  <c r="AG50" i="92"/>
  <c r="AG45" i="92" s="1"/>
  <c r="AU85" i="92"/>
  <c r="AV85" i="92" s="1"/>
  <c r="T85" i="92"/>
  <c r="AG93" i="94"/>
  <c r="AT93" i="94"/>
  <c r="N57" i="91"/>
  <c r="AI57" i="91"/>
  <c r="AC57" i="91"/>
  <c r="AQ57" i="91"/>
  <c r="AF57" i="91"/>
  <c r="AT58" i="91"/>
  <c r="AH57" i="91"/>
  <c r="AO57" i="91"/>
  <c r="U57" i="91"/>
  <c r="AG58" i="91"/>
  <c r="AB57" i="91"/>
  <c r="T25" i="91"/>
  <c r="AU25" i="91"/>
  <c r="AV25" i="91" s="1"/>
  <c r="AG41" i="92"/>
  <c r="AU41" i="92"/>
  <c r="AV41" i="92" s="1"/>
  <c r="T71" i="87"/>
  <c r="T69" i="87" s="1"/>
  <c r="AT71" i="87"/>
  <c r="AT69" i="87" s="1"/>
  <c r="AU71" i="87"/>
  <c r="AV71" i="87" s="1"/>
  <c r="T66" i="91"/>
  <c r="M69" i="91"/>
  <c r="AP69" i="91"/>
  <c r="AQ69" i="91"/>
  <c r="AU70" i="91"/>
  <c r="AS69" i="91"/>
  <c r="AE69" i="91"/>
  <c r="AD69" i="91"/>
  <c r="L69" i="91"/>
  <c r="AN69" i="91"/>
  <c r="X69" i="91"/>
  <c r="AT36" i="91"/>
  <c r="AU36" i="91"/>
  <c r="AV36" i="91" s="1"/>
  <c r="AT84" i="91"/>
  <c r="AU84" i="91"/>
  <c r="AV84" i="91" s="1"/>
  <c r="AT97" i="87"/>
  <c r="AT94" i="87" s="1"/>
  <c r="AG96" i="94"/>
  <c r="AG94" i="94" s="1"/>
  <c r="T83" i="94"/>
  <c r="AU54" i="94"/>
  <c r="AV54" i="94" s="1"/>
  <c r="AT43" i="94"/>
  <c r="AL32" i="94"/>
  <c r="AM32" i="94"/>
  <c r="AQ32" i="94"/>
  <c r="I32" i="94"/>
  <c r="AE32" i="94"/>
  <c r="K32" i="94"/>
  <c r="W32" i="94"/>
  <c r="V32" i="94"/>
  <c r="AN32" i="94"/>
  <c r="T30" i="92"/>
  <c r="AT60" i="94"/>
  <c r="AT67" i="87"/>
  <c r="T67" i="87"/>
  <c r="AG36" i="94"/>
  <c r="AU84" i="87"/>
  <c r="AV84" i="87" s="1"/>
  <c r="H88" i="91"/>
  <c r="H75" i="91" s="1"/>
  <c r="AG100" i="91"/>
  <c r="AB76" i="87"/>
  <c r="H76" i="87"/>
  <c r="T77" i="87"/>
  <c r="S76" i="87"/>
  <c r="S75" i="87" s="1"/>
  <c r="V76" i="87"/>
  <c r="J76" i="87"/>
  <c r="Z76" i="87"/>
  <c r="R76" i="87"/>
  <c r="W76" i="87"/>
  <c r="AT77" i="87"/>
  <c r="AH76" i="87"/>
  <c r="AT43" i="92"/>
  <c r="T43" i="92"/>
  <c r="AG31" i="87"/>
  <c r="AG26" i="87" s="1"/>
  <c r="AT60" i="88"/>
  <c r="AS63" i="88"/>
  <c r="AU64" i="88"/>
  <c r="AU30" i="32"/>
  <c r="T30" i="32"/>
  <c r="AT49" i="32"/>
  <c r="T49" i="32"/>
  <c r="AA51" i="87"/>
  <c r="J75" i="94"/>
  <c r="AF75" i="92"/>
  <c r="AK75" i="91"/>
  <c r="T78" i="88"/>
  <c r="AU78" i="88"/>
  <c r="AV78" i="88" s="1"/>
  <c r="T41" i="88"/>
  <c r="AG41" i="88"/>
  <c r="T93" i="88"/>
  <c r="AT33" i="88"/>
  <c r="AU98" i="88"/>
  <c r="AV98" i="88" s="1"/>
  <c r="AT64" i="32"/>
  <c r="AG89" i="32"/>
  <c r="AU59" i="32"/>
  <c r="AG59" i="32"/>
  <c r="H57" i="94"/>
  <c r="T58" i="94"/>
  <c r="AU29" i="91"/>
  <c r="AV29" i="91" s="1"/>
  <c r="AU104" i="94"/>
  <c r="AV104" i="94" s="1"/>
  <c r="AG93" i="91"/>
  <c r="T93" i="91"/>
  <c r="T88" i="91" s="1"/>
  <c r="AG52" i="92"/>
  <c r="AT52" i="92"/>
  <c r="AG33" i="91"/>
  <c r="AU33" i="91"/>
  <c r="AV33" i="91" s="1"/>
  <c r="AT25" i="92"/>
  <c r="AU71" i="94"/>
  <c r="AV71" i="94" s="1"/>
  <c r="AU66" i="94"/>
  <c r="AV66" i="94" s="1"/>
  <c r="T66" i="94"/>
  <c r="AG47" i="94"/>
  <c r="AT55" i="94"/>
  <c r="AT92" i="92"/>
  <c r="AT88" i="92" s="1"/>
  <c r="AG43" i="87"/>
  <c r="T59" i="91"/>
  <c r="U45" i="87"/>
  <c r="AG49" i="87"/>
  <c r="AU49" i="87"/>
  <c r="AV49" i="87" s="1"/>
  <c r="AT49" i="87"/>
  <c r="AU69" i="92"/>
  <c r="AV69" i="92" s="1"/>
  <c r="AU105" i="94"/>
  <c r="AV105" i="94" s="1"/>
  <c r="AU78" i="87"/>
  <c r="AV78" i="87" s="1"/>
  <c r="AU58" i="87"/>
  <c r="AV58" i="87" s="1"/>
  <c r="Y45" i="91"/>
  <c r="AQ45" i="91"/>
  <c r="AM45" i="91"/>
  <c r="T46" i="91"/>
  <c r="H45" i="91"/>
  <c r="AF45" i="91"/>
  <c r="T39" i="87"/>
  <c r="M26" i="94"/>
  <c r="AE26" i="94"/>
  <c r="AH26" i="94"/>
  <c r="AT27" i="94"/>
  <c r="AG27" i="94"/>
  <c r="U26" i="94"/>
  <c r="AB26" i="94"/>
  <c r="AF26" i="94"/>
  <c r="S63" i="94"/>
  <c r="V63" i="94"/>
  <c r="Y63" i="94"/>
  <c r="AI63" i="94"/>
  <c r="T71" i="91"/>
  <c r="AG50" i="94"/>
  <c r="AU80" i="92"/>
  <c r="AV80" i="92" s="1"/>
  <c r="AG92" i="94"/>
  <c r="U82" i="92"/>
  <c r="AU78" i="94"/>
  <c r="AV78" i="94" s="1"/>
  <c r="T54" i="92"/>
  <c r="AU54" i="92"/>
  <c r="AV54" i="92" s="1"/>
  <c r="AH38" i="94"/>
  <c r="AT39" i="94"/>
  <c r="T30" i="91"/>
  <c r="AG30" i="91"/>
  <c r="AU90" i="88"/>
  <c r="AV90" i="88" s="1"/>
  <c r="AT90" i="88"/>
  <c r="AG61" i="32"/>
  <c r="AG92" i="32"/>
  <c r="AU92" i="32"/>
  <c r="T78" i="32"/>
  <c r="AG78" i="32"/>
  <c r="AG76" i="92"/>
  <c r="AT69" i="92"/>
  <c r="AU80" i="88"/>
  <c r="AV80" i="88" s="1"/>
  <c r="AT58" i="88"/>
  <c r="AG58" i="88"/>
  <c r="AG39" i="88"/>
  <c r="U38" i="88"/>
  <c r="K38" i="88"/>
  <c r="W38" i="88"/>
  <c r="AS38" i="88"/>
  <c r="AU39" i="88"/>
  <c r="AH38" i="88"/>
  <c r="AT39" i="88"/>
  <c r="AU42" i="88"/>
  <c r="AV42" i="88" s="1"/>
  <c r="T92" i="88"/>
  <c r="T93" i="32"/>
  <c r="AU24" i="32"/>
  <c r="AV24" i="32" s="1"/>
  <c r="AT41" i="87"/>
  <c r="AU48" i="87"/>
  <c r="AV48" i="87" s="1"/>
  <c r="T74" i="94"/>
  <c r="AT56" i="92"/>
  <c r="T102" i="87"/>
  <c r="AT89" i="94"/>
  <c r="T101" i="87"/>
  <c r="H100" i="87"/>
  <c r="U63" i="87"/>
  <c r="AG64" i="87"/>
  <c r="T39" i="92"/>
  <c r="H38" i="92"/>
  <c r="AU31" i="94"/>
  <c r="AV31" i="94" s="1"/>
  <c r="AU68" i="92"/>
  <c r="AV68" i="92" s="1"/>
  <c r="T68" i="92"/>
  <c r="AG65" i="87"/>
  <c r="AU90" i="87"/>
  <c r="AV90" i="87" s="1"/>
  <c r="T90" i="87"/>
  <c r="T88" i="87" s="1"/>
  <c r="T93" i="94"/>
  <c r="AA57" i="91"/>
  <c r="AD57" i="91"/>
  <c r="L57" i="91"/>
  <c r="P57" i="91"/>
  <c r="O57" i="91"/>
  <c r="H45" i="92"/>
  <c r="T33" i="87"/>
  <c r="AU33" i="87"/>
  <c r="AV33" i="87" s="1"/>
  <c r="T41" i="92"/>
  <c r="AG71" i="87"/>
  <c r="AG69" i="87" s="1"/>
  <c r="AG66" i="91"/>
  <c r="AG63" i="91" s="1"/>
  <c r="AT66" i="91"/>
  <c r="AO69" i="91"/>
  <c r="V69" i="91"/>
  <c r="AC69" i="91"/>
  <c r="P69" i="91"/>
  <c r="K69" i="91"/>
  <c r="U69" i="91"/>
  <c r="AG70" i="91"/>
  <c r="AG69" i="91" s="1"/>
  <c r="AG36" i="91"/>
  <c r="AT96" i="94"/>
  <c r="AT94" i="94" s="1"/>
  <c r="T96" i="94"/>
  <c r="T94" i="94" s="1"/>
  <c r="AT100" i="88"/>
  <c r="AG83" i="94"/>
  <c r="AU83" i="94"/>
  <c r="AV83" i="94" s="1"/>
  <c r="T54" i="94"/>
  <c r="Y32" i="94"/>
  <c r="U32" i="94"/>
  <c r="AG33" i="94"/>
  <c r="AB32" i="94"/>
  <c r="AF32" i="94"/>
  <c r="AA32" i="94"/>
  <c r="L32" i="94"/>
  <c r="AO32" i="94"/>
  <c r="AR32" i="94"/>
  <c r="AG60" i="94"/>
  <c r="AU67" i="87"/>
  <c r="AV67" i="87" s="1"/>
  <c r="AG56" i="91"/>
  <c r="AU56" i="91"/>
  <c r="AV56" i="91" s="1"/>
  <c r="AT85" i="94"/>
  <c r="I76" i="87"/>
  <c r="P76" i="87"/>
  <c r="AO76" i="87"/>
  <c r="AI76" i="87"/>
  <c r="U76" i="87"/>
  <c r="AG77" i="87"/>
  <c r="AG43" i="92"/>
  <c r="AG25" i="94"/>
  <c r="T60" i="88"/>
  <c r="U63" i="88"/>
  <c r="AG64" i="88"/>
  <c r="AG63" i="88" s="1"/>
  <c r="T64" i="88"/>
  <c r="T63" i="88" s="1"/>
  <c r="H63" i="88"/>
  <c r="T29" i="32"/>
  <c r="AU29" i="32"/>
  <c r="AU49" i="32"/>
  <c r="AO46" i="94"/>
  <c r="AO45" i="94" s="1"/>
  <c r="AK46" i="94"/>
  <c r="AK45" i="94" s="1"/>
  <c r="AD46" i="94"/>
  <c r="AD45" i="94" s="1"/>
  <c r="AM46" i="94"/>
  <c r="AM45" i="94" s="1"/>
  <c r="AI46" i="94"/>
  <c r="AI45" i="94" s="1"/>
  <c r="N46" i="94"/>
  <c r="N45" i="94" s="1"/>
  <c r="AC46" i="94"/>
  <c r="AC45" i="94" s="1"/>
  <c r="J46" i="94"/>
  <c r="J45" i="94" s="1"/>
  <c r="AA46" i="94"/>
  <c r="AA45" i="94" s="1"/>
  <c r="X46" i="94"/>
  <c r="X45" i="94" s="1"/>
  <c r="M46" i="94"/>
  <c r="M45" i="94" s="1"/>
  <c r="I46" i="94"/>
  <c r="I45" i="94" s="1"/>
  <c r="AS46" i="94"/>
  <c r="U46" i="94"/>
  <c r="AN46" i="94"/>
  <c r="AN45" i="94" s="1"/>
  <c r="R46" i="94"/>
  <c r="R45" i="94" s="1"/>
  <c r="AP46" i="94"/>
  <c r="AP45" i="94" s="1"/>
  <c r="Z46" i="94"/>
  <c r="Z45" i="94" s="1"/>
  <c r="Q46" i="94"/>
  <c r="Q45" i="94" s="1"/>
  <c r="AE46" i="94"/>
  <c r="AE45" i="94" s="1"/>
  <c r="P46" i="94"/>
  <c r="P45" i="94" s="1"/>
  <c r="AJ46" i="94"/>
  <c r="AJ45" i="94" s="1"/>
  <c r="AR46" i="94"/>
  <c r="AR45" i="94" s="1"/>
  <c r="AQ46" i="94"/>
  <c r="AQ45" i="94" s="1"/>
  <c r="V46" i="94"/>
  <c r="V45" i="94" s="1"/>
  <c r="Y46" i="94"/>
  <c r="Y45" i="94" s="1"/>
  <c r="AF46" i="94"/>
  <c r="AF45" i="94" s="1"/>
  <c r="S46" i="94"/>
  <c r="S45" i="94" s="1"/>
  <c r="K46" i="94"/>
  <c r="K45" i="94" s="1"/>
  <c r="L46" i="94"/>
  <c r="L45" i="94" s="1"/>
  <c r="AH46" i="94"/>
  <c r="O46" i="94"/>
  <c r="O45" i="94" s="1"/>
  <c r="AB46" i="94"/>
  <c r="AB45" i="94" s="1"/>
  <c r="AL46" i="94"/>
  <c r="AL45" i="94" s="1"/>
  <c r="W46" i="94"/>
  <c r="W45" i="94" s="1"/>
  <c r="H46" i="94"/>
  <c r="L107" i="24"/>
  <c r="AV70" i="92"/>
  <c r="G45" i="94"/>
  <c r="G44" i="94" s="1"/>
  <c r="N32" i="88"/>
  <c r="AL32" i="88"/>
  <c r="AO32" i="88"/>
  <c r="AD32" i="88"/>
  <c r="M32" i="88"/>
  <c r="AQ38" i="87"/>
  <c r="AN38" i="87"/>
  <c r="AP38" i="87"/>
  <c r="J38" i="87"/>
  <c r="R38" i="87"/>
  <c r="AS38" i="91"/>
  <c r="AJ51" i="87"/>
  <c r="J51" i="87"/>
  <c r="Q51" i="87"/>
  <c r="AL51" i="87"/>
  <c r="AM51" i="91"/>
  <c r="AI51" i="91"/>
  <c r="X51" i="91"/>
  <c r="AM51" i="94"/>
  <c r="AK51" i="94"/>
  <c r="V51" i="94"/>
  <c r="AF51" i="94"/>
  <c r="W51" i="94"/>
  <c r="AP57" i="88"/>
  <c r="AP44" i="88" s="1"/>
  <c r="L57" i="88"/>
  <c r="AM57" i="88"/>
  <c r="AR57" i="88"/>
  <c r="AQ57" i="88"/>
  <c r="Q82" i="94"/>
  <c r="K82" i="94"/>
  <c r="AB75" i="94"/>
  <c r="AC82" i="94"/>
  <c r="AO82" i="94"/>
  <c r="AO75" i="94" s="1"/>
  <c r="AK82" i="94"/>
  <c r="L82" i="94"/>
  <c r="Y82" i="94"/>
  <c r="AF26" i="91"/>
  <c r="AE26" i="91"/>
  <c r="Y26" i="91"/>
  <c r="AR26" i="91"/>
  <c r="P26" i="91"/>
  <c r="Z26" i="91"/>
  <c r="W26" i="91"/>
  <c r="AC26" i="92"/>
  <c r="AD26" i="92"/>
  <c r="I26" i="92"/>
  <c r="K26" i="92"/>
  <c r="AQ26" i="92"/>
  <c r="AB26" i="92"/>
  <c r="AI32" i="87"/>
  <c r="Z32" i="87"/>
  <c r="AN32" i="87"/>
  <c r="W32" i="91"/>
  <c r="AP32" i="91"/>
  <c r="AR32" i="91"/>
  <c r="AF32" i="91"/>
  <c r="J32" i="91"/>
  <c r="AO32" i="91"/>
  <c r="K51" i="88"/>
  <c r="AO51" i="88"/>
  <c r="AM51" i="88"/>
  <c r="AJ51" i="88"/>
  <c r="N51" i="88"/>
  <c r="W51" i="88"/>
  <c r="AI51" i="88"/>
  <c r="AF51" i="92"/>
  <c r="Q51" i="92"/>
  <c r="Q44" i="92" s="1"/>
  <c r="AR51" i="92"/>
  <c r="AR44" i="92" s="1"/>
  <c r="M51" i="92"/>
  <c r="M44" i="92" s="1"/>
  <c r="AO51" i="92"/>
  <c r="AO44" i="92" s="1"/>
  <c r="U57" i="92"/>
  <c r="U63" i="92"/>
  <c r="AH63" i="92"/>
  <c r="T68" i="32"/>
  <c r="AU70" i="32"/>
  <c r="T81" i="32"/>
  <c r="U88" i="87"/>
  <c r="AS82" i="91"/>
  <c r="AS75" i="91" s="1"/>
  <c r="T100" i="92"/>
  <c r="AT100" i="92"/>
  <c r="AU97" i="88"/>
  <c r="AV97" i="88" s="1"/>
  <c r="T97" i="88"/>
  <c r="AT78" i="88"/>
  <c r="AG93" i="88"/>
  <c r="AU73" i="88"/>
  <c r="AV73" i="88" s="1"/>
  <c r="AG73" i="88"/>
  <c r="AG69" i="88" s="1"/>
  <c r="T73" i="88"/>
  <c r="T69" i="88" s="1"/>
  <c r="T98" i="88"/>
  <c r="AG64" i="32"/>
  <c r="T64" i="32"/>
  <c r="AU62" i="32"/>
  <c r="AT62" i="32"/>
  <c r="AG62" i="32"/>
  <c r="N57" i="94"/>
  <c r="AG58" i="94"/>
  <c r="AG57" i="94" s="1"/>
  <c r="U57" i="94"/>
  <c r="AH57" i="94"/>
  <c r="AT58" i="94"/>
  <c r="K57" i="94"/>
  <c r="AO57" i="94"/>
  <c r="AU68" i="91"/>
  <c r="AV68" i="91" s="1"/>
  <c r="AT68" i="91"/>
  <c r="T68" i="91"/>
  <c r="AT50" i="91"/>
  <c r="AT99" i="92"/>
  <c r="AT94" i="92" s="1"/>
  <c r="T99" i="92"/>
  <c r="T94" i="92" s="1"/>
  <c r="AT93" i="91"/>
  <c r="AU93" i="91"/>
  <c r="AV93" i="91" s="1"/>
  <c r="AU78" i="92"/>
  <c r="AV78" i="92" s="1"/>
  <c r="AT78" i="92"/>
  <c r="T52" i="92"/>
  <c r="T25" i="92"/>
  <c r="AG25" i="92"/>
  <c r="AT71" i="94"/>
  <c r="T71" i="94"/>
  <c r="AG66" i="94"/>
  <c r="AU47" i="94"/>
  <c r="AV47" i="94" s="1"/>
  <c r="T47" i="94"/>
  <c r="AG29" i="94"/>
  <c r="AT29" i="94"/>
  <c r="AG92" i="92"/>
  <c r="AG88" i="92" s="1"/>
  <c r="AU87" i="94"/>
  <c r="AV87" i="94" s="1"/>
  <c r="AT87" i="94"/>
  <c r="AG87" i="94"/>
  <c r="H82" i="87"/>
  <c r="T83" i="87"/>
  <c r="AC82" i="87"/>
  <c r="AE82" i="87"/>
  <c r="U82" i="87"/>
  <c r="AG83" i="87"/>
  <c r="AG82" i="87" s="1"/>
  <c r="P82" i="87"/>
  <c r="AH82" i="87"/>
  <c r="AT83" i="87"/>
  <c r="AP82" i="87"/>
  <c r="L82" i="87"/>
  <c r="AU43" i="87"/>
  <c r="AV43" i="87" s="1"/>
  <c r="AU60" i="92"/>
  <c r="AV60" i="92" s="1"/>
  <c r="AT60" i="92"/>
  <c r="AT57" i="92" s="1"/>
  <c r="T49" i="87"/>
  <c r="T69" i="92"/>
  <c r="AU37" i="94"/>
  <c r="AV37" i="94" s="1"/>
  <c r="AT37" i="94"/>
  <c r="AT92" i="91"/>
  <c r="AT88" i="91" s="1"/>
  <c r="AG92" i="91"/>
  <c r="AT85" i="91"/>
  <c r="AG105" i="94"/>
  <c r="T78" i="87"/>
  <c r="AT58" i="87"/>
  <c r="AT57" i="87" s="1"/>
  <c r="AA45" i="91"/>
  <c r="K45" i="91"/>
  <c r="AT46" i="91"/>
  <c r="AH45" i="91"/>
  <c r="AL45" i="91"/>
  <c r="AC45" i="91"/>
  <c r="S45" i="91"/>
  <c r="AI45" i="91"/>
  <c r="AG46" i="91"/>
  <c r="U45" i="91"/>
  <c r="V45" i="91"/>
  <c r="AU39" i="87"/>
  <c r="AV39" i="87" s="1"/>
  <c r="T31" i="91"/>
  <c r="Z26" i="94"/>
  <c r="R26" i="94"/>
  <c r="AA26" i="94"/>
  <c r="J26" i="94"/>
  <c r="I26" i="94"/>
  <c r="AC26" i="94"/>
  <c r="AQ26" i="94"/>
  <c r="V26" i="94"/>
  <c r="AJ26" i="94"/>
  <c r="O63" i="94"/>
  <c r="P63" i="94"/>
  <c r="AP63" i="94"/>
  <c r="R63" i="94"/>
  <c r="AK63" i="94"/>
  <c r="AE63" i="94"/>
  <c r="AB63" i="94"/>
  <c r="AH63" i="94"/>
  <c r="AT64" i="94"/>
  <c r="AT63" i="94" s="1"/>
  <c r="K63" i="94"/>
  <c r="AU50" i="94"/>
  <c r="AV50" i="94" s="1"/>
  <c r="AT50" i="94"/>
  <c r="T35" i="94"/>
  <c r="AU35" i="94"/>
  <c r="AV35" i="94" s="1"/>
  <c r="AG78" i="94"/>
  <c r="AG76" i="94" s="1"/>
  <c r="AT54" i="92"/>
  <c r="L38" i="94"/>
  <c r="AC38" i="94"/>
  <c r="AL38" i="94"/>
  <c r="AU39" i="94"/>
  <c r="AS38" i="94"/>
  <c r="T90" i="88"/>
  <c r="AT61" i="32"/>
  <c r="AT25" i="32"/>
  <c r="AT87" i="32"/>
  <c r="AU53" i="32"/>
  <c r="AT92" i="32"/>
  <c r="T92" i="32"/>
  <c r="AT78" i="32"/>
  <c r="AG91" i="32"/>
  <c r="AT91" i="32"/>
  <c r="H69" i="94"/>
  <c r="U69" i="87"/>
  <c r="U76" i="92"/>
  <c r="U75" i="92" s="1"/>
  <c r="AU100" i="91"/>
  <c r="AV100" i="91" s="1"/>
  <c r="AO75" i="88"/>
  <c r="T18" i="88"/>
  <c r="AU18" i="88"/>
  <c r="AV18" i="88" s="1"/>
  <c r="AG80" i="88"/>
  <c r="AE38" i="88"/>
  <c r="T39" i="88"/>
  <c r="H38" i="88"/>
  <c r="AL38" i="88"/>
  <c r="AN38" i="88"/>
  <c r="Q38" i="88"/>
  <c r="J38" i="88"/>
  <c r="AI38" i="88"/>
  <c r="M38" i="88"/>
  <c r="X38" i="88"/>
  <c r="AG42" i="88"/>
  <c r="AT42" i="88"/>
  <c r="AG92" i="88"/>
  <c r="AU92" i="88"/>
  <c r="AV92" i="88" s="1"/>
  <c r="AG46" i="88"/>
  <c r="AG45" i="88" s="1"/>
  <c r="T74" i="32"/>
  <c r="AG74" i="32"/>
  <c r="AU93" i="32"/>
  <c r="AG24" i="32"/>
  <c r="AT86" i="32"/>
  <c r="AG41" i="87"/>
  <c r="T48" i="87"/>
  <c r="AT48" i="87"/>
  <c r="AT45" i="87" s="1"/>
  <c r="AG74" i="94"/>
  <c r="AT74" i="94"/>
  <c r="AG56" i="92"/>
  <c r="T56" i="92"/>
  <c r="H94" i="94"/>
  <c r="AT102" i="87"/>
  <c r="AU102" i="87"/>
  <c r="AV102" i="87" s="1"/>
  <c r="T89" i="94"/>
  <c r="V100" i="87"/>
  <c r="AR100" i="87"/>
  <c r="R100" i="87"/>
  <c r="AQ100" i="87"/>
  <c r="Y100" i="87"/>
  <c r="Y75" i="87" s="1"/>
  <c r="AC100" i="87"/>
  <c r="AJ100" i="87"/>
  <c r="AN100" i="87"/>
  <c r="J100" i="87"/>
  <c r="U76" i="94"/>
  <c r="AD63" i="87"/>
  <c r="AE63" i="87"/>
  <c r="AJ63" i="87"/>
  <c r="AI63" i="87"/>
  <c r="AM63" i="87"/>
  <c r="V63" i="87"/>
  <c r="M63" i="87"/>
  <c r="AT64" i="87"/>
  <c r="AH63" i="87"/>
  <c r="AJ38" i="92"/>
  <c r="AC38" i="92"/>
  <c r="AG39" i="92"/>
  <c r="U38" i="92"/>
  <c r="AU39" i="92"/>
  <c r="AS38" i="92"/>
  <c r="AN38" i="92"/>
  <c r="Z38" i="92"/>
  <c r="AB38" i="92"/>
  <c r="W38" i="92"/>
  <c r="N38" i="92"/>
  <c r="T31" i="94"/>
  <c r="AT31" i="94"/>
  <c r="AG41" i="91"/>
  <c r="AG38" i="91" s="1"/>
  <c r="AG68" i="92"/>
  <c r="AT68" i="92"/>
  <c r="AT50" i="92"/>
  <c r="AT45" i="92" s="1"/>
  <c r="AT65" i="87"/>
  <c r="T37" i="91"/>
  <c r="AT90" i="87"/>
  <c r="AT88" i="87" s="1"/>
  <c r="AU93" i="94"/>
  <c r="AV93" i="94" s="1"/>
  <c r="AN57" i="91"/>
  <c r="AK57" i="91"/>
  <c r="J57" i="91"/>
  <c r="K57" i="91"/>
  <c r="Y57" i="91"/>
  <c r="AM57" i="91"/>
  <c r="AE57" i="91"/>
  <c r="Z57" i="91"/>
  <c r="AR57" i="91"/>
  <c r="AH45" i="92"/>
  <c r="AG33" i="87"/>
  <c r="AU66" i="91"/>
  <c r="AV66" i="91" s="1"/>
  <c r="AB69" i="91"/>
  <c r="AL69" i="91"/>
  <c r="AF69" i="91"/>
  <c r="O69" i="91"/>
  <c r="AK69" i="91"/>
  <c r="AT70" i="91"/>
  <c r="AH69" i="91"/>
  <c r="R69" i="91"/>
  <c r="I69" i="91"/>
  <c r="AR69" i="91"/>
  <c r="T36" i="91"/>
  <c r="AG84" i="91"/>
  <c r="AG97" i="87"/>
  <c r="AG94" i="87" s="1"/>
  <c r="AU100" i="88"/>
  <c r="AV100" i="88" s="1"/>
  <c r="T77" i="91"/>
  <c r="T76" i="91" s="1"/>
  <c r="AT77" i="91"/>
  <c r="AT76" i="91" s="1"/>
  <c r="AT54" i="94"/>
  <c r="AU43" i="94"/>
  <c r="AV43" i="94" s="1"/>
  <c r="AI32" i="94"/>
  <c r="Z32" i="94"/>
  <c r="S32" i="94"/>
  <c r="T33" i="94"/>
  <c r="H32" i="94"/>
  <c r="AS32" i="94"/>
  <c r="AU33" i="94"/>
  <c r="O32" i="94"/>
  <c r="AP32" i="94"/>
  <c r="Q32" i="94"/>
  <c r="R32" i="94"/>
  <c r="AT30" i="92"/>
  <c r="AG67" i="87"/>
  <c r="T56" i="91"/>
  <c r="AT36" i="94"/>
  <c r="T36" i="94"/>
  <c r="T84" i="87"/>
  <c r="AG85" i="94"/>
  <c r="AH82" i="92"/>
  <c r="AH75" i="92" s="1"/>
  <c r="AS82" i="92"/>
  <c r="O76" i="87"/>
  <c r="AQ76" i="87"/>
  <c r="AR76" i="87"/>
  <c r="Q76" i="87"/>
  <c r="AU77" i="87"/>
  <c r="AS76" i="87"/>
  <c r="AE76" i="87"/>
  <c r="AD76" i="87"/>
  <c r="AD75" i="87" s="1"/>
  <c r="AA76" i="87"/>
  <c r="AL76" i="87"/>
  <c r="H45" i="87"/>
  <c r="AU31" i="87"/>
  <c r="AV31" i="87" s="1"/>
  <c r="AT31" i="87"/>
  <c r="AT26" i="87" s="1"/>
  <c r="T25" i="94"/>
  <c r="AU25" i="94"/>
  <c r="AV25" i="94" s="1"/>
  <c r="AU60" i="88"/>
  <c r="AV60" i="88" s="1"/>
  <c r="AT64" i="88"/>
  <c r="AT63" i="88" s="1"/>
  <c r="AH63" i="88"/>
  <c r="AT29" i="32"/>
  <c r="AG30" i="32"/>
  <c r="AT30" i="32"/>
  <c r="AT48" i="32"/>
  <c r="T24" i="91"/>
  <c r="I107" i="24"/>
  <c r="AT80" i="32"/>
  <c r="T80" i="32"/>
  <c r="AU80" i="32"/>
  <c r="AU105" i="32"/>
  <c r="T105" i="32"/>
  <c r="AT105" i="32"/>
  <c r="AG105" i="32"/>
  <c r="AT104" i="32"/>
  <c r="AU104" i="32"/>
  <c r="T104" i="32"/>
  <c r="AG104" i="32"/>
  <c r="AG103" i="32"/>
  <c r="T103" i="32"/>
  <c r="AT103" i="32"/>
  <c r="AU103" i="32"/>
  <c r="AG102" i="32"/>
  <c r="T102" i="32"/>
  <c r="AU102" i="32"/>
  <c r="AT102" i="32"/>
  <c r="AG101" i="32"/>
  <c r="AT101" i="32"/>
  <c r="AU101" i="32"/>
  <c r="T101" i="32"/>
  <c r="H100" i="32"/>
  <c r="AU99" i="32"/>
  <c r="AG99" i="32"/>
  <c r="T99" i="32"/>
  <c r="T98" i="32"/>
  <c r="AU98" i="32"/>
  <c r="AU94" i="91"/>
  <c r="AV94" i="91" s="1"/>
  <c r="AV97" i="91"/>
  <c r="AG96" i="32"/>
  <c r="T96" i="32"/>
  <c r="AU96" i="32"/>
  <c r="T95" i="32"/>
  <c r="H94" i="32"/>
  <c r="AG95" i="32"/>
  <c r="AU95" i="32"/>
  <c r="AV93" i="92"/>
  <c r="AV92" i="87"/>
  <c r="AV91" i="94"/>
  <c r="AV89" i="88"/>
  <c r="AU82" i="88"/>
  <c r="AV87" i="88"/>
  <c r="AG85" i="32"/>
  <c r="AT85" i="32"/>
  <c r="AU85" i="32"/>
  <c r="AG84" i="32"/>
  <c r="AU84" i="32"/>
  <c r="AT84" i="32"/>
  <c r="AT81" i="32"/>
  <c r="AG81" i="32"/>
  <c r="AU81" i="32"/>
  <c r="AU79" i="32"/>
  <c r="AT79" i="32"/>
  <c r="T79" i="32"/>
  <c r="AG79" i="32"/>
  <c r="AV78" i="91"/>
  <c r="AV74" i="88"/>
  <c r="AG73" i="32"/>
  <c r="AU73" i="32"/>
  <c r="AT73" i="32"/>
  <c r="T73" i="32"/>
  <c r="AT72" i="32"/>
  <c r="AU72" i="32"/>
  <c r="AG72" i="32"/>
  <c r="T72" i="32"/>
  <c r="AT70" i="32"/>
  <c r="AG70" i="32"/>
  <c r="T70" i="32"/>
  <c r="AT71" i="32"/>
  <c r="T71" i="32"/>
  <c r="H69" i="32"/>
  <c r="AG71" i="32"/>
  <c r="AU71" i="32"/>
  <c r="AG68" i="32"/>
  <c r="AT68" i="32"/>
  <c r="AU68" i="32"/>
  <c r="T67" i="32"/>
  <c r="AT67" i="32"/>
  <c r="AU67" i="32"/>
  <c r="AG67" i="32"/>
  <c r="AV66" i="92"/>
  <c r="AG66" i="32"/>
  <c r="AT66" i="32"/>
  <c r="T66" i="32"/>
  <c r="AU66" i="32"/>
  <c r="AG65" i="32"/>
  <c r="AU65" i="32"/>
  <c r="AT65" i="32"/>
  <c r="T65" i="32"/>
  <c r="H63" i="32"/>
  <c r="AV62" i="92"/>
  <c r="AU56" i="32"/>
  <c r="T56" i="32"/>
  <c r="AT56" i="32"/>
  <c r="AG56" i="32"/>
  <c r="AS51" i="92"/>
  <c r="AU53" i="92"/>
  <c r="AG53" i="92"/>
  <c r="U51" i="92"/>
  <c r="AH51" i="92"/>
  <c r="AT53" i="92"/>
  <c r="H51" i="92"/>
  <c r="T53" i="92"/>
  <c r="M51" i="87"/>
  <c r="T53" i="87"/>
  <c r="AU53" i="87"/>
  <c r="AV53" i="87" s="1"/>
  <c r="O51" i="87"/>
  <c r="AT53" i="87"/>
  <c r="AE51" i="87"/>
  <c r="L51" i="87"/>
  <c r="AQ51" i="87"/>
  <c r="Z51" i="87"/>
  <c r="Z44" i="87" s="1"/>
  <c r="AG53" i="87"/>
  <c r="T53" i="88"/>
  <c r="H51" i="88"/>
  <c r="AK44" i="88"/>
  <c r="AE44" i="88"/>
  <c r="AB44" i="88"/>
  <c r="AU53" i="88"/>
  <c r="AS51" i="88"/>
  <c r="U51" i="88"/>
  <c r="AG53" i="88"/>
  <c r="S44" i="88"/>
  <c r="AA44" i="88"/>
  <c r="AD44" i="88"/>
  <c r="AH51" i="88"/>
  <c r="AT53" i="88"/>
  <c r="I51" i="91"/>
  <c r="AJ51" i="91"/>
  <c r="AE51" i="91"/>
  <c r="AL51" i="91"/>
  <c r="R51" i="91"/>
  <c r="O51" i="91"/>
  <c r="Q51" i="91"/>
  <c r="K51" i="91"/>
  <c r="AT52" i="32"/>
  <c r="T50" i="32"/>
  <c r="AT50" i="32"/>
  <c r="AU50" i="32"/>
  <c r="AG50" i="32"/>
  <c r="AV49" i="88"/>
  <c r="AG48" i="32"/>
  <c r="AU48" i="32"/>
  <c r="T48" i="32"/>
  <c r="AU47" i="32"/>
  <c r="AT47" i="32"/>
  <c r="T47" i="32"/>
  <c r="AG47" i="32"/>
  <c r="AU43" i="32"/>
  <c r="T43" i="32"/>
  <c r="AG43" i="32"/>
  <c r="AT43" i="32"/>
  <c r="AG42" i="32"/>
  <c r="T42" i="32"/>
  <c r="AT42" i="32"/>
  <c r="AU42" i="32"/>
  <c r="T41" i="32"/>
  <c r="AG41" i="32"/>
  <c r="AT41" i="32"/>
  <c r="AU41" i="32"/>
  <c r="AT40" i="32"/>
  <c r="AU40" i="32"/>
  <c r="AG40" i="32"/>
  <c r="T40" i="32"/>
  <c r="AV40" i="91"/>
  <c r="AU39" i="32"/>
  <c r="AU37" i="32"/>
  <c r="AG37" i="32"/>
  <c r="AT37" i="32"/>
  <c r="T37" i="32"/>
  <c r="AU36" i="32"/>
  <c r="AG36" i="32"/>
  <c r="T36" i="32"/>
  <c r="AT36" i="32"/>
  <c r="AU35" i="91"/>
  <c r="AV35" i="91" s="1"/>
  <c r="AT35" i="91"/>
  <c r="T35" i="91"/>
  <c r="H32" i="91"/>
  <c r="AH32" i="91"/>
  <c r="AG35" i="91"/>
  <c r="AG35" i="32"/>
  <c r="AT35" i="32"/>
  <c r="T35" i="32"/>
  <c r="AU35" i="32"/>
  <c r="U32" i="92"/>
  <c r="AG34" i="92"/>
  <c r="AG32" i="92" s="1"/>
  <c r="AS32" i="92"/>
  <c r="AU34" i="92"/>
  <c r="AT34" i="92"/>
  <c r="AT32" i="92" s="1"/>
  <c r="AH32" i="92"/>
  <c r="T34" i="92"/>
  <c r="T32" i="92" s="1"/>
  <c r="H32" i="92"/>
  <c r="AV34" i="91"/>
  <c r="AS32" i="87"/>
  <c r="AU34" i="87"/>
  <c r="T34" i="87"/>
  <c r="H32" i="87"/>
  <c r="AH32" i="87"/>
  <c r="AT34" i="87"/>
  <c r="U32" i="87"/>
  <c r="AG34" i="87"/>
  <c r="AG31" i="32"/>
  <c r="AU31" i="32"/>
  <c r="T31" i="32"/>
  <c r="AH26" i="92"/>
  <c r="AT29" i="92"/>
  <c r="T29" i="92"/>
  <c r="H26" i="92"/>
  <c r="AS26" i="92"/>
  <c r="AU29" i="92"/>
  <c r="AG29" i="92"/>
  <c r="U26" i="92"/>
  <c r="T28" i="91"/>
  <c r="H26" i="91"/>
  <c r="AG28" i="91"/>
  <c r="U26" i="91"/>
  <c r="AS26" i="91"/>
  <c r="AU28" i="91"/>
  <c r="AT28" i="91"/>
  <c r="AH26" i="91"/>
  <c r="AU25" i="88"/>
  <c r="AV25" i="88" s="1"/>
  <c r="AT25" i="88"/>
  <c r="T25" i="88"/>
  <c r="AG25" i="88"/>
  <c r="AG24" i="94"/>
  <c r="AT24" i="94"/>
  <c r="T24" i="94"/>
  <c r="AU24" i="94"/>
  <c r="AV24" i="94" s="1"/>
  <c r="AU24" i="91"/>
  <c r="AV24" i="91" s="1"/>
  <c r="AT24" i="91"/>
  <c r="AG24" i="91"/>
  <c r="AT19" i="32"/>
  <c r="T19" i="32"/>
  <c r="AU19" i="32"/>
  <c r="AV19" i="32" s="1"/>
  <c r="AG19" i="32"/>
  <c r="AU90" i="32"/>
  <c r="T90" i="32"/>
  <c r="H88" i="32"/>
  <c r="AG90" i="32"/>
  <c r="AT90" i="32"/>
  <c r="AS82" i="94"/>
  <c r="AU84" i="94"/>
  <c r="AG84" i="94"/>
  <c r="U82" i="94"/>
  <c r="H82" i="94"/>
  <c r="T84" i="94"/>
  <c r="AH82" i="94"/>
  <c r="AH75" i="94" s="1"/>
  <c r="AT84" i="94"/>
  <c r="H82" i="32"/>
  <c r="AG83" i="32"/>
  <c r="AU83" i="32"/>
  <c r="AT83" i="32"/>
  <c r="H76" i="32"/>
  <c r="T77" i="32"/>
  <c r="AG77" i="32"/>
  <c r="AU77" i="32"/>
  <c r="AT77" i="32"/>
  <c r="T60" i="32"/>
  <c r="AT60" i="32"/>
  <c r="AU60" i="32"/>
  <c r="AG60" i="32"/>
  <c r="AV59" i="87"/>
  <c r="T59" i="88"/>
  <c r="H57" i="88"/>
  <c r="AH57" i="88"/>
  <c r="AT59" i="88"/>
  <c r="AU59" i="88"/>
  <c r="AS57" i="88"/>
  <c r="AG59" i="88"/>
  <c r="U57" i="88"/>
  <c r="AU58" i="32"/>
  <c r="H57" i="32"/>
  <c r="T58" i="32"/>
  <c r="AG58" i="32"/>
  <c r="AT58" i="32"/>
  <c r="T55" i="32"/>
  <c r="AU55" i="32"/>
  <c r="AG55" i="32"/>
  <c r="AT55" i="32"/>
  <c r="T54" i="32"/>
  <c r="AU54" i="32"/>
  <c r="AT54" i="32"/>
  <c r="AG54" i="32"/>
  <c r="J51" i="91"/>
  <c r="AC51" i="91"/>
  <c r="AR51" i="91"/>
  <c r="AQ51" i="91"/>
  <c r="M51" i="91"/>
  <c r="Z51" i="91"/>
  <c r="AG53" i="91"/>
  <c r="T53" i="91"/>
  <c r="AU53" i="91"/>
  <c r="AV53" i="91" s="1"/>
  <c r="S51" i="91"/>
  <c r="AP51" i="91"/>
  <c r="W51" i="91"/>
  <c r="AO51" i="91"/>
  <c r="AT53" i="91"/>
  <c r="AG53" i="94"/>
  <c r="U51" i="94"/>
  <c r="AH51" i="94"/>
  <c r="AT53" i="94"/>
  <c r="T53" i="94"/>
  <c r="H51" i="94"/>
  <c r="AU53" i="94"/>
  <c r="AS51" i="94"/>
  <c r="AT52" i="91"/>
  <c r="AH51" i="91"/>
  <c r="AS51" i="91"/>
  <c r="AU52" i="91"/>
  <c r="T52" i="91"/>
  <c r="H51" i="91"/>
  <c r="AG52" i="91"/>
  <c r="U51" i="91"/>
  <c r="AT52" i="87"/>
  <c r="AH51" i="87"/>
  <c r="AS51" i="87"/>
  <c r="AU52" i="87"/>
  <c r="T52" i="87"/>
  <c r="H51" i="87"/>
  <c r="U51" i="87"/>
  <c r="AG52" i="87"/>
  <c r="T52" i="32"/>
  <c r="H51" i="32"/>
  <c r="AU52" i="32"/>
  <c r="AG52" i="32"/>
  <c r="AU46" i="32"/>
  <c r="AT46" i="32"/>
  <c r="AG46" i="32"/>
  <c r="T46" i="32"/>
  <c r="H45" i="32"/>
  <c r="AT40" i="87"/>
  <c r="AH38" i="87"/>
  <c r="AU40" i="87"/>
  <c r="AS38" i="87"/>
  <c r="H38" i="87"/>
  <c r="T40" i="87"/>
  <c r="U38" i="87"/>
  <c r="AG40" i="87"/>
  <c r="H38" i="32"/>
  <c r="T39" i="32"/>
  <c r="AT39" i="32"/>
  <c r="AG39" i="32"/>
  <c r="U32" i="88"/>
  <c r="AG34" i="88"/>
  <c r="AG32" i="88" s="1"/>
  <c r="AU34" i="88"/>
  <c r="AS32" i="88"/>
  <c r="AH32" i="88"/>
  <c r="AT34" i="88"/>
  <c r="AT32" i="88" s="1"/>
  <c r="T34" i="88"/>
  <c r="H32" i="88"/>
  <c r="AT33" i="32"/>
  <c r="AU33" i="32"/>
  <c r="AG33" i="32"/>
  <c r="H32" i="32"/>
  <c r="T33" i="32"/>
  <c r="AG28" i="32"/>
  <c r="AU28" i="32"/>
  <c r="AT28" i="32"/>
  <c r="T28" i="32"/>
  <c r="AG18" i="94"/>
  <c r="T18" i="94"/>
  <c r="AU18" i="94"/>
  <c r="AV18" i="94" s="1"/>
  <c r="AT18" i="94"/>
  <c r="AG18" i="32"/>
  <c r="T18" i="32"/>
  <c r="AU18" i="32"/>
  <c r="AV18" i="32" s="1"/>
  <c r="AT18" i="32"/>
  <c r="N38" i="63"/>
  <c r="D16" i="61"/>
  <c r="H7" i="73"/>
  <c r="T23" i="88"/>
  <c r="AG23" i="92"/>
  <c r="AG17" i="92"/>
  <c r="T17" i="87"/>
  <c r="T17" i="88"/>
  <c r="T22" i="88"/>
  <c r="AG17" i="88"/>
  <c r="AG23" i="88"/>
  <c r="AG22" i="88"/>
  <c r="T22" i="87"/>
  <c r="T23" i="87"/>
  <c r="AG23" i="87"/>
  <c r="AG22" i="87"/>
  <c r="AG17" i="87"/>
  <c r="T17" i="94"/>
  <c r="T23" i="94"/>
  <c r="T22" i="94"/>
  <c r="AG22" i="94"/>
  <c r="AG23" i="94"/>
  <c r="AG17" i="94"/>
  <c r="T17" i="93"/>
  <c r="T22" i="93"/>
  <c r="T23" i="93"/>
  <c r="AG17" i="93"/>
  <c r="AG22" i="93"/>
  <c r="AG23" i="93"/>
  <c r="T17" i="92"/>
  <c r="T22" i="92"/>
  <c r="T23" i="92"/>
  <c r="AG22" i="92"/>
  <c r="T23" i="91"/>
  <c r="T17" i="91"/>
  <c r="T22" i="91"/>
  <c r="AG22" i="91"/>
  <c r="AG23" i="91"/>
  <c r="AG17" i="91"/>
  <c r="T17" i="32"/>
  <c r="AG22" i="32"/>
  <c r="AG17" i="32"/>
  <c r="T23" i="32"/>
  <c r="T22" i="32"/>
  <c r="AG23" i="32"/>
  <c r="AH6" i="77"/>
  <c r="AH15" i="77" s="1"/>
  <c r="AJ11" i="88"/>
  <c r="AJ11" i="94"/>
  <c r="AJ11" i="93"/>
  <c r="AJ11" i="87"/>
  <c r="AJ11" i="92"/>
  <c r="AJ11" i="91"/>
  <c r="AH182" i="77"/>
  <c r="AU22" i="32"/>
  <c r="AV22" i="32" s="1"/>
  <c r="AT22" i="32"/>
  <c r="AU22" i="93"/>
  <c r="AV22" i="93" s="1"/>
  <c r="AT23" i="94"/>
  <c r="AT23" i="32"/>
  <c r="AT22" i="92"/>
  <c r="AT17" i="93"/>
  <c r="AT23" i="93"/>
  <c r="AU23" i="92"/>
  <c r="AV23" i="92" s="1"/>
  <c r="AU23" i="32"/>
  <c r="AV23" i="32" s="1"/>
  <c r="AT22" i="87"/>
  <c r="R15" i="63"/>
  <c r="G75" i="94"/>
  <c r="R22" i="63"/>
  <c r="R29" i="63"/>
  <c r="G75" i="88"/>
  <c r="AU22" i="91"/>
  <c r="AV22" i="91" s="1"/>
  <c r="AU17" i="87"/>
  <c r="AV17" i="87" s="1"/>
  <c r="AT23" i="92"/>
  <c r="AT22" i="88"/>
  <c r="AU17" i="92"/>
  <c r="AV17" i="92" s="1"/>
  <c r="AT17" i="88"/>
  <c r="AU23" i="91"/>
  <c r="AV23" i="91" s="1"/>
  <c r="R24" i="63"/>
  <c r="R17" i="63"/>
  <c r="G75" i="87"/>
  <c r="AU22" i="92"/>
  <c r="AV22" i="92" s="1"/>
  <c r="AT17" i="91"/>
  <c r="AT22" i="91"/>
  <c r="G44" i="93"/>
  <c r="AV44" i="93" s="1"/>
  <c r="AV45" i="93"/>
  <c r="AT17" i="92"/>
  <c r="R30" i="63"/>
  <c r="AU23" i="87"/>
  <c r="AV23" i="87" s="1"/>
  <c r="G44" i="92"/>
  <c r="R25" i="63"/>
  <c r="R27" i="63"/>
  <c r="R16" i="63"/>
  <c r="R23" i="63"/>
  <c r="AU23" i="88"/>
  <c r="AV23" i="88" s="1"/>
  <c r="AT17" i="94"/>
  <c r="AU17" i="94"/>
  <c r="AV17" i="94" s="1"/>
  <c r="G44" i="87"/>
  <c r="G44" i="91"/>
  <c r="G75" i="91"/>
  <c r="AU17" i="88"/>
  <c r="AV17" i="88" s="1"/>
  <c r="R28" i="63"/>
  <c r="G75" i="92"/>
  <c r="AT22" i="93"/>
  <c r="AU22" i="87"/>
  <c r="AV22" i="87" s="1"/>
  <c r="AU23" i="94"/>
  <c r="AV23" i="94" s="1"/>
  <c r="AT23" i="91"/>
  <c r="R19" i="63"/>
  <c r="R26" i="63"/>
  <c r="R18" i="63"/>
  <c r="G75" i="93"/>
  <c r="AV75" i="93" s="1"/>
  <c r="AV76" i="93"/>
  <c r="AT22" i="94"/>
  <c r="AU22" i="94"/>
  <c r="AV22" i="94" s="1"/>
  <c r="AT23" i="88"/>
  <c r="G44" i="88"/>
  <c r="AU17" i="91"/>
  <c r="AV17" i="91" s="1"/>
  <c r="AU23" i="93"/>
  <c r="AV23" i="93" s="1"/>
  <c r="AT23" i="87"/>
  <c r="AU17" i="93"/>
  <c r="AV17" i="93" s="1"/>
  <c r="AT17" i="87"/>
  <c r="AU22" i="88"/>
  <c r="AV22" i="88" s="1"/>
  <c r="AU17" i="32"/>
  <c r="AV17" i="32" s="1"/>
  <c r="AT17" i="32"/>
  <c r="AJ11" i="32"/>
  <c r="K200" i="24"/>
  <c r="N139" i="24"/>
  <c r="N239" i="24"/>
  <c r="N114" i="24"/>
  <c r="N270" i="24"/>
  <c r="N182" i="24"/>
  <c r="I201" i="24"/>
  <c r="I200" i="24" s="1"/>
  <c r="H169" i="24"/>
  <c r="I169" i="24"/>
  <c r="I138" i="24"/>
  <c r="K169" i="24"/>
  <c r="M138" i="24"/>
  <c r="M326" i="24"/>
  <c r="O319" i="24"/>
  <c r="M232" i="24"/>
  <c r="M200" i="24" s="1"/>
  <c r="J295" i="24"/>
  <c r="I357" i="24"/>
  <c r="H326" i="24"/>
  <c r="K357" i="24"/>
  <c r="K326" i="24"/>
  <c r="G357" i="24"/>
  <c r="M169" i="24"/>
  <c r="H28" i="66"/>
  <c r="G28" i="66"/>
  <c r="M13" i="24"/>
  <c r="AI31" i="77"/>
  <c r="AF6" i="80" s="1"/>
  <c r="AF12" i="52"/>
  <c r="N308" i="24"/>
  <c r="J13" i="24"/>
  <c r="H44" i="24"/>
  <c r="G75" i="32"/>
  <c r="I44" i="24"/>
  <c r="K44" i="24"/>
  <c r="N69" i="24"/>
  <c r="G44" i="32"/>
  <c r="N63" i="24"/>
  <c r="I13" i="24"/>
  <c r="M75" i="24"/>
  <c r="N38" i="24"/>
  <c r="N251" i="24"/>
  <c r="H263" i="24"/>
  <c r="N263" i="24" s="1"/>
  <c r="N282" i="24"/>
  <c r="J138" i="24"/>
  <c r="N57" i="24"/>
  <c r="N151" i="24"/>
  <c r="J201" i="24"/>
  <c r="J200" i="24" s="1"/>
  <c r="N339" i="24"/>
  <c r="J75" i="24"/>
  <c r="N345" i="24"/>
  <c r="N88" i="24"/>
  <c r="N94" i="24"/>
  <c r="N132" i="24"/>
  <c r="G44" i="24"/>
  <c r="N276" i="24"/>
  <c r="N314" i="24"/>
  <c r="N288" i="24"/>
  <c r="G295" i="24"/>
  <c r="L138" i="24"/>
  <c r="J326" i="24"/>
  <c r="N145" i="24"/>
  <c r="O24" i="24"/>
  <c r="N370" i="24"/>
  <c r="O118" i="24"/>
  <c r="I326" i="24"/>
  <c r="M295" i="24"/>
  <c r="I75" i="24"/>
  <c r="N157" i="24"/>
  <c r="K75" i="24"/>
  <c r="O311" i="24"/>
  <c r="O221" i="24"/>
  <c r="N327" i="24"/>
  <c r="O142" i="24"/>
  <c r="O248" i="24"/>
  <c r="M357" i="24"/>
  <c r="G138" i="24"/>
  <c r="G28" i="88"/>
  <c r="H81" i="20"/>
  <c r="H47" i="20"/>
  <c r="K138" i="24"/>
  <c r="K106" i="24" s="1"/>
  <c r="I23" i="20"/>
  <c r="G16" i="88" s="1"/>
  <c r="H23" i="20"/>
  <c r="H17" i="20"/>
  <c r="O180" i="24"/>
  <c r="O172" i="24"/>
  <c r="O310" i="24"/>
  <c r="O198" i="24"/>
  <c r="O102" i="24"/>
  <c r="O103" i="24"/>
  <c r="O99" i="24"/>
  <c r="O80" i="24"/>
  <c r="O98" i="24"/>
  <c r="O344" i="24"/>
  <c r="O199" i="24"/>
  <c r="O355" i="24"/>
  <c r="O324" i="24"/>
  <c r="O121" i="24"/>
  <c r="O309" i="24"/>
  <c r="O316" i="24"/>
  <c r="O215" i="24"/>
  <c r="O91" i="24"/>
  <c r="O105" i="24"/>
  <c r="O97" i="24"/>
  <c r="O155" i="24"/>
  <c r="O149" i="24"/>
  <c r="O293" i="24"/>
  <c r="O196" i="24"/>
  <c r="O84" i="24"/>
  <c r="O359" i="24"/>
  <c r="O343" i="24"/>
  <c r="O328" i="24"/>
  <c r="O216" i="24"/>
  <c r="O334" i="24"/>
  <c r="O269" i="24"/>
  <c r="O260" i="24"/>
  <c r="O387" i="24"/>
  <c r="O25" i="24"/>
  <c r="O89" i="24"/>
  <c r="O341" i="24"/>
  <c r="O369" i="24"/>
  <c r="O117" i="24"/>
  <c r="O81" i="24"/>
  <c r="O191" i="24"/>
  <c r="O61" i="24"/>
  <c r="O267" i="24"/>
  <c r="O217" i="24"/>
  <c r="O235" i="24"/>
  <c r="O380" i="24"/>
  <c r="O109" i="24"/>
  <c r="O218" i="24"/>
  <c r="O128" i="24"/>
  <c r="O65" i="24"/>
  <c r="O125" i="24"/>
  <c r="O244" i="24"/>
  <c r="O378" i="24"/>
  <c r="O177" i="24"/>
  <c r="O112" i="24"/>
  <c r="O329" i="24"/>
  <c r="O325" i="24"/>
  <c r="O305" i="24"/>
  <c r="O31" i="24"/>
  <c r="O18" i="24"/>
  <c r="O64" i="24"/>
  <c r="O116" i="24"/>
  <c r="O90" i="24"/>
  <c r="O93" i="24"/>
  <c r="O209" i="24"/>
  <c r="O185" i="24"/>
  <c r="O58" i="24"/>
  <c r="O252" i="24"/>
  <c r="O60" i="24"/>
  <c r="O237" i="24"/>
  <c r="O22" i="24"/>
  <c r="O397" i="24"/>
  <c r="O186" i="24"/>
  <c r="O135" i="24"/>
  <c r="O362" i="24"/>
  <c r="O197" i="24"/>
  <c r="O367" i="24"/>
  <c r="O73" i="24"/>
  <c r="O122" i="24"/>
  <c r="O374" i="24"/>
  <c r="O307" i="24"/>
  <c r="O375" i="24"/>
  <c r="O123" i="24"/>
  <c r="O189" i="24"/>
  <c r="O205" i="24"/>
  <c r="O285" i="24"/>
  <c r="O62" i="24"/>
  <c r="O249" i="24"/>
  <c r="O72" i="24"/>
  <c r="O68" i="24"/>
  <c r="O286" i="24"/>
  <c r="O321" i="24"/>
  <c r="O224" i="24"/>
  <c r="O137" i="24"/>
  <c r="O96" i="24"/>
  <c r="O136" i="24"/>
  <c r="O175" i="24"/>
  <c r="O278" i="24"/>
  <c r="O206" i="24"/>
  <c r="O253" i="24"/>
  <c r="O255" i="24"/>
  <c r="O87" i="24"/>
  <c r="O131" i="24"/>
  <c r="O313" i="24"/>
  <c r="O66" i="24"/>
  <c r="O352" i="24"/>
  <c r="O190" i="24"/>
  <c r="O184" i="24"/>
  <c r="O254" i="24"/>
  <c r="O241" i="24"/>
  <c r="O124" i="24"/>
  <c r="O234" i="24"/>
  <c r="O203" i="24"/>
  <c r="O242" i="24"/>
  <c r="O379" i="24"/>
  <c r="O317" i="24"/>
  <c r="O383" i="24"/>
  <c r="O119" i="24"/>
  <c r="O211" i="24"/>
  <c r="O192" i="24"/>
  <c r="O210" i="24"/>
  <c r="O247" i="24"/>
  <c r="O284" i="24"/>
  <c r="O236" i="24"/>
  <c r="O250" i="24"/>
  <c r="O212" i="24"/>
  <c r="O223" i="24"/>
  <c r="O54" i="24"/>
  <c r="O181" i="24"/>
  <c r="O130" i="24"/>
  <c r="O92" i="24"/>
  <c r="O85" i="24"/>
  <c r="O365" i="24"/>
  <c r="O381" i="24"/>
  <c r="O312" i="24"/>
  <c r="O246" i="24"/>
  <c r="O74" i="24"/>
  <c r="O283" i="24"/>
  <c r="O243" i="24"/>
  <c r="O336" i="24"/>
  <c r="O78" i="24"/>
  <c r="O298" i="24"/>
  <c r="O330" i="24"/>
  <c r="O354" i="24"/>
  <c r="O79" i="24"/>
  <c r="O55" i="24"/>
  <c r="O271" i="24"/>
  <c r="O159" i="24"/>
  <c r="O303" i="24"/>
  <c r="O86" i="24"/>
  <c r="O95" i="24"/>
  <c r="O331" i="24"/>
  <c r="O272" i="24"/>
  <c r="O17" i="24"/>
  <c r="O19" i="24"/>
  <c r="O147" i="24"/>
  <c r="O56" i="24"/>
  <c r="O154" i="24"/>
  <c r="O299" i="24"/>
  <c r="O304" i="24"/>
  <c r="O338" i="24"/>
  <c r="O315" i="24"/>
  <c r="O297" i="24"/>
  <c r="O160" i="24"/>
  <c r="O337" i="24"/>
  <c r="O152" i="24"/>
  <c r="O33" i="24"/>
  <c r="O274" i="24"/>
  <c r="O34" i="24"/>
  <c r="O356" i="24"/>
  <c r="O306" i="24"/>
  <c r="O384" i="24"/>
  <c r="O385" i="24"/>
  <c r="O127" i="24"/>
  <c r="O134" i="24"/>
  <c r="O259" i="24"/>
  <c r="O36" i="24"/>
  <c r="O35" i="24"/>
  <c r="O342" i="24"/>
  <c r="O280" i="24"/>
  <c r="O129" i="24"/>
  <c r="O70" i="24"/>
  <c r="O332" i="24"/>
  <c r="O101" i="24"/>
  <c r="O29" i="24"/>
  <c r="O30" i="24"/>
  <c r="O301" i="24"/>
  <c r="O349" i="24"/>
  <c r="O222" i="24"/>
  <c r="O322" i="24"/>
  <c r="O261" i="24"/>
  <c r="O335" i="24"/>
  <c r="O37" i="24"/>
  <c r="O150" i="24"/>
  <c r="O174" i="24"/>
  <c r="O207" i="24"/>
  <c r="O363" i="24"/>
  <c r="O386" i="24"/>
  <c r="O300" i="24"/>
  <c r="O143" i="24"/>
  <c r="O148" i="24"/>
  <c r="O262" i="24"/>
  <c r="O265" i="24"/>
  <c r="O290" i="24"/>
  <c r="O173" i="24"/>
  <c r="O273" i="24"/>
  <c r="O156" i="24"/>
  <c r="O141" i="24"/>
  <c r="O281" i="24"/>
  <c r="O158" i="24"/>
  <c r="O277" i="24"/>
  <c r="O279" i="24"/>
  <c r="O178" i="24"/>
  <c r="O373" i="24"/>
  <c r="H388" i="24"/>
  <c r="M46" i="24"/>
  <c r="N214" i="24"/>
  <c r="G201" i="24"/>
  <c r="N257" i="24"/>
  <c r="G232" i="24"/>
  <c r="N351" i="24"/>
  <c r="J44" i="24"/>
  <c r="O50" i="24"/>
  <c r="O268" i="24"/>
  <c r="O41" i="24"/>
  <c r="O161" i="24"/>
  <c r="N82" i="24"/>
  <c r="H75" i="24"/>
  <c r="N188" i="24"/>
  <c r="J169" i="24"/>
  <c r="N126" i="24"/>
  <c r="O40" i="24"/>
  <c r="O47" i="24"/>
  <c r="O275" i="24"/>
  <c r="N176" i="24"/>
  <c r="L169" i="24"/>
  <c r="N170" i="24"/>
  <c r="O133" i="24"/>
  <c r="N100" i="24"/>
  <c r="G75" i="24"/>
  <c r="O140" i="24"/>
  <c r="N245" i="24"/>
  <c r="O48" i="24"/>
  <c r="N163" i="24"/>
  <c r="O49" i="24"/>
  <c r="N220" i="24"/>
  <c r="O43" i="24"/>
  <c r="H201" i="24"/>
  <c r="N202" i="24"/>
  <c r="O42" i="24"/>
  <c r="O171" i="24"/>
  <c r="L409" i="24"/>
  <c r="J357" i="24"/>
  <c r="I295" i="24"/>
  <c r="M388" i="24"/>
  <c r="N394" i="24"/>
  <c r="G41" i="17"/>
  <c r="J388" i="24"/>
  <c r="N392" i="24"/>
  <c r="I388" i="24"/>
  <c r="N393" i="24"/>
  <c r="O377" i="24"/>
  <c r="O368" i="24"/>
  <c r="N382" i="24"/>
  <c r="N333" i="24"/>
  <c r="O340" i="24"/>
  <c r="N364" i="24"/>
  <c r="N358" i="24"/>
  <c r="O361" i="24"/>
  <c r="O360" i="24"/>
  <c r="N296" i="24"/>
  <c r="O289" i="24"/>
  <c r="O168" i="24"/>
  <c r="N376" i="24"/>
  <c r="O228" i="24"/>
  <c r="O372" i="24"/>
  <c r="O346" i="24"/>
  <c r="O165" i="24"/>
  <c r="O229" i="24"/>
  <c r="O167" i="24"/>
  <c r="O350" i="24"/>
  <c r="O230" i="24"/>
  <c r="O231" i="24"/>
  <c r="O166" i="24"/>
  <c r="O323" i="24"/>
  <c r="O348" i="24"/>
  <c r="K295" i="24"/>
  <c r="N320" i="24"/>
  <c r="H295" i="24"/>
  <c r="N302" i="24"/>
  <c r="O347" i="24"/>
  <c r="O353" i="24"/>
  <c r="N77" i="24"/>
  <c r="K13" i="24"/>
  <c r="N32" i="24"/>
  <c r="N194" i="24"/>
  <c r="G169" i="24"/>
  <c r="X75" i="88" l="1"/>
  <c r="AQ75" i="88"/>
  <c r="J44" i="88"/>
  <c r="AL44" i="88"/>
  <c r="K75" i="92"/>
  <c r="AR44" i="88"/>
  <c r="AK44" i="87"/>
  <c r="AS75" i="88"/>
  <c r="AL75" i="92"/>
  <c r="AO44" i="87"/>
  <c r="AG51" i="88"/>
  <c r="AN75" i="87"/>
  <c r="R75" i="92"/>
  <c r="I75" i="88"/>
  <c r="AM75" i="88"/>
  <c r="P75" i="88"/>
  <c r="K75" i="88"/>
  <c r="T69" i="94"/>
  <c r="AT76" i="88"/>
  <c r="T57" i="94"/>
  <c r="I44" i="88"/>
  <c r="T76" i="88"/>
  <c r="AG26" i="91"/>
  <c r="AT51" i="88"/>
  <c r="AG45" i="87"/>
  <c r="T82" i="92"/>
  <c r="AG38" i="94"/>
  <c r="AU57" i="87"/>
  <c r="AV57" i="87" s="1"/>
  <c r="L44" i="88"/>
  <c r="AT51" i="94"/>
  <c r="AN44" i="87"/>
  <c r="AG82" i="91"/>
  <c r="AJ75" i="88"/>
  <c r="AO75" i="92"/>
  <c r="AU26" i="87"/>
  <c r="AP75" i="91"/>
  <c r="AT26" i="94"/>
  <c r="T57" i="91"/>
  <c r="AG94" i="88"/>
  <c r="Q75" i="92"/>
  <c r="AI75" i="92"/>
  <c r="AL75" i="94"/>
  <c r="AO75" i="87"/>
  <c r="AF75" i="88"/>
  <c r="AA75" i="94"/>
  <c r="AB75" i="88"/>
  <c r="O75" i="91"/>
  <c r="AG88" i="88"/>
  <c r="AK75" i="94"/>
  <c r="K75" i="94"/>
  <c r="Z75" i="94"/>
  <c r="AS75" i="92"/>
  <c r="AU76" i="88"/>
  <c r="AV76" i="88" s="1"/>
  <c r="AU76" i="94"/>
  <c r="AV76" i="94" s="1"/>
  <c r="L75" i="88"/>
  <c r="AG76" i="87"/>
  <c r="Z75" i="92"/>
  <c r="AK75" i="87"/>
  <c r="AT69" i="94"/>
  <c r="T69" i="91"/>
  <c r="K44" i="87"/>
  <c r="AT63" i="92"/>
  <c r="AE44" i="92"/>
  <c r="X44" i="87"/>
  <c r="AT57" i="94"/>
  <c r="T57" i="32"/>
  <c r="AU57" i="92"/>
  <c r="AV57" i="92" s="1"/>
  <c r="N44" i="88"/>
  <c r="AT57" i="91"/>
  <c r="P44" i="88"/>
  <c r="AL44" i="92"/>
  <c r="AQ44" i="88"/>
  <c r="Q44" i="88"/>
  <c r="AR44" i="87"/>
  <c r="AJ44" i="88"/>
  <c r="V44" i="92"/>
  <c r="X44" i="88"/>
  <c r="AC44" i="87"/>
  <c r="AQ44" i="87"/>
  <c r="AA44" i="87"/>
  <c r="S44" i="87"/>
  <c r="R44" i="91"/>
  <c r="AO44" i="94"/>
  <c r="AT38" i="92"/>
  <c r="AT32" i="87"/>
  <c r="AG32" i="94"/>
  <c r="S75" i="88"/>
  <c r="I75" i="91"/>
  <c r="AN75" i="94"/>
  <c r="AR75" i="87"/>
  <c r="W44" i="88"/>
  <c r="AM44" i="88"/>
  <c r="AF44" i="87"/>
  <c r="AI44" i="87"/>
  <c r="J44" i="87"/>
  <c r="AU45" i="88"/>
  <c r="AV45" i="88" s="1"/>
  <c r="AN44" i="91"/>
  <c r="AD44" i="94"/>
  <c r="P44" i="91"/>
  <c r="AL44" i="87"/>
  <c r="V44" i="87"/>
  <c r="AI44" i="88"/>
  <c r="I44" i="91"/>
  <c r="AL75" i="87"/>
  <c r="V44" i="91"/>
  <c r="L75" i="87"/>
  <c r="K44" i="94"/>
  <c r="P44" i="94"/>
  <c r="N44" i="91"/>
  <c r="AQ44" i="92"/>
  <c r="Y75" i="91"/>
  <c r="Q75" i="88"/>
  <c r="S44" i="91"/>
  <c r="AC44" i="91"/>
  <c r="AF44" i="92"/>
  <c r="Y75" i="94"/>
  <c r="S44" i="94"/>
  <c r="AA44" i="91"/>
  <c r="W75" i="94"/>
  <c r="AS44" i="87"/>
  <c r="AG32" i="87"/>
  <c r="AM44" i="87"/>
  <c r="W44" i="94"/>
  <c r="AR44" i="94"/>
  <c r="AC44" i="94"/>
  <c r="AI75" i="87"/>
  <c r="AB44" i="91"/>
  <c r="R75" i="94"/>
  <c r="AF75" i="87"/>
  <c r="P75" i="91"/>
  <c r="L44" i="94"/>
  <c r="AI75" i="94"/>
  <c r="AJ75" i="94"/>
  <c r="AG100" i="94"/>
  <c r="AU100" i="94"/>
  <c r="AV100" i="94" s="1"/>
  <c r="AG88" i="94"/>
  <c r="L75" i="94"/>
  <c r="AU88" i="94"/>
  <c r="AV88" i="94" s="1"/>
  <c r="Q75" i="94"/>
  <c r="T88" i="94"/>
  <c r="AP44" i="94"/>
  <c r="AQ44" i="94"/>
  <c r="AN44" i="94"/>
  <c r="AB44" i="94"/>
  <c r="AA44" i="94"/>
  <c r="AG63" i="94"/>
  <c r="Q44" i="94"/>
  <c r="AT63" i="91"/>
  <c r="AJ44" i="87"/>
  <c r="W44" i="87"/>
  <c r="AE44" i="87"/>
  <c r="L44" i="87"/>
  <c r="Q44" i="87"/>
  <c r="R44" i="87"/>
  <c r="AS44" i="92"/>
  <c r="AD44" i="92"/>
  <c r="AT82" i="92"/>
  <c r="AU82" i="92"/>
  <c r="AV82" i="92" s="1"/>
  <c r="AG82" i="92"/>
  <c r="AG75" i="92" s="1"/>
  <c r="AU94" i="92"/>
  <c r="AV94" i="92" s="1"/>
  <c r="J75" i="91"/>
  <c r="AM75" i="87"/>
  <c r="AQ75" i="87"/>
  <c r="AS75" i="87"/>
  <c r="AT82" i="87"/>
  <c r="AC75" i="87"/>
  <c r="Z75" i="87"/>
  <c r="AA75" i="87"/>
  <c r="R75" i="87"/>
  <c r="O75" i="87"/>
  <c r="AU88" i="87"/>
  <c r="AV88" i="87" s="1"/>
  <c r="T82" i="87"/>
  <c r="H75" i="87"/>
  <c r="AN75" i="88"/>
  <c r="AE75" i="88"/>
  <c r="T94" i="88"/>
  <c r="AT88" i="88"/>
  <c r="T63" i="87"/>
  <c r="T75" i="91"/>
  <c r="AL44" i="91"/>
  <c r="O44" i="87"/>
  <c r="AU63" i="92"/>
  <c r="AV63" i="92" s="1"/>
  <c r="AT69" i="32"/>
  <c r="AK44" i="91"/>
  <c r="AP75" i="87"/>
  <c r="AT76" i="92"/>
  <c r="T63" i="91"/>
  <c r="J44" i="94"/>
  <c r="T76" i="87"/>
  <c r="AD44" i="87"/>
  <c r="AT38" i="87"/>
  <c r="H44" i="87"/>
  <c r="AH44" i="87"/>
  <c r="H44" i="91"/>
  <c r="AH44" i="91"/>
  <c r="W44" i="91"/>
  <c r="AQ44" i="91"/>
  <c r="AT57" i="32"/>
  <c r="T57" i="88"/>
  <c r="AT82" i="32"/>
  <c r="H75" i="94"/>
  <c r="AS75" i="94"/>
  <c r="T88" i="32"/>
  <c r="T26" i="91"/>
  <c r="T32" i="91"/>
  <c r="Q44" i="91"/>
  <c r="AE44" i="91"/>
  <c r="H44" i="92"/>
  <c r="AU69" i="88"/>
  <c r="AV69" i="88" s="1"/>
  <c r="AU88" i="92"/>
  <c r="AV88" i="92" s="1"/>
  <c r="AJ75" i="87"/>
  <c r="T45" i="87"/>
  <c r="T38" i="88"/>
  <c r="AC75" i="94"/>
  <c r="V44" i="94"/>
  <c r="X44" i="91"/>
  <c r="T63" i="92"/>
  <c r="Y44" i="91"/>
  <c r="J75" i="87"/>
  <c r="I75" i="87"/>
  <c r="AU45" i="92"/>
  <c r="AV45" i="92" s="1"/>
  <c r="V75" i="94"/>
  <c r="N75" i="94"/>
  <c r="AD44" i="91"/>
  <c r="AF44" i="94"/>
  <c r="O44" i="94"/>
  <c r="I44" i="94"/>
  <c r="P75" i="87"/>
  <c r="AH75" i="87"/>
  <c r="AG76" i="88"/>
  <c r="AT32" i="94"/>
  <c r="AG63" i="92"/>
  <c r="AU82" i="91"/>
  <c r="AV82" i="91" s="1"/>
  <c r="AT51" i="87"/>
  <c r="AG51" i="94"/>
  <c r="AP44" i="91"/>
  <c r="AT82" i="94"/>
  <c r="U75" i="94"/>
  <c r="AG32" i="91"/>
  <c r="AJ44" i="91"/>
  <c r="AT51" i="92"/>
  <c r="Q75" i="87"/>
  <c r="T88" i="88"/>
  <c r="AG88" i="91"/>
  <c r="AG75" i="91" s="1"/>
  <c r="AE75" i="87"/>
  <c r="AO44" i="88"/>
  <c r="Y44" i="94"/>
  <c r="X44" i="94"/>
  <c r="N44" i="94"/>
  <c r="L44" i="91"/>
  <c r="AT88" i="94"/>
  <c r="W75" i="87"/>
  <c r="V75" i="87"/>
  <c r="AB75" i="87"/>
  <c r="AT82" i="91"/>
  <c r="AT75" i="91" s="1"/>
  <c r="AG100" i="87"/>
  <c r="AG75" i="87" s="1"/>
  <c r="AJ44" i="94"/>
  <c r="AG69" i="94"/>
  <c r="M44" i="88"/>
  <c r="K44" i="88"/>
  <c r="M75" i="87"/>
  <c r="T76" i="92"/>
  <c r="T75" i="92" s="1"/>
  <c r="AT94" i="88"/>
  <c r="AI75" i="88"/>
  <c r="AP28" i="88"/>
  <c r="AP26" i="88" s="1"/>
  <c r="H28" i="88"/>
  <c r="L28" i="88"/>
  <c r="L26" i="88" s="1"/>
  <c r="Q28" i="88"/>
  <c r="Q26" i="88" s="1"/>
  <c r="Z28" i="88"/>
  <c r="Z26" i="88" s="1"/>
  <c r="AR28" i="88"/>
  <c r="AR26" i="88" s="1"/>
  <c r="AJ28" i="88"/>
  <c r="AJ26" i="88" s="1"/>
  <c r="AF28" i="88"/>
  <c r="AF26" i="88" s="1"/>
  <c r="O28" i="88"/>
  <c r="O26" i="88" s="1"/>
  <c r="Y28" i="88"/>
  <c r="Y26" i="88" s="1"/>
  <c r="AC28" i="88"/>
  <c r="AC26" i="88" s="1"/>
  <c r="V28" i="88"/>
  <c r="V26" i="88" s="1"/>
  <c r="M28" i="88"/>
  <c r="M26" i="88" s="1"/>
  <c r="J28" i="88"/>
  <c r="J26" i="88" s="1"/>
  <c r="AK28" i="88"/>
  <c r="AK26" i="88" s="1"/>
  <c r="AB28" i="88"/>
  <c r="AB26" i="88" s="1"/>
  <c r="AO28" i="88"/>
  <c r="AO26" i="88" s="1"/>
  <c r="X28" i="88"/>
  <c r="X26" i="88" s="1"/>
  <c r="AS28" i="88"/>
  <c r="U28" i="88"/>
  <c r="AQ28" i="88"/>
  <c r="AQ26" i="88" s="1"/>
  <c r="R28" i="88"/>
  <c r="R26" i="88" s="1"/>
  <c r="W28" i="88"/>
  <c r="W26" i="88" s="1"/>
  <c r="AH28" i="88"/>
  <c r="AM28" i="88"/>
  <c r="AM26" i="88" s="1"/>
  <c r="I28" i="88"/>
  <c r="I26" i="88" s="1"/>
  <c r="K28" i="88"/>
  <c r="K26" i="88" s="1"/>
  <c r="AE28" i="88"/>
  <c r="AE26" i="88" s="1"/>
  <c r="P28" i="88"/>
  <c r="P26" i="88" s="1"/>
  <c r="AI28" i="88"/>
  <c r="AI26" i="88" s="1"/>
  <c r="AA28" i="88"/>
  <c r="AA26" i="88" s="1"/>
  <c r="AN28" i="88"/>
  <c r="AN26" i="88" s="1"/>
  <c r="AL28" i="88"/>
  <c r="AL26" i="88" s="1"/>
  <c r="AD28" i="88"/>
  <c r="AD26" i="88" s="1"/>
  <c r="S28" i="88"/>
  <c r="S26" i="88" s="1"/>
  <c r="N28" i="88"/>
  <c r="N26" i="88" s="1"/>
  <c r="AU38" i="94"/>
  <c r="AV38" i="94" s="1"/>
  <c r="AV39" i="94"/>
  <c r="AK44" i="94"/>
  <c r="AM44" i="91"/>
  <c r="AT38" i="88"/>
  <c r="AL44" i="94"/>
  <c r="P44" i="87"/>
  <c r="AU63" i="87"/>
  <c r="AV63" i="87" s="1"/>
  <c r="AV64" i="87"/>
  <c r="T63" i="94"/>
  <c r="AG38" i="87"/>
  <c r="T51" i="87"/>
  <c r="T51" i="94"/>
  <c r="AR44" i="91"/>
  <c r="AT57" i="88"/>
  <c r="AT44" i="88" s="1"/>
  <c r="AU82" i="32"/>
  <c r="AT88" i="32"/>
  <c r="AU88" i="32"/>
  <c r="T32" i="87"/>
  <c r="AT32" i="91"/>
  <c r="K44" i="91"/>
  <c r="M44" i="87"/>
  <c r="AH44" i="92"/>
  <c r="AU76" i="87"/>
  <c r="AV76" i="87" s="1"/>
  <c r="AV77" i="87"/>
  <c r="AG38" i="92"/>
  <c r="AT63" i="87"/>
  <c r="AU69" i="87"/>
  <c r="AV69" i="87" s="1"/>
  <c r="AT45" i="91"/>
  <c r="AM44" i="94"/>
  <c r="AT46" i="94"/>
  <c r="AT45" i="94" s="1"/>
  <c r="AH45" i="94"/>
  <c r="AH44" i="94" s="1"/>
  <c r="T38" i="92"/>
  <c r="T100" i="87"/>
  <c r="AT38" i="94"/>
  <c r="AU63" i="91"/>
  <c r="AV63" i="91" s="1"/>
  <c r="AU69" i="91"/>
  <c r="AV69" i="91" s="1"/>
  <c r="AV70" i="91"/>
  <c r="T26" i="94"/>
  <c r="AU82" i="87"/>
  <c r="AV82" i="87" s="1"/>
  <c r="AV83" i="87"/>
  <c r="R44" i="94"/>
  <c r="AE44" i="94"/>
  <c r="Z44" i="94"/>
  <c r="AU57" i="94"/>
  <c r="AV57" i="94" s="1"/>
  <c r="AV58" i="94"/>
  <c r="T46" i="94"/>
  <c r="T45" i="94" s="1"/>
  <c r="H45" i="94"/>
  <c r="H44" i="94" s="1"/>
  <c r="AU45" i="91"/>
  <c r="AV45" i="91" s="1"/>
  <c r="AV46" i="91"/>
  <c r="M106" i="24"/>
  <c r="T32" i="88"/>
  <c r="AG51" i="87"/>
  <c r="U44" i="91"/>
  <c r="Z44" i="91"/>
  <c r="AG57" i="88"/>
  <c r="AG44" i="88" s="1"/>
  <c r="T76" i="32"/>
  <c r="AG82" i="32"/>
  <c r="AG82" i="94"/>
  <c r="AG88" i="32"/>
  <c r="AT26" i="91"/>
  <c r="AG26" i="92"/>
  <c r="T26" i="92"/>
  <c r="T51" i="92"/>
  <c r="U44" i="92"/>
  <c r="AU69" i="32"/>
  <c r="AU76" i="91"/>
  <c r="T32" i="94"/>
  <c r="AU88" i="91"/>
  <c r="AV88" i="91" s="1"/>
  <c r="U75" i="87"/>
  <c r="AU88" i="88"/>
  <c r="AV88" i="88" s="1"/>
  <c r="AG46" i="94"/>
  <c r="AG45" i="94" s="1"/>
  <c r="U45" i="94"/>
  <c r="U44" i="94" s="1"/>
  <c r="AG63" i="87"/>
  <c r="AU38" i="88"/>
  <c r="AV38" i="88" s="1"/>
  <c r="AV39" i="88"/>
  <c r="AU63" i="88"/>
  <c r="AV63" i="88" s="1"/>
  <c r="AV64" i="88"/>
  <c r="AI44" i="94"/>
  <c r="AU45" i="87"/>
  <c r="AV45" i="87" s="1"/>
  <c r="AU57" i="91"/>
  <c r="AV57" i="91" s="1"/>
  <c r="AV58" i="91"/>
  <c r="AU100" i="87"/>
  <c r="AV100" i="87" s="1"/>
  <c r="AV101" i="87"/>
  <c r="AU38" i="91"/>
  <c r="AV38" i="91" s="1"/>
  <c r="T38" i="87"/>
  <c r="U44" i="87"/>
  <c r="AS44" i="91"/>
  <c r="AO44" i="91"/>
  <c r="M44" i="91"/>
  <c r="J44" i="91"/>
  <c r="T82" i="94"/>
  <c r="AT26" i="92"/>
  <c r="O44" i="91"/>
  <c r="T51" i="88"/>
  <c r="T44" i="88" s="1"/>
  <c r="AG51" i="92"/>
  <c r="AU32" i="94"/>
  <c r="AV32" i="94" s="1"/>
  <c r="AV33" i="94"/>
  <c r="AT69" i="91"/>
  <c r="AU38" i="92"/>
  <c r="AV38" i="92" s="1"/>
  <c r="AV39" i="92"/>
  <c r="AG45" i="91"/>
  <c r="AU94" i="87"/>
  <c r="AV94" i="87" s="1"/>
  <c r="AI44" i="91"/>
  <c r="AU46" i="94"/>
  <c r="AS45" i="94"/>
  <c r="AS44" i="94" s="1"/>
  <c r="AG38" i="88"/>
  <c r="AU94" i="94"/>
  <c r="AV94" i="94" s="1"/>
  <c r="AG26" i="94"/>
  <c r="T45" i="91"/>
  <c r="AT76" i="87"/>
  <c r="AG57" i="91"/>
  <c r="AU94" i="88"/>
  <c r="AV94" i="88" s="1"/>
  <c r="AU69" i="94"/>
  <c r="AV69" i="94" s="1"/>
  <c r="M44" i="94"/>
  <c r="AF44" i="91"/>
  <c r="AT100" i="87"/>
  <c r="AU76" i="92"/>
  <c r="AV76" i="92" s="1"/>
  <c r="T38" i="94"/>
  <c r="AU63" i="94"/>
  <c r="AV63" i="94" s="1"/>
  <c r="AV64" i="94"/>
  <c r="AU26" i="94"/>
  <c r="J106" i="24"/>
  <c r="L106" i="24"/>
  <c r="L399" i="24" s="1"/>
  <c r="U44" i="88"/>
  <c r="I106" i="24"/>
  <c r="AU32" i="91"/>
  <c r="AV32" i="91" s="1"/>
  <c r="AG100" i="32"/>
  <c r="T100" i="32"/>
  <c r="AU100" i="32"/>
  <c r="AT100" i="32"/>
  <c r="AG94" i="32"/>
  <c r="T94" i="32"/>
  <c r="AU94" i="32"/>
  <c r="AT94" i="32"/>
  <c r="H75" i="32"/>
  <c r="AV82" i="88"/>
  <c r="T82" i="32"/>
  <c r="AT76" i="32"/>
  <c r="AU76" i="32"/>
  <c r="AG76" i="32"/>
  <c r="AG69" i="32"/>
  <c r="T69" i="32"/>
  <c r="AG63" i="32"/>
  <c r="AT63" i="32"/>
  <c r="T63" i="32"/>
  <c r="AU63" i="32"/>
  <c r="AS44" i="88"/>
  <c r="H44" i="88"/>
  <c r="AU51" i="92"/>
  <c r="AV53" i="92"/>
  <c r="AU51" i="88"/>
  <c r="AV51" i="88" s="1"/>
  <c r="AV53" i="88"/>
  <c r="AH44" i="88"/>
  <c r="AU45" i="32"/>
  <c r="T45" i="32"/>
  <c r="AG45" i="32"/>
  <c r="AT45" i="32"/>
  <c r="AG38" i="32"/>
  <c r="T38" i="32"/>
  <c r="AG32" i="32"/>
  <c r="T32" i="32"/>
  <c r="AU32" i="92"/>
  <c r="AV32" i="92" s="1"/>
  <c r="AV34" i="92"/>
  <c r="AU32" i="87"/>
  <c r="AV32" i="87" s="1"/>
  <c r="AV34" i="87"/>
  <c r="U13" i="87"/>
  <c r="AU26" i="92"/>
  <c r="AV29" i="92"/>
  <c r="AU26" i="91"/>
  <c r="AV28" i="91"/>
  <c r="AT51" i="91"/>
  <c r="AU82" i="94"/>
  <c r="AV84" i="94"/>
  <c r="AG57" i="32"/>
  <c r="AU57" i="32"/>
  <c r="AU57" i="88"/>
  <c r="AV59" i="88"/>
  <c r="T51" i="32"/>
  <c r="AT51" i="32"/>
  <c r="AG51" i="32"/>
  <c r="AU51" i="32"/>
  <c r="T51" i="91"/>
  <c r="AG51" i="91"/>
  <c r="AU51" i="94"/>
  <c r="AV53" i="94"/>
  <c r="AU51" i="91"/>
  <c r="AV52" i="91"/>
  <c r="AU51" i="87"/>
  <c r="AV52" i="87"/>
  <c r="H44" i="32"/>
  <c r="AU38" i="87"/>
  <c r="AV38" i="87" s="1"/>
  <c r="AV40" i="87"/>
  <c r="AU32" i="88"/>
  <c r="AV32" i="88" s="1"/>
  <c r="AV34" i="88"/>
  <c r="I28" i="66"/>
  <c r="H294" i="24"/>
  <c r="AI6" i="77"/>
  <c r="AI15" i="77" s="1"/>
  <c r="AK11" i="94"/>
  <c r="AK11" i="93"/>
  <c r="AK11" i="92"/>
  <c r="AK11" i="91"/>
  <c r="AK11" i="88"/>
  <c r="AK11" i="87"/>
  <c r="AI182" i="77"/>
  <c r="H108" i="24"/>
  <c r="H107" i="24" s="1"/>
  <c r="H106" i="24" s="1"/>
  <c r="I15" i="20"/>
  <c r="AA15" i="20" s="1"/>
  <c r="AK11" i="32"/>
  <c r="H15" i="20"/>
  <c r="G108" i="32"/>
  <c r="G107" i="32" s="1"/>
  <c r="G106" i="32" s="1"/>
  <c r="J294" i="24"/>
  <c r="K294" i="24"/>
  <c r="M294" i="24"/>
  <c r="I294" i="24"/>
  <c r="H200" i="24"/>
  <c r="G200" i="24"/>
  <c r="G294" i="24"/>
  <c r="N326" i="24"/>
  <c r="I12" i="24"/>
  <c r="K12" i="24"/>
  <c r="J12" i="24"/>
  <c r="AJ31" i="77"/>
  <c r="AG6" i="80" s="1"/>
  <c r="AG12" i="52"/>
  <c r="N138" i="24"/>
  <c r="G27" i="32"/>
  <c r="G27" i="24"/>
  <c r="H79" i="20"/>
  <c r="H28" i="24"/>
  <c r="I79" i="20"/>
  <c r="G21" i="32"/>
  <c r="H21" i="32" s="1"/>
  <c r="G21" i="24"/>
  <c r="G16" i="24"/>
  <c r="G16" i="32"/>
  <c r="H16" i="24"/>
  <c r="G15" i="24"/>
  <c r="D20" i="63" s="1"/>
  <c r="G15" i="32"/>
  <c r="O393" i="24"/>
  <c r="AX303" i="32"/>
  <c r="F94" i="32"/>
  <c r="F351" i="24"/>
  <c r="O351" i="24" s="1"/>
  <c r="O83" i="24"/>
  <c r="F82" i="24"/>
  <c r="O82" i="24" s="1"/>
  <c r="O104" i="24"/>
  <c r="F100" i="24"/>
  <c r="O100" i="24" s="1"/>
  <c r="F94" i="24"/>
  <c r="O94" i="24" s="1"/>
  <c r="F88" i="24"/>
  <c r="O88" i="24" s="1"/>
  <c r="F120" i="24"/>
  <c r="O120" i="24" s="1"/>
  <c r="F100" i="32"/>
  <c r="O318" i="24"/>
  <c r="F314" i="24"/>
  <c r="O314" i="24" s="1"/>
  <c r="F82" i="32"/>
  <c r="F20" i="24"/>
  <c r="O23" i="24"/>
  <c r="F20" i="32"/>
  <c r="O115" i="24"/>
  <c r="F114" i="24"/>
  <c r="O114" i="24" s="1"/>
  <c r="F327" i="24"/>
  <c r="O327" i="24" s="1"/>
  <c r="F302" i="24"/>
  <c r="O302" i="24" s="1"/>
  <c r="O394" i="24"/>
  <c r="O179" i="24"/>
  <c r="F176" i="24"/>
  <c r="O176" i="24" s="1"/>
  <c r="O195" i="24"/>
  <c r="F194" i="24"/>
  <c r="O194" i="24" s="1"/>
  <c r="F76" i="32"/>
  <c r="O193" i="24"/>
  <c r="F188" i="24"/>
  <c r="O188" i="24" s="1"/>
  <c r="F57" i="32"/>
  <c r="F76" i="24"/>
  <c r="F220" i="24"/>
  <c r="O220" i="24" s="1"/>
  <c r="F308" i="24"/>
  <c r="O308" i="24" s="1"/>
  <c r="O187" i="24"/>
  <c r="F182" i="24"/>
  <c r="O182" i="24" s="1"/>
  <c r="F245" i="24"/>
  <c r="O245" i="24" s="1"/>
  <c r="O291" i="24"/>
  <c r="F288" i="24"/>
  <c r="O288" i="24" s="1"/>
  <c r="O77" i="24"/>
  <c r="O71" i="24"/>
  <c r="F69" i="24"/>
  <c r="O69" i="24" s="1"/>
  <c r="F239" i="24"/>
  <c r="O239" i="24" s="1"/>
  <c r="O240" i="24"/>
  <c r="O59" i="24"/>
  <c r="F57" i="24"/>
  <c r="O57" i="24" s="1"/>
  <c r="O204" i="24"/>
  <c r="F202" i="24"/>
  <c r="O202" i="24" s="1"/>
  <c r="F88" i="32"/>
  <c r="F132" i="24"/>
  <c r="O132" i="24" s="1"/>
  <c r="F32" i="32"/>
  <c r="F364" i="24"/>
  <c r="O364" i="24" s="1"/>
  <c r="F296" i="24"/>
  <c r="M52" i="24"/>
  <c r="P12" i="63" s="1"/>
  <c r="F320" i="24"/>
  <c r="O320" i="24" s="1"/>
  <c r="F333" i="24"/>
  <c r="O333" i="24" s="1"/>
  <c r="O219" i="24"/>
  <c r="F214" i="24"/>
  <c r="O214" i="24" s="1"/>
  <c r="F51" i="32"/>
  <c r="F339" i="24"/>
  <c r="O339" i="24" s="1"/>
  <c r="O53" i="24"/>
  <c r="F51" i="24"/>
  <c r="F376" i="24"/>
  <c r="O376" i="24" s="1"/>
  <c r="F151" i="24"/>
  <c r="O151" i="24" s="1"/>
  <c r="O153" i="24"/>
  <c r="F126" i="24"/>
  <c r="O126" i="24" s="1"/>
  <c r="O266" i="24"/>
  <c r="F264" i="24"/>
  <c r="O264" i="24" s="1"/>
  <c r="F32" i="24"/>
  <c r="O32" i="24" s="1"/>
  <c r="F382" i="24"/>
  <c r="O382" i="24" s="1"/>
  <c r="F26" i="32"/>
  <c r="F26" i="24"/>
  <c r="O146" i="24"/>
  <c r="F145" i="24"/>
  <c r="O145" i="24" s="1"/>
  <c r="F170" i="24"/>
  <c r="O170" i="24" s="1"/>
  <c r="F358" i="24"/>
  <c r="O358" i="24" s="1"/>
  <c r="F276" i="24"/>
  <c r="O276" i="24" s="1"/>
  <c r="F257" i="24"/>
  <c r="O257" i="24" s="1"/>
  <c r="O258" i="24"/>
  <c r="F345" i="24"/>
  <c r="O345" i="24" s="1"/>
  <c r="F45" i="24"/>
  <c r="F270" i="24"/>
  <c r="O270" i="24" s="1"/>
  <c r="F45" i="32"/>
  <c r="F38" i="32"/>
  <c r="F38" i="24"/>
  <c r="O38" i="24" s="1"/>
  <c r="O39" i="24"/>
  <c r="F14" i="32"/>
  <c r="F14" i="24"/>
  <c r="N232" i="24"/>
  <c r="N201" i="24"/>
  <c r="M45" i="24"/>
  <c r="N46" i="24"/>
  <c r="O46" i="24" s="1"/>
  <c r="F157" i="24"/>
  <c r="O157" i="24" s="1"/>
  <c r="O162" i="24"/>
  <c r="F63" i="32"/>
  <c r="F282" i="24"/>
  <c r="O282" i="24" s="1"/>
  <c r="O287" i="24"/>
  <c r="F63" i="24"/>
  <c r="O67" i="24"/>
  <c r="O256" i="24"/>
  <c r="F251" i="24"/>
  <c r="O251" i="24" s="1"/>
  <c r="F208" i="24"/>
  <c r="O208" i="24" s="1"/>
  <c r="O213" i="24"/>
  <c r="F108" i="24"/>
  <c r="O113" i="24"/>
  <c r="F139" i="24"/>
  <c r="O139" i="24" s="1"/>
  <c r="O144" i="24"/>
  <c r="F69" i="32"/>
  <c r="F233" i="24"/>
  <c r="O238" i="24"/>
  <c r="O392" i="24"/>
  <c r="N357" i="24"/>
  <c r="O396" i="24"/>
  <c r="O371" i="24"/>
  <c r="F370" i="24"/>
  <c r="F226" i="24"/>
  <c r="O226" i="24" s="1"/>
  <c r="O227" i="24"/>
  <c r="F163" i="24"/>
  <c r="O164" i="24"/>
  <c r="N295" i="24"/>
  <c r="N76" i="24"/>
  <c r="N75" i="24"/>
  <c r="N169" i="24"/>
  <c r="AT75" i="92" l="1"/>
  <c r="AG75" i="88"/>
  <c r="AT44" i="94"/>
  <c r="AT44" i="92"/>
  <c r="AG75" i="94"/>
  <c r="AT44" i="87"/>
  <c r="T75" i="94"/>
  <c r="AT75" i="88"/>
  <c r="T75" i="88"/>
  <c r="AT75" i="94"/>
  <c r="AG44" i="94"/>
  <c r="T44" i="87"/>
  <c r="T44" i="92"/>
  <c r="AU75" i="91"/>
  <c r="AV75" i="91" s="1"/>
  <c r="AT75" i="87"/>
  <c r="T75" i="87"/>
  <c r="AT44" i="91"/>
  <c r="AU75" i="88"/>
  <c r="AV75" i="88" s="1"/>
  <c r="T44" i="91"/>
  <c r="AG44" i="92"/>
  <c r="AG44" i="87"/>
  <c r="AU28" i="88"/>
  <c r="AS26" i="88"/>
  <c r="AG44" i="91"/>
  <c r="T28" i="88"/>
  <c r="T26" i="88" s="1"/>
  <c r="H26" i="88"/>
  <c r="F13" i="63"/>
  <c r="F14" i="63"/>
  <c r="U12" i="87"/>
  <c r="U440" i="87" s="1"/>
  <c r="AV76" i="91"/>
  <c r="P13" i="63"/>
  <c r="AG75" i="32"/>
  <c r="AU45" i="94"/>
  <c r="AV45" i="94" s="1"/>
  <c r="AV46" i="94"/>
  <c r="AU75" i="92"/>
  <c r="AV75" i="92" s="1"/>
  <c r="AU75" i="87"/>
  <c r="AV75" i="87" s="1"/>
  <c r="T44" i="94"/>
  <c r="AT28" i="88"/>
  <c r="AT26" i="88" s="1"/>
  <c r="AH26" i="88"/>
  <c r="AG28" i="88"/>
  <c r="AG26" i="88" s="1"/>
  <c r="U26" i="88"/>
  <c r="AU75" i="32"/>
  <c r="T75" i="32"/>
  <c r="AT75" i="32"/>
  <c r="AT44" i="32"/>
  <c r="AU44" i="92"/>
  <c r="AV44" i="92" s="1"/>
  <c r="AV51" i="92"/>
  <c r="T44" i="32"/>
  <c r="AU44" i="32"/>
  <c r="AG44" i="32"/>
  <c r="F107" i="24"/>
  <c r="AU75" i="94"/>
  <c r="AV75" i="94" s="1"/>
  <c r="AV82" i="94"/>
  <c r="AU44" i="88"/>
  <c r="AV44" i="88" s="1"/>
  <c r="AV57" i="88"/>
  <c r="AV51" i="94"/>
  <c r="AU44" i="91"/>
  <c r="AV44" i="91" s="1"/>
  <c r="AV51" i="91"/>
  <c r="AU44" i="87"/>
  <c r="AV44" i="87" s="1"/>
  <c r="AV51" i="87"/>
  <c r="D14" i="63"/>
  <c r="G26" i="32"/>
  <c r="AK27" i="32"/>
  <c r="AK26" i="32" s="1"/>
  <c r="I27" i="32"/>
  <c r="I26" i="32" s="1"/>
  <c r="X27" i="32"/>
  <c r="X26" i="32" s="1"/>
  <c r="AD27" i="32"/>
  <c r="AN27" i="32"/>
  <c r="AN26" i="32" s="1"/>
  <c r="Y27" i="32"/>
  <c r="Y26" i="32" s="1"/>
  <c r="AA27" i="32"/>
  <c r="AA26" i="32" s="1"/>
  <c r="L27" i="32"/>
  <c r="L26" i="32" s="1"/>
  <c r="AI27" i="32"/>
  <c r="AI26" i="32" s="1"/>
  <c r="AH27" i="32"/>
  <c r="AH26" i="32" s="1"/>
  <c r="U27" i="32"/>
  <c r="U26" i="32" s="1"/>
  <c r="J27" i="32"/>
  <c r="J26" i="32" s="1"/>
  <c r="AB27" i="32"/>
  <c r="AB26" i="32" s="1"/>
  <c r="AM27" i="32"/>
  <c r="AM26" i="32" s="1"/>
  <c r="O27" i="32"/>
  <c r="O26" i="32" s="1"/>
  <c r="M27" i="32"/>
  <c r="M26" i="32" s="1"/>
  <c r="V27" i="32"/>
  <c r="V26" i="32" s="1"/>
  <c r="AL27" i="32"/>
  <c r="AL26" i="32" s="1"/>
  <c r="AS27" i="32"/>
  <c r="AS26" i="32" s="1"/>
  <c r="AF27" i="32"/>
  <c r="AF26" i="32" s="1"/>
  <c r="P27" i="32"/>
  <c r="P26" i="32" s="1"/>
  <c r="AQ27" i="32"/>
  <c r="AQ26" i="32" s="1"/>
  <c r="AO27" i="32"/>
  <c r="AO26" i="32" s="1"/>
  <c r="Q27" i="32"/>
  <c r="Q26" i="32" s="1"/>
  <c r="K27" i="32"/>
  <c r="K26" i="32" s="1"/>
  <c r="AP27" i="32"/>
  <c r="AP26" i="32" s="1"/>
  <c r="R27" i="32"/>
  <c r="R26" i="32" s="1"/>
  <c r="AC27" i="32"/>
  <c r="AR27" i="32"/>
  <c r="AR26" i="32" s="1"/>
  <c r="N27" i="32"/>
  <c r="N26" i="32" s="1"/>
  <c r="AJ27" i="32"/>
  <c r="AJ26" i="32" s="1"/>
  <c r="S27" i="32"/>
  <c r="S26" i="32" s="1"/>
  <c r="W27" i="32"/>
  <c r="W26" i="32" s="1"/>
  <c r="AE27" i="32"/>
  <c r="AE26" i="32" s="1"/>
  <c r="Z27" i="32"/>
  <c r="Z26" i="32" s="1"/>
  <c r="H27" i="32"/>
  <c r="D13" i="63"/>
  <c r="D21" i="63"/>
  <c r="R21" i="63" s="1"/>
  <c r="AJ6" i="77"/>
  <c r="AJ15" i="77" s="1"/>
  <c r="AL11" i="92"/>
  <c r="AL11" i="91"/>
  <c r="AL11" i="87"/>
  <c r="AL11" i="93"/>
  <c r="AL11" i="88"/>
  <c r="AL11" i="94"/>
  <c r="AJ182" i="77"/>
  <c r="F12" i="63"/>
  <c r="K399" i="24"/>
  <c r="K406" i="24" s="1"/>
  <c r="G6" i="73" s="1"/>
  <c r="AB15" i="20"/>
  <c r="G26" i="92"/>
  <c r="AV26" i="92" s="1"/>
  <c r="AV27" i="92"/>
  <c r="AD16" i="88"/>
  <c r="AC16" i="88"/>
  <c r="AI16" i="88"/>
  <c r="AP16" i="88"/>
  <c r="H16" i="88"/>
  <c r="AK16" i="88"/>
  <c r="K16" i="88"/>
  <c r="W16" i="88"/>
  <c r="AN16" i="88"/>
  <c r="V16" i="88"/>
  <c r="U16" i="88"/>
  <c r="Z16" i="88"/>
  <c r="AH16" i="88"/>
  <c r="R16" i="88"/>
  <c r="J16" i="88"/>
  <c r="AB16" i="88"/>
  <c r="AO16" i="88"/>
  <c r="X16" i="88"/>
  <c r="AS16" i="88"/>
  <c r="M16" i="88"/>
  <c r="L16" i="88"/>
  <c r="Q16" i="88"/>
  <c r="Y16" i="88"/>
  <c r="AJ16" i="88"/>
  <c r="AA16" i="88"/>
  <c r="N16" i="88"/>
  <c r="AE16" i="88"/>
  <c r="AM16" i="88"/>
  <c r="AL16" i="88"/>
  <c r="AQ16" i="88"/>
  <c r="I16" i="88"/>
  <c r="P16" i="88"/>
  <c r="S16" i="88"/>
  <c r="AR16" i="88"/>
  <c r="AF16" i="88"/>
  <c r="O16" i="88"/>
  <c r="V16" i="94"/>
  <c r="AI16" i="94"/>
  <c r="N16" i="94"/>
  <c r="Q16" i="94"/>
  <c r="AN16" i="94"/>
  <c r="P16" i="94"/>
  <c r="AQ16" i="94"/>
  <c r="AJ16" i="94"/>
  <c r="K16" i="94"/>
  <c r="AM16" i="94"/>
  <c r="AF16" i="94"/>
  <c r="AE16" i="94"/>
  <c r="AK16" i="94"/>
  <c r="I16" i="94"/>
  <c r="Z16" i="94"/>
  <c r="Y16" i="94"/>
  <c r="AP16" i="94"/>
  <c r="R16" i="94"/>
  <c r="AR16" i="94"/>
  <c r="M16" i="94"/>
  <c r="S16" i="94"/>
  <c r="U16" i="94"/>
  <c r="AL16" i="94"/>
  <c r="AO16" i="94"/>
  <c r="AS16" i="94"/>
  <c r="AA16" i="94"/>
  <c r="J16" i="94"/>
  <c r="AD16" i="94"/>
  <c r="L16" i="94"/>
  <c r="AC16" i="94"/>
  <c r="X16" i="94"/>
  <c r="W16" i="94"/>
  <c r="AB16" i="94"/>
  <c r="H16" i="94"/>
  <c r="AH16" i="94"/>
  <c r="O16" i="94"/>
  <c r="G20" i="92"/>
  <c r="U21" i="92"/>
  <c r="N21" i="92"/>
  <c r="N20" i="92" s="1"/>
  <c r="AP21" i="92"/>
  <c r="AP20" i="92" s="1"/>
  <c r="M21" i="92"/>
  <c r="M20" i="92" s="1"/>
  <c r="AM21" i="92"/>
  <c r="AM20" i="92" s="1"/>
  <c r="AB21" i="92"/>
  <c r="AB20" i="92" s="1"/>
  <c r="O21" i="92"/>
  <c r="O20" i="92" s="1"/>
  <c r="J21" i="92"/>
  <c r="J20" i="92" s="1"/>
  <c r="X21" i="92"/>
  <c r="X20" i="92" s="1"/>
  <c r="I21" i="92"/>
  <c r="I20" i="92" s="1"/>
  <c r="AD21" i="92"/>
  <c r="AD20" i="92" s="1"/>
  <c r="R21" i="92"/>
  <c r="R20" i="92" s="1"/>
  <c r="AK21" i="92"/>
  <c r="AK20" i="92" s="1"/>
  <c r="L21" i="92"/>
  <c r="L20" i="92" s="1"/>
  <c r="K21" i="92"/>
  <c r="K20" i="92" s="1"/>
  <c r="AR21" i="92"/>
  <c r="AR20" i="92" s="1"/>
  <c r="AN21" i="92"/>
  <c r="AN20" i="92" s="1"/>
  <c r="AH21" i="92"/>
  <c r="AQ21" i="92"/>
  <c r="AQ20" i="92" s="1"/>
  <c r="AL21" i="92"/>
  <c r="AL20" i="92" s="1"/>
  <c r="H21" i="92"/>
  <c r="AJ21" i="92"/>
  <c r="AJ20" i="92" s="1"/>
  <c r="S21" i="92"/>
  <c r="S20" i="92" s="1"/>
  <c r="AI21" i="92"/>
  <c r="AI20" i="92" s="1"/>
  <c r="AA21" i="92"/>
  <c r="AA20" i="92" s="1"/>
  <c r="AC21" i="92"/>
  <c r="AC20" i="92" s="1"/>
  <c r="AF21" i="92"/>
  <c r="AF20" i="92" s="1"/>
  <c r="Q21" i="92"/>
  <c r="Q20" i="92" s="1"/>
  <c r="AE21" i="92"/>
  <c r="AE20" i="92" s="1"/>
  <c r="Z21" i="92"/>
  <c r="Z20" i="92" s="1"/>
  <c r="Y21" i="92"/>
  <c r="Y20" i="92" s="1"/>
  <c r="P21" i="92"/>
  <c r="P20" i="92" s="1"/>
  <c r="AS21" i="92"/>
  <c r="W21" i="92"/>
  <c r="W20" i="92" s="1"/>
  <c r="AO21" i="92"/>
  <c r="AO20" i="92" s="1"/>
  <c r="V21" i="92"/>
  <c r="V20" i="92" s="1"/>
  <c r="G26" i="88"/>
  <c r="AV27" i="88"/>
  <c r="AD16" i="91"/>
  <c r="AO16" i="91"/>
  <c r="AI16" i="91"/>
  <c r="U16" i="91"/>
  <c r="AQ16" i="91"/>
  <c r="AP16" i="91"/>
  <c r="L16" i="91"/>
  <c r="I16" i="91"/>
  <c r="R16" i="91"/>
  <c r="M16" i="91"/>
  <c r="Q16" i="91"/>
  <c r="AF16" i="91"/>
  <c r="AL16" i="91"/>
  <c r="AK16" i="91"/>
  <c r="J16" i="91"/>
  <c r="AC16" i="91"/>
  <c r="S16" i="91"/>
  <c r="AJ16" i="91"/>
  <c r="AM16" i="91"/>
  <c r="X16" i="91"/>
  <c r="Z16" i="91"/>
  <c r="W16" i="91"/>
  <c r="H16" i="91"/>
  <c r="AA16" i="91"/>
  <c r="N16" i="91"/>
  <c r="P16" i="91"/>
  <c r="AS16" i="91"/>
  <c r="AR16" i="91"/>
  <c r="V16" i="91"/>
  <c r="O16" i="91"/>
  <c r="AB16" i="91"/>
  <c r="AN16" i="91"/>
  <c r="Y16" i="91"/>
  <c r="K16" i="91"/>
  <c r="AE16" i="91"/>
  <c r="AH16" i="91"/>
  <c r="G20" i="91"/>
  <c r="P21" i="91"/>
  <c r="P20" i="91" s="1"/>
  <c r="J21" i="91"/>
  <c r="J20" i="91" s="1"/>
  <c r="AI21" i="91"/>
  <c r="AI20" i="91" s="1"/>
  <c r="M21" i="91"/>
  <c r="M20" i="91" s="1"/>
  <c r="AN21" i="91"/>
  <c r="AN20" i="91" s="1"/>
  <c r="I21" i="91"/>
  <c r="I20" i="91" s="1"/>
  <c r="AH21" i="91"/>
  <c r="AS21" i="91"/>
  <c r="AA21" i="91"/>
  <c r="AA20" i="91" s="1"/>
  <c r="W21" i="91"/>
  <c r="W20" i="91" s="1"/>
  <c r="Q21" i="91"/>
  <c r="Q20" i="91" s="1"/>
  <c r="AL21" i="91"/>
  <c r="AL20" i="91" s="1"/>
  <c r="AK21" i="91"/>
  <c r="AK20" i="91" s="1"/>
  <c r="AJ21" i="91"/>
  <c r="AJ20" i="91" s="1"/>
  <c r="AF21" i="91"/>
  <c r="AF20" i="91" s="1"/>
  <c r="Y21" i="91"/>
  <c r="Y20" i="91" s="1"/>
  <c r="AB21" i="91"/>
  <c r="AB20" i="91" s="1"/>
  <c r="H21" i="91"/>
  <c r="AP21" i="91"/>
  <c r="AP20" i="91" s="1"/>
  <c r="AO21" i="91"/>
  <c r="AO20" i="91" s="1"/>
  <c r="R21" i="91"/>
  <c r="R20" i="91" s="1"/>
  <c r="S21" i="91"/>
  <c r="S20" i="91" s="1"/>
  <c r="AQ21" i="91"/>
  <c r="AQ20" i="91" s="1"/>
  <c r="O21" i="91"/>
  <c r="O20" i="91" s="1"/>
  <c r="AM21" i="91"/>
  <c r="AM20" i="91" s="1"/>
  <c r="K21" i="91"/>
  <c r="K20" i="91" s="1"/>
  <c r="AR21" i="91"/>
  <c r="AR20" i="91" s="1"/>
  <c r="N21" i="91"/>
  <c r="N20" i="91" s="1"/>
  <c r="AE21" i="91"/>
  <c r="AE20" i="91" s="1"/>
  <c r="X21" i="91"/>
  <c r="X20" i="91" s="1"/>
  <c r="AD21" i="91"/>
  <c r="AD20" i="91" s="1"/>
  <c r="L21" i="91"/>
  <c r="L20" i="91" s="1"/>
  <c r="Z21" i="91"/>
  <c r="Z20" i="91" s="1"/>
  <c r="U21" i="91"/>
  <c r="V21" i="91"/>
  <c r="V20" i="91" s="1"/>
  <c r="AC21" i="91"/>
  <c r="AC20" i="91" s="1"/>
  <c r="G20" i="94"/>
  <c r="R21" i="94"/>
  <c r="R20" i="94" s="1"/>
  <c r="M21" i="94"/>
  <c r="M20" i="94" s="1"/>
  <c r="AE21" i="94"/>
  <c r="AE20" i="94" s="1"/>
  <c r="AM21" i="94"/>
  <c r="AM20" i="94" s="1"/>
  <c r="K21" i="94"/>
  <c r="K20" i="94" s="1"/>
  <c r="AF21" i="94"/>
  <c r="AF20" i="94" s="1"/>
  <c r="Q21" i="94"/>
  <c r="Q20" i="94" s="1"/>
  <c r="AO21" i="94"/>
  <c r="AO20" i="94" s="1"/>
  <c r="AI21" i="94"/>
  <c r="AI20" i="94" s="1"/>
  <c r="AJ21" i="94"/>
  <c r="AJ20" i="94" s="1"/>
  <c r="AC21" i="94"/>
  <c r="AC20" i="94" s="1"/>
  <c r="AL21" i="94"/>
  <c r="AL20" i="94" s="1"/>
  <c r="L21" i="94"/>
  <c r="L20" i="94" s="1"/>
  <c r="AR21" i="94"/>
  <c r="AR20" i="94" s="1"/>
  <c r="AA21" i="94"/>
  <c r="AA20" i="94" s="1"/>
  <c r="S21" i="94"/>
  <c r="S20" i="94" s="1"/>
  <c r="H21" i="94"/>
  <c r="AS21" i="94"/>
  <c r="Y21" i="94"/>
  <c r="Y20" i="94" s="1"/>
  <c r="AN21" i="94"/>
  <c r="AN20" i="94" s="1"/>
  <c r="AH21" i="94"/>
  <c r="AQ21" i="94"/>
  <c r="AQ20" i="94" s="1"/>
  <c r="W21" i="94"/>
  <c r="W20" i="94" s="1"/>
  <c r="J21" i="94"/>
  <c r="J20" i="94" s="1"/>
  <c r="AD21" i="94"/>
  <c r="AD20" i="94" s="1"/>
  <c r="U21" i="94"/>
  <c r="AP21" i="94"/>
  <c r="AP20" i="94" s="1"/>
  <c r="AB21" i="94"/>
  <c r="AB20" i="94" s="1"/>
  <c r="Z21" i="94"/>
  <c r="Z20" i="94" s="1"/>
  <c r="P21" i="94"/>
  <c r="P20" i="94" s="1"/>
  <c r="I21" i="94"/>
  <c r="I20" i="94" s="1"/>
  <c r="O21" i="94"/>
  <c r="O20" i="94" s="1"/>
  <c r="AK21" i="94"/>
  <c r="AK20" i="94" s="1"/>
  <c r="V21" i="94"/>
  <c r="V20" i="94" s="1"/>
  <c r="N21" i="94"/>
  <c r="N20" i="94" s="1"/>
  <c r="X21" i="94"/>
  <c r="X20" i="94" s="1"/>
  <c r="G26" i="91"/>
  <c r="AV26" i="91" s="1"/>
  <c r="AV27" i="91"/>
  <c r="G26" i="94"/>
  <c r="AV26" i="94" s="1"/>
  <c r="AV27" i="94"/>
  <c r="I16" i="87"/>
  <c r="AL16" i="87"/>
  <c r="AE16" i="87"/>
  <c r="AF16" i="87"/>
  <c r="W16" i="87"/>
  <c r="L16" i="87"/>
  <c r="AC16" i="87"/>
  <c r="AO16" i="87"/>
  <c r="K16" i="87"/>
  <c r="P16" i="87"/>
  <c r="Z16" i="87"/>
  <c r="AP16" i="87"/>
  <c r="AS16" i="87"/>
  <c r="AN16" i="87"/>
  <c r="AD16" i="87"/>
  <c r="AM16" i="87"/>
  <c r="AB16" i="87"/>
  <c r="V16" i="87"/>
  <c r="S16" i="87"/>
  <c r="AQ16" i="87"/>
  <c r="AK16" i="87"/>
  <c r="X16" i="87"/>
  <c r="AJ16" i="87"/>
  <c r="J16" i="87"/>
  <c r="R16" i="87"/>
  <c r="AA16" i="87"/>
  <c r="Y16" i="87"/>
  <c r="AR16" i="87"/>
  <c r="N16" i="87"/>
  <c r="Q16" i="87"/>
  <c r="AI16" i="87"/>
  <c r="M16" i="87"/>
  <c r="O16" i="87"/>
  <c r="H16" i="87"/>
  <c r="AH16" i="87"/>
  <c r="AE16" i="93"/>
  <c r="AJ16" i="93"/>
  <c r="J16" i="93"/>
  <c r="AS16" i="93"/>
  <c r="AH16" i="93"/>
  <c r="S16" i="93"/>
  <c r="X16" i="93"/>
  <c r="O16" i="93"/>
  <c r="Z16" i="93"/>
  <c r="N16" i="93"/>
  <c r="R16" i="93"/>
  <c r="P16" i="93"/>
  <c r="AB16" i="93"/>
  <c r="AD16" i="93"/>
  <c r="U16" i="93"/>
  <c r="Y16" i="93"/>
  <c r="AI16" i="93"/>
  <c r="AF16" i="93"/>
  <c r="AN16" i="93"/>
  <c r="AA16" i="93"/>
  <c r="AM16" i="93"/>
  <c r="K16" i="93"/>
  <c r="M16" i="93"/>
  <c r="H16" i="93"/>
  <c r="AQ16" i="93"/>
  <c r="AO16" i="93"/>
  <c r="AC16" i="93"/>
  <c r="AP16" i="93"/>
  <c r="W16" i="93"/>
  <c r="AR16" i="93"/>
  <c r="V16" i="93"/>
  <c r="AL16" i="93"/>
  <c r="AK16" i="93"/>
  <c r="Q16" i="93"/>
  <c r="I16" i="93"/>
  <c r="L16" i="93"/>
  <c r="G20" i="87"/>
  <c r="AB21" i="87"/>
  <c r="AB20" i="87" s="1"/>
  <c r="J21" i="87"/>
  <c r="J20" i="87" s="1"/>
  <c r="M21" i="87"/>
  <c r="M20" i="87" s="1"/>
  <c r="X21" i="87"/>
  <c r="X20" i="87" s="1"/>
  <c r="Y21" i="87"/>
  <c r="Y20" i="87" s="1"/>
  <c r="AI21" i="87"/>
  <c r="AI20" i="87" s="1"/>
  <c r="Z21" i="87"/>
  <c r="Z20" i="87" s="1"/>
  <c r="Q21" i="87"/>
  <c r="Q20" i="87" s="1"/>
  <c r="I21" i="87"/>
  <c r="I20" i="87" s="1"/>
  <c r="AK21" i="87"/>
  <c r="AK20" i="87" s="1"/>
  <c r="K21" i="87"/>
  <c r="K20" i="87" s="1"/>
  <c r="AJ21" i="87"/>
  <c r="AJ20" i="87" s="1"/>
  <c r="AH21" i="87"/>
  <c r="AM21" i="87"/>
  <c r="AM20" i="87" s="1"/>
  <c r="H21" i="87"/>
  <c r="AL21" i="87"/>
  <c r="AL20" i="87" s="1"/>
  <c r="AC21" i="87"/>
  <c r="AC20" i="87" s="1"/>
  <c r="L21" i="87"/>
  <c r="L20" i="87" s="1"/>
  <c r="S21" i="87"/>
  <c r="S20" i="87" s="1"/>
  <c r="R21" i="87"/>
  <c r="R20" i="87" s="1"/>
  <c r="AA21" i="87"/>
  <c r="AA20" i="87" s="1"/>
  <c r="P21" i="87"/>
  <c r="P20" i="87" s="1"/>
  <c r="V21" i="87"/>
  <c r="V20" i="87" s="1"/>
  <c r="AN21" i="87"/>
  <c r="AN20" i="87" s="1"/>
  <c r="N21" i="87"/>
  <c r="N20" i="87" s="1"/>
  <c r="AE21" i="87"/>
  <c r="AE20" i="87" s="1"/>
  <c r="AF21" i="87"/>
  <c r="AF20" i="87" s="1"/>
  <c r="AS21" i="87"/>
  <c r="AR21" i="87"/>
  <c r="AR20" i="87" s="1"/>
  <c r="AD21" i="87"/>
  <c r="AD20" i="87" s="1"/>
  <c r="W21" i="87"/>
  <c r="W20" i="87" s="1"/>
  <c r="AP21" i="87"/>
  <c r="AP20" i="87" s="1"/>
  <c r="AO21" i="87"/>
  <c r="AO20" i="87" s="1"/>
  <c r="O21" i="87"/>
  <c r="O20" i="87" s="1"/>
  <c r="AQ21" i="87"/>
  <c r="AQ20" i="87" s="1"/>
  <c r="G26" i="87"/>
  <c r="AV26" i="87" s="1"/>
  <c r="AV27" i="87"/>
  <c r="G26" i="93"/>
  <c r="AV26" i="93" s="1"/>
  <c r="AV27" i="93"/>
  <c r="AS16" i="92"/>
  <c r="Q16" i="92"/>
  <c r="V16" i="92"/>
  <c r="AP16" i="92"/>
  <c r="AL16" i="92"/>
  <c r="AE16" i="92"/>
  <c r="AN16" i="92"/>
  <c r="X16" i="92"/>
  <c r="AO16" i="92"/>
  <c r="AQ16" i="92"/>
  <c r="I16" i="92"/>
  <c r="M16" i="92"/>
  <c r="Y16" i="92"/>
  <c r="AC16" i="92"/>
  <c r="K16" i="92"/>
  <c r="S16" i="92"/>
  <c r="AA16" i="92"/>
  <c r="J16" i="92"/>
  <c r="AI16" i="92"/>
  <c r="AM16" i="92"/>
  <c r="AH16" i="92"/>
  <c r="H16" i="92"/>
  <c r="U16" i="92"/>
  <c r="AB16" i="92"/>
  <c r="AK16" i="92"/>
  <c r="AF16" i="92"/>
  <c r="AR16" i="92"/>
  <c r="Z16" i="92"/>
  <c r="AD16" i="92"/>
  <c r="P16" i="92"/>
  <c r="L16" i="92"/>
  <c r="N16" i="92"/>
  <c r="W16" i="92"/>
  <c r="R16" i="92"/>
  <c r="AJ16" i="92"/>
  <c r="O16" i="92"/>
  <c r="G20" i="88"/>
  <c r="AF21" i="88"/>
  <c r="AF20" i="88" s="1"/>
  <c r="X21" i="88"/>
  <c r="X20" i="88" s="1"/>
  <c r="R21" i="88"/>
  <c r="R20" i="88" s="1"/>
  <c r="AB21" i="88"/>
  <c r="AB20" i="88" s="1"/>
  <c r="Q21" i="88"/>
  <c r="Q20" i="88" s="1"/>
  <c r="AQ21" i="88"/>
  <c r="AQ20" i="88" s="1"/>
  <c r="L21" i="88"/>
  <c r="L20" i="88" s="1"/>
  <c r="AC21" i="88"/>
  <c r="AC20" i="88" s="1"/>
  <c r="O21" i="88"/>
  <c r="O20" i="88" s="1"/>
  <c r="P21" i="88"/>
  <c r="P20" i="88" s="1"/>
  <c r="U21" i="88"/>
  <c r="I21" i="88"/>
  <c r="I20" i="88" s="1"/>
  <c r="N21" i="88"/>
  <c r="N20" i="88" s="1"/>
  <c r="AM21" i="88"/>
  <c r="AM20" i="88" s="1"/>
  <c r="K21" i="88"/>
  <c r="K20" i="88" s="1"/>
  <c r="AR21" i="88"/>
  <c r="AR20" i="88" s="1"/>
  <c r="AD21" i="88"/>
  <c r="AD20" i="88" s="1"/>
  <c r="J21" i="88"/>
  <c r="J20" i="88" s="1"/>
  <c r="AO21" i="88"/>
  <c r="AO20" i="88" s="1"/>
  <c r="AP21" i="88"/>
  <c r="AP20" i="88" s="1"/>
  <c r="AI21" i="88"/>
  <c r="AI20" i="88" s="1"/>
  <c r="Z21" i="88"/>
  <c r="Z20" i="88" s="1"/>
  <c r="V21" i="88"/>
  <c r="V20" i="88" s="1"/>
  <c r="AS21" i="88"/>
  <c r="AL21" i="88"/>
  <c r="AL20" i="88" s="1"/>
  <c r="M21" i="88"/>
  <c r="M20" i="88" s="1"/>
  <c r="AA21" i="88"/>
  <c r="AA20" i="88" s="1"/>
  <c r="AE21" i="88"/>
  <c r="AE20" i="88" s="1"/>
  <c r="AH21" i="88"/>
  <c r="S21" i="88"/>
  <c r="AK21" i="88"/>
  <c r="AK20" i="88" s="1"/>
  <c r="Y21" i="88"/>
  <c r="Y20" i="88" s="1"/>
  <c r="AJ21" i="88"/>
  <c r="AJ20" i="88" s="1"/>
  <c r="H21" i="88"/>
  <c r="AN21" i="88"/>
  <c r="AN20" i="88" s="1"/>
  <c r="W21" i="88"/>
  <c r="W20" i="88" s="1"/>
  <c r="G20" i="93"/>
  <c r="K21" i="93"/>
  <c r="K20" i="93" s="1"/>
  <c r="I21" i="93"/>
  <c r="I20" i="93" s="1"/>
  <c r="AJ21" i="93"/>
  <c r="AJ20" i="93" s="1"/>
  <c r="AF21" i="93"/>
  <c r="AF20" i="93" s="1"/>
  <c r="AM21" i="93"/>
  <c r="AM20" i="93" s="1"/>
  <c r="AO21" i="93"/>
  <c r="AO20" i="93" s="1"/>
  <c r="M21" i="93"/>
  <c r="M20" i="93" s="1"/>
  <c r="AD21" i="93"/>
  <c r="AD20" i="93" s="1"/>
  <c r="Q21" i="93"/>
  <c r="Q20" i="93" s="1"/>
  <c r="AH21" i="93"/>
  <c r="AQ21" i="93"/>
  <c r="AQ20" i="93" s="1"/>
  <c r="AP21" i="93"/>
  <c r="AP20" i="93" s="1"/>
  <c r="Z21" i="93"/>
  <c r="Z20" i="93" s="1"/>
  <c r="J21" i="93"/>
  <c r="J20" i="93" s="1"/>
  <c r="AI21" i="93"/>
  <c r="AI20" i="93" s="1"/>
  <c r="N21" i="93"/>
  <c r="N20" i="93" s="1"/>
  <c r="W21" i="93"/>
  <c r="W20" i="93" s="1"/>
  <c r="AS21" i="93"/>
  <c r="P21" i="93"/>
  <c r="P20" i="93" s="1"/>
  <c r="V21" i="93"/>
  <c r="V20" i="93" s="1"/>
  <c r="Y21" i="93"/>
  <c r="Y20" i="93" s="1"/>
  <c r="AK21" i="93"/>
  <c r="AK20" i="93" s="1"/>
  <c r="AA21" i="93"/>
  <c r="AA20" i="93" s="1"/>
  <c r="AN21" i="93"/>
  <c r="AN20" i="93" s="1"/>
  <c r="AL21" i="93"/>
  <c r="AL20" i="93" s="1"/>
  <c r="AC21" i="93"/>
  <c r="AC20" i="93" s="1"/>
  <c r="AE21" i="93"/>
  <c r="AE20" i="93" s="1"/>
  <c r="S21" i="93"/>
  <c r="S20" i="93" s="1"/>
  <c r="O21" i="93"/>
  <c r="O20" i="93" s="1"/>
  <c r="R21" i="93"/>
  <c r="R20" i="93" s="1"/>
  <c r="H21" i="93"/>
  <c r="AR21" i="93"/>
  <c r="AR20" i="93" s="1"/>
  <c r="U21" i="93"/>
  <c r="L21" i="93"/>
  <c r="L20" i="93" s="1"/>
  <c r="AB21" i="93"/>
  <c r="AB20" i="93" s="1"/>
  <c r="X21" i="93"/>
  <c r="X20" i="93" s="1"/>
  <c r="AQ15" i="93"/>
  <c r="AD15" i="93"/>
  <c r="S15" i="93"/>
  <c r="I15" i="93"/>
  <c r="AK15" i="93"/>
  <c r="M15" i="93"/>
  <c r="AI15" i="93"/>
  <c r="V15" i="93"/>
  <c r="AM15" i="93"/>
  <c r="AB15" i="93"/>
  <c r="Q15" i="93"/>
  <c r="Z15" i="93"/>
  <c r="AS15" i="93"/>
  <c r="K15" i="93"/>
  <c r="AL15" i="93"/>
  <c r="U15" i="93"/>
  <c r="G14" i="93"/>
  <c r="AO15" i="93"/>
  <c r="N15" i="93"/>
  <c r="AE15" i="93"/>
  <c r="AH15" i="93"/>
  <c r="P15" i="93"/>
  <c r="O15" i="93"/>
  <c r="AC15" i="93"/>
  <c r="L15" i="93"/>
  <c r="X15" i="93"/>
  <c r="W15" i="93"/>
  <c r="AN15" i="93"/>
  <c r="AR15" i="93"/>
  <c r="AP15" i="93"/>
  <c r="Y15" i="93"/>
  <c r="H15" i="93"/>
  <c r="AF15" i="93"/>
  <c r="R15" i="93"/>
  <c r="AA15" i="93"/>
  <c r="AJ15" i="93"/>
  <c r="J15" i="93"/>
  <c r="AP15" i="94"/>
  <c r="N15" i="94"/>
  <c r="Y15" i="94"/>
  <c r="AI15" i="94"/>
  <c r="Q15" i="94"/>
  <c r="AO15" i="94"/>
  <c r="X15" i="94"/>
  <c r="W15" i="94"/>
  <c r="AJ15" i="94"/>
  <c r="AE15" i="94"/>
  <c r="AH15" i="94"/>
  <c r="AD15" i="94"/>
  <c r="M15" i="94"/>
  <c r="AK15" i="94"/>
  <c r="S15" i="94"/>
  <c r="U15" i="94"/>
  <c r="J15" i="94"/>
  <c r="AR15" i="94"/>
  <c r="G14" i="94"/>
  <c r="L15" i="94"/>
  <c r="AN15" i="94"/>
  <c r="H15" i="94"/>
  <c r="AQ15" i="94"/>
  <c r="Z15" i="94"/>
  <c r="I15" i="94"/>
  <c r="AF15" i="94"/>
  <c r="O15" i="94"/>
  <c r="AL15" i="94"/>
  <c r="R15" i="94"/>
  <c r="AC15" i="94"/>
  <c r="P15" i="94"/>
  <c r="AM15" i="94"/>
  <c r="V15" i="94"/>
  <c r="AS15" i="94"/>
  <c r="AB15" i="94"/>
  <c r="K15" i="94"/>
  <c r="AA15" i="94"/>
  <c r="R20" i="63"/>
  <c r="AJ15" i="87"/>
  <c r="J15" i="87"/>
  <c r="AD15" i="87"/>
  <c r="M15" i="87"/>
  <c r="AH15" i="87"/>
  <c r="P15" i="87"/>
  <c r="AE15" i="87"/>
  <c r="O15" i="87"/>
  <c r="R15" i="87"/>
  <c r="S15" i="87"/>
  <c r="AN15" i="87"/>
  <c r="AM15" i="87"/>
  <c r="V15" i="87"/>
  <c r="AP15" i="87"/>
  <c r="Y15" i="87"/>
  <c r="H15" i="87"/>
  <c r="AF15" i="87"/>
  <c r="AR15" i="87"/>
  <c r="AK15" i="87"/>
  <c r="G14" i="87"/>
  <c r="AI15" i="87"/>
  <c r="AL15" i="87"/>
  <c r="W15" i="87"/>
  <c r="X15" i="87"/>
  <c r="AB15" i="87"/>
  <c r="N15" i="87"/>
  <c r="Z15" i="87"/>
  <c r="AC15" i="87"/>
  <c r="AO15" i="87"/>
  <c r="AS15" i="87"/>
  <c r="Q15" i="87"/>
  <c r="AA15" i="87"/>
  <c r="AQ15" i="87"/>
  <c r="I15" i="87"/>
  <c r="L15" i="87"/>
  <c r="K15" i="87"/>
  <c r="AM15" i="91"/>
  <c r="V15" i="91"/>
  <c r="AS15" i="91"/>
  <c r="AB15" i="91"/>
  <c r="K15" i="91"/>
  <c r="N15" i="91"/>
  <c r="P15" i="91"/>
  <c r="AC15" i="91"/>
  <c r="AN15" i="91"/>
  <c r="R15" i="91"/>
  <c r="G14" i="91"/>
  <c r="AD15" i="91"/>
  <c r="M15" i="91"/>
  <c r="AK15" i="91"/>
  <c r="S15" i="91"/>
  <c r="U15" i="91"/>
  <c r="AH15" i="91"/>
  <c r="AJ15" i="91"/>
  <c r="Q15" i="91"/>
  <c r="X15" i="91"/>
  <c r="AE15" i="91"/>
  <c r="AP15" i="91"/>
  <c r="L15" i="91"/>
  <c r="AR15" i="91"/>
  <c r="AQ15" i="91"/>
  <c r="I15" i="91"/>
  <c r="O15" i="91"/>
  <c r="AI15" i="91"/>
  <c r="AO15" i="91"/>
  <c r="H15" i="91"/>
  <c r="J15" i="91"/>
  <c r="Z15" i="91"/>
  <c r="AF15" i="91"/>
  <c r="AL15" i="91"/>
  <c r="Y15" i="91"/>
  <c r="W15" i="91"/>
  <c r="AA15" i="91"/>
  <c r="S15" i="92"/>
  <c r="P15" i="92"/>
  <c r="V15" i="92"/>
  <c r="AM15" i="92"/>
  <c r="K15" i="92"/>
  <c r="AO15" i="92"/>
  <c r="G14" i="92"/>
  <c r="AL15" i="92"/>
  <c r="R15" i="92"/>
  <c r="AJ15" i="92"/>
  <c r="AR15" i="92"/>
  <c r="AK15" i="92"/>
  <c r="AH15" i="92"/>
  <c r="M15" i="92"/>
  <c r="AD15" i="92"/>
  <c r="X15" i="92"/>
  <c r="U15" i="92"/>
  <c r="J15" i="92"/>
  <c r="AA15" i="92"/>
  <c r="AB15" i="92"/>
  <c r="AI15" i="92"/>
  <c r="O15" i="92"/>
  <c r="N15" i="92"/>
  <c r="H15" i="92"/>
  <c r="I15" i="92"/>
  <c r="AQ15" i="92"/>
  <c r="AF15" i="92"/>
  <c r="L15" i="92"/>
  <c r="W15" i="92"/>
  <c r="Y15" i="92"/>
  <c r="Q15" i="92"/>
  <c r="AS15" i="92"/>
  <c r="AC15" i="92"/>
  <c r="AE15" i="92"/>
  <c r="AP15" i="92"/>
  <c r="Z15" i="92"/>
  <c r="AN15" i="92"/>
  <c r="AL15" i="88"/>
  <c r="U15" i="88"/>
  <c r="AC15" i="88"/>
  <c r="L15" i="88"/>
  <c r="AR15" i="88"/>
  <c r="AD15" i="88"/>
  <c r="M15" i="88"/>
  <c r="P15" i="88"/>
  <c r="O15" i="88"/>
  <c r="AB15" i="88"/>
  <c r="W15" i="88"/>
  <c r="AN15" i="88"/>
  <c r="AM15" i="88"/>
  <c r="V15" i="88"/>
  <c r="X15" i="88"/>
  <c r="G14" i="88"/>
  <c r="AH15" i="88"/>
  <c r="K15" i="88"/>
  <c r="AS15" i="88"/>
  <c r="N15" i="88"/>
  <c r="AE15" i="88"/>
  <c r="Z15" i="88"/>
  <c r="AP15" i="88"/>
  <c r="AA15" i="88"/>
  <c r="Q15" i="88"/>
  <c r="AF15" i="88"/>
  <c r="AJ15" i="88"/>
  <c r="AQ15" i="88"/>
  <c r="I15" i="88"/>
  <c r="H15" i="88"/>
  <c r="S15" i="88"/>
  <c r="J15" i="88"/>
  <c r="AI15" i="88"/>
  <c r="AO15" i="88"/>
  <c r="Y15" i="88"/>
  <c r="AK15" i="88"/>
  <c r="R15" i="88"/>
  <c r="U15" i="32"/>
  <c r="AL15" i="32"/>
  <c r="M15" i="32"/>
  <c r="AD15" i="32"/>
  <c r="O15" i="32"/>
  <c r="K15" i="32"/>
  <c r="AS15" i="32"/>
  <c r="W15" i="32"/>
  <c r="AR15" i="32"/>
  <c r="Y15" i="32"/>
  <c r="AP15" i="32"/>
  <c r="Q15" i="32"/>
  <c r="AI15" i="32"/>
  <c r="X15" i="32"/>
  <c r="S15" i="32"/>
  <c r="R15" i="32"/>
  <c r="AN15" i="32"/>
  <c r="AE15" i="32"/>
  <c r="L15" i="32"/>
  <c r="AC15" i="32"/>
  <c r="H15" i="32"/>
  <c r="V15" i="32"/>
  <c r="AM15" i="32"/>
  <c r="AF15" i="32"/>
  <c r="AB15" i="32"/>
  <c r="AJ15" i="32"/>
  <c r="J15" i="32"/>
  <c r="P15" i="32"/>
  <c r="AH15" i="32"/>
  <c r="I15" i="32"/>
  <c r="Z15" i="32"/>
  <c r="AQ15" i="32"/>
  <c r="AO15" i="32"/>
  <c r="AK15" i="32"/>
  <c r="N15" i="32"/>
  <c r="AA15" i="32"/>
  <c r="AK16" i="32"/>
  <c r="S16" i="32"/>
  <c r="Y16" i="32"/>
  <c r="AR16" i="32"/>
  <c r="V16" i="32"/>
  <c r="AL16" i="32"/>
  <c r="N16" i="32"/>
  <c r="R16" i="32"/>
  <c r="Q16" i="32"/>
  <c r="AS16" i="32"/>
  <c r="K16" i="32"/>
  <c r="AI16" i="32"/>
  <c r="J16" i="32"/>
  <c r="AP16" i="32"/>
  <c r="AO16" i="32"/>
  <c r="AJ16" i="32"/>
  <c r="AA16" i="32"/>
  <c r="U16" i="32"/>
  <c r="AC16" i="32"/>
  <c r="AF16" i="32"/>
  <c r="O16" i="32"/>
  <c r="M16" i="32"/>
  <c r="AM16" i="32"/>
  <c r="P16" i="32"/>
  <c r="AE16" i="32"/>
  <c r="I16" i="32"/>
  <c r="H16" i="32"/>
  <c r="L16" i="32"/>
  <c r="AB16" i="32"/>
  <c r="AH16" i="32"/>
  <c r="Z16" i="32"/>
  <c r="AN16" i="32"/>
  <c r="X16" i="32"/>
  <c r="W16" i="32"/>
  <c r="AQ16" i="32"/>
  <c r="AD16" i="32"/>
  <c r="S21" i="32"/>
  <c r="S20" i="32" s="1"/>
  <c r="AK21" i="32"/>
  <c r="AK20" i="32" s="1"/>
  <c r="AN21" i="32"/>
  <c r="AN20" i="32" s="1"/>
  <c r="I21" i="32"/>
  <c r="I20" i="32" s="1"/>
  <c r="AE21" i="32"/>
  <c r="AE20" i="32" s="1"/>
  <c r="P21" i="32"/>
  <c r="P20" i="32" s="1"/>
  <c r="AM21" i="32"/>
  <c r="AM20" i="32" s="1"/>
  <c r="W21" i="32"/>
  <c r="W20" i="32" s="1"/>
  <c r="Y21" i="32"/>
  <c r="Y20" i="32" s="1"/>
  <c r="K21" i="32"/>
  <c r="K20" i="32" s="1"/>
  <c r="AS21" i="32"/>
  <c r="AD21" i="32"/>
  <c r="AD20" i="32" s="1"/>
  <c r="AQ21" i="32"/>
  <c r="AQ20" i="32" s="1"/>
  <c r="AI21" i="32"/>
  <c r="AI20" i="32" s="1"/>
  <c r="AF21" i="32"/>
  <c r="AF20" i="32" s="1"/>
  <c r="AP21" i="32"/>
  <c r="AP20" i="32" s="1"/>
  <c r="J21" i="32"/>
  <c r="J20" i="32" s="1"/>
  <c r="R21" i="32"/>
  <c r="R20" i="32" s="1"/>
  <c r="X21" i="32"/>
  <c r="X20" i="32" s="1"/>
  <c r="AO21" i="32"/>
  <c r="AO20" i="32" s="1"/>
  <c r="M21" i="32"/>
  <c r="M20" i="32" s="1"/>
  <c r="N21" i="32"/>
  <c r="N20" i="32" s="1"/>
  <c r="AL21" i="32"/>
  <c r="AL20" i="32" s="1"/>
  <c r="V21" i="32"/>
  <c r="V20" i="32" s="1"/>
  <c r="AR21" i="32"/>
  <c r="AR20" i="32" s="1"/>
  <c r="AC21" i="32"/>
  <c r="AC20" i="32" s="1"/>
  <c r="AJ21" i="32"/>
  <c r="AJ20" i="32" s="1"/>
  <c r="AB21" i="32"/>
  <c r="AB20" i="32" s="1"/>
  <c r="U21" i="32"/>
  <c r="AA21" i="32"/>
  <c r="AA20" i="32" s="1"/>
  <c r="O21" i="32"/>
  <c r="O20" i="32" s="1"/>
  <c r="L21" i="32"/>
  <c r="L20" i="32" s="1"/>
  <c r="Z21" i="32"/>
  <c r="Z20" i="32" s="1"/>
  <c r="AH21" i="32"/>
  <c r="Q21" i="32"/>
  <c r="Q20" i="32" s="1"/>
  <c r="G20" i="32"/>
  <c r="H20" i="32"/>
  <c r="AL11" i="32"/>
  <c r="N110" i="24"/>
  <c r="O110" i="24" s="1"/>
  <c r="G108" i="24"/>
  <c r="G107" i="24" s="1"/>
  <c r="G106" i="24" s="1"/>
  <c r="J399" i="24"/>
  <c r="J406" i="24" s="1"/>
  <c r="F6" i="73" s="1"/>
  <c r="I399" i="24"/>
  <c r="L406" i="24"/>
  <c r="H6" i="73" s="1"/>
  <c r="AK31" i="77"/>
  <c r="AH6" i="80" s="1"/>
  <c r="AH12" i="52"/>
  <c r="N294" i="24"/>
  <c r="N200" i="24"/>
  <c r="I175" i="20"/>
  <c r="G14" i="32"/>
  <c r="AC132" i="32"/>
  <c r="Y94" i="32"/>
  <c r="N28" i="24"/>
  <c r="O28" i="24" s="1"/>
  <c r="H26" i="24"/>
  <c r="N27" i="24"/>
  <c r="O27" i="24" s="1"/>
  <c r="G26" i="24"/>
  <c r="G20" i="24"/>
  <c r="N20" i="24" s="1"/>
  <c r="O20" i="24" s="1"/>
  <c r="N21" i="24"/>
  <c r="O21" i="24" s="1"/>
  <c r="H14" i="24"/>
  <c r="N16" i="24"/>
  <c r="O16" i="24" s="1"/>
  <c r="G14" i="24"/>
  <c r="N15" i="24"/>
  <c r="O15" i="24" s="1"/>
  <c r="H175" i="20"/>
  <c r="H500" i="20" s="1"/>
  <c r="E28" i="66" s="1"/>
  <c r="AJ220" i="32"/>
  <c r="N220" i="32"/>
  <c r="AC82" i="32"/>
  <c r="AA88" i="32"/>
  <c r="AN88" i="32"/>
  <c r="P100" i="32"/>
  <c r="J100" i="32"/>
  <c r="K88" i="32"/>
  <c r="Y100" i="32"/>
  <c r="AF220" i="32"/>
  <c r="AL82" i="32"/>
  <c r="AR220" i="32"/>
  <c r="AD88" i="32"/>
  <c r="AR82" i="32"/>
  <c r="AI100" i="32"/>
  <c r="I82" i="32"/>
  <c r="M82" i="32"/>
  <c r="X220" i="32"/>
  <c r="AM220" i="32"/>
  <c r="AB76" i="32"/>
  <c r="U100" i="32"/>
  <c r="AQ100" i="32"/>
  <c r="AS88" i="32"/>
  <c r="AH220" i="32"/>
  <c r="V132" i="32"/>
  <c r="K132" i="32"/>
  <c r="AB100" i="32"/>
  <c r="O100" i="32"/>
  <c r="AP220" i="32"/>
  <c r="AE220" i="32"/>
  <c r="AK220" i="32"/>
  <c r="P132" i="32"/>
  <c r="O132" i="32"/>
  <c r="AO194" i="32"/>
  <c r="AH132" i="32"/>
  <c r="I132" i="32"/>
  <c r="W132" i="32"/>
  <c r="AE132" i="32"/>
  <c r="AO126" i="32"/>
  <c r="S220" i="32"/>
  <c r="AQ220" i="32"/>
  <c r="P220" i="32"/>
  <c r="AO100" i="32"/>
  <c r="J94" i="32"/>
  <c r="AA120" i="32"/>
  <c r="W88" i="32"/>
  <c r="AK82" i="32"/>
  <c r="AH94" i="32"/>
  <c r="L220" i="32"/>
  <c r="K94" i="32"/>
  <c r="AJ82" i="32"/>
  <c r="AQ94" i="32"/>
  <c r="W76" i="32"/>
  <c r="AK194" i="32"/>
  <c r="AA220" i="32"/>
  <c r="AH88" i="32"/>
  <c r="AE126" i="32"/>
  <c r="AF82" i="32"/>
  <c r="Q94" i="32"/>
  <c r="AE100" i="32"/>
  <c r="AB120" i="32"/>
  <c r="AO82" i="32"/>
  <c r="AS100" i="32"/>
  <c r="V100" i="32"/>
  <c r="V82" i="32"/>
  <c r="W82" i="32"/>
  <c r="AD94" i="32"/>
  <c r="AO76" i="32"/>
  <c r="AR126" i="32"/>
  <c r="AB88" i="32"/>
  <c r="AQ88" i="32"/>
  <c r="AF94" i="32"/>
  <c r="AO120" i="32"/>
  <c r="P126" i="32"/>
  <c r="AS94" i="32"/>
  <c r="AC220" i="32"/>
  <c r="AD120" i="32"/>
  <c r="X120" i="32"/>
  <c r="AB82" i="32"/>
  <c r="AL94" i="32"/>
  <c r="P108" i="32"/>
  <c r="R132" i="32"/>
  <c r="L82" i="32"/>
  <c r="AO88" i="32"/>
  <c r="X32" i="32"/>
  <c r="AE194" i="32"/>
  <c r="Y132" i="32"/>
  <c r="AN132" i="32"/>
  <c r="AM100" i="32"/>
  <c r="AQ82" i="32"/>
  <c r="P88" i="32"/>
  <c r="N94" i="32"/>
  <c r="X82" i="32"/>
  <c r="AL88" i="32"/>
  <c r="N82" i="32"/>
  <c r="AR76" i="32"/>
  <c r="S82" i="32"/>
  <c r="AE88" i="32"/>
  <c r="AB94" i="32"/>
  <c r="AJ94" i="32"/>
  <c r="AR94" i="32"/>
  <c r="U220" i="32"/>
  <c r="AH120" i="32"/>
  <c r="Z76" i="32"/>
  <c r="AF126" i="32"/>
  <c r="L88" i="32"/>
  <c r="AA100" i="32"/>
  <c r="Z94" i="32"/>
  <c r="M194" i="32"/>
  <c r="U194" i="32"/>
  <c r="L108" i="32"/>
  <c r="AO132" i="32"/>
  <c r="AE214" i="32"/>
  <c r="AE94" i="32"/>
  <c r="V120" i="32"/>
  <c r="AM120" i="32"/>
  <c r="M94" i="32"/>
  <c r="W194" i="32"/>
  <c r="AJ194" i="32"/>
  <c r="J132" i="32"/>
  <c r="AR132" i="32"/>
  <c r="AC100" i="32"/>
  <c r="AR194" i="32"/>
  <c r="P194" i="32"/>
  <c r="V76" i="32"/>
  <c r="Q220" i="32"/>
  <c r="AF194" i="32"/>
  <c r="AE82" i="32"/>
  <c r="S88" i="32"/>
  <c r="I88" i="32"/>
  <c r="AP132" i="32"/>
  <c r="R100" i="32"/>
  <c r="K82" i="32"/>
  <c r="AR108" i="32"/>
  <c r="Z132" i="32"/>
  <c r="AF132" i="32"/>
  <c r="L32" i="32"/>
  <c r="AP88" i="32"/>
  <c r="U132" i="32"/>
  <c r="AM132" i="32"/>
  <c r="O82" i="32"/>
  <c r="P82" i="32"/>
  <c r="AN82" i="32"/>
  <c r="X88" i="32"/>
  <c r="Y88" i="32"/>
  <c r="W32" i="32"/>
  <c r="N100" i="32"/>
  <c r="R76" i="32"/>
  <c r="M100" i="32"/>
  <c r="O194" i="32"/>
  <c r="J194" i="32"/>
  <c r="Q194" i="32"/>
  <c r="AO94" i="32"/>
  <c r="Z220" i="32"/>
  <c r="AC88" i="32"/>
  <c r="M88" i="32"/>
  <c r="L94" i="32"/>
  <c r="R82" i="32"/>
  <c r="AI76" i="32"/>
  <c r="Z88" i="32"/>
  <c r="AN94" i="32"/>
  <c r="AA194" i="32"/>
  <c r="AC194" i="32"/>
  <c r="AB194" i="32"/>
  <c r="Y82" i="32"/>
  <c r="AR88" i="32"/>
  <c r="X76" i="32"/>
  <c r="AL76" i="32"/>
  <c r="AL100" i="32"/>
  <c r="V94" i="32"/>
  <c r="AS120" i="32"/>
  <c r="W220" i="32"/>
  <c r="U88" i="32"/>
  <c r="AC32" i="32"/>
  <c r="AP126" i="32"/>
  <c r="I100" i="32"/>
  <c r="AF88" i="32"/>
  <c r="AI120" i="32"/>
  <c r="AN120" i="32"/>
  <c r="J120" i="32"/>
  <c r="W120" i="32"/>
  <c r="AF120" i="32"/>
  <c r="AA94" i="32"/>
  <c r="N194" i="32"/>
  <c r="O76" i="32"/>
  <c r="AL220" i="32"/>
  <c r="U126" i="32"/>
  <c r="AM94" i="32"/>
  <c r="AI94" i="32"/>
  <c r="X94" i="32"/>
  <c r="AI220" i="32"/>
  <c r="AO220" i="32"/>
  <c r="AH82" i="32"/>
  <c r="AK94" i="32"/>
  <c r="M220" i="32"/>
  <c r="AN220" i="32"/>
  <c r="AB220" i="32"/>
  <c r="K120" i="32"/>
  <c r="R120" i="32"/>
  <c r="I220" i="32"/>
  <c r="R108" i="32"/>
  <c r="U82" i="32"/>
  <c r="U120" i="32"/>
  <c r="R220" i="32"/>
  <c r="AS220" i="32"/>
  <c r="J220" i="32"/>
  <c r="O220" i="32"/>
  <c r="Z233" i="32"/>
  <c r="AP63" i="32"/>
  <c r="N120" i="32"/>
  <c r="I120" i="32"/>
  <c r="I94" i="32"/>
  <c r="AM233" i="32"/>
  <c r="L132" i="32"/>
  <c r="R88" i="32"/>
  <c r="U94" i="32"/>
  <c r="S120" i="32"/>
  <c r="AQ120" i="32"/>
  <c r="AC120" i="32"/>
  <c r="J214" i="32"/>
  <c r="AS82" i="32"/>
  <c r="Z82" i="32"/>
  <c r="AA126" i="32"/>
  <c r="I76" i="32"/>
  <c r="R94" i="32"/>
  <c r="AC94" i="32"/>
  <c r="Y120" i="32"/>
  <c r="S94" i="32"/>
  <c r="AD194" i="32"/>
  <c r="W100" i="32"/>
  <c r="M120" i="32"/>
  <c r="P120" i="32"/>
  <c r="AR120" i="32"/>
  <c r="AL120" i="32"/>
  <c r="P94" i="32"/>
  <c r="F75" i="24"/>
  <c r="O75" i="24" s="1"/>
  <c r="AQ194" i="32"/>
  <c r="V220" i="32"/>
  <c r="AC108" i="32"/>
  <c r="N126" i="32"/>
  <c r="S32" i="32"/>
  <c r="AJ51" i="32"/>
  <c r="AC57" i="32"/>
  <c r="V233" i="32"/>
  <c r="AR63" i="32"/>
  <c r="P32" i="32"/>
  <c r="AP94" i="32"/>
  <c r="W94" i="32"/>
  <c r="Q100" i="32"/>
  <c r="Q88" i="32"/>
  <c r="AR100" i="32"/>
  <c r="Z100" i="32"/>
  <c r="AH126" i="32"/>
  <c r="AK88" i="32"/>
  <c r="O94" i="32"/>
  <c r="L100" i="32"/>
  <c r="X194" i="32"/>
  <c r="Y194" i="32"/>
  <c r="AL132" i="32"/>
  <c r="AD214" i="32"/>
  <c r="AO214" i="32"/>
  <c r="AK214" i="32"/>
  <c r="AF100" i="32"/>
  <c r="AN194" i="32"/>
  <c r="AK108" i="32"/>
  <c r="O296" i="24"/>
  <c r="F295" i="24"/>
  <c r="AH114" i="32"/>
  <c r="AP100" i="32"/>
  <c r="S100" i="32"/>
  <c r="AJ88" i="32"/>
  <c r="AE108" i="32"/>
  <c r="AI233" i="32"/>
  <c r="J233" i="32"/>
  <c r="AA132" i="32"/>
  <c r="AJ132" i="32"/>
  <c r="AI214" i="32"/>
  <c r="AH100" i="32"/>
  <c r="V69" i="32"/>
  <c r="M108" i="32"/>
  <c r="AB132" i="32"/>
  <c r="AI132" i="32"/>
  <c r="AD100" i="32"/>
  <c r="M76" i="32"/>
  <c r="R194" i="32"/>
  <c r="U76" i="32"/>
  <c r="N88" i="32"/>
  <c r="AB182" i="32"/>
  <c r="AF32" i="32"/>
  <c r="S194" i="32"/>
  <c r="V194" i="32"/>
  <c r="V108" i="32"/>
  <c r="R208" i="32"/>
  <c r="W114" i="32"/>
  <c r="AI108" i="32"/>
  <c r="Y108" i="32"/>
  <c r="R63" i="32"/>
  <c r="M63" i="32"/>
  <c r="M132" i="32"/>
  <c r="AK132" i="32"/>
  <c r="X100" i="32"/>
  <c r="AQ76" i="32"/>
  <c r="M57" i="32"/>
  <c r="AF233" i="32"/>
  <c r="S233" i="32"/>
  <c r="AA188" i="32"/>
  <c r="AM108" i="32"/>
  <c r="AS132" i="32"/>
  <c r="S132" i="32"/>
  <c r="AN214" i="32"/>
  <c r="AP214" i="32"/>
  <c r="AJ100" i="32"/>
  <c r="AN76" i="32"/>
  <c r="AK100" i="32"/>
  <c r="K76" i="32"/>
  <c r="AH76" i="32"/>
  <c r="AR208" i="32"/>
  <c r="AP208" i="32"/>
  <c r="AJ214" i="32"/>
  <c r="O239" i="32"/>
  <c r="O76" i="24"/>
  <c r="J108" i="32"/>
  <c r="AP233" i="32"/>
  <c r="M233" i="32"/>
  <c r="K194" i="32"/>
  <c r="AM194" i="32"/>
  <c r="AL194" i="32"/>
  <c r="AD82" i="32"/>
  <c r="K28" i="66"/>
  <c r="AE76" i="32"/>
  <c r="AC182" i="32"/>
  <c r="AI182" i="32"/>
  <c r="N76" i="32"/>
  <c r="V208" i="32"/>
  <c r="O214" i="32"/>
  <c r="AR214" i="32"/>
  <c r="AI88" i="32"/>
  <c r="P188" i="32"/>
  <c r="Y57" i="32"/>
  <c r="P214" i="32"/>
  <c r="J32" i="32"/>
  <c r="AP32" i="32"/>
  <c r="Z32" i="32"/>
  <c r="AM76" i="32"/>
  <c r="V88" i="32"/>
  <c r="N57" i="32"/>
  <c r="AP76" i="32"/>
  <c r="AL214" i="32"/>
  <c r="AN126" i="32"/>
  <c r="Z208" i="32"/>
  <c r="W208" i="32"/>
  <c r="AL208" i="32"/>
  <c r="Y208" i="32"/>
  <c r="AE63" i="32"/>
  <c r="AC63" i="32"/>
  <c r="V32" i="32"/>
  <c r="AP57" i="32"/>
  <c r="AC214" i="32"/>
  <c r="S57" i="32"/>
  <c r="I57" i="32"/>
  <c r="AM82" i="32"/>
  <c r="AE233" i="32"/>
  <c r="AO233" i="32"/>
  <c r="Z63" i="32"/>
  <c r="AH214" i="32"/>
  <c r="W214" i="32"/>
  <c r="M114" i="32"/>
  <c r="AR182" i="32"/>
  <c r="AJ233" i="32"/>
  <c r="AR233" i="32"/>
  <c r="L233" i="32"/>
  <c r="Y233" i="32"/>
  <c r="AS233" i="32"/>
  <c r="O208" i="32"/>
  <c r="I63" i="32"/>
  <c r="AJ63" i="32"/>
  <c r="AF214" i="32"/>
  <c r="R182" i="32"/>
  <c r="AJ114" i="32"/>
  <c r="AF108" i="32"/>
  <c r="P233" i="32"/>
  <c r="U214" i="32"/>
  <c r="L114" i="32"/>
  <c r="R57" i="32"/>
  <c r="O57" i="32"/>
  <c r="AI57" i="32"/>
  <c r="AI126" i="32"/>
  <c r="AC76" i="32"/>
  <c r="K126" i="32"/>
  <c r="AS126" i="32"/>
  <c r="AK126" i="32"/>
  <c r="AK76" i="32"/>
  <c r="AI194" i="32"/>
  <c r="Z194" i="32"/>
  <c r="AH194" i="32"/>
  <c r="I194" i="32"/>
  <c r="I214" i="32"/>
  <c r="P63" i="32"/>
  <c r="AM126" i="32"/>
  <c r="Z126" i="32"/>
  <c r="V51" i="32"/>
  <c r="F75" i="32"/>
  <c r="AS188" i="32"/>
  <c r="AP188" i="32"/>
  <c r="AS76" i="32"/>
  <c r="S76" i="32"/>
  <c r="O126" i="32"/>
  <c r="W182" i="32"/>
  <c r="M214" i="32"/>
  <c r="L214" i="32"/>
  <c r="AL114" i="32"/>
  <c r="L76" i="32"/>
  <c r="K32" i="32"/>
  <c r="O188" i="32"/>
  <c r="AC188" i="32"/>
  <c r="AA202" i="32"/>
  <c r="AP202" i="32"/>
  <c r="AM239" i="32"/>
  <c r="Q239" i="32"/>
  <c r="AH182" i="32"/>
  <c r="L194" i="32"/>
  <c r="AD114" i="32"/>
  <c r="Q114" i="32"/>
  <c r="AE114" i="32"/>
  <c r="AF76" i="32"/>
  <c r="W126" i="32"/>
  <c r="AK182" i="32"/>
  <c r="U182" i="32"/>
  <c r="AD76" i="32"/>
  <c r="O63" i="32"/>
  <c r="AF63" i="32"/>
  <c r="Y239" i="32"/>
  <c r="X126" i="32"/>
  <c r="AJ182" i="32"/>
  <c r="Y220" i="32"/>
  <c r="AD220" i="32"/>
  <c r="W108" i="32"/>
  <c r="AB108" i="32"/>
  <c r="AS63" i="32"/>
  <c r="AB63" i="32"/>
  <c r="O51" i="32"/>
  <c r="K220" i="32"/>
  <c r="AI63" i="32"/>
  <c r="AM63" i="32"/>
  <c r="AO182" i="32"/>
  <c r="K239" i="32"/>
  <c r="I126" i="32"/>
  <c r="AB126" i="32"/>
  <c r="Q32" i="32"/>
  <c r="S108" i="32"/>
  <c r="AJ108" i="32"/>
  <c r="R69" i="32"/>
  <c r="AI69" i="32"/>
  <c r="AO108" i="32"/>
  <c r="AS108" i="32"/>
  <c r="J63" i="32"/>
  <c r="AL63" i="32"/>
  <c r="L63" i="32"/>
  <c r="AM202" i="32"/>
  <c r="R126" i="32"/>
  <c r="N114" i="32"/>
  <c r="AM114" i="32"/>
  <c r="AQ114" i="32"/>
  <c r="P114" i="32"/>
  <c r="AM51" i="32"/>
  <c r="J182" i="32"/>
  <c r="AE120" i="32"/>
  <c r="Z57" i="32"/>
  <c r="K57" i="32"/>
  <c r="AH57" i="32"/>
  <c r="V57" i="32"/>
  <c r="AH188" i="32"/>
  <c r="AL69" i="32"/>
  <c r="AP108" i="32"/>
  <c r="Z108" i="32"/>
  <c r="I108" i="32"/>
  <c r="O108" i="32"/>
  <c r="AF208" i="32"/>
  <c r="Y63" i="32"/>
  <c r="AO63" i="32"/>
  <c r="S63" i="32"/>
  <c r="V63" i="32"/>
  <c r="W63" i="32"/>
  <c r="I176" i="32"/>
  <c r="AI176" i="32"/>
  <c r="L176" i="32"/>
  <c r="AC114" i="32"/>
  <c r="AI114" i="32"/>
  <c r="Z182" i="32"/>
  <c r="P182" i="32"/>
  <c r="Q57" i="32"/>
  <c r="J51" i="32"/>
  <c r="V214" i="32"/>
  <c r="M32" i="32"/>
  <c r="AJ32" i="32"/>
  <c r="V114" i="32"/>
  <c r="AO114" i="32"/>
  <c r="O114" i="32"/>
  <c r="L126" i="32"/>
  <c r="I182" i="32"/>
  <c r="AF182" i="32"/>
  <c r="L188" i="32"/>
  <c r="V188" i="32"/>
  <c r="M188" i="32"/>
  <c r="AQ188" i="32"/>
  <c r="W51" i="32"/>
  <c r="AI51" i="32"/>
  <c r="S126" i="32"/>
  <c r="Y114" i="32"/>
  <c r="AR114" i="32"/>
  <c r="R114" i="32"/>
  <c r="J114" i="32"/>
  <c r="AB114" i="32"/>
  <c r="AF114" i="32"/>
  <c r="Y76" i="32"/>
  <c r="V202" i="32"/>
  <c r="Q188" i="32"/>
  <c r="Q51" i="32"/>
  <c r="AE57" i="32"/>
  <c r="L57" i="32"/>
  <c r="AD51" i="32"/>
  <c r="AO57" i="32"/>
  <c r="AN57" i="32"/>
  <c r="AE202" i="32"/>
  <c r="O69" i="32"/>
  <c r="O120" i="32"/>
  <c r="U57" i="32"/>
  <c r="AA82" i="32"/>
  <c r="AR69" i="32"/>
  <c r="AB69" i="32"/>
  <c r="AL170" i="32"/>
  <c r="AI239" i="32"/>
  <c r="S51" i="32"/>
  <c r="P57" i="32"/>
  <c r="AR57" i="32"/>
  <c r="P202" i="32"/>
  <c r="R214" i="32"/>
  <c r="AM214" i="32"/>
  <c r="AA114" i="32"/>
  <c r="AP114" i="32"/>
  <c r="I114" i="32"/>
  <c r="AK114" i="32"/>
  <c r="AJ76" i="32"/>
  <c r="AF57" i="32"/>
  <c r="AS114" i="32"/>
  <c r="Z114" i="32"/>
  <c r="S114" i="32"/>
  <c r="M182" i="32"/>
  <c r="AP182" i="32"/>
  <c r="AE182" i="32"/>
  <c r="V182" i="32"/>
  <c r="AJ188" i="32"/>
  <c r="AR188" i="32"/>
  <c r="AC51" i="32"/>
  <c r="J57" i="32"/>
  <c r="M51" i="32"/>
  <c r="L120" i="32"/>
  <c r="AB32" i="32"/>
  <c r="N182" i="32"/>
  <c r="AS182" i="32"/>
  <c r="J239" i="32"/>
  <c r="L239" i="32"/>
  <c r="AH239" i="32"/>
  <c r="AS239" i="32"/>
  <c r="X57" i="32"/>
  <c r="AJ57" i="32"/>
  <c r="AL239" i="32"/>
  <c r="AP194" i="32"/>
  <c r="S202" i="32"/>
  <c r="Q202" i="32"/>
  <c r="AL126" i="32"/>
  <c r="AD126" i="32"/>
  <c r="AJ69" i="32"/>
  <c r="AF69" i="32"/>
  <c r="K202" i="32"/>
  <c r="AA57" i="32"/>
  <c r="Y51" i="32"/>
  <c r="Q126" i="32"/>
  <c r="AN239" i="32"/>
  <c r="AQ182" i="32"/>
  <c r="K182" i="32"/>
  <c r="AN114" i="32"/>
  <c r="J126" i="32"/>
  <c r="R188" i="32"/>
  <c r="AK188" i="32"/>
  <c r="Z188" i="32"/>
  <c r="AM57" i="32"/>
  <c r="AQ57" i="32"/>
  <c r="Z151" i="32"/>
  <c r="AC151" i="32"/>
  <c r="AQ214" i="32"/>
  <c r="S214" i="32"/>
  <c r="AS57" i="32"/>
  <c r="AD57" i="32"/>
  <c r="AK57" i="32"/>
  <c r="AL57" i="32"/>
  <c r="AB57" i="32"/>
  <c r="M69" i="32"/>
  <c r="AK120" i="32"/>
  <c r="AJ120" i="32"/>
  <c r="AP120" i="32"/>
  <c r="I233" i="32"/>
  <c r="AL233" i="32"/>
  <c r="AJ208" i="32"/>
  <c r="AO202" i="32"/>
  <c r="AI202" i="32"/>
  <c r="AH202" i="32"/>
  <c r="AO239" i="32"/>
  <c r="AB239" i="32"/>
  <c r="Z120" i="32"/>
  <c r="W57" i="32"/>
  <c r="P69" i="32"/>
  <c r="AO69" i="32"/>
  <c r="AQ69" i="32"/>
  <c r="AC233" i="32"/>
  <c r="Z214" i="32"/>
  <c r="Y214" i="32"/>
  <c r="X214" i="32"/>
  <c r="AJ239" i="32"/>
  <c r="AL188" i="32"/>
  <c r="AO176" i="32"/>
  <c r="AB202" i="32"/>
  <c r="X202" i="32"/>
  <c r="AD202" i="32"/>
  <c r="AK202" i="32"/>
  <c r="AL51" i="32"/>
  <c r="AO188" i="32"/>
  <c r="AF51" i="32"/>
  <c r="X239" i="32"/>
  <c r="AK239" i="32"/>
  <c r="AK32" i="32"/>
  <c r="I202" i="32"/>
  <c r="AN202" i="32"/>
  <c r="K51" i="32"/>
  <c r="AO51" i="32"/>
  <c r="AD239" i="32"/>
  <c r="J188" i="32"/>
  <c r="AE32" i="32"/>
  <c r="AD32" i="32"/>
  <c r="Y188" i="32"/>
  <c r="AM188" i="32"/>
  <c r="K188" i="32"/>
  <c r="AE188" i="32"/>
  <c r="AS51" i="32"/>
  <c r="M239" i="32"/>
  <c r="U239" i="32"/>
  <c r="AN182" i="32"/>
  <c r="N188" i="32"/>
  <c r="AD188" i="32"/>
  <c r="AE239" i="32"/>
  <c r="AQ239" i="32"/>
  <c r="AF202" i="32"/>
  <c r="N239" i="32"/>
  <c r="P239" i="32"/>
  <c r="X188" i="32"/>
  <c r="S239" i="32"/>
  <c r="AA76" i="32"/>
  <c r="P76" i="32"/>
  <c r="S208" i="32"/>
  <c r="P208" i="32"/>
  <c r="AO208" i="32"/>
  <c r="L69" i="32"/>
  <c r="AE69" i="32"/>
  <c r="AM69" i="32"/>
  <c r="W69" i="32"/>
  <c r="O139" i="32"/>
  <c r="L208" i="32"/>
  <c r="AK208" i="32"/>
  <c r="J208" i="32"/>
  <c r="Y182" i="32"/>
  <c r="AS194" i="32"/>
  <c r="Q214" i="32"/>
  <c r="AS214" i="32"/>
  <c r="AR202" i="32"/>
  <c r="AL202" i="32"/>
  <c r="AS208" i="32"/>
  <c r="AB214" i="32"/>
  <c r="U32" i="32"/>
  <c r="AM32" i="32"/>
  <c r="I32" i="32"/>
  <c r="U202" i="32"/>
  <c r="Y202" i="32"/>
  <c r="L202" i="32"/>
  <c r="AS202" i="32"/>
  <c r="O202" i="32"/>
  <c r="AN51" i="32"/>
  <c r="AP51" i="32"/>
  <c r="R51" i="32"/>
  <c r="L51" i="32"/>
  <c r="Z51" i="32"/>
  <c r="W239" i="32"/>
  <c r="AA182" i="32"/>
  <c r="L182" i="32"/>
  <c r="AB188" i="32"/>
  <c r="AI188" i="32"/>
  <c r="I188" i="32"/>
  <c r="S188" i="32"/>
  <c r="W188" i="32"/>
  <c r="AA51" i="32"/>
  <c r="AH51" i="32"/>
  <c r="Y32" i="32"/>
  <c r="M202" i="32"/>
  <c r="AQ51" i="32"/>
  <c r="N51" i="32"/>
  <c r="AR51" i="32"/>
  <c r="AF188" i="32"/>
  <c r="N32" i="32"/>
  <c r="J82" i="32"/>
  <c r="AN188" i="32"/>
  <c r="V126" i="32"/>
  <c r="AE170" i="32"/>
  <c r="AR32" i="32"/>
  <c r="Q120" i="32"/>
  <c r="AP239" i="32"/>
  <c r="U188" i="32"/>
  <c r="I239" i="32"/>
  <c r="V239" i="32"/>
  <c r="AP69" i="32"/>
  <c r="S69" i="32"/>
  <c r="W233" i="32"/>
  <c r="AI208" i="32"/>
  <c r="I208" i="32"/>
  <c r="AB208" i="32"/>
  <c r="Z176" i="32"/>
  <c r="J202" i="32"/>
  <c r="X69" i="32"/>
  <c r="AC69" i="32"/>
  <c r="AB233" i="32"/>
  <c r="O233" i="32"/>
  <c r="R233" i="32"/>
  <c r="AC208" i="32"/>
  <c r="AE208" i="32"/>
  <c r="M208" i="32"/>
  <c r="AL32" i="32"/>
  <c r="AC202" i="32"/>
  <c r="R239" i="32"/>
  <c r="Z202" i="32"/>
  <c r="AF239" i="32"/>
  <c r="Z239" i="32"/>
  <c r="S182" i="32"/>
  <c r="AM182" i="32"/>
  <c r="AM88" i="32"/>
  <c r="AD170" i="32"/>
  <c r="Z139" i="32"/>
  <c r="AN145" i="32"/>
  <c r="AC239" i="32"/>
  <c r="AR239" i="32"/>
  <c r="R32" i="32"/>
  <c r="AN32" i="32"/>
  <c r="AH32" i="32"/>
  <c r="AI82" i="32"/>
  <c r="Z69" i="32"/>
  <c r="Y139" i="32"/>
  <c r="AS139" i="32"/>
  <c r="J88" i="32"/>
  <c r="AA239" i="32"/>
  <c r="O88" i="32"/>
  <c r="Q182" i="32"/>
  <c r="AP82" i="32"/>
  <c r="I69" i="32"/>
  <c r="J69" i="32"/>
  <c r="O182" i="32"/>
  <c r="K100" i="32"/>
  <c r="X182" i="32"/>
  <c r="AL182" i="32"/>
  <c r="AD182" i="32"/>
  <c r="AR151" i="32"/>
  <c r="P151" i="32"/>
  <c r="U151" i="32"/>
  <c r="AH151" i="32"/>
  <c r="J176" i="32"/>
  <c r="AJ176" i="32"/>
  <c r="AQ32" i="32"/>
  <c r="R176" i="32"/>
  <c r="O176" i="32"/>
  <c r="AR176" i="32"/>
  <c r="V176" i="32"/>
  <c r="R139" i="32"/>
  <c r="K214" i="32"/>
  <c r="Q76" i="32"/>
  <c r="J76" i="32"/>
  <c r="M151" i="32"/>
  <c r="Q151" i="32"/>
  <c r="AL151" i="32"/>
  <c r="S176" i="32"/>
  <c r="AK176" i="32"/>
  <c r="AJ157" i="32"/>
  <c r="L157" i="32"/>
  <c r="V170" i="32"/>
  <c r="R170" i="32"/>
  <c r="L170" i="32"/>
  <c r="Q82" i="32"/>
  <c r="F326" i="24"/>
  <c r="O326" i="24" s="1"/>
  <c r="Y126" i="32"/>
  <c r="AB157" i="32"/>
  <c r="AP176" i="32"/>
  <c r="AS176" i="32"/>
  <c r="AF176" i="32"/>
  <c r="AC176" i="32"/>
  <c r="M51" i="24"/>
  <c r="N51" i="24" s="1"/>
  <c r="O51" i="24" s="1"/>
  <c r="N52" i="24"/>
  <c r="O52" i="24" s="1"/>
  <c r="M176" i="32"/>
  <c r="AB176" i="32"/>
  <c r="AQ126" i="32"/>
  <c r="AN100" i="32"/>
  <c r="K151" i="32"/>
  <c r="AF139" i="32"/>
  <c r="AC170" i="32"/>
  <c r="M126" i="32"/>
  <c r="J151" i="32"/>
  <c r="AM151" i="32"/>
  <c r="AL145" i="32"/>
  <c r="L145" i="32"/>
  <c r="AR157" i="32"/>
  <c r="AM176" i="32"/>
  <c r="U51" i="32"/>
  <c r="AJ126" i="32"/>
  <c r="AC139" i="32"/>
  <c r="M157" i="32"/>
  <c r="AD26" i="32"/>
  <c r="Q145" i="32"/>
  <c r="I151" i="32"/>
  <c r="L151" i="32"/>
  <c r="W176" i="32"/>
  <c r="Y176" i="32"/>
  <c r="S151" i="32"/>
  <c r="AB151" i="32"/>
  <c r="AA151" i="32"/>
  <c r="AO151" i="32"/>
  <c r="AI151" i="32"/>
  <c r="P170" i="32"/>
  <c r="I170" i="32"/>
  <c r="AE176" i="32"/>
  <c r="V151" i="32"/>
  <c r="N151" i="32"/>
  <c r="N202" i="32"/>
  <c r="AE51" i="32"/>
  <c r="X51" i="32"/>
  <c r="P51" i="32"/>
  <c r="AK51" i="32"/>
  <c r="AS32" i="32"/>
  <c r="O32" i="32"/>
  <c r="X114" i="32"/>
  <c r="N145" i="32"/>
  <c r="AE145" i="32"/>
  <c r="K114" i="32"/>
  <c r="U114" i="32"/>
  <c r="AH145" i="32"/>
  <c r="I51" i="32"/>
  <c r="AB51" i="32"/>
  <c r="R151" i="32"/>
  <c r="AD151" i="32"/>
  <c r="AF170" i="32"/>
  <c r="AN170" i="32"/>
  <c r="Z170" i="32"/>
  <c r="AL176" i="32"/>
  <c r="P176" i="32"/>
  <c r="AJ151" i="32"/>
  <c r="AS151" i="32"/>
  <c r="AP170" i="32"/>
  <c r="J170" i="32"/>
  <c r="AR170" i="32"/>
  <c r="AJ145" i="32"/>
  <c r="AQ202" i="32"/>
  <c r="AJ202" i="32"/>
  <c r="AC126" i="32"/>
  <c r="F169" i="24"/>
  <c r="O169" i="24" s="1"/>
  <c r="F263" i="24"/>
  <c r="O263" i="24" s="1"/>
  <c r="M139" i="32"/>
  <c r="AL139" i="32"/>
  <c r="X151" i="32"/>
  <c r="AC26" i="32"/>
  <c r="R145" i="32"/>
  <c r="AP145" i="32"/>
  <c r="AF151" i="32"/>
  <c r="AE151" i="32"/>
  <c r="AB170" i="32"/>
  <c r="W170" i="32"/>
  <c r="AM170" i="32"/>
  <c r="R202" i="32"/>
  <c r="W202" i="32"/>
  <c r="AQ151" i="32"/>
  <c r="M170" i="32"/>
  <c r="S170" i="32"/>
  <c r="AJ170" i="32"/>
  <c r="F201" i="24"/>
  <c r="R157" i="32"/>
  <c r="S157" i="32"/>
  <c r="N157" i="32"/>
  <c r="S145" i="32"/>
  <c r="AP139" i="32"/>
  <c r="V157" i="32"/>
  <c r="AP151" i="32"/>
  <c r="Y151" i="32"/>
  <c r="O151" i="32"/>
  <c r="O170" i="32"/>
  <c r="AO170" i="32"/>
  <c r="Y170" i="32"/>
  <c r="AI170" i="32"/>
  <c r="AF145" i="32"/>
  <c r="V145" i="32"/>
  <c r="AI139" i="32"/>
  <c r="L139" i="32"/>
  <c r="AI157" i="32"/>
  <c r="AE45" i="32"/>
  <c r="AS170" i="32"/>
  <c r="P145" i="32"/>
  <c r="O145" i="32"/>
  <c r="Z145" i="32"/>
  <c r="AI145" i="32"/>
  <c r="J145" i="32"/>
  <c r="AO145" i="32"/>
  <c r="AI32" i="32"/>
  <c r="AA32" i="32"/>
  <c r="AO32" i="32"/>
  <c r="AD145" i="32"/>
  <c r="N132" i="32"/>
  <c r="K145" i="32"/>
  <c r="U145" i="32"/>
  <c r="AM145" i="32"/>
  <c r="AK151" i="32"/>
  <c r="W151" i="32"/>
  <c r="AN151" i="32"/>
  <c r="P139" i="32"/>
  <c r="J139" i="32"/>
  <c r="AK170" i="32"/>
  <c r="AH170" i="32"/>
  <c r="K170" i="32"/>
  <c r="AB145" i="32"/>
  <c r="W145" i="32"/>
  <c r="AM157" i="32"/>
  <c r="AN157" i="32"/>
  <c r="W157" i="32"/>
  <c r="AH176" i="32"/>
  <c r="AE139" i="32"/>
  <c r="AJ139" i="32"/>
  <c r="AF157" i="32"/>
  <c r="Z157" i="32"/>
  <c r="AF45" i="32"/>
  <c r="S38" i="32"/>
  <c r="W38" i="32"/>
  <c r="Z38" i="32"/>
  <c r="AM38" i="32"/>
  <c r="AK145" i="32"/>
  <c r="AC145" i="32"/>
  <c r="AA145" i="32"/>
  <c r="AD176" i="32"/>
  <c r="N176" i="32"/>
  <c r="AQ176" i="32"/>
  <c r="AR139" i="32"/>
  <c r="S139" i="32"/>
  <c r="J157" i="32"/>
  <c r="Y157" i="32"/>
  <c r="U170" i="32"/>
  <c r="AQ170" i="32"/>
  <c r="Q170" i="32"/>
  <c r="X145" i="32"/>
  <c r="I145" i="32"/>
  <c r="AQ145" i="32"/>
  <c r="X176" i="32"/>
  <c r="AN176" i="32"/>
  <c r="Q176" i="32"/>
  <c r="I139" i="32"/>
  <c r="AM139" i="32"/>
  <c r="AL157" i="32"/>
  <c r="AE157" i="32"/>
  <c r="F13" i="32"/>
  <c r="AB45" i="32"/>
  <c r="AC45" i="32"/>
  <c r="AO45" i="32"/>
  <c r="N170" i="32"/>
  <c r="X170" i="32"/>
  <c r="AS145" i="32"/>
  <c r="Y145" i="32"/>
  <c r="M145" i="32"/>
  <c r="AR145" i="32"/>
  <c r="K176" i="32"/>
  <c r="U176" i="32"/>
  <c r="AA176" i="32"/>
  <c r="AA170" i="32"/>
  <c r="AQ132" i="32"/>
  <c r="Q132" i="32"/>
  <c r="AN38" i="32"/>
  <c r="AI38" i="32"/>
  <c r="N214" i="32"/>
  <c r="AA214" i="32"/>
  <c r="AL38" i="32"/>
  <c r="R38" i="32"/>
  <c r="AJ38" i="32"/>
  <c r="AS157" i="32"/>
  <c r="AP157" i="32"/>
  <c r="AD45" i="32"/>
  <c r="X45" i="32"/>
  <c r="S45" i="32"/>
  <c r="M45" i="32"/>
  <c r="AK45" i="32"/>
  <c r="I45" i="32"/>
  <c r="I157" i="32"/>
  <c r="AH45" i="32"/>
  <c r="K45" i="32"/>
  <c r="J38" i="32"/>
  <c r="Y38" i="32"/>
  <c r="L38" i="32"/>
  <c r="AK38" i="32"/>
  <c r="AE38" i="32"/>
  <c r="AQ38" i="32"/>
  <c r="AA38" i="32"/>
  <c r="P38" i="32"/>
  <c r="AD38" i="32"/>
  <c r="AM45" i="32"/>
  <c r="R45" i="32"/>
  <c r="AJ45" i="32"/>
  <c r="AR45" i="32"/>
  <c r="L45" i="32"/>
  <c r="Q45" i="32"/>
  <c r="V45" i="32"/>
  <c r="AB139" i="32"/>
  <c r="W139" i="32"/>
  <c r="V139" i="32"/>
  <c r="AO139" i="32"/>
  <c r="AC157" i="32"/>
  <c r="P157" i="32"/>
  <c r="N45" i="24"/>
  <c r="O45" i="24" s="1"/>
  <c r="AS45" i="32"/>
  <c r="O38" i="32"/>
  <c r="AF38" i="32"/>
  <c r="AO38" i="32"/>
  <c r="V38" i="32"/>
  <c r="N38" i="32"/>
  <c r="AR38" i="32"/>
  <c r="M38" i="32"/>
  <c r="I38" i="32"/>
  <c r="AC38" i="32"/>
  <c r="AI45" i="32"/>
  <c r="AL45" i="32"/>
  <c r="AA45" i="32"/>
  <c r="N45" i="32"/>
  <c r="Y45" i="32"/>
  <c r="X132" i="32"/>
  <c r="F13" i="24"/>
  <c r="AH38" i="32"/>
  <c r="AP38" i="32"/>
  <c r="AS38" i="32"/>
  <c r="U38" i="32"/>
  <c r="AB38" i="32"/>
  <c r="K38" i="32"/>
  <c r="X38" i="32"/>
  <c r="Q38" i="32"/>
  <c r="AD132" i="32"/>
  <c r="W45" i="32"/>
  <c r="AN45" i="32"/>
  <c r="O45" i="32"/>
  <c r="AP45" i="32"/>
  <c r="U45" i="32"/>
  <c r="AQ45" i="32"/>
  <c r="J45" i="32"/>
  <c r="P45" i="32"/>
  <c r="Z45" i="32"/>
  <c r="AN69" i="32"/>
  <c r="AK69" i="32"/>
  <c r="AS69" i="32"/>
  <c r="Y69" i="32"/>
  <c r="U139" i="32"/>
  <c r="AD139" i="32"/>
  <c r="Q139" i="32"/>
  <c r="AQ108" i="32"/>
  <c r="AH108" i="32"/>
  <c r="AL108" i="32"/>
  <c r="U108" i="32"/>
  <c r="AA233" i="32"/>
  <c r="AK233" i="32"/>
  <c r="AQ233" i="32"/>
  <c r="AD69" i="32"/>
  <c r="U69" i="32"/>
  <c r="AH69" i="32"/>
  <c r="AN139" i="32"/>
  <c r="N139" i="32"/>
  <c r="X108" i="32"/>
  <c r="K108" i="32"/>
  <c r="U233" i="32"/>
  <c r="Q233" i="32"/>
  <c r="AD233" i="32"/>
  <c r="Q69" i="32"/>
  <c r="AA69" i="32"/>
  <c r="AK139" i="32"/>
  <c r="K139" i="32"/>
  <c r="AA139" i="32"/>
  <c r="AH139" i="32"/>
  <c r="AA108" i="32"/>
  <c r="AN108" i="32"/>
  <c r="AN233" i="32"/>
  <c r="K233" i="32"/>
  <c r="AH233" i="32"/>
  <c r="O233" i="24"/>
  <c r="F232" i="24"/>
  <c r="O232" i="24" s="1"/>
  <c r="N69" i="32"/>
  <c r="K69" i="32"/>
  <c r="AQ139" i="32"/>
  <c r="X139" i="32"/>
  <c r="AD108" i="32"/>
  <c r="Q108" i="32"/>
  <c r="N108" i="32"/>
  <c r="X233" i="32"/>
  <c r="N233" i="32"/>
  <c r="AM208" i="32"/>
  <c r="AN208" i="32"/>
  <c r="N208" i="32"/>
  <c r="K157" i="32"/>
  <c r="Q157" i="32"/>
  <c r="AD63" i="32"/>
  <c r="K63" i="32"/>
  <c r="F44" i="32"/>
  <c r="AD208" i="32"/>
  <c r="AA208" i="32"/>
  <c r="AH208" i="32"/>
  <c r="AD157" i="32"/>
  <c r="U157" i="32"/>
  <c r="X157" i="32"/>
  <c r="AH157" i="32"/>
  <c r="AK157" i="32"/>
  <c r="AK63" i="32"/>
  <c r="U63" i="32"/>
  <c r="AN63" i="32"/>
  <c r="X63" i="32"/>
  <c r="AQ63" i="32"/>
  <c r="Q63" i="32"/>
  <c r="X208" i="32"/>
  <c r="K208" i="32"/>
  <c r="O63" i="24"/>
  <c r="F44" i="24"/>
  <c r="O157" i="32"/>
  <c r="AQ157" i="32"/>
  <c r="AA63" i="32"/>
  <c r="AQ208" i="32"/>
  <c r="Q208" i="32"/>
  <c r="U208" i="32"/>
  <c r="AA157" i="32"/>
  <c r="AO157" i="32"/>
  <c r="N63" i="32"/>
  <c r="AH63" i="32"/>
  <c r="AQ163" i="32"/>
  <c r="N163" i="32"/>
  <c r="X163" i="32"/>
  <c r="X226" i="32"/>
  <c r="U226" i="32"/>
  <c r="AC163" i="32"/>
  <c r="AR163" i="32"/>
  <c r="Y163" i="32"/>
  <c r="AM163" i="32"/>
  <c r="J163" i="32"/>
  <c r="AI163" i="32"/>
  <c r="L226" i="32"/>
  <c r="J226" i="32"/>
  <c r="Z226" i="32"/>
  <c r="O226" i="32"/>
  <c r="I226" i="32"/>
  <c r="AJ226" i="32"/>
  <c r="AP226" i="32"/>
  <c r="AK163" i="32"/>
  <c r="AQ226" i="32"/>
  <c r="AN226" i="32"/>
  <c r="AE163" i="32"/>
  <c r="AP163" i="32"/>
  <c r="M163" i="32"/>
  <c r="L163" i="32"/>
  <c r="S163" i="32"/>
  <c r="V163" i="32"/>
  <c r="W163" i="32"/>
  <c r="AB226" i="32"/>
  <c r="V226" i="32"/>
  <c r="AC226" i="32"/>
  <c r="AL226" i="32"/>
  <c r="R226" i="32"/>
  <c r="S226" i="32"/>
  <c r="M226" i="32"/>
  <c r="U163" i="32"/>
  <c r="AA163" i="32"/>
  <c r="Q163" i="32"/>
  <c r="AK226" i="32"/>
  <c r="AH226" i="32"/>
  <c r="R163" i="32"/>
  <c r="AB163" i="32"/>
  <c r="AO163" i="32"/>
  <c r="I163" i="32"/>
  <c r="AF163" i="32"/>
  <c r="AJ163" i="32"/>
  <c r="Y226" i="32"/>
  <c r="W226" i="32"/>
  <c r="AF226" i="32"/>
  <c r="AM226" i="32"/>
  <c r="AR226" i="32"/>
  <c r="AO226" i="32"/>
  <c r="AI226" i="32"/>
  <c r="F138" i="24"/>
  <c r="O138" i="24" s="1"/>
  <c r="O163" i="24"/>
  <c r="AD163" i="32"/>
  <c r="AH163" i="32"/>
  <c r="AN163" i="32"/>
  <c r="K163" i="32"/>
  <c r="Q226" i="32"/>
  <c r="N226" i="32"/>
  <c r="AD226" i="32"/>
  <c r="AA226" i="32"/>
  <c r="K226" i="32"/>
  <c r="O370" i="24"/>
  <c r="F357" i="24"/>
  <c r="O163" i="32"/>
  <c r="Z163" i="32"/>
  <c r="AL163" i="32"/>
  <c r="AS163" i="32"/>
  <c r="P163" i="32"/>
  <c r="P226" i="32"/>
  <c r="AE226" i="32"/>
  <c r="AS226" i="32"/>
  <c r="I500" i="20" l="1"/>
  <c r="AA500" i="20" s="1"/>
  <c r="AB500" i="20" s="1"/>
  <c r="AA175" i="20"/>
  <c r="AB175" i="20" s="1"/>
  <c r="AU44" i="94"/>
  <c r="AV44" i="94" s="1"/>
  <c r="R14" i="63"/>
  <c r="R13" i="63"/>
  <c r="AU26" i="88"/>
  <c r="AV26" i="88" s="1"/>
  <c r="AV28" i="88"/>
  <c r="F106" i="24"/>
  <c r="AT27" i="32"/>
  <c r="AT26" i="32" s="1"/>
  <c r="T27" i="32"/>
  <c r="T26" i="32" s="1"/>
  <c r="H26" i="32"/>
  <c r="AU27" i="32"/>
  <c r="AU26" i="32" s="1"/>
  <c r="AG27" i="32"/>
  <c r="AG26" i="32" s="1"/>
  <c r="L38" i="63"/>
  <c r="D15" i="61"/>
  <c r="G7" i="73"/>
  <c r="J38" i="63"/>
  <c r="D14" i="61"/>
  <c r="F7" i="73"/>
  <c r="AI14" i="88"/>
  <c r="AI13" i="88" s="1"/>
  <c r="AI12" i="88" s="1"/>
  <c r="AI440" i="88" s="1"/>
  <c r="I14" i="88"/>
  <c r="I13" i="88" s="1"/>
  <c r="I12" i="88" s="1"/>
  <c r="I440" i="88" s="1"/>
  <c r="AE14" i="88"/>
  <c r="AE13" i="88" s="1"/>
  <c r="AE12" i="88" s="1"/>
  <c r="AE440" i="88" s="1"/>
  <c r="AA14" i="87"/>
  <c r="AA13" i="87" s="1"/>
  <c r="AA12" i="87" s="1"/>
  <c r="AA440" i="87" s="1"/>
  <c r="AF14" i="94"/>
  <c r="AF13" i="94" s="1"/>
  <c r="AF12" i="94" s="1"/>
  <c r="AF440" i="94" s="1"/>
  <c r="AR14" i="94"/>
  <c r="AR13" i="94" s="1"/>
  <c r="AR12" i="94" s="1"/>
  <c r="AR440" i="94" s="1"/>
  <c r="N14" i="94"/>
  <c r="N13" i="94" s="1"/>
  <c r="N12" i="94" s="1"/>
  <c r="N440" i="94" s="1"/>
  <c r="L14" i="92"/>
  <c r="L13" i="92" s="1"/>
  <c r="L12" i="92" s="1"/>
  <c r="L440" i="92" s="1"/>
  <c r="AQ14" i="87"/>
  <c r="AQ13" i="87" s="1"/>
  <c r="AQ12" i="87" s="1"/>
  <c r="AQ440" i="87" s="1"/>
  <c r="O14" i="94"/>
  <c r="O13" i="94" s="1"/>
  <c r="O12" i="94" s="1"/>
  <c r="O440" i="94" s="1"/>
  <c r="Y14" i="94"/>
  <c r="Y13" i="94" s="1"/>
  <c r="Y12" i="94" s="1"/>
  <c r="Y440" i="94" s="1"/>
  <c r="AN14" i="93"/>
  <c r="AN13" i="93" s="1"/>
  <c r="AN12" i="93" s="1"/>
  <c r="AN440" i="93" s="1"/>
  <c r="AC14" i="93"/>
  <c r="AC13" i="93" s="1"/>
  <c r="AC12" i="93" s="1"/>
  <c r="AC440" i="93" s="1"/>
  <c r="V14" i="93"/>
  <c r="V13" i="93" s="1"/>
  <c r="V12" i="93" s="1"/>
  <c r="V440" i="93" s="1"/>
  <c r="I14" i="93"/>
  <c r="I13" i="93" s="1"/>
  <c r="I12" i="93" s="1"/>
  <c r="I440" i="93" s="1"/>
  <c r="Z14" i="91"/>
  <c r="Z13" i="91" s="1"/>
  <c r="Z12" i="91" s="1"/>
  <c r="Z440" i="91" s="1"/>
  <c r="AD14" i="91"/>
  <c r="AD13" i="91" s="1"/>
  <c r="AD12" i="91" s="1"/>
  <c r="AD440" i="91" s="1"/>
  <c r="L14" i="93"/>
  <c r="L13" i="93" s="1"/>
  <c r="L12" i="93" s="1"/>
  <c r="L440" i="93" s="1"/>
  <c r="H38" i="63"/>
  <c r="D13" i="61"/>
  <c r="E7" i="73"/>
  <c r="I74" i="17"/>
  <c r="F28" i="66"/>
  <c r="T16" i="91"/>
  <c r="T16" i="94"/>
  <c r="Q14" i="92"/>
  <c r="Q13" i="92" s="1"/>
  <c r="Q12" i="92" s="1"/>
  <c r="Q440" i="92" s="1"/>
  <c r="Y14" i="92"/>
  <c r="Y13" i="92" s="1"/>
  <c r="Y12" i="92" s="1"/>
  <c r="Y440" i="92" s="1"/>
  <c r="AO14" i="92"/>
  <c r="AO13" i="92" s="1"/>
  <c r="AO12" i="92" s="1"/>
  <c r="AO440" i="92" s="1"/>
  <c r="AB14" i="93"/>
  <c r="AB13" i="93" s="1"/>
  <c r="AB12" i="93" s="1"/>
  <c r="AB440" i="93" s="1"/>
  <c r="AF14" i="92"/>
  <c r="AF13" i="92" s="1"/>
  <c r="AF12" i="92" s="1"/>
  <c r="AF440" i="92" s="1"/>
  <c r="K14" i="94"/>
  <c r="K13" i="94" s="1"/>
  <c r="K12" i="94" s="1"/>
  <c r="K440" i="94" s="1"/>
  <c r="L14" i="94"/>
  <c r="L13" i="94" s="1"/>
  <c r="L12" i="94" s="1"/>
  <c r="L440" i="94" s="1"/>
  <c r="T15" i="88"/>
  <c r="T16" i="88"/>
  <c r="H20" i="88"/>
  <c r="T21" i="88"/>
  <c r="T20" i="88" s="1"/>
  <c r="AG15" i="88"/>
  <c r="U20" i="88"/>
  <c r="AG21" i="88"/>
  <c r="AG20" i="88" s="1"/>
  <c r="AG16" i="88"/>
  <c r="Z14" i="88"/>
  <c r="Z13" i="88" s="1"/>
  <c r="Z12" i="88" s="1"/>
  <c r="Z440" i="88" s="1"/>
  <c r="AB14" i="88"/>
  <c r="AB13" i="88" s="1"/>
  <c r="AB12" i="88" s="1"/>
  <c r="AB440" i="88" s="1"/>
  <c r="S14" i="88"/>
  <c r="S20" i="88"/>
  <c r="W14" i="87"/>
  <c r="W13" i="87" s="1"/>
  <c r="W12" i="87" s="1"/>
  <c r="W440" i="87" s="1"/>
  <c r="AK14" i="87"/>
  <c r="AK13" i="87" s="1"/>
  <c r="AK12" i="87" s="1"/>
  <c r="AK440" i="87" s="1"/>
  <c r="H20" i="87"/>
  <c r="T21" i="87"/>
  <c r="T20" i="87" s="1"/>
  <c r="T15" i="87"/>
  <c r="I14" i="87"/>
  <c r="I13" i="87" s="1"/>
  <c r="I12" i="87" s="1"/>
  <c r="I440" i="87" s="1"/>
  <c r="AP14" i="87"/>
  <c r="AP13" i="87" s="1"/>
  <c r="AP12" i="87" s="1"/>
  <c r="AP440" i="87" s="1"/>
  <c r="T16" i="87"/>
  <c r="AG21" i="87"/>
  <c r="AG20" i="87" s="1"/>
  <c r="AG15" i="87"/>
  <c r="AG16" i="87"/>
  <c r="H20" i="94"/>
  <c r="T21" i="94"/>
  <c r="T20" i="94" s="1"/>
  <c r="T15" i="94"/>
  <c r="AG15" i="94"/>
  <c r="AG16" i="94"/>
  <c r="U20" i="94"/>
  <c r="AG21" i="94"/>
  <c r="AG20" i="94" s="1"/>
  <c r="T15" i="93"/>
  <c r="T16" i="93"/>
  <c r="H20" i="93"/>
  <c r="T21" i="93"/>
  <c r="T20" i="93" s="1"/>
  <c r="U20" i="93"/>
  <c r="AG21" i="93"/>
  <c r="AG20" i="93" s="1"/>
  <c r="U14" i="93"/>
  <c r="AG15" i="93"/>
  <c r="AG16" i="93"/>
  <c r="H20" i="92"/>
  <c r="T21" i="92"/>
  <c r="T20" i="92" s="1"/>
  <c r="T15" i="92"/>
  <c r="T16" i="92"/>
  <c r="AG15" i="92"/>
  <c r="U20" i="92"/>
  <c r="AG21" i="92"/>
  <c r="AG20" i="92" s="1"/>
  <c r="AG16" i="92"/>
  <c r="H20" i="91"/>
  <c r="T21" i="91"/>
  <c r="T20" i="91" s="1"/>
  <c r="H14" i="91"/>
  <c r="T15" i="91"/>
  <c r="U20" i="91"/>
  <c r="AG21" i="91"/>
  <c r="AG20" i="91" s="1"/>
  <c r="AG15" i="91"/>
  <c r="AG16" i="91"/>
  <c r="AG16" i="32"/>
  <c r="AG21" i="32"/>
  <c r="AG20" i="32" s="1"/>
  <c r="T15" i="32"/>
  <c r="AG15" i="32"/>
  <c r="T16" i="32"/>
  <c r="T21" i="32"/>
  <c r="T20" i="32" s="1"/>
  <c r="AK6" i="77"/>
  <c r="AK15" i="77" s="1"/>
  <c r="AM11" i="93"/>
  <c r="AM11" i="92"/>
  <c r="AM11" i="88"/>
  <c r="AM11" i="94"/>
  <c r="AM11" i="91"/>
  <c r="AM11" i="87"/>
  <c r="AK182" i="77"/>
  <c r="AL14" i="88"/>
  <c r="AL13" i="88" s="1"/>
  <c r="AL12" i="88" s="1"/>
  <c r="AL440" i="88" s="1"/>
  <c r="AJ14" i="92"/>
  <c r="AJ13" i="92" s="1"/>
  <c r="AJ12" i="92" s="1"/>
  <c r="AJ440" i="92" s="1"/>
  <c r="AM14" i="87"/>
  <c r="AM13" i="87" s="1"/>
  <c r="AM12" i="87" s="1"/>
  <c r="AM440" i="87" s="1"/>
  <c r="AK14" i="94"/>
  <c r="AK13" i="94" s="1"/>
  <c r="AK12" i="94" s="1"/>
  <c r="AK440" i="94" s="1"/>
  <c r="AA14" i="93"/>
  <c r="AA13" i="93" s="1"/>
  <c r="AA12" i="93" s="1"/>
  <c r="AA440" i="93" s="1"/>
  <c r="Y14" i="93"/>
  <c r="Y13" i="93" s="1"/>
  <c r="Y12" i="93" s="1"/>
  <c r="Y440" i="93" s="1"/>
  <c r="O14" i="93"/>
  <c r="O13" i="93" s="1"/>
  <c r="O12" i="93" s="1"/>
  <c r="O440" i="93" s="1"/>
  <c r="AL14" i="93"/>
  <c r="AL13" i="93" s="1"/>
  <c r="AL12" i="93" s="1"/>
  <c r="AL440" i="93" s="1"/>
  <c r="Y14" i="88"/>
  <c r="Y13" i="88" s="1"/>
  <c r="Y12" i="88" s="1"/>
  <c r="Y440" i="88" s="1"/>
  <c r="AK14" i="92"/>
  <c r="AK13" i="92" s="1"/>
  <c r="AK12" i="92" s="1"/>
  <c r="AK440" i="92" s="1"/>
  <c r="AL14" i="92"/>
  <c r="AL13" i="92" s="1"/>
  <c r="AL12" i="92" s="1"/>
  <c r="AL440" i="92" s="1"/>
  <c r="AA14" i="91"/>
  <c r="AA13" i="91" s="1"/>
  <c r="AA12" i="91" s="1"/>
  <c r="AA440" i="91" s="1"/>
  <c r="AF14" i="91"/>
  <c r="AF13" i="91" s="1"/>
  <c r="AF12" i="91" s="1"/>
  <c r="AF440" i="91" s="1"/>
  <c r="AN14" i="91"/>
  <c r="AN13" i="91" s="1"/>
  <c r="AN12" i="91" s="1"/>
  <c r="AN440" i="91" s="1"/>
  <c r="AL14" i="94"/>
  <c r="AL13" i="94" s="1"/>
  <c r="AL12" i="94" s="1"/>
  <c r="AL440" i="94" s="1"/>
  <c r="Z14" i="94"/>
  <c r="Z13" i="94" s="1"/>
  <c r="Z12" i="94" s="1"/>
  <c r="Z440" i="94" s="1"/>
  <c r="V14" i="88"/>
  <c r="V13" i="88" s="1"/>
  <c r="V12" i="88" s="1"/>
  <c r="V440" i="88" s="1"/>
  <c r="AP14" i="92"/>
  <c r="AP13" i="92" s="1"/>
  <c r="AP12" i="92" s="1"/>
  <c r="AP440" i="92" s="1"/>
  <c r="N14" i="92"/>
  <c r="N13" i="92" s="1"/>
  <c r="N12" i="92" s="1"/>
  <c r="N440" i="92" s="1"/>
  <c r="AI14" i="91"/>
  <c r="AI13" i="91" s="1"/>
  <c r="AI12" i="91" s="1"/>
  <c r="AI440" i="91" s="1"/>
  <c r="AB14" i="91"/>
  <c r="AB13" i="91" s="1"/>
  <c r="AB12" i="91" s="1"/>
  <c r="AB440" i="91" s="1"/>
  <c r="K14" i="87"/>
  <c r="K13" i="87" s="1"/>
  <c r="K12" i="87" s="1"/>
  <c r="K440" i="87" s="1"/>
  <c r="AB14" i="87"/>
  <c r="AB13" i="87" s="1"/>
  <c r="AB12" i="87" s="1"/>
  <c r="AB440" i="87" s="1"/>
  <c r="P14" i="94"/>
  <c r="P13" i="94" s="1"/>
  <c r="P12" i="94" s="1"/>
  <c r="P440" i="94" s="1"/>
  <c r="AE14" i="93"/>
  <c r="AE13" i="93" s="1"/>
  <c r="AE12" i="93" s="1"/>
  <c r="AE440" i="93" s="1"/>
  <c r="Z14" i="93"/>
  <c r="Z13" i="93" s="1"/>
  <c r="Z12" i="93" s="1"/>
  <c r="Z440" i="93" s="1"/>
  <c r="P14" i="88"/>
  <c r="P13" i="88" s="1"/>
  <c r="P12" i="88" s="1"/>
  <c r="P440" i="88" s="1"/>
  <c r="AC14" i="92"/>
  <c r="AC13" i="92" s="1"/>
  <c r="AC12" i="92" s="1"/>
  <c r="AC440" i="92" s="1"/>
  <c r="R14" i="92"/>
  <c r="R13" i="92" s="1"/>
  <c r="R12" i="92" s="1"/>
  <c r="R440" i="92" s="1"/>
  <c r="AL14" i="91"/>
  <c r="AL13" i="91" s="1"/>
  <c r="AL12" i="91" s="1"/>
  <c r="AL440" i="91" s="1"/>
  <c r="R14" i="91"/>
  <c r="R13" i="91" s="1"/>
  <c r="R12" i="91" s="1"/>
  <c r="R440" i="91" s="1"/>
  <c r="N14" i="91"/>
  <c r="N13" i="91" s="1"/>
  <c r="N12" i="91" s="1"/>
  <c r="N440" i="91" s="1"/>
  <c r="V14" i="91"/>
  <c r="V13" i="91" s="1"/>
  <c r="V12" i="91" s="1"/>
  <c r="V440" i="91" s="1"/>
  <c r="Q14" i="87"/>
  <c r="Q13" i="87" s="1"/>
  <c r="Q12" i="87" s="1"/>
  <c r="Q440" i="87" s="1"/>
  <c r="Z14" i="87"/>
  <c r="Z13" i="87" s="1"/>
  <c r="Z12" i="87" s="1"/>
  <c r="Z440" i="87" s="1"/>
  <c r="AE14" i="87"/>
  <c r="AE13" i="87" s="1"/>
  <c r="AE12" i="87" s="1"/>
  <c r="AE440" i="87" s="1"/>
  <c r="AD14" i="87"/>
  <c r="AD13" i="87" s="1"/>
  <c r="AD12" i="87" s="1"/>
  <c r="AD440" i="87" s="1"/>
  <c r="M14" i="94"/>
  <c r="M13" i="94" s="1"/>
  <c r="M12" i="94" s="1"/>
  <c r="M440" i="94" s="1"/>
  <c r="AJ14" i="94"/>
  <c r="AJ13" i="94" s="1"/>
  <c r="AJ12" i="94" s="1"/>
  <c r="AJ440" i="94" s="1"/>
  <c r="Q14" i="94"/>
  <c r="Q13" i="94" s="1"/>
  <c r="Q12" i="94" s="1"/>
  <c r="Q440" i="94" s="1"/>
  <c r="R14" i="93"/>
  <c r="R13" i="93" s="1"/>
  <c r="R12" i="93" s="1"/>
  <c r="R440" i="93" s="1"/>
  <c r="X14" i="93"/>
  <c r="X13" i="93" s="1"/>
  <c r="X12" i="93" s="1"/>
  <c r="X440" i="93" s="1"/>
  <c r="M14" i="93"/>
  <c r="M13" i="93" s="1"/>
  <c r="M12" i="93" s="1"/>
  <c r="M440" i="93" s="1"/>
  <c r="AM14" i="88"/>
  <c r="AM13" i="88" s="1"/>
  <c r="AM12" i="88" s="1"/>
  <c r="AM440" i="88" s="1"/>
  <c r="O14" i="88"/>
  <c r="O13" i="88" s="1"/>
  <c r="O12" i="88" s="1"/>
  <c r="O440" i="88" s="1"/>
  <c r="AE14" i="92"/>
  <c r="AE13" i="92" s="1"/>
  <c r="AE12" i="92" s="1"/>
  <c r="AE440" i="92" s="1"/>
  <c r="AQ14" i="92"/>
  <c r="AQ13" i="92" s="1"/>
  <c r="AQ12" i="92" s="1"/>
  <c r="AQ440" i="92" s="1"/>
  <c r="J14" i="92"/>
  <c r="J13" i="92" s="1"/>
  <c r="J12" i="92" s="1"/>
  <c r="J440" i="92" s="1"/>
  <c r="P14" i="92"/>
  <c r="P13" i="92" s="1"/>
  <c r="P12" i="92" s="1"/>
  <c r="P440" i="92" s="1"/>
  <c r="Y14" i="91"/>
  <c r="Y13" i="91" s="1"/>
  <c r="Y12" i="91" s="1"/>
  <c r="Y440" i="91" s="1"/>
  <c r="J14" i="91"/>
  <c r="J13" i="91" s="1"/>
  <c r="J12" i="91" s="1"/>
  <c r="J440" i="91" s="1"/>
  <c r="L14" i="91"/>
  <c r="L13" i="91" s="1"/>
  <c r="L12" i="91" s="1"/>
  <c r="L440" i="91" s="1"/>
  <c r="Q14" i="91"/>
  <c r="Q13" i="91" s="1"/>
  <c r="Q12" i="91" s="1"/>
  <c r="Q440" i="91" s="1"/>
  <c r="S14" i="91"/>
  <c r="S13" i="91" s="1"/>
  <c r="S12" i="91" s="1"/>
  <c r="S440" i="91" s="1"/>
  <c r="AC14" i="87"/>
  <c r="AC13" i="87" s="1"/>
  <c r="AC12" i="87" s="1"/>
  <c r="AC440" i="87" s="1"/>
  <c r="X14" i="87"/>
  <c r="X13" i="87" s="1"/>
  <c r="X12" i="87" s="1"/>
  <c r="X440" i="87" s="1"/>
  <c r="H14" i="87"/>
  <c r="M14" i="87"/>
  <c r="M13" i="87" s="1"/>
  <c r="M12" i="87" s="1"/>
  <c r="M440" i="87" s="1"/>
  <c r="AE14" i="94"/>
  <c r="AE13" i="94" s="1"/>
  <c r="AE12" i="94" s="1"/>
  <c r="AE440" i="94" s="1"/>
  <c r="AO14" i="94"/>
  <c r="AO13" i="94" s="1"/>
  <c r="AO12" i="94" s="1"/>
  <c r="AO440" i="94" s="1"/>
  <c r="W14" i="93"/>
  <c r="W13" i="93" s="1"/>
  <c r="W12" i="93" s="1"/>
  <c r="W440" i="93" s="1"/>
  <c r="AI14" i="93"/>
  <c r="AI13" i="93" s="1"/>
  <c r="AI12" i="93" s="1"/>
  <c r="AI440" i="93" s="1"/>
  <c r="AJ14" i="88"/>
  <c r="AJ13" i="88" s="1"/>
  <c r="AJ12" i="88" s="1"/>
  <c r="AJ440" i="88" s="1"/>
  <c r="AP14" i="88"/>
  <c r="AP13" i="88" s="1"/>
  <c r="AP12" i="88" s="1"/>
  <c r="AP440" i="88" s="1"/>
  <c r="W14" i="88"/>
  <c r="W13" i="88" s="1"/>
  <c r="W12" i="88" s="1"/>
  <c r="W440" i="88" s="1"/>
  <c r="M14" i="88"/>
  <c r="M13" i="88" s="1"/>
  <c r="M12" i="88" s="1"/>
  <c r="M440" i="88" s="1"/>
  <c r="H14" i="92"/>
  <c r="AQ14" i="91"/>
  <c r="AQ13" i="91" s="1"/>
  <c r="AQ12" i="91" s="1"/>
  <c r="AQ440" i="91" s="1"/>
  <c r="AE14" i="91"/>
  <c r="AE13" i="91" s="1"/>
  <c r="AE12" i="91" s="1"/>
  <c r="AE440" i="91" s="1"/>
  <c r="AM14" i="91"/>
  <c r="AM13" i="91" s="1"/>
  <c r="AM12" i="91" s="1"/>
  <c r="AM440" i="91" s="1"/>
  <c r="AR14" i="87"/>
  <c r="AR13" i="87" s="1"/>
  <c r="AR12" i="87" s="1"/>
  <c r="AR440" i="87" s="1"/>
  <c r="S14" i="87"/>
  <c r="S13" i="87" s="1"/>
  <c r="S12" i="87" s="1"/>
  <c r="S440" i="87" s="1"/>
  <c r="J14" i="87"/>
  <c r="J13" i="87" s="1"/>
  <c r="J12" i="87" s="1"/>
  <c r="J440" i="87" s="1"/>
  <c r="AD14" i="94"/>
  <c r="AD13" i="94" s="1"/>
  <c r="AD12" i="94" s="1"/>
  <c r="AD440" i="94" s="1"/>
  <c r="W14" i="94"/>
  <c r="W13" i="94" s="1"/>
  <c r="W12" i="94" s="1"/>
  <c r="W440" i="94" s="1"/>
  <c r="J14" i="93"/>
  <c r="J13" i="93" s="1"/>
  <c r="J12" i="93" s="1"/>
  <c r="J440" i="93" s="1"/>
  <c r="AM14" i="93"/>
  <c r="AM13" i="93" s="1"/>
  <c r="AM12" i="93" s="1"/>
  <c r="AM440" i="93" s="1"/>
  <c r="AK14" i="93"/>
  <c r="AK13" i="93" s="1"/>
  <c r="AK12" i="93" s="1"/>
  <c r="AK440" i="93" s="1"/>
  <c r="AQ14" i="93"/>
  <c r="AQ13" i="93" s="1"/>
  <c r="AQ12" i="93" s="1"/>
  <c r="AQ440" i="93" s="1"/>
  <c r="AO14" i="88"/>
  <c r="AO13" i="88" s="1"/>
  <c r="AO12" i="88" s="1"/>
  <c r="AO440" i="88" s="1"/>
  <c r="H14" i="88"/>
  <c r="AF14" i="88"/>
  <c r="AF13" i="88" s="1"/>
  <c r="AF12" i="88" s="1"/>
  <c r="AF440" i="88" s="1"/>
  <c r="K14" i="88"/>
  <c r="K13" i="88" s="1"/>
  <c r="K12" i="88" s="1"/>
  <c r="K440" i="88" s="1"/>
  <c r="AD14" i="88"/>
  <c r="AD13" i="88" s="1"/>
  <c r="AD12" i="88" s="1"/>
  <c r="AD440" i="88" s="1"/>
  <c r="U14" i="88"/>
  <c r="AA14" i="92"/>
  <c r="AA13" i="92" s="1"/>
  <c r="AA12" i="92" s="1"/>
  <c r="AA440" i="92" s="1"/>
  <c r="AD14" i="92"/>
  <c r="AD13" i="92" s="1"/>
  <c r="AD12" i="92" s="1"/>
  <c r="AD440" i="92" s="1"/>
  <c r="AR14" i="92"/>
  <c r="AR13" i="92" s="1"/>
  <c r="AR12" i="92" s="1"/>
  <c r="AR440" i="92" s="1"/>
  <c r="V14" i="92"/>
  <c r="V13" i="92" s="1"/>
  <c r="V12" i="92" s="1"/>
  <c r="V440" i="92" s="1"/>
  <c r="W14" i="91"/>
  <c r="W13" i="91" s="1"/>
  <c r="W12" i="91" s="1"/>
  <c r="W440" i="91" s="1"/>
  <c r="AR14" i="91"/>
  <c r="AR13" i="91" s="1"/>
  <c r="AR12" i="91" s="1"/>
  <c r="AR440" i="91" s="1"/>
  <c r="X14" i="91"/>
  <c r="X13" i="91" s="1"/>
  <c r="X12" i="91" s="1"/>
  <c r="X440" i="91" s="1"/>
  <c r="U14" i="91"/>
  <c r="AC14" i="91"/>
  <c r="AC13" i="91" s="1"/>
  <c r="AC12" i="91" s="1"/>
  <c r="AC440" i="91" s="1"/>
  <c r="AO14" i="87"/>
  <c r="AO13" i="87" s="1"/>
  <c r="AO12" i="87" s="1"/>
  <c r="AO440" i="87" s="1"/>
  <c r="AI14" i="87"/>
  <c r="AI13" i="87" s="1"/>
  <c r="AI12" i="87" s="1"/>
  <c r="AI440" i="87" s="1"/>
  <c r="AF14" i="87"/>
  <c r="AF13" i="87" s="1"/>
  <c r="AF12" i="87" s="1"/>
  <c r="AF440" i="87" s="1"/>
  <c r="V14" i="87"/>
  <c r="V13" i="87" s="1"/>
  <c r="V12" i="87" s="1"/>
  <c r="V440" i="87" s="1"/>
  <c r="R14" i="87"/>
  <c r="R13" i="87" s="1"/>
  <c r="R12" i="87" s="1"/>
  <c r="R440" i="87" s="1"/>
  <c r="AJ14" i="87"/>
  <c r="AJ13" i="87" s="1"/>
  <c r="AJ12" i="87" s="1"/>
  <c r="AJ440" i="87" s="1"/>
  <c r="AB14" i="94"/>
  <c r="AB13" i="94" s="1"/>
  <c r="AB12" i="94" s="1"/>
  <c r="AB440" i="94" s="1"/>
  <c r="AQ14" i="94"/>
  <c r="AQ13" i="94" s="1"/>
  <c r="AQ12" i="94" s="1"/>
  <c r="AQ440" i="94" s="1"/>
  <c r="S14" i="94"/>
  <c r="S13" i="94" s="1"/>
  <c r="S12" i="94" s="1"/>
  <c r="S440" i="94" s="1"/>
  <c r="X14" i="94"/>
  <c r="X13" i="94" s="1"/>
  <c r="X12" i="94" s="1"/>
  <c r="X440" i="94" s="1"/>
  <c r="AJ14" i="93"/>
  <c r="AJ13" i="93" s="1"/>
  <c r="AJ12" i="93" s="1"/>
  <c r="AJ440" i="93" s="1"/>
  <c r="H14" i="93"/>
  <c r="J14" i="88"/>
  <c r="J13" i="88" s="1"/>
  <c r="J12" i="88" s="1"/>
  <c r="J440" i="88" s="1"/>
  <c r="AA14" i="88"/>
  <c r="AA13" i="88" s="1"/>
  <c r="AA12" i="88" s="1"/>
  <c r="AA440" i="88" s="1"/>
  <c r="AN14" i="88"/>
  <c r="AN13" i="88" s="1"/>
  <c r="AN12" i="88" s="1"/>
  <c r="AN440" i="88" s="1"/>
  <c r="L14" i="88"/>
  <c r="L13" i="88" s="1"/>
  <c r="L12" i="88" s="1"/>
  <c r="L440" i="88" s="1"/>
  <c r="AN14" i="92"/>
  <c r="AN13" i="92" s="1"/>
  <c r="AN12" i="92" s="1"/>
  <c r="AN440" i="92" s="1"/>
  <c r="W14" i="92"/>
  <c r="W13" i="92" s="1"/>
  <c r="W12" i="92" s="1"/>
  <c r="W440" i="92" s="1"/>
  <c r="I14" i="92"/>
  <c r="I13" i="92" s="1"/>
  <c r="I12" i="92" s="1"/>
  <c r="I440" i="92" s="1"/>
  <c r="AI14" i="92"/>
  <c r="AI13" i="92" s="1"/>
  <c r="AI12" i="92" s="1"/>
  <c r="AI440" i="92" s="1"/>
  <c r="U14" i="92"/>
  <c r="K14" i="92"/>
  <c r="K13" i="92" s="1"/>
  <c r="K12" i="92" s="1"/>
  <c r="K440" i="92" s="1"/>
  <c r="I14" i="91"/>
  <c r="I13" i="91" s="1"/>
  <c r="I12" i="91" s="1"/>
  <c r="I440" i="91" s="1"/>
  <c r="Y14" i="87"/>
  <c r="Y13" i="87" s="1"/>
  <c r="Y12" i="87" s="1"/>
  <c r="Y440" i="87" s="1"/>
  <c r="V14" i="94"/>
  <c r="V13" i="94" s="1"/>
  <c r="V12" i="94" s="1"/>
  <c r="V440" i="94" s="1"/>
  <c r="AN14" i="94"/>
  <c r="AN13" i="94" s="1"/>
  <c r="AN12" i="94" s="1"/>
  <c r="AN440" i="94" s="1"/>
  <c r="J14" i="94"/>
  <c r="J13" i="94" s="1"/>
  <c r="J12" i="94" s="1"/>
  <c r="J440" i="94" s="1"/>
  <c r="AP14" i="94"/>
  <c r="AP13" i="94" s="1"/>
  <c r="AP12" i="94" s="1"/>
  <c r="AP440" i="94" s="1"/>
  <c r="AP14" i="93"/>
  <c r="AP13" i="93" s="1"/>
  <c r="AP12" i="93" s="1"/>
  <c r="AP440" i="93" s="1"/>
  <c r="P14" i="93"/>
  <c r="P13" i="93" s="1"/>
  <c r="P12" i="93" s="1"/>
  <c r="P440" i="93" s="1"/>
  <c r="AU21" i="91"/>
  <c r="AS20" i="91"/>
  <c r="R14" i="88"/>
  <c r="R13" i="88" s="1"/>
  <c r="R12" i="88" s="1"/>
  <c r="R440" i="88" s="1"/>
  <c r="Q14" i="88"/>
  <c r="Q13" i="88" s="1"/>
  <c r="Q12" i="88" s="1"/>
  <c r="Q440" i="88" s="1"/>
  <c r="AR14" i="88"/>
  <c r="AR13" i="88" s="1"/>
  <c r="AR12" i="88" s="1"/>
  <c r="AR440" i="88" s="1"/>
  <c r="O14" i="92"/>
  <c r="O13" i="92" s="1"/>
  <c r="O12" i="92" s="1"/>
  <c r="O440" i="92" s="1"/>
  <c r="M14" i="92"/>
  <c r="M13" i="92" s="1"/>
  <c r="M12" i="92" s="1"/>
  <c r="M440" i="92" s="1"/>
  <c r="O14" i="91"/>
  <c r="O13" i="91" s="1"/>
  <c r="O12" i="91" s="1"/>
  <c r="O440" i="91" s="1"/>
  <c r="P14" i="91"/>
  <c r="P13" i="91" s="1"/>
  <c r="P12" i="91" s="1"/>
  <c r="P440" i="91" s="1"/>
  <c r="L14" i="87"/>
  <c r="L13" i="87" s="1"/>
  <c r="L12" i="87" s="1"/>
  <c r="L440" i="87" s="1"/>
  <c r="O14" i="87"/>
  <c r="O13" i="87" s="1"/>
  <c r="O12" i="87" s="1"/>
  <c r="O440" i="87" s="1"/>
  <c r="AC14" i="94"/>
  <c r="AC13" i="94" s="1"/>
  <c r="AC12" i="94" s="1"/>
  <c r="AC440" i="94" s="1"/>
  <c r="H14" i="94"/>
  <c r="N14" i="93"/>
  <c r="N13" i="93" s="1"/>
  <c r="N12" i="93" s="1"/>
  <c r="N440" i="93" s="1"/>
  <c r="Q14" i="93"/>
  <c r="Q13" i="93" s="1"/>
  <c r="Q12" i="93" s="1"/>
  <c r="Q440" i="93" s="1"/>
  <c r="S14" i="93"/>
  <c r="S13" i="93" s="1"/>
  <c r="S12" i="93" s="1"/>
  <c r="S440" i="93" s="1"/>
  <c r="AH20" i="88"/>
  <c r="AT21" i="88"/>
  <c r="AT20" i="88" s="1"/>
  <c r="AT16" i="92"/>
  <c r="AT16" i="93"/>
  <c r="AU16" i="87"/>
  <c r="AV16" i="87" s="1"/>
  <c r="AH20" i="94"/>
  <c r="AT21" i="94"/>
  <c r="AT20" i="94" s="1"/>
  <c r="AH20" i="91"/>
  <c r="AT21" i="91"/>
  <c r="AT20" i="91" s="1"/>
  <c r="AU16" i="91"/>
  <c r="AV16" i="91" s="1"/>
  <c r="AU16" i="94"/>
  <c r="AV16" i="94" s="1"/>
  <c r="AT16" i="88"/>
  <c r="AS20" i="94"/>
  <c r="AU21" i="94"/>
  <c r="AK14" i="88"/>
  <c r="AK13" i="88" s="1"/>
  <c r="AK12" i="88" s="1"/>
  <c r="AK440" i="88" s="1"/>
  <c r="AQ14" i="88"/>
  <c r="AQ13" i="88" s="1"/>
  <c r="AQ12" i="88" s="1"/>
  <c r="AQ440" i="88" s="1"/>
  <c r="N14" i="88"/>
  <c r="N13" i="88" s="1"/>
  <c r="N12" i="88" s="1"/>
  <c r="N440" i="88" s="1"/>
  <c r="S14" i="92"/>
  <c r="S13" i="92" s="1"/>
  <c r="S12" i="92" s="1"/>
  <c r="S440" i="92" s="1"/>
  <c r="AP14" i="91"/>
  <c r="AP13" i="91" s="1"/>
  <c r="AP12" i="91" s="1"/>
  <c r="AP440" i="91" s="1"/>
  <c r="AJ14" i="91"/>
  <c r="AJ13" i="91" s="1"/>
  <c r="AJ12" i="91" s="1"/>
  <c r="AJ440" i="91" s="1"/>
  <c r="AK14" i="91"/>
  <c r="AK13" i="91" s="1"/>
  <c r="AK12" i="91" s="1"/>
  <c r="AK440" i="91" s="1"/>
  <c r="AN14" i="87"/>
  <c r="AN13" i="87" s="1"/>
  <c r="AN12" i="87" s="1"/>
  <c r="AN440" i="87" s="1"/>
  <c r="AA14" i="94"/>
  <c r="AA13" i="94" s="1"/>
  <c r="AA12" i="94" s="1"/>
  <c r="AA440" i="94" s="1"/>
  <c r="R14" i="94"/>
  <c r="R13" i="94" s="1"/>
  <c r="R12" i="94" s="1"/>
  <c r="R440" i="94" s="1"/>
  <c r="I14" i="94"/>
  <c r="I13" i="94" s="1"/>
  <c r="I12" i="94" s="1"/>
  <c r="I440" i="94" s="1"/>
  <c r="AO14" i="93"/>
  <c r="AO13" i="93" s="1"/>
  <c r="AO12" i="93" s="1"/>
  <c r="AO440" i="93" s="1"/>
  <c r="K14" i="93"/>
  <c r="K13" i="93" s="1"/>
  <c r="K12" i="93" s="1"/>
  <c r="K440" i="93" s="1"/>
  <c r="AD14" i="93"/>
  <c r="AD13" i="93" s="1"/>
  <c r="AD12" i="93" s="1"/>
  <c r="AD440" i="93" s="1"/>
  <c r="AS20" i="93"/>
  <c r="AU21" i="93"/>
  <c r="AH20" i="93"/>
  <c r="AT21" i="93"/>
  <c r="AT20" i="93" s="1"/>
  <c r="AS20" i="88"/>
  <c r="AU21" i="88"/>
  <c r="AU16" i="93"/>
  <c r="AV16" i="93" s="1"/>
  <c r="AT16" i="87"/>
  <c r="AT16" i="91"/>
  <c r="AH20" i="92"/>
  <c r="AT21" i="92"/>
  <c r="AT20" i="92" s="1"/>
  <c r="X14" i="88"/>
  <c r="X13" i="88" s="1"/>
  <c r="X12" i="88" s="1"/>
  <c r="X440" i="88" s="1"/>
  <c r="AC14" i="88"/>
  <c r="AC13" i="88" s="1"/>
  <c r="AC12" i="88" s="1"/>
  <c r="AC440" i="88" s="1"/>
  <c r="Z14" i="92"/>
  <c r="Z13" i="92" s="1"/>
  <c r="Z12" i="92" s="1"/>
  <c r="Z440" i="92" s="1"/>
  <c r="AB14" i="92"/>
  <c r="AB13" i="92" s="1"/>
  <c r="AB12" i="92" s="1"/>
  <c r="AB440" i="92" s="1"/>
  <c r="X14" i="92"/>
  <c r="X13" i="92" s="1"/>
  <c r="X12" i="92" s="1"/>
  <c r="X440" i="92" s="1"/>
  <c r="AM14" i="92"/>
  <c r="AM13" i="92" s="1"/>
  <c r="AM12" i="92" s="1"/>
  <c r="AM440" i="92" s="1"/>
  <c r="AO14" i="91"/>
  <c r="AO13" i="91" s="1"/>
  <c r="AO12" i="91" s="1"/>
  <c r="AO440" i="91" s="1"/>
  <c r="M14" i="91"/>
  <c r="M13" i="91" s="1"/>
  <c r="M12" i="91" s="1"/>
  <c r="M440" i="91" s="1"/>
  <c r="K14" i="91"/>
  <c r="K13" i="91" s="1"/>
  <c r="K12" i="91" s="1"/>
  <c r="K440" i="91" s="1"/>
  <c r="N14" i="87"/>
  <c r="N13" i="87" s="1"/>
  <c r="N12" i="87" s="1"/>
  <c r="N440" i="87" s="1"/>
  <c r="AL14" i="87"/>
  <c r="AL13" i="87" s="1"/>
  <c r="AL12" i="87" s="1"/>
  <c r="AL440" i="87" s="1"/>
  <c r="P14" i="87"/>
  <c r="P13" i="87" s="1"/>
  <c r="P12" i="87" s="1"/>
  <c r="P440" i="87" s="1"/>
  <c r="AM14" i="94"/>
  <c r="AM13" i="94" s="1"/>
  <c r="AM12" i="94" s="1"/>
  <c r="AM440" i="94" s="1"/>
  <c r="U14" i="94"/>
  <c r="AI14" i="94"/>
  <c r="AI13" i="94" s="1"/>
  <c r="AI12" i="94" s="1"/>
  <c r="AI440" i="94" s="1"/>
  <c r="AF14" i="93"/>
  <c r="AF13" i="93" s="1"/>
  <c r="AF12" i="93" s="1"/>
  <c r="AF440" i="93" s="1"/>
  <c r="AR14" i="93"/>
  <c r="AR13" i="93" s="1"/>
  <c r="AR12" i="93" s="1"/>
  <c r="AR440" i="93" s="1"/>
  <c r="AU16" i="92"/>
  <c r="AV16" i="92" s="1"/>
  <c r="AU21" i="87"/>
  <c r="AS20" i="87"/>
  <c r="AH20" i="87"/>
  <c r="AT21" i="87"/>
  <c r="AT20" i="87" s="1"/>
  <c r="AS20" i="92"/>
  <c r="AU21" i="92"/>
  <c r="AT16" i="94"/>
  <c r="AU16" i="88"/>
  <c r="AV16" i="88" s="1"/>
  <c r="X502" i="20"/>
  <c r="G13" i="88"/>
  <c r="AU15" i="87"/>
  <c r="AS14" i="87"/>
  <c r="AU15" i="94"/>
  <c r="AS14" i="94"/>
  <c r="AU15" i="88"/>
  <c r="AS14" i="88"/>
  <c r="G13" i="91"/>
  <c r="AH14" i="87"/>
  <c r="AT15" i="87"/>
  <c r="AH14" i="92"/>
  <c r="AT15" i="92"/>
  <c r="AU15" i="91"/>
  <c r="AS14" i="91"/>
  <c r="AS14" i="92"/>
  <c r="AU15" i="92"/>
  <c r="G13" i="87"/>
  <c r="AT15" i="88"/>
  <c r="AH14" i="88"/>
  <c r="G13" i="92"/>
  <c r="AH14" i="91"/>
  <c r="AT15" i="91"/>
  <c r="G13" i="94"/>
  <c r="AH14" i="94"/>
  <c r="AT15" i="94"/>
  <c r="AT15" i="93"/>
  <c r="AH14" i="93"/>
  <c r="G13" i="93"/>
  <c r="AS14" i="93"/>
  <c r="AU15" i="93"/>
  <c r="U20" i="32"/>
  <c r="AU15" i="32"/>
  <c r="AV15" i="32" s="1"/>
  <c r="AT21" i="32"/>
  <c r="AT20" i="32" s="1"/>
  <c r="AT16" i="32"/>
  <c r="AU16" i="32"/>
  <c r="AV16" i="32" s="1"/>
  <c r="AS20" i="32"/>
  <c r="AU21" i="32"/>
  <c r="Q232" i="32"/>
  <c r="AT15" i="32"/>
  <c r="Q107" i="32"/>
  <c r="AN107" i="32"/>
  <c r="Z44" i="32"/>
  <c r="AL44" i="32"/>
  <c r="AR44" i="32"/>
  <c r="AQ75" i="32"/>
  <c r="M169" i="32"/>
  <c r="R44" i="32"/>
  <c r="O169" i="32"/>
  <c r="W107" i="32"/>
  <c r="AH75" i="32"/>
  <c r="AT32" i="32"/>
  <c r="S75" i="32"/>
  <c r="AI75" i="32"/>
  <c r="AE75" i="32"/>
  <c r="U75" i="32"/>
  <c r="V138" i="32"/>
  <c r="Q44" i="32"/>
  <c r="K44" i="32"/>
  <c r="P232" i="32"/>
  <c r="AS232" i="32"/>
  <c r="V107" i="32"/>
  <c r="R75" i="32"/>
  <c r="N107" i="32"/>
  <c r="AH232" i="32"/>
  <c r="AL107" i="32"/>
  <c r="AD138" i="32"/>
  <c r="M44" i="32"/>
  <c r="X169" i="32"/>
  <c r="AC44" i="32"/>
  <c r="U169" i="32"/>
  <c r="AR138" i="32"/>
  <c r="AS169" i="32"/>
  <c r="AI169" i="32"/>
  <c r="AP138" i="32"/>
  <c r="R201" i="32"/>
  <c r="AM169" i="32"/>
  <c r="L169" i="32"/>
  <c r="R232" i="32"/>
  <c r="O201" i="32"/>
  <c r="P75" i="32"/>
  <c r="AA75" i="32"/>
  <c r="AJ75" i="32"/>
  <c r="AP107" i="32"/>
  <c r="AS75" i="32"/>
  <c r="N75" i="32"/>
  <c r="J107" i="32"/>
  <c r="AH20" i="32"/>
  <c r="AD107" i="32"/>
  <c r="AA107" i="32"/>
  <c r="K107" i="32"/>
  <c r="AQ107" i="32"/>
  <c r="P44" i="32"/>
  <c r="AP44" i="32"/>
  <c r="I44" i="32"/>
  <c r="AM138" i="32"/>
  <c r="Q169" i="32"/>
  <c r="AF232" i="32"/>
  <c r="M75" i="32"/>
  <c r="AE107" i="32"/>
  <c r="P107" i="32"/>
  <c r="AO75" i="32"/>
  <c r="AB75" i="32"/>
  <c r="AT38" i="32"/>
  <c r="AH138" i="32"/>
  <c r="AK232" i="32"/>
  <c r="AQ44" i="32"/>
  <c r="AN44" i="32"/>
  <c r="N44" i="32"/>
  <c r="V232" i="32"/>
  <c r="AM232" i="32"/>
  <c r="N232" i="32"/>
  <c r="X138" i="32"/>
  <c r="K232" i="32"/>
  <c r="AA138" i="32"/>
  <c r="AD232" i="32"/>
  <c r="AA232" i="32"/>
  <c r="AH107" i="32"/>
  <c r="U138" i="32"/>
  <c r="U44" i="32"/>
  <c r="W44" i="32"/>
  <c r="AA44" i="32"/>
  <c r="W138" i="32"/>
  <c r="V44" i="32"/>
  <c r="AJ44" i="32"/>
  <c r="AH44" i="32"/>
  <c r="AK44" i="32"/>
  <c r="X44" i="32"/>
  <c r="AA169" i="32"/>
  <c r="AO44" i="32"/>
  <c r="I138" i="32"/>
  <c r="AQ169" i="32"/>
  <c r="S138" i="32"/>
  <c r="S169" i="32"/>
  <c r="W201" i="32"/>
  <c r="AL138" i="32"/>
  <c r="AP169" i="32"/>
  <c r="Z169" i="32"/>
  <c r="AC138" i="32"/>
  <c r="Z138" i="32"/>
  <c r="AC201" i="32"/>
  <c r="Y201" i="32"/>
  <c r="O138" i="32"/>
  <c r="I201" i="32"/>
  <c r="AD201" i="32"/>
  <c r="AO201" i="32"/>
  <c r="AE201" i="32"/>
  <c r="Z107" i="32"/>
  <c r="AM201" i="32"/>
  <c r="AP201" i="32"/>
  <c r="AA201" i="32"/>
  <c r="AK75" i="32"/>
  <c r="AR232" i="32"/>
  <c r="AI232" i="32"/>
  <c r="I75" i="32"/>
  <c r="AR107" i="32"/>
  <c r="Z75" i="32"/>
  <c r="X232" i="32"/>
  <c r="AQ138" i="32"/>
  <c r="AN232" i="32"/>
  <c r="K138" i="32"/>
  <c r="N138" i="32"/>
  <c r="AB138" i="32"/>
  <c r="AD44" i="32"/>
  <c r="AJ138" i="32"/>
  <c r="K169" i="32"/>
  <c r="J138" i="32"/>
  <c r="M138" i="32"/>
  <c r="AN169" i="32"/>
  <c r="N201" i="32"/>
  <c r="AF138" i="32"/>
  <c r="R138" i="32"/>
  <c r="U201" i="32"/>
  <c r="AL201" i="32"/>
  <c r="X201" i="32"/>
  <c r="S201" i="32"/>
  <c r="AL169" i="32"/>
  <c r="AS107" i="32"/>
  <c r="AJ107" i="32"/>
  <c r="AJ232" i="32"/>
  <c r="AO232" i="32"/>
  <c r="AM107" i="32"/>
  <c r="AK107" i="32"/>
  <c r="AK138" i="32"/>
  <c r="U232" i="32"/>
  <c r="X107" i="32"/>
  <c r="AN138" i="32"/>
  <c r="AQ232" i="32"/>
  <c r="U107" i="32"/>
  <c r="Q138" i="32"/>
  <c r="J44" i="32"/>
  <c r="O44" i="32"/>
  <c r="Y44" i="32"/>
  <c r="AI44" i="32"/>
  <c r="AS44" i="32"/>
  <c r="AO138" i="32"/>
  <c r="L44" i="32"/>
  <c r="AM44" i="32"/>
  <c r="S44" i="32"/>
  <c r="N169" i="32"/>
  <c r="AB44" i="32"/>
  <c r="AF44" i="32"/>
  <c r="AE138" i="32"/>
  <c r="AP232" i="32"/>
  <c r="AU32" i="32"/>
  <c r="AK169" i="32"/>
  <c r="AE44" i="32"/>
  <c r="AI138" i="32"/>
  <c r="AO169" i="32"/>
  <c r="AJ169" i="32"/>
  <c r="AB169" i="32"/>
  <c r="J169" i="32"/>
  <c r="P169" i="32"/>
  <c r="AC169" i="32"/>
  <c r="V169" i="32"/>
  <c r="Q75" i="32"/>
  <c r="Y138" i="32"/>
  <c r="Z201" i="32"/>
  <c r="AB232" i="32"/>
  <c r="AE169" i="32"/>
  <c r="M201" i="32"/>
  <c r="L201" i="32"/>
  <c r="AN201" i="32"/>
  <c r="AB201" i="32"/>
  <c r="AI201" i="32"/>
  <c r="I232" i="32"/>
  <c r="I107" i="32"/>
  <c r="AB107" i="32"/>
  <c r="AF75" i="32"/>
  <c r="AC75" i="32"/>
  <c r="AF107" i="32"/>
  <c r="L232" i="32"/>
  <c r="AM75" i="32"/>
  <c r="M232" i="32"/>
  <c r="AN75" i="32"/>
  <c r="S232" i="32"/>
  <c r="AI107" i="32"/>
  <c r="M107" i="32"/>
  <c r="J232" i="32"/>
  <c r="AC107" i="32"/>
  <c r="Z232" i="32"/>
  <c r="O75" i="32"/>
  <c r="X75" i="32"/>
  <c r="V75" i="32"/>
  <c r="G13" i="32"/>
  <c r="G12" i="32" s="1"/>
  <c r="AH169" i="32"/>
  <c r="P138" i="32"/>
  <c r="L138" i="32"/>
  <c r="Y169" i="32"/>
  <c r="W169" i="32"/>
  <c r="AJ201" i="32"/>
  <c r="AQ201" i="32"/>
  <c r="AR169" i="32"/>
  <c r="AF169" i="32"/>
  <c r="I169" i="32"/>
  <c r="R169" i="32"/>
  <c r="J75" i="32"/>
  <c r="AS138" i="32"/>
  <c r="AD169" i="32"/>
  <c r="O232" i="32"/>
  <c r="J201" i="32"/>
  <c r="W232" i="32"/>
  <c r="AS201" i="32"/>
  <c r="AR201" i="32"/>
  <c r="AF201" i="32"/>
  <c r="AK201" i="32"/>
  <c r="AC232" i="32"/>
  <c r="AH201" i="32"/>
  <c r="AL232" i="32"/>
  <c r="K201" i="32"/>
  <c r="Q201" i="32"/>
  <c r="P201" i="32"/>
  <c r="V201" i="32"/>
  <c r="Y75" i="32"/>
  <c r="O107" i="32"/>
  <c r="AO107" i="32"/>
  <c r="S107" i="32"/>
  <c r="AD75" i="32"/>
  <c r="L75" i="32"/>
  <c r="Y232" i="32"/>
  <c r="AE232" i="32"/>
  <c r="AP75" i="32"/>
  <c r="K75" i="32"/>
  <c r="Y107" i="32"/>
  <c r="R107" i="32"/>
  <c r="AL75" i="32"/>
  <c r="L107" i="32"/>
  <c r="AR75" i="32"/>
  <c r="W75" i="32"/>
  <c r="AU38" i="32"/>
  <c r="AF14" i="32"/>
  <c r="AF13" i="32" s="1"/>
  <c r="AI14" i="32"/>
  <c r="AI13" i="32" s="1"/>
  <c r="F12" i="32"/>
  <c r="AM11" i="32"/>
  <c r="N108" i="24"/>
  <c r="O108" i="24" s="1"/>
  <c r="L14" i="32"/>
  <c r="L13" i="32" s="1"/>
  <c r="AE14" i="32"/>
  <c r="AE13" i="32" s="1"/>
  <c r="J14" i="32"/>
  <c r="J13" i="32" s="1"/>
  <c r="O201" i="24"/>
  <c r="F200" i="24"/>
  <c r="O200" i="24" s="1"/>
  <c r="O295" i="24"/>
  <c r="F294" i="24"/>
  <c r="O294" i="24" s="1"/>
  <c r="F12" i="24"/>
  <c r="L410" i="24"/>
  <c r="AL31" i="77"/>
  <c r="AI6" i="80" s="1"/>
  <c r="AI12" i="52"/>
  <c r="M14" i="32"/>
  <c r="M13" i="32" s="1"/>
  <c r="H14" i="32"/>
  <c r="V14" i="32"/>
  <c r="V13" i="32" s="1"/>
  <c r="AN14" i="32"/>
  <c r="AN13" i="32" s="1"/>
  <c r="AS14" i="32"/>
  <c r="I14" i="32"/>
  <c r="I13" i="32" s="1"/>
  <c r="AB14" i="32"/>
  <c r="AB13" i="32" s="1"/>
  <c r="AM14" i="32"/>
  <c r="AM13" i="32" s="1"/>
  <c r="N14" i="32"/>
  <c r="N13" i="32" s="1"/>
  <c r="X14" i="32"/>
  <c r="X13" i="32" s="1"/>
  <c r="U14" i="32"/>
  <c r="S14" i="32"/>
  <c r="S13" i="32" s="1"/>
  <c r="AH14" i="32"/>
  <c r="AO14" i="32"/>
  <c r="AO13" i="32" s="1"/>
  <c r="AR14" i="32"/>
  <c r="AR13" i="32" s="1"/>
  <c r="H13" i="24"/>
  <c r="H12" i="24" s="1"/>
  <c r="H399" i="24" s="1"/>
  <c r="O14" i="32"/>
  <c r="O13" i="32" s="1"/>
  <c r="R14" i="32"/>
  <c r="R13" i="32" s="1"/>
  <c r="AJ14" i="32"/>
  <c r="AJ13" i="32" s="1"/>
  <c r="AA14" i="32"/>
  <c r="AA13" i="32" s="1"/>
  <c r="AL14" i="32"/>
  <c r="AL13" i="32" s="1"/>
  <c r="N26" i="24"/>
  <c r="O26" i="24" s="1"/>
  <c r="W14" i="32"/>
  <c r="W13" i="32" s="1"/>
  <c r="Z14" i="32"/>
  <c r="Z13" i="32" s="1"/>
  <c r="P14" i="32"/>
  <c r="P13" i="32" s="1"/>
  <c r="Q14" i="32"/>
  <c r="Q13" i="32" s="1"/>
  <c r="K14" i="32"/>
  <c r="K13" i="32" s="1"/>
  <c r="AQ14" i="32"/>
  <c r="AQ13" i="32" s="1"/>
  <c r="AK14" i="32"/>
  <c r="AK13" i="32" s="1"/>
  <c r="AD14" i="32"/>
  <c r="AD13" i="32" s="1"/>
  <c r="Y14" i="32"/>
  <c r="Y13" i="32" s="1"/>
  <c r="AP14" i="32"/>
  <c r="AP13" i="32" s="1"/>
  <c r="AC14" i="32"/>
  <c r="AC13" i="32" s="1"/>
  <c r="J409" i="24"/>
  <c r="J410" i="24" s="1"/>
  <c r="I406" i="24"/>
  <c r="E6" i="73" s="1"/>
  <c r="N14" i="24"/>
  <c r="O14" i="24" s="1"/>
  <c r="G13" i="24"/>
  <c r="G12" i="24" s="1"/>
  <c r="N390" i="24"/>
  <c r="O390" i="24" s="1"/>
  <c r="AV206" i="32"/>
  <c r="AV380" i="32"/>
  <c r="M44" i="24"/>
  <c r="AV105" i="32"/>
  <c r="AV112" i="32"/>
  <c r="AV298" i="32"/>
  <c r="AV324" i="32"/>
  <c r="AV122" i="32"/>
  <c r="AV142" i="32"/>
  <c r="AV119" i="32"/>
  <c r="AV159" i="32"/>
  <c r="AV192" i="32"/>
  <c r="AV356" i="32"/>
  <c r="AV54" i="32"/>
  <c r="N395" i="24"/>
  <c r="O395" i="24" s="1"/>
  <c r="I409" i="24"/>
  <c r="K409" i="24"/>
  <c r="K410" i="24" s="1"/>
  <c r="O357" i="24"/>
  <c r="I73" i="17" l="1"/>
  <c r="AA73" i="17" s="1"/>
  <c r="AB73" i="17" s="1"/>
  <c r="AA74" i="17"/>
  <c r="AB74" i="17" s="1"/>
  <c r="H13" i="32"/>
  <c r="H12" i="32" s="1"/>
  <c r="H440" i="32" s="1"/>
  <c r="T14" i="94"/>
  <c r="T13" i="94" s="1"/>
  <c r="T12" i="94" s="1"/>
  <c r="T14" i="88"/>
  <c r="T13" i="88" s="1"/>
  <c r="T12" i="88" s="1"/>
  <c r="AG14" i="32"/>
  <c r="AG13" i="32" s="1"/>
  <c r="AG12" i="32" s="1"/>
  <c r="T14" i="91"/>
  <c r="T13" i="91" s="1"/>
  <c r="T12" i="91" s="1"/>
  <c r="S13" i="88"/>
  <c r="S12" i="88" s="1"/>
  <c r="S440" i="88" s="1"/>
  <c r="H13" i="92"/>
  <c r="H12" i="92" s="1"/>
  <c r="H440" i="92" s="1"/>
  <c r="T14" i="87"/>
  <c r="T13" i="87" s="1"/>
  <c r="T12" i="87" s="1"/>
  <c r="T440" i="87" s="1"/>
  <c r="U13" i="94"/>
  <c r="U12" i="94" s="1"/>
  <c r="U440" i="94" s="1"/>
  <c r="H13" i="94"/>
  <c r="H12" i="94" s="1"/>
  <c r="H440" i="94" s="1"/>
  <c r="H13" i="88"/>
  <c r="H12" i="88" s="1"/>
  <c r="H440" i="88" s="1"/>
  <c r="T14" i="93"/>
  <c r="T13" i="93" s="1"/>
  <c r="T12" i="93" s="1"/>
  <c r="U13" i="88"/>
  <c r="U12" i="88" s="1"/>
  <c r="U440" i="88" s="1"/>
  <c r="AG14" i="88"/>
  <c r="AG13" i="88" s="1"/>
  <c r="AG12" i="88" s="1"/>
  <c r="H13" i="87"/>
  <c r="H12" i="87" s="1"/>
  <c r="H440" i="87" s="1"/>
  <c r="AG14" i="87"/>
  <c r="AG13" i="87" s="1"/>
  <c r="AG12" i="87" s="1"/>
  <c r="AG14" i="94"/>
  <c r="AG13" i="94" s="1"/>
  <c r="AG12" i="94" s="1"/>
  <c r="U13" i="91"/>
  <c r="U12" i="91" s="1"/>
  <c r="U440" i="91" s="1"/>
  <c r="U13" i="93"/>
  <c r="U12" i="93" s="1"/>
  <c r="U440" i="93" s="1"/>
  <c r="AG14" i="93"/>
  <c r="AG13" i="93" s="1"/>
  <c r="AG12" i="93" s="1"/>
  <c r="H13" i="93"/>
  <c r="H12" i="93" s="1"/>
  <c r="H440" i="93" s="1"/>
  <c r="T14" i="92"/>
  <c r="T13" i="92" s="1"/>
  <c r="T12" i="92" s="1"/>
  <c r="AG14" i="92"/>
  <c r="AG13" i="92" s="1"/>
  <c r="AG12" i="92" s="1"/>
  <c r="U13" i="92"/>
  <c r="U12" i="92" s="1"/>
  <c r="U440" i="92" s="1"/>
  <c r="H13" i="91"/>
  <c r="H12" i="91" s="1"/>
  <c r="H440" i="91" s="1"/>
  <c r="AG14" i="91"/>
  <c r="AG13" i="91" s="1"/>
  <c r="AG12" i="91" s="1"/>
  <c r="T14" i="32"/>
  <c r="T13" i="32" s="1"/>
  <c r="T12" i="32" s="1"/>
  <c r="AL6" i="77"/>
  <c r="AL15" i="77" s="1"/>
  <c r="AN11" i="88"/>
  <c r="AN11" i="94"/>
  <c r="AN11" i="93"/>
  <c r="AN11" i="91"/>
  <c r="AN11" i="87"/>
  <c r="AN11" i="92"/>
  <c r="AL182" i="77"/>
  <c r="AS13" i="94"/>
  <c r="AS12" i="94" s="1"/>
  <c r="AS440" i="94" s="1"/>
  <c r="AH13" i="88"/>
  <c r="AH12" i="88" s="1"/>
  <c r="AH440" i="88" s="1"/>
  <c r="AH13" i="92"/>
  <c r="AH12" i="92" s="1"/>
  <c r="AH440" i="92" s="1"/>
  <c r="AT14" i="93"/>
  <c r="AT13" i="93" s="1"/>
  <c r="AT12" i="93" s="1"/>
  <c r="AT14" i="91"/>
  <c r="AT13" i="91" s="1"/>
  <c r="AT12" i="91" s="1"/>
  <c r="AT14" i="88"/>
  <c r="AT13" i="88" s="1"/>
  <c r="AT12" i="88" s="1"/>
  <c r="AH13" i="93"/>
  <c r="AH12" i="93" s="1"/>
  <c r="AH440" i="93" s="1"/>
  <c r="AS13" i="92"/>
  <c r="AS12" i="92" s="1"/>
  <c r="AS440" i="92" s="1"/>
  <c r="AS13" i="88"/>
  <c r="AS12" i="88" s="1"/>
  <c r="AS440" i="88" s="1"/>
  <c r="AH13" i="91"/>
  <c r="AH12" i="91" s="1"/>
  <c r="AH440" i="91" s="1"/>
  <c r="AS13" i="87"/>
  <c r="AS12" i="87" s="1"/>
  <c r="AS440" i="87" s="1"/>
  <c r="AS13" i="91"/>
  <c r="AS12" i="91" s="1"/>
  <c r="AS440" i="91" s="1"/>
  <c r="AT14" i="87"/>
  <c r="AT13" i="87" s="1"/>
  <c r="AT12" i="87" s="1"/>
  <c r="AU20" i="93"/>
  <c r="AV20" i="93" s="1"/>
  <c r="AV21" i="93"/>
  <c r="AU20" i="88"/>
  <c r="AV20" i="88" s="1"/>
  <c r="AV21" i="88"/>
  <c r="AU20" i="94"/>
  <c r="AV20" i="94" s="1"/>
  <c r="AV21" i="94"/>
  <c r="AS13" i="93"/>
  <c r="AS12" i="93" s="1"/>
  <c r="AS440" i="93" s="1"/>
  <c r="AT14" i="94"/>
  <c r="AT13" i="94" s="1"/>
  <c r="AT12" i="94" s="1"/>
  <c r="AH13" i="87"/>
  <c r="AH12" i="87" s="1"/>
  <c r="AH440" i="87" s="1"/>
  <c r="AU20" i="92"/>
  <c r="AV20" i="92" s="1"/>
  <c r="AV21" i="92"/>
  <c r="AH13" i="94"/>
  <c r="AH12" i="94" s="1"/>
  <c r="AH440" i="94" s="1"/>
  <c r="AT14" i="92"/>
  <c r="AT13" i="92" s="1"/>
  <c r="AT12" i="92" s="1"/>
  <c r="AU20" i="87"/>
  <c r="AV20" i="87" s="1"/>
  <c r="AV21" i="87"/>
  <c r="AU20" i="91"/>
  <c r="AV20" i="91" s="1"/>
  <c r="AV21" i="91"/>
  <c r="G12" i="94"/>
  <c r="G12" i="92"/>
  <c r="G12" i="87"/>
  <c r="AU14" i="91"/>
  <c r="AV15" i="91"/>
  <c r="AU14" i="88"/>
  <c r="AV15" i="88"/>
  <c r="AU14" i="87"/>
  <c r="AV15" i="87"/>
  <c r="AU14" i="92"/>
  <c r="AV15" i="92"/>
  <c r="AU14" i="93"/>
  <c r="AV15" i="93"/>
  <c r="G12" i="93"/>
  <c r="G12" i="91"/>
  <c r="AU14" i="94"/>
  <c r="AV15" i="94"/>
  <c r="G12" i="88"/>
  <c r="AS13" i="32"/>
  <c r="AS12" i="32" s="1"/>
  <c r="U13" i="32"/>
  <c r="U12" i="32" s="1"/>
  <c r="AR12" i="32"/>
  <c r="AL12" i="32"/>
  <c r="J294" i="32"/>
  <c r="K12" i="32"/>
  <c r="AC106" i="32"/>
  <c r="AI106" i="32"/>
  <c r="AA12" i="32"/>
  <c r="AR200" i="32"/>
  <c r="AD294" i="32"/>
  <c r="Y12" i="32"/>
  <c r="Q106" i="32"/>
  <c r="X294" i="32"/>
  <c r="L200" i="32"/>
  <c r="AN294" i="32"/>
  <c r="R294" i="32"/>
  <c r="AP106" i="32"/>
  <c r="AA106" i="32"/>
  <c r="V200" i="32"/>
  <c r="Q200" i="32"/>
  <c r="AH200" i="32"/>
  <c r="AQ200" i="32"/>
  <c r="K106" i="32"/>
  <c r="AQ106" i="32"/>
  <c r="Z200" i="32"/>
  <c r="AE12" i="32"/>
  <c r="AO12" i="32"/>
  <c r="AS200" i="32"/>
  <c r="P106" i="32"/>
  <c r="I294" i="32"/>
  <c r="AM106" i="32"/>
  <c r="Z12" i="32"/>
  <c r="V294" i="32"/>
  <c r="AE106" i="32"/>
  <c r="R200" i="32"/>
  <c r="W106" i="32"/>
  <c r="AN200" i="32"/>
  <c r="AQ12" i="32"/>
  <c r="J200" i="32"/>
  <c r="N106" i="32"/>
  <c r="AE294" i="32"/>
  <c r="P294" i="32"/>
  <c r="AL106" i="32"/>
  <c r="AT14" i="32"/>
  <c r="AT13" i="32" s="1"/>
  <c r="AA294" i="32"/>
  <c r="AF106" i="32"/>
  <c r="L106" i="32"/>
  <c r="L294" i="32"/>
  <c r="O106" i="32"/>
  <c r="P200" i="32"/>
  <c r="K200" i="32"/>
  <c r="O200" i="32"/>
  <c r="AJ200" i="32"/>
  <c r="AI200" i="32"/>
  <c r="V106" i="32"/>
  <c r="AI294" i="32"/>
  <c r="U294" i="32"/>
  <c r="AN106" i="32"/>
  <c r="J106" i="32"/>
  <c r="AP200" i="32"/>
  <c r="AO294" i="32"/>
  <c r="Z294" i="32"/>
  <c r="AH13" i="32"/>
  <c r="AH12" i="32" s="1"/>
  <c r="AH294" i="32"/>
  <c r="AD106" i="32"/>
  <c r="M106" i="32"/>
  <c r="AB106" i="32"/>
  <c r="Q294" i="32"/>
  <c r="AQ294" i="32"/>
  <c r="U106" i="32"/>
  <c r="AJ106" i="32"/>
  <c r="U200" i="32"/>
  <c r="AJ294" i="32"/>
  <c r="M294" i="32"/>
  <c r="AR294" i="32"/>
  <c r="Y294" i="32"/>
  <c r="AP294" i="32"/>
  <c r="AL294" i="32"/>
  <c r="AK200" i="32"/>
  <c r="AC294" i="32"/>
  <c r="AB200" i="32"/>
  <c r="M200" i="32"/>
  <c r="AV21" i="32"/>
  <c r="AU20" i="32"/>
  <c r="AV20" i="32" s="1"/>
  <c r="X106" i="32"/>
  <c r="AA200" i="32"/>
  <c r="AE200" i="32"/>
  <c r="I200" i="32"/>
  <c r="W200" i="32"/>
  <c r="S200" i="32"/>
  <c r="Y106" i="32"/>
  <c r="S106" i="32"/>
  <c r="W294" i="32"/>
  <c r="S294" i="32"/>
  <c r="X200" i="32"/>
  <c r="AR106" i="32"/>
  <c r="AM200" i="32"/>
  <c r="K294" i="32"/>
  <c r="AH106" i="32"/>
  <c r="AM294" i="32"/>
  <c r="N200" i="32"/>
  <c r="O294" i="32"/>
  <c r="AK294" i="32"/>
  <c r="AD200" i="32"/>
  <c r="AC200" i="32"/>
  <c r="R106" i="32"/>
  <c r="AO106" i="32"/>
  <c r="AF200" i="32"/>
  <c r="AS294" i="32"/>
  <c r="I106" i="32"/>
  <c r="AK106" i="32"/>
  <c r="AS106" i="32"/>
  <c r="AL200" i="32"/>
  <c r="N294" i="32"/>
  <c r="AF294" i="32"/>
  <c r="Z106" i="32"/>
  <c r="AO200" i="32"/>
  <c r="Y200" i="32"/>
  <c r="AB294" i="32"/>
  <c r="AI12" i="32"/>
  <c r="AN12" i="32"/>
  <c r="N12" i="32"/>
  <c r="AC12" i="32"/>
  <c r="AP12" i="32"/>
  <c r="AF12" i="32"/>
  <c r="V12" i="32"/>
  <c r="AK12" i="32"/>
  <c r="R12" i="32"/>
  <c r="X12" i="32"/>
  <c r="Q12" i="32"/>
  <c r="I12" i="32"/>
  <c r="AM12" i="32"/>
  <c r="O12" i="32"/>
  <c r="AD12" i="32"/>
  <c r="S12" i="32"/>
  <c r="J12" i="32"/>
  <c r="P12" i="32"/>
  <c r="M12" i="32"/>
  <c r="W12" i="32"/>
  <c r="AB12" i="32"/>
  <c r="AJ12" i="32"/>
  <c r="L12" i="32"/>
  <c r="AN11" i="32"/>
  <c r="N106" i="24"/>
  <c r="O106" i="24" s="1"/>
  <c r="N107" i="24"/>
  <c r="O107" i="24" s="1"/>
  <c r="N44" i="24"/>
  <c r="O44" i="24" s="1"/>
  <c r="M12" i="24"/>
  <c r="M399" i="24" s="1"/>
  <c r="AV198" i="32"/>
  <c r="AM31" i="77"/>
  <c r="AJ6" i="80" s="1"/>
  <c r="AJ12" i="52"/>
  <c r="AV109" i="32"/>
  <c r="AV321" i="32"/>
  <c r="AV310" i="32"/>
  <c r="F36" i="63"/>
  <c r="AV97" i="32"/>
  <c r="H406" i="24"/>
  <c r="D6" i="73" s="1"/>
  <c r="AV103" i="32"/>
  <c r="AV70" i="32"/>
  <c r="AV199" i="32"/>
  <c r="AV331" i="32"/>
  <c r="AV269" i="32"/>
  <c r="AV337" i="32"/>
  <c r="AV93" i="32"/>
  <c r="AV379" i="32"/>
  <c r="AV130" i="32"/>
  <c r="AV260" i="32"/>
  <c r="AV90" i="32"/>
  <c r="AV365" i="32"/>
  <c r="AV236" i="32"/>
  <c r="AV223" i="32"/>
  <c r="AV85" i="32"/>
  <c r="AV319" i="32"/>
  <c r="AV292" i="32"/>
  <c r="AV79" i="32"/>
  <c r="AV209" i="32"/>
  <c r="AV363" i="32"/>
  <c r="AV83" i="32"/>
  <c r="AV344" i="32"/>
  <c r="AV137" i="32"/>
  <c r="AV271" i="32"/>
  <c r="AV221" i="32"/>
  <c r="AV306" i="32"/>
  <c r="AV104" i="32"/>
  <c r="AV134" i="32"/>
  <c r="AV247" i="32"/>
  <c r="AV84" i="32"/>
  <c r="AV136" i="32"/>
  <c r="AV125" i="32"/>
  <c r="AV127" i="32"/>
  <c r="AV121" i="32"/>
  <c r="AV189" i="32"/>
  <c r="I410" i="24"/>
  <c r="AV99" i="32"/>
  <c r="AV118" i="32"/>
  <c r="AV81" i="32"/>
  <c r="H74" i="17"/>
  <c r="N13" i="24"/>
  <c r="O13" i="24" s="1"/>
  <c r="AV362" i="32"/>
  <c r="AV378" i="32"/>
  <c r="AV212" i="32"/>
  <c r="AV195" i="32"/>
  <c r="AV334" i="32"/>
  <c r="AV33" i="32"/>
  <c r="AV336" i="32"/>
  <c r="AV343" i="32"/>
  <c r="AV342" i="32"/>
  <c r="AV341" i="32"/>
  <c r="AV91" i="32"/>
  <c r="AV353" i="32"/>
  <c r="AV386" i="32"/>
  <c r="AV367" i="32"/>
  <c r="AV366" i="32"/>
  <c r="AV328" i="32"/>
  <c r="AV98" i="32"/>
  <c r="AV300" i="32"/>
  <c r="AV222" i="32"/>
  <c r="AV313" i="32"/>
  <c r="AV181" i="32"/>
  <c r="AV329" i="32"/>
  <c r="AV89" i="32"/>
  <c r="AV384" i="32"/>
  <c r="AV355" i="32"/>
  <c r="AV244" i="32"/>
  <c r="AV252" i="32"/>
  <c r="AV87" i="32"/>
  <c r="AV102" i="32"/>
  <c r="AV297" i="32"/>
  <c r="AV354" i="32"/>
  <c r="AV36" i="32"/>
  <c r="AV267" i="32"/>
  <c r="AV58" i="32"/>
  <c r="AV135" i="32"/>
  <c r="AV316" i="32"/>
  <c r="AV66" i="32"/>
  <c r="AV241" i="32"/>
  <c r="AV149" i="32"/>
  <c r="AV56" i="32"/>
  <c r="AV61" i="32"/>
  <c r="AV224" i="32"/>
  <c r="AV291" i="32"/>
  <c r="AV375" i="32"/>
  <c r="AV387" i="32"/>
  <c r="AV185" i="32"/>
  <c r="AV338" i="32"/>
  <c r="AV196" i="32"/>
  <c r="AV305" i="32"/>
  <c r="AV304" i="32"/>
  <c r="AV35" i="32"/>
  <c r="AV349" i="32"/>
  <c r="AV309" i="32"/>
  <c r="AV95" i="32"/>
  <c r="AV218" i="32"/>
  <c r="AV225" i="32"/>
  <c r="AV215" i="32"/>
  <c r="AV147" i="32"/>
  <c r="AV178" i="32"/>
  <c r="AV318" i="32"/>
  <c r="AV160" i="32"/>
  <c r="AV217" i="32"/>
  <c r="AV347" i="32"/>
  <c r="AV289" i="32"/>
  <c r="AV171" i="32"/>
  <c r="AV68" i="32"/>
  <c r="AV62" i="32"/>
  <c r="AV216" i="32"/>
  <c r="AV303" i="32"/>
  <c r="AV322" i="32"/>
  <c r="AV237" i="32"/>
  <c r="AV248" i="32"/>
  <c r="AV312" i="32"/>
  <c r="AV128" i="32"/>
  <c r="AV123" i="32"/>
  <c r="AV111" i="32"/>
  <c r="AV172" i="32"/>
  <c r="AV235" i="32"/>
  <c r="AV197" i="32"/>
  <c r="AV284" i="32"/>
  <c r="AV92" i="32"/>
  <c r="AV186" i="32"/>
  <c r="AV359" i="32"/>
  <c r="AV28" i="32"/>
  <c r="AV117" i="32"/>
  <c r="AV191" i="32"/>
  <c r="AV255" i="32"/>
  <c r="AV53" i="32"/>
  <c r="AV249" i="32"/>
  <c r="AV64" i="32"/>
  <c r="AV80" i="32"/>
  <c r="AV315" i="32"/>
  <c r="AV280" i="32"/>
  <c r="AV65" i="32"/>
  <c r="AV290" i="32"/>
  <c r="AV265" i="32"/>
  <c r="AV110" i="32"/>
  <c r="AV299" i="32"/>
  <c r="AV381" i="32"/>
  <c r="AV204" i="32"/>
  <c r="AV253" i="32"/>
  <c r="AV131" i="32"/>
  <c r="AV59" i="32"/>
  <c r="AV317" i="32"/>
  <c r="AV285" i="32"/>
  <c r="AV385" i="32"/>
  <c r="F399" i="24"/>
  <c r="AV205" i="32"/>
  <c r="F388" i="32"/>
  <c r="F440" i="32" s="1"/>
  <c r="AV34" i="32"/>
  <c r="AV211" i="32"/>
  <c r="AV72" i="32"/>
  <c r="AV286" i="32"/>
  <c r="AV374" i="32"/>
  <c r="AV240" i="32"/>
  <c r="AV183" i="32"/>
  <c r="AV116" i="32"/>
  <c r="AV52" i="32"/>
  <c r="AV325" i="32"/>
  <c r="AV278" i="32"/>
  <c r="AV369" i="32"/>
  <c r="AV261" i="32"/>
  <c r="AV274" i="32"/>
  <c r="AV31" i="32"/>
  <c r="AV184" i="32"/>
  <c r="AV177" i="32"/>
  <c r="AV60" i="32"/>
  <c r="AV124" i="32"/>
  <c r="AV180" i="32"/>
  <c r="AV187" i="32"/>
  <c r="AV190" i="32"/>
  <c r="AV307" i="32"/>
  <c r="AV242" i="32"/>
  <c r="AV229" i="32"/>
  <c r="AV78" i="32"/>
  <c r="AV262" i="32"/>
  <c r="AV174" i="32"/>
  <c r="AV250" i="32"/>
  <c r="AV246" i="32"/>
  <c r="AV30" i="32"/>
  <c r="AV152" i="32"/>
  <c r="AV129" i="32"/>
  <c r="AV330" i="32"/>
  <c r="AV86" i="32"/>
  <c r="AV283" i="32"/>
  <c r="AV203" i="32"/>
  <c r="AV165" i="32"/>
  <c r="AV166" i="32"/>
  <c r="AV272" i="32"/>
  <c r="AV154" i="32"/>
  <c r="AV219" i="32"/>
  <c r="AV96" i="32"/>
  <c r="AV115" i="32"/>
  <c r="AV193" i="32"/>
  <c r="AV146" i="32"/>
  <c r="AV243" i="32"/>
  <c r="AV234" i="32"/>
  <c r="AV228" i="32"/>
  <c r="AV74" i="32"/>
  <c r="AV352" i="32"/>
  <c r="AV71" i="32"/>
  <c r="AV49" i="32"/>
  <c r="AV55" i="32"/>
  <c r="AV254" i="32"/>
  <c r="AV210" i="32"/>
  <c r="AV340" i="32"/>
  <c r="AV332" i="32"/>
  <c r="AV301" i="32"/>
  <c r="AV141" i="32"/>
  <c r="AV153" i="32"/>
  <c r="AV37" i="32"/>
  <c r="AV259" i="32"/>
  <c r="AV50" i="32"/>
  <c r="AV372" i="32"/>
  <c r="AV323" i="32"/>
  <c r="AV140" i="32"/>
  <c r="AV230" i="32"/>
  <c r="AV101" i="32"/>
  <c r="AV348" i="32"/>
  <c r="AV350" i="32"/>
  <c r="AV335" i="32"/>
  <c r="AV266" i="32"/>
  <c r="AV48" i="32"/>
  <c r="AV268" i="32"/>
  <c r="AV161" i="32"/>
  <c r="AV27" i="32"/>
  <c r="AV175" i="32"/>
  <c r="AV168" i="32"/>
  <c r="AV368" i="32"/>
  <c r="AV361" i="32"/>
  <c r="AV143" i="32"/>
  <c r="AV29" i="32"/>
  <c r="AV373" i="32"/>
  <c r="AV167" i="32"/>
  <c r="AV377" i="32"/>
  <c r="AV207" i="32"/>
  <c r="AV42" i="32"/>
  <c r="AV40" i="32"/>
  <c r="AV281" i="32"/>
  <c r="AV277" i="32"/>
  <c r="AV156" i="32"/>
  <c r="AV150" i="32"/>
  <c r="AV43" i="32"/>
  <c r="AV279" i="32"/>
  <c r="AV273" i="32"/>
  <c r="AV158" i="32"/>
  <c r="AV133" i="32"/>
  <c r="AV47" i="32"/>
  <c r="AV155" i="32"/>
  <c r="AV41" i="32"/>
  <c r="AV275" i="32"/>
  <c r="AV231" i="32"/>
  <c r="AV360" i="32"/>
  <c r="AV77" i="32"/>
  <c r="I105" i="17" l="1"/>
  <c r="I104" i="17" s="1"/>
  <c r="D12" i="61" s="1"/>
  <c r="P38" i="63"/>
  <c r="D17" i="61"/>
  <c r="I7" i="73"/>
  <c r="M440" i="32"/>
  <c r="N12" i="66"/>
  <c r="N21" i="66" s="1"/>
  <c r="AK440" i="32"/>
  <c r="AT440" i="88"/>
  <c r="K12" i="66"/>
  <c r="K21" i="66" s="1"/>
  <c r="AG440" i="91"/>
  <c r="T12" i="66"/>
  <c r="T21" i="66" s="1"/>
  <c r="AG440" i="92"/>
  <c r="Y12" i="66"/>
  <c r="Y21" i="66" s="1"/>
  <c r="T440" i="92"/>
  <c r="X12" i="66"/>
  <c r="X21" i="66" s="1"/>
  <c r="AG440" i="87"/>
  <c r="O12" i="66"/>
  <c r="O21" i="66" s="1"/>
  <c r="AT440" i="93"/>
  <c r="AE12" i="66"/>
  <c r="AE21" i="66" s="1"/>
  <c r="AG440" i="32"/>
  <c r="E12" i="66"/>
  <c r="T440" i="91"/>
  <c r="S12" i="66"/>
  <c r="S21" i="66" s="1"/>
  <c r="T440" i="94"/>
  <c r="AH12" i="66"/>
  <c r="AT440" i="87"/>
  <c r="P12" i="66"/>
  <c r="P21" i="66" s="1"/>
  <c r="AT440" i="94"/>
  <c r="AJ12" i="66"/>
  <c r="AT440" i="91"/>
  <c r="U12" i="66"/>
  <c r="U21" i="66" s="1"/>
  <c r="T440" i="93"/>
  <c r="AC12" i="66"/>
  <c r="AC21" i="66" s="1"/>
  <c r="T440" i="88"/>
  <c r="I12" i="66"/>
  <c r="I21" i="66" s="1"/>
  <c r="AT440" i="92"/>
  <c r="Z12" i="66"/>
  <c r="Z21" i="66" s="1"/>
  <c r="T440" i="32"/>
  <c r="D12" i="66"/>
  <c r="AG440" i="93"/>
  <c r="AD12" i="66"/>
  <c r="AD21" i="66" s="1"/>
  <c r="AG440" i="94"/>
  <c r="AI12" i="66"/>
  <c r="AG440" i="88"/>
  <c r="J12" i="66"/>
  <c r="J21" i="66" s="1"/>
  <c r="G19" i="63"/>
  <c r="G23" i="63"/>
  <c r="G31" i="63"/>
  <c r="G24" i="63"/>
  <c r="G15" i="63"/>
  <c r="G18" i="63"/>
  <c r="G34" i="63"/>
  <c r="G35" i="63"/>
  <c r="G29" i="63"/>
  <c r="G32" i="63"/>
  <c r="G26" i="63"/>
  <c r="G20" i="63"/>
  <c r="G17" i="63"/>
  <c r="G28" i="63"/>
  <c r="G21" i="63"/>
  <c r="G14" i="63"/>
  <c r="G33" i="63"/>
  <c r="G27" i="63"/>
  <c r="G22" i="63"/>
  <c r="G16" i="63"/>
  <c r="G30" i="63"/>
  <c r="G25" i="63"/>
  <c r="G13" i="63"/>
  <c r="G12" i="63"/>
  <c r="AM6" i="77"/>
  <c r="AM15" i="77" s="1"/>
  <c r="AO11" i="94"/>
  <c r="AO11" i="93"/>
  <c r="AO11" i="92"/>
  <c r="AO11" i="91"/>
  <c r="AO11" i="87"/>
  <c r="AO11" i="88"/>
  <c r="AM182" i="77"/>
  <c r="AU13" i="93"/>
  <c r="AV14" i="93"/>
  <c r="AU13" i="87"/>
  <c r="AV14" i="87"/>
  <c r="AU13" i="91"/>
  <c r="AV14" i="91"/>
  <c r="AU13" i="94"/>
  <c r="AV14" i="94"/>
  <c r="AU13" i="92"/>
  <c r="AV14" i="92"/>
  <c r="AU13" i="88"/>
  <c r="AV14" i="88"/>
  <c r="Q440" i="32"/>
  <c r="X440" i="32"/>
  <c r="AN440" i="32"/>
  <c r="AC440" i="32"/>
  <c r="L440" i="32"/>
  <c r="AD440" i="32"/>
  <c r="V440" i="32"/>
  <c r="N440" i="32"/>
  <c r="AM440" i="32"/>
  <c r="AI440" i="32"/>
  <c r="AB440" i="32"/>
  <c r="W440" i="32"/>
  <c r="AQ440" i="32"/>
  <c r="K440" i="32"/>
  <c r="AJ440" i="32"/>
  <c r="O440" i="32"/>
  <c r="AF440" i="32"/>
  <c r="S440" i="32"/>
  <c r="U440" i="32"/>
  <c r="P440" i="32"/>
  <c r="AS440" i="32"/>
  <c r="Z440" i="32"/>
  <c r="AA440" i="32"/>
  <c r="J440" i="32"/>
  <c r="R440" i="32"/>
  <c r="AP440" i="32"/>
  <c r="AO440" i="32"/>
  <c r="Y440" i="32"/>
  <c r="AL440" i="32"/>
  <c r="I440" i="32"/>
  <c r="AH440" i="32"/>
  <c r="AE440" i="32"/>
  <c r="AR440" i="32"/>
  <c r="AT200" i="32"/>
  <c r="F14" i="66" s="1"/>
  <c r="AO14" i="66" s="1"/>
  <c r="AT294" i="32"/>
  <c r="F15" i="66" s="1"/>
  <c r="AO15" i="66" s="1"/>
  <c r="AT106" i="32"/>
  <c r="F13" i="66" s="1"/>
  <c r="AO13" i="66" s="1"/>
  <c r="AT12" i="32"/>
  <c r="F12" i="66" s="1"/>
  <c r="AO11" i="32"/>
  <c r="D8" i="73"/>
  <c r="AN31" i="77"/>
  <c r="AK6" i="80" s="1"/>
  <c r="AK12" i="52"/>
  <c r="AV220" i="32"/>
  <c r="M406" i="24"/>
  <c r="I6" i="73" s="1"/>
  <c r="N12" i="24"/>
  <c r="O12" i="24" s="1"/>
  <c r="AV88" i="32"/>
  <c r="AV194" i="32"/>
  <c r="G27" i="17"/>
  <c r="AV302" i="32"/>
  <c r="AV314" i="32"/>
  <c r="AV126" i="32"/>
  <c r="AV120" i="32"/>
  <c r="AV76" i="32"/>
  <c r="AV383" i="32"/>
  <c r="AV382" i="32"/>
  <c r="AV311" i="32"/>
  <c r="AV308" i="32"/>
  <c r="AV182" i="32"/>
  <c r="AV245" i="32"/>
  <c r="AV57" i="32"/>
  <c r="AV114" i="32"/>
  <c r="AV327" i="32"/>
  <c r="AV351" i="32"/>
  <c r="AV188" i="32"/>
  <c r="M409" i="24"/>
  <c r="AV94" i="32"/>
  <c r="AV82" i="32"/>
  <c r="AV32" i="32"/>
  <c r="AV100" i="32"/>
  <c r="AV214" i="32"/>
  <c r="AV51" i="32"/>
  <c r="AV320" i="32"/>
  <c r="AV239" i="32"/>
  <c r="AV339" i="32"/>
  <c r="AV296" i="32"/>
  <c r="AV26" i="32"/>
  <c r="AV132" i="32"/>
  <c r="AV264" i="32"/>
  <c r="AV333" i="32"/>
  <c r="AV202" i="32"/>
  <c r="AV288" i="32"/>
  <c r="AV293" i="32"/>
  <c r="AV151" i="32"/>
  <c r="AV276" i="32"/>
  <c r="AV258" i="32"/>
  <c r="AV257" i="32"/>
  <c r="AV364" i="32"/>
  <c r="AV376" i="32"/>
  <c r="AV173" i="32"/>
  <c r="AV176" i="32"/>
  <c r="AV179" i="32"/>
  <c r="AV148" i="32"/>
  <c r="AV145" i="32"/>
  <c r="AV270" i="32"/>
  <c r="AV46" i="32"/>
  <c r="AV45" i="32"/>
  <c r="AV38" i="32"/>
  <c r="AV39" i="32"/>
  <c r="AV73" i="32"/>
  <c r="AV69" i="32"/>
  <c r="AV256" i="32"/>
  <c r="AV251" i="32"/>
  <c r="AV238" i="32"/>
  <c r="AV67" i="32"/>
  <c r="AV139" i="32"/>
  <c r="AV144" i="32"/>
  <c r="AV162" i="32"/>
  <c r="AV157" i="32"/>
  <c r="AV208" i="32"/>
  <c r="AV213" i="32"/>
  <c r="AV113" i="32"/>
  <c r="AV108" i="32"/>
  <c r="AV287" i="32"/>
  <c r="AV358" i="32"/>
  <c r="AV371" i="32"/>
  <c r="AV345" i="32"/>
  <c r="AV346" i="32"/>
  <c r="AV164" i="32"/>
  <c r="AV227" i="32"/>
  <c r="AV226" i="32"/>
  <c r="D7" i="73" l="1"/>
  <c r="H409" i="24"/>
  <c r="H410" i="24" s="1"/>
  <c r="F38" i="63"/>
  <c r="F39" i="63" s="1"/>
  <c r="AO12" i="66"/>
  <c r="AJ21" i="66"/>
  <c r="AM12" i="66"/>
  <c r="D13" i="67" s="1"/>
  <c r="AH21" i="66"/>
  <c r="AI21" i="66"/>
  <c r="AN12" i="66"/>
  <c r="AN6" i="77"/>
  <c r="AN15" i="77" s="1"/>
  <c r="AP11" i="92"/>
  <c r="AP11" i="91"/>
  <c r="AP11" i="87"/>
  <c r="AP11" i="94"/>
  <c r="AP11" i="88"/>
  <c r="AP11" i="93"/>
  <c r="AN182" i="77"/>
  <c r="G36" i="63"/>
  <c r="AU12" i="88"/>
  <c r="AV13" i="88"/>
  <c r="AU12" i="94"/>
  <c r="AV13" i="94"/>
  <c r="AU12" i="87"/>
  <c r="AV13" i="87"/>
  <c r="AU12" i="92"/>
  <c r="AV13" i="92"/>
  <c r="AU12" i="91"/>
  <c r="AV13" i="91"/>
  <c r="AU12" i="93"/>
  <c r="AV13" i="93"/>
  <c r="AT440" i="32"/>
  <c r="AP11" i="32"/>
  <c r="G78" i="17"/>
  <c r="AO31" i="77"/>
  <c r="AL6" i="80" s="1"/>
  <c r="AL12" i="52"/>
  <c r="AU14" i="32"/>
  <c r="AU13" i="32" s="1"/>
  <c r="M410" i="24"/>
  <c r="AV75" i="32"/>
  <c r="AV295" i="32"/>
  <c r="AV326" i="32"/>
  <c r="AV107" i="32"/>
  <c r="AV169" i="32"/>
  <c r="AV170" i="32"/>
  <c r="AV233" i="32"/>
  <c r="AV232" i="32"/>
  <c r="AV282" i="32"/>
  <c r="AV263" i="32"/>
  <c r="AV63" i="32"/>
  <c r="AV44" i="32"/>
  <c r="AV163" i="32"/>
  <c r="AV370" i="32"/>
  <c r="H27" i="17"/>
  <c r="AO6" i="77" l="1"/>
  <c r="AO15" i="77" s="1"/>
  <c r="AQ11" i="94"/>
  <c r="AQ11" i="91"/>
  <c r="AQ11" i="88"/>
  <c r="AQ11" i="93"/>
  <c r="AQ11" i="92"/>
  <c r="AQ11" i="87"/>
  <c r="AO182" i="77"/>
  <c r="AV12" i="93"/>
  <c r="AU440" i="93"/>
  <c r="AV12" i="92"/>
  <c r="AU440" i="92"/>
  <c r="AV12" i="94"/>
  <c r="AU440" i="94"/>
  <c r="AV12" i="91"/>
  <c r="AU440" i="91"/>
  <c r="AV12" i="87"/>
  <c r="AU440" i="87"/>
  <c r="AV12" i="88"/>
  <c r="AU440" i="88"/>
  <c r="AV13" i="32"/>
  <c r="AU12" i="32"/>
  <c r="AU440" i="32" s="1"/>
  <c r="D36" i="66"/>
  <c r="G73" i="17"/>
  <c r="AQ11" i="32"/>
  <c r="AV14" i="32"/>
  <c r="AP31" i="77"/>
  <c r="AM6" i="80" s="1"/>
  <c r="AM12" i="52"/>
  <c r="N389" i="24"/>
  <c r="O389" i="24" s="1"/>
  <c r="Q15" i="66"/>
  <c r="V13" i="66"/>
  <c r="AA15" i="66"/>
  <c r="AA12" i="66"/>
  <c r="F15" i="67"/>
  <c r="G15" i="66"/>
  <c r="AF15" i="66"/>
  <c r="AK12" i="66"/>
  <c r="K29" i="66" s="1"/>
  <c r="AA13" i="66"/>
  <c r="AF14" i="66"/>
  <c r="D16" i="67"/>
  <c r="Q12" i="66"/>
  <c r="AF13" i="66"/>
  <c r="V15" i="66"/>
  <c r="L15" i="66"/>
  <c r="F35" i="66" s="1"/>
  <c r="Q14" i="66"/>
  <c r="E16" i="67"/>
  <c r="L12" i="66"/>
  <c r="V12" i="66"/>
  <c r="V14" i="66"/>
  <c r="F16" i="67"/>
  <c r="Q13" i="66"/>
  <c r="AA14" i="66"/>
  <c r="F14" i="67"/>
  <c r="L13" i="66"/>
  <c r="F31" i="66" s="1"/>
  <c r="AF12" i="66"/>
  <c r="L14" i="66"/>
  <c r="F33" i="66" s="1"/>
  <c r="G14" i="66"/>
  <c r="AK15" i="66"/>
  <c r="K35" i="66" s="1"/>
  <c r="E15" i="67"/>
  <c r="AK13" i="66"/>
  <c r="K31" i="66" s="1"/>
  <c r="G12" i="66"/>
  <c r="AK14" i="66"/>
  <c r="K33" i="66" s="1"/>
  <c r="E14" i="67"/>
  <c r="AW294" i="32"/>
  <c r="G13" i="66"/>
  <c r="D14" i="67"/>
  <c r="D15" i="67"/>
  <c r="AV201" i="32"/>
  <c r="AV200" i="32"/>
  <c r="AV294" i="32"/>
  <c r="AV357" i="32"/>
  <c r="AV138" i="32"/>
  <c r="Q16" i="66"/>
  <c r="G31" i="66" l="1"/>
  <c r="E35" i="66"/>
  <c r="H35" i="66"/>
  <c r="J33" i="66"/>
  <c r="E31" i="66"/>
  <c r="J29" i="66"/>
  <c r="I33" i="66"/>
  <c r="H33" i="66"/>
  <c r="G33" i="66"/>
  <c r="G29" i="66"/>
  <c r="Q21" i="66"/>
  <c r="R16" i="66" s="1"/>
  <c r="I31" i="66"/>
  <c r="J35" i="66"/>
  <c r="I29" i="66"/>
  <c r="H31" i="66"/>
  <c r="H29" i="66"/>
  <c r="G35" i="66"/>
  <c r="E33" i="66"/>
  <c r="F29" i="66"/>
  <c r="J31" i="66"/>
  <c r="I35" i="66"/>
  <c r="AP6" i="77"/>
  <c r="AP15" i="77" s="1"/>
  <c r="AR11" i="88"/>
  <c r="AR11" i="94"/>
  <c r="AR11" i="93"/>
  <c r="AR11" i="92"/>
  <c r="AR11" i="87"/>
  <c r="AR11" i="91"/>
  <c r="AP182" i="77"/>
  <c r="AV12" i="32"/>
  <c r="G105" i="17"/>
  <c r="AR11" i="32"/>
  <c r="AQ31" i="77"/>
  <c r="AN6" i="80" s="1"/>
  <c r="AN12" i="52"/>
  <c r="E13" i="67"/>
  <c r="E12" i="67" s="1"/>
  <c r="D12" i="67"/>
  <c r="E29" i="66"/>
  <c r="F13" i="67"/>
  <c r="F12" i="67" s="1"/>
  <c r="G16" i="66"/>
  <c r="AK16" i="66"/>
  <c r="L16" i="66"/>
  <c r="F37" i="66" s="1"/>
  <c r="V16" i="66"/>
  <c r="V21" i="66" s="1"/>
  <c r="W15" i="66" s="1"/>
  <c r="AF16" i="66"/>
  <c r="AA16" i="66"/>
  <c r="AP12" i="66"/>
  <c r="AP13" i="66"/>
  <c r="AP15" i="66"/>
  <c r="AP14" i="66"/>
  <c r="AV106" i="32"/>
  <c r="G37" i="66"/>
  <c r="AK21" i="66" l="1"/>
  <c r="AL12" i="66" s="1"/>
  <c r="K37" i="66"/>
  <c r="W12" i="66"/>
  <c r="R15" i="66"/>
  <c r="R14" i="66"/>
  <c r="W13" i="66"/>
  <c r="D31" i="66"/>
  <c r="J37" i="66"/>
  <c r="D33" i="66"/>
  <c r="W16" i="66"/>
  <c r="R12" i="66"/>
  <c r="W14" i="66"/>
  <c r="AF21" i="66"/>
  <c r="R13" i="66"/>
  <c r="I37" i="66"/>
  <c r="AA21" i="66"/>
  <c r="AB16" i="66" s="1"/>
  <c r="D35" i="66"/>
  <c r="L21" i="66"/>
  <c r="AQ6" i="77"/>
  <c r="AQ15" i="77" s="1"/>
  <c r="AS11" i="94"/>
  <c r="AS11" i="93"/>
  <c r="AS11" i="92"/>
  <c r="AS11" i="91"/>
  <c r="AS11" i="88"/>
  <c r="AS11" i="87"/>
  <c r="AQ182" i="77"/>
  <c r="AS11" i="32"/>
  <c r="AO12" i="52"/>
  <c r="D29" i="66"/>
  <c r="AV389" i="32"/>
  <c r="H41" i="17"/>
  <c r="W21" i="66" l="1"/>
  <c r="AL16" i="66"/>
  <c r="AL13" i="66"/>
  <c r="AL15" i="66"/>
  <c r="AL14" i="66"/>
  <c r="R21" i="66"/>
  <c r="AB12" i="66"/>
  <c r="AB14" i="66"/>
  <c r="AB13" i="66"/>
  <c r="AB15" i="66"/>
  <c r="AG15" i="66"/>
  <c r="AG13" i="66"/>
  <c r="AG14" i="66"/>
  <c r="AG12" i="66"/>
  <c r="AG16" i="66"/>
  <c r="AP16" i="66"/>
  <c r="AG21" i="66" l="1"/>
  <c r="AB21" i="66"/>
  <c r="AL21" i="66"/>
  <c r="D37" i="66"/>
  <c r="H9" i="73" l="1"/>
  <c r="F9" i="73" l="1"/>
  <c r="I9" i="73"/>
  <c r="G9" i="73"/>
  <c r="H68" i="17" l="1"/>
  <c r="G436" i="32" l="1"/>
  <c r="G411" i="32" s="1"/>
  <c r="G398" i="24"/>
  <c r="D31" i="63" s="1"/>
  <c r="H72" i="17"/>
  <c r="R31" i="63" l="1"/>
  <c r="AV436" i="87"/>
  <c r="AV436" i="32"/>
  <c r="AV436" i="91"/>
  <c r="AV436" i="88"/>
  <c r="AV436" i="93"/>
  <c r="G391" i="24"/>
  <c r="N398" i="24"/>
  <c r="O398" i="24" s="1"/>
  <c r="AV436" i="92"/>
  <c r="AV436" i="94"/>
  <c r="H78" i="17"/>
  <c r="H73" i="17" l="1"/>
  <c r="H105" i="17" s="1"/>
  <c r="E36" i="66"/>
  <c r="E37" i="66" s="1"/>
  <c r="AV411" i="32"/>
  <c r="G388" i="32"/>
  <c r="G388" i="88"/>
  <c r="AV411" i="88"/>
  <c r="G388" i="94"/>
  <c r="AV411" i="94"/>
  <c r="N391" i="24"/>
  <c r="O391" i="24" s="1"/>
  <c r="G388" i="24"/>
  <c r="G388" i="92"/>
  <c r="AV411" i="92"/>
  <c r="G388" i="93"/>
  <c r="AV411" i="93"/>
  <c r="G388" i="91"/>
  <c r="AV411" i="91"/>
  <c r="G388" i="87"/>
  <c r="AV411" i="87"/>
  <c r="G97" i="17" l="1"/>
  <c r="F97" i="17" s="1"/>
  <c r="G89" i="17"/>
  <c r="G85" i="17"/>
  <c r="G93" i="17"/>
  <c r="F93" i="17" s="1"/>
  <c r="N388" i="24"/>
  <c r="O388" i="24" s="1"/>
  <c r="G399" i="24"/>
  <c r="N399" i="24" s="1"/>
  <c r="O399" i="24" s="1"/>
  <c r="G440" i="87"/>
  <c r="AV440" i="87" s="1"/>
  <c r="AV388" i="87"/>
  <c r="G440" i="88"/>
  <c r="AV440" i="88" s="1"/>
  <c r="AV388" i="88"/>
  <c r="G440" i="93"/>
  <c r="AV440" i="93" s="1"/>
  <c r="AV388" i="93"/>
  <c r="G440" i="32"/>
  <c r="AV440" i="32" s="1"/>
  <c r="AV388" i="32"/>
  <c r="G440" i="91"/>
  <c r="AV440" i="91" s="1"/>
  <c r="AV388" i="91"/>
  <c r="G440" i="92"/>
  <c r="AV440" i="92" s="1"/>
  <c r="AV388" i="92"/>
  <c r="G440" i="94"/>
  <c r="AV440" i="94" s="1"/>
  <c r="AV388" i="94"/>
  <c r="F85" i="17" l="1"/>
  <c r="G86" i="17"/>
  <c r="H85" i="17"/>
  <c r="H86" i="17" s="1"/>
  <c r="F89" i="17"/>
  <c r="H89" i="17"/>
  <c r="G90" i="17"/>
  <c r="G98" i="17"/>
  <c r="H97" i="17"/>
  <c r="AA105" i="17"/>
  <c r="AB105" i="17" s="1"/>
  <c r="G94" i="17"/>
  <c r="H93" i="17"/>
  <c r="G442" i="32" l="1"/>
  <c r="G401" i="24"/>
  <c r="D32" i="63" s="1"/>
  <c r="R32" i="63" s="1"/>
  <c r="F442" i="87"/>
  <c r="F442" i="32"/>
  <c r="F401" i="24"/>
  <c r="F442" i="94"/>
  <c r="F442" i="88"/>
  <c r="F442" i="93"/>
  <c r="F442" i="91"/>
  <c r="F442" i="92"/>
  <c r="F445" i="94"/>
  <c r="F445" i="93"/>
  <c r="F445" i="92"/>
  <c r="F445" i="91"/>
  <c r="F445" i="88"/>
  <c r="F445" i="87"/>
  <c r="U445" i="87" s="1"/>
  <c r="F444" i="93"/>
  <c r="F444" i="92"/>
  <c r="F444" i="94"/>
  <c r="F444" i="87"/>
  <c r="U444" i="87" s="1"/>
  <c r="F444" i="91"/>
  <c r="F444" i="88"/>
  <c r="F443" i="94"/>
  <c r="F443" i="92"/>
  <c r="F443" i="91"/>
  <c r="F443" i="88"/>
  <c r="F443" i="93"/>
  <c r="F443" i="87"/>
  <c r="F445" i="32"/>
  <c r="F404" i="24"/>
  <c r="F444" i="32"/>
  <c r="F403" i="24"/>
  <c r="F443" i="32"/>
  <c r="F402" i="24"/>
  <c r="H90" i="17"/>
  <c r="H94" i="17"/>
  <c r="H98" i="17"/>
  <c r="U442" i="93" l="1"/>
  <c r="X442" i="93"/>
  <c r="AH442" i="93"/>
  <c r="R442" i="93"/>
  <c r="AO442" i="93"/>
  <c r="AA442" i="93"/>
  <c r="AE442" i="93"/>
  <c r="AN442" i="93"/>
  <c r="AC442" i="93"/>
  <c r="AB442" i="93"/>
  <c r="S442" i="93"/>
  <c r="M442" i="93"/>
  <c r="AF442" i="93"/>
  <c r="AD442" i="93"/>
  <c r="AL442" i="93"/>
  <c r="L442" i="93"/>
  <c r="AS442" i="93"/>
  <c r="AQ442" i="93"/>
  <c r="P442" i="93"/>
  <c r="J442" i="93"/>
  <c r="AM442" i="93"/>
  <c r="I442" i="93"/>
  <c r="N442" i="93"/>
  <c r="O442" i="93"/>
  <c r="AJ442" i="93"/>
  <c r="AR442" i="93"/>
  <c r="H442" i="93"/>
  <c r="Q442" i="93"/>
  <c r="AP442" i="93"/>
  <c r="Z442" i="93"/>
  <c r="Y442" i="93"/>
  <c r="AK442" i="93"/>
  <c r="V442" i="93"/>
  <c r="K442" i="93"/>
  <c r="AI442" i="93"/>
  <c r="W442" i="93"/>
  <c r="M442" i="32"/>
  <c r="AD442" i="32"/>
  <c r="J442" i="32"/>
  <c r="AA442" i="32"/>
  <c r="AR442" i="32"/>
  <c r="X442" i="32"/>
  <c r="AO442" i="32"/>
  <c r="U442" i="32"/>
  <c r="AL442" i="32"/>
  <c r="I442" i="32"/>
  <c r="Z442" i="32"/>
  <c r="AQ442" i="32"/>
  <c r="W442" i="32"/>
  <c r="AN442" i="32"/>
  <c r="S442" i="32"/>
  <c r="AK442" i="32"/>
  <c r="P442" i="32"/>
  <c r="AH442" i="32"/>
  <c r="Q442" i="32"/>
  <c r="N442" i="32"/>
  <c r="K442" i="32"/>
  <c r="AS442" i="32"/>
  <c r="AP442" i="32"/>
  <c r="V442" i="32"/>
  <c r="R442" i="32"/>
  <c r="O442" i="32"/>
  <c r="L442" i="32"/>
  <c r="H442" i="32"/>
  <c r="AI442" i="32"/>
  <c r="AE442" i="32"/>
  <c r="AB442" i="32"/>
  <c r="Y442" i="32"/>
  <c r="AM442" i="32"/>
  <c r="AJ442" i="32"/>
  <c r="AF442" i="32"/>
  <c r="AC442" i="32"/>
  <c r="M442" i="88"/>
  <c r="K442" i="88"/>
  <c r="W442" i="88"/>
  <c r="AS442" i="88"/>
  <c r="AE442" i="88"/>
  <c r="AJ442" i="88"/>
  <c r="U442" i="88"/>
  <c r="L442" i="88"/>
  <c r="AA442" i="88"/>
  <c r="H442" i="88"/>
  <c r="P442" i="88"/>
  <c r="AQ442" i="88"/>
  <c r="J442" i="88"/>
  <c r="AM442" i="88"/>
  <c r="AK442" i="88"/>
  <c r="AP442" i="88"/>
  <c r="X442" i="88"/>
  <c r="N442" i="88"/>
  <c r="AL442" i="88"/>
  <c r="AD442" i="88"/>
  <c r="V442" i="88"/>
  <c r="AC442" i="88"/>
  <c r="AI442" i="88"/>
  <c r="AN442" i="88"/>
  <c r="I442" i="88"/>
  <c r="R442" i="88"/>
  <c r="AO442" i="88"/>
  <c r="AB442" i="88"/>
  <c r="AF442" i="88"/>
  <c r="Y442" i="88"/>
  <c r="O442" i="88"/>
  <c r="AR442" i="88"/>
  <c r="Q442" i="88"/>
  <c r="S442" i="88"/>
  <c r="AH442" i="88"/>
  <c r="Z442" i="88"/>
  <c r="U442" i="87"/>
  <c r="U446" i="87" s="1"/>
  <c r="U447" i="87" s="1"/>
  <c r="Q11" i="80" s="1"/>
  <c r="Z442" i="87"/>
  <c r="AC442" i="87"/>
  <c r="V442" i="87"/>
  <c r="AL442" i="87"/>
  <c r="J442" i="87"/>
  <c r="AH442" i="87"/>
  <c r="Y442" i="87"/>
  <c r="P442" i="87"/>
  <c r="H442" i="87"/>
  <c r="AK442" i="87"/>
  <c r="AQ442" i="87"/>
  <c r="AJ442" i="87"/>
  <c r="M442" i="87"/>
  <c r="K442" i="87"/>
  <c r="AR442" i="87"/>
  <c r="AS442" i="87"/>
  <c r="AF442" i="87"/>
  <c r="AI442" i="87"/>
  <c r="I442" i="87"/>
  <c r="AB442" i="87"/>
  <c r="AP442" i="87"/>
  <c r="L442" i="87"/>
  <c r="AO442" i="87"/>
  <c r="S442" i="87"/>
  <c r="X442" i="87"/>
  <c r="AM442" i="87"/>
  <c r="AN442" i="87"/>
  <c r="O442" i="87"/>
  <c r="R442" i="87"/>
  <c r="W442" i="87"/>
  <c r="N442" i="87"/>
  <c r="Q442" i="87"/>
  <c r="AE442" i="87"/>
  <c r="AD442" i="87"/>
  <c r="AA442" i="87"/>
  <c r="AD442" i="92"/>
  <c r="AK442" i="92"/>
  <c r="AP442" i="92"/>
  <c r="J442" i="92"/>
  <c r="AH442" i="92"/>
  <c r="Z442" i="92"/>
  <c r="X442" i="92"/>
  <c r="AJ442" i="92"/>
  <c r="AC442" i="92"/>
  <c r="M442" i="92"/>
  <c r="S442" i="92"/>
  <c r="U442" i="92"/>
  <c r="O442" i="92"/>
  <c r="AQ442" i="92"/>
  <c r="V442" i="92"/>
  <c r="AB442" i="92"/>
  <c r="AF442" i="92"/>
  <c r="AN442" i="92"/>
  <c r="AE442" i="92"/>
  <c r="K442" i="92"/>
  <c r="AM442" i="92"/>
  <c r="W442" i="92"/>
  <c r="AO442" i="92"/>
  <c r="Y442" i="92"/>
  <c r="P442" i="92"/>
  <c r="AA442" i="92"/>
  <c r="L442" i="92"/>
  <c r="N442" i="92"/>
  <c r="AS442" i="92"/>
  <c r="R442" i="92"/>
  <c r="Q442" i="92"/>
  <c r="I442" i="92"/>
  <c r="AR442" i="92"/>
  <c r="AI442" i="92"/>
  <c r="H442" i="92"/>
  <c r="AL442" i="92"/>
  <c r="AS442" i="94"/>
  <c r="AL442" i="94"/>
  <c r="AM442" i="94"/>
  <c r="L442" i="94"/>
  <c r="W442" i="94"/>
  <c r="Z442" i="94"/>
  <c r="AQ442" i="94"/>
  <c r="AI442" i="94"/>
  <c r="Q442" i="94"/>
  <c r="K442" i="94"/>
  <c r="U442" i="94"/>
  <c r="V442" i="94"/>
  <c r="AB442" i="94"/>
  <c r="AD442" i="94"/>
  <c r="O442" i="94"/>
  <c r="I442" i="94"/>
  <c r="AF442" i="94"/>
  <c r="Y442" i="94"/>
  <c r="AK442" i="94"/>
  <c r="X442" i="94"/>
  <c r="R442" i="94"/>
  <c r="AA442" i="94"/>
  <c r="AO442" i="94"/>
  <c r="M442" i="94"/>
  <c r="P442" i="94"/>
  <c r="AR442" i="94"/>
  <c r="AC442" i="94"/>
  <c r="N442" i="94"/>
  <c r="AN442" i="94"/>
  <c r="AJ442" i="94"/>
  <c r="J442" i="94"/>
  <c r="S442" i="94"/>
  <c r="AE442" i="94"/>
  <c r="AH442" i="94"/>
  <c r="H442" i="94"/>
  <c r="AP442" i="94"/>
  <c r="X442" i="91"/>
  <c r="V442" i="91"/>
  <c r="Y442" i="91"/>
  <c r="AR442" i="91"/>
  <c r="P442" i="91"/>
  <c r="AA442" i="91"/>
  <c r="AF442" i="91"/>
  <c r="U442" i="91"/>
  <c r="AI442" i="91"/>
  <c r="O442" i="91"/>
  <c r="AM442" i="91"/>
  <c r="AC442" i="91"/>
  <c r="J442" i="91"/>
  <c r="AE442" i="91"/>
  <c r="N442" i="91"/>
  <c r="AP442" i="91"/>
  <c r="Z442" i="91"/>
  <c r="AH442" i="91"/>
  <c r="S442" i="91"/>
  <c r="AQ442" i="91"/>
  <c r="I442" i="91"/>
  <c r="R442" i="91"/>
  <c r="AJ442" i="91"/>
  <c r="M442" i="91"/>
  <c r="H442" i="91"/>
  <c r="Q442" i="91"/>
  <c r="L442" i="91"/>
  <c r="AK442" i="91"/>
  <c r="AN442" i="91"/>
  <c r="AL442" i="91"/>
  <c r="AD442" i="91"/>
  <c r="W442" i="91"/>
  <c r="AB442" i="91"/>
  <c r="AS442" i="91"/>
  <c r="AO442" i="91"/>
  <c r="K442" i="91"/>
  <c r="F446" i="87"/>
  <c r="F447" i="87" s="1"/>
  <c r="F446" i="94"/>
  <c r="F447" i="94" s="1"/>
  <c r="F446" i="88"/>
  <c r="F447" i="88" s="1"/>
  <c r="Q445" i="94"/>
  <c r="AC445" i="93"/>
  <c r="AH445" i="91"/>
  <c r="AN445" i="92"/>
  <c r="W445" i="88"/>
  <c r="AA445" i="87"/>
  <c r="F446" i="91"/>
  <c r="F447" i="91" s="1"/>
  <c r="F446" i="92"/>
  <c r="F447" i="92" s="1"/>
  <c r="AP445" i="91"/>
  <c r="AA444" i="94"/>
  <c r="AL444" i="93"/>
  <c r="AI444" i="92"/>
  <c r="I444" i="91"/>
  <c r="Z444" i="88"/>
  <c r="AQ444" i="87"/>
  <c r="F446" i="93"/>
  <c r="F447" i="93" s="1"/>
  <c r="G445" i="32"/>
  <c r="K445" i="32" s="1"/>
  <c r="G404" i="24"/>
  <c r="D35" i="63" s="1"/>
  <c r="G444" i="32"/>
  <c r="J444" i="32" s="1"/>
  <c r="G403" i="24"/>
  <c r="G443" i="32"/>
  <c r="AU443" i="32" s="1"/>
  <c r="AP9" i="80" s="1"/>
  <c r="G402" i="24"/>
  <c r="G99" i="17"/>
  <c r="G106" i="17" s="1"/>
  <c r="G104" i="17" s="1"/>
  <c r="R38" i="63" s="1"/>
  <c r="T442" i="94" l="1"/>
  <c r="T442" i="92"/>
  <c r="AT442" i="88"/>
  <c r="AG442" i="88"/>
  <c r="T442" i="93"/>
  <c r="AT442" i="93"/>
  <c r="AU442" i="91"/>
  <c r="AV442" i="91" s="1"/>
  <c r="AT442" i="91"/>
  <c r="T442" i="87"/>
  <c r="T442" i="88"/>
  <c r="AT442" i="32"/>
  <c r="F17" i="66" s="1"/>
  <c r="AO17" i="66" s="1"/>
  <c r="T442" i="91"/>
  <c r="AG442" i="91"/>
  <c r="AG442" i="92"/>
  <c r="AU442" i="88"/>
  <c r="AV442" i="88" s="1"/>
  <c r="T442" i="32"/>
  <c r="D17" i="66" s="1"/>
  <c r="AM17" i="66" s="1"/>
  <c r="AG442" i="32"/>
  <c r="E17" i="66" s="1"/>
  <c r="AN17" i="66" s="1"/>
  <c r="AG442" i="94"/>
  <c r="AT442" i="87"/>
  <c r="AT442" i="94"/>
  <c r="AU442" i="32"/>
  <c r="AU442" i="94"/>
  <c r="AV442" i="94" s="1"/>
  <c r="AU442" i="92"/>
  <c r="AV442" i="92" s="1"/>
  <c r="AT442" i="92"/>
  <c r="AU442" i="87"/>
  <c r="AV442" i="87" s="1"/>
  <c r="AG442" i="87"/>
  <c r="AU442" i="93"/>
  <c r="AV442" i="93" s="1"/>
  <c r="AG442" i="93"/>
  <c r="R35" i="63"/>
  <c r="H445" i="94"/>
  <c r="M445" i="94"/>
  <c r="AK445" i="88"/>
  <c r="L445" i="88"/>
  <c r="AQ445" i="94"/>
  <c r="H445" i="88"/>
  <c r="Y445" i="94"/>
  <c r="AD445" i="88"/>
  <c r="AE445" i="94"/>
  <c r="AR445" i="94"/>
  <c r="I445" i="94"/>
  <c r="AO445" i="88"/>
  <c r="AH445" i="94"/>
  <c r="K445" i="94"/>
  <c r="AL445" i="88"/>
  <c r="J445" i="88"/>
  <c r="P445" i="94"/>
  <c r="O445" i="94"/>
  <c r="J445" i="94"/>
  <c r="R445" i="94"/>
  <c r="AF445" i="88"/>
  <c r="Z445" i="88"/>
  <c r="AH445" i="88"/>
  <c r="AM445" i="88"/>
  <c r="Z445" i="94"/>
  <c r="AF445" i="94"/>
  <c r="AK445" i="94"/>
  <c r="AM445" i="94"/>
  <c r="AL445" i="94"/>
  <c r="AP445" i="88"/>
  <c r="I445" i="88"/>
  <c r="AB445" i="88"/>
  <c r="AC445" i="88"/>
  <c r="L445" i="91"/>
  <c r="K445" i="91"/>
  <c r="AN445" i="91"/>
  <c r="R445" i="91"/>
  <c r="AO445" i="94"/>
  <c r="N445" i="94"/>
  <c r="AI445" i="94"/>
  <c r="V445" i="94"/>
  <c r="AC445" i="94"/>
  <c r="AA445" i="94"/>
  <c r="U445" i="94"/>
  <c r="AJ445" i="94"/>
  <c r="AP445" i="94"/>
  <c r="AJ445" i="88"/>
  <c r="AI445" i="88"/>
  <c r="R445" i="88"/>
  <c r="Y445" i="88"/>
  <c r="U445" i="88"/>
  <c r="K445" i="88"/>
  <c r="AR445" i="88"/>
  <c r="N445" i="88"/>
  <c r="M445" i="91"/>
  <c r="W445" i="91"/>
  <c r="X445" i="94"/>
  <c r="L445" i="94"/>
  <c r="AN445" i="94"/>
  <c r="W445" i="94"/>
  <c r="S445" i="94"/>
  <c r="AD445" i="94"/>
  <c r="AB445" i="94"/>
  <c r="AS445" i="94"/>
  <c r="Q445" i="88"/>
  <c r="O445" i="88"/>
  <c r="X445" i="88"/>
  <c r="AQ445" i="88"/>
  <c r="AA445" i="88"/>
  <c r="P445" i="88"/>
  <c r="S445" i="88"/>
  <c r="AN445" i="88"/>
  <c r="AK445" i="91"/>
  <c r="AL445" i="91"/>
  <c r="H445" i="91"/>
  <c r="AE445" i="88"/>
  <c r="M445" i="88"/>
  <c r="AS445" i="88"/>
  <c r="V445" i="88"/>
  <c r="AM445" i="91"/>
  <c r="AA445" i="91"/>
  <c r="AI445" i="91"/>
  <c r="AQ445" i="91"/>
  <c r="J445" i="91"/>
  <c r="AD445" i="91"/>
  <c r="O445" i="91"/>
  <c r="X445" i="91"/>
  <c r="V445" i="91"/>
  <c r="S445" i="91"/>
  <c r="AS445" i="91"/>
  <c r="AB445" i="91"/>
  <c r="AJ445" i="91"/>
  <c r="AF445" i="91"/>
  <c r="I445" i="91"/>
  <c r="I446" i="91" s="1"/>
  <c r="I447" i="91" s="1"/>
  <c r="F12" i="80" s="1"/>
  <c r="AO445" i="91"/>
  <c r="AR445" i="91"/>
  <c r="N445" i="91"/>
  <c r="AE445" i="91"/>
  <c r="U445" i="91"/>
  <c r="Y445" i="91"/>
  <c r="Q445" i="91"/>
  <c r="AC445" i="91"/>
  <c r="Z445" i="91"/>
  <c r="P445" i="91"/>
  <c r="AE444" i="94"/>
  <c r="U445" i="93"/>
  <c r="J444" i="94"/>
  <c r="J446" i="94" s="1"/>
  <c r="J447" i="94" s="1"/>
  <c r="G15" i="80" s="1"/>
  <c r="Z445" i="87"/>
  <c r="AD445" i="87"/>
  <c r="AS445" i="92"/>
  <c r="P444" i="93"/>
  <c r="J445" i="93"/>
  <c r="Z444" i="87"/>
  <c r="H444" i="94"/>
  <c r="AC444" i="94"/>
  <c r="AM444" i="87"/>
  <c r="I445" i="92"/>
  <c r="AH444" i="93"/>
  <c r="N403" i="24"/>
  <c r="O403" i="24" s="1"/>
  <c r="D34" i="63"/>
  <c r="Y444" i="94"/>
  <c r="Q445" i="92"/>
  <c r="L444" i="91"/>
  <c r="N402" i="24"/>
  <c r="O402" i="24" s="1"/>
  <c r="D33" i="63"/>
  <c r="AS444" i="94"/>
  <c r="S445" i="92"/>
  <c r="W445" i="92"/>
  <c r="AO445" i="93"/>
  <c r="L445" i="93"/>
  <c r="AR445" i="87"/>
  <c r="AK445" i="87"/>
  <c r="W444" i="87"/>
  <c r="K444" i="87"/>
  <c r="AP444" i="93"/>
  <c r="AJ444" i="93"/>
  <c r="AI444" i="91"/>
  <c r="Z446" i="88"/>
  <c r="Z447" i="88" s="1"/>
  <c r="V10" i="80" s="1"/>
  <c r="AA446" i="94"/>
  <c r="AA447" i="94" s="1"/>
  <c r="W15" i="80" s="1"/>
  <c r="Q445" i="93"/>
  <c r="AM445" i="93"/>
  <c r="AN445" i="87"/>
  <c r="AJ445" i="87"/>
  <c r="AA444" i="87"/>
  <c r="AA446" i="87" s="1"/>
  <c r="AA447" i="87" s="1"/>
  <c r="W11" i="80" s="1"/>
  <c r="S444" i="87"/>
  <c r="AM444" i="93"/>
  <c r="AH444" i="91"/>
  <c r="AH446" i="91" s="1"/>
  <c r="AH447" i="91" s="1"/>
  <c r="AC12" i="80" s="1"/>
  <c r="Z444" i="91"/>
  <c r="K445" i="93"/>
  <c r="AN445" i="93"/>
  <c r="AH445" i="87"/>
  <c r="AF445" i="87"/>
  <c r="L445" i="87"/>
  <c r="AI444" i="87"/>
  <c r="AS444" i="93"/>
  <c r="U444" i="93"/>
  <c r="Y444" i="91"/>
  <c r="AR444" i="94"/>
  <c r="AI444" i="94"/>
  <c r="I444" i="94"/>
  <c r="K444" i="94"/>
  <c r="Q444" i="94"/>
  <c r="Q446" i="94" s="1"/>
  <c r="Q447" i="94" s="1"/>
  <c r="N15" i="80" s="1"/>
  <c r="S444" i="94"/>
  <c r="AN444" i="94"/>
  <c r="AA445" i="93"/>
  <c r="AK445" i="93"/>
  <c r="AJ445" i="93"/>
  <c r="AE445" i="93"/>
  <c r="AF445" i="93"/>
  <c r="AI445" i="93"/>
  <c r="AQ445" i="93"/>
  <c r="M445" i="93"/>
  <c r="P445" i="93"/>
  <c r="AL445" i="87"/>
  <c r="K445" i="87"/>
  <c r="M445" i="87"/>
  <c r="Q445" i="87"/>
  <c r="AB445" i="87"/>
  <c r="R445" i="87"/>
  <c r="AO445" i="87"/>
  <c r="AE445" i="87"/>
  <c r="S445" i="87"/>
  <c r="J444" i="88"/>
  <c r="V444" i="88"/>
  <c r="AQ444" i="88"/>
  <c r="P444" i="94"/>
  <c r="X444" i="94"/>
  <c r="AF444" i="94"/>
  <c r="AB444" i="94"/>
  <c r="N444" i="94"/>
  <c r="L444" i="94"/>
  <c r="AJ444" i="94"/>
  <c r="I445" i="93"/>
  <c r="AR445" i="93"/>
  <c r="Z445" i="93"/>
  <c r="N445" i="93"/>
  <c r="O445" i="93"/>
  <c r="V445" i="93"/>
  <c r="AL445" i="93"/>
  <c r="AL446" i="93" s="1"/>
  <c r="AL447" i="93" s="1"/>
  <c r="AG14" i="80" s="1"/>
  <c r="AP445" i="93"/>
  <c r="H445" i="93"/>
  <c r="W445" i="87"/>
  <c r="AM445" i="87"/>
  <c r="X445" i="87"/>
  <c r="AI445" i="87"/>
  <c r="I445" i="87"/>
  <c r="O445" i="87"/>
  <c r="J445" i="87"/>
  <c r="AP445" i="87"/>
  <c r="I444" i="87"/>
  <c r="AD444" i="87"/>
  <c r="AB445" i="92"/>
  <c r="AE445" i="92"/>
  <c r="Y444" i="93"/>
  <c r="W444" i="93"/>
  <c r="AF444" i="91"/>
  <c r="AN444" i="91"/>
  <c r="AF444" i="88"/>
  <c r="P444" i="88"/>
  <c r="U444" i="88"/>
  <c r="AN444" i="88"/>
  <c r="AH444" i="94"/>
  <c r="AP444" i="94"/>
  <c r="Z444" i="94"/>
  <c r="AL444" i="94"/>
  <c r="V444" i="94"/>
  <c r="W444" i="94"/>
  <c r="S445" i="93"/>
  <c r="R445" i="93"/>
  <c r="AB445" i="93"/>
  <c r="X445" i="93"/>
  <c r="AS445" i="93"/>
  <c r="W445" i="93"/>
  <c r="Y445" i="93"/>
  <c r="AH445" i="93"/>
  <c r="AD445" i="93"/>
  <c r="V445" i="87"/>
  <c r="Y445" i="87"/>
  <c r="AS445" i="87"/>
  <c r="P445" i="87"/>
  <c r="N445" i="87"/>
  <c r="AQ445" i="87"/>
  <c r="AC445" i="87"/>
  <c r="H445" i="87"/>
  <c r="L445" i="92"/>
  <c r="AO445" i="92"/>
  <c r="AS444" i="91"/>
  <c r="AP444" i="91"/>
  <c r="AP446" i="91" s="1"/>
  <c r="AP447" i="91" s="1"/>
  <c r="AK12" i="80" s="1"/>
  <c r="AI444" i="88"/>
  <c r="Y444" i="88"/>
  <c r="L444" i="92"/>
  <c r="AF444" i="92"/>
  <c r="AE444" i="87"/>
  <c r="Q444" i="87"/>
  <c r="J444" i="87"/>
  <c r="V444" i="87"/>
  <c r="L444" i="87"/>
  <c r="M444" i="87"/>
  <c r="AB444" i="87"/>
  <c r="AR444" i="87"/>
  <c r="AP444" i="87"/>
  <c r="U444" i="92"/>
  <c r="N444" i="92"/>
  <c r="K444" i="92"/>
  <c r="AM444" i="92"/>
  <c r="AA444" i="92"/>
  <c r="O444" i="92"/>
  <c r="AJ444" i="92"/>
  <c r="AB444" i="92"/>
  <c r="S444" i="92"/>
  <c r="P445" i="92"/>
  <c r="AR445" i="92"/>
  <c r="AH445" i="92"/>
  <c r="U445" i="92"/>
  <c r="AL445" i="92"/>
  <c r="Z445" i="92"/>
  <c r="H445" i="92"/>
  <c r="AI445" i="92"/>
  <c r="AI446" i="92" s="1"/>
  <c r="AI447" i="92" s="1"/>
  <c r="AD13" i="80" s="1"/>
  <c r="N445" i="92"/>
  <c r="V444" i="93"/>
  <c r="M444" i="93"/>
  <c r="J444" i="93"/>
  <c r="AQ444" i="93"/>
  <c r="I444" i="93"/>
  <c r="AN444" i="93"/>
  <c r="AD444" i="93"/>
  <c r="O444" i="93"/>
  <c r="L444" i="93"/>
  <c r="AA444" i="91"/>
  <c r="M444" i="91"/>
  <c r="R444" i="91"/>
  <c r="AQ444" i="91"/>
  <c r="AE444" i="91"/>
  <c r="AB444" i="91"/>
  <c r="W444" i="91"/>
  <c r="P444" i="91"/>
  <c r="O444" i="91"/>
  <c r="AU443" i="92"/>
  <c r="G446" i="92"/>
  <c r="AU443" i="93"/>
  <c r="AV443" i="93" s="1"/>
  <c r="G446" i="93"/>
  <c r="AL444" i="88"/>
  <c r="AM444" i="88"/>
  <c r="R444" i="88"/>
  <c r="AJ444" i="88"/>
  <c r="AE444" i="88"/>
  <c r="AH444" i="88"/>
  <c r="W444" i="88"/>
  <c r="W446" i="88" s="1"/>
  <c r="W447" i="88" s="1"/>
  <c r="S10" i="80" s="1"/>
  <c r="AP444" i="88"/>
  <c r="Q444" i="88"/>
  <c r="W444" i="92"/>
  <c r="AQ444" i="92"/>
  <c r="AU443" i="87"/>
  <c r="G446" i="87"/>
  <c r="AN444" i="87"/>
  <c r="AC444" i="87"/>
  <c r="N444" i="87"/>
  <c r="X444" i="87"/>
  <c r="AJ444" i="87"/>
  <c r="H444" i="87"/>
  <c r="AH444" i="87"/>
  <c r="AS444" i="87"/>
  <c r="AC444" i="92"/>
  <c r="Q444" i="92"/>
  <c r="I444" i="92"/>
  <c r="AK444" i="92"/>
  <c r="J444" i="92"/>
  <c r="AH444" i="92"/>
  <c r="R444" i="92"/>
  <c r="Y444" i="92"/>
  <c r="M444" i="92"/>
  <c r="AM445" i="92"/>
  <c r="AK445" i="92"/>
  <c r="M445" i="92"/>
  <c r="AA445" i="92"/>
  <c r="Y445" i="92"/>
  <c r="AQ445" i="92"/>
  <c r="AP445" i="92"/>
  <c r="O445" i="92"/>
  <c r="AC445" i="92"/>
  <c r="AI444" i="93"/>
  <c r="AA444" i="93"/>
  <c r="N444" i="93"/>
  <c r="AE444" i="93"/>
  <c r="AR444" i="93"/>
  <c r="X444" i="93"/>
  <c r="Z444" i="93"/>
  <c r="AF444" i="93"/>
  <c r="AC444" i="93"/>
  <c r="AC446" i="93" s="1"/>
  <c r="AC447" i="93" s="1"/>
  <c r="Y14" i="80" s="1"/>
  <c r="K444" i="91"/>
  <c r="AK444" i="91"/>
  <c r="AC444" i="91"/>
  <c r="AJ444" i="91"/>
  <c r="N444" i="91"/>
  <c r="H444" i="91"/>
  <c r="AR444" i="91"/>
  <c r="AM444" i="91"/>
  <c r="U444" i="91"/>
  <c r="AU443" i="88"/>
  <c r="AV443" i="88" s="1"/>
  <c r="G446" i="88"/>
  <c r="X444" i="88"/>
  <c r="K444" i="88"/>
  <c r="AB444" i="88"/>
  <c r="AR444" i="88"/>
  <c r="N444" i="88"/>
  <c r="AO444" i="88"/>
  <c r="AK444" i="88"/>
  <c r="O444" i="88"/>
  <c r="I444" i="88"/>
  <c r="V444" i="92"/>
  <c r="AN444" i="92"/>
  <c r="AN446" i="92" s="1"/>
  <c r="AN447" i="92" s="1"/>
  <c r="AI13" i="80" s="1"/>
  <c r="AS444" i="92"/>
  <c r="AR444" i="92"/>
  <c r="Z444" i="92"/>
  <c r="AU443" i="94"/>
  <c r="G446" i="94"/>
  <c r="AO444" i="94"/>
  <c r="M444" i="94"/>
  <c r="O444" i="94"/>
  <c r="AD444" i="94"/>
  <c r="AM444" i="94"/>
  <c r="U444" i="94"/>
  <c r="AQ444" i="94"/>
  <c r="AK444" i="94"/>
  <c r="R444" i="94"/>
  <c r="AO444" i="87"/>
  <c r="O444" i="87"/>
  <c r="AL444" i="87"/>
  <c r="AF444" i="87"/>
  <c r="R444" i="87"/>
  <c r="AK444" i="87"/>
  <c r="P444" i="87"/>
  <c r="Y444" i="87"/>
  <c r="AE444" i="92"/>
  <c r="AO444" i="92"/>
  <c r="H444" i="92"/>
  <c r="AL444" i="92"/>
  <c r="P444" i="92"/>
  <c r="X444" i="92"/>
  <c r="AD444" i="92"/>
  <c r="AP444" i="92"/>
  <c r="J445" i="92"/>
  <c r="V445" i="92"/>
  <c r="K445" i="92"/>
  <c r="AD445" i="92"/>
  <c r="R445" i="92"/>
  <c r="X445" i="92"/>
  <c r="AJ445" i="92"/>
  <c r="AF445" i="92"/>
  <c r="K444" i="93"/>
  <c r="S444" i="93"/>
  <c r="AB444" i="93"/>
  <c r="AK444" i="93"/>
  <c r="R444" i="93"/>
  <c r="AO444" i="93"/>
  <c r="Q444" i="93"/>
  <c r="H444" i="93"/>
  <c r="J444" i="91"/>
  <c r="AL444" i="91"/>
  <c r="V444" i="91"/>
  <c r="X444" i="91"/>
  <c r="Q444" i="91"/>
  <c r="AD444" i="91"/>
  <c r="AO444" i="91"/>
  <c r="S444" i="91"/>
  <c r="AU443" i="91"/>
  <c r="G446" i="91"/>
  <c r="AS444" i="88"/>
  <c r="AA444" i="88"/>
  <c r="AC444" i="88"/>
  <c r="L444" i="88"/>
  <c r="S444" i="88"/>
  <c r="AD444" i="88"/>
  <c r="H444" i="88"/>
  <c r="M444" i="88"/>
  <c r="AN444" i="32"/>
  <c r="W444" i="32"/>
  <c r="AQ444" i="32"/>
  <c r="AH444" i="32"/>
  <c r="P444" i="32"/>
  <c r="Z444" i="32"/>
  <c r="AK444" i="32"/>
  <c r="I444" i="32"/>
  <c r="S444" i="32"/>
  <c r="AA445" i="32"/>
  <c r="M445" i="32"/>
  <c r="AO445" i="32"/>
  <c r="X445" i="32"/>
  <c r="AN445" i="32"/>
  <c r="W445" i="32"/>
  <c r="AQ445" i="32"/>
  <c r="Z445" i="32"/>
  <c r="I445" i="32"/>
  <c r="AH445" i="32"/>
  <c r="P445" i="32"/>
  <c r="AK445" i="32"/>
  <c r="S445" i="32"/>
  <c r="AM444" i="32"/>
  <c r="V444" i="32"/>
  <c r="H444" i="32"/>
  <c r="AC444" i="32"/>
  <c r="L444" i="32"/>
  <c r="AF444" i="32"/>
  <c r="O444" i="32"/>
  <c r="AJ444" i="32"/>
  <c r="R444" i="32"/>
  <c r="J445" i="32"/>
  <c r="U445" i="32"/>
  <c r="AJ445" i="32"/>
  <c r="R445" i="32"/>
  <c r="AM445" i="32"/>
  <c r="V445" i="32"/>
  <c r="H445" i="32"/>
  <c r="AC445" i="32"/>
  <c r="L445" i="32"/>
  <c r="AF445" i="32"/>
  <c r="O445" i="32"/>
  <c r="AI444" i="32"/>
  <c r="Q444" i="32"/>
  <c r="AP444" i="32"/>
  <c r="Y444" i="32"/>
  <c r="AS444" i="32"/>
  <c r="AB444" i="32"/>
  <c r="K444" i="32"/>
  <c r="AE444" i="32"/>
  <c r="N444" i="32"/>
  <c r="AR445" i="32"/>
  <c r="AD445" i="32"/>
  <c r="AL445" i="32"/>
  <c r="AE445" i="32"/>
  <c r="N445" i="32"/>
  <c r="AI445" i="32"/>
  <c r="Q445" i="32"/>
  <c r="AP445" i="32"/>
  <c r="Y445" i="32"/>
  <c r="AS445" i="32"/>
  <c r="AB445" i="32"/>
  <c r="AD444" i="32"/>
  <c r="M444" i="32"/>
  <c r="AL444" i="32"/>
  <c r="U444" i="32"/>
  <c r="AO444" i="32"/>
  <c r="X444" i="32"/>
  <c r="AR444" i="32"/>
  <c r="AA444" i="32"/>
  <c r="G18" i="66"/>
  <c r="F409" i="24"/>
  <c r="B7" i="73"/>
  <c r="AV443" i="32"/>
  <c r="H99" i="17"/>
  <c r="G405" i="24"/>
  <c r="N401" i="24"/>
  <c r="F446" i="32"/>
  <c r="F447" i="32" s="1"/>
  <c r="G446" i="32"/>
  <c r="G447" i="32" s="1"/>
  <c r="AE446" i="94" l="1"/>
  <c r="AE447" i="94" s="1"/>
  <c r="AA15" i="80" s="1"/>
  <c r="AR446" i="94"/>
  <c r="AR447" i="94" s="1"/>
  <c r="AM15" i="80" s="1"/>
  <c r="Z446" i="94"/>
  <c r="Z447" i="94" s="1"/>
  <c r="V15" i="80" s="1"/>
  <c r="W446" i="91"/>
  <c r="W447" i="91" s="1"/>
  <c r="S12" i="80" s="1"/>
  <c r="W446" i="94"/>
  <c r="W447" i="94" s="1"/>
  <c r="S15" i="80" s="1"/>
  <c r="AB446" i="91"/>
  <c r="AB447" i="91" s="1"/>
  <c r="X12" i="80" s="1"/>
  <c r="O446" i="91"/>
  <c r="O447" i="91" s="1"/>
  <c r="L12" i="80" s="1"/>
  <c r="AE446" i="91"/>
  <c r="AE447" i="91" s="1"/>
  <c r="AA12" i="80" s="1"/>
  <c r="M446" i="91"/>
  <c r="M447" i="91" s="1"/>
  <c r="J12" i="80" s="1"/>
  <c r="T445" i="87"/>
  <c r="R34" i="63"/>
  <c r="R33" i="63"/>
  <c r="AP18" i="66"/>
  <c r="T444" i="88"/>
  <c r="T445" i="88"/>
  <c r="AG444" i="88"/>
  <c r="AG445" i="88"/>
  <c r="AL446" i="88"/>
  <c r="AL447" i="88" s="1"/>
  <c r="AG10" i="80" s="1"/>
  <c r="I446" i="88"/>
  <c r="I447" i="88" s="1"/>
  <c r="F10" i="80" s="1"/>
  <c r="X446" i="88"/>
  <c r="X447" i="88" s="1"/>
  <c r="T10" i="80" s="1"/>
  <c r="AM446" i="88"/>
  <c r="AM447" i="88" s="1"/>
  <c r="AH10" i="80" s="1"/>
  <c r="AP446" i="88"/>
  <c r="AP447" i="88" s="1"/>
  <c r="AK10" i="80" s="1"/>
  <c r="T444" i="87"/>
  <c r="AG444" i="87"/>
  <c r="AG445" i="87"/>
  <c r="T444" i="94"/>
  <c r="T445" i="94"/>
  <c r="AG444" i="94"/>
  <c r="AG445" i="94"/>
  <c r="T444" i="93"/>
  <c r="T445" i="93"/>
  <c r="AG445" i="93"/>
  <c r="AG444" i="93"/>
  <c r="T444" i="92"/>
  <c r="T445" i="92"/>
  <c r="AG444" i="92"/>
  <c r="AG445" i="92"/>
  <c r="AG444" i="91"/>
  <c r="T445" i="91"/>
  <c r="T444" i="91"/>
  <c r="AG445" i="91"/>
  <c r="K446" i="91"/>
  <c r="K447" i="91" s="1"/>
  <c r="H12" i="80" s="1"/>
  <c r="AN446" i="94"/>
  <c r="AN447" i="94" s="1"/>
  <c r="AI15" i="80" s="1"/>
  <c r="I446" i="94"/>
  <c r="I447" i="94" s="1"/>
  <c r="F15" i="80" s="1"/>
  <c r="AK446" i="88"/>
  <c r="AK447" i="88" s="1"/>
  <c r="AF10" i="80" s="1"/>
  <c r="AQ446" i="91"/>
  <c r="AQ447" i="91" s="1"/>
  <c r="AL12" i="80" s="1"/>
  <c r="U446" i="88"/>
  <c r="U447" i="88" s="1"/>
  <c r="Q10" i="80" s="1"/>
  <c r="AB446" i="94"/>
  <c r="AB447" i="94" s="1"/>
  <c r="X15" i="80" s="1"/>
  <c r="L446" i="88"/>
  <c r="L447" i="88" s="1"/>
  <c r="I10" i="80" s="1"/>
  <c r="H446" i="88"/>
  <c r="H447" i="88" s="1"/>
  <c r="E10" i="80" s="1"/>
  <c r="M446" i="94"/>
  <c r="M447" i="94" s="1"/>
  <c r="J15" i="80" s="1"/>
  <c r="H446" i="94"/>
  <c r="H447" i="94" s="1"/>
  <c r="E15" i="80" s="1"/>
  <c r="AG445" i="32"/>
  <c r="E20" i="66" s="1"/>
  <c r="AN20" i="66" s="1"/>
  <c r="T444" i="32"/>
  <c r="D19" i="66" s="1"/>
  <c r="AG444" i="32"/>
  <c r="E19" i="66" s="1"/>
  <c r="T445" i="32"/>
  <c r="D20" i="66" s="1"/>
  <c r="AM20" i="66" s="1"/>
  <c r="S446" i="88"/>
  <c r="S447" i="88" s="1"/>
  <c r="P10" i="80" s="1"/>
  <c r="AK446" i="94"/>
  <c r="AK447" i="94" s="1"/>
  <c r="AF15" i="80" s="1"/>
  <c r="AC446" i="88"/>
  <c r="AC447" i="88" s="1"/>
  <c r="Y10" i="80" s="1"/>
  <c r="V446" i="91"/>
  <c r="V447" i="91" s="1"/>
  <c r="R12" i="80" s="1"/>
  <c r="AL446" i="94"/>
  <c r="AL447" i="94" s="1"/>
  <c r="AG15" i="80" s="1"/>
  <c r="P446" i="94"/>
  <c r="P447" i="94" s="1"/>
  <c r="M15" i="80" s="1"/>
  <c r="AU445" i="88"/>
  <c r="AV445" i="88" s="1"/>
  <c r="AT445" i="94"/>
  <c r="AM446" i="91"/>
  <c r="AM447" i="91" s="1"/>
  <c r="AH12" i="80" s="1"/>
  <c r="AJ446" i="91"/>
  <c r="AJ447" i="91" s="1"/>
  <c r="AE12" i="80" s="1"/>
  <c r="R446" i="91"/>
  <c r="R447" i="91" s="1"/>
  <c r="O12" i="80" s="1"/>
  <c r="AD446" i="94"/>
  <c r="AD447" i="94" s="1"/>
  <c r="Z15" i="80" s="1"/>
  <c r="N446" i="88"/>
  <c r="N447" i="88" s="1"/>
  <c r="K10" i="80" s="1"/>
  <c r="AF446" i="94"/>
  <c r="AF447" i="94" s="1"/>
  <c r="AB15" i="80" s="1"/>
  <c r="AQ446" i="94"/>
  <c r="AQ447" i="94" s="1"/>
  <c r="AL15" i="80" s="1"/>
  <c r="V446" i="94"/>
  <c r="V447" i="94" s="1"/>
  <c r="R15" i="80" s="1"/>
  <c r="AH446" i="94"/>
  <c r="AH447" i="94" s="1"/>
  <c r="AC15" i="80" s="1"/>
  <c r="AF446" i="88"/>
  <c r="AF447" i="88" s="1"/>
  <c r="AB10" i="80" s="1"/>
  <c r="X446" i="94"/>
  <c r="X447" i="94" s="1"/>
  <c r="T15" i="80" s="1"/>
  <c r="AD446" i="88"/>
  <c r="AD447" i="88" s="1"/>
  <c r="Z10" i="80" s="1"/>
  <c r="AO446" i="88"/>
  <c r="AO447" i="88" s="1"/>
  <c r="AJ10" i="80" s="1"/>
  <c r="Y446" i="94"/>
  <c r="Y447" i="94" s="1"/>
  <c r="U15" i="80" s="1"/>
  <c r="O446" i="94"/>
  <c r="O447" i="94" s="1"/>
  <c r="L15" i="80" s="1"/>
  <c r="Y446" i="88"/>
  <c r="Y447" i="88" s="1"/>
  <c r="U10" i="80" s="1"/>
  <c r="L446" i="94"/>
  <c r="L447" i="94" s="1"/>
  <c r="I15" i="80" s="1"/>
  <c r="J446" i="88"/>
  <c r="J447" i="88" s="1"/>
  <c r="G10" i="80" s="1"/>
  <c r="L446" i="91"/>
  <c r="L447" i="91" s="1"/>
  <c r="I12" i="80" s="1"/>
  <c r="K446" i="94"/>
  <c r="K447" i="94" s="1"/>
  <c r="H15" i="80" s="1"/>
  <c r="AI446" i="91"/>
  <c r="AI447" i="91" s="1"/>
  <c r="AD12" i="80" s="1"/>
  <c r="AT445" i="88"/>
  <c r="AR446" i="91"/>
  <c r="AR447" i="91" s="1"/>
  <c r="AM12" i="80" s="1"/>
  <c r="AE446" i="88"/>
  <c r="AE447" i="88" s="1"/>
  <c r="AA10" i="80" s="1"/>
  <c r="AI446" i="94"/>
  <c r="AI447" i="94" s="1"/>
  <c r="AD15" i="80" s="1"/>
  <c r="J446" i="91"/>
  <c r="J447" i="91" s="1"/>
  <c r="G12" i="80" s="1"/>
  <c r="U446" i="94"/>
  <c r="U447" i="94" s="1"/>
  <c r="Q15" i="80" s="1"/>
  <c r="AB446" i="88"/>
  <c r="AB447" i="88" s="1"/>
  <c r="X10" i="80" s="1"/>
  <c r="H446" i="91"/>
  <c r="H447" i="91" s="1"/>
  <c r="E12" i="80" s="1"/>
  <c r="AJ446" i="88"/>
  <c r="AJ447" i="88" s="1"/>
  <c r="AE10" i="80" s="1"/>
  <c r="N446" i="94"/>
  <c r="N447" i="94" s="1"/>
  <c r="K15" i="80" s="1"/>
  <c r="AS446" i="94"/>
  <c r="AS447" i="94" s="1"/>
  <c r="AN15" i="80" s="1"/>
  <c r="R446" i="94"/>
  <c r="R447" i="94" s="1"/>
  <c r="O15" i="80" s="1"/>
  <c r="AM446" i="94"/>
  <c r="AM447" i="94" s="1"/>
  <c r="AH15" i="80" s="1"/>
  <c r="AQ446" i="88"/>
  <c r="AQ447" i="88" s="1"/>
  <c r="AL10" i="80" s="1"/>
  <c r="Y446" i="91"/>
  <c r="Y447" i="91" s="1"/>
  <c r="U12" i="80" s="1"/>
  <c r="AL446" i="91"/>
  <c r="AL447" i="91" s="1"/>
  <c r="AG12" i="80" s="1"/>
  <c r="AO446" i="93"/>
  <c r="AO447" i="93" s="1"/>
  <c r="AJ14" i="80" s="1"/>
  <c r="O446" i="88"/>
  <c r="O447" i="88" s="1"/>
  <c r="L10" i="80" s="1"/>
  <c r="AC446" i="91"/>
  <c r="AC447" i="91" s="1"/>
  <c r="Y12" i="80" s="1"/>
  <c r="AP446" i="94"/>
  <c r="AP447" i="94" s="1"/>
  <c r="AK15" i="80" s="1"/>
  <c r="P446" i="88"/>
  <c r="P447" i="88" s="1"/>
  <c r="M10" i="80" s="1"/>
  <c r="U446" i="93"/>
  <c r="U447" i="93" s="1"/>
  <c r="Q14" i="80" s="1"/>
  <c r="Z446" i="87"/>
  <c r="Z447" i="87" s="1"/>
  <c r="V11" i="80" s="1"/>
  <c r="AT445" i="91"/>
  <c r="AU445" i="94"/>
  <c r="AV445" i="94" s="1"/>
  <c r="AO446" i="94"/>
  <c r="AO447" i="94" s="1"/>
  <c r="AJ15" i="80" s="1"/>
  <c r="K446" i="88"/>
  <c r="K447" i="88" s="1"/>
  <c r="H10" i="80" s="1"/>
  <c r="P446" i="91"/>
  <c r="P447" i="91" s="1"/>
  <c r="M12" i="80" s="1"/>
  <c r="AI446" i="88"/>
  <c r="AI447" i="88" s="1"/>
  <c r="AD10" i="80" s="1"/>
  <c r="AN446" i="88"/>
  <c r="AN447" i="88" s="1"/>
  <c r="AI10" i="80" s="1"/>
  <c r="AN446" i="91"/>
  <c r="AN447" i="91" s="1"/>
  <c r="AI12" i="80" s="1"/>
  <c r="W446" i="87"/>
  <c r="W447" i="87" s="1"/>
  <c r="S11" i="80" s="1"/>
  <c r="AC446" i="94"/>
  <c r="AC447" i="94" s="1"/>
  <c r="Y15" i="80" s="1"/>
  <c r="AR446" i="88"/>
  <c r="AR447" i="88" s="1"/>
  <c r="AM10" i="80" s="1"/>
  <c r="Q446" i="88"/>
  <c r="Q447" i="88" s="1"/>
  <c r="N10" i="80" s="1"/>
  <c r="S446" i="94"/>
  <c r="S447" i="94" s="1"/>
  <c r="P15" i="80" s="1"/>
  <c r="AK446" i="91"/>
  <c r="AK447" i="91" s="1"/>
  <c r="AF12" i="80" s="1"/>
  <c r="AA446" i="88"/>
  <c r="AA447" i="88" s="1"/>
  <c r="W10" i="80" s="1"/>
  <c r="R446" i="88"/>
  <c r="R447" i="88" s="1"/>
  <c r="O10" i="80" s="1"/>
  <c r="AJ446" i="94"/>
  <c r="AJ447" i="94" s="1"/>
  <c r="AE15" i="80" s="1"/>
  <c r="AO446" i="87"/>
  <c r="AO447" i="87" s="1"/>
  <c r="AJ11" i="80" s="1"/>
  <c r="V446" i="88"/>
  <c r="V447" i="88" s="1"/>
  <c r="R10" i="80" s="1"/>
  <c r="M446" i="88"/>
  <c r="M447" i="88" s="1"/>
  <c r="J10" i="80" s="1"/>
  <c r="Q446" i="91"/>
  <c r="Q447" i="91" s="1"/>
  <c r="N12" i="80" s="1"/>
  <c r="AD446" i="87"/>
  <c r="AD447" i="87" s="1"/>
  <c r="Z11" i="80" s="1"/>
  <c r="AU445" i="91"/>
  <c r="AV445" i="91" s="1"/>
  <c r="S446" i="91"/>
  <c r="S447" i="91" s="1"/>
  <c r="P12" i="80" s="1"/>
  <c r="X446" i="91"/>
  <c r="X447" i="91" s="1"/>
  <c r="T12" i="80" s="1"/>
  <c r="N446" i="91"/>
  <c r="N447" i="91" s="1"/>
  <c r="K12" i="80" s="1"/>
  <c r="Z446" i="91"/>
  <c r="Z447" i="91" s="1"/>
  <c r="V12" i="80" s="1"/>
  <c r="AD446" i="91"/>
  <c r="AD447" i="91" s="1"/>
  <c r="Z12" i="80" s="1"/>
  <c r="AA446" i="91"/>
  <c r="AA447" i="91" s="1"/>
  <c r="W12" i="80" s="1"/>
  <c r="AF446" i="91"/>
  <c r="AF447" i="91" s="1"/>
  <c r="AB12" i="80" s="1"/>
  <c r="AE446" i="93"/>
  <c r="AE447" i="93" s="1"/>
  <c r="AA14" i="80" s="1"/>
  <c r="Q446" i="92"/>
  <c r="Q447" i="92" s="1"/>
  <c r="N13" i="80" s="1"/>
  <c r="M446" i="93"/>
  <c r="M447" i="93" s="1"/>
  <c r="J14" i="80" s="1"/>
  <c r="AO446" i="91"/>
  <c r="AO447" i="91" s="1"/>
  <c r="AJ12" i="80" s="1"/>
  <c r="L446" i="92"/>
  <c r="L447" i="92" s="1"/>
  <c r="I13" i="80" s="1"/>
  <c r="AR446" i="87"/>
  <c r="AR447" i="87" s="1"/>
  <c r="AM11" i="80" s="1"/>
  <c r="V446" i="87"/>
  <c r="V447" i="87" s="1"/>
  <c r="R11" i="80" s="1"/>
  <c r="AS446" i="91"/>
  <c r="AS447" i="91" s="1"/>
  <c r="AN12" i="80" s="1"/>
  <c r="O446" i="87"/>
  <c r="O447" i="87" s="1"/>
  <c r="L11" i="80" s="1"/>
  <c r="U446" i="91"/>
  <c r="U447" i="91" s="1"/>
  <c r="Q12" i="80" s="1"/>
  <c r="J446" i="93"/>
  <c r="J447" i="93" s="1"/>
  <c r="G14" i="80" s="1"/>
  <c r="S446" i="92"/>
  <c r="S447" i="92" s="1"/>
  <c r="P13" i="80" s="1"/>
  <c r="Q446" i="87"/>
  <c r="Q447" i="87" s="1"/>
  <c r="N11" i="80" s="1"/>
  <c r="AK446" i="87"/>
  <c r="AK447" i="87" s="1"/>
  <c r="AF11" i="80" s="1"/>
  <c r="M446" i="87"/>
  <c r="M447" i="87" s="1"/>
  <c r="J11" i="80" s="1"/>
  <c r="AJ446" i="93"/>
  <c r="AJ447" i="93" s="1"/>
  <c r="AE14" i="80" s="1"/>
  <c r="AJ446" i="87"/>
  <c r="AJ447" i="87" s="1"/>
  <c r="AE11" i="80" s="1"/>
  <c r="R446" i="87"/>
  <c r="R447" i="87" s="1"/>
  <c r="O11" i="80" s="1"/>
  <c r="AP446" i="93"/>
  <c r="AP447" i="93" s="1"/>
  <c r="AK14" i="80" s="1"/>
  <c r="AB446" i="93"/>
  <c r="AB447" i="93" s="1"/>
  <c r="X14" i="80" s="1"/>
  <c r="I446" i="92"/>
  <c r="I447" i="92" s="1"/>
  <c r="F13" i="80" s="1"/>
  <c r="AB446" i="92"/>
  <c r="AB447" i="92" s="1"/>
  <c r="X13" i="80" s="1"/>
  <c r="AS446" i="93"/>
  <c r="AS447" i="93" s="1"/>
  <c r="AN14" i="80" s="1"/>
  <c r="P446" i="93"/>
  <c r="P447" i="93" s="1"/>
  <c r="M14" i="80" s="1"/>
  <c r="K446" i="93"/>
  <c r="K447" i="93" s="1"/>
  <c r="H14" i="80" s="1"/>
  <c r="L446" i="87"/>
  <c r="L447" i="87" s="1"/>
  <c r="I11" i="80" s="1"/>
  <c r="H446" i="93"/>
  <c r="H447" i="93" s="1"/>
  <c r="E14" i="80" s="1"/>
  <c r="AF446" i="87"/>
  <c r="AF447" i="87" s="1"/>
  <c r="AB11" i="80" s="1"/>
  <c r="I446" i="93"/>
  <c r="I447" i="93" s="1"/>
  <c r="F14" i="80" s="1"/>
  <c r="AF446" i="93"/>
  <c r="AF447" i="93" s="1"/>
  <c r="AB14" i="80" s="1"/>
  <c r="Q446" i="93"/>
  <c r="Q447" i="93" s="1"/>
  <c r="N14" i="80" s="1"/>
  <c r="AA446" i="93"/>
  <c r="AA447" i="93" s="1"/>
  <c r="W14" i="80" s="1"/>
  <c r="AK446" i="92"/>
  <c r="AK447" i="92" s="1"/>
  <c r="AF13" i="80" s="1"/>
  <c r="O446" i="93"/>
  <c r="O447" i="93" s="1"/>
  <c r="L14" i="80" s="1"/>
  <c r="S446" i="87"/>
  <c r="S447" i="87" s="1"/>
  <c r="P11" i="80" s="1"/>
  <c r="AI446" i="87"/>
  <c r="AI447" i="87" s="1"/>
  <c r="AD11" i="80" s="1"/>
  <c r="AM446" i="93"/>
  <c r="AM447" i="93" s="1"/>
  <c r="AH14" i="80" s="1"/>
  <c r="AM446" i="87"/>
  <c r="AM447" i="87" s="1"/>
  <c r="AH11" i="80" s="1"/>
  <c r="R446" i="93"/>
  <c r="R447" i="93" s="1"/>
  <c r="O14" i="80" s="1"/>
  <c r="Z446" i="92"/>
  <c r="Z447" i="92" s="1"/>
  <c r="V13" i="80" s="1"/>
  <c r="AT445" i="93"/>
  <c r="H446" i="87"/>
  <c r="H447" i="87" s="1"/>
  <c r="E11" i="80" s="1"/>
  <c r="N446" i="87"/>
  <c r="N447" i="87" s="1"/>
  <c r="K11" i="80" s="1"/>
  <c r="AD446" i="93"/>
  <c r="AD447" i="93" s="1"/>
  <c r="Z14" i="80" s="1"/>
  <c r="P446" i="87"/>
  <c r="P447" i="87" s="1"/>
  <c r="M11" i="80" s="1"/>
  <c r="Z446" i="93"/>
  <c r="Z447" i="93" s="1"/>
  <c r="V14" i="80" s="1"/>
  <c r="W446" i="92"/>
  <c r="W447" i="92" s="1"/>
  <c r="S13" i="80" s="1"/>
  <c r="AN446" i="93"/>
  <c r="AN447" i="93" s="1"/>
  <c r="AI14" i="80" s="1"/>
  <c r="AT445" i="87"/>
  <c r="AE446" i="92"/>
  <c r="AE447" i="92" s="1"/>
  <c r="AA13" i="80" s="1"/>
  <c r="AC446" i="87"/>
  <c r="AC447" i="87" s="1"/>
  <c r="Y11" i="80" s="1"/>
  <c r="AH446" i="93"/>
  <c r="AH447" i="93" s="1"/>
  <c r="AC14" i="80" s="1"/>
  <c r="L446" i="93"/>
  <c r="L447" i="93" s="1"/>
  <c r="I14" i="80" s="1"/>
  <c r="V446" i="93"/>
  <c r="V447" i="93" s="1"/>
  <c r="R14" i="80" s="1"/>
  <c r="AU445" i="87"/>
  <c r="AV445" i="87" s="1"/>
  <c r="AK446" i="93"/>
  <c r="AK447" i="93" s="1"/>
  <c r="AF14" i="80" s="1"/>
  <c r="V446" i="92"/>
  <c r="V447" i="92" s="1"/>
  <c r="R13" i="80" s="1"/>
  <c r="X446" i="93"/>
  <c r="X447" i="93" s="1"/>
  <c r="T14" i="80" s="1"/>
  <c r="AN446" i="87"/>
  <c r="AN447" i="87" s="1"/>
  <c r="AI11" i="80" s="1"/>
  <c r="AB446" i="87"/>
  <c r="AB447" i="87" s="1"/>
  <c r="X11" i="80" s="1"/>
  <c r="W446" i="93"/>
  <c r="W447" i="93" s="1"/>
  <c r="S14" i="80" s="1"/>
  <c r="H446" i="92"/>
  <c r="H447" i="92" s="1"/>
  <c r="E13" i="80" s="1"/>
  <c r="AL446" i="87"/>
  <c r="AL447" i="87" s="1"/>
  <c r="AG11" i="80" s="1"/>
  <c r="AI446" i="93"/>
  <c r="AI447" i="93" s="1"/>
  <c r="AD14" i="80" s="1"/>
  <c r="K446" i="87"/>
  <c r="K447" i="87" s="1"/>
  <c r="H11" i="80" s="1"/>
  <c r="S446" i="93"/>
  <c r="S447" i="93" s="1"/>
  <c r="P14" i="80" s="1"/>
  <c r="AO446" i="92"/>
  <c r="AO447" i="92" s="1"/>
  <c r="AJ13" i="80" s="1"/>
  <c r="AU445" i="93"/>
  <c r="AV445" i="93" s="1"/>
  <c r="N446" i="93"/>
  <c r="N447" i="93" s="1"/>
  <c r="K14" i="80" s="1"/>
  <c r="AQ446" i="93"/>
  <c r="AQ447" i="93" s="1"/>
  <c r="AL14" i="80" s="1"/>
  <c r="O446" i="92"/>
  <c r="O447" i="92" s="1"/>
  <c r="L13" i="80" s="1"/>
  <c r="J446" i="87"/>
  <c r="J447" i="87" s="1"/>
  <c r="G11" i="80" s="1"/>
  <c r="Y446" i="93"/>
  <c r="Y447" i="93" s="1"/>
  <c r="U14" i="80" s="1"/>
  <c r="I446" i="87"/>
  <c r="I447" i="87" s="1"/>
  <c r="F11" i="80" s="1"/>
  <c r="AQ446" i="87"/>
  <c r="AQ447" i="87" s="1"/>
  <c r="AL11" i="80" s="1"/>
  <c r="AU445" i="92"/>
  <c r="AV445" i="92" s="1"/>
  <c r="Y446" i="92"/>
  <c r="Y447" i="92" s="1"/>
  <c r="U13" i="80" s="1"/>
  <c r="Y446" i="87"/>
  <c r="Y447" i="87" s="1"/>
  <c r="U11" i="80" s="1"/>
  <c r="AR446" i="92"/>
  <c r="AR447" i="92" s="1"/>
  <c r="AM13" i="80" s="1"/>
  <c r="AR446" i="93"/>
  <c r="AR447" i="93" s="1"/>
  <c r="AM14" i="80" s="1"/>
  <c r="X446" i="87"/>
  <c r="X447" i="87" s="1"/>
  <c r="T11" i="80" s="1"/>
  <c r="AP446" i="87"/>
  <c r="AP447" i="87" s="1"/>
  <c r="AK11" i="80" s="1"/>
  <c r="AE446" i="87"/>
  <c r="AE447" i="87" s="1"/>
  <c r="AA11" i="80" s="1"/>
  <c r="AU444" i="87"/>
  <c r="AV444" i="87" s="1"/>
  <c r="AS446" i="87"/>
  <c r="AS447" i="87" s="1"/>
  <c r="AN11" i="80" s="1"/>
  <c r="G447" i="92"/>
  <c r="G449" i="92" s="1"/>
  <c r="G447" i="91"/>
  <c r="G449" i="91" s="1"/>
  <c r="X446" i="92"/>
  <c r="X447" i="92" s="1"/>
  <c r="T13" i="80" s="1"/>
  <c r="G447" i="88"/>
  <c r="G449" i="88" s="1"/>
  <c r="R446" i="92"/>
  <c r="R447" i="92" s="1"/>
  <c r="O13" i="80" s="1"/>
  <c r="AT444" i="87"/>
  <c r="AH446" i="87"/>
  <c r="AH447" i="87" s="1"/>
  <c r="AC11" i="80" s="1"/>
  <c r="AU444" i="94"/>
  <c r="AV444" i="94" s="1"/>
  <c r="AV443" i="87"/>
  <c r="AT444" i="91"/>
  <c r="AQ446" i="92"/>
  <c r="AQ447" i="92" s="1"/>
  <c r="AL13" i="80" s="1"/>
  <c r="G447" i="93"/>
  <c r="G449" i="93" s="1"/>
  <c r="AV443" i="92"/>
  <c r="AA446" i="92"/>
  <c r="AA447" i="92" s="1"/>
  <c r="W13" i="80" s="1"/>
  <c r="U446" i="92"/>
  <c r="U447" i="92" s="1"/>
  <c r="Q13" i="80" s="1"/>
  <c r="AF446" i="92"/>
  <c r="AF447" i="92" s="1"/>
  <c r="AB13" i="80" s="1"/>
  <c r="AV443" i="91"/>
  <c r="P446" i="92"/>
  <c r="P447" i="92" s="1"/>
  <c r="M13" i="80" s="1"/>
  <c r="G447" i="94"/>
  <c r="G449" i="94" s="1"/>
  <c r="AU444" i="93"/>
  <c r="AV444" i="93" s="1"/>
  <c r="AU444" i="92"/>
  <c r="AV444" i="92" s="1"/>
  <c r="AS446" i="92"/>
  <c r="AS447" i="92" s="1"/>
  <c r="AN13" i="80" s="1"/>
  <c r="AT444" i="92"/>
  <c r="AH446" i="92"/>
  <c r="AH447" i="92" s="1"/>
  <c r="AC13" i="80" s="1"/>
  <c r="AT444" i="94"/>
  <c r="AT444" i="88"/>
  <c r="AH446" i="88"/>
  <c r="AH447" i="88" s="1"/>
  <c r="AC10" i="80" s="1"/>
  <c r="AT445" i="92"/>
  <c r="AM446" i="92"/>
  <c r="AM447" i="92" s="1"/>
  <c r="AH13" i="80" s="1"/>
  <c r="AU444" i="88"/>
  <c r="AV444" i="88" s="1"/>
  <c r="AS446" i="88"/>
  <c r="AS447" i="88" s="1"/>
  <c r="AN10" i="80" s="1"/>
  <c r="G447" i="87"/>
  <c r="G449" i="87" s="1"/>
  <c r="N446" i="92"/>
  <c r="N447" i="92" s="1"/>
  <c r="K13" i="80" s="1"/>
  <c r="AD446" i="92"/>
  <c r="AD447" i="92" s="1"/>
  <c r="Z13" i="80" s="1"/>
  <c r="AP446" i="92"/>
  <c r="AP447" i="92" s="1"/>
  <c r="AK13" i="80" s="1"/>
  <c r="AL446" i="92"/>
  <c r="AL447" i="92" s="1"/>
  <c r="AG13" i="80" s="1"/>
  <c r="AV443" i="94"/>
  <c r="M446" i="92"/>
  <c r="M447" i="92" s="1"/>
  <c r="J13" i="80" s="1"/>
  <c r="J446" i="92"/>
  <c r="J447" i="92" s="1"/>
  <c r="G13" i="80" s="1"/>
  <c r="AC446" i="92"/>
  <c r="AC447" i="92" s="1"/>
  <c r="Y13" i="80" s="1"/>
  <c r="AU444" i="91"/>
  <c r="AV444" i="91" s="1"/>
  <c r="AT444" i="93"/>
  <c r="AJ446" i="92"/>
  <c r="AJ447" i="92" s="1"/>
  <c r="AE13" i="80" s="1"/>
  <c r="K446" i="92"/>
  <c r="K447" i="92" s="1"/>
  <c r="H13" i="80" s="1"/>
  <c r="Y446" i="32"/>
  <c r="Y447" i="32" s="1"/>
  <c r="U9" i="80" s="1"/>
  <c r="AU445" i="32"/>
  <c r="AU444" i="32"/>
  <c r="AT445" i="32"/>
  <c r="F20" i="66" s="1"/>
  <c r="AO20" i="66" s="1"/>
  <c r="AT444" i="32"/>
  <c r="F19" i="66" s="1"/>
  <c r="AO19" i="66" s="1"/>
  <c r="AI446" i="32"/>
  <c r="AI447" i="32" s="1"/>
  <c r="AD9" i="80" s="1"/>
  <c r="AM446" i="32"/>
  <c r="AM447" i="32" s="1"/>
  <c r="AH9" i="80" s="1"/>
  <c r="V446" i="32"/>
  <c r="V447" i="32" s="1"/>
  <c r="R9" i="80" s="1"/>
  <c r="AR446" i="32"/>
  <c r="AR447" i="32" s="1"/>
  <c r="AM9" i="80" s="1"/>
  <c r="W446" i="32"/>
  <c r="W447" i="32" s="1"/>
  <c r="S9" i="80" s="1"/>
  <c r="AC446" i="32"/>
  <c r="AC447" i="32" s="1"/>
  <c r="Y9" i="80" s="1"/>
  <c r="AS446" i="32"/>
  <c r="AS447" i="32" s="1"/>
  <c r="AN9" i="80" s="1"/>
  <c r="I446" i="32"/>
  <c r="AP446" i="32"/>
  <c r="AP447" i="32" s="1"/>
  <c r="AK9" i="80" s="1"/>
  <c r="AF446" i="32"/>
  <c r="AF447" i="32" s="1"/>
  <c r="AB9" i="80" s="1"/>
  <c r="J446" i="32"/>
  <c r="J447" i="32" s="1"/>
  <c r="G9" i="80" s="1"/>
  <c r="AB446" i="32"/>
  <c r="AB447" i="32" s="1"/>
  <c r="X9" i="80" s="1"/>
  <c r="Z446" i="32"/>
  <c r="Z447" i="32" s="1"/>
  <c r="V9" i="80" s="1"/>
  <c r="P446" i="32"/>
  <c r="P447" i="32" s="1"/>
  <c r="M9" i="80" s="1"/>
  <c r="AJ446" i="32"/>
  <c r="AJ447" i="32" s="1"/>
  <c r="AE9" i="80" s="1"/>
  <c r="R446" i="32"/>
  <c r="R447" i="32" s="1"/>
  <c r="O9" i="80" s="1"/>
  <c r="AO446" i="32"/>
  <c r="AO447" i="32" s="1"/>
  <c r="AJ9" i="80" s="1"/>
  <c r="AE446" i="32"/>
  <c r="AE447" i="32" s="1"/>
  <c r="AA9" i="80" s="1"/>
  <c r="S446" i="32"/>
  <c r="S447" i="32" s="1"/>
  <c r="P9" i="80" s="1"/>
  <c r="L446" i="32"/>
  <c r="L447" i="32" s="1"/>
  <c r="I9" i="80" s="1"/>
  <c r="O446" i="32"/>
  <c r="O447" i="32" s="1"/>
  <c r="L9" i="80" s="1"/>
  <c r="M446" i="32"/>
  <c r="M447" i="32" s="1"/>
  <c r="J9" i="80" s="1"/>
  <c r="AL446" i="32"/>
  <c r="AL447" i="32" s="1"/>
  <c r="AG9" i="80" s="1"/>
  <c r="AK446" i="32"/>
  <c r="AK447" i="32" s="1"/>
  <c r="AF9" i="80" s="1"/>
  <c r="AA446" i="32"/>
  <c r="AA447" i="32" s="1"/>
  <c r="W9" i="80" s="1"/>
  <c r="AH446" i="32"/>
  <c r="AD446" i="32"/>
  <c r="AD447" i="32" s="1"/>
  <c r="Z9" i="80" s="1"/>
  <c r="K446" i="32"/>
  <c r="K447" i="32" s="1"/>
  <c r="H9" i="80" s="1"/>
  <c r="H446" i="32"/>
  <c r="H447" i="32" s="1"/>
  <c r="E9" i="80" s="1"/>
  <c r="X446" i="32"/>
  <c r="X447" i="32" s="1"/>
  <c r="T9" i="80" s="1"/>
  <c r="AN446" i="32"/>
  <c r="AN447" i="32" s="1"/>
  <c r="AI9" i="80" s="1"/>
  <c r="AQ446" i="32"/>
  <c r="AQ447" i="32" s="1"/>
  <c r="AL9" i="80" s="1"/>
  <c r="G406" i="24"/>
  <c r="N405" i="24"/>
  <c r="N446" i="32"/>
  <c r="N447" i="32" s="1"/>
  <c r="K9" i="80" s="1"/>
  <c r="H106" i="17"/>
  <c r="U446" i="32"/>
  <c r="U447" i="32" s="1"/>
  <c r="Q9" i="80" s="1"/>
  <c r="Q446" i="32"/>
  <c r="Q447" i="32" s="1"/>
  <c r="N9" i="80" s="1"/>
  <c r="F405" i="24"/>
  <c r="O401" i="24"/>
  <c r="H104" i="17" l="1"/>
  <c r="D11" i="61" s="1"/>
  <c r="G64" i="81" s="1"/>
  <c r="AO21" i="66"/>
  <c r="T446" i="92"/>
  <c r="T447" i="92" s="1"/>
  <c r="T446" i="87"/>
  <c r="T447" i="87" s="1"/>
  <c r="AP20" i="66"/>
  <c r="AG446" i="91"/>
  <c r="AG447" i="91" s="1"/>
  <c r="AN19" i="66"/>
  <c r="AN21" i="66" s="1"/>
  <c r="E21" i="66"/>
  <c r="AM19" i="66"/>
  <c r="D21" i="66"/>
  <c r="AG446" i="88"/>
  <c r="AG447" i="88" s="1"/>
  <c r="T446" i="88"/>
  <c r="T447" i="88" s="1"/>
  <c r="AT446" i="88"/>
  <c r="AT447" i="88" s="1"/>
  <c r="AG446" i="87"/>
  <c r="AG447" i="87" s="1"/>
  <c r="T446" i="94"/>
  <c r="T447" i="94" s="1"/>
  <c r="AG446" i="94"/>
  <c r="AG447" i="94" s="1"/>
  <c r="T446" i="93"/>
  <c r="T447" i="93" s="1"/>
  <c r="AG446" i="93"/>
  <c r="AG447" i="93" s="1"/>
  <c r="AG446" i="92"/>
  <c r="AG447" i="92" s="1"/>
  <c r="T446" i="91"/>
  <c r="T447" i="91" s="1"/>
  <c r="T446" i="32"/>
  <c r="T447" i="32" s="1"/>
  <c r="AG446" i="32"/>
  <c r="AG447" i="32" s="1"/>
  <c r="AT446" i="94"/>
  <c r="AT447" i="94" s="1"/>
  <c r="AT446" i="91"/>
  <c r="AT447" i="91" s="1"/>
  <c r="AU446" i="94"/>
  <c r="AU447" i="94" s="1"/>
  <c r="AV447" i="94" s="1"/>
  <c r="AT446" i="87"/>
  <c r="AT447" i="87" s="1"/>
  <c r="AT446" i="93"/>
  <c r="AT447" i="93" s="1"/>
  <c r="AT446" i="92"/>
  <c r="AT447" i="92" s="1"/>
  <c r="AU446" i="87"/>
  <c r="AU447" i="87" s="1"/>
  <c r="AV447" i="87" s="1"/>
  <c r="AU446" i="93"/>
  <c r="AU447" i="93" s="1"/>
  <c r="AV447" i="93" s="1"/>
  <c r="AU446" i="88"/>
  <c r="AU446" i="91"/>
  <c r="AU446" i="92"/>
  <c r="AU446" i="32"/>
  <c r="AT446" i="32"/>
  <c r="AT447" i="32" s="1"/>
  <c r="AH447" i="32"/>
  <c r="AC9" i="80" s="1"/>
  <c r="I447" i="32"/>
  <c r="F9" i="80" s="1"/>
  <c r="G20" i="66"/>
  <c r="G19" i="66"/>
  <c r="AV444" i="32"/>
  <c r="AA106" i="17"/>
  <c r="AB106" i="17" s="1"/>
  <c r="D38" i="63"/>
  <c r="G449" i="32"/>
  <c r="F406" i="24"/>
  <c r="O405" i="24"/>
  <c r="C6" i="73"/>
  <c r="N406" i="24"/>
  <c r="G63" i="81" l="1"/>
  <c r="G62" i="81"/>
  <c r="H14" i="61"/>
  <c r="H16" i="61"/>
  <c r="H18" i="61"/>
  <c r="D18" i="61"/>
  <c r="E11" i="61" s="1"/>
  <c r="H21" i="61"/>
  <c r="H13" i="61"/>
  <c r="H15" i="61"/>
  <c r="H17" i="61"/>
  <c r="H12" i="61"/>
  <c r="F410" i="24"/>
  <c r="AM21" i="66"/>
  <c r="AP19" i="66"/>
  <c r="AQ9" i="80"/>
  <c r="AV446" i="94"/>
  <c r="AV446" i="93"/>
  <c r="AV446" i="87"/>
  <c r="AU447" i="92"/>
  <c r="AV447" i="92" s="1"/>
  <c r="AV446" i="92"/>
  <c r="AU447" i="91"/>
  <c r="AV447" i="91" s="1"/>
  <c r="AV446" i="91"/>
  <c r="AU447" i="88"/>
  <c r="AV447" i="88" s="1"/>
  <c r="AV446" i="88"/>
  <c r="AU447" i="32"/>
  <c r="AV446" i="32"/>
  <c r="AV445" i="32"/>
  <c r="AA104" i="17"/>
  <c r="AB104" i="17" s="1"/>
  <c r="C7" i="73"/>
  <c r="G409" i="24"/>
  <c r="G410" i="24" s="1"/>
  <c r="AT450" i="32"/>
  <c r="B6" i="73"/>
  <c r="O406" i="24"/>
  <c r="F21" i="66"/>
  <c r="E17" i="61" l="1"/>
  <c r="E15" i="61"/>
  <c r="E14" i="61"/>
  <c r="E12" i="61"/>
  <c r="E13" i="61"/>
  <c r="E16" i="61"/>
  <c r="E18" i="61"/>
  <c r="AU451" i="32"/>
  <c r="F18" i="67"/>
  <c r="F17" i="67" s="1"/>
  <c r="F11" i="67" s="1"/>
  <c r="F53" i="67" s="1"/>
  <c r="E18" i="67"/>
  <c r="E17" i="67" s="1"/>
  <c r="E11" i="67" s="1"/>
  <c r="E53" i="67" s="1"/>
  <c r="G17" i="66"/>
  <c r="G21" i="66" l="1"/>
  <c r="H37" i="66"/>
  <c r="AV442" i="32"/>
  <c r="H13" i="66" l="1"/>
  <c r="H14" i="66"/>
  <c r="H15" i="66"/>
  <c r="H12" i="66"/>
  <c r="H16" i="66"/>
  <c r="H18" i="66"/>
  <c r="H20" i="66"/>
  <c r="H19" i="66"/>
  <c r="H17" i="66"/>
  <c r="M14" i="66"/>
  <c r="M13" i="66"/>
  <c r="M16" i="66"/>
  <c r="M12" i="66"/>
  <c r="M15" i="66"/>
  <c r="E9" i="73"/>
  <c r="D9" i="73"/>
  <c r="C9" i="73"/>
  <c r="D18" i="67"/>
  <c r="D17" i="67" s="1"/>
  <c r="D11" i="67" s="1"/>
  <c r="AP17" i="66"/>
  <c r="AV447" i="32"/>
  <c r="M21" i="66" l="1"/>
  <c r="AP21" i="66"/>
  <c r="H21" i="66"/>
  <c r="AQ14" i="66" l="1"/>
  <c r="AQ12" i="66"/>
  <c r="AQ13" i="66"/>
  <c r="AQ15" i="66"/>
  <c r="AQ16" i="66"/>
  <c r="AQ20" i="66"/>
  <c r="AQ19" i="66"/>
  <c r="AQ18" i="66"/>
  <c r="AQ17" i="66"/>
  <c r="B9" i="73"/>
  <c r="D12" i="63"/>
  <c r="R12" i="63" l="1"/>
  <c r="AQ21" i="66"/>
  <c r="L36" i="63"/>
  <c r="D36" i="63"/>
  <c r="D39" i="63" s="1"/>
  <c r="J36" i="63"/>
  <c r="H36" i="63"/>
  <c r="P36" i="63"/>
  <c r="N36" i="63"/>
  <c r="O34" i="63" l="1"/>
  <c r="O27" i="63"/>
  <c r="O24" i="63"/>
  <c r="O17" i="63"/>
  <c r="O14" i="63"/>
  <c r="O12" i="63"/>
  <c r="O31" i="63"/>
  <c r="O25" i="63"/>
  <c r="O32" i="63"/>
  <c r="O23" i="63"/>
  <c r="O29" i="63"/>
  <c r="O26" i="63"/>
  <c r="O16" i="63"/>
  <c r="O19" i="63"/>
  <c r="O33" i="63"/>
  <c r="O22" i="63"/>
  <c r="O21" i="63"/>
  <c r="O18" i="63"/>
  <c r="O30" i="63"/>
  <c r="O15" i="63"/>
  <c r="O13" i="63"/>
  <c r="O20" i="63"/>
  <c r="O35" i="63"/>
  <c r="O28" i="63"/>
  <c r="E23" i="63"/>
  <c r="E25" i="63"/>
  <c r="E18" i="63"/>
  <c r="E28" i="63"/>
  <c r="E17" i="63"/>
  <c r="E19" i="63"/>
  <c r="E14" i="63"/>
  <c r="E26" i="63"/>
  <c r="E21" i="63"/>
  <c r="E29" i="63"/>
  <c r="E24" i="63"/>
  <c r="E27" i="63"/>
  <c r="E22" i="63"/>
  <c r="E30" i="63"/>
  <c r="E16" i="63"/>
  <c r="E15" i="63"/>
  <c r="E20" i="63"/>
  <c r="E13" i="63"/>
  <c r="E32" i="63"/>
  <c r="E31" i="63"/>
  <c r="E35" i="63"/>
  <c r="E34" i="63"/>
  <c r="E33" i="63"/>
  <c r="I8" i="73"/>
  <c r="Q35" i="63"/>
  <c r="Q27" i="63"/>
  <c r="Q20" i="63"/>
  <c r="Q16" i="63"/>
  <c r="Q24" i="63"/>
  <c r="Q13" i="63"/>
  <c r="Q21" i="63"/>
  <c r="Q28" i="63"/>
  <c r="Q14" i="63"/>
  <c r="Q31" i="63"/>
  <c r="Q30" i="63"/>
  <c r="Q34" i="63"/>
  <c r="Q33" i="63"/>
  <c r="Q23" i="63"/>
  <c r="Q17" i="63"/>
  <c r="Q15" i="63"/>
  <c r="Q26" i="63"/>
  <c r="Q29" i="63"/>
  <c r="Q25" i="63"/>
  <c r="Q19" i="63"/>
  <c r="Q18" i="63"/>
  <c r="Q22" i="63"/>
  <c r="Q32" i="63"/>
  <c r="Q12" i="63"/>
  <c r="M18" i="63"/>
  <c r="M16" i="63"/>
  <c r="M28" i="63"/>
  <c r="M15" i="63"/>
  <c r="M17" i="63"/>
  <c r="M13" i="63"/>
  <c r="M20" i="63"/>
  <c r="M32" i="63"/>
  <c r="M23" i="63"/>
  <c r="M33" i="63"/>
  <c r="M34" i="63"/>
  <c r="M22" i="63"/>
  <c r="M29" i="63"/>
  <c r="M26" i="63"/>
  <c r="M35" i="63"/>
  <c r="M19" i="63"/>
  <c r="M25" i="63"/>
  <c r="M30" i="63"/>
  <c r="M27" i="63"/>
  <c r="M14" i="63"/>
  <c r="M12" i="63"/>
  <c r="M21" i="63"/>
  <c r="M24" i="63"/>
  <c r="M31" i="63"/>
  <c r="I13" i="63"/>
  <c r="I29" i="63"/>
  <c r="I24" i="63"/>
  <c r="I20" i="63"/>
  <c r="I27" i="63"/>
  <c r="I18" i="63"/>
  <c r="I34" i="63"/>
  <c r="I21" i="63"/>
  <c r="I32" i="63"/>
  <c r="I22" i="63"/>
  <c r="I19" i="63"/>
  <c r="I23" i="63"/>
  <c r="I25" i="63"/>
  <c r="I15" i="63"/>
  <c r="I16" i="63"/>
  <c r="I17" i="63"/>
  <c r="I35" i="63"/>
  <c r="I14" i="63"/>
  <c r="I12" i="63"/>
  <c r="I26" i="63"/>
  <c r="I30" i="63"/>
  <c r="I28" i="63"/>
  <c r="I33" i="63"/>
  <c r="I31" i="63"/>
  <c r="K15" i="63"/>
  <c r="K21" i="63"/>
  <c r="K25" i="63"/>
  <c r="K23" i="63"/>
  <c r="K26" i="63"/>
  <c r="K35" i="63"/>
  <c r="K19" i="63"/>
  <c r="K34" i="63"/>
  <c r="K16" i="63"/>
  <c r="K17" i="63"/>
  <c r="K12" i="63"/>
  <c r="K20" i="63"/>
  <c r="K29" i="63"/>
  <c r="K13" i="63"/>
  <c r="K28" i="63"/>
  <c r="K18" i="63"/>
  <c r="K31" i="63"/>
  <c r="K22" i="63"/>
  <c r="K14" i="63"/>
  <c r="K24" i="63"/>
  <c r="K33" i="63"/>
  <c r="K30" i="63"/>
  <c r="K27" i="63"/>
  <c r="K32" i="63"/>
  <c r="E12" i="63"/>
  <c r="P39" i="63"/>
  <c r="H39" i="63"/>
  <c r="E8" i="73"/>
  <c r="R36" i="63"/>
  <c r="R39" i="63" s="1"/>
  <c r="G8" i="73"/>
  <c r="L39" i="63"/>
  <c r="H8" i="73"/>
  <c r="N39" i="63"/>
  <c r="J39" i="63"/>
  <c r="F8" i="73"/>
  <c r="C8" i="73"/>
  <c r="O36" i="63" l="1"/>
  <c r="M36" i="63"/>
  <c r="S19" i="63"/>
  <c r="S14" i="63"/>
  <c r="S27" i="63"/>
  <c r="S26" i="63"/>
  <c r="S23" i="63"/>
  <c r="S29" i="63"/>
  <c r="S17" i="63"/>
  <c r="S28" i="63"/>
  <c r="S25" i="63"/>
  <c r="S15" i="63"/>
  <c r="S22" i="63"/>
  <c r="S21" i="63"/>
  <c r="S16" i="63"/>
  <c r="S18" i="63"/>
  <c r="S30" i="63"/>
  <c r="S24" i="63"/>
  <c r="S13" i="63"/>
  <c r="S20" i="63"/>
  <c r="S32" i="63"/>
  <c r="S31" i="63"/>
  <c r="S35" i="63"/>
  <c r="S33" i="63"/>
  <c r="S34" i="63"/>
  <c r="S12" i="63"/>
  <c r="I36" i="63"/>
  <c r="Q36" i="63"/>
  <c r="K36" i="63"/>
  <c r="E36" i="63"/>
  <c r="B8" i="73"/>
  <c r="S36" i="63" l="1"/>
  <c r="D37" i="67" l="1"/>
  <c r="D53" i="67" s="1"/>
  <c r="D55" i="67" l="1"/>
</calcChain>
</file>

<file path=xl/comments1.xml><?xml version="1.0" encoding="utf-8"?>
<comments xmlns="http://schemas.openxmlformats.org/spreadsheetml/2006/main">
  <authors>
    <author>Herless Meza</author>
  </authors>
  <commentList>
    <comment ref="B3" authorId="0" shapeId="0">
      <text>
        <r>
          <rPr>
            <b/>
            <sz val="9"/>
            <color indexed="81"/>
            <rFont val="Tahoma"/>
            <family val="2"/>
          </rPr>
          <t>Herless Meza:</t>
        </r>
        <r>
          <rPr>
            <sz val="9"/>
            <color indexed="81"/>
            <rFont val="Tahoma"/>
            <family val="2"/>
          </rPr>
          <t xml:space="preserve">
Mejorar la redacción </t>
        </r>
      </text>
    </comment>
  </commentList>
</comments>
</file>

<file path=xl/comments2.xml><?xml version="1.0" encoding="utf-8"?>
<comments xmlns="http://schemas.openxmlformats.org/spreadsheetml/2006/main">
  <authors>
    <author>Maria Vega</author>
  </authors>
  <commentList>
    <comment ref="C6" authorId="0" shapeId="0">
      <text>
        <r>
          <rPr>
            <b/>
            <sz val="9"/>
            <color indexed="81"/>
            <rFont val="Tahoma"/>
            <family val="2"/>
          </rPr>
          <t>Maria Vega:</t>
        </r>
        <r>
          <rPr>
            <sz val="9"/>
            <color indexed="81"/>
            <rFont val="Tahoma"/>
            <family val="2"/>
          </rPr>
          <t xml:space="preserve">
</t>
        </r>
      </text>
    </comment>
  </commentList>
</comments>
</file>

<file path=xl/comments3.xml><?xml version="1.0" encoding="utf-8"?>
<comments xmlns="http://schemas.openxmlformats.org/spreadsheetml/2006/main">
  <authors>
    <author>Maria Vega</author>
  </authors>
  <commentList>
    <comment ref="B2" authorId="0" shapeId="0">
      <text>
        <r>
          <rPr>
            <b/>
            <sz val="9"/>
            <color indexed="81"/>
            <rFont val="Tahoma"/>
            <family val="2"/>
          </rPr>
          <t>Maria Vega:</t>
        </r>
        <r>
          <rPr>
            <sz val="9"/>
            <color indexed="81"/>
            <rFont val="Tahoma"/>
            <family val="2"/>
          </rPr>
          <t xml:space="preserve">
</t>
        </r>
      </text>
    </comment>
  </commentList>
</comments>
</file>

<file path=xl/sharedStrings.xml><?xml version="1.0" encoding="utf-8"?>
<sst xmlns="http://schemas.openxmlformats.org/spreadsheetml/2006/main" count="4297" uniqueCount="1105">
  <si>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</si>
  <si>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</si>
  <si>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</si>
  <si>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</si>
  <si>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</si>
  <si>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</si>
  <si>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</si>
  <si>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</si>
  <si>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</si>
  <si>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</si>
  <si>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</si>
  <si>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</si>
  <si>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</si>
  <si>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</si>
  <si>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</si>
  <si>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</si>
  <si>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</si>
  <si>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</si>
  <si>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</si>
  <si>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</si>
  <si>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</si>
  <si>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</si>
  <si>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</si>
  <si>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</si>
  <si>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</si>
  <si>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</si>
  <si>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</si>
  <si>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</si>
  <si>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</si>
  <si>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</si>
  <si>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</si>
  <si>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</si>
  <si>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</si>
  <si>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</si>
  <si>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</si>
  <si>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</si>
  <si>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</si>
  <si>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</si>
  <si>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</si>
  <si>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</si>
  <si>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</si>
  <si>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</si>
  <si>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</si>
  <si>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</si>
  <si>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</si>
  <si>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</si>
  <si>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</si>
  <si>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</si>
  <si>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</si>
  <si>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</si>
  <si>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</si>
  <si>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</si>
  <si>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</si>
  <si>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</si>
  <si>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</si>
  <si>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</si>
  <si>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</si>
  <si>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</si>
  <si>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</si>
  <si>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</si>
  <si>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</si>
  <si>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</si>
  <si>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Viáticos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</si>
  <si>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</si>
  <si>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</si>
  <si>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</si>
  <si>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</si>
  <si>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</si>
  <si>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</si>
  <si>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</si>
  <si>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</si>
  <si>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</si>
  <si>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</si>
  <si>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</si>
  <si>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</si>
  <si>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</si>
  <si>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</si>
  <si>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</si>
  <si>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</si>
  <si>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</si>
  <si>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</si>
  <si>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</si>
  <si>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</si>
  <si>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</si>
  <si>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</si>
  <si>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</si>
  <si>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</si>
  <si>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</si>
  <si>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</si>
  <si>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</si>
  <si>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</si>
  <si>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</si>
  <si>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</si>
  <si>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</si>
  <si>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</si>
  <si>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</si>
  <si>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</si>
  <si>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</si>
  <si>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</si>
  <si>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</si>
  <si>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</si>
  <si>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</si>
  <si>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</si>
  <si>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</si>
  <si>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</si>
  <si>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</si>
  <si>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</si>
  <si>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</si>
  <si>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</si>
  <si>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</si>
  <si>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</si>
  <si>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</si>
  <si>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</si>
  <si>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</si>
  <si>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</si>
  <si>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</si>
  <si>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</si>
  <si>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</si>
  <si>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</si>
  <si>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</si>
  <si>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</si>
  <si>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</si>
  <si>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</si>
  <si>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</si>
  <si>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</si>
  <si>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</si>
  <si>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</si>
  <si>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</si>
  <si>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</si>
  <si>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</si>
  <si>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</si>
  <si>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</si>
  <si>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</si>
  <si>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</si>
  <si>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</si>
  <si>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</si>
  <si>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</si>
  <si>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</si>
  <si>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</si>
  <si>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</si>
  <si>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</si>
  <si>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</si>
  <si>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</si>
  <si>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</si>
  <si>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</si>
  <si>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</si>
  <si>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</si>
  <si>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</si>
  <si>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</si>
  <si>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</si>
  <si>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</si>
  <si>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</si>
  <si>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</si>
  <si>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</si>
  <si>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</si>
  <si>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</si>
  <si>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</si>
  <si>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</si>
  <si>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</si>
  <si>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</si>
  <si>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</si>
  <si>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</si>
  <si>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</si>
  <si>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</si>
  <si>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3.1.1</t>
  </si>
  <si>
    <t>3.1.2</t>
  </si>
  <si>
    <t>3.1.4</t>
  </si>
  <si>
    <t>3.1.5</t>
  </si>
  <si>
    <t>3.1.3</t>
  </si>
  <si>
    <t>3.2.1</t>
  </si>
  <si>
    <t>3.2.2</t>
  </si>
  <si>
    <t>3.2.3</t>
  </si>
  <si>
    <t>3.2.4</t>
  </si>
  <si>
    <t>3.2.5</t>
  </si>
  <si>
    <t>3.3.1</t>
  </si>
  <si>
    <t>3.3.2</t>
  </si>
  <si>
    <t>3.3.3</t>
  </si>
  <si>
    <t>3.3.4</t>
  </si>
  <si>
    <t>3.3.5</t>
  </si>
  <si>
    <t>4.1.1</t>
  </si>
  <si>
    <t>4.1.2</t>
  </si>
  <si>
    <t>4.1.3</t>
  </si>
  <si>
    <t>4.1.4</t>
  </si>
  <si>
    <t>4.1.5</t>
  </si>
  <si>
    <t>4.2.1</t>
  </si>
  <si>
    <t>4.2.2</t>
  </si>
  <si>
    <t>4.2.3</t>
  </si>
  <si>
    <t>4.2.4</t>
  </si>
  <si>
    <t>4.2.5</t>
  </si>
  <si>
    <t>4.3.1</t>
  </si>
  <si>
    <t>4.3.2</t>
  </si>
  <si>
    <t>4.3.3</t>
  </si>
  <si>
    <t>4.3.4</t>
  </si>
  <si>
    <t>4.3.5</t>
  </si>
  <si>
    <t>1.3.1.3</t>
  </si>
  <si>
    <t>CRONOGRAMA DE ACTIVIDADES</t>
  </si>
  <si>
    <t>Refrigerios</t>
  </si>
  <si>
    <t>GASTOS DE FUNCIONAMIENTO</t>
  </si>
  <si>
    <t>TOTAL COSTOS DIRECTOS DEL PROYECTO</t>
  </si>
  <si>
    <t>COMPONENTE 1</t>
  </si>
  <si>
    <t>COMPONENTE 2</t>
  </si>
  <si>
    <t>COMPONENTE 3</t>
  </si>
  <si>
    <t>COMPONENTE 4</t>
  </si>
  <si>
    <t>Seguros</t>
  </si>
  <si>
    <t>6.3.5</t>
  </si>
  <si>
    <t>TOTAL COSTOS INDIRECTOS DEL PROYECTO</t>
  </si>
  <si>
    <t>TOTAL COSTO TOTAL DEL PROYECTO</t>
  </si>
  <si>
    <t>Remuneración</t>
  </si>
  <si>
    <t>TOTAL</t>
  </si>
  <si>
    <t>6.3.6</t>
  </si>
  <si>
    <t>6.3.7</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</si>
  <si>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</si>
  <si>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</si>
  <si>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</si>
  <si>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</si>
  <si>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</si>
  <si>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</si>
  <si>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</si>
  <si>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</si>
  <si>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</si>
  <si>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</si>
  <si>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</si>
  <si>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</si>
  <si>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</si>
  <si>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</si>
  <si>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</si>
  <si>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</si>
  <si>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</si>
  <si>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</si>
  <si>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</si>
  <si>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</si>
  <si>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</si>
  <si>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t>
  </si>
  <si>
    <t>Total proyecto</t>
  </si>
  <si>
    <t>Los formatos arriba indicados son los únicos que deben ser llenados.</t>
  </si>
  <si>
    <t>a) Monto solicitado , los datos se jalan automáticamente del Formato de Costeo del Componente 6.</t>
  </si>
  <si>
    <t>Año 1</t>
  </si>
  <si>
    <t>Año 2</t>
  </si>
  <si>
    <t>Año 3</t>
  </si>
  <si>
    <t>total</t>
  </si>
  <si>
    <t>RUBROS</t>
  </si>
  <si>
    <t>Año 4</t>
  </si>
  <si>
    <t>Año 5</t>
  </si>
  <si>
    <t>Año 6</t>
  </si>
  <si>
    <t>Año 7</t>
  </si>
  <si>
    <t>Año 8</t>
  </si>
  <si>
    <t>Año 9</t>
  </si>
  <si>
    <t>Año 10</t>
  </si>
  <si>
    <t>INVERSIÓN</t>
  </si>
  <si>
    <t>Costos directos</t>
  </si>
  <si>
    <t>Costos indirectos</t>
  </si>
  <si>
    <t>FLUJO DE CAJA NOMINAL</t>
  </si>
  <si>
    <t>VALOR ACTUAL NETO -VAN</t>
  </si>
  <si>
    <t>TASA INTERNA DE RETORNO - TIR</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</si>
  <si>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</si>
  <si>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</si>
  <si>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</si>
  <si>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</si>
  <si>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</si>
  <si>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</si>
  <si>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</si>
  <si>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</si>
  <si>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</si>
  <si>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</si>
  <si>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</si>
  <si>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</si>
  <si>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</si>
  <si>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</si>
  <si>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</si>
  <si>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t xml:space="preserve">    La sumatoria de los fondos solicitados en calidad de donación y en calidad de crédito debe ser similar al total del aporte  (que se genera de forma automática)</t>
  </si>
  <si>
    <t>Siembra</t>
  </si>
  <si>
    <t>Abonamiento</t>
  </si>
  <si>
    <t>Fertilización</t>
  </si>
  <si>
    <t>Riegos</t>
  </si>
  <si>
    <t>Cosecha</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</si>
  <si>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</si>
  <si>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</si>
  <si>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</si>
  <si>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</si>
  <si>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</si>
  <si>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</si>
  <si>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</si>
  <si>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</si>
  <si>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</si>
  <si>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</si>
  <si>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</si>
  <si>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</si>
  <si>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</si>
  <si>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</si>
  <si>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</si>
  <si>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</si>
  <si>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</si>
  <si>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GENERACIÓN DE EMPLEO</t>
  </si>
  <si>
    <t>ANÁLISIS COSTO / EFECTIVIDAD</t>
  </si>
  <si>
    <t>COSTO TOTAL</t>
  </si>
  <si>
    <t>COSTOS DIRECTOS</t>
  </si>
  <si>
    <t>COSTOS INDIRECTOS</t>
  </si>
  <si>
    <t>UIT</t>
  </si>
  <si>
    <t>CAS</t>
  </si>
  <si>
    <t>Consultorías</t>
  </si>
  <si>
    <r>
      <t>Categorías de Gastos</t>
    </r>
    <r>
      <rPr>
        <sz val="12"/>
        <color rgb="FFFF0000"/>
        <rFont val="Arial Narrow"/>
        <family val="2"/>
      </rPr>
      <t xml:space="preserve"> no debe llenarse. </t>
    </r>
  </si>
  <si>
    <r>
      <t>Actividades y remuneraciones del personal asignado al proyecto.</t>
    </r>
    <r>
      <rPr>
        <sz val="12"/>
        <color rgb="FFFF0000"/>
        <rFont val="Arial Narrow"/>
        <family val="2"/>
      </rPr>
      <t xml:space="preserve"> Tiene información que debe ser llenada y otras que jalan automáticamente.</t>
    </r>
  </si>
  <si>
    <r>
      <t>Proyección de Remuneraciones.</t>
    </r>
    <r>
      <rPr>
        <sz val="12"/>
        <color rgb="FFFF0000"/>
        <rFont val="Arial Narrow"/>
        <family val="2"/>
      </rPr>
      <t xml:space="preserve"> Es de llenado automático.</t>
    </r>
  </si>
  <si>
    <r>
      <t xml:space="preserve">Para la presentación de los Anexos, se solicita que las filas no utilizadas se oculten. </t>
    </r>
    <r>
      <rPr>
        <b/>
        <sz val="12"/>
        <color rgb="FFFF0000"/>
        <rFont val="Arial Narrow"/>
        <family val="2"/>
      </rPr>
      <t>NO BORRARLAS.</t>
    </r>
  </si>
  <si>
    <t>Mano de obra no calificada</t>
  </si>
  <si>
    <t>Línea de Proyectos Productivos Sostenibles</t>
  </si>
  <si>
    <t>Productos:</t>
  </si>
  <si>
    <t>PRODUCTOS Y ACTIVIDADES</t>
  </si>
  <si>
    <t>Adelanto</t>
  </si>
  <si>
    <t>Saldo</t>
  </si>
  <si>
    <t>Monto estimado a liberar del proyecto</t>
  </si>
  <si>
    <t>SUBTOTAL / TOTAL</t>
  </si>
  <si>
    <t>CUADRO DE AVANCE DE INDICADORES DE PROPÓSITO</t>
  </si>
  <si>
    <t xml:space="preserve">Nombre del Proyecto: </t>
  </si>
  <si>
    <t xml:space="preserve">Código del Proyecto: </t>
  </si>
  <si>
    <t>Inicio del proyecto:</t>
  </si>
  <si>
    <t>Avance reportado al:</t>
  </si>
  <si>
    <t>Año</t>
  </si>
  <si>
    <t>Total Reportado al</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</si>
  <si>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</si>
  <si>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</si>
  <si>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</si>
  <si>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</si>
  <si>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</si>
  <si>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</si>
  <si>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</si>
  <si>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</si>
  <si>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</si>
  <si>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</si>
  <si>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</si>
  <si>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</si>
  <si>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</si>
  <si>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</si>
  <si>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</si>
  <si>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</si>
  <si>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</si>
  <si>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</si>
  <si>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</si>
  <si>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</si>
  <si>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Prog.              (**)</t>
  </si>
  <si>
    <t>PROPÓSITO</t>
  </si>
  <si>
    <t>Fortalecer capacidades de los productores de quinua para el incremento de ingresos y empleo sostenido en la provincia de Acobamba - Huancavelica</t>
  </si>
  <si>
    <t>Se ha incrementado los ingresos netos de los productores pasando de S/ 1,389.04 a S/. 7,785.00  al finalizar el proyecto.</t>
  </si>
  <si>
    <t>ingresos netos anuales promedio</t>
  </si>
  <si>
    <t xml:space="preserve">Se han creado 43 empleos permanentes en 400 hectáreas de quinua  a partir del 3er año del proyecto.  </t>
  </si>
  <si>
    <t>Empleos</t>
  </si>
  <si>
    <t>al finalizar el proyecto 400 productores producen y comercializan mas de 200 TM de quinua  en forma organizada</t>
  </si>
  <si>
    <t>Capacitados</t>
  </si>
  <si>
    <t>PROMEDIO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</si>
  <si>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según el convenio. </t>
    </r>
  </si>
  <si>
    <r>
      <t xml:space="preserve">(***)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INDICADORES PARCIALES</t>
    </r>
    <r>
      <rPr>
        <sz val="12"/>
        <rFont val="Arial"/>
        <family val="2"/>
      </rPr>
      <t xml:space="preserve">, es decir que en cada entregable se va contribuyendo con parte del logro total del indicador, en estos casos, debe de modificarse la fórmula a fin que sume cada entregable, de manera que con el logro del último entregable se alcance la meta del proyecto.
</t>
    </r>
  </si>
  <si>
    <t>CUADRO DE AVANCE DE RESULTADOS</t>
  </si>
  <si>
    <t>COMPONENTE</t>
  </si>
  <si>
    <t>Mejores competencias para la  gestion de las unidades productivas</t>
  </si>
  <si>
    <t>400 productores gestionan empresarialmente sus unidades productivas  a partir del segundo año del proyecto</t>
  </si>
  <si>
    <t>Productores</t>
  </si>
  <si>
    <t>400 productores cuentan con herramientas de gestion y control de sus unidades productivas (Cuadernos de fincas, fichas de seguimiento a parcelas, costos de producción) a partir del seguno año del proyecto</t>
  </si>
  <si>
    <t>400 productores acceden a servicios locales de apoyo en producción y comercialización (asistencia técnica por parte de Agrorural, Municipaliad, sistema de información de precios del MINAG, Servicios financieros locales, etc) a apartir del segundo año del proyecto.</t>
  </si>
  <si>
    <t>PRODUCTO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</si>
  <si>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Al igual que en las actividades se debe tener en cuenta para los años 2 y 3 el programado considera lo ejecutado en el período anterior al POA vigente sumado a lo programado en el POA vigente a la fecha de reportedel entregable.
</t>
    </r>
  </si>
  <si>
    <t>CUADRO DE AVANCE DE PRODUCTOS -</t>
  </si>
  <si>
    <t>POA I</t>
  </si>
  <si>
    <t>POA II</t>
  </si>
  <si>
    <t>POA III</t>
  </si>
  <si>
    <t>No programado</t>
  </si>
  <si>
    <t>Total Reportado Acumulado</t>
  </si>
  <si>
    <t>METAS VIGENTES (*)</t>
  </si>
  <si>
    <t>Indicadores de Producto</t>
  </si>
  <si>
    <t>Actividades</t>
  </si>
  <si>
    <t>Categorías de Gasto</t>
  </si>
  <si>
    <t>Personal</t>
  </si>
  <si>
    <t>Detalle de equipos</t>
  </si>
  <si>
    <t>Sub actividades</t>
  </si>
  <si>
    <r>
      <t xml:space="preserve">(*) Las metas vigentes cambian en correspondencia a lo señalado como la </t>
    </r>
    <r>
      <rPr>
        <b/>
        <sz val="12"/>
        <rFont val="Arial"/>
        <family val="2"/>
      </rPr>
      <t>Meta total reprogramada</t>
    </r>
    <r>
      <rPr>
        <sz val="12"/>
        <rFont val="Arial"/>
        <family val="2"/>
      </rPr>
      <t xml:space="preserve"> del POA vigente: 
Durante los </t>
    </r>
    <r>
      <rPr>
        <b/>
        <sz val="12"/>
        <rFont val="Arial"/>
        <family val="2"/>
      </rPr>
      <t>primeros 3 meses</t>
    </r>
    <r>
      <rPr>
        <sz val="12"/>
        <rFont val="Arial"/>
        <family val="2"/>
      </rPr>
      <t xml:space="preserve"> antes de la aprobación del POA I corresponde a las metas INICIALES del convenio;
Luego de </t>
    </r>
    <r>
      <rPr>
        <b/>
        <sz val="12"/>
        <rFont val="Arial"/>
        <family val="2"/>
      </rPr>
      <t>aprobado el POA I</t>
    </r>
    <r>
      <rPr>
        <sz val="12"/>
        <rFont val="Arial"/>
        <family val="2"/>
      </rPr>
      <t xml:space="preserve"> corresponde a las metas aprobadas en el POA I;
En el </t>
    </r>
    <r>
      <rPr>
        <b/>
        <sz val="12"/>
        <rFont val="Arial"/>
        <family val="2"/>
      </rPr>
      <t>Segundo año</t>
    </r>
    <r>
      <rPr>
        <sz val="12"/>
        <rFont val="Arial"/>
        <family val="2"/>
      </rPr>
      <t xml:space="preserve"> corresponde a la Meta total reprogramada  del POA II;
En el</t>
    </r>
    <r>
      <rPr>
        <b/>
        <sz val="12"/>
        <rFont val="Arial"/>
        <family val="2"/>
      </rPr>
      <t xml:space="preserve"> Tercer año</t>
    </r>
    <r>
      <rPr>
        <sz val="12"/>
        <rFont val="Arial"/>
        <family val="2"/>
      </rPr>
      <t xml:space="preserve"> corresponde a la Meta total reprogramada del POA III.
</t>
    </r>
  </si>
  <si>
    <r>
      <t xml:space="preserve">(**) El programado cambia de acuerdo al Año de ejecución del proyecto y el POA vigente, sin embargo, para acumular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PRODUCTOS PARCIALES</t>
    </r>
    <r>
      <rPr>
        <sz val="12"/>
        <rFont val="Arial"/>
        <family val="2"/>
      </rPr>
      <t xml:space="preserve">, es decir que en cada entregable van contribuyendo con parte del logro total del producto en estos casos, debe de modificarse la fórmula a fin que en esta columna se sume cada entregable de manera que en el último reporte se alcanze la meta del proyecto. Al igual que en las actividades se debe tener en cuenta para los años 2 y 3 el programado considera lo ejecutado en el período anterior al POA vigente sumado a lo programado en el POA vigente a la fecha de reportedel entregable.
</t>
    </r>
  </si>
  <si>
    <r>
      <t xml:space="preserve">(***)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</si>
  <si>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Alquileres</t>
  </si>
  <si>
    <t>Equipamiento e infraestructura de uso colectivo</t>
  </si>
  <si>
    <t>Equipamiento e infraestructura de uso individual</t>
  </si>
  <si>
    <t>Insumos y herramientas de uso individual</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</si>
  <si>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</si>
  <si>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</si>
  <si>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</si>
  <si>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</si>
  <si>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</si>
  <si>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</si>
  <si>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</si>
  <si>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</si>
  <si>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</si>
  <si>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</si>
  <si>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</si>
  <si>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</si>
  <si>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</si>
  <si>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PRODUCTO/SERVICIO</t>
  </si>
  <si>
    <t>Nº BENEFICIARIOS</t>
  </si>
  <si>
    <t xml:space="preserve">ACTUAL </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</si>
  <si>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</si>
  <si>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</si>
  <si>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</si>
  <si>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</si>
  <si>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</si>
  <si>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</si>
  <si>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</si>
  <si>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</si>
  <si>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</si>
  <si>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</si>
  <si>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</si>
  <si>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</si>
  <si>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</si>
  <si>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</si>
  <si>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[INSTITUCIÓN APORTANTE 1]</t>
  </si>
  <si>
    <t>[INSTITUCIÓN APORTANTE 2]</t>
  </si>
  <si>
    <t>[INSTITUCIÓN APORTANTE 3]</t>
  </si>
  <si>
    <t>[INSTITUCIÓN APORTANTE 4]</t>
  </si>
  <si>
    <t>CANTIDAD</t>
  </si>
  <si>
    <t>COSTO TOTAL
(S/.)</t>
  </si>
  <si>
    <t>FUENTE DE FINANCIAMIENTO (S/.)</t>
  </si>
  <si>
    <t>PRESUPUESTO (S/.)</t>
  </si>
  <si>
    <t>APORTE FONDOEMPLEO</t>
  </si>
  <si>
    <t>Categoría de gasto</t>
  </si>
  <si>
    <t>Kilogramo</t>
  </si>
  <si>
    <t>Litro</t>
  </si>
  <si>
    <t>Día</t>
  </si>
  <si>
    <t>Documento</t>
  </si>
  <si>
    <t>Unidad</t>
  </si>
  <si>
    <t>Asesoría</t>
  </si>
  <si>
    <t>Global</t>
  </si>
  <si>
    <t>Hectárea</t>
  </si>
  <si>
    <t>Metro cúbico</t>
  </si>
  <si>
    <t>Ciento</t>
  </si>
  <si>
    <t>Persona</t>
  </si>
  <si>
    <t>6.1.2</t>
  </si>
  <si>
    <t>6.1.3</t>
  </si>
  <si>
    <t>6.1.4</t>
  </si>
  <si>
    <t>6.1.5</t>
  </si>
  <si>
    <t>6.1.6</t>
  </si>
  <si>
    <t>6.1.7</t>
  </si>
  <si>
    <t>6.1.8</t>
  </si>
  <si>
    <t>6.1.9</t>
  </si>
  <si>
    <t>6.1.10</t>
  </si>
  <si>
    <t>Equipamiento para gestión del proyecto</t>
  </si>
  <si>
    <t>Combustibles y lubricantes</t>
  </si>
  <si>
    <t>6% de costos directos de monto solicitado a FONDOEMPLEO. Este monto no se transfiere.</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</si>
  <si>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</si>
  <si>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</si>
  <si>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</si>
  <si>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</si>
  <si>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</si>
  <si>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</si>
  <si>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</si>
  <si>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</si>
  <si>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</si>
  <si>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</si>
  <si>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</si>
  <si>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</si>
  <si>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</si>
  <si>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</si>
  <si>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</si>
  <si>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</si>
  <si>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</si>
  <si>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</si>
  <si>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</si>
  <si>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</si>
  <si>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</si>
  <si>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</si>
  <si>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</si>
  <si>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</si>
  <si>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</si>
  <si>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</si>
  <si>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</si>
  <si>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</si>
  <si>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</si>
  <si>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</si>
  <si>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</si>
  <si>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</si>
  <si>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</si>
  <si>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</si>
  <si>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</si>
  <si>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</si>
  <si>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</si>
  <si>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</si>
  <si>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</si>
  <si>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</si>
  <si>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</si>
  <si>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</si>
  <si>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</si>
  <si>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</si>
  <si>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</si>
  <si>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</si>
  <si>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</si>
  <si>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</si>
  <si>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</si>
  <si>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</si>
  <si>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</si>
  <si>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</si>
  <si>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</si>
  <si>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</si>
  <si>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</si>
  <si>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</si>
  <si>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</si>
  <si>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</si>
  <si>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</si>
  <si>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</si>
  <si>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</si>
  <si>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</si>
  <si>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</si>
  <si>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</si>
  <si>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</si>
  <si>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</si>
  <si>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</si>
  <si>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</si>
  <si>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</si>
  <si>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</si>
  <si>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</si>
  <si>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</si>
  <si>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</si>
  <si>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</si>
  <si>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</si>
  <si>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</si>
  <si>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</si>
  <si>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</si>
  <si>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</si>
  <si>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</si>
  <si>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</si>
  <si>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</si>
  <si>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</si>
  <si>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</si>
  <si>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</si>
  <si>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</si>
  <si>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3.1.1.1</t>
  </si>
  <si>
    <t>3.1.1.2</t>
  </si>
  <si>
    <t>3.1.1.3</t>
  </si>
  <si>
    <t>3.1.1.4</t>
  </si>
  <si>
    <t>3.1.1.5</t>
  </si>
  <si>
    <t>3.1.2.1</t>
  </si>
  <si>
    <t>3.1.2.2</t>
  </si>
  <si>
    <t>3.1.2.3.</t>
  </si>
  <si>
    <t>3.1.2.4</t>
  </si>
  <si>
    <t>3.1.2.5</t>
  </si>
  <si>
    <t>3.1.3.1</t>
  </si>
  <si>
    <t>3.1.3.2</t>
  </si>
  <si>
    <t>3.1.3.3</t>
  </si>
  <si>
    <t>3.1.3.4</t>
  </si>
  <si>
    <t>3.1.3.5</t>
  </si>
  <si>
    <t>3.1.4.1</t>
  </si>
  <si>
    <t>3.1.4.2</t>
  </si>
  <si>
    <t>3.1.4.3</t>
  </si>
  <si>
    <t>3.1.4.4</t>
  </si>
  <si>
    <t>3.1.4.5</t>
  </si>
  <si>
    <t>3.1.5.1</t>
  </si>
  <si>
    <t>3.1.5.2</t>
  </si>
  <si>
    <t>3.1.5.3</t>
  </si>
  <si>
    <t>3.1.5.4</t>
  </si>
  <si>
    <t>3.1.5.5</t>
  </si>
  <si>
    <t>3.2.1.1</t>
  </si>
  <si>
    <t>3.2.1.2</t>
  </si>
  <si>
    <t>3.2.1.3</t>
  </si>
  <si>
    <t>3.2.1.4</t>
  </si>
  <si>
    <t>3.2.1.5</t>
  </si>
  <si>
    <t>3.2.2.1</t>
  </si>
  <si>
    <t>3.2.2.2</t>
  </si>
  <si>
    <t>3.2.2.3</t>
  </si>
  <si>
    <t>3.2.2.4</t>
  </si>
  <si>
    <t>3.2.2.5</t>
  </si>
  <si>
    <t>3.2.3.1</t>
  </si>
  <si>
    <t>3.2.3.2</t>
  </si>
  <si>
    <t>3.2.3.3</t>
  </si>
  <si>
    <t>3.2.3.4</t>
  </si>
  <si>
    <t>3.2.3.5</t>
  </si>
  <si>
    <t>3.2.4.1</t>
  </si>
  <si>
    <t>3.2.4.2</t>
  </si>
  <si>
    <t>3.2.4.3</t>
  </si>
  <si>
    <t>3.2.4.4</t>
  </si>
  <si>
    <t>3.2.4.5</t>
  </si>
  <si>
    <t>3.2.5.1</t>
  </si>
  <si>
    <t>3.2.5.2</t>
  </si>
  <si>
    <t>3.2.5.3</t>
  </si>
  <si>
    <t>3.2.5.4</t>
  </si>
  <si>
    <t>3.2.5.5</t>
  </si>
  <si>
    <t>3.3.1.1</t>
  </si>
  <si>
    <t>3.3.1.2</t>
  </si>
  <si>
    <t>3.3.1.3</t>
  </si>
  <si>
    <t>3.3.1.4</t>
  </si>
  <si>
    <t>3.3.1.5</t>
  </si>
  <si>
    <t>3.3.2.1</t>
  </si>
  <si>
    <t>3.3.2.2</t>
  </si>
  <si>
    <t>3.3.2.3</t>
  </si>
  <si>
    <t>3.3.2.4</t>
  </si>
  <si>
    <t>3.3.2.5</t>
  </si>
  <si>
    <t>3.3.3.1</t>
  </si>
  <si>
    <t>3.3.3.2</t>
  </si>
  <si>
    <t>3.3.3.3</t>
  </si>
  <si>
    <t>3.3.3.4</t>
  </si>
  <si>
    <t>3.3.3.5</t>
  </si>
  <si>
    <t>3.3.4.1</t>
  </si>
  <si>
    <t>3.3.4.2</t>
  </si>
  <si>
    <t>3.3.4.3</t>
  </si>
  <si>
    <t>3.3.4.4</t>
  </si>
  <si>
    <t>3.3.4.5</t>
  </si>
  <si>
    <t>3.3.5.1</t>
  </si>
  <si>
    <t>3.3.5.2</t>
  </si>
  <si>
    <t>3.3.5.3</t>
  </si>
  <si>
    <t>3.3.5.4</t>
  </si>
  <si>
    <t>3.3.5.5</t>
  </si>
  <si>
    <t>4.1.1.1</t>
  </si>
  <si>
    <t>4.1.1.2</t>
  </si>
  <si>
    <t>4.1.1.3</t>
  </si>
  <si>
    <t>4.1.1.4</t>
  </si>
  <si>
    <t>4.1.1.5</t>
  </si>
  <si>
    <t>4.1.2.1</t>
  </si>
  <si>
    <t>4.1.2.2</t>
  </si>
  <si>
    <t>4.1.2.3.</t>
  </si>
  <si>
    <t>4.1.2.4</t>
  </si>
  <si>
    <t>4.1.2.5</t>
  </si>
  <si>
    <t>4.1.3.1</t>
  </si>
  <si>
    <t>4.1.3.2</t>
  </si>
  <si>
    <t>4.1.3.3</t>
  </si>
  <si>
    <t>4.1.3.4</t>
  </si>
  <si>
    <t>4.1.3.5</t>
  </si>
  <si>
    <t>4.1.4.1</t>
  </si>
  <si>
    <t>4.1.4.2</t>
  </si>
  <si>
    <t>4.1.4.3</t>
  </si>
  <si>
    <t>4.1.4.4</t>
  </si>
  <si>
    <t>4.1.4.5</t>
  </si>
  <si>
    <t>4.1.5.1</t>
  </si>
  <si>
    <t>4.1.5.2</t>
  </si>
  <si>
    <t>4.1.5.3</t>
  </si>
  <si>
    <t>4.1.5.4</t>
  </si>
  <si>
    <t>4.1.5.5</t>
  </si>
  <si>
    <t>4.2.1.1</t>
  </si>
  <si>
    <t>4.2.1.2</t>
  </si>
  <si>
    <t>4.2.1.3</t>
  </si>
  <si>
    <t>4.2.1.4</t>
  </si>
  <si>
    <t>4.2.1.5</t>
  </si>
  <si>
    <t>4.2.2.1</t>
  </si>
  <si>
    <t>4.2.2.2</t>
  </si>
  <si>
    <t>4.2.2.3</t>
  </si>
  <si>
    <t>4.2.2.4</t>
  </si>
  <si>
    <t>4.2.2.5</t>
  </si>
  <si>
    <t>4.2.3.1</t>
  </si>
  <si>
    <t>4.2.3.2</t>
  </si>
  <si>
    <t>4.2.3.3</t>
  </si>
  <si>
    <t>4.2.3.4</t>
  </si>
  <si>
    <t>4.2.3.5</t>
  </si>
  <si>
    <t>4.2.4.1</t>
  </si>
  <si>
    <t>4.2.4.2</t>
  </si>
  <si>
    <t>4.2.4.3</t>
  </si>
  <si>
    <t>4.2.4.4</t>
  </si>
  <si>
    <t>4.2.4.5</t>
  </si>
  <si>
    <t>4.2.5.1</t>
  </si>
  <si>
    <t>4.2.5.2</t>
  </si>
  <si>
    <t>4.2.5.3</t>
  </si>
  <si>
    <t>4.2.5.4</t>
  </si>
  <si>
    <t>4.2.5.5</t>
  </si>
  <si>
    <t>4.3.1.1</t>
  </si>
  <si>
    <t>4.3.1.2</t>
  </si>
  <si>
    <t>4.3.1.3</t>
  </si>
  <si>
    <t>4.3.1.4</t>
  </si>
  <si>
    <t>4.3.1.5</t>
  </si>
  <si>
    <t>4.3.2.1</t>
  </si>
  <si>
    <t>4.3.2.2</t>
  </si>
  <si>
    <t>4.3.2.3</t>
  </si>
  <si>
    <t>4.3.2.4</t>
  </si>
  <si>
    <t>4.3.2.5</t>
  </si>
  <si>
    <t>4.3.3.1</t>
  </si>
  <si>
    <t>4.3.3.2</t>
  </si>
  <si>
    <t>4.3.3.3</t>
  </si>
  <si>
    <t>4.3.3.4</t>
  </si>
  <si>
    <t>4.3.3.5</t>
  </si>
  <si>
    <t>4.3.4.1</t>
  </si>
  <si>
    <t>4.3.4.2</t>
  </si>
  <si>
    <t>4.3.4.3</t>
  </si>
  <si>
    <t>4.3.4.4</t>
  </si>
  <si>
    <t>4.3.4.5</t>
  </si>
  <si>
    <t>4.3.5.1</t>
  </si>
  <si>
    <t>4.3.5.2</t>
  </si>
  <si>
    <t>4.3.5.3</t>
  </si>
  <si>
    <t>4.3.5.4</t>
  </si>
  <si>
    <t>4.3.5.5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</si>
  <si>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</si>
  <si>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</si>
  <si>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</si>
  <si>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</si>
  <si>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</si>
  <si>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</si>
  <si>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</si>
  <si>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</si>
  <si>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</si>
  <si>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</si>
  <si>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</si>
  <si>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</si>
  <si>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</si>
  <si>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</si>
  <si>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</si>
  <si>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</si>
  <si>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</si>
  <si>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</si>
  <si>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</si>
  <si>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</si>
  <si>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</si>
  <si>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</si>
  <si>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</si>
  <si>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</si>
  <si>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</si>
  <si>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</si>
  <si>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</si>
  <si>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</si>
  <si>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</si>
  <si>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</si>
  <si>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</si>
  <si>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</si>
  <si>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</si>
  <si>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</si>
  <si>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</si>
  <si>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</si>
  <si>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Componente 1</t>
  </si>
  <si>
    <t>Componente 2</t>
  </si>
  <si>
    <t>Componente 3</t>
  </si>
  <si>
    <t>Componente 4</t>
  </si>
  <si>
    <t>Componente 6</t>
  </si>
  <si>
    <t>RUBRO</t>
  </si>
  <si>
    <t>Nº unidades productivas</t>
  </si>
  <si>
    <t>Rendimiento</t>
  </si>
  <si>
    <t>Costo por unidad productiva</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</si>
  <si>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</si>
  <si>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</si>
  <si>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</si>
  <si>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</si>
  <si>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</si>
  <si>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</si>
  <si>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</si>
  <si>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</si>
  <si>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</si>
  <si>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</si>
  <si>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</si>
  <si>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</si>
  <si>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</si>
  <si>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</si>
  <si>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</si>
  <si>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</si>
  <si>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</si>
  <si>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</si>
  <si>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</si>
  <si>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</si>
  <si>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</si>
  <si>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</si>
  <si>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</si>
  <si>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</si>
  <si>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CALENDARIO DE ACTIVIDADES PRODUCTIVAS QUE DETERMINAN EL MOMENTO DE LOGRO DE LOS PRODUCTOS</t>
  </si>
  <si>
    <t>Comercialización</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</si>
  <si>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</si>
  <si>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</si>
  <si>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</si>
  <si>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</si>
  <si>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</si>
  <si>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</si>
  <si>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</si>
  <si>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</si>
  <si>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</si>
  <si>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</si>
  <si>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</si>
  <si>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</si>
  <si>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</si>
  <si>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</si>
  <si>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</si>
  <si>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</si>
  <si>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</si>
  <si>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Héctarea</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</si>
  <si>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</si>
  <si>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</si>
  <si>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</si>
  <si>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</si>
  <si>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</si>
  <si>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rPr>
        <b/>
        <sz val="14"/>
        <rFont val="Arial Narrow"/>
        <family val="2"/>
      </rPr>
      <t>FORMATO DE COSTEO - COMPONENTE 3</t>
    </r>
    <r>
      <rPr>
        <b/>
        <sz val="12"/>
        <rFont val="Arial Narrow"/>
        <family val="2"/>
      </rPr>
      <t xml:space="preserve">
(Expresado en Nuevos Soles)</t>
    </r>
  </si>
  <si>
    <r>
      <rPr>
        <b/>
        <sz val="14"/>
        <rFont val="Arial Narrow"/>
        <family val="2"/>
      </rPr>
      <t>FORMATO DE COSTEO - COMPONENTE 4</t>
    </r>
    <r>
      <rPr>
        <b/>
        <sz val="12"/>
        <rFont val="Arial Narrow"/>
        <family val="2"/>
      </rPr>
      <t xml:space="preserve">
(Expresado en Nuevos Soles)</t>
    </r>
  </si>
  <si>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</si>
  <si>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</si>
  <si>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</si>
  <si>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</si>
  <si>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</si>
  <si>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</si>
  <si>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</si>
  <si>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</si>
  <si>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</si>
  <si>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</si>
  <si>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</si>
  <si>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</si>
  <si>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</si>
  <si>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</si>
  <si>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</si>
  <si>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</si>
  <si>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</si>
  <si>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</si>
  <si>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</si>
  <si>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</si>
  <si>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NN</t>
  </si>
  <si>
    <t>Empleo</t>
  </si>
  <si>
    <t>Entidad</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</si>
  <si>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</si>
  <si>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</si>
  <si>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</si>
  <si>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</si>
  <si>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</si>
  <si>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</si>
  <si>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</si>
  <si>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</si>
  <si>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</si>
  <si>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</si>
  <si>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</si>
  <si>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</si>
  <si>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</si>
  <si>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</si>
  <si>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</si>
  <si>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</si>
  <si>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 unitario de venta</t>
  </si>
  <si>
    <t>Precio</t>
  </si>
  <si>
    <t>Nº Participantes en proyecto*</t>
  </si>
  <si>
    <t>Nº Beneficiarios Capacitados**</t>
  </si>
  <si>
    <t>INGRESO NETO POR BENEFICIARIO</t>
  </si>
  <si>
    <t>* Todos los que participan en el proyecto, implementen o no las propuestas y logren o no las mejoras previstas.</t>
  </si>
  <si>
    <t>BENEFICIARIOS CAPACITADOS</t>
  </si>
  <si>
    <t>ACTIVIDAD/ INGRESO</t>
  </si>
  <si>
    <t>Nº jornales por unidad productiva</t>
  </si>
  <si>
    <t>EMPLEO INCREMENTAL GENERADO</t>
  </si>
  <si>
    <t>INGRESOS CON PROYECTO</t>
  </si>
  <si>
    <t>INGRESOS SIN PROYECTO</t>
  </si>
  <si>
    <t>INGRESO INCREMENTAL</t>
  </si>
  <si>
    <t>COSTOS OPERATIVOS CON PROYECTO</t>
  </si>
  <si>
    <t>COSTOS OPERATIVOS SIN PROYECTO</t>
  </si>
  <si>
    <t>COSTOS OPERATIVOS INCREMENTALES</t>
  </si>
  <si>
    <t>GENERACIÓN EMPLEO CON PROYECTO</t>
  </si>
  <si>
    <t>GENERACIÓN EMPLEO SIN PROYECTO</t>
  </si>
  <si>
    <t>EMPLEO EQUIVALENTE GENERADO</t>
  </si>
  <si>
    <t>METAS A NIVEL DE PROPÓSITO</t>
  </si>
  <si>
    <r>
      <rPr>
        <b/>
        <sz val="14"/>
        <rFont val="Arial Narrow"/>
        <family val="2"/>
      </rPr>
      <t>FLUJO DE CAJA</t>
    </r>
    <r>
      <rPr>
        <b/>
        <sz val="12"/>
        <rFont val="Arial Narrow"/>
        <family val="2"/>
      </rPr>
      <t xml:space="preserve">
(Expresado en Nuevos Soles)</t>
    </r>
  </si>
  <si>
    <t>[Producto/Servicio 1]</t>
  </si>
  <si>
    <t>[Producto/Servicio 2]</t>
  </si>
  <si>
    <t>ACTUAL</t>
  </si>
  <si>
    <t>Nº HITO</t>
  </si>
  <si>
    <t>** Aquellos que aplican propuestas y logran mejoras (ingresos, empleo). Valor es acumulativo y no debe descartarse a capacitados en año 1 y 2 que no participan en años posteriores. Guarda correlación con Nº unidades productivas.</t>
  </si>
  <si>
    <t>Ingreso Neto por beneficiario CON proyecto</t>
  </si>
  <si>
    <t>Ingreso Neto por beneficiario SIN proyecto</t>
  </si>
  <si>
    <t>COMPONENTE/ PRODUCTO</t>
  </si>
  <si>
    <t>Remuneración mensual</t>
  </si>
  <si>
    <t>SELECCIONADOS</t>
  </si>
  <si>
    <t>CAPACITADOS</t>
  </si>
  <si>
    <t>(Nº puestos de trabajo)</t>
  </si>
  <si>
    <t>Puesto de trabajo</t>
  </si>
  <si>
    <t>Porcentaje</t>
  </si>
  <si>
    <t>Total</t>
  </si>
  <si>
    <t>[TÍTULO DEL PROYECTO]</t>
  </si>
  <si>
    <t>[BENEFICIARIOS]</t>
  </si>
  <si>
    <t>FECHA INICIO</t>
  </si>
  <si>
    <t>FECHA TÉRMINO</t>
  </si>
  <si>
    <t>CENTROS POBLADOS</t>
  </si>
  <si>
    <t>Criterio de Aceptación de subproducto</t>
  </si>
  <si>
    <t>[INSTITUCIÓN EJECUTORA]</t>
  </si>
  <si>
    <t>INGRESO NETO POR BENEFICIARIO OBTENIDO DEL PRODUCTO/SERVICIO PROMOVIDO</t>
  </si>
  <si>
    <t>Puesto trabajo</t>
  </si>
  <si>
    <t>I. 1.1.1</t>
  </si>
  <si>
    <t>I. 1.1.2</t>
  </si>
  <si>
    <t>I. 1.1.3</t>
  </si>
  <si>
    <t>I. 1.2.1</t>
  </si>
  <si>
    <t>I. 1.2.2</t>
  </si>
  <si>
    <t>I. 1.2.3</t>
  </si>
  <si>
    <t>I. 1.3.1</t>
  </si>
  <si>
    <t>I. 1.3.2</t>
  </si>
  <si>
    <t>I. 1.3.3</t>
  </si>
  <si>
    <t>I. 1.4.1</t>
  </si>
  <si>
    <t>I. 1.4.2</t>
  </si>
  <si>
    <t>I. 1.4.3</t>
  </si>
  <si>
    <t>1.4.1</t>
  </si>
  <si>
    <t>1.4.2</t>
  </si>
  <si>
    <t>1.4.3</t>
  </si>
  <si>
    <t>1.4.4</t>
  </si>
  <si>
    <t>1.4.5</t>
  </si>
  <si>
    <t>I. 1.5.1</t>
  </si>
  <si>
    <t>I. 1.5.2</t>
  </si>
  <si>
    <t>I. 1.5.3</t>
  </si>
  <si>
    <t>1.5.1</t>
  </si>
  <si>
    <t>1.5.2</t>
  </si>
  <si>
    <t>1.5.3</t>
  </si>
  <si>
    <t>1.5.4</t>
  </si>
  <si>
    <t>1.5.5</t>
  </si>
  <si>
    <t>I. 2.1.1</t>
  </si>
  <si>
    <t>I. 2.1.2</t>
  </si>
  <si>
    <t>I. 2.1.3</t>
  </si>
  <si>
    <t>I. 2.2.1</t>
  </si>
  <si>
    <t>400 productores se han capitalizado con insumos entregados por el proyecto (semilla y abonos) al septimo mes del segundo año del proyecto.</t>
  </si>
  <si>
    <t>I. 2.2.2</t>
  </si>
  <si>
    <t>400 unidades productivas producen su Compost a partir del primer año del proyecto</t>
  </si>
  <si>
    <t>I. 2.2.3</t>
  </si>
  <si>
    <t>400 unidades productivas acceden a servicios de maquinaria agricola para la produccion al final del proyecto</t>
  </si>
  <si>
    <t>I. 2.3.1</t>
  </si>
  <si>
    <t>400 productores fortalecidos en tecnicas de cosecha y pos cosecha a partir del segundo año del proyecto</t>
  </si>
  <si>
    <t>I. 2.3.2</t>
  </si>
  <si>
    <t>400 unidades productivas acceden a servicios de trilla al final de la primera campaña del proyecto</t>
  </si>
  <si>
    <t>I. 2.3.3</t>
  </si>
  <si>
    <t>400 unidades productivas familiares con almacenes adecuados al final del primer año del proyecto</t>
  </si>
  <si>
    <t>I. 2.4.1</t>
  </si>
  <si>
    <t>I. 2.4.2</t>
  </si>
  <si>
    <t>I. 2.4.3</t>
  </si>
  <si>
    <t>2.4.1</t>
  </si>
  <si>
    <t>2.4.2</t>
  </si>
  <si>
    <t>2.4.3</t>
  </si>
  <si>
    <t>2.4.4</t>
  </si>
  <si>
    <t>2.4.5</t>
  </si>
  <si>
    <t>I. 2.5.1</t>
  </si>
  <si>
    <t>I. 2.5.2</t>
  </si>
  <si>
    <t>I. 2.5.3</t>
  </si>
  <si>
    <t>2.5.1</t>
  </si>
  <si>
    <t>2.5.2</t>
  </si>
  <si>
    <t>2.5.3</t>
  </si>
  <si>
    <t>2.5.4</t>
  </si>
  <si>
    <t>2.5.5</t>
  </si>
  <si>
    <t>I. 3.1.1</t>
  </si>
  <si>
    <t>40 Promotores Yachachiqs con habilidades de comercialización y negociación al final del proyecto</t>
  </si>
  <si>
    <t>I. 3.1.2</t>
  </si>
  <si>
    <t>2 Centros de Acopio funcionando a través de campañas al finalizar el proyecto.</t>
  </si>
  <si>
    <t>I. 3.1.3</t>
  </si>
  <si>
    <t>I. 3.2.1</t>
  </si>
  <si>
    <t>15 organizaciones de productores cuentan con herramientas tecnologicas de comercializacion (correo, faceebok, etc) al finalizar el primer año del proyecto</t>
  </si>
  <si>
    <t>I. 3.2.2</t>
  </si>
  <si>
    <t>5 organizaciones de productores establecen relaciones comerciales con al menos 2 empresas agroexportadoras al finalizar el proyecto</t>
  </si>
  <si>
    <t>I. 3.2.3</t>
  </si>
  <si>
    <t xml:space="preserve">5 organizaciones con participación en eventos anuales de promoción de la quinua (EXPOALIMENTARIA) para acceder a nuevos mercados </t>
  </si>
  <si>
    <t>I. 3.3.1</t>
  </si>
  <si>
    <t>I. 3.3.2</t>
  </si>
  <si>
    <t>I. 3.3.3</t>
  </si>
  <si>
    <t>I. 3.4.1</t>
  </si>
  <si>
    <t>I. 3.4.2</t>
  </si>
  <si>
    <t>I. 3.4.3</t>
  </si>
  <si>
    <t>3.4.1</t>
  </si>
  <si>
    <t>3.4.2</t>
  </si>
  <si>
    <t>3.4.3</t>
  </si>
  <si>
    <t>3.4.4</t>
  </si>
  <si>
    <t>3.4.5</t>
  </si>
  <si>
    <t>I. 3.5.1</t>
  </si>
  <si>
    <t>I. 3.5.2</t>
  </si>
  <si>
    <t>I. 3.5.3</t>
  </si>
  <si>
    <t>3.5.1</t>
  </si>
  <si>
    <t>3.5.2</t>
  </si>
  <si>
    <t>3.5.3</t>
  </si>
  <si>
    <t>3.5.4</t>
  </si>
  <si>
    <t>3.5.5</t>
  </si>
  <si>
    <t>I. 4.1.1</t>
  </si>
  <si>
    <t>I. 4.1.2</t>
  </si>
  <si>
    <t>I. 4.1.3</t>
  </si>
  <si>
    <t>I. 4.2.1</t>
  </si>
  <si>
    <t>I. 4.2.2</t>
  </si>
  <si>
    <t>I. 4.2.3</t>
  </si>
  <si>
    <t>I. 4.3.1</t>
  </si>
  <si>
    <t>I. 4.3.2</t>
  </si>
  <si>
    <t>I. 4.3.3</t>
  </si>
  <si>
    <t>I. 4.4.1</t>
  </si>
  <si>
    <t>I. 4.4.2</t>
  </si>
  <si>
    <t>I. 4.4.3</t>
  </si>
  <si>
    <t>4.4.1</t>
  </si>
  <si>
    <t>4.4.2</t>
  </si>
  <si>
    <t>4.4.3</t>
  </si>
  <si>
    <t>4.4.4</t>
  </si>
  <si>
    <t>4.4.5</t>
  </si>
  <si>
    <t>I. 4.5.1</t>
  </si>
  <si>
    <t>I. 4.5.2</t>
  </si>
  <si>
    <t>I. 4.5.3</t>
  </si>
  <si>
    <t>4.5.1</t>
  </si>
  <si>
    <t>4.5.2</t>
  </si>
  <si>
    <t>4.5.3</t>
  </si>
  <si>
    <t>4.5.4</t>
  </si>
  <si>
    <t>4.5.5</t>
  </si>
  <si>
    <t>I. 5.1.1</t>
  </si>
  <si>
    <t>I. 5.1.2</t>
  </si>
  <si>
    <t>I. 5.1.3</t>
  </si>
  <si>
    <t>5.1.1</t>
  </si>
  <si>
    <t>5.1.2</t>
  </si>
  <si>
    <t>5.1.3</t>
  </si>
  <si>
    <t>5.1.4</t>
  </si>
  <si>
    <t>5.1.5</t>
  </si>
  <si>
    <t>I. 5.2.1</t>
  </si>
  <si>
    <t>I. 5.2.2</t>
  </si>
  <si>
    <t>I. 5.2.3</t>
  </si>
  <si>
    <t>5.2.1</t>
  </si>
  <si>
    <t>5.2.2</t>
  </si>
  <si>
    <t>5.2.3</t>
  </si>
  <si>
    <t>5.2.4</t>
  </si>
  <si>
    <t>5.2.5</t>
  </si>
  <si>
    <t>I. 5.3.1</t>
  </si>
  <si>
    <t>I. 5.3.2</t>
  </si>
  <si>
    <t>I. 5.3.3</t>
  </si>
  <si>
    <t>5.3.1</t>
  </si>
  <si>
    <t>5.3.2</t>
  </si>
  <si>
    <t>5.3.3</t>
  </si>
  <si>
    <t>5.3.4</t>
  </si>
  <si>
    <t>5.3.5</t>
  </si>
  <si>
    <t>I. 5.4.1</t>
  </si>
  <si>
    <t>I. 5.4.2</t>
  </si>
  <si>
    <t>I. 5.4.3</t>
  </si>
  <si>
    <t>5.4.1</t>
  </si>
  <si>
    <t>5.4.2</t>
  </si>
  <si>
    <t>5.4.3</t>
  </si>
  <si>
    <t>5.4.4</t>
  </si>
  <si>
    <t>5.4.5</t>
  </si>
  <si>
    <t>I. 5.5.1</t>
  </si>
  <si>
    <t>I. 5.5.2</t>
  </si>
  <si>
    <t>I. 5.5.3</t>
  </si>
  <si>
    <t>5.5.1</t>
  </si>
  <si>
    <t>5.5.2</t>
  </si>
  <si>
    <t>5.5.3</t>
  </si>
  <si>
    <t>5.5.4</t>
  </si>
  <si>
    <t>5.5.5</t>
  </si>
  <si>
    <t>PERSONAL DEL PROYECTO</t>
  </si>
  <si>
    <t>Retribuciones al personal</t>
  </si>
  <si>
    <t>6.1.1.1</t>
  </si>
  <si>
    <t>6.1.1.2</t>
  </si>
  <si>
    <t>6.1.1.3</t>
  </si>
  <si>
    <t>6.1.1.4</t>
  </si>
  <si>
    <t>6.1.1.5</t>
  </si>
  <si>
    <t>6.1.1.6</t>
  </si>
  <si>
    <t>6.1.1.7</t>
  </si>
  <si>
    <t>6.1.1.8</t>
  </si>
  <si>
    <t>6.1.1.9</t>
  </si>
  <si>
    <t>6.1.1.10</t>
  </si>
  <si>
    <t>6.1.1.11</t>
  </si>
  <si>
    <t>6.1.1.12</t>
  </si>
  <si>
    <t>6.1.1.13</t>
  </si>
  <si>
    <t>6.1.1.14</t>
  </si>
  <si>
    <t>6.1.1.15</t>
  </si>
  <si>
    <t>EQUIPAMIENTO DEL PROYECTO</t>
  </si>
  <si>
    <t>Equipos y bienes duraderos</t>
  </si>
  <si>
    <t>6.2.1.1</t>
  </si>
  <si>
    <t>6.2.1.2</t>
  </si>
  <si>
    <t>6.2.1.3</t>
  </si>
  <si>
    <t>6.2.1.4</t>
  </si>
  <si>
    <t>6.2.1.5</t>
  </si>
  <si>
    <t>6.2.1.6</t>
  </si>
  <si>
    <t>6.2.1.7</t>
  </si>
  <si>
    <t>6.2.1.8</t>
  </si>
  <si>
    <t>6.2.1.9</t>
  </si>
  <si>
    <t>6.2.1.10</t>
  </si>
  <si>
    <t>6.2.1.11</t>
  </si>
  <si>
    <t xml:space="preserve">Combustible </t>
  </si>
  <si>
    <t>Mantenimiento y reparación de vehículos</t>
  </si>
  <si>
    <t>Mantenimiento de Equipos</t>
  </si>
  <si>
    <t>Alquiler de ofcina</t>
  </si>
  <si>
    <t>Comunicaciones (correo, internet, telefono)</t>
  </si>
  <si>
    <t>Servicios para la oficina del proyecto (agua y energia electrica)</t>
  </si>
  <si>
    <t>6.3.8</t>
  </si>
  <si>
    <t>Materiales y suminstros de oficina</t>
  </si>
  <si>
    <t>6.3.9</t>
  </si>
  <si>
    <t>Coordinación con FONDOEMPLEO</t>
  </si>
  <si>
    <t>6.3.10</t>
  </si>
  <si>
    <t>GASTOS ADMINISTRATIVOS PARA TODO EL PROYECTO</t>
  </si>
  <si>
    <t xml:space="preserve">Línea de base y Evaluación </t>
  </si>
  <si>
    <t>FICHA DEL PROYECTO</t>
  </si>
  <si>
    <t>INFORMACIÓN GENERAL</t>
  </si>
  <si>
    <t>línea de financiamiento</t>
  </si>
  <si>
    <t>Concursal</t>
  </si>
  <si>
    <t>Concurso</t>
  </si>
  <si>
    <t>16°</t>
  </si>
  <si>
    <t>Línea de Proyecto</t>
  </si>
  <si>
    <t>Código del Proyecto</t>
  </si>
  <si>
    <t xml:space="preserve">Institución Ejecutora </t>
  </si>
  <si>
    <t>Duración del Proyecto</t>
  </si>
  <si>
    <t>meses</t>
  </si>
  <si>
    <t xml:space="preserve">Fecha de Inicio </t>
  </si>
  <si>
    <t>Fecha de Término</t>
  </si>
  <si>
    <t>Tipo de Beneficiarios</t>
  </si>
  <si>
    <t>Personas mayores de edad</t>
  </si>
  <si>
    <t>Número de Beneficiarios</t>
  </si>
  <si>
    <t>Ámbito Geográfico</t>
  </si>
  <si>
    <t xml:space="preserve">Región </t>
  </si>
  <si>
    <t>Provincia</t>
  </si>
  <si>
    <t>Distrito</t>
  </si>
  <si>
    <t>Proyectos Productivos Sostenibles</t>
  </si>
  <si>
    <t>FINALIDAD</t>
  </si>
  <si>
    <t>Indicador</t>
  </si>
  <si>
    <t>Indicador/Actividades:</t>
  </si>
  <si>
    <t>XXXX beneficiarios han desarrollado y/o fortalecido sus capacidades e implementan mejoras en sus unidades productivas al término del proyecto.</t>
  </si>
  <si>
    <t>XXXX beneficiarios incrementan su ingreso neto promedio anual en S/. XXXX al pasar de S/. XXXX a S/. XXXX  al término del proyecto.</t>
  </si>
  <si>
    <t>XXXX empleos equivalentes anuales generados al término del proyecto.</t>
  </si>
  <si>
    <t>ACTIVIDAD PRODUCTIVA/SERVICIO PROMOVIDO N° 1</t>
  </si>
  <si>
    <t>ACTIVIDAD PRODUCTIVA/SERVICIO PROMOVIDO N° 2</t>
  </si>
  <si>
    <t>Temporada baja</t>
  </si>
  <si>
    <t>Temporada alta</t>
  </si>
  <si>
    <t>Responsable</t>
  </si>
  <si>
    <t>Documento de reporte</t>
  </si>
  <si>
    <t xml:space="preserve">Audiencia </t>
  </si>
  <si>
    <t>Total S/.</t>
  </si>
  <si>
    <t>% Total</t>
  </si>
  <si>
    <t>No Monetario</t>
  </si>
  <si>
    <t>Monetario</t>
  </si>
  <si>
    <t>% del Aporte de FONDOEMPLEO</t>
  </si>
  <si>
    <t>No monetario</t>
  </si>
  <si>
    <t>Costo de capacitar y asistir a una persona</t>
  </si>
  <si>
    <t>Costo de crear un empleo equivalente</t>
  </si>
  <si>
    <t>EMPLEO EQUIVALENTE ANUAL GENERADO *</t>
  </si>
  <si>
    <t>ESPERADO EN EL ÚLTIMO AÑO DE EJECUCIÓN</t>
  </si>
  <si>
    <t>* Tener en cuenta el módulo de METAS DE PROPÓSITO (270 JORNALES = 1 EMPLEO EQUIVALENTE)</t>
  </si>
  <si>
    <t>ANALISIS BENEFICIO / COSTO</t>
  </si>
  <si>
    <t>Competencias desarrolladas/fortalecidas</t>
  </si>
  <si>
    <t>(Nº de Beneficiarios que implementan y/o fortalecen sus negocios/Monto Financiado por FE)*1’000,000</t>
  </si>
  <si>
    <t>Incremento de Ganancia promedio mensual</t>
  </si>
  <si>
    <t>Incremento de empleos generados</t>
  </si>
  <si>
    <t>(Nº de empleos incrementales generados/Monto Financiado por FE)*1’000,000</t>
  </si>
  <si>
    <t>(Incremento del ingreso neto promedio anual/Monto
Financiado por FE)*1’000,000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</si>
</sst>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0.0"/>
    <numFmt numFmtId="170" formatCode="&quot;S/.&quot;\ #,##0.00"/>
    <numFmt numFmtId="171" formatCode="_(* #,##0_);_(* \(#,##0\);_(* &quot;-&quot;??_);_(@_)"/>
    <numFmt numFmtId="172" formatCode="[$-280A]d&quot; de &quot;mmmm&quot; de &quot;yyyy;@"/>
    <numFmt numFmtId="173" formatCode="_ * #,##0_ ;_ * \-#,##0_ ;_ * &quot;-&quot;??_ ;_ @_ "/>
    <numFmt numFmtId="174" formatCode="#,##0.00_ ;\-#,##0.00\ "/>
  </numFmts>
  <fonts count="110"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0"/>
      <color rgb="FFFF0000"/>
      <name val="Arial Narrow"/>
      <family val="2"/>
    </font>
    <font>
      <b/>
      <sz val="18"/>
      <color rgb="FFFF0000"/>
      <name val="Arial Narrow"/>
      <family val="2"/>
    </font>
    <font>
      <sz val="12"/>
      <color rgb="FFFF0000"/>
      <name val="Arial Narrow"/>
      <family val="2"/>
    </font>
    <font>
      <b/>
      <sz val="12"/>
      <color rgb="FFFF0000"/>
      <name val="Arial Narrow"/>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b/>
      <sz val="12"/>
      <color rgb="FFFF0000"/>
      <name val="Arial"/>
      <family val="2"/>
    </font>
    <font>
      <sz val="12"/>
      <name val="Arial"/>
      <family val="2"/>
    </font>
    <font>
      <sz val="12"/>
      <color theme="1"/>
      <name val="Calibri"/>
      <family val="2"/>
      <scheme val="minor"/>
    </font>
    <font>
      <sz val="12"/>
      <color theme="1"/>
      <name val="Arial"/>
      <family val="2"/>
    </font>
    <font>
      <sz val="16"/>
      <color rgb="FFFF0000"/>
      <name val="Arial"/>
      <family val="2"/>
    </font>
    <font>
      <b/>
      <sz val="14"/>
      <name val="Arial"/>
      <family val="2"/>
    </font>
    <font>
      <b/>
      <sz val="10"/>
      <color rgb="FFFF0000"/>
      <name val="Arial"/>
      <family val="2"/>
    </font>
    <font>
      <b/>
      <sz val="10"/>
      <color indexed="18"/>
      <name val="Arial Narrow"/>
      <family val="2"/>
    </font>
    <font>
      <sz val="7"/>
      <name val="Arial Narrow"/>
      <family val="2"/>
    </font>
    <font>
      <u/>
      <sz val="10"/>
      <color indexed="18"/>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11"/>
      <color theme="0"/>
      <name val="Arial"/>
      <family val="2"/>
    </font>
    <font>
      <b/>
      <sz val="11"/>
      <color theme="1"/>
      <name val="Arial Narrow"/>
      <family val="2"/>
    </font>
  </fonts>
  <fills count="3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s>
  <cellStyleXfs count="81">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9" fillId="10" borderId="0" applyNumberFormat="0" applyBorder="0" applyAlignment="0" applyProtection="0"/>
    <xf numFmtId="0" fontId="20" fillId="2" borderId="1" applyNumberFormat="0" applyAlignment="0" applyProtection="0"/>
    <xf numFmtId="0" fontId="21" fillId="11" borderId="2" applyNumberFormat="0" applyAlignment="0" applyProtection="0"/>
    <xf numFmtId="0" fontId="22" fillId="0" borderId="3" applyNumberFormat="0" applyFill="0" applyAlignment="0" applyProtection="0"/>
    <xf numFmtId="0" fontId="23" fillId="0" borderId="0" applyNumberFormat="0" applyFill="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24" fillId="3" borderId="1" applyNumberFormat="0" applyAlignment="0" applyProtection="0"/>
    <xf numFmtId="0" fontId="25" fillId="16" borderId="0" applyNumberFormat="0" applyBorder="0" applyAlignment="0" applyProtection="0"/>
    <xf numFmtId="165"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27" fillId="3" borderId="0" applyNumberFormat="0" applyBorder="0" applyAlignment="0" applyProtection="0"/>
    <xf numFmtId="0" fontId="26" fillId="0" borderId="0"/>
    <xf numFmtId="0" fontId="26" fillId="0" borderId="0"/>
    <xf numFmtId="0" fontId="1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4" borderId="4" applyNumberFormat="0" applyFont="0" applyAlignment="0" applyProtection="0"/>
    <xf numFmtId="9" fontId="7" fillId="0" borderId="0" applyFont="0" applyFill="0" applyBorder="0" applyAlignment="0" applyProtection="0"/>
    <xf numFmtId="0" fontId="28" fillId="2" borderId="5"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23" fillId="0" borderId="8" applyNumberFormat="0" applyFill="0" applyAlignment="0" applyProtection="0"/>
    <xf numFmtId="0" fontId="34" fillId="0" borderId="9" applyNumberFormat="0" applyFill="0" applyAlignment="0" applyProtection="0"/>
    <xf numFmtId="0" fontId="6" fillId="0" borderId="0"/>
    <xf numFmtId="0" fontId="7" fillId="0" borderId="0"/>
    <xf numFmtId="0" fontId="17" fillId="0" borderId="0"/>
    <xf numFmtId="0" fontId="5" fillId="0" borderId="0"/>
    <xf numFmtId="0" fontId="7" fillId="0" borderId="0"/>
    <xf numFmtId="0" fontId="26" fillId="0" borderId="0"/>
  </cellStyleXfs>
  <cellXfs count="2344">
    <xf numFmtId="0" fontId="0" fillId="0" borderId="0" xfId="0"/>
    <xf numFmtId="0" fontId="8" fillId="0" borderId="0" xfId="0" applyFont="1"/>
    <xf numFmtId="0" fontId="8" fillId="0" borderId="0" xfId="0" applyFont="1" applyBorder="1" applyProtection="1"/>
    <xf numFmtId="0" fontId="11" fillId="0" borderId="0" xfId="0" applyFont="1"/>
    <xf numFmtId="0" fontId="11" fillId="0" borderId="0" xfId="0" applyFont="1" applyFill="1"/>
    <xf numFmtId="0" fontId="8" fillId="0" borderId="0" xfId="0" applyFont="1" applyAlignment="1">
      <alignment vertical="top"/>
    </xf>
    <xf numFmtId="4" fontId="8" fillId="0" borderId="0" xfId="0" applyNumberFormat="1" applyFont="1"/>
    <xf numFmtId="4" fontId="11" fillId="0" borderId="0" xfId="0" applyNumberFormat="1" applyFont="1"/>
    <xf numFmtId="4" fontId="12" fillId="21" borderId="11" xfId="0" applyNumberFormat="1" applyFont="1" applyFill="1" applyBorder="1" applyAlignment="1">
      <alignment horizontal="center" vertical="center" wrapText="1"/>
    </xf>
    <xf numFmtId="4" fontId="12" fillId="21" borderId="29" xfId="0" applyNumberFormat="1" applyFont="1" applyFill="1" applyBorder="1" applyAlignment="1">
      <alignment horizontal="center" vertical="center" wrapText="1"/>
    </xf>
    <xf numFmtId="0" fontId="8" fillId="0" borderId="31" xfId="0" applyFont="1" applyBorder="1" applyAlignment="1" applyProtection="1">
      <alignment vertical="top" wrapText="1"/>
    </xf>
    <xf numFmtId="4" fontId="10" fillId="0" borderId="11"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center" wrapText="1"/>
    </xf>
    <xf numFmtId="3" fontId="8" fillId="0" borderId="0" xfId="0" applyNumberFormat="1" applyFont="1" applyBorder="1" applyProtection="1"/>
    <xf numFmtId="0" fontId="8" fillId="0" borderId="17" xfId="0" applyFont="1" applyBorder="1" applyAlignment="1" applyProtection="1">
      <alignment horizontal="center" vertical="top" wrapText="1"/>
    </xf>
    <xf numFmtId="4" fontId="10" fillId="17" borderId="30" xfId="0" applyNumberFormat="1" applyFont="1" applyFill="1" applyBorder="1" applyAlignment="1" applyProtection="1">
      <alignment horizontal="right" vertical="center" wrapText="1"/>
    </xf>
    <xf numFmtId="4" fontId="36" fillId="0" borderId="17" xfId="0" applyNumberFormat="1" applyFont="1" applyFill="1" applyBorder="1" applyAlignment="1" applyProtection="1">
      <alignment vertical="top" wrapText="1"/>
    </xf>
    <xf numFmtId="0" fontId="10" fillId="0" borderId="0" xfId="0" applyFont="1" applyFill="1" applyBorder="1" applyAlignment="1" applyProtection="1">
      <alignment vertical="top" wrapText="1"/>
    </xf>
    <xf numFmtId="4" fontId="10" fillId="0" borderId="29" xfId="0" applyNumberFormat="1" applyFont="1" applyFill="1" applyBorder="1" applyAlignment="1" applyProtection="1">
      <alignment horizontal="right" vertical="center" wrapText="1"/>
    </xf>
    <xf numFmtId="4" fontId="10" fillId="19" borderId="11" xfId="0" applyNumberFormat="1" applyFont="1" applyFill="1" applyBorder="1" applyAlignment="1" applyProtection="1">
      <alignment vertical="top" wrapText="1"/>
    </xf>
    <xf numFmtId="4" fontId="36" fillId="0" borderId="17" xfId="0" applyNumberFormat="1" applyFont="1" applyBorder="1" applyAlignment="1" applyProtection="1">
      <alignment vertical="top" wrapText="1"/>
    </xf>
    <xf numFmtId="4" fontId="12" fillId="21" borderId="33" xfId="0" applyNumberFormat="1" applyFont="1" applyFill="1" applyBorder="1" applyAlignment="1">
      <alignment horizontal="center" vertical="center" wrapText="1"/>
    </xf>
    <xf numFmtId="4" fontId="10" fillId="17" borderId="11" xfId="0" applyNumberFormat="1" applyFont="1" applyFill="1" applyBorder="1" applyAlignment="1" applyProtection="1">
      <alignment horizontal="right" vertical="center" wrapText="1"/>
    </xf>
    <xf numFmtId="4" fontId="8" fillId="0" borderId="11" xfId="0" applyNumberFormat="1" applyFont="1" applyFill="1" applyBorder="1" applyAlignment="1" applyProtection="1">
      <alignment horizontal="right" vertical="center" wrapText="1"/>
    </xf>
    <xf numFmtId="4" fontId="10" fillId="17" borderId="50" xfId="0" applyNumberFormat="1" applyFont="1" applyFill="1" applyBorder="1" applyAlignment="1" applyProtection="1">
      <alignment horizontal="right" vertical="center" wrapText="1"/>
    </xf>
    <xf numFmtId="4" fontId="8" fillId="21" borderId="36" xfId="0" applyNumberFormat="1" applyFont="1" applyFill="1" applyBorder="1" applyAlignment="1" applyProtection="1">
      <alignment horizontal="right" vertical="center" wrapText="1"/>
    </xf>
    <xf numFmtId="4" fontId="8" fillId="21" borderId="30" xfId="0" applyNumberFormat="1" applyFont="1" applyFill="1" applyBorder="1" applyAlignment="1" applyProtection="1">
      <alignment horizontal="right" vertical="center" wrapText="1"/>
    </xf>
    <xf numFmtId="4" fontId="8" fillId="0" borderId="30" xfId="0" applyNumberFormat="1" applyFont="1" applyFill="1" applyBorder="1" applyAlignment="1" applyProtection="1">
      <alignment horizontal="right" vertical="center" wrapText="1"/>
    </xf>
    <xf numFmtId="0" fontId="12" fillId="17" borderId="11" xfId="0" applyNumberFormat="1" applyFont="1" applyFill="1" applyBorder="1" applyAlignment="1">
      <alignment horizontal="left" vertical="center"/>
    </xf>
    <xf numFmtId="4" fontId="10" fillId="17" borderId="32" xfId="0" applyNumberFormat="1" applyFont="1" applyFill="1" applyBorder="1" applyAlignment="1" applyProtection="1">
      <alignment horizontal="right" vertical="center" wrapText="1"/>
    </xf>
    <xf numFmtId="0" fontId="0" fillId="22" borderId="0" xfId="0" applyFill="1" applyBorder="1"/>
    <xf numFmtId="4" fontId="10" fillId="19" borderId="11" xfId="0" applyNumberFormat="1" applyFont="1" applyFill="1" applyBorder="1" applyAlignment="1" applyProtection="1">
      <alignment horizontal="right" vertical="center" wrapText="1"/>
    </xf>
    <xf numFmtId="0" fontId="14" fillId="0" borderId="0" xfId="0" applyNumberFormat="1" applyFont="1" applyBorder="1" applyAlignment="1">
      <alignment horizontal="left" vertical="center"/>
    </xf>
    <xf numFmtId="0" fontId="42" fillId="0" borderId="0" xfId="0" applyNumberFormat="1" applyFont="1" applyBorder="1" applyAlignment="1">
      <alignment horizontal="center" vertical="center"/>
    </xf>
    <xf numFmtId="0" fontId="42" fillId="0" borderId="0" xfId="0" applyNumberFormat="1" applyFont="1" applyBorder="1" applyAlignment="1">
      <alignment horizontal="left" vertical="center"/>
    </xf>
    <xf numFmtId="0" fontId="12" fillId="21" borderId="10" xfId="0" applyFont="1" applyFill="1" applyBorder="1"/>
    <xf numFmtId="4" fontId="11" fillId="0" borderId="10" xfId="0" applyNumberFormat="1" applyFont="1" applyBorder="1" applyAlignment="1"/>
    <xf numFmtId="0" fontId="12" fillId="21" borderId="12" xfId="0" applyFont="1" applyFill="1" applyBorder="1"/>
    <xf numFmtId="4" fontId="11" fillId="0" borderId="12" xfId="0" applyNumberFormat="1" applyFont="1" applyBorder="1" applyAlignment="1"/>
    <xf numFmtId="165" fontId="11" fillId="0" borderId="0" xfId="0" applyNumberFormat="1" applyFont="1"/>
    <xf numFmtId="0" fontId="12" fillId="21" borderId="15" xfId="0" applyFont="1" applyFill="1" applyBorder="1"/>
    <xf numFmtId="4" fontId="11" fillId="0" borderId="15" xfId="0" applyNumberFormat="1" applyFont="1" applyBorder="1"/>
    <xf numFmtId="0" fontId="45" fillId="0" borderId="0" xfId="0" applyFont="1"/>
    <xf numFmtId="4" fontId="45" fillId="0" borderId="0" xfId="0" applyNumberFormat="1" applyFont="1"/>
    <xf numFmtId="0" fontId="45" fillId="0" borderId="0" xfId="0" applyFont="1" applyFill="1"/>
    <xf numFmtId="0" fontId="45" fillId="0" borderId="0" xfId="0" applyFont="1" applyAlignment="1">
      <alignment horizontal="center"/>
    </xf>
    <xf numFmtId="4" fontId="45" fillId="0" borderId="0" xfId="0" applyNumberFormat="1" applyFont="1" applyAlignment="1">
      <alignment horizontal="right"/>
    </xf>
    <xf numFmtId="0" fontId="8" fillId="0" borderId="0" xfId="0" applyFont="1" applyAlignment="1">
      <alignment vertical="center"/>
    </xf>
    <xf numFmtId="4" fontId="8" fillId="0" borderId="11" xfId="0" applyNumberFormat="1" applyFont="1" applyBorder="1" applyAlignment="1" applyProtection="1">
      <alignment vertical="top" wrapText="1"/>
    </xf>
    <xf numFmtId="0" fontId="10" fillId="0" borderId="0" xfId="0" applyFont="1" applyAlignment="1">
      <alignment horizontal="left"/>
    </xf>
    <xf numFmtId="0" fontId="10" fillId="0" borderId="0" xfId="0" applyFont="1" applyAlignment="1"/>
    <xf numFmtId="0" fontId="10" fillId="0" borderId="28" xfId="0" applyFont="1" applyBorder="1" applyAlignment="1" applyProtection="1">
      <alignment horizontal="left" vertical="top" wrapText="1"/>
    </xf>
    <xf numFmtId="2" fontId="10" fillId="19" borderId="84" xfId="0" applyNumberFormat="1" applyFont="1" applyFill="1" applyBorder="1" applyAlignment="1" applyProtection="1">
      <alignment horizontal="left" vertical="top" wrapText="1"/>
    </xf>
    <xf numFmtId="0" fontId="57" fillId="0" borderId="0" xfId="0" applyFont="1"/>
    <xf numFmtId="0" fontId="59" fillId="0" borderId="0" xfId="0" applyFont="1"/>
    <xf numFmtId="0" fontId="60" fillId="0" borderId="0" xfId="0" applyFont="1"/>
    <xf numFmtId="0" fontId="64" fillId="0" borderId="0" xfId="80" applyFont="1" applyFill="1" applyAlignment="1"/>
    <xf numFmtId="0" fontId="65" fillId="0" borderId="0" xfId="80" applyFont="1" applyFill="1"/>
    <xf numFmtId="0" fontId="66" fillId="0" borderId="0" xfId="80" applyFont="1" applyFill="1" applyAlignment="1">
      <alignment horizontal="left"/>
    </xf>
    <xf numFmtId="0" fontId="67" fillId="0" borderId="0" xfId="80" applyFont="1" applyFill="1"/>
    <xf numFmtId="0" fontId="66" fillId="0" borderId="0" xfId="80" applyFont="1" applyFill="1"/>
    <xf numFmtId="0" fontId="66" fillId="0" borderId="0" xfId="80" applyFont="1" applyFill="1" applyAlignment="1"/>
    <xf numFmtId="0" fontId="68" fillId="0" borderId="0" xfId="80" applyFont="1" applyFill="1" applyAlignment="1">
      <alignment vertical="center"/>
    </xf>
    <xf numFmtId="0" fontId="68" fillId="0" borderId="0" xfId="80" applyFont="1" applyFill="1"/>
    <xf numFmtId="0" fontId="68" fillId="0" borderId="0" xfId="80" applyFont="1" applyFill="1" applyAlignment="1"/>
    <xf numFmtId="172" fontId="69" fillId="0" borderId="0" xfId="0" applyNumberFormat="1" applyFont="1" applyFill="1" applyAlignment="1">
      <alignment horizontal="left"/>
    </xf>
    <xf numFmtId="172" fontId="70" fillId="0" borderId="0" xfId="0" applyNumberFormat="1" applyFont="1" applyFill="1" applyAlignment="1"/>
    <xf numFmtId="0" fontId="67" fillId="0" borderId="0" xfId="80" applyFont="1" applyFill="1" applyAlignment="1">
      <alignment horizontal="center" vertical="center"/>
    </xf>
    <xf numFmtId="0" fontId="10" fillId="27" borderId="33" xfId="80" applyFont="1" applyFill="1" applyBorder="1" applyAlignment="1"/>
    <xf numFmtId="0" fontId="10" fillId="27" borderId="51" xfId="80" applyFont="1" applyFill="1" applyBorder="1"/>
    <xf numFmtId="0" fontId="37" fillId="27" borderId="51" xfId="80" applyFont="1" applyFill="1" applyBorder="1"/>
    <xf numFmtId="0" fontId="44" fillId="27" borderId="11" xfId="80" applyFont="1" applyFill="1" applyBorder="1" applyAlignment="1">
      <alignment horizontal="center" vertical="center" wrapText="1"/>
    </xf>
    <xf numFmtId="0" fontId="0" fillId="0" borderId="0" xfId="0" applyFill="1"/>
    <xf numFmtId="0" fontId="10" fillId="27" borderId="33" xfId="80" applyFont="1" applyFill="1" applyBorder="1" applyAlignment="1">
      <alignment horizontal="left"/>
    </xf>
    <xf numFmtId="0" fontId="26" fillId="27" borderId="51" xfId="80" applyFont="1" applyFill="1" applyBorder="1"/>
    <xf numFmtId="0" fontId="10" fillId="27" borderId="11" xfId="80" applyFont="1" applyFill="1" applyBorder="1" applyAlignment="1">
      <alignment horizontal="center" vertical="center" wrapText="1"/>
    </xf>
    <xf numFmtId="0" fontId="10" fillId="27" borderId="57" xfId="80" applyFont="1" applyFill="1" applyBorder="1" applyAlignment="1">
      <alignment horizontal="center" vertical="center" wrapText="1"/>
    </xf>
    <xf numFmtId="0" fontId="10" fillId="27" borderId="70" xfId="80" applyFont="1" applyFill="1" applyBorder="1" applyAlignment="1">
      <alignment horizontal="center" vertical="center" wrapText="1"/>
    </xf>
    <xf numFmtId="0" fontId="10" fillId="27" borderId="79" xfId="80" applyFont="1" applyFill="1" applyBorder="1" applyAlignment="1">
      <alignment horizontal="center" vertical="center" wrapText="1"/>
    </xf>
    <xf numFmtId="0" fontId="10" fillId="27" borderId="37" xfId="80" applyFont="1" applyFill="1" applyBorder="1" applyAlignment="1">
      <alignment horizontal="center" vertical="center" wrapText="1"/>
    </xf>
    <xf numFmtId="17" fontId="11" fillId="27" borderId="11" xfId="80" applyNumberFormat="1" applyFont="1" applyFill="1" applyBorder="1" applyAlignment="1">
      <alignment horizontal="center" vertical="center" wrapText="1"/>
    </xf>
    <xf numFmtId="17" fontId="11" fillId="27" borderId="11" xfId="80" applyNumberFormat="1" applyFont="1" applyFill="1" applyBorder="1" applyAlignment="1">
      <alignment vertical="center" wrapText="1"/>
    </xf>
    <xf numFmtId="0" fontId="37" fillId="27" borderId="98" xfId="80" applyFont="1" applyFill="1" applyBorder="1" applyAlignment="1">
      <alignment horizontal="center" vertical="center" wrapText="1"/>
    </xf>
    <xf numFmtId="0" fontId="10" fillId="27" borderId="37" xfId="80" applyFont="1" applyFill="1" applyBorder="1" applyAlignment="1">
      <alignment vertical="center" wrapText="1"/>
    </xf>
    <xf numFmtId="0" fontId="8" fillId="27" borderId="11" xfId="80" applyFont="1" applyFill="1" applyBorder="1" applyAlignment="1">
      <alignment horizontal="center" vertical="center" wrapText="1"/>
    </xf>
    <xf numFmtId="0" fontId="10" fillId="27" borderId="33" xfId="80" applyFont="1" applyFill="1" applyBorder="1" applyAlignment="1">
      <alignment horizontal="center" vertical="center" wrapText="1"/>
    </xf>
    <xf numFmtId="165" fontId="12" fillId="28" borderId="11" xfId="0" applyNumberFormat="1" applyFont="1" applyFill="1" applyBorder="1" applyAlignment="1">
      <alignment horizontal="left" vertical="center" wrapText="1"/>
    </xf>
    <xf numFmtId="165" fontId="12" fillId="28" borderId="45" xfId="0" applyNumberFormat="1" applyFont="1" applyFill="1" applyBorder="1" applyAlignment="1">
      <alignment horizontal="left" vertical="center" wrapText="1"/>
    </xf>
    <xf numFmtId="165" fontId="12" fillId="28" borderId="11" xfId="0" applyNumberFormat="1" applyFont="1" applyFill="1" applyBorder="1" applyAlignment="1">
      <alignment horizontal="center" vertical="center" wrapText="1"/>
    </xf>
    <xf numFmtId="164" fontId="12" fillId="28" borderId="11" xfId="0" applyNumberFormat="1" applyFont="1" applyFill="1" applyBorder="1" applyAlignment="1">
      <alignment horizontal="center" vertical="center" wrapText="1"/>
    </xf>
    <xf numFmtId="0" fontId="12" fillId="28" borderId="11" xfId="0" applyNumberFormat="1" applyFont="1" applyFill="1" applyBorder="1" applyAlignment="1">
      <alignment horizontal="left" vertical="center" wrapText="1"/>
    </xf>
    <xf numFmtId="0" fontId="56" fillId="30" borderId="11" xfId="0" applyFont="1" applyFill="1" applyBorder="1" applyAlignment="1">
      <alignment vertical="center" wrapText="1"/>
    </xf>
    <xf numFmtId="9" fontId="12" fillId="29" borderId="11" xfId="66" applyFont="1" applyFill="1" applyBorder="1" applyAlignment="1">
      <alignment horizontal="left" vertical="top" wrapText="1"/>
    </xf>
    <xf numFmtId="3" fontId="12" fillId="29" borderId="11" xfId="66" applyNumberFormat="1" applyFont="1" applyFill="1" applyBorder="1" applyAlignment="1">
      <alignment horizontal="center" vertical="center"/>
    </xf>
    <xf numFmtId="164" fontId="12" fillId="29" borderId="11" xfId="0" applyNumberFormat="1" applyFont="1" applyFill="1" applyBorder="1" applyAlignment="1">
      <alignment horizontal="center" vertical="center"/>
    </xf>
    <xf numFmtId="0" fontId="12" fillId="29" borderId="11" xfId="0" applyNumberFormat="1" applyFont="1" applyFill="1" applyBorder="1" applyAlignment="1">
      <alignment horizontal="center" vertical="center"/>
    </xf>
    <xf numFmtId="0" fontId="12" fillId="0" borderId="11" xfId="0" applyNumberFormat="1" applyFont="1" applyFill="1" applyBorder="1" applyAlignment="1">
      <alignment horizontal="center" vertical="center"/>
    </xf>
    <xf numFmtId="0" fontId="63" fillId="0" borderId="0" xfId="0" applyFont="1" applyFill="1"/>
    <xf numFmtId="165" fontId="46" fillId="27" borderId="33" xfId="0" applyNumberFormat="1" applyFont="1" applyFill="1" applyBorder="1" applyAlignment="1">
      <alignment horizontal="center" vertical="center"/>
    </xf>
    <xf numFmtId="0" fontId="67" fillId="27" borderId="33" xfId="80" applyFont="1" applyFill="1" applyBorder="1" applyAlignment="1">
      <alignment horizontal="center" vertical="center"/>
    </xf>
    <xf numFmtId="0" fontId="67" fillId="27" borderId="51" xfId="80" applyFont="1" applyFill="1" applyBorder="1" applyAlignment="1">
      <alignment horizontal="center" vertical="center"/>
    </xf>
    <xf numFmtId="0" fontId="71" fillId="0" borderId="0" xfId="80" applyFont="1" applyFill="1" applyAlignment="1">
      <alignment horizontal="center" vertical="center"/>
    </xf>
    <xf numFmtId="0" fontId="65" fillId="0" borderId="0" xfId="80" applyFont="1" applyFill="1" applyAlignment="1">
      <alignment horizontal="center" vertical="center"/>
    </xf>
    <xf numFmtId="0" fontId="37" fillId="27" borderId="33" xfId="80" applyFont="1" applyFill="1" applyBorder="1" applyAlignment="1">
      <alignment horizontal="center" vertical="center"/>
    </xf>
    <xf numFmtId="17" fontId="13" fillId="27" borderId="33" xfId="80" applyNumberFormat="1" applyFont="1" applyFill="1" applyBorder="1" applyAlignment="1">
      <alignment horizontal="center" vertical="center" wrapText="1"/>
    </xf>
    <xf numFmtId="0" fontId="8" fillId="27" borderId="33" xfId="80" applyFont="1" applyFill="1" applyBorder="1" applyAlignment="1">
      <alignment horizontal="center" vertical="center" wrapText="1"/>
    </xf>
    <xf numFmtId="172" fontId="37" fillId="27" borderId="98" xfId="80" applyNumberFormat="1" applyFont="1" applyFill="1" applyBorder="1" applyAlignment="1">
      <alignment horizontal="center" vertical="center" wrapText="1"/>
    </xf>
    <xf numFmtId="0" fontId="65" fillId="30" borderId="0" xfId="80" applyFont="1" applyFill="1"/>
    <xf numFmtId="0" fontId="64" fillId="27" borderId="0" xfId="80" applyFont="1" applyFill="1" applyAlignment="1"/>
    <xf numFmtId="0" fontId="66" fillId="30" borderId="0" xfId="80" applyFont="1" applyFill="1" applyAlignment="1">
      <alignment horizontal="left"/>
    </xf>
    <xf numFmtId="0" fontId="67" fillId="30" borderId="0" xfId="80" applyFont="1" applyFill="1"/>
    <xf numFmtId="0" fontId="66" fillId="30" borderId="0" xfId="80" applyFont="1" applyFill="1"/>
    <xf numFmtId="0" fontId="65" fillId="30" borderId="0" xfId="80" applyFont="1" applyFill="1" applyAlignment="1">
      <alignment horizontal="center" vertical="center"/>
    </xf>
    <xf numFmtId="0" fontId="68" fillId="30" borderId="0" xfId="80" applyFont="1" applyFill="1"/>
    <xf numFmtId="172" fontId="69" fillId="30" borderId="0" xfId="0" applyNumberFormat="1" applyFont="1" applyFill="1" applyAlignment="1">
      <alignment horizontal="left"/>
    </xf>
    <xf numFmtId="0" fontId="67" fillId="30" borderId="0" xfId="80" applyFont="1" applyFill="1" applyAlignment="1">
      <alignment horizontal="center" vertical="center"/>
    </xf>
    <xf numFmtId="0" fontId="67" fillId="30" borderId="0" xfId="80" applyFont="1" applyFill="1" applyBorder="1" applyAlignment="1">
      <alignment horizontal="center" vertical="center"/>
    </xf>
    <xf numFmtId="0" fontId="0" fillId="30" borderId="0" xfId="0" applyFill="1"/>
    <xf numFmtId="0" fontId="10" fillId="27" borderId="51" xfId="80" applyFont="1" applyFill="1" applyBorder="1" applyAlignment="1">
      <alignment horizontal="center" vertical="center" wrapText="1"/>
    </xf>
    <xf numFmtId="0" fontId="10" fillId="27" borderId="45" xfId="80" applyFont="1" applyFill="1" applyBorder="1" applyAlignment="1">
      <alignment horizontal="center" vertical="center" wrapText="1"/>
    </xf>
    <xf numFmtId="0" fontId="37" fillId="27" borderId="98" xfId="80" applyFont="1" applyFill="1" applyBorder="1" applyAlignment="1">
      <alignment vertical="center" wrapText="1"/>
    </xf>
    <xf numFmtId="0" fontId="12" fillId="28" borderId="11" xfId="0" applyNumberFormat="1" applyFont="1" applyFill="1" applyBorder="1" applyAlignment="1">
      <alignment horizontal="left" vertical="center"/>
    </xf>
    <xf numFmtId="165" fontId="12" fillId="29" borderId="11" xfId="0" applyNumberFormat="1" applyFont="1" applyFill="1" applyBorder="1" applyAlignment="1">
      <alignment horizontal="left" vertical="center" wrapText="1"/>
    </xf>
    <xf numFmtId="165" fontId="12" fillId="29" borderId="45" xfId="0" applyNumberFormat="1" applyFont="1" applyFill="1" applyBorder="1" applyAlignment="1">
      <alignment horizontal="left" vertical="center" wrapText="1"/>
    </xf>
    <xf numFmtId="165" fontId="12" fillId="29" borderId="11" xfId="0" applyNumberFormat="1" applyFont="1" applyFill="1" applyBorder="1" applyAlignment="1">
      <alignment horizontal="center" vertical="center" wrapText="1"/>
    </xf>
    <xf numFmtId="164" fontId="12" fillId="29" borderId="11" xfId="0" applyNumberFormat="1" applyFont="1" applyFill="1" applyBorder="1" applyAlignment="1">
      <alignment horizontal="center" vertical="center" wrapText="1"/>
    </xf>
    <xf numFmtId="0" fontId="12" fillId="0" borderId="11" xfId="0" applyNumberFormat="1" applyFont="1" applyFill="1" applyBorder="1" applyAlignment="1">
      <alignment horizontal="left" vertical="center" wrapText="1"/>
    </xf>
    <xf numFmtId="0" fontId="56" fillId="29" borderId="11" xfId="0" applyFont="1" applyFill="1" applyBorder="1" applyAlignment="1">
      <alignment vertical="center" wrapText="1"/>
    </xf>
    <xf numFmtId="165" fontId="12" fillId="29" borderId="11" xfId="0" applyNumberFormat="1" applyFont="1" applyFill="1" applyBorder="1" applyAlignment="1">
      <alignment horizontal="left"/>
    </xf>
    <xf numFmtId="173" fontId="12" fillId="29" borderId="11" xfId="0" applyNumberFormat="1" applyFont="1" applyFill="1" applyBorder="1" applyAlignment="1">
      <alignment horizontal="center" vertical="center"/>
    </xf>
    <xf numFmtId="0" fontId="56" fillId="31" borderId="11" xfId="0" applyFont="1" applyFill="1" applyBorder="1" applyAlignment="1">
      <alignment vertical="center" wrapText="1"/>
    </xf>
    <xf numFmtId="165" fontId="12" fillId="31" borderId="11" xfId="0" applyNumberFormat="1" applyFont="1" applyFill="1" applyBorder="1" applyAlignment="1">
      <alignment horizontal="left"/>
    </xf>
    <xf numFmtId="173" fontId="12" fillId="31" borderId="11" xfId="0" applyNumberFormat="1" applyFont="1" applyFill="1" applyBorder="1" applyAlignment="1">
      <alignment horizontal="center" vertical="center"/>
    </xf>
    <xf numFmtId="164" fontId="12" fillId="31" borderId="11" xfId="0" applyNumberFormat="1" applyFont="1" applyFill="1" applyBorder="1" applyAlignment="1">
      <alignment horizontal="center" vertical="center"/>
    </xf>
    <xf numFmtId="0" fontId="71" fillId="30" borderId="0" xfId="80" applyFont="1" applyFill="1" applyAlignment="1">
      <alignment horizontal="center" vertical="center"/>
    </xf>
    <xf numFmtId="0" fontId="72" fillId="30" borderId="0" xfId="80" applyFont="1" applyFill="1"/>
    <xf numFmtId="172" fontId="0" fillId="30" borderId="0" xfId="0" applyNumberFormat="1" applyFill="1" applyAlignment="1">
      <alignment horizontal="left"/>
    </xf>
    <xf numFmtId="17" fontId="68" fillId="30" borderId="0" xfId="80" applyNumberFormat="1" applyFont="1" applyFill="1"/>
    <xf numFmtId="0" fontId="73" fillId="30" borderId="0" xfId="80" applyFont="1" applyFill="1"/>
    <xf numFmtId="0" fontId="73" fillId="0" borderId="0" xfId="80" applyFont="1" applyFill="1"/>
    <xf numFmtId="0" fontId="37" fillId="27" borderId="54" xfId="80" applyFont="1" applyFill="1" applyBorder="1" applyAlignment="1">
      <alignment vertical="center" wrapText="1"/>
    </xf>
    <xf numFmtId="0" fontId="26" fillId="30" borderId="0" xfId="80" applyFont="1" applyFill="1"/>
    <xf numFmtId="0" fontId="26" fillId="0" borderId="0" xfId="80" applyFont="1" applyFill="1"/>
    <xf numFmtId="165" fontId="12" fillId="17" borderId="11" xfId="0" applyNumberFormat="1" applyFont="1" applyFill="1" applyBorder="1" applyAlignment="1">
      <alignment horizontal="left" vertical="center" wrapText="1"/>
    </xf>
    <xf numFmtId="173" fontId="12" fillId="17" borderId="11" xfId="0" applyNumberFormat="1" applyFont="1" applyFill="1" applyBorder="1" applyAlignment="1">
      <alignment horizontal="center" vertical="center" wrapText="1"/>
    </xf>
    <xf numFmtId="165" fontId="39" fillId="20" borderId="11" xfId="0" applyNumberFormat="1" applyFont="1" applyFill="1" applyBorder="1" applyAlignment="1">
      <alignment horizontal="left"/>
    </xf>
    <xf numFmtId="0" fontId="12" fillId="20" borderId="11" xfId="0" applyNumberFormat="1" applyFont="1" applyFill="1" applyBorder="1" applyAlignment="1">
      <alignment horizontal="left"/>
    </xf>
    <xf numFmtId="0" fontId="39" fillId="32" borderId="11" xfId="0" applyNumberFormat="1" applyFont="1" applyFill="1" applyBorder="1" applyAlignment="1">
      <alignment horizontal="left"/>
    </xf>
    <xf numFmtId="173" fontId="39" fillId="20" borderId="11" xfId="0" applyNumberFormat="1" applyFont="1" applyFill="1" applyBorder="1" applyAlignment="1">
      <alignment horizontal="center" vertical="center"/>
    </xf>
    <xf numFmtId="0" fontId="12" fillId="25" borderId="11" xfId="0" applyNumberFormat="1" applyFont="1" applyFill="1" applyBorder="1" applyAlignment="1">
      <alignment horizontal="left"/>
    </xf>
    <xf numFmtId="0" fontId="12" fillId="30" borderId="11" xfId="0" applyNumberFormat="1" applyFont="1" applyFill="1" applyBorder="1" applyAlignment="1">
      <alignment horizontal="left"/>
    </xf>
    <xf numFmtId="0" fontId="12" fillId="30" borderId="11" xfId="0" applyNumberFormat="1" applyFont="1" applyFill="1" applyBorder="1" applyAlignment="1">
      <alignment horizontal="center"/>
    </xf>
    <xf numFmtId="2" fontId="12" fillId="30" borderId="11" xfId="0" applyNumberFormat="1" applyFont="1" applyFill="1" applyBorder="1" applyAlignment="1">
      <alignment horizontal="center"/>
    </xf>
    <xf numFmtId="164" fontId="11" fillId="31" borderId="11" xfId="0" applyNumberFormat="1" applyFont="1" applyFill="1" applyBorder="1" applyAlignment="1">
      <alignment horizontal="center" vertical="center"/>
    </xf>
    <xf numFmtId="2" fontId="12" fillId="0" borderId="11" xfId="0" applyNumberFormat="1" applyFont="1" applyFill="1" applyBorder="1" applyAlignment="1">
      <alignment horizontal="center"/>
    </xf>
    <xf numFmtId="0" fontId="11" fillId="30" borderId="11" xfId="0" applyNumberFormat="1" applyFont="1" applyFill="1" applyBorder="1" applyAlignment="1">
      <alignment horizontal="left" vertical="top"/>
    </xf>
    <xf numFmtId="2" fontId="11" fillId="30" borderId="11" xfId="0" applyNumberFormat="1" applyFont="1" applyFill="1" applyBorder="1" applyAlignment="1">
      <alignment horizontal="left" vertical="center" indent="1"/>
    </xf>
    <xf numFmtId="2" fontId="11" fillId="30" borderId="11" xfId="0" applyNumberFormat="1" applyFont="1" applyFill="1" applyBorder="1" applyAlignment="1">
      <alignment horizontal="center" vertical="center"/>
    </xf>
    <xf numFmtId="165" fontId="11" fillId="30" borderId="11" xfId="0" applyNumberFormat="1" applyFont="1" applyFill="1" applyBorder="1" applyAlignment="1">
      <alignment horizontal="left" vertical="center" indent="1"/>
    </xf>
    <xf numFmtId="0" fontId="11" fillId="30" borderId="11" xfId="0" applyNumberFormat="1" applyFont="1" applyFill="1" applyBorder="1" applyAlignment="1">
      <alignment horizontal="right" vertical="center" indent="1"/>
    </xf>
    <xf numFmtId="164" fontId="11" fillId="29" borderId="11" xfId="0" applyNumberFormat="1" applyFont="1" applyFill="1" applyBorder="1" applyAlignment="1">
      <alignment horizontal="center" vertical="center"/>
    </xf>
    <xf numFmtId="0" fontId="11" fillId="29" borderId="11" xfId="0" applyNumberFormat="1" applyFont="1" applyFill="1" applyBorder="1" applyAlignment="1">
      <alignment horizontal="right" vertical="center" indent="1"/>
    </xf>
    <xf numFmtId="0" fontId="12" fillId="17" borderId="11" xfId="0" applyNumberFormat="1" applyFont="1" applyFill="1" applyBorder="1" applyAlignment="1">
      <alignment horizontal="left" vertical="center" wrapText="1"/>
    </xf>
    <xf numFmtId="0" fontId="12" fillId="28" borderId="11" xfId="0" applyNumberFormat="1" applyFont="1" applyFill="1" applyBorder="1" applyAlignment="1">
      <alignment vertical="center" wrapText="1"/>
    </xf>
    <xf numFmtId="0" fontId="12" fillId="28" borderId="11" xfId="0" applyNumberFormat="1" applyFont="1" applyFill="1" applyBorder="1" applyAlignment="1">
      <alignment horizontal="center" vertical="center" wrapText="1"/>
    </xf>
    <xf numFmtId="0" fontId="12" fillId="32" borderId="11" xfId="0" applyNumberFormat="1" applyFont="1" applyFill="1" applyBorder="1" applyAlignment="1">
      <alignment horizontal="left"/>
    </xf>
    <xf numFmtId="0" fontId="12" fillId="32" borderId="11" xfId="0" applyNumberFormat="1" applyFont="1" applyFill="1" applyBorder="1" applyAlignment="1">
      <alignment horizontal="center"/>
    </xf>
    <xf numFmtId="0" fontId="10" fillId="30" borderId="33" xfId="80" applyFont="1" applyFill="1" applyBorder="1" applyAlignment="1">
      <alignment horizontal="left" vertical="top"/>
    </xf>
    <xf numFmtId="0" fontId="12" fillId="19" borderId="11" xfId="0" applyNumberFormat="1" applyFont="1" applyFill="1" applyBorder="1" applyAlignment="1">
      <alignment horizontal="left"/>
    </xf>
    <xf numFmtId="0" fontId="35" fillId="31" borderId="11" xfId="0" applyNumberFormat="1" applyFont="1" applyFill="1" applyBorder="1" applyAlignment="1" applyProtection="1">
      <alignment vertical="top" wrapText="1"/>
    </xf>
    <xf numFmtId="0" fontId="74" fillId="31" borderId="11" xfId="0" applyNumberFormat="1" applyFont="1" applyFill="1" applyBorder="1" applyAlignment="1" applyProtection="1">
      <alignment horizontal="center" vertical="top" wrapText="1"/>
    </xf>
    <xf numFmtId="173" fontId="74" fillId="19" borderId="11" xfId="0" applyNumberFormat="1" applyFont="1" applyFill="1" applyBorder="1" applyAlignment="1" applyProtection="1">
      <alignment horizontal="center" vertical="center" wrapText="1"/>
    </xf>
    <xf numFmtId="0" fontId="11" fillId="30" borderId="11" xfId="0" applyNumberFormat="1" applyFont="1" applyFill="1" applyBorder="1" applyAlignment="1">
      <alignment horizontal="left"/>
    </xf>
    <xf numFmtId="0" fontId="11" fillId="30" borderId="11" xfId="0" applyNumberFormat="1" applyFont="1" applyFill="1" applyBorder="1" applyAlignment="1">
      <alignment horizontal="left" vertical="center" wrapText="1" indent="1"/>
    </xf>
    <xf numFmtId="0" fontId="11" fillId="30" borderId="11" xfId="0" applyNumberFormat="1" applyFont="1" applyFill="1" applyBorder="1" applyAlignment="1">
      <alignment horizontal="center" vertical="center" wrapText="1"/>
    </xf>
    <xf numFmtId="165" fontId="11" fillId="30" borderId="11" xfId="0" applyNumberFormat="1" applyFont="1" applyFill="1" applyBorder="1" applyAlignment="1">
      <alignment horizontal="left" vertical="center" wrapText="1" indent="1"/>
    </xf>
    <xf numFmtId="0" fontId="11" fillId="30" borderId="11" xfId="0" applyNumberFormat="1" applyFont="1" applyFill="1" applyBorder="1" applyAlignment="1">
      <alignment horizontal="left" indent="1"/>
    </xf>
    <xf numFmtId="0" fontId="11" fillId="30" borderId="11" xfId="0" applyNumberFormat="1" applyFont="1" applyFill="1" applyBorder="1" applyAlignment="1">
      <alignment horizontal="center"/>
    </xf>
    <xf numFmtId="165" fontId="11" fillId="30" borderId="11" xfId="0" applyNumberFormat="1" applyFont="1" applyFill="1" applyBorder="1" applyAlignment="1">
      <alignment horizontal="left" indent="1"/>
    </xf>
    <xf numFmtId="165" fontId="11" fillId="30" borderId="11" xfId="0" applyNumberFormat="1" applyFont="1" applyFill="1" applyBorder="1" applyAlignment="1">
      <alignment vertical="center" wrapText="1"/>
    </xf>
    <xf numFmtId="165" fontId="75" fillId="20" borderId="11" xfId="0" applyNumberFormat="1" applyFont="1" applyFill="1" applyBorder="1" applyAlignment="1">
      <alignment horizontal="left"/>
    </xf>
    <xf numFmtId="165" fontId="76" fillId="30" borderId="11" xfId="0" applyNumberFormat="1" applyFont="1" applyFill="1" applyBorder="1" applyAlignment="1" applyProtection="1">
      <alignment vertical="top" wrapText="1"/>
    </xf>
    <xf numFmtId="165" fontId="76" fillId="19" borderId="11" xfId="0" applyNumberFormat="1" applyFont="1" applyFill="1" applyBorder="1" applyAlignment="1" applyProtection="1">
      <alignment vertical="top" wrapText="1"/>
    </xf>
    <xf numFmtId="165" fontId="11" fillId="30" borderId="11" xfId="0" applyNumberFormat="1" applyFont="1" applyFill="1" applyBorder="1" applyAlignment="1">
      <alignment horizontal="left" vertical="top" wrapText="1" indent="1"/>
    </xf>
    <xf numFmtId="0" fontId="11" fillId="30" borderId="11" xfId="0" applyNumberFormat="1" applyFont="1" applyFill="1" applyBorder="1" applyAlignment="1">
      <alignment horizontal="left" vertical="top" wrapText="1" indent="1"/>
    </xf>
    <xf numFmtId="0" fontId="11" fillId="30" borderId="11" xfId="0" applyNumberFormat="1" applyFont="1" applyFill="1" applyBorder="1" applyAlignment="1">
      <alignment horizontal="center" vertical="top" wrapText="1"/>
    </xf>
    <xf numFmtId="3" fontId="11" fillId="30" borderId="11" xfId="0" applyNumberFormat="1" applyFont="1" applyFill="1" applyBorder="1" applyAlignment="1">
      <alignment horizontal="left" vertical="top" wrapText="1" indent="1"/>
    </xf>
    <xf numFmtId="3" fontId="11" fillId="30" borderId="11" xfId="0" applyNumberFormat="1" applyFont="1" applyFill="1" applyBorder="1" applyAlignment="1">
      <alignment horizontal="center" vertical="top" wrapText="1"/>
    </xf>
    <xf numFmtId="164" fontId="75" fillId="32" borderId="11" xfId="0" applyNumberFormat="1" applyFont="1" applyFill="1" applyBorder="1" applyAlignment="1">
      <alignment horizontal="center" vertical="center"/>
    </xf>
    <xf numFmtId="0" fontId="66" fillId="27" borderId="51" xfId="80" applyFont="1" applyFill="1" applyBorder="1" applyAlignment="1">
      <alignment horizontal="center" vertical="center"/>
    </xf>
    <xf numFmtId="0" fontId="37" fillId="29" borderId="33" xfId="80" applyFont="1" applyFill="1" applyBorder="1" applyAlignment="1">
      <alignment horizontal="center" vertical="center"/>
    </xf>
    <xf numFmtId="17" fontId="13" fillId="29" borderId="33" xfId="80" applyNumberFormat="1" applyFont="1" applyFill="1" applyBorder="1" applyAlignment="1">
      <alignment horizontal="center" vertical="center" wrapText="1"/>
    </xf>
    <xf numFmtId="0" fontId="37" fillId="27" borderId="57" xfId="80" applyFont="1" applyFill="1" applyBorder="1" applyAlignment="1">
      <alignment horizontal="center" vertical="center" wrapText="1"/>
    </xf>
    <xf numFmtId="0" fontId="10" fillId="0" borderId="0" xfId="0" applyNumberFormat="1" applyFont="1" applyFill="1" applyBorder="1" applyAlignment="1" applyProtection="1">
      <alignment vertical="center" wrapText="1"/>
    </xf>
    <xf numFmtId="0" fontId="8" fillId="23" borderId="0" xfId="0" applyFont="1" applyFill="1"/>
    <xf numFmtId="0" fontId="10" fillId="32" borderId="11" xfId="0" applyFont="1" applyFill="1" applyBorder="1" applyAlignment="1" applyProtection="1">
      <alignment horizontal="center" vertical="center" wrapText="1"/>
    </xf>
    <xf numFmtId="4" fontId="8" fillId="0" borderId="11" xfId="0" applyNumberFormat="1" applyFont="1" applyFill="1" applyBorder="1" applyAlignment="1" applyProtection="1">
      <alignment horizontal="center" vertical="top" wrapText="1"/>
    </xf>
    <xf numFmtId="0" fontId="88" fillId="0" borderId="0" xfId="0" applyFont="1" applyAlignment="1" applyProtection="1">
      <alignment horizontal="center" vertical="center"/>
    </xf>
    <xf numFmtId="3" fontId="88" fillId="0" borderId="0" xfId="0" applyNumberFormat="1" applyFont="1" applyAlignment="1" applyProtection="1">
      <alignment horizontal="center" vertical="center"/>
    </xf>
    <xf numFmtId="0" fontId="87" fillId="0" borderId="0" xfId="0" applyFont="1"/>
    <xf numFmtId="0" fontId="79" fillId="0" borderId="0" xfId="0" applyFont="1" applyAlignment="1" applyProtection="1">
      <alignment horizontal="center" vertical="center"/>
    </xf>
    <xf numFmtId="0" fontId="8" fillId="23" borderId="0" xfId="0" applyFont="1" applyFill="1" applyBorder="1" applyAlignment="1">
      <alignment vertical="center"/>
    </xf>
    <xf numFmtId="0" fontId="8" fillId="0" borderId="28" xfId="0" applyFont="1" applyBorder="1" applyAlignment="1" applyProtection="1">
      <alignment vertical="top" wrapText="1"/>
    </xf>
    <xf numFmtId="0" fontId="10" fillId="32" borderId="28" xfId="0" applyFont="1" applyFill="1" applyBorder="1" applyAlignment="1" applyProtection="1">
      <alignment horizontal="left" vertical="top" wrapText="1"/>
    </xf>
    <xf numFmtId="0" fontId="10" fillId="32" borderId="33" xfId="0" applyFont="1" applyFill="1" applyBorder="1" applyAlignment="1" applyProtection="1">
      <alignment horizontal="left" vertical="top" wrapText="1"/>
    </xf>
    <xf numFmtId="0" fontId="10" fillId="32" borderId="33" xfId="0" applyFont="1" applyFill="1" applyBorder="1" applyAlignment="1" applyProtection="1">
      <alignment horizontal="center" vertical="top" wrapText="1"/>
    </xf>
    <xf numFmtId="0" fontId="8" fillId="0" borderId="17" xfId="0" applyFont="1" applyBorder="1" applyAlignment="1" applyProtection="1">
      <alignment vertical="center" wrapText="1"/>
    </xf>
    <xf numFmtId="0" fontId="8" fillId="0" borderId="17"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10" fillId="23" borderId="0" xfId="0" applyFont="1" applyFill="1" applyBorder="1" applyAlignment="1">
      <alignment vertical="center"/>
    </xf>
    <xf numFmtId="0" fontId="10" fillId="0" borderId="0" xfId="0" applyFont="1" applyAlignment="1">
      <alignment vertical="center"/>
    </xf>
    <xf numFmtId="3" fontId="8" fillId="0" borderId="12" xfId="0" applyNumberFormat="1" applyFont="1" applyBorder="1" applyAlignment="1" applyProtection="1">
      <alignment horizontal="center" vertical="center" wrapText="1"/>
    </xf>
    <xf numFmtId="3" fontId="8" fillId="0" borderId="12" xfId="0" applyNumberFormat="1" applyFont="1" applyBorder="1" applyAlignment="1" applyProtection="1">
      <alignment vertical="center" wrapText="1"/>
    </xf>
    <xf numFmtId="3" fontId="8" fillId="0" borderId="15" xfId="0" applyNumberFormat="1" applyFont="1" applyBorder="1" applyAlignment="1" applyProtection="1">
      <alignment horizontal="center" vertical="center" wrapText="1"/>
    </xf>
    <xf numFmtId="3" fontId="8" fillId="0" borderId="17" xfId="0" applyNumberFormat="1" applyFont="1" applyBorder="1" applyAlignment="1" applyProtection="1">
      <alignment vertical="center" wrapText="1"/>
    </xf>
    <xf numFmtId="3" fontId="8" fillId="0" borderId="15" xfId="0" applyNumberFormat="1" applyFont="1" applyBorder="1" applyAlignment="1" applyProtection="1">
      <alignment vertical="center" wrapText="1"/>
    </xf>
    <xf numFmtId="0" fontId="10" fillId="33" borderId="30" xfId="0" applyFont="1" applyFill="1" applyBorder="1" applyAlignment="1" applyProtection="1"/>
    <xf numFmtId="0" fontId="8" fillId="33" borderId="30" xfId="0" applyFont="1" applyFill="1" applyBorder="1" applyAlignment="1" applyProtection="1"/>
    <xf numFmtId="0" fontId="11" fillId="23" borderId="0" xfId="0" applyFont="1" applyFill="1"/>
    <xf numFmtId="0" fontId="79" fillId="23" borderId="0" xfId="0" applyFont="1" applyFill="1" applyAlignment="1" applyProtection="1">
      <alignment horizontal="center" vertical="center"/>
    </xf>
    <xf numFmtId="0" fontId="89" fillId="23" borderId="0" xfId="0" applyFont="1" applyFill="1"/>
    <xf numFmtId="0" fontId="11" fillId="23" borderId="0" xfId="0" applyFont="1" applyFill="1" applyBorder="1" applyAlignment="1">
      <alignment vertical="center"/>
    </xf>
    <xf numFmtId="0" fontId="11" fillId="23" borderId="0" xfId="0" applyFont="1" applyFill="1" applyBorder="1" applyAlignment="1">
      <alignment horizontal="center" vertical="center"/>
    </xf>
    <xf numFmtId="4" fontId="11" fillId="23" borderId="0" xfId="0" applyNumberFormat="1" applyFont="1" applyFill="1" applyBorder="1" applyAlignment="1">
      <alignment horizontal="right" vertical="center"/>
    </xf>
    <xf numFmtId="0" fontId="90" fillId="0" borderId="0" xfId="0" applyFont="1" applyBorder="1" applyAlignment="1" applyProtection="1">
      <alignment vertical="top" wrapText="1"/>
    </xf>
    <xf numFmtId="0" fontId="90" fillId="0" borderId="0" xfId="0" applyFont="1" applyBorder="1" applyAlignment="1" applyProtection="1">
      <alignment vertical="top"/>
    </xf>
    <xf numFmtId="0" fontId="90" fillId="23" borderId="0" xfId="0" applyFont="1" applyFill="1" applyBorder="1" applyAlignment="1" applyProtection="1">
      <alignment vertical="top"/>
    </xf>
    <xf numFmtId="0" fontId="48" fillId="34" borderId="30" xfId="0" applyFont="1" applyFill="1" applyBorder="1" applyAlignment="1" applyProtection="1">
      <alignment horizontal="center" vertical="center" wrapText="1"/>
    </xf>
    <xf numFmtId="0" fontId="10" fillId="0" borderId="0" xfId="0" applyFont="1" applyAlignment="1">
      <alignment horizontal="center" vertical="center"/>
    </xf>
    <xf numFmtId="0" fontId="14" fillId="0" borderId="0" xfId="0" applyFont="1" applyAlignment="1">
      <alignment horizontal="center" vertical="center"/>
    </xf>
    <xf numFmtId="0" fontId="48" fillId="0" borderId="0" xfId="0" applyFont="1" applyBorder="1" applyAlignment="1">
      <alignment horizontal="center"/>
    </xf>
    <xf numFmtId="2" fontId="50" fillId="22" borderId="0" xfId="0" applyNumberFormat="1" applyFont="1" applyFill="1" applyBorder="1" applyAlignment="1">
      <alignment vertical="center" wrapText="1"/>
    </xf>
    <xf numFmtId="2" fontId="10" fillId="19" borderId="11" xfId="0" applyNumberFormat="1" applyFont="1" applyFill="1" applyBorder="1" applyAlignment="1" applyProtection="1">
      <alignment horizontal="left" vertical="top" wrapText="1"/>
    </xf>
    <xf numFmtId="0" fontId="8" fillId="0" borderId="15" xfId="0" applyFont="1" applyBorder="1" applyAlignment="1" applyProtection="1">
      <alignment vertical="center" wrapText="1"/>
    </xf>
    <xf numFmtId="0" fontId="10" fillId="31" borderId="11" xfId="0" applyNumberFormat="1" applyFont="1" applyFill="1" applyBorder="1" applyAlignment="1" applyProtection="1">
      <alignment vertical="top" wrapText="1"/>
    </xf>
    <xf numFmtId="0" fontId="8" fillId="0" borderId="15" xfId="0" applyFont="1" applyBorder="1" applyAlignment="1" applyProtection="1">
      <alignment vertical="top" wrapText="1"/>
    </xf>
    <xf numFmtId="0" fontId="10" fillId="19" borderId="11" xfId="0" applyFont="1" applyFill="1" applyBorder="1" applyAlignment="1" applyProtection="1">
      <alignment horizontal="justify" vertical="top"/>
    </xf>
    <xf numFmtId="0" fontId="10" fillId="19" borderId="11" xfId="0" applyFont="1" applyFill="1" applyBorder="1" applyAlignment="1" applyProtection="1">
      <alignment horizontal="left" vertical="top"/>
    </xf>
    <xf numFmtId="0" fontId="8" fillId="0" borderId="89" xfId="0" applyFont="1" applyFill="1" applyBorder="1" applyAlignment="1" applyProtection="1">
      <alignment vertical="center" wrapText="1"/>
    </xf>
    <xf numFmtId="0" fontId="8" fillId="0" borderId="14" xfId="0" applyFont="1" applyFill="1" applyBorder="1" applyAlignment="1" applyProtection="1">
      <alignment vertical="center" wrapText="1"/>
    </xf>
    <xf numFmtId="0" fontId="8" fillId="0" borderId="53" xfId="0" applyFont="1" applyFill="1" applyBorder="1" applyAlignment="1" applyProtection="1">
      <alignment vertical="center" wrapText="1"/>
    </xf>
    <xf numFmtId="3" fontId="8" fillId="0" borderId="21" xfId="0" applyNumberFormat="1" applyFont="1" applyBorder="1" applyAlignment="1" applyProtection="1">
      <alignment vertical="center" wrapText="1"/>
    </xf>
    <xf numFmtId="3" fontId="8" fillId="0" borderId="46" xfId="0" applyNumberFormat="1" applyFont="1" applyBorder="1" applyAlignment="1" applyProtection="1">
      <alignment vertical="center" wrapText="1"/>
    </xf>
    <xf numFmtId="0" fontId="10" fillId="0" borderId="0" xfId="0" applyFont="1" applyAlignment="1">
      <alignment horizontal="center"/>
    </xf>
    <xf numFmtId="0" fontId="8" fillId="23" borderId="0" xfId="0" applyFont="1" applyFill="1" applyBorder="1" applyAlignment="1">
      <alignment horizontal="center" vertical="center"/>
    </xf>
    <xf numFmtId="4" fontId="8" fillId="23" borderId="0" xfId="0" applyNumberFormat="1" applyFont="1" applyFill="1" applyBorder="1" applyAlignment="1">
      <alignment horizontal="right" vertical="center"/>
    </xf>
    <xf numFmtId="0" fontId="14" fillId="23" borderId="0" xfId="0" applyFont="1" applyFill="1" applyBorder="1" applyAlignment="1">
      <alignment vertical="center"/>
    </xf>
    <xf numFmtId="0" fontId="8" fillId="0" borderId="0" xfId="0" applyFont="1" applyFill="1"/>
    <xf numFmtId="4" fontId="8" fillId="23" borderId="0" xfId="0" applyNumberFormat="1" applyFont="1" applyFill="1"/>
    <xf numFmtId="0" fontId="45" fillId="23" borderId="0" xfId="0" applyFont="1" applyFill="1"/>
    <xf numFmtId="0" fontId="48" fillId="23" borderId="0" xfId="0" applyFont="1" applyFill="1" applyBorder="1" applyAlignment="1"/>
    <xf numFmtId="0" fontId="90" fillId="23" borderId="0" xfId="0" applyFont="1" applyFill="1" applyBorder="1" applyAlignment="1" applyProtection="1">
      <alignment vertical="top" wrapText="1"/>
    </xf>
    <xf numFmtId="4" fontId="8" fillId="0" borderId="0" xfId="0" applyNumberFormat="1" applyFont="1" applyFill="1" applyAlignment="1">
      <alignment vertical="top"/>
    </xf>
    <xf numFmtId="0" fontId="10" fillId="0" borderId="0" xfId="0" applyFont="1" applyBorder="1" applyAlignment="1">
      <alignment horizontal="left"/>
    </xf>
    <xf numFmtId="0" fontId="8" fillId="0" borderId="0" xfId="0" applyFont="1" applyBorder="1" applyAlignment="1">
      <alignment horizontal="left" indent="4"/>
    </xf>
    <xf numFmtId="0" fontId="8" fillId="0" borderId="0" xfId="0" applyFont="1" applyBorder="1" applyAlignment="1">
      <alignment horizontal="center"/>
    </xf>
    <xf numFmtId="4" fontId="8" fillId="0" borderId="0" xfId="0" applyNumberFormat="1" applyFont="1" applyBorder="1" applyAlignment="1">
      <alignment horizontal="right"/>
    </xf>
    <xf numFmtId="0" fontId="8" fillId="0" borderId="0" xfId="0" applyFont="1" applyAlignment="1">
      <alignment horizontal="center"/>
    </xf>
    <xf numFmtId="4" fontId="8" fillId="0" borderId="0" xfId="0" applyNumberFormat="1" applyFont="1" applyAlignment="1">
      <alignment horizontal="right"/>
    </xf>
    <xf numFmtId="0" fontId="8" fillId="0" borderId="0" xfId="0" applyFont="1" applyAlignment="1">
      <alignment wrapText="1"/>
    </xf>
    <xf numFmtId="0" fontId="42" fillId="0" borderId="0" xfId="0" applyFont="1" applyFill="1"/>
    <xf numFmtId="3" fontId="8" fillId="0" borderId="0" xfId="0" applyNumberFormat="1" applyFont="1" applyBorder="1" applyAlignment="1">
      <alignment horizontal="center"/>
    </xf>
    <xf numFmtId="3" fontId="8" fillId="0" borderId="0" xfId="0" applyNumberFormat="1" applyFont="1" applyAlignment="1">
      <alignment horizontal="center"/>
    </xf>
    <xf numFmtId="0" fontId="44" fillId="0" borderId="0" xfId="0" applyFont="1" applyAlignment="1">
      <alignment horizontal="center"/>
    </xf>
    <xf numFmtId="0" fontId="44" fillId="23" borderId="0" xfId="0" applyFont="1" applyFill="1" applyAlignment="1">
      <alignment horizontal="center"/>
    </xf>
    <xf numFmtId="0" fontId="14"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xf>
    <xf numFmtId="0" fontId="14" fillId="0" borderId="0" xfId="0" applyFont="1" applyAlignment="1">
      <alignment horizontal="center" vertical="center"/>
    </xf>
    <xf numFmtId="2" fontId="92" fillId="22" borderId="0" xfId="0" applyNumberFormat="1" applyFont="1" applyFill="1" applyBorder="1" applyAlignment="1">
      <alignment vertical="center" wrapText="1"/>
    </xf>
    <xf numFmtId="0" fontId="94" fillId="22" borderId="0" xfId="0" applyFont="1" applyFill="1" applyBorder="1"/>
    <xf numFmtId="2" fontId="93" fillId="22" borderId="0" xfId="0" applyNumberFormat="1" applyFont="1" applyFill="1" applyBorder="1" applyAlignment="1">
      <alignment vertical="center"/>
    </xf>
    <xf numFmtId="2" fontId="95" fillId="22" borderId="0" xfId="0" applyNumberFormat="1" applyFont="1" applyFill="1" applyBorder="1" applyAlignment="1">
      <alignment vertical="center" wrapText="1"/>
    </xf>
    <xf numFmtId="0" fontId="10" fillId="24" borderId="35" xfId="76" applyNumberFormat="1" applyFont="1" applyFill="1" applyBorder="1" applyAlignment="1" applyProtection="1">
      <alignment horizontal="left" vertical="center" wrapText="1"/>
    </xf>
    <xf numFmtId="0" fontId="10" fillId="24" borderId="28" xfId="76" applyNumberFormat="1" applyFont="1" applyFill="1" applyBorder="1" applyAlignment="1" applyProtection="1">
      <alignment horizontal="left" vertical="center" wrapText="1"/>
    </xf>
    <xf numFmtId="0" fontId="6" fillId="23" borderId="0" xfId="75" applyFill="1"/>
    <xf numFmtId="0" fontId="79" fillId="23" borderId="0" xfId="0" applyFont="1" applyFill="1" applyAlignment="1" applyProtection="1">
      <alignment vertical="center"/>
    </xf>
    <xf numFmtId="3" fontId="8" fillId="0" borderId="0" xfId="0" applyNumberFormat="1" applyFont="1" applyAlignment="1"/>
    <xf numFmtId="3" fontId="88" fillId="0" borderId="0" xfId="0" applyNumberFormat="1" applyFont="1" applyAlignment="1" applyProtection="1">
      <alignment horizontal="right" vertical="center"/>
    </xf>
    <xf numFmtId="3" fontId="8" fillId="0" borderId="0" xfId="0" applyNumberFormat="1" applyFont="1" applyBorder="1" applyAlignment="1" applyProtection="1">
      <alignment horizontal="right"/>
    </xf>
    <xf numFmtId="3" fontId="8" fillId="0" borderId="0" xfId="0" applyNumberFormat="1" applyFont="1" applyAlignment="1">
      <alignment horizontal="right"/>
    </xf>
    <xf numFmtId="0" fontId="88" fillId="0" borderId="0" xfId="0" applyFont="1" applyAlignment="1" applyProtection="1">
      <alignment horizontal="left" vertical="center"/>
    </xf>
    <xf numFmtId="0" fontId="16" fillId="0" borderId="17" xfId="0" applyFont="1" applyBorder="1" applyAlignment="1" applyProtection="1">
      <alignment horizontal="left" vertical="top" wrapText="1"/>
    </xf>
    <xf numFmtId="0" fontId="8" fillId="0" borderId="0" xfId="0" applyFont="1" applyAlignment="1">
      <alignment horizontal="left"/>
    </xf>
    <xf numFmtId="0" fontId="88" fillId="0" borderId="0" xfId="0" applyFont="1" applyAlignment="1" applyProtection="1">
      <alignment horizontal="right" vertical="center"/>
    </xf>
    <xf numFmtId="0" fontId="8" fillId="0" borderId="0" xfId="0" applyFont="1" applyBorder="1" applyAlignment="1" applyProtection="1">
      <alignment horizontal="right"/>
    </xf>
    <xf numFmtId="0" fontId="79" fillId="23" borderId="0" xfId="0" applyFont="1" applyFill="1" applyAlignment="1" applyProtection="1">
      <alignment horizontal="right" vertical="center"/>
    </xf>
    <xf numFmtId="0" fontId="10" fillId="0" borderId="0" xfId="0" applyFont="1" applyAlignment="1">
      <alignment horizontal="right" vertical="center"/>
    </xf>
    <xf numFmtId="0" fontId="10" fillId="0" borderId="0" xfId="0" applyFont="1" applyAlignment="1">
      <alignment horizontal="right"/>
    </xf>
    <xf numFmtId="4" fontId="8" fillId="0" borderId="11" xfId="0" applyNumberFormat="1" applyFont="1" applyBorder="1" applyAlignment="1" applyProtection="1">
      <alignment horizontal="right" vertical="top" wrapText="1"/>
    </xf>
    <xf numFmtId="0" fontId="10" fillId="17" borderId="63" xfId="0" applyFont="1" applyFill="1" applyBorder="1" applyAlignment="1" applyProtection="1">
      <alignment vertical="center" wrapText="1"/>
    </xf>
    <xf numFmtId="0" fontId="10" fillId="17" borderId="36" xfId="0" applyFont="1" applyFill="1" applyBorder="1" applyAlignment="1" applyProtection="1">
      <alignment horizontal="left" vertical="center" wrapText="1"/>
    </xf>
    <xf numFmtId="0" fontId="0" fillId="23" borderId="0" xfId="0" applyFill="1"/>
    <xf numFmtId="0" fontId="79" fillId="23" borderId="0" xfId="0" applyFont="1" applyFill="1" applyAlignment="1" applyProtection="1">
      <alignment horizontal="left" vertical="center"/>
    </xf>
    <xf numFmtId="0" fontId="88" fillId="23" borderId="0" xfId="0" applyFont="1" applyFill="1" applyAlignment="1" applyProtection="1">
      <alignment horizontal="center" vertical="center"/>
    </xf>
    <xf numFmtId="3" fontId="88" fillId="23" borderId="0" xfId="0" applyNumberFormat="1" applyFont="1" applyFill="1" applyAlignment="1" applyProtection="1">
      <alignment horizontal="center" vertical="center"/>
    </xf>
    <xf numFmtId="0" fontId="10" fillId="23" borderId="0" xfId="0" applyFont="1" applyFill="1" applyAlignment="1">
      <alignment vertical="center" wrapText="1"/>
    </xf>
    <xf numFmtId="0" fontId="10" fillId="23" borderId="0" xfId="0" applyFont="1" applyFill="1" applyAlignment="1">
      <alignment vertical="center"/>
    </xf>
    <xf numFmtId="0" fontId="14" fillId="23" borderId="0" xfId="0" applyFont="1" applyFill="1" applyAlignment="1">
      <alignment vertical="center"/>
    </xf>
    <xf numFmtId="0" fontId="6" fillId="23" borderId="0" xfId="75" applyFill="1" applyBorder="1"/>
    <xf numFmtId="0" fontId="14" fillId="23" borderId="0" xfId="0" applyFont="1" applyFill="1" applyBorder="1" applyAlignment="1">
      <alignment horizontal="center" vertical="center"/>
    </xf>
    <xf numFmtId="0" fontId="45" fillId="0" borderId="0" xfId="0" applyFont="1" applyFill="1" applyAlignment="1">
      <alignment horizontal="center" vertical="center"/>
    </xf>
    <xf numFmtId="17" fontId="48" fillId="33" borderId="28" xfId="76" applyNumberFormat="1" applyFont="1" applyFill="1" applyBorder="1" applyAlignment="1">
      <alignment horizontal="center" vertical="center"/>
    </xf>
    <xf numFmtId="17" fontId="48" fillId="33" borderId="11" xfId="76" applyNumberFormat="1" applyFont="1" applyFill="1" applyBorder="1" applyAlignment="1">
      <alignment horizontal="center" vertical="center"/>
    </xf>
    <xf numFmtId="4" fontId="48" fillId="33" borderId="29" xfId="0" applyNumberFormat="1" applyFont="1" applyFill="1" applyBorder="1" applyAlignment="1">
      <alignment horizontal="center" vertical="center" wrapText="1"/>
    </xf>
    <xf numFmtId="17" fontId="48" fillId="33" borderId="45" xfId="76" applyNumberFormat="1" applyFont="1" applyFill="1" applyBorder="1" applyAlignment="1">
      <alignment horizontal="center" vertical="center"/>
    </xf>
    <xf numFmtId="4" fontId="48" fillId="33" borderId="33" xfId="0" applyNumberFormat="1" applyFont="1" applyFill="1" applyBorder="1" applyAlignment="1">
      <alignment horizontal="center" vertical="center" wrapText="1"/>
    </xf>
    <xf numFmtId="0" fontId="48" fillId="17" borderId="28" xfId="0" applyFont="1" applyFill="1" applyBorder="1" applyAlignment="1">
      <alignment horizontal="left" vertical="center"/>
    </xf>
    <xf numFmtId="49" fontId="48" fillId="17" borderId="11" xfId="0" applyNumberFormat="1" applyFont="1" applyFill="1" applyBorder="1" applyAlignment="1">
      <alignment horizontal="justify" vertical="center" wrapText="1"/>
    </xf>
    <xf numFmtId="0" fontId="48" fillId="18" borderId="11" xfId="0" applyFont="1" applyFill="1" applyBorder="1" applyAlignment="1">
      <alignment horizontal="center" vertical="center"/>
    </xf>
    <xf numFmtId="3" fontId="48" fillId="18" borderId="11" xfId="0" applyNumberFormat="1" applyFont="1" applyFill="1" applyBorder="1" applyAlignment="1">
      <alignment horizontal="center" vertical="center"/>
    </xf>
    <xf numFmtId="4" fontId="48" fillId="18" borderId="11" xfId="0" applyNumberFormat="1" applyFont="1" applyFill="1" applyBorder="1" applyAlignment="1">
      <alignment horizontal="right" vertical="center"/>
    </xf>
    <xf numFmtId="4" fontId="48" fillId="18" borderId="33" xfId="0" applyNumberFormat="1" applyFont="1" applyFill="1" applyBorder="1" applyAlignment="1">
      <alignment horizontal="right" vertical="center"/>
    </xf>
    <xf numFmtId="4" fontId="48" fillId="18" borderId="28" xfId="0" applyNumberFormat="1" applyFont="1" applyFill="1" applyBorder="1" applyAlignment="1">
      <alignment horizontal="right" vertical="center"/>
    </xf>
    <xf numFmtId="4" fontId="48" fillId="18" borderId="29" xfId="0" applyNumberFormat="1" applyFont="1" applyFill="1" applyBorder="1" applyAlignment="1">
      <alignment horizontal="right" vertical="center"/>
    </xf>
    <xf numFmtId="4" fontId="48" fillId="18" borderId="45" xfId="0" applyNumberFormat="1" applyFont="1" applyFill="1" applyBorder="1" applyAlignment="1">
      <alignment horizontal="right" vertical="center"/>
    </xf>
    <xf numFmtId="4" fontId="48" fillId="18" borderId="52" xfId="0" applyNumberFormat="1" applyFont="1" applyFill="1" applyBorder="1" applyAlignment="1">
      <alignment horizontal="right" vertical="center"/>
    </xf>
    <xf numFmtId="4" fontId="45" fillId="0" borderId="0" xfId="0" applyNumberFormat="1" applyFont="1" applyFill="1" applyAlignment="1">
      <alignment vertical="top"/>
    </xf>
    <xf numFmtId="4" fontId="45" fillId="0" borderId="0" xfId="0" applyNumberFormat="1" applyFont="1" applyFill="1"/>
    <xf numFmtId="0" fontId="45" fillId="0" borderId="0" xfId="0" applyFont="1" applyFill="1" applyAlignment="1">
      <alignment vertical="top"/>
    </xf>
    <xf numFmtId="0" fontId="48" fillId="20" borderId="28" xfId="0" applyFont="1" applyFill="1" applyBorder="1" applyAlignment="1">
      <alignment horizontal="left"/>
    </xf>
    <xf numFmtId="0" fontId="48" fillId="20" borderId="11" xfId="0" applyFont="1" applyFill="1" applyBorder="1" applyAlignment="1">
      <alignment horizontal="left"/>
    </xf>
    <xf numFmtId="0" fontId="48" fillId="20" borderId="11" xfId="0" applyFont="1" applyFill="1" applyBorder="1" applyAlignment="1">
      <alignment horizontal="center"/>
    </xf>
    <xf numFmtId="3" fontId="48" fillId="20" borderId="11" xfId="0" applyNumberFormat="1" applyFont="1" applyFill="1" applyBorder="1" applyAlignment="1">
      <alignment horizontal="center"/>
    </xf>
    <xf numFmtId="4" fontId="48" fillId="20" borderId="11" xfId="0" applyNumberFormat="1" applyFont="1" applyFill="1" applyBorder="1" applyAlignment="1">
      <alignment horizontal="right"/>
    </xf>
    <xf numFmtId="4" fontId="48" fillId="20" borderId="33" xfId="0" applyNumberFormat="1" applyFont="1" applyFill="1" applyBorder="1" applyAlignment="1">
      <alignment horizontal="right"/>
    </xf>
    <xf numFmtId="4" fontId="48" fillId="20" borderId="28" xfId="0" applyNumberFormat="1" applyFont="1" applyFill="1" applyBorder="1" applyAlignment="1">
      <alignment horizontal="right"/>
    </xf>
    <xf numFmtId="4" fontId="48" fillId="20" borderId="29" xfId="0" applyNumberFormat="1" applyFont="1" applyFill="1" applyBorder="1" applyAlignment="1">
      <alignment horizontal="right"/>
    </xf>
    <xf numFmtId="4" fontId="48" fillId="20" borderId="45" xfId="0" applyNumberFormat="1" applyFont="1" applyFill="1" applyBorder="1" applyAlignment="1">
      <alignment horizontal="right"/>
    </xf>
    <xf numFmtId="4" fontId="48" fillId="20" borderId="52" xfId="0" applyNumberFormat="1" applyFont="1" applyFill="1" applyBorder="1" applyAlignment="1">
      <alignment horizontal="right"/>
    </xf>
    <xf numFmtId="0" fontId="48" fillId="0" borderId="0" xfId="0" applyFont="1" applyFill="1" applyAlignment="1">
      <alignment vertical="top"/>
    </xf>
    <xf numFmtId="2" fontId="48" fillId="19" borderId="28" xfId="0" applyNumberFormat="1" applyFont="1" applyFill="1" applyBorder="1" applyAlignment="1">
      <alignment horizontal="left" vertical="top"/>
    </xf>
    <xf numFmtId="2" fontId="48" fillId="19" borderId="11" xfId="0" applyNumberFormat="1" applyFont="1" applyFill="1" applyBorder="1" applyAlignment="1">
      <alignment vertical="top" wrapText="1"/>
    </xf>
    <xf numFmtId="0" fontId="48" fillId="19" borderId="11" xfId="0" applyFont="1" applyFill="1" applyBorder="1" applyAlignment="1">
      <alignment horizontal="center" vertical="top"/>
    </xf>
    <xf numFmtId="3" fontId="48" fillId="19" borderId="11" xfId="0" applyNumberFormat="1" applyFont="1" applyFill="1" applyBorder="1" applyAlignment="1">
      <alignment horizontal="center" vertical="top"/>
    </xf>
    <xf numFmtId="4" fontId="48" fillId="19" borderId="11" xfId="0" applyNumberFormat="1" applyFont="1" applyFill="1" applyBorder="1" applyAlignment="1">
      <alignment horizontal="right" vertical="top"/>
    </xf>
    <xf numFmtId="4" fontId="48" fillId="19" borderId="33" xfId="0" applyNumberFormat="1" applyFont="1" applyFill="1" applyBorder="1" applyAlignment="1">
      <alignment horizontal="right" vertical="top"/>
    </xf>
    <xf numFmtId="4" fontId="48" fillId="19" borderId="28" xfId="0" applyNumberFormat="1" applyFont="1" applyFill="1" applyBorder="1" applyAlignment="1">
      <alignment horizontal="right" vertical="top"/>
    </xf>
    <xf numFmtId="4" fontId="48" fillId="19" borderId="29" xfId="0" applyNumberFormat="1" applyFont="1" applyFill="1" applyBorder="1" applyAlignment="1">
      <alignment horizontal="right" vertical="top"/>
    </xf>
    <xf numFmtId="4" fontId="48" fillId="19" borderId="45" xfId="0" applyNumberFormat="1" applyFont="1" applyFill="1" applyBorder="1" applyAlignment="1">
      <alignment horizontal="right" vertical="top"/>
    </xf>
    <xf numFmtId="4" fontId="48" fillId="19" borderId="52" xfId="0" applyNumberFormat="1" applyFont="1" applyFill="1" applyBorder="1" applyAlignment="1">
      <alignment horizontal="right" vertical="top"/>
    </xf>
    <xf numFmtId="2" fontId="45" fillId="0" borderId="28" xfId="0" applyNumberFormat="1" applyFont="1" applyFill="1" applyBorder="1" applyAlignment="1">
      <alignment horizontal="left" vertical="top"/>
    </xf>
    <xf numFmtId="2" fontId="45" fillId="0" borderId="11" xfId="0" applyNumberFormat="1" applyFont="1" applyFill="1" applyBorder="1" applyAlignment="1">
      <alignment horizontal="left" vertical="top" wrapText="1" indent="1"/>
    </xf>
    <xf numFmtId="0" fontId="48" fillId="0" borderId="11" xfId="0" applyFont="1" applyFill="1" applyBorder="1" applyAlignment="1">
      <alignment horizontal="center" vertical="top"/>
    </xf>
    <xf numFmtId="3" fontId="48" fillId="0" borderId="11" xfId="0" applyNumberFormat="1" applyFont="1" applyFill="1" applyBorder="1" applyAlignment="1">
      <alignment horizontal="center" vertical="top"/>
    </xf>
    <xf numFmtId="4" fontId="45" fillId="0" borderId="11" xfId="0" applyNumberFormat="1" applyFont="1" applyFill="1" applyBorder="1" applyAlignment="1">
      <alignment horizontal="right" vertical="top"/>
    </xf>
    <xf numFmtId="4" fontId="45" fillId="0" borderId="33" xfId="0" applyNumberFormat="1" applyFont="1" applyFill="1" applyBorder="1" applyAlignment="1">
      <alignment horizontal="right" vertical="top"/>
    </xf>
    <xf numFmtId="4" fontId="45" fillId="26" borderId="28" xfId="0" applyNumberFormat="1" applyFont="1" applyFill="1" applyBorder="1" applyAlignment="1">
      <alignment horizontal="right" vertical="top"/>
    </xf>
    <xf numFmtId="4" fontId="45" fillId="0" borderId="29" xfId="0" applyNumberFormat="1" applyFont="1" applyFill="1" applyBorder="1" applyAlignment="1">
      <alignment horizontal="right" vertical="top"/>
    </xf>
    <xf numFmtId="4" fontId="45" fillId="0" borderId="45" xfId="0" applyNumberFormat="1" applyFont="1" applyFill="1" applyBorder="1" applyAlignment="1">
      <alignment horizontal="right" vertical="top"/>
    </xf>
    <xf numFmtId="4" fontId="45" fillId="0" borderId="28" xfId="0" applyNumberFormat="1" applyFont="1" applyFill="1" applyBorder="1" applyAlignment="1">
      <alignment horizontal="right" vertical="top"/>
    </xf>
    <xf numFmtId="4" fontId="45" fillId="0" borderId="27" xfId="0" applyNumberFormat="1" applyFont="1" applyFill="1" applyBorder="1" applyAlignment="1">
      <alignment horizontal="right" vertical="top"/>
    </xf>
    <xf numFmtId="2" fontId="48" fillId="19" borderId="11" xfId="0" applyNumberFormat="1" applyFont="1" applyFill="1" applyBorder="1" applyAlignment="1">
      <alignment horizontal="left" vertical="top"/>
    </xf>
    <xf numFmtId="2" fontId="45" fillId="0" borderId="11" xfId="0" applyNumberFormat="1" applyFont="1" applyFill="1" applyBorder="1" applyAlignment="1">
      <alignment horizontal="center" vertical="top"/>
    </xf>
    <xf numFmtId="2" fontId="45" fillId="0" borderId="11" xfId="0" applyNumberFormat="1" applyFont="1" applyFill="1" applyBorder="1" applyAlignment="1">
      <alignment horizontal="center" vertical="top" wrapText="1"/>
    </xf>
    <xf numFmtId="2" fontId="48" fillId="19" borderId="11" xfId="0" applyNumberFormat="1" applyFont="1" applyFill="1" applyBorder="1" applyAlignment="1">
      <alignment horizontal="left" vertical="top" wrapText="1"/>
    </xf>
    <xf numFmtId="168" fontId="48" fillId="20" borderId="28" xfId="0" applyNumberFormat="1" applyFont="1" applyFill="1" applyBorder="1" applyAlignment="1">
      <alignment horizontal="left"/>
    </xf>
    <xf numFmtId="49" fontId="48" fillId="17" borderId="11" xfId="0" applyNumberFormat="1" applyFont="1" applyFill="1" applyBorder="1" applyAlignment="1">
      <alignment horizontal="left" vertical="center"/>
    </xf>
    <xf numFmtId="4" fontId="48" fillId="18" borderId="102" xfId="0" applyNumberFormat="1" applyFont="1" applyFill="1" applyBorder="1" applyAlignment="1">
      <alignment horizontal="right" vertical="center"/>
    </xf>
    <xf numFmtId="2" fontId="48" fillId="19" borderId="11" xfId="0" applyNumberFormat="1" applyFont="1" applyFill="1" applyBorder="1" applyAlignment="1">
      <alignment horizontal="center" vertical="top"/>
    </xf>
    <xf numFmtId="0" fontId="48" fillId="19" borderId="11" xfId="0" applyFont="1" applyFill="1" applyBorder="1" applyAlignment="1">
      <alignment horizontal="center" vertical="top" wrapText="1"/>
    </xf>
    <xf numFmtId="2" fontId="48" fillId="17" borderId="11" xfId="0" applyNumberFormat="1" applyFont="1" applyFill="1" applyBorder="1" applyAlignment="1">
      <alignment horizontal="left" vertical="center" wrapText="1"/>
    </xf>
    <xf numFmtId="4" fontId="45" fillId="0" borderId="0" xfId="0" applyNumberFormat="1" applyFont="1" applyFill="1" applyAlignment="1">
      <alignment vertical="center"/>
    </xf>
    <xf numFmtId="0" fontId="45" fillId="0" borderId="0" xfId="0" applyFont="1" applyFill="1" applyAlignment="1">
      <alignment vertical="center"/>
    </xf>
    <xf numFmtId="0" fontId="48" fillId="20" borderId="11" xfId="0" applyFont="1" applyFill="1" applyBorder="1" applyAlignment="1">
      <alignment horizontal="left" wrapText="1"/>
    </xf>
    <xf numFmtId="0" fontId="48" fillId="17" borderId="11" xfId="0" applyNumberFormat="1" applyFont="1" applyFill="1" applyBorder="1" applyAlignment="1">
      <alignment horizontal="left" vertical="center"/>
    </xf>
    <xf numFmtId="0" fontId="48" fillId="20" borderId="11" xfId="0" applyFont="1" applyFill="1" applyBorder="1" applyAlignment="1">
      <alignment horizontal="justify" wrapText="1"/>
    </xf>
    <xf numFmtId="0" fontId="48" fillId="18" borderId="11" xfId="0" applyNumberFormat="1" applyFont="1" applyFill="1" applyBorder="1" applyAlignment="1">
      <alignment vertical="center"/>
    </xf>
    <xf numFmtId="0" fontId="48" fillId="32" borderId="11" xfId="0" applyFont="1" applyFill="1" applyBorder="1" applyAlignment="1">
      <alignment horizontal="center"/>
    </xf>
    <xf numFmtId="3" fontId="48" fillId="32" borderId="11" xfId="0" applyNumberFormat="1" applyFont="1" applyFill="1" applyBorder="1" applyAlignment="1">
      <alignment horizontal="center"/>
    </xf>
    <xf numFmtId="0" fontId="45" fillId="0" borderId="11" xfId="0" applyNumberFormat="1" applyFont="1" applyFill="1" applyBorder="1" applyAlignment="1">
      <alignment horizontal="left" vertical="top" indent="1"/>
    </xf>
    <xf numFmtId="1" fontId="45" fillId="0" borderId="11" xfId="0" applyNumberFormat="1" applyFont="1" applyFill="1" applyBorder="1" applyAlignment="1">
      <alignment horizontal="center" vertical="top" wrapText="1"/>
    </xf>
    <xf numFmtId="4" fontId="45" fillId="0" borderId="11" xfId="0" applyNumberFormat="1" applyFont="1" applyFill="1" applyBorder="1" applyAlignment="1">
      <alignment horizontal="right" vertical="top" wrapText="1"/>
    </xf>
    <xf numFmtId="4" fontId="45" fillId="0" borderId="33" xfId="0" applyNumberFormat="1" applyFont="1" applyFill="1" applyBorder="1" applyAlignment="1">
      <alignment horizontal="right" vertical="top" wrapText="1"/>
    </xf>
    <xf numFmtId="4" fontId="45" fillId="0" borderId="28" xfId="0" applyNumberFormat="1" applyFont="1" applyFill="1" applyBorder="1" applyAlignment="1">
      <alignment horizontal="right" vertical="top" wrapText="1"/>
    </xf>
    <xf numFmtId="4" fontId="45" fillId="0" borderId="45" xfId="0" applyNumberFormat="1" applyFont="1" applyFill="1" applyBorder="1" applyAlignment="1">
      <alignment horizontal="right" vertical="top" wrapText="1"/>
    </xf>
    <xf numFmtId="1" fontId="48" fillId="32" borderId="11" xfId="0" applyNumberFormat="1" applyFont="1" applyFill="1" applyBorder="1" applyAlignment="1">
      <alignment horizontal="center"/>
    </xf>
    <xf numFmtId="0" fontId="48" fillId="19" borderId="28" xfId="0" applyFont="1" applyFill="1" applyBorder="1" applyAlignment="1">
      <alignment horizontal="left"/>
    </xf>
    <xf numFmtId="0" fontId="48" fillId="19" borderId="11" xfId="0" applyFont="1" applyFill="1" applyBorder="1" applyAlignment="1">
      <alignment horizontal="left" vertical="top" wrapText="1"/>
    </xf>
    <xf numFmtId="0" fontId="48" fillId="34" borderId="11" xfId="0" applyFont="1" applyFill="1" applyBorder="1" applyAlignment="1">
      <alignment horizontal="center" wrapText="1"/>
    </xf>
    <xf numFmtId="3" fontId="48" fillId="34" borderId="11" xfId="0" applyNumberFormat="1" applyFont="1" applyFill="1" applyBorder="1" applyAlignment="1">
      <alignment horizontal="center"/>
    </xf>
    <xf numFmtId="4" fontId="48" fillId="19" borderId="11" xfId="0" applyNumberFormat="1" applyFont="1" applyFill="1" applyBorder="1" applyAlignment="1">
      <alignment horizontal="right"/>
    </xf>
    <xf numFmtId="4" fontId="48" fillId="19" borderId="33" xfId="0" applyNumberFormat="1" applyFont="1" applyFill="1" applyBorder="1" applyAlignment="1">
      <alignment horizontal="right"/>
    </xf>
    <xf numFmtId="4" fontId="48" fillId="19" borderId="28" xfId="0" applyNumberFormat="1" applyFont="1" applyFill="1" applyBorder="1" applyAlignment="1">
      <alignment horizontal="right"/>
    </xf>
    <xf numFmtId="4" fontId="48" fillId="19" borderId="29" xfId="0" applyNumberFormat="1" applyFont="1" applyFill="1" applyBorder="1" applyAlignment="1">
      <alignment horizontal="right"/>
    </xf>
    <xf numFmtId="4" fontId="48" fillId="19" borderId="45" xfId="0" applyNumberFormat="1" applyFont="1" applyFill="1" applyBorder="1" applyAlignment="1">
      <alignment horizontal="right"/>
    </xf>
    <xf numFmtId="4" fontId="48" fillId="19" borderId="52" xfId="0" applyNumberFormat="1" applyFont="1" applyFill="1" applyBorder="1" applyAlignment="1">
      <alignment horizontal="right"/>
    </xf>
    <xf numFmtId="1" fontId="48" fillId="34" borderId="11" xfId="0" applyNumberFormat="1" applyFont="1" applyFill="1" applyBorder="1" applyAlignment="1">
      <alignment horizontal="center"/>
    </xf>
    <xf numFmtId="0" fontId="48" fillId="19" borderId="28" xfId="0" applyFont="1" applyFill="1" applyBorder="1" applyAlignment="1">
      <alignment horizontal="left" vertical="top"/>
    </xf>
    <xf numFmtId="0" fontId="48" fillId="34" borderId="11" xfId="0" applyFont="1" applyFill="1" applyBorder="1" applyAlignment="1">
      <alignment horizontal="center" vertical="top" wrapText="1"/>
    </xf>
    <xf numFmtId="4" fontId="48" fillId="19" borderId="111" xfId="0" applyNumberFormat="1" applyFont="1" applyFill="1" applyBorder="1" applyAlignment="1">
      <alignment horizontal="right"/>
    </xf>
    <xf numFmtId="3" fontId="48" fillId="19" borderId="28" xfId="0" applyNumberFormat="1" applyFont="1" applyFill="1" applyBorder="1" applyAlignment="1">
      <alignment horizontal="left"/>
    </xf>
    <xf numFmtId="3" fontId="48" fillId="19" borderId="28" xfId="0" applyNumberFormat="1" applyFont="1" applyFill="1" applyBorder="1" applyAlignment="1">
      <alignment horizontal="left" vertical="top"/>
    </xf>
    <xf numFmtId="0" fontId="48" fillId="19" borderId="11" xfId="0" applyFont="1" applyFill="1" applyBorder="1" applyAlignment="1">
      <alignment horizontal="left" vertical="top" wrapText="1" indent="1"/>
    </xf>
    <xf numFmtId="4" fontId="48" fillId="17" borderId="30" xfId="0" applyNumberFormat="1" applyFont="1" applyFill="1" applyBorder="1" applyAlignment="1">
      <alignment horizontal="right"/>
    </xf>
    <xf numFmtId="4" fontId="48" fillId="17" borderId="65" xfId="0" applyNumberFormat="1" applyFont="1" applyFill="1" applyBorder="1" applyAlignment="1">
      <alignment horizontal="right"/>
    </xf>
    <xf numFmtId="4" fontId="48" fillId="17" borderId="64" xfId="0" applyNumberFormat="1" applyFont="1" applyFill="1" applyBorder="1" applyAlignment="1">
      <alignment horizontal="right"/>
    </xf>
    <xf numFmtId="4" fontId="48" fillId="17" borderId="32" xfId="0" applyNumberFormat="1" applyFont="1" applyFill="1" applyBorder="1" applyAlignment="1">
      <alignment horizontal="right"/>
    </xf>
    <xf numFmtId="4" fontId="48" fillId="17" borderId="66" xfId="0" applyNumberFormat="1" applyFont="1" applyFill="1" applyBorder="1" applyAlignment="1">
      <alignment horizontal="right"/>
    </xf>
    <xf numFmtId="4" fontId="48" fillId="17" borderId="97" xfId="0" applyNumberFormat="1" applyFont="1" applyFill="1" applyBorder="1" applyAlignment="1">
      <alignment horizontal="right"/>
    </xf>
    <xf numFmtId="3" fontId="48" fillId="23" borderId="90" xfId="0" applyNumberFormat="1" applyFont="1" applyFill="1" applyBorder="1" applyAlignment="1">
      <alignment horizontal="center"/>
    </xf>
    <xf numFmtId="4" fontId="48" fillId="23" borderId="90" xfId="0" applyNumberFormat="1" applyFont="1" applyFill="1" applyBorder="1" applyAlignment="1">
      <alignment horizontal="right"/>
    </xf>
    <xf numFmtId="4" fontId="48" fillId="23" borderId="110" xfId="0" applyNumberFormat="1" applyFont="1" applyFill="1" applyBorder="1" applyAlignment="1">
      <alignment horizontal="right"/>
    </xf>
    <xf numFmtId="0" fontId="48" fillId="20" borderId="35" xfId="0" applyFont="1" applyFill="1" applyBorder="1" applyAlignment="1">
      <alignment horizontal="left"/>
    </xf>
    <xf numFmtId="0" fontId="48" fillId="20" borderId="36" xfId="0" applyFont="1" applyFill="1" applyBorder="1" applyAlignment="1">
      <alignment horizontal="left"/>
    </xf>
    <xf numFmtId="0" fontId="48" fillId="20" borderId="36" xfId="0" applyFont="1" applyFill="1" applyBorder="1" applyAlignment="1">
      <alignment horizontal="center"/>
    </xf>
    <xf numFmtId="3" fontId="48" fillId="20" borderId="36" xfId="0" applyNumberFormat="1" applyFont="1" applyFill="1" applyBorder="1" applyAlignment="1">
      <alignment horizontal="center"/>
    </xf>
    <xf numFmtId="4" fontId="48" fillId="20" borderId="36" xfId="0" applyNumberFormat="1" applyFont="1" applyFill="1" applyBorder="1" applyAlignment="1">
      <alignment horizontal="right"/>
    </xf>
    <xf numFmtId="4" fontId="48" fillId="20" borderId="11" xfId="0" applyNumberFormat="1" applyFont="1" applyFill="1" applyBorder="1" applyAlignment="1"/>
    <xf numFmtId="4" fontId="48" fillId="20" borderId="11" xfId="0" applyNumberFormat="1" applyFont="1" applyFill="1" applyBorder="1" applyAlignment="1">
      <alignment horizontal="left"/>
    </xf>
    <xf numFmtId="4" fontId="48" fillId="20" borderId="11" xfId="0" applyNumberFormat="1" applyFont="1" applyFill="1" applyBorder="1" applyAlignment="1">
      <alignment horizontal="left" indent="1"/>
    </xf>
    <xf numFmtId="4" fontId="48" fillId="20" borderId="114" xfId="0" applyNumberFormat="1" applyFont="1" applyFill="1" applyBorder="1" applyAlignment="1">
      <alignment horizontal="right"/>
    </xf>
    <xf numFmtId="4" fontId="48" fillId="20" borderId="115" xfId="0" applyNumberFormat="1" applyFont="1" applyFill="1" applyBorder="1" applyAlignment="1">
      <alignment horizontal="right"/>
    </xf>
    <xf numFmtId="4" fontId="48" fillId="20" borderId="11" xfId="0" applyNumberFormat="1" applyFont="1" applyFill="1" applyBorder="1" applyAlignment="1">
      <alignment horizontal="center"/>
    </xf>
    <xf numFmtId="4" fontId="48" fillId="17" borderId="11" xfId="0" applyNumberFormat="1" applyFont="1" applyFill="1" applyBorder="1" applyAlignment="1">
      <alignment horizontal="right"/>
    </xf>
    <xf numFmtId="4" fontId="48" fillId="17" borderId="33" xfId="0" applyNumberFormat="1" applyFont="1" applyFill="1" applyBorder="1" applyAlignment="1">
      <alignment horizontal="right"/>
    </xf>
    <xf numFmtId="4" fontId="48" fillId="17" borderId="115" xfId="0" applyNumberFormat="1" applyFont="1" applyFill="1" applyBorder="1" applyAlignment="1">
      <alignment horizontal="right"/>
    </xf>
    <xf numFmtId="4" fontId="48" fillId="17" borderId="45" xfId="0" applyNumberFormat="1" applyFont="1" applyFill="1" applyBorder="1" applyAlignment="1">
      <alignment horizontal="right"/>
    </xf>
    <xf numFmtId="4" fontId="48" fillId="21" borderId="30" xfId="0" applyNumberFormat="1" applyFont="1" applyFill="1" applyBorder="1" applyAlignment="1">
      <alignment horizontal="right"/>
    </xf>
    <xf numFmtId="4" fontId="48" fillId="21" borderId="65" xfId="0" applyNumberFormat="1" applyFont="1" applyFill="1" applyBorder="1" applyAlignment="1">
      <alignment horizontal="right"/>
    </xf>
    <xf numFmtId="4" fontId="48" fillId="21" borderId="116" xfId="0" applyNumberFormat="1" applyFont="1" applyFill="1" applyBorder="1" applyAlignment="1">
      <alignment horizontal="right"/>
    </xf>
    <xf numFmtId="4" fontId="48" fillId="21" borderId="66" xfId="0" applyNumberFormat="1" applyFont="1" applyFill="1" applyBorder="1" applyAlignment="1">
      <alignment horizontal="right"/>
    </xf>
    <xf numFmtId="0" fontId="48" fillId="0" borderId="0" xfId="0" applyFont="1" applyBorder="1" applyAlignment="1">
      <alignment vertical="center" wrapText="1"/>
    </xf>
    <xf numFmtId="0" fontId="97" fillId="0" borderId="0" xfId="0" applyFont="1" applyBorder="1" applyAlignment="1">
      <alignment vertical="center" wrapText="1"/>
    </xf>
    <xf numFmtId="0" fontId="97" fillId="0" borderId="0" xfId="0" applyFont="1" applyBorder="1" applyAlignment="1">
      <alignment horizontal="center" vertical="center" wrapText="1"/>
    </xf>
    <xf numFmtId="0" fontId="48" fillId="0" borderId="0" xfId="0" applyFont="1" applyAlignment="1">
      <alignment horizontal="left"/>
    </xf>
    <xf numFmtId="4" fontId="45" fillId="0" borderId="52" xfId="0" applyNumberFormat="1" applyFont="1" applyFill="1" applyBorder="1" applyAlignment="1">
      <alignment horizontal="right" vertical="top"/>
    </xf>
    <xf numFmtId="2" fontId="45" fillId="0" borderId="28" xfId="0" applyNumberFormat="1" applyFont="1" applyFill="1" applyBorder="1" applyAlignment="1">
      <alignment horizontal="center" vertical="top" wrapText="1"/>
    </xf>
    <xf numFmtId="2" fontId="45" fillId="0" borderId="45" xfId="0" applyNumberFormat="1" applyFont="1" applyFill="1" applyBorder="1" applyAlignment="1">
      <alignment horizontal="center" vertical="top" wrapText="1"/>
    </xf>
    <xf numFmtId="2" fontId="45" fillId="0" borderId="33" xfId="0" applyNumberFormat="1" applyFont="1" applyFill="1" applyBorder="1" applyAlignment="1">
      <alignment horizontal="right" vertical="top" wrapText="1"/>
    </xf>
    <xf numFmtId="2" fontId="45" fillId="0" borderId="33" xfId="0" applyNumberFormat="1" applyFont="1" applyFill="1" applyBorder="1" applyAlignment="1">
      <alignment horizontal="center" vertical="top" wrapText="1"/>
    </xf>
    <xf numFmtId="0" fontId="48" fillId="35" borderId="11" xfId="0" applyFont="1" applyFill="1" applyBorder="1" applyAlignment="1">
      <alignment horizontal="center" wrapText="1"/>
    </xf>
    <xf numFmtId="0" fontId="48" fillId="35" borderId="11" xfId="0" applyFont="1" applyFill="1" applyBorder="1" applyAlignment="1">
      <alignment horizontal="center" vertical="top" wrapText="1"/>
    </xf>
    <xf numFmtId="4" fontId="48" fillId="20" borderId="36" xfId="0" applyNumberFormat="1" applyFont="1" applyFill="1" applyBorder="1" applyAlignment="1"/>
    <xf numFmtId="4" fontId="48" fillId="20" borderId="33" xfId="0" applyNumberFormat="1" applyFont="1" applyFill="1" applyBorder="1" applyAlignment="1"/>
    <xf numFmtId="4" fontId="48" fillId="20" borderId="114" xfId="0" applyNumberFormat="1" applyFont="1" applyFill="1" applyBorder="1" applyAlignment="1"/>
    <xf numFmtId="4" fontId="48" fillId="20" borderId="45" xfId="0" applyNumberFormat="1" applyFont="1" applyFill="1" applyBorder="1" applyAlignment="1"/>
    <xf numFmtId="4" fontId="48" fillId="20" borderId="115" xfId="0" applyNumberFormat="1" applyFont="1" applyFill="1" applyBorder="1" applyAlignment="1"/>
    <xf numFmtId="0" fontId="48" fillId="0" borderId="0" xfId="0" applyFont="1" applyBorder="1" applyAlignment="1">
      <alignment horizontal="left"/>
    </xf>
    <xf numFmtId="0" fontId="45" fillId="0" borderId="0" xfId="0" applyFont="1" applyBorder="1" applyAlignment="1">
      <alignment horizontal="left" indent="4"/>
    </xf>
    <xf numFmtId="0" fontId="45" fillId="0" borderId="0" xfId="0" applyFont="1" applyBorder="1" applyAlignment="1">
      <alignment horizontal="center"/>
    </xf>
    <xf numFmtId="3" fontId="45" fillId="0" borderId="0" xfId="0" applyNumberFormat="1" applyFont="1" applyBorder="1" applyAlignment="1">
      <alignment horizontal="center"/>
    </xf>
    <xf numFmtId="4" fontId="45" fillId="0" borderId="0" xfId="0" applyNumberFormat="1" applyFont="1" applyBorder="1" applyAlignment="1">
      <alignment horizontal="right"/>
    </xf>
    <xf numFmtId="3" fontId="45" fillId="0" borderId="0" xfId="0" applyNumberFormat="1" applyFont="1" applyAlignment="1">
      <alignment horizontal="center"/>
    </xf>
    <xf numFmtId="4" fontId="48" fillId="33" borderId="61" xfId="0" applyNumberFormat="1" applyFont="1" applyFill="1" applyBorder="1" applyAlignment="1">
      <alignment vertical="center" wrapText="1"/>
    </xf>
    <xf numFmtId="2" fontId="45" fillId="0" borderId="11" xfId="0" applyNumberFormat="1" applyFont="1" applyFill="1" applyBorder="1" applyAlignment="1">
      <alignment horizontal="left" vertical="top"/>
    </xf>
    <xf numFmtId="4" fontId="48" fillId="23" borderId="0" xfId="0" applyNumberFormat="1" applyFont="1" applyFill="1" applyBorder="1" applyAlignment="1">
      <alignment horizontal="right"/>
    </xf>
    <xf numFmtId="4" fontId="48" fillId="20" borderId="98" xfId="0" applyNumberFormat="1" applyFont="1" applyFill="1" applyBorder="1" applyAlignment="1">
      <alignment horizontal="right"/>
    </xf>
    <xf numFmtId="4" fontId="48" fillId="20" borderId="83" xfId="0" applyNumberFormat="1" applyFont="1" applyFill="1" applyBorder="1" applyAlignment="1">
      <alignment horizontal="right"/>
    </xf>
    <xf numFmtId="4" fontId="48" fillId="20" borderId="50" xfId="0" applyNumberFormat="1" applyFont="1" applyFill="1" applyBorder="1" applyAlignment="1">
      <alignment horizontal="right"/>
    </xf>
    <xf numFmtId="4" fontId="48" fillId="20" borderId="61" xfId="0" applyNumberFormat="1" applyFont="1" applyFill="1" applyBorder="1" applyAlignment="1">
      <alignment horizontal="right"/>
    </xf>
    <xf numFmtId="4" fontId="48" fillId="20" borderId="78" xfId="0" applyNumberFormat="1" applyFont="1" applyFill="1" applyBorder="1" applyAlignment="1">
      <alignment horizontal="right"/>
    </xf>
    <xf numFmtId="4" fontId="48" fillId="20" borderId="44" xfId="0" applyNumberFormat="1" applyFont="1" applyFill="1" applyBorder="1" applyAlignment="1">
      <alignment horizontal="right"/>
    </xf>
    <xf numFmtId="4" fontId="48" fillId="20" borderId="25" xfId="0" applyNumberFormat="1" applyFont="1" applyFill="1" applyBorder="1" applyAlignment="1">
      <alignment horizontal="right"/>
    </xf>
    <xf numFmtId="4" fontId="48" fillId="17" borderId="28" xfId="0" applyNumberFormat="1" applyFont="1" applyFill="1" applyBorder="1" applyAlignment="1">
      <alignment horizontal="right"/>
    </xf>
    <xf numFmtId="4" fontId="48" fillId="17" borderId="29" xfId="0" applyNumberFormat="1" applyFont="1" applyFill="1" applyBorder="1" applyAlignment="1">
      <alignment horizontal="right"/>
    </xf>
    <xf numFmtId="4" fontId="48" fillId="17" borderId="52" xfId="0" applyNumberFormat="1" applyFont="1" applyFill="1" applyBorder="1" applyAlignment="1">
      <alignment horizontal="right"/>
    </xf>
    <xf numFmtId="4" fontId="48" fillId="21" borderId="64" xfId="0" applyNumberFormat="1" applyFont="1" applyFill="1" applyBorder="1" applyAlignment="1">
      <alignment horizontal="right"/>
    </xf>
    <xf numFmtId="4" fontId="48" fillId="21" borderId="32" xfId="0" applyNumberFormat="1" applyFont="1" applyFill="1" applyBorder="1" applyAlignment="1">
      <alignment horizontal="right"/>
    </xf>
    <xf numFmtId="4" fontId="48" fillId="21" borderId="97" xfId="0" applyNumberFormat="1" applyFont="1" applyFill="1" applyBorder="1" applyAlignment="1">
      <alignment horizontal="right"/>
    </xf>
    <xf numFmtId="0" fontId="48" fillId="0" borderId="90" xfId="0" applyFont="1" applyBorder="1" applyAlignment="1">
      <alignment vertical="center" wrapText="1"/>
    </xf>
    <xf numFmtId="0" fontId="97" fillId="0" borderId="90" xfId="0" applyFont="1" applyBorder="1" applyAlignment="1">
      <alignment vertical="center" wrapText="1"/>
    </xf>
    <xf numFmtId="0" fontId="97" fillId="0" borderId="90" xfId="0" applyFont="1" applyBorder="1" applyAlignment="1">
      <alignment horizontal="center" vertical="center" wrapText="1"/>
    </xf>
    <xf numFmtId="1" fontId="45" fillId="0" borderId="11" xfId="0" applyNumberFormat="1" applyFont="1" applyFill="1" applyBorder="1" applyAlignment="1">
      <alignment horizontal="right" vertical="top" wrapText="1"/>
    </xf>
    <xf numFmtId="1" fontId="48" fillId="32" borderId="11" xfId="0" applyNumberFormat="1" applyFont="1" applyFill="1" applyBorder="1" applyAlignment="1">
      <alignment horizontal="right"/>
    </xf>
    <xf numFmtId="1" fontId="48" fillId="35" borderId="11" xfId="0" applyNumberFormat="1" applyFont="1" applyFill="1" applyBorder="1" applyAlignment="1">
      <alignment horizontal="right"/>
    </xf>
    <xf numFmtId="3" fontId="48" fillId="18" borderId="11" xfId="0" applyNumberFormat="1" applyFont="1" applyFill="1" applyBorder="1" applyAlignment="1">
      <alignment horizontal="right" vertical="center"/>
    </xf>
    <xf numFmtId="3" fontId="48" fillId="20" borderId="11" xfId="0" applyNumberFormat="1" applyFont="1" applyFill="1" applyBorder="1" applyAlignment="1">
      <alignment horizontal="right"/>
    </xf>
    <xf numFmtId="0" fontId="48" fillId="19" borderId="11" xfId="0" applyNumberFormat="1" applyFont="1" applyFill="1" applyBorder="1" applyAlignment="1">
      <alignment horizontal="right" vertical="top" wrapText="1"/>
    </xf>
    <xf numFmtId="0" fontId="48" fillId="19" borderId="11" xfId="0" applyNumberFormat="1" applyFont="1" applyFill="1" applyBorder="1" applyAlignment="1">
      <alignment horizontal="right" vertical="top"/>
    </xf>
    <xf numFmtId="0" fontId="48" fillId="20" borderId="11" xfId="0" applyNumberFormat="1" applyFont="1" applyFill="1" applyBorder="1" applyAlignment="1">
      <alignment horizontal="right"/>
    </xf>
    <xf numFmtId="3" fontId="48" fillId="19" borderId="11" xfId="0" applyNumberFormat="1" applyFont="1" applyFill="1" applyBorder="1" applyAlignment="1">
      <alignment horizontal="right" vertical="top"/>
    </xf>
    <xf numFmtId="3" fontId="48" fillId="32" borderId="11" xfId="0" applyNumberFormat="1" applyFont="1" applyFill="1" applyBorder="1" applyAlignment="1">
      <alignment horizontal="right"/>
    </xf>
    <xf numFmtId="1" fontId="48" fillId="34" borderId="11" xfId="0" applyNumberFormat="1" applyFont="1" applyFill="1" applyBorder="1" applyAlignment="1">
      <alignment horizontal="right"/>
    </xf>
    <xf numFmtId="3" fontId="45" fillId="0" borderId="0" xfId="0" applyNumberFormat="1" applyFont="1" applyBorder="1" applyAlignment="1">
      <alignment horizontal="right"/>
    </xf>
    <xf numFmtId="3" fontId="45" fillId="0" borderId="0" xfId="0" applyNumberFormat="1" applyFont="1" applyAlignment="1">
      <alignment horizontal="right"/>
    </xf>
    <xf numFmtId="2" fontId="48" fillId="19" borderId="11" xfId="0" applyNumberFormat="1" applyFont="1" applyFill="1" applyBorder="1" applyAlignment="1">
      <alignment horizontal="center" vertical="top" wrapText="1"/>
    </xf>
    <xf numFmtId="3" fontId="48" fillId="18" borderId="11" xfId="0" applyNumberFormat="1" applyFont="1" applyFill="1" applyBorder="1" applyAlignment="1">
      <alignment vertical="center"/>
    </xf>
    <xf numFmtId="3" fontId="48" fillId="20" borderId="11" xfId="0" applyNumberFormat="1" applyFont="1" applyFill="1" applyBorder="1" applyAlignment="1"/>
    <xf numFmtId="0" fontId="48" fillId="19" borderId="11" xfId="0" applyNumberFormat="1" applyFont="1" applyFill="1" applyBorder="1" applyAlignment="1">
      <alignment vertical="top" wrapText="1"/>
    </xf>
    <xf numFmtId="0" fontId="48" fillId="19" borderId="11" xfId="0" applyNumberFormat="1" applyFont="1" applyFill="1" applyBorder="1" applyAlignment="1">
      <alignment vertical="top"/>
    </xf>
    <xf numFmtId="0" fontId="48" fillId="32" borderId="11" xfId="0" applyNumberFormat="1" applyFont="1" applyFill="1" applyBorder="1" applyAlignment="1"/>
    <xf numFmtId="1" fontId="48" fillId="32" borderId="11" xfId="0" applyNumberFormat="1" applyFont="1" applyFill="1" applyBorder="1" applyAlignment="1"/>
    <xf numFmtId="1" fontId="48" fillId="35" borderId="11" xfId="0" applyNumberFormat="1" applyFont="1" applyFill="1" applyBorder="1" applyAlignment="1"/>
    <xf numFmtId="3" fontId="45" fillId="0" borderId="0" xfId="0" applyNumberFormat="1" applyFont="1" applyBorder="1" applyAlignment="1"/>
    <xf numFmtId="3" fontId="45" fillId="0" borderId="0" xfId="0" applyNumberFormat="1" applyFont="1" applyAlignment="1"/>
    <xf numFmtId="3" fontId="48" fillId="23" borderId="90" xfId="0" applyNumberFormat="1" applyFont="1" applyFill="1" applyBorder="1" applyAlignment="1">
      <alignment horizontal="right"/>
    </xf>
    <xf numFmtId="0" fontId="48" fillId="17" borderId="11" xfId="0" applyFont="1" applyFill="1" applyBorder="1" applyAlignment="1">
      <alignment horizontal="left" vertical="center"/>
    </xf>
    <xf numFmtId="3" fontId="48" fillId="0" borderId="11" xfId="0" applyNumberFormat="1" applyFont="1" applyFill="1" applyBorder="1" applyAlignment="1">
      <alignment horizontal="right" vertical="top"/>
    </xf>
    <xf numFmtId="2" fontId="45" fillId="0" borderId="11" xfId="0" applyNumberFormat="1" applyFont="1" applyFill="1" applyBorder="1" applyAlignment="1">
      <alignment horizontal="right" vertical="top" wrapText="1"/>
    </xf>
    <xf numFmtId="2" fontId="45" fillId="0" borderId="28" xfId="0" applyNumberFormat="1" applyFont="1" applyFill="1" applyBorder="1" applyAlignment="1">
      <alignment horizontal="right" vertical="top" wrapText="1"/>
    </xf>
    <xf numFmtId="2" fontId="45" fillId="0" borderId="45" xfId="0" applyNumberFormat="1" applyFont="1" applyFill="1" applyBorder="1" applyAlignment="1">
      <alignment horizontal="right" vertical="top" wrapText="1"/>
    </xf>
    <xf numFmtId="2" fontId="48" fillId="19" borderId="28" xfId="0" applyNumberFormat="1" applyFont="1" applyFill="1" applyBorder="1" applyAlignment="1">
      <alignment horizontal="left" vertical="top" wrapText="1"/>
    </xf>
    <xf numFmtId="2" fontId="48" fillId="19" borderId="11" xfId="0" applyNumberFormat="1" applyFont="1" applyFill="1" applyBorder="1" applyAlignment="1">
      <alignment horizontal="right" vertical="top" wrapText="1"/>
    </xf>
    <xf numFmtId="4" fontId="45" fillId="26" borderId="45" xfId="0" applyNumberFormat="1" applyFont="1" applyFill="1" applyBorder="1" applyAlignment="1">
      <alignment horizontal="right" vertical="top"/>
    </xf>
    <xf numFmtId="3" fontId="48" fillId="23" borderId="90" xfId="0" applyNumberFormat="1" applyFont="1" applyFill="1" applyBorder="1" applyAlignment="1"/>
    <xf numFmtId="3" fontId="48" fillId="0" borderId="11" xfId="0" applyNumberFormat="1" applyFont="1" applyFill="1" applyBorder="1" applyAlignment="1">
      <alignment vertical="top"/>
    </xf>
    <xf numFmtId="2" fontId="45" fillId="0" borderId="11" xfId="0" applyNumberFormat="1" applyFont="1" applyFill="1" applyBorder="1" applyAlignment="1">
      <alignment vertical="top" wrapText="1"/>
    </xf>
    <xf numFmtId="1" fontId="45" fillId="0" borderId="11" xfId="0" applyNumberFormat="1" applyFont="1" applyFill="1" applyBorder="1" applyAlignment="1">
      <alignment vertical="top" wrapText="1"/>
    </xf>
    <xf numFmtId="4" fontId="45" fillId="0" borderId="29" xfId="0" applyNumberFormat="1" applyFont="1" applyFill="1" applyBorder="1" applyAlignment="1">
      <alignment horizontal="right" vertical="top" wrapText="1"/>
    </xf>
    <xf numFmtId="0" fontId="48" fillId="20" borderId="83" xfId="0" applyFont="1" applyFill="1" applyBorder="1" applyAlignment="1">
      <alignment horizontal="left"/>
    </xf>
    <xf numFmtId="0" fontId="48" fillId="20" borderId="50" xfId="0" applyFont="1" applyFill="1" applyBorder="1" applyAlignment="1">
      <alignment horizontal="left"/>
    </xf>
    <xf numFmtId="0" fontId="48" fillId="20" borderId="50" xfId="0" applyFont="1" applyFill="1" applyBorder="1" applyAlignment="1">
      <alignment horizontal="center"/>
    </xf>
    <xf numFmtId="3" fontId="48" fillId="20" borderId="50" xfId="0" applyNumberFormat="1" applyFont="1" applyFill="1" applyBorder="1" applyAlignment="1">
      <alignment horizontal="right"/>
    </xf>
    <xf numFmtId="4" fontId="48" fillId="20" borderId="50" xfId="0" applyNumberFormat="1" applyFont="1" applyFill="1" applyBorder="1" applyAlignment="1"/>
    <xf numFmtId="3" fontId="48" fillId="20" borderId="50" xfId="0" applyNumberFormat="1" applyFont="1" applyFill="1" applyBorder="1" applyAlignment="1"/>
    <xf numFmtId="4" fontId="48" fillId="20" borderId="83" xfId="0" applyNumberFormat="1" applyFont="1" applyFill="1" applyBorder="1" applyAlignment="1"/>
    <xf numFmtId="4" fontId="48" fillId="20" borderId="44" xfId="0" applyNumberFormat="1" applyFont="1" applyFill="1" applyBorder="1" applyAlignment="1"/>
    <xf numFmtId="4" fontId="48" fillId="20" borderId="61" xfId="0" applyNumberFormat="1" applyFont="1" applyFill="1" applyBorder="1" applyAlignment="1"/>
    <xf numFmtId="4" fontId="48" fillId="20" borderId="28" xfId="0" applyNumberFormat="1" applyFont="1" applyFill="1" applyBorder="1" applyAlignment="1"/>
    <xf numFmtId="4" fontId="48" fillId="20" borderId="29" xfId="0" applyNumberFormat="1" applyFont="1" applyFill="1" applyBorder="1" applyAlignment="1"/>
    <xf numFmtId="3" fontId="48" fillId="20" borderId="50" xfId="0" applyNumberFormat="1" applyFont="1" applyFill="1" applyBorder="1" applyAlignment="1">
      <alignment horizontal="center"/>
    </xf>
    <xf numFmtId="4" fontId="54" fillId="23" borderId="0" xfId="75" applyNumberFormat="1" applyFont="1" applyFill="1"/>
    <xf numFmtId="0" fontId="99" fillId="0" borderId="0" xfId="75" applyFont="1" applyBorder="1"/>
    <xf numFmtId="0" fontId="99" fillId="0" borderId="0" xfId="75" applyFont="1"/>
    <xf numFmtId="0" fontId="97" fillId="0" borderId="0" xfId="0" applyFont="1"/>
    <xf numFmtId="0" fontId="97" fillId="23" borderId="0" xfId="0" applyFont="1" applyFill="1"/>
    <xf numFmtId="0" fontId="99" fillId="23" borderId="0" xfId="75" applyFont="1" applyFill="1" applyBorder="1"/>
    <xf numFmtId="0" fontId="99" fillId="23" borderId="0" xfId="75" applyFont="1" applyFill="1" applyBorder="1" applyAlignment="1">
      <alignment horizontal="justify" vertical="top"/>
    </xf>
    <xf numFmtId="0" fontId="99" fillId="23" borderId="0" xfId="75" applyFont="1" applyFill="1"/>
    <xf numFmtId="17" fontId="45" fillId="33" borderId="64" xfId="76" applyNumberFormat="1" applyFont="1" applyFill="1" applyBorder="1" applyAlignment="1">
      <alignment horizontal="center" vertical="center"/>
    </xf>
    <xf numFmtId="17" fontId="45" fillId="33" borderId="30" xfId="76" applyNumberFormat="1" applyFont="1" applyFill="1" applyBorder="1" applyAlignment="1">
      <alignment horizontal="center" vertical="center"/>
    </xf>
    <xf numFmtId="17" fontId="45" fillId="33" borderId="65" xfId="76" applyNumberFormat="1" applyFont="1" applyFill="1" applyBorder="1" applyAlignment="1">
      <alignment horizontal="center" vertical="center"/>
    </xf>
    <xf numFmtId="17" fontId="45" fillId="33" borderId="32" xfId="76" applyNumberFormat="1" applyFont="1" applyFill="1" applyBorder="1" applyAlignment="1">
      <alignment horizontal="center" vertical="center"/>
    </xf>
    <xf numFmtId="0" fontId="101" fillId="0" borderId="64" xfId="75" applyFont="1" applyFill="1" applyBorder="1" applyAlignment="1">
      <alignment horizontal="center" vertical="center"/>
    </xf>
    <xf numFmtId="0" fontId="101" fillId="0" borderId="30" xfId="75" applyFont="1" applyFill="1" applyBorder="1" applyAlignment="1">
      <alignment horizontal="center" vertical="center"/>
    </xf>
    <xf numFmtId="0" fontId="101" fillId="0" borderId="65" xfId="75" applyFont="1" applyFill="1" applyBorder="1" applyAlignment="1">
      <alignment horizontal="center" vertical="center"/>
    </xf>
    <xf numFmtId="0" fontId="101" fillId="0" borderId="32" xfId="75" applyFont="1" applyFill="1" applyBorder="1" applyAlignment="1">
      <alignment horizontal="center" vertical="center"/>
    </xf>
    <xf numFmtId="0" fontId="101" fillId="0" borderId="30" xfId="75" applyFont="1" applyFill="1" applyBorder="1" applyAlignment="1">
      <alignment horizontal="left" vertical="top"/>
    </xf>
    <xf numFmtId="0" fontId="101" fillId="0" borderId="32" xfId="75" applyFont="1" applyFill="1" applyBorder="1" applyAlignment="1">
      <alignment horizontal="left" vertical="top"/>
    </xf>
    <xf numFmtId="4" fontId="45" fillId="24" borderId="45" xfId="76" applyNumberFormat="1" applyFont="1" applyFill="1" applyBorder="1" applyAlignment="1">
      <alignment horizontal="right" vertical="center"/>
    </xf>
    <xf numFmtId="4" fontId="45" fillId="24" borderId="11" xfId="76" applyNumberFormat="1" applyFont="1" applyFill="1" applyBorder="1" applyAlignment="1">
      <alignment horizontal="right" vertical="center"/>
    </xf>
    <xf numFmtId="4" fontId="45" fillId="24" borderId="28" xfId="76" applyNumberFormat="1" applyFont="1" applyFill="1" applyBorder="1" applyAlignment="1">
      <alignment horizontal="right" vertical="center"/>
    </xf>
    <xf numFmtId="4" fontId="45" fillId="24" borderId="29" xfId="76" applyNumberFormat="1" applyFont="1" applyFill="1" applyBorder="1" applyAlignment="1">
      <alignment horizontal="right" vertical="center"/>
    </xf>
    <xf numFmtId="4" fontId="45" fillId="0" borderId="45" xfId="76" applyNumberFormat="1" applyFont="1" applyFill="1" applyBorder="1" applyAlignment="1">
      <alignment horizontal="right" vertical="center"/>
    </xf>
    <xf numFmtId="4" fontId="45" fillId="0" borderId="11" xfId="76" applyNumberFormat="1" applyFont="1" applyFill="1" applyBorder="1" applyAlignment="1">
      <alignment horizontal="right" vertical="center"/>
    </xf>
    <xf numFmtId="4" fontId="45" fillId="0" borderId="33" xfId="76" applyNumberFormat="1" applyFont="1" applyFill="1" applyBorder="1" applyAlignment="1">
      <alignment horizontal="right" vertical="center"/>
    </xf>
    <xf numFmtId="4" fontId="45" fillId="0" borderId="28" xfId="76" applyNumberFormat="1" applyFont="1" applyFill="1" applyBorder="1" applyAlignment="1">
      <alignment horizontal="right" vertical="center"/>
    </xf>
    <xf numFmtId="4" fontId="45" fillId="0" borderId="29" xfId="76" applyNumberFormat="1" applyFont="1" applyFill="1" applyBorder="1" applyAlignment="1">
      <alignment horizontal="right" vertical="center"/>
    </xf>
    <xf numFmtId="4" fontId="45" fillId="0" borderId="66" xfId="76" applyNumberFormat="1" applyFont="1" applyFill="1" applyBorder="1" applyAlignment="1">
      <alignment horizontal="right" vertical="center"/>
    </xf>
    <xf numFmtId="4" fontId="45" fillId="0" borderId="30" xfId="76" applyNumberFormat="1" applyFont="1" applyFill="1" applyBorder="1" applyAlignment="1">
      <alignment horizontal="right" vertical="center"/>
    </xf>
    <xf numFmtId="4" fontId="45" fillId="0" borderId="65" xfId="76" applyNumberFormat="1" applyFont="1" applyFill="1" applyBorder="1" applyAlignment="1">
      <alignment horizontal="right" vertical="center"/>
    </xf>
    <xf numFmtId="4" fontId="45" fillId="0" borderId="64" xfId="76" applyNumberFormat="1" applyFont="1" applyFill="1" applyBorder="1" applyAlignment="1">
      <alignment horizontal="right" vertical="center"/>
    </xf>
    <xf numFmtId="4" fontId="45" fillId="0" borderId="32" xfId="76" applyNumberFormat="1" applyFont="1" applyFill="1" applyBorder="1" applyAlignment="1">
      <alignment horizontal="right" vertical="center"/>
    </xf>
    <xf numFmtId="17" fontId="45" fillId="33" borderId="66" xfId="76" applyNumberFormat="1" applyFont="1" applyFill="1" applyBorder="1" applyAlignment="1">
      <alignment horizontal="center" vertical="center"/>
    </xf>
    <xf numFmtId="0" fontId="48" fillId="33" borderId="30" xfId="0" applyFont="1" applyFill="1" applyBorder="1" applyAlignment="1" applyProtection="1"/>
    <xf numFmtId="0" fontId="45" fillId="33" borderId="30" xfId="0" applyFont="1" applyFill="1" applyBorder="1" applyAlignment="1" applyProtection="1"/>
    <xf numFmtId="0" fontId="45" fillId="0" borderId="86" xfId="0" applyFont="1" applyFill="1" applyBorder="1" applyAlignment="1" applyProtection="1">
      <alignment horizontal="center"/>
    </xf>
    <xf numFmtId="0" fontId="45" fillId="0" borderId="97" xfId="0" applyFont="1" applyFill="1" applyBorder="1" applyAlignment="1" applyProtection="1">
      <alignment horizontal="center"/>
    </xf>
    <xf numFmtId="0" fontId="48" fillId="23" borderId="0" xfId="0" applyFont="1" applyFill="1" applyBorder="1" applyAlignment="1">
      <alignment horizontal="center"/>
    </xf>
    <xf numFmtId="0" fontId="48" fillId="23" borderId="0" xfId="0" applyFont="1" applyFill="1" applyAlignment="1"/>
    <xf numFmtId="0" fontId="48" fillId="23" borderId="0" xfId="0" applyFont="1" applyFill="1" applyAlignment="1">
      <alignment horizontal="center"/>
    </xf>
    <xf numFmtId="0" fontId="45" fillId="23" borderId="35" xfId="0" applyFont="1" applyFill="1" applyBorder="1"/>
    <xf numFmtId="0" fontId="45" fillId="23" borderId="48" xfId="0" applyFont="1" applyFill="1" applyBorder="1"/>
    <xf numFmtId="49" fontId="45" fillId="23" borderId="34" xfId="0" applyNumberFormat="1" applyFont="1" applyFill="1" applyBorder="1" applyAlignment="1">
      <alignment horizontal="left" wrapText="1"/>
    </xf>
    <xf numFmtId="4" fontId="45" fillId="23" borderId="48" xfId="0" applyNumberFormat="1" applyFont="1" applyFill="1" applyBorder="1" applyAlignment="1">
      <alignment horizontal="right"/>
    </xf>
    <xf numFmtId="4" fontId="45" fillId="23" borderId="10" xfId="0" applyNumberFormat="1" applyFont="1" applyFill="1" applyBorder="1" applyAlignment="1">
      <alignment horizontal="right"/>
    </xf>
    <xf numFmtId="4" fontId="48" fillId="23" borderId="10" xfId="0" applyNumberFormat="1" applyFont="1" applyFill="1" applyBorder="1" applyAlignment="1">
      <alignment horizontal="right"/>
    </xf>
    <xf numFmtId="4" fontId="48" fillId="23" borderId="58" xfId="0" applyNumberFormat="1" applyFont="1" applyFill="1" applyBorder="1" applyAlignment="1">
      <alignment horizontal="right"/>
    </xf>
    <xf numFmtId="4" fontId="45" fillId="23" borderId="19" xfId="0" applyNumberFormat="1" applyFont="1" applyFill="1" applyBorder="1" applyAlignment="1">
      <alignment horizontal="right"/>
    </xf>
    <xf numFmtId="4" fontId="48" fillId="23" borderId="34" xfId="0" applyNumberFormat="1" applyFont="1" applyFill="1" applyBorder="1" applyAlignment="1">
      <alignment horizontal="right"/>
    </xf>
    <xf numFmtId="0" fontId="45" fillId="23" borderId="26" xfId="0" applyFont="1" applyFill="1" applyBorder="1"/>
    <xf numFmtId="0" fontId="45" fillId="23" borderId="21" xfId="0" applyFont="1" applyFill="1" applyBorder="1" applyAlignment="1">
      <alignment wrapText="1"/>
    </xf>
    <xf numFmtId="4" fontId="45" fillId="23" borderId="26" xfId="0" applyNumberFormat="1" applyFont="1" applyFill="1" applyBorder="1" applyAlignment="1">
      <alignment horizontal="right"/>
    </xf>
    <xf numFmtId="4" fontId="45" fillId="23" borderId="12" xfId="0" applyNumberFormat="1" applyFont="1" applyFill="1" applyBorder="1" applyAlignment="1">
      <alignment horizontal="right"/>
    </xf>
    <xf numFmtId="4" fontId="48" fillId="23" borderId="12" xfId="0" applyNumberFormat="1" applyFont="1" applyFill="1" applyBorder="1" applyAlignment="1">
      <alignment horizontal="right"/>
    </xf>
    <xf numFmtId="4" fontId="48" fillId="23" borderId="23" xfId="0" applyNumberFormat="1" applyFont="1" applyFill="1" applyBorder="1" applyAlignment="1">
      <alignment horizontal="right"/>
    </xf>
    <xf numFmtId="4" fontId="45" fillId="23" borderId="16" xfId="0" applyNumberFormat="1" applyFont="1" applyFill="1" applyBorder="1" applyAlignment="1">
      <alignment horizontal="right"/>
    </xf>
    <xf numFmtId="4" fontId="48" fillId="23" borderId="21" xfId="0" applyNumberFormat="1" applyFont="1" applyFill="1" applyBorder="1" applyAlignment="1">
      <alignment horizontal="right"/>
    </xf>
    <xf numFmtId="2" fontId="45" fillId="23" borderId="21" xfId="0" applyNumberFormat="1" applyFont="1" applyFill="1" applyBorder="1" applyAlignment="1">
      <alignment wrapText="1"/>
    </xf>
    <xf numFmtId="4" fontId="45" fillId="23" borderId="0" xfId="0" applyNumberFormat="1" applyFont="1" applyFill="1"/>
    <xf numFmtId="0" fontId="45" fillId="23" borderId="21" xfId="0" applyFont="1" applyFill="1" applyBorder="1" applyAlignment="1">
      <alignment horizontal="left" wrapText="1" indent="1"/>
    </xf>
    <xf numFmtId="4" fontId="48" fillId="23" borderId="15" xfId="0" applyNumberFormat="1" applyFont="1" applyFill="1" applyBorder="1" applyAlignment="1">
      <alignment horizontal="right"/>
    </xf>
    <xf numFmtId="4" fontId="48" fillId="23" borderId="55" xfId="0" applyNumberFormat="1" applyFont="1" applyFill="1" applyBorder="1" applyAlignment="1">
      <alignment horizontal="right"/>
    </xf>
    <xf numFmtId="0" fontId="45" fillId="23" borderId="98" xfId="0" applyFont="1" applyFill="1" applyBorder="1" applyAlignment="1">
      <alignment horizontal="left" wrapText="1" indent="1"/>
    </xf>
    <xf numFmtId="4" fontId="45" fillId="23" borderId="35" xfId="0" applyNumberFormat="1" applyFont="1" applyFill="1" applyBorder="1" applyAlignment="1">
      <alignment horizontal="right"/>
    </xf>
    <xf numFmtId="4" fontId="45" fillId="23" borderId="36" xfId="0" applyNumberFormat="1" applyFont="1" applyFill="1" applyBorder="1" applyAlignment="1">
      <alignment horizontal="right"/>
    </xf>
    <xf numFmtId="4" fontId="48" fillId="23" borderId="36" xfId="0" applyNumberFormat="1" applyFont="1" applyFill="1" applyBorder="1" applyAlignment="1">
      <alignment horizontal="right"/>
    </xf>
    <xf numFmtId="4" fontId="48" fillId="23" borderId="62" xfId="0" applyNumberFormat="1" applyFont="1" applyFill="1" applyBorder="1" applyAlignment="1">
      <alignment horizontal="right"/>
    </xf>
    <xf numFmtId="4" fontId="45" fillId="23" borderId="67" xfId="0" applyNumberFormat="1" applyFont="1" applyFill="1" applyBorder="1" applyAlignment="1">
      <alignment horizontal="right"/>
    </xf>
    <xf numFmtId="4" fontId="48" fillId="23" borderId="98" xfId="0" applyNumberFormat="1" applyFont="1" applyFill="1" applyBorder="1" applyAlignment="1">
      <alignment horizontal="right"/>
    </xf>
    <xf numFmtId="0" fontId="45" fillId="23" borderId="64" xfId="0" applyFont="1" applyFill="1" applyBorder="1"/>
    <xf numFmtId="4" fontId="48" fillId="23" borderId="30" xfId="0" applyNumberFormat="1" applyFont="1" applyFill="1" applyBorder="1" applyAlignment="1">
      <alignment horizontal="right"/>
    </xf>
    <xf numFmtId="4" fontId="48" fillId="23" borderId="32" xfId="66" applyNumberFormat="1" applyFont="1" applyFill="1" applyBorder="1" applyAlignment="1">
      <alignment horizontal="right"/>
    </xf>
    <xf numFmtId="4" fontId="48" fillId="23" borderId="65" xfId="66" applyNumberFormat="1" applyFont="1" applyFill="1" applyBorder="1" applyAlignment="1">
      <alignment horizontal="right"/>
    </xf>
    <xf numFmtId="0" fontId="14" fillId="23" borderId="0" xfId="0" applyFont="1" applyFill="1"/>
    <xf numFmtId="0" fontId="48" fillId="23" borderId="0" xfId="0" applyFont="1" applyFill="1" applyBorder="1" applyAlignment="1" applyProtection="1">
      <alignment vertical="center" wrapText="1"/>
    </xf>
    <xf numFmtId="0" fontId="48" fillId="23" borderId="0" xfId="0" applyFont="1" applyFill="1" applyBorder="1" applyAlignment="1" applyProtection="1">
      <alignment horizontal="center" vertical="center" wrapText="1"/>
    </xf>
    <xf numFmtId="4" fontId="48" fillId="23" borderId="0" xfId="0" applyNumberFormat="1" applyFont="1" applyFill="1" applyBorder="1" applyAlignment="1" applyProtection="1">
      <alignment horizontal="center" vertical="center" wrapText="1"/>
    </xf>
    <xf numFmtId="4" fontId="45" fillId="23" borderId="48" xfId="0" applyNumberFormat="1" applyFont="1" applyFill="1" applyBorder="1"/>
    <xf numFmtId="4" fontId="45" fillId="23" borderId="10" xfId="0" applyNumberFormat="1" applyFont="1" applyFill="1" applyBorder="1"/>
    <xf numFmtId="4" fontId="45" fillId="23" borderId="58" xfId="0" applyNumberFormat="1" applyFont="1" applyFill="1" applyBorder="1"/>
    <xf numFmtId="4" fontId="45" fillId="23" borderId="0" xfId="0" applyNumberFormat="1" applyFont="1" applyFill="1" applyBorder="1"/>
    <xf numFmtId="0" fontId="45" fillId="23" borderId="0" xfId="0" applyFont="1" applyFill="1" applyAlignment="1">
      <alignment horizontal="center"/>
    </xf>
    <xf numFmtId="0" fontId="45" fillId="23" borderId="0" xfId="0" applyFont="1" applyFill="1" applyBorder="1"/>
    <xf numFmtId="4" fontId="45" fillId="23" borderId="24" xfId="0" applyNumberFormat="1" applyFont="1" applyFill="1" applyBorder="1"/>
    <xf numFmtId="4" fontId="45" fillId="23" borderId="15" xfId="0" applyNumberFormat="1" applyFont="1" applyFill="1" applyBorder="1"/>
    <xf numFmtId="4" fontId="45" fillId="23" borderId="55" xfId="0" applyNumberFormat="1" applyFont="1" applyFill="1" applyBorder="1"/>
    <xf numFmtId="4" fontId="45" fillId="23" borderId="47" xfId="0" applyNumberFormat="1" applyFont="1" applyFill="1" applyBorder="1"/>
    <xf numFmtId="4" fontId="45" fillId="23" borderId="17" xfId="0" applyNumberFormat="1" applyFont="1" applyFill="1" applyBorder="1"/>
    <xf numFmtId="4" fontId="45" fillId="23" borderId="49" xfId="0" applyNumberFormat="1" applyFont="1" applyFill="1" applyBorder="1"/>
    <xf numFmtId="4" fontId="45" fillId="23" borderId="0" xfId="0" applyNumberFormat="1" applyFont="1" applyFill="1" applyAlignment="1">
      <alignment horizontal="right"/>
    </xf>
    <xf numFmtId="4" fontId="45" fillId="23" borderId="103" xfId="0" applyNumberFormat="1" applyFont="1" applyFill="1" applyBorder="1"/>
    <xf numFmtId="4" fontId="45" fillId="23" borderId="104" xfId="0" applyNumberFormat="1" applyFont="1" applyFill="1" applyBorder="1"/>
    <xf numFmtId="4" fontId="45" fillId="23" borderId="105" xfId="0" applyNumberFormat="1" applyFont="1" applyFill="1" applyBorder="1"/>
    <xf numFmtId="0" fontId="48" fillId="33" borderId="28" xfId="0" applyFont="1" applyFill="1" applyBorder="1" applyAlignment="1">
      <alignment horizontal="center"/>
    </xf>
    <xf numFmtId="0" fontId="48" fillId="33" borderId="11" xfId="0" applyFont="1" applyFill="1" applyBorder="1" applyAlignment="1">
      <alignment horizontal="center"/>
    </xf>
    <xf numFmtId="0" fontId="48" fillId="33" borderId="29" xfId="0" applyFont="1" applyFill="1" applyBorder="1" applyAlignment="1">
      <alignment horizontal="center"/>
    </xf>
    <xf numFmtId="0" fontId="48" fillId="33" borderId="45" xfId="0" applyFont="1" applyFill="1" applyBorder="1" applyAlignment="1">
      <alignment horizontal="center"/>
    </xf>
    <xf numFmtId="0" fontId="48" fillId="33" borderId="33" xfId="0" applyFont="1" applyFill="1" applyBorder="1" applyAlignment="1">
      <alignment horizontal="center"/>
    </xf>
    <xf numFmtId="0" fontId="48" fillId="23" borderId="65" xfId="0" applyFont="1" applyFill="1" applyBorder="1"/>
    <xf numFmtId="4" fontId="48" fillId="23" borderId="64" xfId="0" applyNumberFormat="1" applyFont="1" applyFill="1" applyBorder="1" applyAlignment="1">
      <alignment horizontal="right"/>
    </xf>
    <xf numFmtId="4" fontId="48" fillId="23" borderId="66" xfId="0" applyNumberFormat="1" applyFont="1" applyFill="1" applyBorder="1" applyAlignment="1">
      <alignment horizontal="right"/>
    </xf>
    <xf numFmtId="4" fontId="48" fillId="33" borderId="37" xfId="0" applyNumberFormat="1" applyFont="1" applyFill="1" applyBorder="1" applyAlignment="1" applyProtection="1">
      <alignment horizontal="center" vertical="center" wrapText="1"/>
    </xf>
    <xf numFmtId="4" fontId="48" fillId="33" borderId="60" xfId="0" applyNumberFormat="1" applyFont="1" applyFill="1" applyBorder="1" applyAlignment="1" applyProtection="1">
      <alignment horizontal="center" vertical="center" wrapText="1"/>
    </xf>
    <xf numFmtId="0" fontId="45" fillId="33" borderId="106" xfId="0" applyFont="1" applyFill="1" applyBorder="1"/>
    <xf numFmtId="0" fontId="105" fillId="33" borderId="107" xfId="0" applyFont="1" applyFill="1" applyBorder="1"/>
    <xf numFmtId="0" fontId="45" fillId="33" borderId="108" xfId="0" applyFont="1" applyFill="1" applyBorder="1"/>
    <xf numFmtId="0" fontId="105" fillId="33" borderId="109" xfId="0" applyFont="1" applyFill="1" applyBorder="1"/>
    <xf numFmtId="4" fontId="36" fillId="30" borderId="17" xfId="0" applyNumberFormat="1" applyFont="1" applyFill="1" applyBorder="1" applyAlignment="1" applyProtection="1">
      <alignment vertical="top" wrapText="1"/>
    </xf>
    <xf numFmtId="4" fontId="10" fillId="30" borderId="11" xfId="0" applyNumberFormat="1" applyFont="1" applyFill="1" applyBorder="1" applyAlignment="1" applyProtection="1">
      <alignment vertical="center" wrapText="1"/>
    </xf>
    <xf numFmtId="2" fontId="10" fillId="30" borderId="11" xfId="0" applyNumberFormat="1" applyFont="1" applyFill="1" applyBorder="1" applyAlignment="1" applyProtection="1">
      <alignment horizontal="center" vertical="top" wrapText="1"/>
    </xf>
    <xf numFmtId="0" fontId="10" fillId="30" borderId="11" xfId="0" applyNumberFormat="1" applyFont="1" applyFill="1" applyBorder="1" applyAlignment="1" applyProtection="1">
      <alignment horizontal="right" vertical="top" wrapText="1"/>
    </xf>
    <xf numFmtId="0" fontId="10" fillId="30" borderId="11" xfId="0" applyFont="1" applyFill="1" applyBorder="1" applyAlignment="1" applyProtection="1">
      <alignment horizontal="center" vertical="center" wrapText="1"/>
    </xf>
    <xf numFmtId="4" fontId="10" fillId="30" borderId="11" xfId="0" applyNumberFormat="1" applyFont="1" applyFill="1" applyBorder="1" applyAlignment="1" applyProtection="1">
      <alignment horizontal="right" vertical="center" wrapText="1"/>
    </xf>
    <xf numFmtId="3" fontId="10" fillId="30" borderId="11" xfId="0" applyNumberFormat="1" applyFont="1" applyFill="1" applyBorder="1" applyAlignment="1" applyProtection="1">
      <alignment horizontal="right" vertical="top" wrapText="1"/>
    </xf>
    <xf numFmtId="0" fontId="9" fillId="33" borderId="88" xfId="76" applyNumberFormat="1" applyFont="1" applyFill="1" applyBorder="1" applyAlignment="1" applyProtection="1">
      <alignment vertical="center" wrapText="1"/>
    </xf>
    <xf numFmtId="0" fontId="9" fillId="33" borderId="95" xfId="76" applyNumberFormat="1" applyFont="1" applyFill="1" applyBorder="1" applyAlignment="1" applyProtection="1">
      <alignment vertical="center" wrapText="1"/>
    </xf>
    <xf numFmtId="0" fontId="9" fillId="33" borderId="95" xfId="76" applyNumberFormat="1" applyFont="1" applyFill="1" applyBorder="1" applyAlignment="1" applyProtection="1">
      <alignment horizontal="right" vertical="center" wrapText="1"/>
    </xf>
    <xf numFmtId="2" fontId="10" fillId="36" borderId="91" xfId="0" applyNumberFormat="1" applyFont="1" applyFill="1" applyBorder="1" applyAlignment="1" applyProtection="1">
      <alignment vertical="top" wrapText="1"/>
    </xf>
    <xf numFmtId="2" fontId="8" fillId="36" borderId="15" xfId="0" applyNumberFormat="1" applyFont="1" applyFill="1" applyBorder="1" applyAlignment="1" applyProtection="1">
      <alignment horizontal="left" vertical="top" wrapText="1"/>
    </xf>
    <xf numFmtId="3" fontId="10" fillId="30" borderId="11" xfId="0" applyNumberFormat="1" applyFont="1" applyFill="1" applyBorder="1" applyAlignment="1" applyProtection="1">
      <alignment horizontal="right" vertical="center" wrapText="1"/>
    </xf>
    <xf numFmtId="0" fontId="10" fillId="36" borderId="28" xfId="0" applyFont="1" applyFill="1" applyBorder="1" applyAlignment="1" applyProtection="1">
      <alignment horizontal="left" vertical="center" wrapText="1"/>
    </xf>
    <xf numFmtId="0" fontId="10" fillId="36" borderId="33" xfId="0" applyFont="1" applyFill="1" applyBorder="1" applyAlignment="1" applyProtection="1">
      <alignment horizontal="left" vertical="center" wrapText="1"/>
    </xf>
    <xf numFmtId="0" fontId="10" fillId="36" borderId="11" xfId="0" applyFont="1" applyFill="1" applyBorder="1" applyAlignment="1" applyProtection="1">
      <alignment horizontal="left" vertical="top" wrapText="1"/>
    </xf>
    <xf numFmtId="0" fontId="10" fillId="36" borderId="28" xfId="0" applyFont="1" applyFill="1" applyBorder="1" applyAlignment="1" applyProtection="1">
      <alignment horizontal="left" vertical="top" wrapText="1"/>
    </xf>
    <xf numFmtId="4" fontId="8" fillId="30" borderId="17" xfId="0" applyNumberFormat="1" applyFont="1" applyFill="1" applyBorder="1" applyAlignment="1" applyProtection="1">
      <alignment vertical="top" wrapText="1"/>
    </xf>
    <xf numFmtId="4" fontId="8" fillId="30" borderId="42" xfId="0" applyNumberFormat="1" applyFont="1" applyFill="1" applyBorder="1" applyAlignment="1" applyProtection="1">
      <alignment vertical="center" wrapText="1"/>
    </xf>
    <xf numFmtId="4" fontId="8" fillId="30" borderId="15" xfId="0" applyNumberFormat="1" applyFont="1" applyFill="1" applyBorder="1" applyAlignment="1" applyProtection="1">
      <alignment vertical="center" wrapText="1"/>
    </xf>
    <xf numFmtId="4" fontId="8" fillId="30" borderId="12" xfId="0" applyNumberFormat="1" applyFont="1" applyFill="1" applyBorder="1" applyAlignment="1" applyProtection="1">
      <alignment vertical="center" wrapText="1"/>
    </xf>
    <xf numFmtId="4" fontId="8" fillId="30" borderId="11" xfId="0" applyNumberFormat="1" applyFont="1" applyFill="1" applyBorder="1" applyAlignment="1" applyProtection="1">
      <alignment horizontal="right" vertical="center" wrapText="1"/>
    </xf>
    <xf numFmtId="4" fontId="8" fillId="30" borderId="30" xfId="0" applyNumberFormat="1" applyFont="1" applyFill="1" applyBorder="1" applyAlignment="1" applyProtection="1">
      <alignment horizontal="right" vertical="center" wrapText="1"/>
    </xf>
    <xf numFmtId="0" fontId="10" fillId="30" borderId="36" xfId="0" applyFont="1" applyFill="1" applyBorder="1" applyAlignment="1" applyProtection="1">
      <alignment horizontal="center" vertical="center" wrapText="1"/>
    </xf>
    <xf numFmtId="3" fontId="10" fillId="30" borderId="36" xfId="0" applyNumberFormat="1" applyFont="1" applyFill="1" applyBorder="1" applyAlignment="1" applyProtection="1">
      <alignment vertical="center" wrapText="1"/>
    </xf>
    <xf numFmtId="3" fontId="10" fillId="30" borderId="11" xfId="0" applyNumberFormat="1" applyFont="1" applyFill="1" applyBorder="1" applyAlignment="1" applyProtection="1">
      <alignment vertical="top" wrapText="1"/>
    </xf>
    <xf numFmtId="3" fontId="10" fillId="30" borderId="11" xfId="0" applyNumberFormat="1" applyFont="1" applyFill="1" applyBorder="1" applyAlignment="1" applyProtection="1">
      <alignment horizontal="center" vertical="center" wrapText="1"/>
    </xf>
    <xf numFmtId="3" fontId="10" fillId="30" borderId="11" xfId="0" applyNumberFormat="1" applyFont="1" applyFill="1" applyBorder="1" applyAlignment="1" applyProtection="1">
      <alignment horizontal="left" vertical="center" wrapText="1"/>
    </xf>
    <xf numFmtId="0" fontId="9" fillId="23" borderId="0" xfId="0" applyFont="1" applyFill="1" applyBorder="1" applyAlignment="1">
      <alignment horizontal="center" vertical="center"/>
    </xf>
    <xf numFmtId="0" fontId="0" fillId="0" borderId="0" xfId="0" applyAlignment="1">
      <alignment horizontal="center"/>
    </xf>
    <xf numFmtId="0" fontId="10" fillId="33" borderId="99" xfId="76" applyNumberFormat="1" applyFont="1" applyFill="1" applyBorder="1" applyAlignment="1" applyProtection="1">
      <alignment vertical="center" wrapText="1"/>
    </xf>
    <xf numFmtId="0" fontId="10" fillId="33" borderId="90" xfId="76" applyNumberFormat="1" applyFont="1" applyFill="1" applyBorder="1" applyAlignment="1" applyProtection="1">
      <alignment vertical="center" wrapText="1"/>
    </xf>
    <xf numFmtId="0" fontId="10" fillId="33" borderId="90" xfId="76" applyNumberFormat="1" applyFont="1" applyFill="1" applyBorder="1" applyAlignment="1" applyProtection="1">
      <alignment horizontal="right" vertical="center" wrapText="1"/>
    </xf>
    <xf numFmtId="0" fontId="101" fillId="0" borderId="71" xfId="75" applyFont="1" applyBorder="1" applyAlignment="1">
      <alignment horizontal="center" vertical="center"/>
    </xf>
    <xf numFmtId="0" fontId="101" fillId="0" borderId="69" xfId="75" applyFont="1" applyBorder="1" applyAlignment="1">
      <alignment horizontal="center" vertical="center"/>
    </xf>
    <xf numFmtId="0" fontId="101" fillId="0" borderId="101" xfId="75" applyFont="1" applyBorder="1" applyAlignment="1">
      <alignment horizontal="center" vertical="center"/>
    </xf>
    <xf numFmtId="0" fontId="101" fillId="0" borderId="72" xfId="75" applyFont="1" applyBorder="1" applyAlignment="1">
      <alignment horizontal="center" vertical="center"/>
    </xf>
    <xf numFmtId="0" fontId="10" fillId="32" borderId="71" xfId="79" applyFont="1" applyFill="1" applyBorder="1" applyAlignment="1">
      <alignment horizontal="center" vertical="center" wrapText="1"/>
    </xf>
    <xf numFmtId="0" fontId="10" fillId="32" borderId="69" xfId="79" applyFont="1" applyFill="1" applyBorder="1" applyAlignment="1">
      <alignment horizontal="center" vertical="center" wrapText="1"/>
    </xf>
    <xf numFmtId="0" fontId="10" fillId="32" borderId="50" xfId="79" applyFont="1" applyFill="1" applyBorder="1" applyAlignment="1">
      <alignment horizontal="center" vertical="center" wrapText="1"/>
    </xf>
    <xf numFmtId="0" fontId="10" fillId="32" borderId="61" xfId="79" applyFont="1" applyFill="1" applyBorder="1" applyAlignment="1">
      <alignment horizontal="center" vertical="center" wrapText="1"/>
    </xf>
    <xf numFmtId="0" fontId="10" fillId="32" borderId="35" xfId="79" applyFont="1" applyFill="1" applyBorder="1" applyAlignment="1">
      <alignment horizontal="center" vertical="center" wrapText="1"/>
    </xf>
    <xf numFmtId="0" fontId="10" fillId="32" borderId="36" xfId="79" applyFont="1" applyFill="1" applyBorder="1" applyAlignment="1">
      <alignment horizontal="center" vertical="center" wrapText="1"/>
    </xf>
    <xf numFmtId="0" fontId="8" fillId="23" borderId="28" xfId="79" applyFont="1" applyFill="1" applyBorder="1" applyAlignment="1">
      <alignment horizontal="left" vertical="center" wrapText="1"/>
    </xf>
    <xf numFmtId="0" fontId="8" fillId="23" borderId="11" xfId="79" applyFont="1" applyFill="1" applyBorder="1" applyAlignment="1">
      <alignment horizontal="left" vertical="center" wrapText="1"/>
    </xf>
    <xf numFmtId="0" fontId="8" fillId="23" borderId="11" xfId="79" applyFont="1" applyFill="1" applyBorder="1" applyAlignment="1">
      <alignment horizontal="center" vertical="center" wrapText="1"/>
    </xf>
    <xf numFmtId="17" fontId="8" fillId="23" borderId="11" xfId="79" applyNumberFormat="1" applyFont="1" applyFill="1" applyBorder="1" applyAlignment="1">
      <alignment horizontal="center" vertical="center" wrapText="1"/>
    </xf>
    <xf numFmtId="4" fontId="15" fillId="23" borderId="11" xfId="77" applyNumberFormat="1" applyFont="1" applyFill="1" applyBorder="1" applyAlignment="1">
      <alignment horizontal="right"/>
    </xf>
    <xf numFmtId="0" fontId="15" fillId="30" borderId="11" xfId="77" applyFont="1" applyFill="1" applyBorder="1" applyAlignment="1">
      <alignment horizontal="center"/>
    </xf>
    <xf numFmtId="4" fontId="8" fillId="30" borderId="11" xfId="79" applyNumberFormat="1" applyFont="1" applyFill="1" applyBorder="1" applyAlignment="1">
      <alignment horizontal="right" vertical="center" wrapText="1"/>
    </xf>
    <xf numFmtId="4" fontId="8" fillId="30" borderId="29" xfId="79" applyNumberFormat="1" applyFont="1" applyFill="1" applyBorder="1" applyAlignment="1">
      <alignment horizontal="right" vertical="center" wrapText="1"/>
    </xf>
    <xf numFmtId="4" fontId="8" fillId="30" borderId="11" xfId="79" applyNumberFormat="1" applyFont="1" applyFill="1" applyBorder="1" applyAlignment="1">
      <alignment vertical="center" wrapText="1"/>
    </xf>
    <xf numFmtId="4" fontId="8" fillId="30" borderId="29" xfId="79" applyNumberFormat="1" applyFont="1" applyFill="1" applyBorder="1" applyAlignment="1">
      <alignment vertical="center" wrapText="1"/>
    </xf>
    <xf numFmtId="4" fontId="15" fillId="30" borderId="11" xfId="77" applyNumberFormat="1" applyFont="1" applyFill="1" applyBorder="1" applyAlignment="1">
      <alignment horizontal="center"/>
    </xf>
    <xf numFmtId="4" fontId="15" fillId="30" borderId="11" xfId="77" applyNumberFormat="1" applyFont="1" applyFill="1" applyBorder="1" applyAlignment="1">
      <alignment horizontal="right"/>
    </xf>
    <xf numFmtId="0" fontId="8" fillId="23" borderId="28" xfId="79" applyFont="1" applyFill="1" applyBorder="1" applyAlignment="1">
      <alignment horizontal="center" vertical="center" wrapText="1"/>
    </xf>
    <xf numFmtId="0" fontId="8" fillId="23" borderId="64" xfId="79" applyFont="1" applyFill="1" applyBorder="1" applyAlignment="1">
      <alignment horizontal="center" vertical="center" wrapText="1"/>
    </xf>
    <xf numFmtId="0" fontId="8" fillId="23" borderId="30" xfId="79" applyFont="1" applyFill="1" applyBorder="1" applyAlignment="1">
      <alignment horizontal="left" vertical="center" wrapText="1"/>
    </xf>
    <xf numFmtId="0" fontId="8" fillId="23" borderId="30" xfId="79" applyFont="1" applyFill="1" applyBorder="1" applyAlignment="1">
      <alignment horizontal="center" vertical="center" wrapText="1"/>
    </xf>
    <xf numFmtId="17" fontId="8" fillId="23" borderId="30" xfId="79" applyNumberFormat="1" applyFont="1" applyFill="1" applyBorder="1" applyAlignment="1">
      <alignment horizontal="center" vertical="center" wrapText="1"/>
    </xf>
    <xf numFmtId="4" fontId="15" fillId="23" borderId="30" xfId="77" applyNumberFormat="1" applyFont="1" applyFill="1" applyBorder="1" applyAlignment="1">
      <alignment horizontal="right"/>
    </xf>
    <xf numFmtId="4" fontId="15" fillId="30" borderId="30" xfId="77" applyNumberFormat="1" applyFont="1" applyFill="1" applyBorder="1" applyAlignment="1">
      <alignment horizontal="center"/>
    </xf>
    <xf numFmtId="4" fontId="8" fillId="30" borderId="30" xfId="79" applyNumberFormat="1" applyFont="1" applyFill="1" applyBorder="1" applyAlignment="1">
      <alignment horizontal="right" vertical="center" wrapText="1"/>
    </xf>
    <xf numFmtId="4" fontId="8" fillId="30" borderId="32" xfId="79" applyNumberFormat="1" applyFont="1" applyFill="1" applyBorder="1" applyAlignment="1">
      <alignment horizontal="right" vertical="center" wrapText="1"/>
    </xf>
    <xf numFmtId="0" fontId="15" fillId="23" borderId="36" xfId="77" applyFont="1" applyFill="1" applyBorder="1" applyAlignment="1">
      <alignment horizontal="center"/>
    </xf>
    <xf numFmtId="0" fontId="15" fillId="30" borderId="36" xfId="77" applyFont="1" applyFill="1" applyBorder="1" applyAlignment="1">
      <alignment horizontal="center"/>
    </xf>
    <xf numFmtId="4" fontId="8" fillId="30" borderId="36" xfId="79" applyNumberFormat="1" applyFont="1" applyFill="1" applyBorder="1" applyAlignment="1">
      <alignment horizontal="right" vertical="center" wrapText="1"/>
    </xf>
    <xf numFmtId="0" fontId="10" fillId="23" borderId="57" xfId="79" applyFont="1" applyFill="1" applyBorder="1" applyAlignment="1">
      <alignment horizontal="left" vertical="center"/>
    </xf>
    <xf numFmtId="0" fontId="10" fillId="23" borderId="70" xfId="79" applyFont="1" applyFill="1" applyBorder="1" applyAlignment="1">
      <alignment horizontal="center" vertical="center" wrapText="1"/>
    </xf>
    <xf numFmtId="0" fontId="10" fillId="23" borderId="79" xfId="79" applyFont="1" applyFill="1" applyBorder="1" applyAlignment="1">
      <alignment horizontal="center" vertical="center" wrapText="1"/>
    </xf>
    <xf numFmtId="4" fontId="10" fillId="23" borderId="37" xfId="79" applyNumberFormat="1" applyFont="1" applyFill="1" applyBorder="1" applyAlignment="1">
      <alignment horizontal="center" vertical="center" wrapText="1"/>
    </xf>
    <xf numFmtId="4" fontId="10" fillId="30" borderId="37" xfId="79" applyNumberFormat="1" applyFont="1" applyFill="1" applyBorder="1" applyAlignment="1">
      <alignment horizontal="center" vertical="center" wrapText="1"/>
    </xf>
    <xf numFmtId="4" fontId="8" fillId="30" borderId="11" xfId="79" applyNumberFormat="1" applyFont="1" applyFill="1" applyBorder="1" applyAlignment="1">
      <alignment horizontal="center" vertical="center" wrapText="1"/>
    </xf>
    <xf numFmtId="0" fontId="10" fillId="23" borderId="54" xfId="79" applyFont="1" applyFill="1" applyBorder="1" applyAlignment="1">
      <alignment horizontal="center" vertical="center" wrapText="1"/>
    </xf>
    <xf numFmtId="0" fontId="10" fillId="23" borderId="0" xfId="79" applyFont="1" applyFill="1" applyBorder="1" applyAlignment="1">
      <alignment horizontal="center" vertical="center" wrapText="1"/>
    </xf>
    <xf numFmtId="0" fontId="10" fillId="23" borderId="40" xfId="79" applyFont="1" applyFill="1" applyBorder="1" applyAlignment="1">
      <alignment horizontal="center" vertical="center" wrapText="1"/>
    </xf>
    <xf numFmtId="4" fontId="10" fillId="23" borderId="13" xfId="79" applyNumberFormat="1" applyFont="1" applyFill="1" applyBorder="1" applyAlignment="1">
      <alignment horizontal="center" vertical="center" wrapText="1"/>
    </xf>
    <xf numFmtId="4" fontId="10" fillId="30" borderId="13" xfId="79" applyNumberFormat="1" applyFont="1" applyFill="1" applyBorder="1" applyAlignment="1">
      <alignment horizontal="center" vertical="center" wrapText="1"/>
    </xf>
    <xf numFmtId="4" fontId="80" fillId="30" borderId="33" xfId="79" applyNumberFormat="1" applyFont="1" applyFill="1" applyBorder="1" applyAlignment="1">
      <alignment horizontal="center" vertical="center"/>
    </xf>
    <xf numFmtId="4" fontId="80" fillId="30" borderId="45" xfId="79" applyNumberFormat="1" applyFont="1" applyFill="1" applyBorder="1" applyAlignment="1">
      <alignment horizontal="center" vertical="center"/>
    </xf>
    <xf numFmtId="4" fontId="80" fillId="30" borderId="11" xfId="79" applyNumberFormat="1" applyFont="1" applyFill="1" applyBorder="1" applyAlignment="1">
      <alignment vertical="center"/>
    </xf>
    <xf numFmtId="0" fontId="10" fillId="23" borderId="98" xfId="79" applyFont="1" applyFill="1" applyBorder="1" applyAlignment="1">
      <alignment horizontal="center" vertical="center" wrapText="1"/>
    </xf>
    <xf numFmtId="0" fontId="10" fillId="23" borderId="53" xfId="79" applyFont="1" applyFill="1" applyBorder="1" applyAlignment="1">
      <alignment horizontal="center" vertical="center" wrapText="1"/>
    </xf>
    <xf numFmtId="0" fontId="10" fillId="23" borderId="67" xfId="79" applyFont="1" applyFill="1" applyBorder="1" applyAlignment="1">
      <alignment horizontal="center" vertical="center" wrapText="1"/>
    </xf>
    <xf numFmtId="4" fontId="10" fillId="23" borderId="36" xfId="79" applyNumberFormat="1" applyFont="1" applyFill="1" applyBorder="1" applyAlignment="1">
      <alignment horizontal="center" vertical="center" wrapText="1"/>
    </xf>
    <xf numFmtId="4" fontId="10" fillId="30" borderId="36" xfId="79" applyNumberFormat="1" applyFont="1" applyFill="1" applyBorder="1" applyAlignment="1">
      <alignment horizontal="center" vertical="center" wrapText="1"/>
    </xf>
    <xf numFmtId="4" fontId="10" fillId="30" borderId="33" xfId="79" applyNumberFormat="1" applyFont="1" applyFill="1" applyBorder="1" applyAlignment="1">
      <alignment horizontal="center" vertical="center" wrapText="1"/>
    </xf>
    <xf numFmtId="4" fontId="10" fillId="30" borderId="51" xfId="79" applyNumberFormat="1" applyFont="1" applyFill="1" applyBorder="1" applyAlignment="1">
      <alignment horizontal="center" vertical="center" wrapText="1"/>
    </xf>
    <xf numFmtId="4" fontId="10" fillId="30" borderId="45" xfId="79" applyNumberFormat="1" applyFont="1" applyFill="1" applyBorder="1" applyAlignment="1">
      <alignment horizontal="center" vertical="center" wrapText="1"/>
    </xf>
    <xf numFmtId="4" fontId="10" fillId="30" borderId="11" xfId="0" applyNumberFormat="1" applyFont="1" applyFill="1" applyBorder="1" applyAlignment="1" applyProtection="1">
      <alignment vertical="top" wrapText="1"/>
    </xf>
    <xf numFmtId="0" fontId="100" fillId="23" borderId="0" xfId="75" applyFont="1" applyFill="1" applyAlignment="1">
      <alignment horizontal="center"/>
    </xf>
    <xf numFmtId="4" fontId="99" fillId="23" borderId="0" xfId="75" applyNumberFormat="1" applyFont="1" applyFill="1"/>
    <xf numFmtId="4" fontId="100" fillId="23" borderId="0" xfId="75" applyNumberFormat="1" applyFont="1" applyFill="1"/>
    <xf numFmtId="1" fontId="45" fillId="0" borderId="65" xfId="0" applyNumberFormat="1" applyFont="1" applyFill="1" applyBorder="1" applyAlignment="1" applyProtection="1">
      <alignment horizontal="center"/>
    </xf>
    <xf numFmtId="0" fontId="11" fillId="22" borderId="0" xfId="0" applyFont="1" applyFill="1" applyProtection="1">
      <protection locked="0"/>
    </xf>
    <xf numFmtId="0" fontId="43" fillId="0" borderId="0" xfId="0" applyFont="1" applyFill="1" applyAlignment="1" applyProtection="1">
      <alignment horizontal="center"/>
      <protection locked="0"/>
    </xf>
    <xf numFmtId="0" fontId="10" fillId="0" borderId="0"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1" fillId="0" borderId="0" xfId="0" applyFont="1" applyFill="1" applyProtection="1">
      <protection locked="0"/>
    </xf>
    <xf numFmtId="0" fontId="8" fillId="23" borderId="0" xfId="0" applyFont="1" applyFill="1" applyBorder="1" applyAlignment="1" applyProtection="1">
      <alignment vertical="center" wrapText="1"/>
      <protection locked="0"/>
    </xf>
    <xf numFmtId="4" fontId="8" fillId="23" borderId="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alignment horizontal="right" vertical="center" wrapText="1"/>
      <protection locked="0"/>
    </xf>
    <xf numFmtId="0" fontId="11" fillId="0" borderId="0" xfId="0" applyFont="1" applyFill="1" applyBorder="1" applyProtection="1">
      <protection locked="0"/>
    </xf>
    <xf numFmtId="0" fontId="8" fillId="23" borderId="0" xfId="0" applyFont="1" applyFill="1" applyBorder="1" applyAlignment="1" applyProtection="1">
      <alignment vertical="center"/>
      <protection locked="0"/>
    </xf>
    <xf numFmtId="14" fontId="8" fillId="0" borderId="11" xfId="0" applyNumberFormat="1" applyFont="1" applyFill="1" applyBorder="1" applyAlignment="1" applyProtection="1">
      <alignment horizontal="center" vertical="center" wrapText="1"/>
      <protection locked="0"/>
    </xf>
    <xf numFmtId="14" fontId="8" fillId="0" borderId="11" xfId="0" applyNumberFormat="1" applyFont="1" applyFill="1" applyBorder="1" applyAlignment="1" applyProtection="1">
      <alignment horizontal="center"/>
      <protection locked="0"/>
    </xf>
    <xf numFmtId="0" fontId="8" fillId="0" borderId="0" xfId="0" applyFont="1" applyFill="1" applyBorder="1" applyAlignment="1" applyProtection="1">
      <alignment vertical="center" wrapText="1"/>
      <protection locked="0"/>
    </xf>
    <xf numFmtId="14" fontId="8" fillId="0" borderId="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alignment horizontal="left" vertical="center" wrapText="1"/>
      <protection locked="0"/>
    </xf>
    <xf numFmtId="0" fontId="10" fillId="23" borderId="0" xfId="0" applyFont="1" applyFill="1" applyBorder="1" applyAlignment="1" applyProtection="1">
      <alignment horizontal="left"/>
      <protection locked="0"/>
    </xf>
    <xf numFmtId="170" fontId="10" fillId="23" borderId="0" xfId="0" applyNumberFormat="1" applyFont="1" applyFill="1" applyBorder="1" applyProtection="1">
      <protection locked="0"/>
    </xf>
    <xf numFmtId="4" fontId="11" fillId="22" borderId="0" xfId="0" applyNumberFormat="1" applyFont="1" applyFill="1" applyProtection="1">
      <protection locked="0"/>
    </xf>
    <xf numFmtId="0" fontId="8" fillId="23" borderId="11" xfId="0" applyFont="1" applyFill="1" applyBorder="1" applyAlignment="1" applyProtection="1">
      <alignment horizontal="left"/>
      <protection locked="0"/>
    </xf>
    <xf numFmtId="0" fontId="8" fillId="23" borderId="33" xfId="0" applyFont="1" applyFill="1" applyBorder="1" applyAlignment="1" applyProtection="1">
      <protection locked="0"/>
    </xf>
    <xf numFmtId="0" fontId="8" fillId="23" borderId="11" xfId="0" applyFont="1" applyFill="1" applyBorder="1" applyAlignment="1" applyProtection="1">
      <protection locked="0"/>
    </xf>
    <xf numFmtId="0" fontId="8" fillId="0" borderId="11" xfId="0" applyFont="1" applyFill="1" applyBorder="1" applyAlignment="1" applyProtection="1">
      <alignment horizontal="left"/>
      <protection locked="0"/>
    </xf>
    <xf numFmtId="0" fontId="8" fillId="0" borderId="33" xfId="0" applyFont="1" applyFill="1" applyBorder="1" applyAlignment="1" applyProtection="1">
      <protection locked="0"/>
    </xf>
    <xf numFmtId="0" fontId="8" fillId="0" borderId="11" xfId="0" applyFont="1" applyFill="1" applyBorder="1" applyAlignment="1" applyProtection="1">
      <protection locked="0"/>
    </xf>
    <xf numFmtId="0" fontId="8" fillId="0" borderId="11" xfId="0" applyFont="1" applyFill="1" applyBorder="1" applyAlignment="1" applyProtection="1">
      <alignment horizontal="left" vertical="center" wrapText="1"/>
      <protection locked="0"/>
    </xf>
    <xf numFmtId="0" fontId="8" fillId="0" borderId="33" xfId="0" applyFont="1" applyFill="1" applyBorder="1" applyAlignment="1" applyProtection="1">
      <alignment vertical="center" wrapText="1"/>
      <protection locked="0"/>
    </xf>
    <xf numFmtId="0" fontId="8" fillId="0" borderId="11"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right" vertical="center" wrapText="1"/>
      <protection locked="0"/>
    </xf>
    <xf numFmtId="0" fontId="11" fillId="22" borderId="0" xfId="0" applyFont="1" applyFill="1" applyBorder="1" applyProtection="1">
      <protection locked="0"/>
    </xf>
    <xf numFmtId="0" fontId="42" fillId="23" borderId="0" xfId="0" applyFont="1" applyFill="1" applyBorder="1" applyAlignment="1" applyProtection="1">
      <protection locked="0"/>
    </xf>
    <xf numFmtId="0" fontId="42" fillId="23" borderId="0" xfId="0" applyFont="1" applyFill="1" applyBorder="1" applyAlignment="1" applyProtection="1">
      <alignment horizontal="center"/>
      <protection locked="0"/>
    </xf>
    <xf numFmtId="0" fontId="79" fillId="0" borderId="0" xfId="0" applyFont="1" applyFill="1" applyAlignment="1" applyProtection="1">
      <alignment horizontal="left" vertical="center"/>
    </xf>
    <xf numFmtId="0" fontId="85" fillId="22" borderId="0" xfId="0" applyFont="1" applyFill="1" applyAlignment="1" applyProtection="1">
      <alignment vertical="center"/>
    </xf>
    <xf numFmtId="0" fontId="86" fillId="0" borderId="0" xfId="0" applyFont="1" applyFill="1" applyAlignment="1" applyProtection="1">
      <alignment horizontal="center" vertical="center"/>
    </xf>
    <xf numFmtId="0" fontId="11" fillId="22" borderId="0" xfId="0" applyFont="1" applyFill="1" applyProtection="1"/>
    <xf numFmtId="0" fontId="8" fillId="36" borderId="45" xfId="0" applyFont="1" applyFill="1" applyBorder="1" applyAlignment="1" applyProtection="1">
      <alignment horizontal="center" vertical="center"/>
    </xf>
    <xf numFmtId="4" fontId="8" fillId="36" borderId="11" xfId="0" applyNumberFormat="1" applyFont="1" applyFill="1" applyBorder="1" applyAlignment="1" applyProtection="1">
      <alignment horizontal="right" vertical="center" wrapText="1"/>
    </xf>
    <xf numFmtId="0" fontId="10" fillId="23" borderId="0" xfId="0" applyFont="1" applyFill="1" applyBorder="1" applyAlignment="1" applyProtection="1">
      <alignment wrapText="1"/>
    </xf>
    <xf numFmtId="0" fontId="10" fillId="0" borderId="0" xfId="0" applyFont="1" applyFill="1" applyBorder="1" applyAlignment="1" applyProtection="1">
      <alignment horizontal="left" vertical="center" wrapText="1"/>
    </xf>
    <xf numFmtId="1" fontId="8" fillId="36" borderId="11" xfId="0" applyNumberFormat="1" applyFont="1" applyFill="1" applyBorder="1" applyAlignment="1" applyProtection="1">
      <alignment horizontal="right"/>
    </xf>
    <xf numFmtId="0" fontId="10" fillId="33" borderId="11" xfId="0" applyFont="1" applyFill="1" applyBorder="1" applyAlignment="1" applyProtection="1">
      <alignment horizontal="left"/>
    </xf>
    <xf numFmtId="0" fontId="10" fillId="33" borderId="11" xfId="0" applyFont="1" applyFill="1" applyBorder="1" applyAlignment="1" applyProtection="1">
      <alignment vertical="center" wrapText="1"/>
    </xf>
    <xf numFmtId="0" fontId="10" fillId="23" borderId="0" xfId="0" applyFont="1" applyFill="1" applyBorder="1" applyAlignment="1" applyProtection="1">
      <alignment vertical="center"/>
    </xf>
    <xf numFmtId="0" fontId="10" fillId="33" borderId="11" xfId="0" applyFont="1" applyFill="1" applyBorder="1" applyAlignment="1" applyProtection="1">
      <alignment horizontal="center"/>
    </xf>
    <xf numFmtId="0" fontId="10" fillId="33" borderId="33" xfId="0" applyFont="1" applyFill="1" applyBorder="1" applyAlignment="1" applyProtection="1"/>
    <xf numFmtId="0" fontId="10" fillId="33" borderId="11" xfId="0" applyFont="1" applyFill="1" applyBorder="1" applyAlignment="1" applyProtection="1"/>
    <xf numFmtId="0" fontId="79" fillId="23" borderId="0" xfId="0" applyFont="1" applyFill="1" applyAlignment="1" applyProtection="1">
      <alignment horizontal="left"/>
      <protection locked="0"/>
    </xf>
    <xf numFmtId="0" fontId="85" fillId="23" borderId="0" xfId="0" applyFont="1" applyFill="1" applyBorder="1" applyProtection="1">
      <protection locked="0"/>
    </xf>
    <xf numFmtId="0" fontId="86" fillId="23" borderId="0" xfId="0" applyFont="1" applyFill="1" applyBorder="1" applyAlignment="1" applyProtection="1">
      <alignment horizontal="center"/>
      <protection locked="0"/>
    </xf>
    <xf numFmtId="0" fontId="87" fillId="23" borderId="0" xfId="0" applyFont="1" applyFill="1" applyBorder="1" applyAlignment="1" applyProtection="1">
      <alignment horizontal="center"/>
      <protection locked="0"/>
    </xf>
    <xf numFmtId="0" fontId="85" fillId="23" borderId="0" xfId="0" applyFont="1" applyFill="1" applyBorder="1" applyAlignment="1" applyProtection="1">
      <alignment horizontal="right"/>
      <protection locked="0"/>
    </xf>
    <xf numFmtId="0" fontId="87" fillId="23" borderId="0" xfId="0" applyFont="1" applyFill="1" applyProtection="1">
      <protection locked="0"/>
    </xf>
    <xf numFmtId="0" fontId="8" fillId="23" borderId="0" xfId="0" applyFont="1" applyFill="1" applyProtection="1">
      <protection locked="0"/>
    </xf>
    <xf numFmtId="0" fontId="8" fillId="23" borderId="0" xfId="0" applyFont="1" applyFill="1" applyAlignment="1" applyProtection="1">
      <alignment horizontal="left"/>
      <protection locked="0"/>
    </xf>
    <xf numFmtId="0" fontId="8" fillId="23" borderId="0" xfId="0" applyFont="1" applyFill="1" applyAlignment="1" applyProtection="1">
      <alignment horizontal="center"/>
      <protection locked="0"/>
    </xf>
    <xf numFmtId="0" fontId="8" fillId="23" borderId="0" xfId="0" applyFont="1" applyFill="1" applyAlignment="1" applyProtection="1">
      <alignment horizontal="right"/>
      <protection locked="0"/>
    </xf>
    <xf numFmtId="0" fontId="8" fillId="0" borderId="36" xfId="0" applyFont="1" applyFill="1" applyBorder="1" applyAlignment="1" applyProtection="1">
      <alignment vertical="center" wrapText="1"/>
      <protection locked="0"/>
    </xf>
    <xf numFmtId="0" fontId="8" fillId="23" borderId="36" xfId="0" applyFont="1" applyFill="1" applyBorder="1" applyAlignment="1" applyProtection="1">
      <alignment horizontal="center" vertical="center" wrapText="1"/>
      <protection locked="0"/>
    </xf>
    <xf numFmtId="3" fontId="8" fillId="0" borderId="36" xfId="0" applyNumberFormat="1" applyFont="1" applyFill="1" applyBorder="1" applyAlignment="1" applyProtection="1">
      <alignment vertical="center" wrapText="1"/>
      <protection locked="0"/>
    </xf>
    <xf numFmtId="0" fontId="8" fillId="0" borderId="62" xfId="0" applyFont="1" applyFill="1" applyBorder="1" applyAlignment="1" applyProtection="1">
      <alignment vertical="center" wrapText="1"/>
      <protection locked="0"/>
    </xf>
    <xf numFmtId="0" fontId="8" fillId="23" borderId="11" xfId="0" applyFont="1" applyFill="1" applyBorder="1" applyAlignment="1" applyProtection="1">
      <alignment horizontal="center" vertical="center" wrapText="1"/>
      <protection locked="0"/>
    </xf>
    <xf numFmtId="3" fontId="8" fillId="0" borderId="11" xfId="0" applyNumberFormat="1" applyFont="1" applyFill="1" applyBorder="1" applyAlignment="1" applyProtection="1">
      <alignment vertical="center" wrapText="1"/>
      <protection locked="0"/>
    </xf>
    <xf numFmtId="0" fontId="8" fillId="0" borderId="29" xfId="0" applyFont="1" applyFill="1" applyBorder="1" applyAlignment="1" applyProtection="1">
      <alignment vertical="center" wrapText="1"/>
      <protection locked="0"/>
    </xf>
    <xf numFmtId="0" fontId="8" fillId="0" borderId="37" xfId="0" applyFont="1" applyFill="1" applyBorder="1" applyAlignment="1" applyProtection="1">
      <alignment vertical="center" wrapText="1"/>
      <protection locked="0"/>
    </xf>
    <xf numFmtId="0" fontId="8" fillId="23" borderId="37" xfId="0" applyFont="1" applyFill="1" applyBorder="1" applyAlignment="1" applyProtection="1">
      <alignment horizontal="center" vertical="center" wrapText="1"/>
      <protection locked="0"/>
    </xf>
    <xf numFmtId="3" fontId="8" fillId="0" borderId="37" xfId="0" applyNumberFormat="1" applyFont="1" applyFill="1" applyBorder="1" applyAlignment="1" applyProtection="1">
      <alignment vertical="center" wrapText="1"/>
      <protection locked="0"/>
    </xf>
    <xf numFmtId="0" fontId="8" fillId="0" borderId="60" xfId="0" applyFont="1" applyFill="1" applyBorder="1" applyAlignment="1" applyProtection="1">
      <alignment vertical="center" wrapText="1"/>
      <protection locked="0"/>
    </xf>
    <xf numFmtId="0" fontId="8" fillId="23" borderId="50" xfId="0" applyFont="1" applyFill="1" applyBorder="1" applyAlignment="1" applyProtection="1">
      <alignment horizontal="center" vertical="center" wrapText="1"/>
      <protection locked="0"/>
    </xf>
    <xf numFmtId="3" fontId="8" fillId="23" borderId="50" xfId="0" applyNumberFormat="1" applyFont="1" applyFill="1" applyBorder="1" applyAlignment="1" applyProtection="1">
      <alignment horizontal="right" vertical="center" wrapText="1"/>
      <protection locked="0"/>
    </xf>
    <xf numFmtId="0" fontId="8" fillId="23" borderId="61" xfId="0" applyFont="1" applyFill="1" applyBorder="1" applyAlignment="1" applyProtection="1">
      <alignment horizontal="left" vertical="center" wrapText="1"/>
      <protection locked="0"/>
    </xf>
    <xf numFmtId="3" fontId="8" fillId="23" borderId="11" xfId="0" applyNumberFormat="1" applyFont="1" applyFill="1" applyBorder="1" applyAlignment="1" applyProtection="1">
      <alignment horizontal="right" vertical="center" wrapText="1"/>
      <protection locked="0"/>
    </xf>
    <xf numFmtId="0" fontId="8" fillId="23" borderId="29" xfId="0" applyFont="1" applyFill="1" applyBorder="1" applyAlignment="1" applyProtection="1">
      <alignment horizontal="left" vertical="center" wrapText="1"/>
      <protection locked="0"/>
    </xf>
    <xf numFmtId="0" fontId="8" fillId="23" borderId="30" xfId="0" applyFont="1" applyFill="1" applyBorder="1" applyAlignment="1" applyProtection="1">
      <alignment horizontal="center" vertical="center" wrapText="1"/>
      <protection locked="0"/>
    </xf>
    <xf numFmtId="3" fontId="8" fillId="23" borderId="30" xfId="0" applyNumberFormat="1" applyFont="1" applyFill="1" applyBorder="1" applyAlignment="1" applyProtection="1">
      <alignment horizontal="right" vertical="center" wrapText="1"/>
      <protection locked="0"/>
    </xf>
    <xf numFmtId="0" fontId="8" fillId="23" borderId="32" xfId="0" applyFont="1" applyFill="1" applyBorder="1" applyAlignment="1" applyProtection="1">
      <alignment horizontal="left" vertical="center" wrapText="1"/>
      <protection locked="0"/>
    </xf>
    <xf numFmtId="3" fontId="8" fillId="23" borderId="36" xfId="0" applyNumberFormat="1" applyFont="1" applyFill="1" applyBorder="1" applyAlignment="1" applyProtection="1">
      <alignment horizontal="right" vertical="center" wrapText="1"/>
      <protection locked="0"/>
    </xf>
    <xf numFmtId="0" fontId="8" fillId="23" borderId="62" xfId="0" applyFont="1" applyFill="1" applyBorder="1" applyAlignment="1" applyProtection="1">
      <alignment horizontal="left" vertical="center" wrapText="1"/>
      <protection locked="0"/>
    </xf>
    <xf numFmtId="0" fontId="8" fillId="0" borderId="50" xfId="0" applyFont="1" applyFill="1" applyBorder="1" applyAlignment="1" applyProtection="1">
      <alignment horizontal="left" vertical="center" wrapText="1"/>
      <protection locked="0"/>
    </xf>
    <xf numFmtId="0" fontId="8" fillId="0" borderId="50" xfId="0" applyFont="1" applyFill="1" applyBorder="1" applyAlignment="1" applyProtection="1">
      <alignment horizontal="center" vertical="center" wrapText="1"/>
      <protection locked="0"/>
    </xf>
    <xf numFmtId="3" fontId="8" fillId="0" borderId="50" xfId="0" applyNumberFormat="1" applyFont="1" applyFill="1" applyBorder="1" applyAlignment="1" applyProtection="1">
      <alignment horizontal="right" vertical="center" wrapText="1"/>
      <protection locked="0"/>
    </xf>
    <xf numFmtId="0" fontId="8" fillId="0" borderId="61"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3" fontId="8" fillId="0" borderId="11" xfId="0" quotePrefix="1" applyNumberFormat="1" applyFont="1" applyFill="1" applyBorder="1" applyAlignment="1" applyProtection="1">
      <alignment horizontal="right" vertical="center" wrapText="1"/>
      <protection locked="0"/>
    </xf>
    <xf numFmtId="0" fontId="8" fillId="0" borderId="29" xfId="0" applyFont="1" applyFill="1" applyBorder="1" applyAlignment="1" applyProtection="1">
      <alignment horizontal="center" vertical="center" wrapText="1"/>
      <protection locked="0"/>
    </xf>
    <xf numFmtId="3" fontId="8" fillId="0" borderId="11" xfId="0" applyNumberFormat="1" applyFont="1" applyFill="1" applyBorder="1" applyAlignment="1" applyProtection="1">
      <alignment horizontal="right" vertical="center" wrapText="1"/>
      <protection locked="0"/>
    </xf>
    <xf numFmtId="0" fontId="8" fillId="23" borderId="33" xfId="0" applyFont="1" applyFill="1" applyBorder="1" applyAlignment="1" applyProtection="1">
      <alignment vertical="top" wrapText="1"/>
      <protection locked="0"/>
    </xf>
    <xf numFmtId="0" fontId="8" fillId="23" borderId="11" xfId="0" applyFont="1" applyFill="1" applyBorder="1" applyAlignment="1" applyProtection="1">
      <alignment vertical="top" wrapText="1"/>
      <protection locked="0"/>
    </xf>
    <xf numFmtId="0" fontId="8" fillId="23" borderId="29" xfId="0" applyFont="1" applyFill="1" applyBorder="1" applyAlignment="1" applyProtection="1">
      <alignment horizontal="center" vertical="center" wrapText="1"/>
      <protection locked="0"/>
    </xf>
    <xf numFmtId="0" fontId="8" fillId="23" borderId="65" xfId="0" applyFont="1" applyFill="1" applyBorder="1" applyAlignment="1" applyProtection="1">
      <alignment vertical="top" wrapText="1"/>
      <protection locked="0"/>
    </xf>
    <xf numFmtId="0" fontId="8" fillId="23" borderId="30" xfId="0" applyFont="1" applyFill="1" applyBorder="1" applyAlignment="1" applyProtection="1">
      <alignment vertical="top" wrapText="1"/>
      <protection locked="0"/>
    </xf>
    <xf numFmtId="0" fontId="8" fillId="0" borderId="30" xfId="0" applyFont="1" applyFill="1" applyBorder="1" applyAlignment="1" applyProtection="1">
      <alignment horizontal="center" vertical="center" wrapText="1"/>
      <protection locked="0"/>
    </xf>
    <xf numFmtId="0" fontId="8" fillId="23" borderId="32" xfId="0" applyFont="1" applyFill="1" applyBorder="1" applyAlignment="1" applyProtection="1">
      <alignment horizontal="center" vertical="center" wrapText="1"/>
      <protection locked="0"/>
    </xf>
    <xf numFmtId="0" fontId="8" fillId="0" borderId="36" xfId="0" applyFont="1" applyFill="1" applyBorder="1" applyAlignment="1" applyProtection="1">
      <alignment horizontal="left" vertical="center" wrapText="1"/>
      <protection locked="0"/>
    </xf>
    <xf numFmtId="0" fontId="8" fillId="0" borderId="36" xfId="0" applyFont="1" applyFill="1" applyBorder="1" applyAlignment="1" applyProtection="1">
      <alignment horizontal="center" vertical="center" wrapText="1"/>
      <protection locked="0"/>
    </xf>
    <xf numFmtId="3" fontId="8" fillId="0" borderId="36" xfId="0" applyNumberFormat="1" applyFont="1" applyFill="1" applyBorder="1" applyAlignment="1" applyProtection="1">
      <alignment horizontal="right" vertical="center" wrapText="1"/>
      <protection locked="0"/>
    </xf>
    <xf numFmtId="0" fontId="8" fillId="0" borderId="62" xfId="0" applyFont="1" applyFill="1" applyBorder="1" applyAlignment="1" applyProtection="1">
      <alignment horizontal="center" vertical="center" wrapText="1"/>
      <protection locked="0"/>
    </xf>
    <xf numFmtId="0" fontId="8" fillId="0" borderId="11" xfId="0" quotePrefix="1" applyFont="1" applyFill="1" applyBorder="1" applyAlignment="1" applyProtection="1">
      <alignment horizontal="left" vertical="center" wrapText="1"/>
      <protection locked="0"/>
    </xf>
    <xf numFmtId="0" fontId="8" fillId="0" borderId="11" xfId="0" applyFont="1" applyFill="1" applyBorder="1" applyAlignment="1" applyProtection="1">
      <alignment vertical="top" wrapText="1"/>
      <protection locked="0"/>
    </xf>
    <xf numFmtId="0" fontId="8" fillId="0" borderId="45" xfId="0" applyFont="1" applyFill="1" applyBorder="1" applyAlignment="1" applyProtection="1">
      <alignment vertical="top" wrapText="1"/>
      <protection locked="0"/>
    </xf>
    <xf numFmtId="0" fontId="8" fillId="0" borderId="37" xfId="0" applyFont="1" applyFill="1" applyBorder="1" applyAlignment="1" applyProtection="1">
      <alignment vertical="top" wrapText="1"/>
      <protection locked="0"/>
    </xf>
    <xf numFmtId="0" fontId="8" fillId="0" borderId="79" xfId="0" applyFont="1" applyFill="1" applyBorder="1" applyAlignment="1" applyProtection="1">
      <alignment vertical="top" wrapText="1"/>
      <protection locked="0"/>
    </xf>
    <xf numFmtId="0" fontId="8" fillId="0" borderId="37" xfId="0" applyFont="1" applyFill="1" applyBorder="1" applyAlignment="1" applyProtection="1">
      <alignment horizontal="center" vertical="center" wrapText="1"/>
      <protection locked="0"/>
    </xf>
    <xf numFmtId="3" fontId="8" fillId="0" borderId="37" xfId="0" applyNumberFormat="1" applyFont="1" applyFill="1" applyBorder="1" applyAlignment="1" applyProtection="1">
      <alignment horizontal="right" vertical="center" wrapText="1"/>
      <protection locked="0"/>
    </xf>
    <xf numFmtId="0" fontId="8" fillId="0" borderId="60" xfId="0" applyFont="1" applyFill="1" applyBorder="1" applyAlignment="1" applyProtection="1">
      <alignment horizontal="center" vertical="center" wrapText="1"/>
      <protection locked="0"/>
    </xf>
    <xf numFmtId="0" fontId="8" fillId="0" borderId="33" xfId="0" applyFont="1" applyFill="1" applyBorder="1" applyAlignment="1" applyProtection="1">
      <alignment vertical="top" wrapText="1"/>
      <protection locked="0"/>
    </xf>
    <xf numFmtId="0" fontId="8" fillId="23" borderId="57" xfId="0" applyFont="1" applyFill="1" applyBorder="1" applyAlignment="1" applyProtection="1">
      <alignment vertical="top" wrapText="1"/>
      <protection locked="0"/>
    </xf>
    <xf numFmtId="0" fontId="8" fillId="23" borderId="37" xfId="0" applyFont="1" applyFill="1" applyBorder="1" applyAlignment="1" applyProtection="1">
      <alignment vertical="top" wrapText="1"/>
      <protection locked="0"/>
    </xf>
    <xf numFmtId="3" fontId="8" fillId="23" borderId="37" xfId="0" applyNumberFormat="1" applyFont="1" applyFill="1" applyBorder="1" applyAlignment="1" applyProtection="1">
      <alignment horizontal="right" vertical="center" wrapText="1"/>
      <protection locked="0"/>
    </xf>
    <xf numFmtId="0" fontId="8" fillId="23" borderId="60" xfId="0" applyFont="1" applyFill="1" applyBorder="1" applyAlignment="1" applyProtection="1">
      <alignment horizontal="center" vertical="center" wrapText="1"/>
      <protection locked="0"/>
    </xf>
    <xf numFmtId="0" fontId="8" fillId="0" borderId="65" xfId="0" applyFont="1" applyFill="1" applyBorder="1" applyAlignment="1" applyProtection="1">
      <alignment vertical="top" wrapText="1"/>
      <protection locked="0"/>
    </xf>
    <xf numFmtId="0" fontId="8" fillId="0" borderId="30" xfId="0" applyFont="1" applyFill="1" applyBorder="1" applyAlignment="1" applyProtection="1">
      <alignment vertical="top" wrapText="1"/>
      <protection locked="0"/>
    </xf>
    <xf numFmtId="3" fontId="8" fillId="0" borderId="30" xfId="0" applyNumberFormat="1" applyFont="1" applyFill="1" applyBorder="1" applyAlignment="1" applyProtection="1">
      <alignment horizontal="right" vertical="center" wrapText="1"/>
      <protection locked="0"/>
    </xf>
    <xf numFmtId="0" fontId="8" fillId="0" borderId="32" xfId="0" applyFont="1" applyFill="1" applyBorder="1" applyAlignment="1" applyProtection="1">
      <alignment horizontal="center" vertical="center" wrapText="1"/>
      <protection locked="0"/>
    </xf>
    <xf numFmtId="0" fontId="8" fillId="0" borderId="57" xfId="0" applyFont="1" applyFill="1" applyBorder="1" applyAlignment="1" applyProtection="1">
      <alignment vertical="top" wrapText="1"/>
      <protection locked="0"/>
    </xf>
    <xf numFmtId="0" fontId="8" fillId="23" borderId="0" xfId="0" applyFont="1" applyFill="1" applyBorder="1" applyAlignment="1" applyProtection="1">
      <alignment horizontal="left"/>
      <protection locked="0"/>
    </xf>
    <xf numFmtId="0" fontId="41" fillId="0" borderId="0" xfId="0" applyFont="1" applyFill="1" applyBorder="1" applyProtection="1"/>
    <xf numFmtId="0" fontId="46" fillId="0" borderId="0" xfId="0" applyFont="1" applyFill="1" applyBorder="1" applyAlignment="1" applyProtection="1">
      <alignment horizontal="left"/>
    </xf>
    <xf numFmtId="0" fontId="11" fillId="0" borderId="0" xfId="0" applyFont="1" applyFill="1" applyProtection="1"/>
    <xf numFmtId="0" fontId="46" fillId="0" borderId="0" xfId="0" applyFont="1" applyFill="1" applyBorder="1" applyProtection="1"/>
    <xf numFmtId="0" fontId="42" fillId="0" borderId="11" xfId="0" applyFont="1" applyFill="1" applyBorder="1" applyProtection="1"/>
    <xf numFmtId="0" fontId="14" fillId="0" borderId="11" xfId="0" applyFont="1" applyFill="1" applyBorder="1" applyProtection="1"/>
    <xf numFmtId="0" fontId="13" fillId="0" borderId="0" xfId="0" applyFont="1" applyFill="1" applyProtection="1"/>
    <xf numFmtId="0" fontId="42" fillId="0" borderId="0" xfId="0" applyFont="1" applyFill="1" applyBorder="1" applyProtection="1"/>
    <xf numFmtId="0" fontId="42" fillId="0" borderId="11" xfId="0" applyFont="1" applyFill="1" applyBorder="1" applyAlignment="1" applyProtection="1">
      <alignment horizontal="center"/>
    </xf>
    <xf numFmtId="0" fontId="42" fillId="0" borderId="11" xfId="0" applyFont="1" applyFill="1" applyBorder="1" applyAlignment="1" applyProtection="1">
      <alignment vertical="center" wrapText="1"/>
    </xf>
    <xf numFmtId="0" fontId="11" fillId="0" borderId="0" xfId="0" applyFont="1" applyFill="1" applyBorder="1" applyProtection="1"/>
    <xf numFmtId="0" fontId="11" fillId="0" borderId="11" xfId="0" applyFont="1" applyFill="1" applyBorder="1" applyProtection="1"/>
    <xf numFmtId="0" fontId="13" fillId="0" borderId="11" xfId="0" applyFont="1" applyFill="1" applyBorder="1" applyProtection="1"/>
    <xf numFmtId="0" fontId="44" fillId="0" borderId="11" xfId="0" applyFont="1" applyFill="1" applyBorder="1" applyProtection="1"/>
    <xf numFmtId="0" fontId="14" fillId="0" borderId="11" xfId="0" applyFont="1" applyFill="1" applyBorder="1" applyAlignment="1" applyProtection="1">
      <alignment horizontal="left" vertical="center" wrapText="1"/>
    </xf>
    <xf numFmtId="0" fontId="42" fillId="0" borderId="0" xfId="0" applyFont="1" applyFill="1" applyBorder="1" applyAlignment="1" applyProtection="1">
      <alignment horizontal="center"/>
    </xf>
    <xf numFmtId="0" fontId="42" fillId="0" borderId="0" xfId="0" applyFont="1" applyFill="1" applyBorder="1" applyAlignment="1" applyProtection="1">
      <alignment vertical="center" wrapText="1"/>
    </xf>
    <xf numFmtId="0" fontId="12" fillId="0" borderId="0" xfId="0" applyFont="1" applyFill="1" applyProtection="1"/>
    <xf numFmtId="0" fontId="14" fillId="0" borderId="0" xfId="0" applyFont="1" applyFill="1" applyBorder="1" applyAlignment="1" applyProtection="1">
      <alignment vertical="center" textRotation="90"/>
    </xf>
    <xf numFmtId="0" fontId="10" fillId="33" borderId="30" xfId="0" applyFont="1" applyFill="1" applyBorder="1" applyAlignment="1" applyProtection="1">
      <alignment horizontal="center" vertical="center" wrapText="1"/>
    </xf>
    <xf numFmtId="0" fontId="10" fillId="32" borderId="71" xfId="0" applyFont="1" applyFill="1" applyBorder="1" applyAlignment="1" applyProtection="1">
      <alignment horizontal="left" vertical="center"/>
    </xf>
    <xf numFmtId="0" fontId="10" fillId="24" borderId="71" xfId="0" applyFont="1" applyFill="1" applyBorder="1" applyAlignment="1" applyProtection="1">
      <alignment horizontal="left" vertical="center" wrapText="1"/>
    </xf>
    <xf numFmtId="0" fontId="8" fillId="31" borderId="11" xfId="0" applyFont="1" applyFill="1" applyBorder="1" applyAlignment="1" applyProtection="1">
      <alignment horizontal="left" vertical="center" wrapText="1"/>
    </xf>
    <xf numFmtId="0" fontId="8" fillId="31" borderId="30" xfId="0" applyFont="1" applyFill="1" applyBorder="1" applyAlignment="1" applyProtection="1">
      <alignment horizontal="left" vertical="center" wrapText="1"/>
    </xf>
    <xf numFmtId="0" fontId="8" fillId="31" borderId="37" xfId="0" applyFont="1" applyFill="1" applyBorder="1" applyAlignment="1" applyProtection="1">
      <alignment horizontal="left" vertical="center" wrapText="1"/>
    </xf>
    <xf numFmtId="0" fontId="10" fillId="24" borderId="39" xfId="0" applyFont="1" applyFill="1" applyBorder="1" applyAlignment="1" applyProtection="1">
      <alignment horizontal="left" vertical="center" wrapText="1"/>
    </xf>
    <xf numFmtId="0" fontId="10" fillId="24" borderId="13" xfId="0" applyFont="1" applyFill="1" applyBorder="1" applyAlignment="1" applyProtection="1">
      <alignment horizontal="left" vertical="center" wrapText="1"/>
    </xf>
    <xf numFmtId="0" fontId="10" fillId="24" borderId="69" xfId="0" applyFont="1" applyFill="1" applyBorder="1" applyAlignment="1" applyProtection="1">
      <alignment horizontal="left" vertical="center" wrapText="1"/>
    </xf>
    <xf numFmtId="0" fontId="10" fillId="24" borderId="35" xfId="0" applyFont="1" applyFill="1" applyBorder="1" applyAlignment="1" applyProtection="1">
      <alignment horizontal="left" vertical="center" wrapText="1"/>
    </xf>
    <xf numFmtId="0" fontId="10" fillId="24" borderId="36" xfId="0" applyFont="1" applyFill="1" applyBorder="1" applyAlignment="1" applyProtection="1">
      <alignment horizontal="left" vertical="center" wrapText="1"/>
    </xf>
    <xf numFmtId="0" fontId="10" fillId="32" borderId="69" xfId="0" applyFont="1" applyFill="1" applyBorder="1" applyAlignment="1" applyProtection="1">
      <alignment horizontal="left" vertical="center" wrapText="1"/>
    </xf>
    <xf numFmtId="0" fontId="10" fillId="32" borderId="69" xfId="0" applyFont="1" applyFill="1" applyBorder="1" applyAlignment="1" applyProtection="1">
      <alignment vertical="center" wrapText="1"/>
    </xf>
    <xf numFmtId="0" fontId="10" fillId="32" borderId="69" xfId="0" applyFont="1" applyFill="1" applyBorder="1" applyAlignment="1" applyProtection="1">
      <alignment horizontal="center" vertical="center" wrapText="1"/>
    </xf>
    <xf numFmtId="4" fontId="10" fillId="32" borderId="69" xfId="0" applyNumberFormat="1" applyFont="1" applyFill="1" applyBorder="1" applyAlignment="1" applyProtection="1">
      <alignment horizontal="right" vertical="center" wrapText="1"/>
    </xf>
    <xf numFmtId="0" fontId="10" fillId="32" borderId="72" xfId="0" applyFont="1" applyFill="1" applyBorder="1" applyAlignment="1" applyProtection="1">
      <alignment vertical="center" wrapText="1"/>
    </xf>
    <xf numFmtId="0" fontId="83" fillId="23" borderId="0" xfId="75" applyFont="1" applyFill="1" applyProtection="1">
      <protection locked="0"/>
    </xf>
    <xf numFmtId="0" fontId="83" fillId="23" borderId="0" xfId="75" applyFont="1" applyFill="1" applyAlignment="1" applyProtection="1">
      <protection locked="0"/>
    </xf>
    <xf numFmtId="0" fontId="83" fillId="23" borderId="0" xfId="75" applyFont="1" applyFill="1" applyAlignment="1" applyProtection="1">
      <alignment horizontal="center"/>
      <protection locked="0"/>
    </xf>
    <xf numFmtId="0" fontId="83" fillId="23" borderId="0" xfId="75" applyFont="1" applyFill="1" applyAlignment="1" applyProtection="1">
      <alignment horizontal="right"/>
      <protection locked="0"/>
    </xf>
    <xf numFmtId="0" fontId="79" fillId="23" borderId="0" xfId="0" applyFont="1" applyFill="1" applyAlignment="1" applyProtection="1">
      <alignment horizontal="center"/>
      <protection locked="0"/>
    </xf>
    <xf numFmtId="0" fontId="98" fillId="23" borderId="0" xfId="75" applyFont="1" applyFill="1" applyProtection="1">
      <protection locked="0"/>
    </xf>
    <xf numFmtId="0" fontId="6" fillId="23" borderId="0" xfId="75" applyFill="1" applyProtection="1">
      <protection locked="0"/>
    </xf>
    <xf numFmtId="0" fontId="6" fillId="23" borderId="0" xfId="75" applyFill="1" applyAlignment="1" applyProtection="1">
      <alignment horizontal="right"/>
      <protection locked="0"/>
    </xf>
    <xf numFmtId="0" fontId="2" fillId="0" borderId="78" xfId="75" applyFont="1" applyFill="1" applyBorder="1" applyAlignment="1" applyProtection="1">
      <alignment horizontal="center" vertical="center"/>
      <protection locked="0"/>
    </xf>
    <xf numFmtId="0" fontId="2" fillId="0" borderId="50" xfId="75" applyFont="1" applyFill="1" applyBorder="1" applyAlignment="1" applyProtection="1">
      <alignment horizontal="center" vertical="center"/>
      <protection locked="0"/>
    </xf>
    <xf numFmtId="0" fontId="1" fillId="0" borderId="50" xfId="75" applyFont="1" applyFill="1" applyBorder="1" applyAlignment="1" applyProtection="1">
      <alignment horizontal="center" vertical="center"/>
      <protection locked="0"/>
    </xf>
    <xf numFmtId="0" fontId="1" fillId="0" borderId="44" xfId="75" applyFont="1" applyFill="1" applyBorder="1" applyAlignment="1" applyProtection="1">
      <alignment horizontal="center" vertical="center"/>
      <protection locked="0"/>
    </xf>
    <xf numFmtId="0" fontId="1" fillId="0" borderId="83" xfId="75" applyFont="1" applyFill="1" applyBorder="1" applyAlignment="1" applyProtection="1">
      <alignment horizontal="center" vertical="center"/>
      <protection locked="0"/>
    </xf>
    <xf numFmtId="0" fontId="2" fillId="0" borderId="61" xfId="75" applyFont="1" applyFill="1" applyBorder="1" applyAlignment="1" applyProtection="1">
      <alignment horizontal="center" vertical="center"/>
      <protection locked="0"/>
    </xf>
    <xf numFmtId="0" fontId="2" fillId="0" borderId="45" xfId="75" applyFont="1" applyFill="1" applyBorder="1" applyAlignment="1" applyProtection="1">
      <alignment horizontal="center" vertical="center"/>
      <protection locked="0"/>
    </xf>
    <xf numFmtId="0" fontId="2" fillId="0" borderId="11" xfId="75" applyFont="1" applyFill="1" applyBorder="1" applyAlignment="1" applyProtection="1">
      <alignment horizontal="center" vertical="center"/>
      <protection locked="0"/>
    </xf>
    <xf numFmtId="0" fontId="1" fillId="0" borderId="11" xfId="75" applyFont="1" applyFill="1" applyBorder="1" applyAlignment="1" applyProtection="1">
      <alignment horizontal="center" vertical="center"/>
      <protection locked="0"/>
    </xf>
    <xf numFmtId="0" fontId="1" fillId="0" borderId="33" xfId="75" applyFont="1" applyFill="1" applyBorder="1" applyAlignment="1" applyProtection="1">
      <alignment horizontal="center" vertical="center"/>
      <protection locked="0"/>
    </xf>
    <xf numFmtId="0" fontId="1" fillId="0" borderId="28" xfId="75" applyFont="1" applyFill="1" applyBorder="1" applyAlignment="1" applyProtection="1">
      <alignment horizontal="center" vertical="center"/>
      <protection locked="0"/>
    </xf>
    <xf numFmtId="0" fontId="2" fillId="0" borderId="29" xfId="75" applyFont="1" applyFill="1" applyBorder="1" applyAlignment="1" applyProtection="1">
      <alignment horizontal="center" vertical="center"/>
      <protection locked="0"/>
    </xf>
    <xf numFmtId="0" fontId="2" fillId="0" borderId="66" xfId="75" applyFont="1" applyFill="1" applyBorder="1" applyAlignment="1" applyProtection="1">
      <alignment horizontal="center" vertical="center"/>
      <protection locked="0"/>
    </xf>
    <xf numFmtId="0" fontId="2" fillId="0" borderId="30" xfId="75" applyFont="1" applyFill="1" applyBorder="1" applyAlignment="1" applyProtection="1">
      <alignment horizontal="center" vertical="center"/>
      <protection locked="0"/>
    </xf>
    <xf numFmtId="0" fontId="1" fillId="0" borderId="30" xfId="75" applyFont="1" applyFill="1" applyBorder="1" applyAlignment="1" applyProtection="1">
      <alignment horizontal="center" vertical="center"/>
      <protection locked="0"/>
    </xf>
    <xf numFmtId="0" fontId="1" fillId="0" borderId="65" xfId="75" applyFont="1" applyFill="1" applyBorder="1" applyAlignment="1" applyProtection="1">
      <alignment horizontal="center" vertical="center"/>
      <protection locked="0"/>
    </xf>
    <xf numFmtId="0" fontId="1" fillId="0" borderId="64" xfId="75" applyFont="1" applyFill="1" applyBorder="1" applyAlignment="1" applyProtection="1">
      <alignment horizontal="center" vertical="center"/>
      <protection locked="0"/>
    </xf>
    <xf numFmtId="0" fontId="1" fillId="0" borderId="32" xfId="75" applyFont="1" applyFill="1" applyBorder="1" applyAlignment="1" applyProtection="1">
      <alignment horizontal="center" vertical="center"/>
      <protection locked="0"/>
    </xf>
    <xf numFmtId="0" fontId="2" fillId="0" borderId="32" xfId="75" applyFont="1" applyFill="1" applyBorder="1" applyAlignment="1" applyProtection="1">
      <alignment horizontal="center" vertical="center"/>
      <protection locked="0"/>
    </xf>
    <xf numFmtId="0" fontId="96" fillId="23" borderId="0" xfId="75" applyFont="1" applyFill="1" applyBorder="1" applyAlignment="1" applyProtection="1">
      <alignment horizontal="left"/>
      <protection locked="0"/>
    </xf>
    <xf numFmtId="0" fontId="96" fillId="23" borderId="0" xfId="75" applyFont="1" applyFill="1" applyBorder="1" applyAlignment="1" applyProtection="1">
      <alignment horizontal="right"/>
      <protection locked="0"/>
    </xf>
    <xf numFmtId="0" fontId="4" fillId="23" borderId="0" xfId="75" applyFont="1" applyFill="1" applyBorder="1" applyAlignment="1" applyProtection="1">
      <alignment horizontal="center" vertical="center"/>
      <protection locked="0"/>
    </xf>
    <xf numFmtId="0" fontId="83" fillId="23" borderId="0" xfId="75" applyFont="1" applyFill="1" applyBorder="1" applyProtection="1">
      <protection locked="0"/>
    </xf>
    <xf numFmtId="0" fontId="4" fillId="0" borderId="78" xfId="75" applyFont="1" applyFill="1" applyBorder="1" applyAlignment="1" applyProtection="1">
      <alignment horizontal="center" vertical="center"/>
      <protection locked="0"/>
    </xf>
    <xf numFmtId="0" fontId="4" fillId="0" borderId="50" xfId="75" applyFont="1" applyFill="1" applyBorder="1" applyAlignment="1" applyProtection="1">
      <alignment horizontal="center" vertical="center"/>
      <protection locked="0"/>
    </xf>
    <xf numFmtId="0" fontId="4" fillId="0" borderId="44" xfId="75" applyFont="1" applyFill="1" applyBorder="1" applyAlignment="1" applyProtection="1">
      <alignment horizontal="center" vertical="center"/>
      <protection locked="0"/>
    </xf>
    <xf numFmtId="0" fontId="4" fillId="0" borderId="83" xfId="75" applyFont="1" applyFill="1" applyBorder="1" applyAlignment="1" applyProtection="1">
      <alignment horizontal="center" vertical="center"/>
      <protection locked="0"/>
    </xf>
    <xf numFmtId="0" fontId="4" fillId="0" borderId="61" xfId="75" applyFont="1" applyFill="1" applyBorder="1" applyAlignment="1" applyProtection="1">
      <alignment horizontal="center" vertical="center"/>
      <protection locked="0"/>
    </xf>
    <xf numFmtId="0" fontId="4" fillId="0" borderId="45" xfId="75" applyFont="1" applyFill="1" applyBorder="1" applyAlignment="1" applyProtection="1">
      <alignment horizontal="center" vertical="center"/>
      <protection locked="0"/>
    </xf>
    <xf numFmtId="0" fontId="4" fillId="0" borderId="11" xfId="75" applyFont="1" applyFill="1" applyBorder="1" applyAlignment="1" applyProtection="1">
      <alignment horizontal="center" vertical="center"/>
      <protection locked="0"/>
    </xf>
    <xf numFmtId="0" fontId="4" fillId="0" borderId="33" xfId="75" applyFont="1" applyFill="1" applyBorder="1" applyAlignment="1" applyProtection="1">
      <alignment horizontal="center" vertical="center"/>
      <protection locked="0"/>
    </xf>
    <xf numFmtId="0" fontId="4" fillId="0" borderId="28" xfId="75" applyFont="1" applyFill="1" applyBorder="1" applyAlignment="1" applyProtection="1">
      <alignment horizontal="center" vertical="center"/>
      <protection locked="0"/>
    </xf>
    <xf numFmtId="0" fontId="4" fillId="0" borderId="29" xfId="75" applyFont="1" applyFill="1" applyBorder="1" applyAlignment="1" applyProtection="1">
      <alignment horizontal="center" vertical="center"/>
      <protection locked="0"/>
    </xf>
    <xf numFmtId="0" fontId="4" fillId="0" borderId="66" xfId="75" applyFont="1" applyFill="1" applyBorder="1" applyAlignment="1" applyProtection="1">
      <alignment horizontal="center" vertical="center"/>
      <protection locked="0"/>
    </xf>
    <xf numFmtId="0" fontId="4" fillId="0" borderId="30" xfId="75" applyFont="1" applyFill="1" applyBorder="1" applyAlignment="1" applyProtection="1">
      <alignment horizontal="center" vertical="center"/>
      <protection locked="0"/>
    </xf>
    <xf numFmtId="0" fontId="4" fillId="0" borderId="65" xfId="75" applyFont="1" applyFill="1" applyBorder="1" applyAlignment="1" applyProtection="1">
      <alignment horizontal="center" vertical="center"/>
      <protection locked="0"/>
    </xf>
    <xf numFmtId="0" fontId="4" fillId="0" borderId="64" xfId="75" applyFont="1" applyFill="1" applyBorder="1" applyAlignment="1" applyProtection="1">
      <alignment horizontal="center" vertical="center"/>
      <protection locked="0"/>
    </xf>
    <xf numFmtId="0" fontId="4" fillId="0" borderId="32" xfId="75" applyFont="1" applyFill="1" applyBorder="1" applyAlignment="1" applyProtection="1">
      <alignment horizontal="center" vertical="center"/>
      <protection locked="0"/>
    </xf>
    <xf numFmtId="0" fontId="83" fillId="23" borderId="0" xfId="75" applyFont="1" applyFill="1" applyBorder="1" applyAlignment="1" applyProtection="1">
      <alignment horizontal="left"/>
      <protection locked="0"/>
    </xf>
    <xf numFmtId="0" fontId="83" fillId="23" borderId="0" xfId="75" applyFont="1" applyFill="1" applyBorder="1" applyAlignment="1" applyProtection="1">
      <protection locked="0"/>
    </xf>
    <xf numFmtId="0" fontId="83" fillId="23" borderId="0" xfId="75" applyFont="1" applyFill="1" applyBorder="1" applyAlignment="1" applyProtection="1">
      <alignment horizontal="center"/>
      <protection locked="0"/>
    </xf>
    <xf numFmtId="0" fontId="83" fillId="23" borderId="0" xfId="75" applyFont="1" applyFill="1" applyBorder="1" applyAlignment="1" applyProtection="1">
      <alignment horizontal="right"/>
      <protection locked="0"/>
    </xf>
    <xf numFmtId="0" fontId="83" fillId="0" borderId="0" xfId="75" applyFont="1" applyProtection="1">
      <protection locked="0"/>
    </xf>
    <xf numFmtId="3" fontId="81" fillId="0" borderId="28" xfId="75" applyNumberFormat="1" applyFont="1" applyFill="1" applyBorder="1" applyAlignment="1" applyProtection="1">
      <alignment horizontal="center"/>
      <protection locked="0"/>
    </xf>
    <xf numFmtId="3" fontId="81" fillId="0" borderId="11" xfId="75" applyNumberFormat="1" applyFont="1" applyFill="1" applyBorder="1" applyAlignment="1" applyProtection="1">
      <alignment horizontal="center"/>
      <protection locked="0"/>
    </xf>
    <xf numFmtId="3" fontId="81" fillId="0" borderId="29" xfId="75" applyNumberFormat="1" applyFont="1" applyFill="1" applyBorder="1" applyAlignment="1" applyProtection="1">
      <alignment horizontal="center"/>
      <protection locked="0"/>
    </xf>
    <xf numFmtId="3" fontId="81" fillId="0" borderId="45" xfId="75" applyNumberFormat="1" applyFont="1" applyFill="1" applyBorder="1" applyAlignment="1" applyProtection="1">
      <alignment horizontal="center"/>
      <protection locked="0"/>
    </xf>
    <xf numFmtId="3" fontId="81" fillId="0" borderId="33" xfId="75" applyNumberFormat="1" applyFont="1" applyFill="1" applyBorder="1" applyAlignment="1" applyProtection="1">
      <alignment horizontal="center"/>
      <protection locked="0"/>
    </xf>
    <xf numFmtId="0" fontId="81" fillId="0" borderId="11" xfId="75" applyFont="1" applyFill="1" applyBorder="1" applyAlignment="1" applyProtection="1">
      <alignment horizontal="justify" vertical="top"/>
      <protection locked="0"/>
    </xf>
    <xf numFmtId="3" fontId="81" fillId="25" borderId="11" xfId="75" applyNumberFormat="1" applyFont="1" applyFill="1" applyBorder="1" applyAlignment="1" applyProtection="1">
      <alignment horizontal="center" vertical="center"/>
      <protection locked="0"/>
    </xf>
    <xf numFmtId="3" fontId="81" fillId="25" borderId="33" xfId="75" applyNumberFormat="1" applyFont="1" applyFill="1" applyBorder="1" applyAlignment="1" applyProtection="1">
      <alignment horizontal="right" vertical="center"/>
      <protection locked="0"/>
    </xf>
    <xf numFmtId="3" fontId="3" fillId="0" borderId="28" xfId="75" applyNumberFormat="1" applyFont="1" applyFill="1" applyBorder="1" applyAlignment="1" applyProtection="1">
      <alignment horizontal="center"/>
      <protection locked="0"/>
    </xf>
    <xf numFmtId="3" fontId="6" fillId="0" borderId="11" xfId="75" applyNumberFormat="1" applyFill="1" applyBorder="1" applyAlignment="1" applyProtection="1">
      <alignment horizontal="center"/>
      <protection locked="0"/>
    </xf>
    <xf numFmtId="3" fontId="6" fillId="0" borderId="11" xfId="75" applyNumberFormat="1" applyFill="1" applyBorder="1" applyAlignment="1" applyProtection="1">
      <alignment horizontal="center" vertical="center"/>
      <protection locked="0"/>
    </xf>
    <xf numFmtId="3" fontId="6" fillId="0" borderId="29" xfId="75" applyNumberFormat="1" applyFill="1" applyBorder="1" applyAlignment="1" applyProtection="1">
      <alignment horizontal="center" vertical="center"/>
      <protection locked="0"/>
    </xf>
    <xf numFmtId="3" fontId="6" fillId="0" borderId="45" xfId="75" applyNumberFormat="1" applyFill="1" applyBorder="1" applyAlignment="1" applyProtection="1">
      <alignment horizontal="center" vertical="center"/>
      <protection locked="0"/>
    </xf>
    <xf numFmtId="3" fontId="6" fillId="0" borderId="33" xfId="75" applyNumberFormat="1" applyFill="1" applyBorder="1" applyAlignment="1" applyProtection="1">
      <alignment horizontal="center" vertical="center"/>
      <protection locked="0"/>
    </xf>
    <xf numFmtId="3" fontId="6" fillId="0" borderId="28" xfId="75" applyNumberFormat="1" applyFill="1" applyBorder="1" applyAlignment="1" applyProtection="1">
      <alignment horizontal="center" vertical="center"/>
      <protection locked="0"/>
    </xf>
    <xf numFmtId="3" fontId="6" fillId="0" borderId="28" xfId="75" applyNumberFormat="1" applyFill="1" applyBorder="1" applyAlignment="1" applyProtection="1">
      <alignment horizontal="center"/>
      <protection locked="0"/>
    </xf>
    <xf numFmtId="0" fontId="83" fillId="0" borderId="0" xfId="75" applyFont="1" applyFill="1" applyProtection="1">
      <protection locked="0"/>
    </xf>
    <xf numFmtId="0" fontId="81" fillId="0" borderId="30" xfId="75" applyFont="1" applyFill="1" applyBorder="1" applyAlignment="1" applyProtection="1">
      <alignment horizontal="justify" vertical="top"/>
      <protection locked="0"/>
    </xf>
    <xf numFmtId="3" fontId="81" fillId="25" borderId="30" xfId="75" applyNumberFormat="1" applyFont="1" applyFill="1" applyBorder="1" applyAlignment="1" applyProtection="1">
      <alignment horizontal="center" vertical="center"/>
      <protection locked="0"/>
    </xf>
    <xf numFmtId="3" fontId="81" fillId="25" borderId="65" xfId="75" applyNumberFormat="1" applyFont="1" applyFill="1" applyBorder="1" applyAlignment="1" applyProtection="1">
      <alignment horizontal="right" vertical="center"/>
      <protection locked="0"/>
    </xf>
    <xf numFmtId="3" fontId="6" fillId="0" borderId="64" xfId="75" applyNumberFormat="1" applyFill="1" applyBorder="1" applyAlignment="1" applyProtection="1">
      <alignment horizontal="center"/>
      <protection locked="0"/>
    </xf>
    <xf numFmtId="3" fontId="6" fillId="0" borderId="30" xfId="75" applyNumberFormat="1" applyFill="1" applyBorder="1" applyAlignment="1" applyProtection="1">
      <alignment horizontal="center"/>
      <protection locked="0"/>
    </xf>
    <xf numFmtId="3" fontId="6" fillId="0" borderId="30" xfId="75" applyNumberFormat="1" applyFill="1" applyBorder="1" applyAlignment="1" applyProtection="1">
      <alignment horizontal="center" vertical="center"/>
      <protection locked="0"/>
    </xf>
    <xf numFmtId="3" fontId="6" fillId="0" borderId="32" xfId="75" applyNumberFormat="1" applyFill="1" applyBorder="1" applyAlignment="1" applyProtection="1">
      <alignment horizontal="center" vertical="center"/>
      <protection locked="0"/>
    </xf>
    <xf numFmtId="3" fontId="6" fillId="0" borderId="66" xfId="75" applyNumberFormat="1" applyFill="1" applyBorder="1" applyAlignment="1" applyProtection="1">
      <alignment horizontal="center" vertical="center"/>
      <protection locked="0"/>
    </xf>
    <xf numFmtId="3" fontId="6" fillId="0" borderId="65" xfId="75" applyNumberFormat="1" applyFill="1" applyBorder="1" applyAlignment="1" applyProtection="1">
      <alignment horizontal="center" vertical="center"/>
      <protection locked="0"/>
    </xf>
    <xf numFmtId="3" fontId="6" fillId="0" borderId="64" xfId="75" applyNumberFormat="1" applyFill="1" applyBorder="1" applyAlignment="1" applyProtection="1">
      <alignment horizontal="center" vertical="center"/>
      <protection locked="0"/>
    </xf>
    <xf numFmtId="0" fontId="91" fillId="23" borderId="0" xfId="0" applyFont="1" applyFill="1" applyAlignment="1" applyProtection="1">
      <alignment horizontal="left" vertical="center" readingOrder="1"/>
      <protection locked="0"/>
    </xf>
    <xf numFmtId="0" fontId="83" fillId="0" borderId="0" xfId="75" applyFont="1" applyAlignment="1" applyProtection="1">
      <protection locked="0"/>
    </xf>
    <xf numFmtId="0" fontId="83" fillId="0" borderId="0" xfId="75" applyFont="1" applyAlignment="1" applyProtection="1">
      <alignment horizontal="center"/>
      <protection locked="0"/>
    </xf>
    <xf numFmtId="0" fontId="83" fillId="0" borderId="0" xfId="75" applyFont="1" applyAlignment="1" applyProtection="1">
      <alignment horizontal="right"/>
      <protection locked="0"/>
    </xf>
    <xf numFmtId="17" fontId="103" fillId="33" borderId="66" xfId="76" applyNumberFormat="1" applyFont="1" applyFill="1" applyBorder="1" applyAlignment="1" applyProtection="1">
      <alignment horizontal="center" vertical="center"/>
    </xf>
    <xf numFmtId="17" fontId="103" fillId="33" borderId="30" xfId="76" applyNumberFormat="1" applyFont="1" applyFill="1" applyBorder="1" applyAlignment="1" applyProtection="1">
      <alignment horizontal="center" vertical="center"/>
    </xf>
    <xf numFmtId="17" fontId="103" fillId="33" borderId="32" xfId="76" applyNumberFormat="1" applyFont="1" applyFill="1" applyBorder="1" applyAlignment="1" applyProtection="1">
      <alignment horizontal="center" vertical="center"/>
    </xf>
    <xf numFmtId="17" fontId="103" fillId="33" borderId="64" xfId="76" applyNumberFormat="1" applyFont="1" applyFill="1" applyBorder="1" applyAlignment="1" applyProtection="1">
      <alignment horizontal="center" vertical="center"/>
    </xf>
    <xf numFmtId="17" fontId="11" fillId="17" borderId="66" xfId="76" applyNumberFormat="1" applyFont="1" applyFill="1" applyBorder="1" applyAlignment="1" applyProtection="1">
      <alignment horizontal="center" vertical="center"/>
    </xf>
    <xf numFmtId="17" fontId="11" fillId="17" borderId="30" xfId="76" applyNumberFormat="1" applyFont="1" applyFill="1" applyBorder="1" applyAlignment="1" applyProtection="1">
      <alignment horizontal="center" vertical="center"/>
    </xf>
    <xf numFmtId="17" fontId="11" fillId="17" borderId="32" xfId="76" applyNumberFormat="1" applyFont="1" applyFill="1" applyBorder="1" applyAlignment="1" applyProtection="1">
      <alignment horizontal="center" vertical="center"/>
    </xf>
    <xf numFmtId="17" fontId="11" fillId="17" borderId="64" xfId="76" applyNumberFormat="1" applyFont="1" applyFill="1" applyBorder="1" applyAlignment="1" applyProtection="1">
      <alignment horizontal="center" vertical="center"/>
    </xf>
    <xf numFmtId="17" fontId="8" fillId="33" borderId="35" xfId="76" applyNumberFormat="1" applyFont="1" applyFill="1" applyBorder="1" applyAlignment="1" applyProtection="1">
      <alignment horizontal="center" vertical="center"/>
    </xf>
    <xf numFmtId="17" fontId="8" fillId="33" borderId="11" xfId="76" applyNumberFormat="1" applyFont="1" applyFill="1" applyBorder="1" applyAlignment="1" applyProtection="1">
      <alignment horizontal="center" vertical="center"/>
    </xf>
    <xf numFmtId="17" fontId="8" fillId="33" borderId="29" xfId="76" applyNumberFormat="1" applyFont="1" applyFill="1" applyBorder="1" applyAlignment="1" applyProtection="1">
      <alignment horizontal="center" vertical="center"/>
    </xf>
    <xf numFmtId="17" fontId="8" fillId="33" borderId="45" xfId="76" applyNumberFormat="1" applyFont="1" applyFill="1" applyBorder="1" applyAlignment="1" applyProtection="1">
      <alignment horizontal="center" vertical="center"/>
    </xf>
    <xf numFmtId="17" fontId="8" fillId="33" borderId="33" xfId="76" applyNumberFormat="1" applyFont="1" applyFill="1" applyBorder="1" applyAlignment="1" applyProtection="1">
      <alignment horizontal="center" vertical="center"/>
    </xf>
    <xf numFmtId="17" fontId="8" fillId="33" borderId="28" xfId="76" applyNumberFormat="1" applyFont="1" applyFill="1" applyBorder="1" applyAlignment="1" applyProtection="1">
      <alignment horizontal="center" vertical="center"/>
    </xf>
    <xf numFmtId="0" fontId="81" fillId="30" borderId="11" xfId="75" applyFont="1" applyFill="1" applyBorder="1" applyAlignment="1" applyProtection="1">
      <alignment horizontal="justify" vertical="top"/>
    </xf>
    <xf numFmtId="3" fontId="81" fillId="30" borderId="11" xfId="75" applyNumberFormat="1" applyFont="1" applyFill="1" applyBorder="1" applyAlignment="1" applyProtection="1">
      <alignment horizontal="center" vertical="center"/>
    </xf>
    <xf numFmtId="3" fontId="81" fillId="30" borderId="33" xfId="75" applyNumberFormat="1" applyFont="1" applyFill="1" applyBorder="1" applyAlignment="1" applyProtection="1">
      <alignment horizontal="right" vertical="center"/>
    </xf>
    <xf numFmtId="0" fontId="81" fillId="30" borderId="33" xfId="75" applyFont="1" applyFill="1" applyBorder="1" applyAlignment="1" applyProtection="1">
      <alignment horizontal="right" vertical="top"/>
    </xf>
    <xf numFmtId="0" fontId="81" fillId="30" borderId="11" xfId="75" applyFont="1" applyFill="1" applyBorder="1" applyAlignment="1" applyProtection="1">
      <alignment horizontal="center" vertical="center"/>
    </xf>
    <xf numFmtId="0" fontId="81" fillId="30" borderId="33" xfId="75" applyFont="1" applyFill="1" applyBorder="1" applyAlignment="1" applyProtection="1">
      <alignment horizontal="right" vertical="center"/>
    </xf>
    <xf numFmtId="17" fontId="8" fillId="33" borderId="38" xfId="76" applyNumberFormat="1" applyFont="1" applyFill="1" applyBorder="1" applyAlignment="1" applyProtection="1">
      <alignment horizontal="center" vertical="center"/>
    </xf>
    <xf numFmtId="17" fontId="8" fillId="33" borderId="79" xfId="76" applyNumberFormat="1" applyFont="1" applyFill="1" applyBorder="1" applyAlignment="1" applyProtection="1">
      <alignment horizontal="center" vertical="center"/>
    </xf>
    <xf numFmtId="17" fontId="8" fillId="33" borderId="111" xfId="76" applyNumberFormat="1" applyFont="1" applyFill="1" applyBorder="1" applyAlignment="1" applyProtection="1">
      <alignment horizontal="center" vertical="center"/>
    </xf>
    <xf numFmtId="0" fontId="107" fillId="23" borderId="71" xfId="75" applyFont="1" applyFill="1" applyBorder="1" applyAlignment="1" applyProtection="1">
      <alignment horizontal="center" vertical="center"/>
    </xf>
    <xf numFmtId="0" fontId="107" fillId="23" borderId="69" xfId="75" applyFont="1" applyFill="1" applyBorder="1" applyAlignment="1" applyProtection="1">
      <alignment horizontal="center" vertical="center"/>
    </xf>
    <xf numFmtId="0" fontId="107" fillId="23" borderId="72" xfId="75" applyFont="1" applyFill="1" applyBorder="1" applyAlignment="1" applyProtection="1">
      <alignment horizontal="center" vertical="center"/>
    </xf>
    <xf numFmtId="0" fontId="83" fillId="23" borderId="0" xfId="75" applyFont="1" applyFill="1" applyProtection="1"/>
    <xf numFmtId="0" fontId="83" fillId="0" borderId="0" xfId="75" applyFont="1" applyProtection="1"/>
    <xf numFmtId="17" fontId="11" fillId="33" borderId="84" xfId="76" applyNumberFormat="1" applyFont="1" applyFill="1" applyBorder="1" applyAlignment="1" applyProtection="1">
      <alignment horizontal="center" vertical="center"/>
    </xf>
    <xf numFmtId="17" fontId="11" fillId="33" borderId="11" xfId="76" applyNumberFormat="1" applyFont="1" applyFill="1" applyBorder="1" applyAlignment="1" applyProtection="1">
      <alignment horizontal="center" vertical="center"/>
    </xf>
    <xf numFmtId="17" fontId="11" fillId="33" borderId="29" xfId="76" applyNumberFormat="1" applyFont="1" applyFill="1" applyBorder="1" applyAlignment="1" applyProtection="1">
      <alignment horizontal="center" vertical="center"/>
    </xf>
    <xf numFmtId="17" fontId="11" fillId="33" borderId="45" xfId="76" applyNumberFormat="1" applyFont="1" applyFill="1" applyBorder="1" applyAlignment="1" applyProtection="1">
      <alignment horizontal="center" vertical="center"/>
    </xf>
    <xf numFmtId="17" fontId="11" fillId="33" borderId="33" xfId="76" applyNumberFormat="1" applyFont="1" applyFill="1" applyBorder="1" applyAlignment="1" applyProtection="1">
      <alignment horizontal="center" vertical="center"/>
    </xf>
    <xf numFmtId="17" fontId="11" fillId="33" borderId="28" xfId="76" applyNumberFormat="1" applyFont="1" applyFill="1" applyBorder="1" applyAlignment="1" applyProtection="1">
      <alignment horizontal="center" vertical="center"/>
    </xf>
    <xf numFmtId="17" fontId="8" fillId="17" borderId="35" xfId="76" applyNumberFormat="1" applyFont="1" applyFill="1" applyBorder="1" applyAlignment="1" applyProtection="1">
      <alignment horizontal="center" vertical="center"/>
    </xf>
    <xf numFmtId="17" fontId="8" fillId="17" borderId="36" xfId="76" applyNumberFormat="1" applyFont="1" applyFill="1" applyBorder="1" applyAlignment="1" applyProtection="1">
      <alignment horizontal="center" vertical="center"/>
    </xf>
    <xf numFmtId="17" fontId="8" fillId="17" borderId="62" xfId="76" applyNumberFormat="1" applyFont="1" applyFill="1" applyBorder="1" applyAlignment="1" applyProtection="1">
      <alignment horizontal="center" vertical="center"/>
    </xf>
    <xf numFmtId="17" fontId="8" fillId="17" borderId="67" xfId="76" applyNumberFormat="1" applyFont="1" applyFill="1" applyBorder="1" applyAlignment="1" applyProtection="1">
      <alignment horizontal="center" vertical="center"/>
    </xf>
    <xf numFmtId="17" fontId="8" fillId="17" borderId="98" xfId="76" applyNumberFormat="1" applyFont="1" applyFill="1" applyBorder="1" applyAlignment="1" applyProtection="1">
      <alignment horizontal="center" vertical="center"/>
    </xf>
    <xf numFmtId="0" fontId="81" fillId="30" borderId="11" xfId="75" applyFont="1" applyFill="1" applyBorder="1" applyAlignment="1" applyProtection="1">
      <alignment vertical="center" wrapText="1"/>
    </xf>
    <xf numFmtId="0" fontId="6" fillId="23" borderId="0" xfId="75" applyFill="1" applyProtection="1"/>
    <xf numFmtId="17" fontId="8" fillId="17" borderId="28" xfId="76" applyNumberFormat="1" applyFont="1" applyFill="1" applyBorder="1" applyAlignment="1" applyProtection="1">
      <alignment horizontal="center" vertical="center"/>
    </xf>
    <xf numFmtId="17" fontId="8" fillId="17" borderId="11" xfId="76" applyNumberFormat="1" applyFont="1" applyFill="1" applyBorder="1" applyAlignment="1" applyProtection="1">
      <alignment horizontal="center" vertical="center"/>
    </xf>
    <xf numFmtId="17" fontId="8" fillId="17" borderId="29" xfId="76" applyNumberFormat="1" applyFont="1" applyFill="1" applyBorder="1" applyAlignment="1" applyProtection="1">
      <alignment horizontal="center" vertical="center"/>
    </xf>
    <xf numFmtId="17" fontId="8" fillId="17" borderId="45" xfId="76" applyNumberFormat="1" applyFont="1" applyFill="1" applyBorder="1" applyAlignment="1" applyProtection="1">
      <alignment horizontal="center" vertical="center"/>
    </xf>
    <xf numFmtId="17" fontId="8" fillId="17" borderId="33" xfId="76" applyNumberFormat="1" applyFont="1" applyFill="1" applyBorder="1" applyAlignment="1" applyProtection="1">
      <alignment horizontal="center" vertical="center"/>
    </xf>
    <xf numFmtId="0" fontId="11" fillId="0" borderId="0" xfId="0" applyNumberFormat="1" applyFont="1" applyProtection="1">
      <protection locked="0"/>
    </xf>
    <xf numFmtId="0" fontId="11" fillId="0" borderId="0" xfId="0" applyNumberFormat="1" applyFont="1" applyAlignment="1" applyProtection="1">
      <alignment horizontal="center"/>
      <protection locked="0"/>
    </xf>
    <xf numFmtId="0" fontId="11" fillId="0" borderId="0" xfId="0" applyNumberFormat="1" applyFont="1" applyAlignment="1" applyProtection="1">
      <protection locked="0"/>
    </xf>
    <xf numFmtId="0" fontId="11" fillId="0" borderId="0" xfId="0" applyNumberFormat="1" applyFont="1" applyAlignment="1" applyProtection="1">
      <alignment horizontal="right"/>
      <protection locked="0"/>
    </xf>
    <xf numFmtId="0" fontId="11" fillId="0" borderId="0" xfId="0" applyNumberFormat="1" applyFont="1" applyFill="1" applyProtection="1">
      <protection locked="0"/>
    </xf>
    <xf numFmtId="0" fontId="90" fillId="0" borderId="0" xfId="0" applyFont="1" applyBorder="1" applyAlignment="1" applyProtection="1">
      <alignment vertical="top"/>
      <protection locked="0"/>
    </xf>
    <xf numFmtId="0" fontId="14" fillId="0" borderId="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protection locked="0"/>
    </xf>
    <xf numFmtId="0" fontId="10" fillId="0" borderId="0" xfId="0" applyNumberFormat="1" applyFont="1" applyFill="1" applyBorder="1" applyAlignment="1" applyProtection="1">
      <alignment vertical="center" wrapText="1"/>
      <protection locked="0"/>
    </xf>
    <xf numFmtId="0" fontId="11" fillId="0" borderId="0" xfId="0" applyNumberFormat="1" applyFont="1" applyFill="1" applyBorder="1" applyProtection="1">
      <protection locked="0"/>
    </xf>
    <xf numFmtId="171" fontId="8" fillId="0" borderId="28" xfId="0" applyNumberFormat="1" applyFont="1" applyFill="1" applyBorder="1" applyAlignment="1" applyProtection="1">
      <alignment horizontal="center" vertical="center" wrapText="1"/>
      <protection locked="0"/>
    </xf>
    <xf numFmtId="171" fontId="8" fillId="0" borderId="11" xfId="0" applyNumberFormat="1" applyFont="1" applyFill="1" applyBorder="1" applyAlignment="1" applyProtection="1">
      <alignment horizontal="center" vertical="center" wrapText="1"/>
      <protection locked="0"/>
    </xf>
    <xf numFmtId="171" fontId="8" fillId="0" borderId="33" xfId="0" applyNumberFormat="1" applyFont="1" applyFill="1" applyBorder="1" applyAlignment="1" applyProtection="1">
      <alignment horizontal="center" vertical="center" wrapText="1"/>
      <protection locked="0"/>
    </xf>
    <xf numFmtId="0" fontId="11" fillId="0" borderId="0" xfId="0" applyNumberFormat="1" applyFont="1" applyFill="1" applyAlignment="1" applyProtection="1">
      <alignment vertical="top"/>
      <protection locked="0"/>
    </xf>
    <xf numFmtId="171" fontId="8" fillId="0" borderId="28" xfId="0" applyNumberFormat="1" applyFont="1" applyBorder="1" applyAlignment="1" applyProtection="1">
      <alignment horizontal="center" vertical="center" wrapText="1"/>
      <protection locked="0"/>
    </xf>
    <xf numFmtId="171" fontId="8" fillId="0" borderId="11" xfId="0" applyNumberFormat="1" applyFont="1" applyBorder="1" applyAlignment="1" applyProtection="1">
      <alignment horizontal="center" vertical="center" wrapText="1"/>
      <protection locked="0"/>
    </xf>
    <xf numFmtId="171" fontId="8" fillId="0" borderId="33" xfId="0" applyNumberFormat="1" applyFont="1" applyBorder="1" applyAlignment="1" applyProtection="1">
      <alignment horizontal="center" vertical="center" wrapText="1"/>
      <protection locked="0"/>
    </xf>
    <xf numFmtId="0" fontId="8" fillId="0" borderId="11" xfId="0" applyNumberFormat="1" applyFont="1" applyBorder="1" applyAlignment="1" applyProtection="1">
      <alignment horizontal="left" vertical="center" wrapText="1" indent="1"/>
      <protection locked="0"/>
    </xf>
    <xf numFmtId="0" fontId="8" fillId="0" borderId="45" xfId="0" applyNumberFormat="1" applyFont="1" applyFill="1" applyBorder="1" applyAlignment="1" applyProtection="1">
      <alignment horizontal="center" vertical="center"/>
      <protection locked="0"/>
    </xf>
    <xf numFmtId="3" fontId="8" fillId="0" borderId="33" xfId="0" applyNumberFormat="1" applyFont="1" applyBorder="1" applyAlignment="1" applyProtection="1">
      <alignment vertical="center"/>
      <protection locked="0"/>
    </xf>
    <xf numFmtId="0" fontId="12" fillId="0" borderId="0" xfId="0" applyNumberFormat="1" applyFont="1" applyAlignment="1" applyProtection="1">
      <alignment vertical="center"/>
      <protection locked="0"/>
    </xf>
    <xf numFmtId="0" fontId="8" fillId="0" borderId="11" xfId="0" applyNumberFormat="1" applyFont="1" applyBorder="1" applyAlignment="1" applyProtection="1">
      <alignment horizontal="left" vertical="center" indent="1"/>
      <protection locked="0"/>
    </xf>
    <xf numFmtId="0" fontId="8" fillId="0" borderId="45" xfId="0" applyNumberFormat="1" applyFont="1" applyBorder="1" applyAlignment="1" applyProtection="1">
      <alignment horizontal="center" vertical="center"/>
      <protection locked="0"/>
    </xf>
    <xf numFmtId="0" fontId="11" fillId="0" borderId="0" xfId="0" applyNumberFormat="1" applyFont="1" applyAlignment="1" applyProtection="1">
      <alignment vertical="center"/>
      <protection locked="0"/>
    </xf>
    <xf numFmtId="0" fontId="8" fillId="0" borderId="11" xfId="0" applyNumberFormat="1" applyFont="1" applyFill="1" applyBorder="1" applyAlignment="1" applyProtection="1">
      <alignment horizontal="left" vertical="center" wrapText="1" indent="1"/>
      <protection locked="0"/>
    </xf>
    <xf numFmtId="0" fontId="8" fillId="0" borderId="45" xfId="0" applyNumberFormat="1" applyFont="1" applyFill="1" applyBorder="1" applyAlignment="1" applyProtection="1">
      <alignment horizontal="center" vertical="center" wrapText="1"/>
      <protection locked="0"/>
    </xf>
    <xf numFmtId="3" fontId="8" fillId="0" borderId="33" xfId="0" applyNumberFormat="1" applyFont="1" applyFill="1" applyBorder="1" applyAlignment="1" applyProtection="1">
      <alignment vertical="center"/>
      <protection locked="0"/>
    </xf>
    <xf numFmtId="3" fontId="10" fillId="0" borderId="33" xfId="0" applyNumberFormat="1" applyFont="1" applyFill="1" applyBorder="1" applyAlignment="1" applyProtection="1">
      <protection locked="0"/>
    </xf>
    <xf numFmtId="171" fontId="10" fillId="0" borderId="28" xfId="0" applyNumberFormat="1" applyFont="1" applyFill="1" applyBorder="1" applyAlignment="1" applyProtection="1">
      <alignment horizontal="center" vertical="center" wrapText="1"/>
      <protection locked="0"/>
    </xf>
    <xf numFmtId="171" fontId="10" fillId="0" borderId="11" xfId="0" applyNumberFormat="1" applyFont="1" applyFill="1" applyBorder="1" applyAlignment="1" applyProtection="1">
      <alignment horizontal="center" vertical="center" wrapText="1"/>
      <protection locked="0"/>
    </xf>
    <xf numFmtId="171" fontId="10" fillId="0" borderId="33" xfId="0" applyNumberFormat="1" applyFont="1" applyFill="1" applyBorder="1" applyAlignment="1" applyProtection="1">
      <alignment horizontal="center" vertical="center" wrapText="1"/>
      <protection locked="0"/>
    </xf>
    <xf numFmtId="3" fontId="10" fillId="0" borderId="65" xfId="0" applyNumberFormat="1" applyFont="1" applyFill="1" applyBorder="1" applyAlignment="1" applyProtection="1">
      <protection locked="0"/>
    </xf>
    <xf numFmtId="171" fontId="10" fillId="0" borderId="64" xfId="0" applyNumberFormat="1" applyFont="1" applyFill="1" applyBorder="1" applyAlignment="1" applyProtection="1">
      <alignment horizontal="center" vertical="center" wrapText="1"/>
      <protection locked="0"/>
    </xf>
    <xf numFmtId="171" fontId="10" fillId="0" borderId="30" xfId="0" applyNumberFormat="1" applyFont="1" applyFill="1" applyBorder="1" applyAlignment="1" applyProtection="1">
      <alignment horizontal="center" vertical="center" wrapText="1"/>
      <protection locked="0"/>
    </xf>
    <xf numFmtId="171" fontId="10" fillId="0" borderId="65" xfId="0" applyNumberFormat="1" applyFont="1" applyFill="1" applyBorder="1" applyAlignment="1" applyProtection="1">
      <alignment horizontal="center" vertical="center" wrapText="1"/>
      <protection locked="0"/>
    </xf>
    <xf numFmtId="0" fontId="11" fillId="0" borderId="0" xfId="66" applyNumberFormat="1" applyFont="1" applyAlignment="1" applyProtection="1">
      <protection locked="0"/>
    </xf>
    <xf numFmtId="0" fontId="10" fillId="30" borderId="45" xfId="0" applyNumberFormat="1" applyFont="1" applyFill="1" applyBorder="1" applyAlignment="1" applyProtection="1">
      <alignment horizontal="center"/>
    </xf>
    <xf numFmtId="3" fontId="10" fillId="30" borderId="33" xfId="0" applyNumberFormat="1" applyFont="1" applyFill="1" applyBorder="1" applyAlignment="1" applyProtection="1"/>
    <xf numFmtId="171" fontId="10" fillId="30" borderId="28" xfId="0" applyNumberFormat="1" applyFont="1" applyFill="1" applyBorder="1" applyAlignment="1" applyProtection="1">
      <alignment horizontal="center" vertical="center" wrapText="1"/>
    </xf>
    <xf numFmtId="171" fontId="10" fillId="30" borderId="11" xfId="0" applyNumberFormat="1" applyFont="1" applyFill="1" applyBorder="1" applyAlignment="1" applyProtection="1">
      <alignment horizontal="center" vertical="center" wrapText="1"/>
    </xf>
    <xf numFmtId="171" fontId="10" fillId="30" borderId="33" xfId="0" applyNumberFormat="1" applyFont="1" applyFill="1" applyBorder="1" applyAlignment="1" applyProtection="1">
      <alignment horizontal="center" vertical="center" wrapText="1"/>
    </xf>
    <xf numFmtId="0" fontId="10" fillId="20" borderId="28" xfId="0" applyNumberFormat="1" applyFont="1" applyFill="1" applyBorder="1" applyAlignment="1" applyProtection="1">
      <alignment horizontal="left"/>
    </xf>
    <xf numFmtId="0" fontId="10" fillId="30" borderId="28" xfId="0" applyNumberFormat="1" applyFont="1" applyFill="1" applyBorder="1" applyAlignment="1" applyProtection="1">
      <alignment horizontal="left"/>
    </xf>
    <xf numFmtId="0" fontId="8" fillId="25" borderId="45" xfId="0" applyNumberFormat="1" applyFont="1" applyFill="1" applyBorder="1" applyAlignment="1" applyProtection="1">
      <alignment horizontal="center" vertical="top"/>
    </xf>
    <xf numFmtId="3" fontId="8" fillId="25" borderId="33" xfId="0" applyNumberFormat="1" applyFont="1" applyFill="1" applyBorder="1" applyAlignment="1" applyProtection="1">
      <alignment vertical="top"/>
    </xf>
    <xf numFmtId="3" fontId="8" fillId="0" borderId="28" xfId="0" applyNumberFormat="1" applyFont="1" applyFill="1" applyBorder="1" applyAlignment="1" applyProtection="1">
      <alignment horizontal="center" vertical="center" wrapText="1"/>
    </xf>
    <xf numFmtId="0" fontId="8" fillId="0" borderId="29" xfId="0" applyNumberFormat="1" applyFont="1" applyFill="1" applyBorder="1" applyAlignment="1" applyProtection="1">
      <alignment horizontal="center" vertical="center" wrapText="1"/>
    </xf>
    <xf numFmtId="3" fontId="8" fillId="0" borderId="28" xfId="0" applyNumberFormat="1" applyFont="1" applyBorder="1" applyAlignment="1" applyProtection="1">
      <alignment horizontal="center" vertical="center" wrapText="1"/>
    </xf>
    <xf numFmtId="3" fontId="8" fillId="20" borderId="28" xfId="32" applyNumberFormat="1" applyFont="1" applyFill="1" applyBorder="1" applyAlignment="1" applyProtection="1">
      <alignment horizontal="center" vertical="center" wrapText="1"/>
    </xf>
    <xf numFmtId="0" fontId="8" fillId="20" borderId="29" xfId="0" applyNumberFormat="1" applyFont="1" applyFill="1" applyBorder="1" applyAlignment="1" applyProtection="1">
      <alignment horizontal="center" vertical="center" wrapText="1"/>
    </xf>
    <xf numFmtId="3" fontId="8" fillId="20" borderId="28" xfId="0" applyNumberFormat="1" applyFont="1" applyFill="1" applyBorder="1" applyAlignment="1" applyProtection="1">
      <alignment horizontal="center" vertical="center" wrapText="1"/>
    </xf>
    <xf numFmtId="3" fontId="8" fillId="18" borderId="28" xfId="0" applyNumberFormat="1" applyFont="1" applyFill="1" applyBorder="1" applyAlignment="1" applyProtection="1">
      <alignment horizontal="center" vertical="center" wrapText="1"/>
    </xf>
    <xf numFmtId="0" fontId="8" fillId="18" borderId="29" xfId="0" applyNumberFormat="1" applyFont="1" applyFill="1" applyBorder="1" applyAlignment="1" applyProtection="1">
      <alignment horizontal="center" vertical="center" wrapText="1"/>
    </xf>
    <xf numFmtId="0" fontId="8" fillId="25" borderId="28" xfId="0" applyNumberFormat="1" applyFont="1" applyFill="1" applyBorder="1" applyAlignment="1" applyProtection="1">
      <alignment horizontal="left" vertical="top"/>
    </xf>
    <xf numFmtId="0" fontId="10" fillId="17" borderId="11" xfId="0" applyNumberFormat="1" applyFont="1" applyFill="1" applyBorder="1" applyAlignment="1" applyProtection="1">
      <alignment horizontal="left" vertical="center" wrapText="1"/>
    </xf>
    <xf numFmtId="0" fontId="10" fillId="20" borderId="11" xfId="0" applyNumberFormat="1" applyFont="1" applyFill="1" applyBorder="1" applyAlignment="1" applyProtection="1">
      <alignment horizontal="left"/>
    </xf>
    <xf numFmtId="0" fontId="10" fillId="30" borderId="11" xfId="0" applyNumberFormat="1" applyFont="1" applyFill="1" applyBorder="1" applyAlignment="1" applyProtection="1">
      <alignment horizontal="left"/>
    </xf>
    <xf numFmtId="0" fontId="8" fillId="25" borderId="11" xfId="0" applyNumberFormat="1" applyFont="1" applyFill="1" applyBorder="1" applyAlignment="1" applyProtection="1">
      <alignment horizontal="left" vertical="center" indent="1"/>
    </xf>
    <xf numFmtId="0" fontId="10" fillId="30" borderId="51" xfId="0" applyNumberFormat="1" applyFont="1" applyFill="1" applyBorder="1" applyAlignment="1" applyProtection="1">
      <alignment horizontal="center"/>
    </xf>
    <xf numFmtId="3" fontId="8" fillId="17" borderId="28" xfId="0" applyNumberFormat="1" applyFont="1" applyFill="1" applyBorder="1" applyAlignment="1" applyProtection="1">
      <alignment horizontal="center" vertical="center" wrapText="1"/>
    </xf>
    <xf numFmtId="0" fontId="8" fillId="17" borderId="29" xfId="0" applyNumberFormat="1" applyFont="1" applyFill="1" applyBorder="1" applyAlignment="1" applyProtection="1">
      <alignment horizontal="center" vertical="center" wrapText="1"/>
    </xf>
    <xf numFmtId="3" fontId="8" fillId="31" borderId="28" xfId="0" applyNumberFormat="1" applyFont="1" applyFill="1" applyBorder="1" applyAlignment="1" applyProtection="1">
      <alignment horizontal="center" vertical="center" wrapText="1"/>
    </xf>
    <xf numFmtId="0" fontId="8" fillId="31" borderId="29" xfId="0" applyNumberFormat="1" applyFont="1" applyFill="1" applyBorder="1" applyAlignment="1" applyProtection="1">
      <alignment horizontal="center" vertical="center" wrapText="1"/>
    </xf>
    <xf numFmtId="3" fontId="8" fillId="0" borderId="64" xfId="0" applyNumberFormat="1" applyFont="1" applyBorder="1" applyAlignment="1" applyProtection="1">
      <alignment horizontal="center" vertical="center" wrapText="1"/>
    </xf>
    <xf numFmtId="0" fontId="8" fillId="0" borderId="32" xfId="0" applyNumberFormat="1" applyFont="1" applyFill="1" applyBorder="1" applyAlignment="1" applyProtection="1">
      <alignment horizontal="center" vertical="center" wrapText="1"/>
    </xf>
    <xf numFmtId="0" fontId="10" fillId="20" borderId="30" xfId="0" applyNumberFormat="1" applyFont="1" applyFill="1" applyBorder="1" applyAlignment="1" applyProtection="1">
      <alignment horizontal="left"/>
    </xf>
    <xf numFmtId="0" fontId="14" fillId="0" borderId="0" xfId="0" applyNumberFormat="1" applyFont="1" applyBorder="1" applyAlignment="1" applyProtection="1">
      <alignment vertical="center"/>
    </xf>
    <xf numFmtId="0" fontId="11" fillId="33" borderId="35" xfId="0" applyNumberFormat="1" applyFont="1" applyFill="1" applyBorder="1" applyAlignment="1" applyProtection="1">
      <alignment horizontal="center" vertical="center"/>
    </xf>
    <xf numFmtId="0" fontId="11" fillId="33" borderId="36" xfId="0" applyNumberFormat="1" applyFont="1" applyFill="1" applyBorder="1" applyAlignment="1" applyProtection="1">
      <alignment horizontal="center" vertical="center"/>
    </xf>
    <xf numFmtId="0" fontId="10" fillId="17" borderId="28" xfId="0" applyNumberFormat="1" applyFont="1" applyFill="1" applyBorder="1" applyAlignment="1" applyProtection="1">
      <alignment horizontal="left" vertical="center"/>
    </xf>
    <xf numFmtId="0" fontId="10" fillId="18" borderId="11" xfId="0" applyNumberFormat="1" applyFont="1" applyFill="1" applyBorder="1" applyAlignment="1" applyProtection="1">
      <alignment vertical="center" wrapText="1"/>
    </xf>
    <xf numFmtId="0" fontId="10" fillId="17" borderId="28" xfId="0" applyNumberFormat="1" applyFont="1" applyFill="1" applyBorder="1" applyAlignment="1" applyProtection="1">
      <alignment horizontal="left" vertical="center" wrapText="1"/>
    </xf>
    <xf numFmtId="0" fontId="8" fillId="25" borderId="28" xfId="0" applyNumberFormat="1" applyFont="1" applyFill="1" applyBorder="1" applyAlignment="1" applyProtection="1">
      <alignment horizontal="left" vertical="center"/>
    </xf>
    <xf numFmtId="0" fontId="10" fillId="31" borderId="28" xfId="0" applyNumberFormat="1" applyFont="1" applyFill="1" applyBorder="1" applyAlignment="1" applyProtection="1">
      <alignment horizontal="left"/>
    </xf>
    <xf numFmtId="0" fontId="10" fillId="20" borderId="64" xfId="0" applyNumberFormat="1" applyFont="1" applyFill="1" applyBorder="1" applyAlignment="1" applyProtection="1">
      <alignment horizontal="left"/>
    </xf>
    <xf numFmtId="0" fontId="10" fillId="20" borderId="11" xfId="0" applyNumberFormat="1" applyFont="1" applyFill="1" applyBorder="1" applyAlignment="1" applyProtection="1">
      <alignment horizontal="center"/>
    </xf>
    <xf numFmtId="0" fontId="10" fillId="20" borderId="30" xfId="0" applyNumberFormat="1" applyFont="1" applyFill="1" applyBorder="1" applyAlignment="1" applyProtection="1">
      <alignment horizontal="center"/>
    </xf>
    <xf numFmtId="0" fontId="11" fillId="0" borderId="0" xfId="0" applyNumberFormat="1" applyFont="1" applyAlignment="1" applyProtection="1">
      <alignment horizontal="center"/>
    </xf>
    <xf numFmtId="0" fontId="11" fillId="0" borderId="0" xfId="0" applyNumberFormat="1" applyFont="1" applyAlignment="1" applyProtection="1"/>
    <xf numFmtId="0" fontId="10" fillId="17" borderId="45" xfId="0" applyNumberFormat="1" applyFont="1" applyFill="1" applyBorder="1" applyAlignment="1" applyProtection="1">
      <alignment horizontal="center" vertical="center"/>
    </xf>
    <xf numFmtId="3" fontId="10" fillId="17" borderId="33" xfId="0" applyNumberFormat="1" applyFont="1" applyFill="1" applyBorder="1" applyAlignment="1" applyProtection="1">
      <alignment vertical="center"/>
    </xf>
    <xf numFmtId="0" fontId="10" fillId="18" borderId="28" xfId="0" applyNumberFormat="1" applyFont="1" applyFill="1" applyBorder="1" applyAlignment="1" applyProtection="1">
      <alignment horizontal="center" vertical="center" wrapText="1"/>
    </xf>
    <xf numFmtId="0" fontId="10" fillId="18" borderId="11" xfId="0" applyNumberFormat="1" applyFont="1" applyFill="1" applyBorder="1" applyAlignment="1" applyProtection="1">
      <alignment horizontal="center" vertical="center" wrapText="1"/>
    </xf>
    <xf numFmtId="0" fontId="10" fillId="17" borderId="11" xfId="0" applyNumberFormat="1" applyFont="1" applyFill="1" applyBorder="1" applyAlignment="1" applyProtection="1">
      <alignment horizontal="center" vertical="center" wrapText="1"/>
    </xf>
    <xf numFmtId="0" fontId="10" fillId="18" borderId="33" xfId="0" applyNumberFormat="1" applyFont="1" applyFill="1" applyBorder="1" applyAlignment="1" applyProtection="1">
      <alignment horizontal="center" vertical="center" wrapText="1"/>
    </xf>
    <xf numFmtId="0" fontId="10" fillId="17" borderId="28" xfId="0" applyNumberFormat="1" applyFont="1" applyFill="1" applyBorder="1" applyAlignment="1" applyProtection="1">
      <alignment horizontal="center" vertical="center" wrapText="1"/>
    </xf>
    <xf numFmtId="3" fontId="10" fillId="18" borderId="28" xfId="0" applyNumberFormat="1" applyFont="1" applyFill="1" applyBorder="1" applyAlignment="1" applyProtection="1">
      <alignment horizontal="center" vertical="center" wrapText="1"/>
    </xf>
    <xf numFmtId="0" fontId="10" fillId="18" borderId="29" xfId="0" applyNumberFormat="1" applyFont="1" applyFill="1" applyBorder="1" applyAlignment="1" applyProtection="1">
      <alignment horizontal="center" vertical="center" wrapText="1"/>
    </xf>
    <xf numFmtId="0" fontId="11" fillId="0" borderId="0" xfId="0" applyNumberFormat="1" applyFont="1" applyProtection="1"/>
    <xf numFmtId="0" fontId="8" fillId="17" borderId="45" xfId="0" applyNumberFormat="1" applyFont="1" applyFill="1" applyBorder="1" applyAlignment="1" applyProtection="1">
      <alignment horizontal="center" vertical="center"/>
    </xf>
    <xf numFmtId="3" fontId="8" fillId="17" borderId="33" xfId="0" applyNumberFormat="1" applyFont="1" applyFill="1" applyBorder="1" applyAlignment="1" applyProtection="1">
      <alignment vertical="center"/>
    </xf>
    <xf numFmtId="171" fontId="8" fillId="18" borderId="28" xfId="0" applyNumberFormat="1" applyFont="1" applyFill="1" applyBorder="1" applyAlignment="1" applyProtection="1">
      <alignment horizontal="center" vertical="center" wrapText="1"/>
    </xf>
    <xf numFmtId="171" fontId="8" fillId="18" borderId="11" xfId="0" applyNumberFormat="1" applyFont="1" applyFill="1" applyBorder="1" applyAlignment="1" applyProtection="1">
      <alignment horizontal="center" vertical="center" wrapText="1"/>
    </xf>
    <xf numFmtId="171" fontId="8" fillId="17" borderId="11" xfId="0" applyNumberFormat="1" applyFont="1" applyFill="1" applyBorder="1" applyAlignment="1" applyProtection="1">
      <alignment horizontal="center" vertical="center" wrapText="1"/>
    </xf>
    <xf numFmtId="171" fontId="8" fillId="18" borderId="33" xfId="0" applyNumberFormat="1" applyFont="1" applyFill="1" applyBorder="1" applyAlignment="1" applyProtection="1">
      <alignment horizontal="center" vertical="center" wrapText="1"/>
    </xf>
    <xf numFmtId="171" fontId="8" fillId="17" borderId="28" xfId="0" applyNumberFormat="1" applyFont="1" applyFill="1" applyBorder="1" applyAlignment="1" applyProtection="1">
      <alignment horizontal="center" vertical="center" wrapText="1"/>
    </xf>
    <xf numFmtId="3" fontId="8" fillId="18" borderId="33" xfId="0" applyNumberFormat="1" applyFont="1" applyFill="1" applyBorder="1" applyAlignment="1" applyProtection="1">
      <alignment vertical="center"/>
    </xf>
    <xf numFmtId="0" fontId="10" fillId="20" borderId="45" xfId="0" applyNumberFormat="1" applyFont="1" applyFill="1" applyBorder="1" applyAlignment="1" applyProtection="1">
      <alignment horizontal="center"/>
    </xf>
    <xf numFmtId="3" fontId="10" fillId="20" borderId="33" xfId="0" applyNumberFormat="1" applyFont="1" applyFill="1" applyBorder="1" applyAlignment="1" applyProtection="1"/>
    <xf numFmtId="0" fontId="10" fillId="20" borderId="28" xfId="0" applyNumberFormat="1" applyFont="1" applyFill="1" applyBorder="1" applyAlignment="1" applyProtection="1">
      <alignment horizontal="center" vertical="center" wrapText="1"/>
    </xf>
    <xf numFmtId="0" fontId="10" fillId="20" borderId="11" xfId="0" applyNumberFormat="1" applyFont="1" applyFill="1" applyBorder="1" applyAlignment="1" applyProtection="1">
      <alignment horizontal="center" vertical="center" wrapText="1"/>
    </xf>
    <xf numFmtId="0" fontId="10" fillId="20" borderId="33" xfId="0" applyNumberFormat="1" applyFont="1" applyFill="1" applyBorder="1" applyAlignment="1" applyProtection="1">
      <alignment horizontal="center" vertical="center" wrapText="1"/>
    </xf>
    <xf numFmtId="3" fontId="10" fillId="20" borderId="28" xfId="0" applyNumberFormat="1" applyFont="1" applyFill="1" applyBorder="1" applyAlignment="1" applyProtection="1">
      <alignment horizontal="center" vertical="center" wrapText="1"/>
    </xf>
    <xf numFmtId="0" fontId="10" fillId="20" borderId="29" xfId="0" applyNumberFormat="1" applyFont="1" applyFill="1" applyBorder="1" applyAlignment="1" applyProtection="1">
      <alignment horizontal="center" vertical="center" wrapText="1"/>
    </xf>
    <xf numFmtId="0" fontId="8" fillId="20" borderId="45" xfId="0" applyNumberFormat="1" applyFont="1" applyFill="1" applyBorder="1" applyAlignment="1" applyProtection="1">
      <alignment horizontal="center"/>
    </xf>
    <xf numFmtId="3" fontId="8" fillId="20" borderId="33" xfId="0" applyNumberFormat="1" applyFont="1" applyFill="1" applyBorder="1" applyAlignment="1" applyProtection="1"/>
    <xf numFmtId="171" fontId="8" fillId="20" borderId="28" xfId="0" applyNumberFormat="1" applyFont="1" applyFill="1" applyBorder="1" applyAlignment="1" applyProtection="1">
      <alignment horizontal="center" vertical="center" wrapText="1"/>
    </xf>
    <xf numFmtId="171" fontId="8" fillId="20" borderId="11" xfId="0" applyNumberFormat="1" applyFont="1" applyFill="1" applyBorder="1" applyAlignment="1" applyProtection="1">
      <alignment horizontal="center" vertical="center" wrapText="1"/>
    </xf>
    <xf numFmtId="171" fontId="8" fillId="20" borderId="11" xfId="32" applyNumberFormat="1" applyFont="1" applyFill="1" applyBorder="1" applyAlignment="1" applyProtection="1">
      <alignment horizontal="center" vertical="center" wrapText="1"/>
    </xf>
    <xf numFmtId="171" fontId="8" fillId="20" borderId="33" xfId="0" applyNumberFormat="1" applyFont="1" applyFill="1" applyBorder="1" applyAlignment="1" applyProtection="1">
      <alignment horizontal="center" vertical="center" wrapText="1"/>
    </xf>
    <xf numFmtId="0" fontId="8" fillId="18" borderId="45" xfId="0" applyNumberFormat="1" applyFont="1" applyFill="1" applyBorder="1" applyAlignment="1" applyProtection="1">
      <alignment horizontal="center"/>
    </xf>
    <xf numFmtId="3" fontId="8" fillId="18" borderId="33" xfId="0" applyNumberFormat="1" applyFont="1" applyFill="1" applyBorder="1" applyAlignment="1" applyProtection="1"/>
    <xf numFmtId="171" fontId="8" fillId="17" borderId="33" xfId="0" applyNumberFormat="1" applyFont="1" applyFill="1" applyBorder="1" applyAlignment="1" applyProtection="1">
      <alignment horizontal="center" vertical="center" wrapText="1"/>
    </xf>
    <xf numFmtId="0" fontId="8" fillId="31" borderId="45" xfId="0" applyNumberFormat="1" applyFont="1" applyFill="1" applyBorder="1" applyAlignment="1" applyProtection="1">
      <alignment horizontal="center" wrapText="1"/>
    </xf>
    <xf numFmtId="3" fontId="8" fillId="31" borderId="33" xfId="0" applyNumberFormat="1" applyFont="1" applyFill="1" applyBorder="1" applyAlignment="1" applyProtection="1">
      <alignment vertical="center"/>
    </xf>
    <xf numFmtId="171" fontId="8" fillId="31" borderId="28" xfId="0" applyNumberFormat="1" applyFont="1" applyFill="1" applyBorder="1" applyAlignment="1" applyProtection="1">
      <alignment horizontal="center" vertical="center" wrapText="1"/>
    </xf>
    <xf numFmtId="171" fontId="8" fillId="31" borderId="11" xfId="0" applyNumberFormat="1" applyFont="1" applyFill="1" applyBorder="1" applyAlignment="1" applyProtection="1">
      <alignment horizontal="center" vertical="center" wrapText="1"/>
    </xf>
    <xf numFmtId="171" fontId="8" fillId="31" borderId="33" xfId="0" applyNumberFormat="1" applyFont="1" applyFill="1" applyBorder="1" applyAlignment="1" applyProtection="1">
      <alignment horizontal="center" vertical="center" wrapText="1"/>
    </xf>
    <xf numFmtId="0" fontId="8" fillId="31" borderId="45" xfId="0" applyNumberFormat="1" applyFont="1" applyFill="1" applyBorder="1" applyAlignment="1" applyProtection="1">
      <alignment horizontal="center" vertical="top" wrapText="1"/>
    </xf>
    <xf numFmtId="3" fontId="8" fillId="31" borderId="33" xfId="0" applyNumberFormat="1" applyFont="1" applyFill="1" applyBorder="1" applyAlignment="1" applyProtection="1"/>
    <xf numFmtId="3" fontId="10" fillId="30" borderId="28" xfId="0" applyNumberFormat="1" applyFont="1" applyFill="1" applyBorder="1" applyAlignment="1" applyProtection="1">
      <alignment horizontal="center" vertical="center" wrapText="1"/>
    </xf>
    <xf numFmtId="0" fontId="10" fillId="30" borderId="29" xfId="0" applyNumberFormat="1" applyFont="1" applyFill="1" applyBorder="1" applyAlignment="1" applyProtection="1">
      <alignment horizontal="center" vertical="center" wrapText="1"/>
    </xf>
    <xf numFmtId="0" fontId="8" fillId="0" borderId="0" xfId="0" applyFont="1" applyProtection="1">
      <protection locked="0"/>
    </xf>
    <xf numFmtId="0" fontId="90" fillId="0" borderId="0" xfId="0" applyFont="1" applyBorder="1" applyAlignment="1" applyProtection="1">
      <alignment vertical="top" wrapText="1"/>
      <protection locked="0"/>
    </xf>
    <xf numFmtId="0" fontId="88" fillId="0" borderId="0" xfId="0" applyFont="1" applyAlignment="1" applyProtection="1">
      <alignment horizontal="left" vertical="center"/>
      <protection locked="0"/>
    </xf>
    <xf numFmtId="0" fontId="88" fillId="0" borderId="0" xfId="0" applyFont="1" applyAlignment="1" applyProtection="1">
      <alignment horizontal="center" vertical="center"/>
      <protection locked="0"/>
    </xf>
    <xf numFmtId="3" fontId="88" fillId="0" borderId="0" xfId="0" applyNumberFormat="1" applyFont="1" applyAlignment="1" applyProtection="1">
      <alignment horizontal="right" vertical="center"/>
      <protection locked="0"/>
    </xf>
    <xf numFmtId="0" fontId="87" fillId="0" borderId="0" xfId="0" applyFont="1" applyProtection="1">
      <protection locked="0"/>
    </xf>
    <xf numFmtId="0" fontId="10" fillId="33" borderId="87" xfId="0" applyFont="1" applyFill="1" applyBorder="1" applyAlignment="1" applyProtection="1">
      <alignment vertical="center" wrapText="1"/>
      <protection locked="0"/>
    </xf>
    <xf numFmtId="0" fontId="10" fillId="33" borderId="84" xfId="0" applyFont="1" applyFill="1" applyBorder="1" applyAlignment="1" applyProtection="1">
      <alignment vertical="center" wrapText="1"/>
      <protection locked="0"/>
    </xf>
    <xf numFmtId="0" fontId="10" fillId="33" borderId="85" xfId="0" applyFont="1" applyFill="1" applyBorder="1" applyAlignment="1" applyProtection="1">
      <alignment vertical="center" wrapText="1"/>
      <protection locked="0"/>
    </xf>
    <xf numFmtId="0" fontId="42" fillId="0" borderId="0" xfId="0" applyNumberFormat="1" applyFont="1" applyBorder="1" applyAlignment="1" applyProtection="1">
      <alignment horizontal="center" vertical="center"/>
      <protection locked="0"/>
    </xf>
    <xf numFmtId="3" fontId="8" fillId="0" borderId="0" xfId="0" applyNumberFormat="1" applyFont="1" applyBorder="1" applyAlignment="1" applyProtection="1">
      <alignment horizontal="right"/>
      <protection locked="0"/>
    </xf>
    <xf numFmtId="0" fontId="8" fillId="0" borderId="0" xfId="0" applyFont="1" applyBorder="1" applyProtection="1">
      <protection locked="0"/>
    </xf>
    <xf numFmtId="0" fontId="8" fillId="0" borderId="0" xfId="0" applyFont="1" applyAlignment="1" applyProtection="1">
      <alignment vertical="top"/>
      <protection locked="0"/>
    </xf>
    <xf numFmtId="0" fontId="35" fillId="0" borderId="93" xfId="0" applyFont="1" applyBorder="1" applyAlignment="1" applyProtection="1">
      <alignment vertical="top" wrapText="1"/>
      <protection locked="0"/>
    </xf>
    <xf numFmtId="3" fontId="8" fillId="0" borderId="17" xfId="0" applyNumberFormat="1" applyFont="1" applyBorder="1" applyAlignment="1" applyProtection="1">
      <alignment horizontal="right" vertical="top" wrapText="1"/>
      <protection locked="0"/>
    </xf>
    <xf numFmtId="4" fontId="8" fillId="0" borderId="17" xfId="0" applyNumberFormat="1" applyFont="1" applyBorder="1" applyAlignment="1" applyProtection="1">
      <alignment vertical="top" wrapText="1"/>
      <protection locked="0"/>
    </xf>
    <xf numFmtId="2" fontId="8" fillId="0" borderId="12" xfId="0" applyNumberFormat="1" applyFont="1" applyFill="1" applyBorder="1" applyAlignment="1" applyProtection="1">
      <alignment horizontal="left"/>
      <protection locked="0"/>
    </xf>
    <xf numFmtId="1" fontId="8" fillId="0" borderId="12" xfId="0" applyNumberFormat="1" applyFont="1" applyFill="1" applyBorder="1" applyAlignment="1" applyProtection="1">
      <alignment horizontal="right"/>
      <protection locked="0"/>
    </xf>
    <xf numFmtId="4" fontId="8" fillId="0" borderId="12" xfId="0" applyNumberFormat="1" applyFont="1" applyFill="1" applyBorder="1" applyProtection="1">
      <protection locked="0"/>
    </xf>
    <xf numFmtId="4" fontId="8" fillId="0" borderId="12" xfId="0" applyNumberFormat="1" applyFont="1" applyBorder="1" applyProtection="1">
      <protection locked="0"/>
    </xf>
    <xf numFmtId="4" fontId="8" fillId="0" borderId="12" xfId="0" applyNumberFormat="1" applyFont="1" applyBorder="1" applyAlignment="1" applyProtection="1">
      <alignment vertical="top" wrapText="1"/>
      <protection locked="0"/>
    </xf>
    <xf numFmtId="2" fontId="8" fillId="0" borderId="15" xfId="0" applyNumberFormat="1" applyFont="1" applyFill="1" applyBorder="1" applyAlignment="1" applyProtection="1">
      <alignment horizontal="left"/>
      <protection locked="0"/>
    </xf>
    <xf numFmtId="1" fontId="8" fillId="0" borderId="15" xfId="0" applyNumberFormat="1" applyFont="1" applyFill="1" applyBorder="1" applyAlignment="1" applyProtection="1">
      <alignment horizontal="right"/>
      <protection locked="0"/>
    </xf>
    <xf numFmtId="4" fontId="8" fillId="0" borderId="15" xfId="0" applyNumberFormat="1" applyFont="1" applyFill="1" applyBorder="1" applyProtection="1">
      <protection locked="0"/>
    </xf>
    <xf numFmtId="4" fontId="8" fillId="0" borderId="15" xfId="0" applyNumberFormat="1" applyFont="1" applyBorder="1" applyProtection="1">
      <protection locked="0"/>
    </xf>
    <xf numFmtId="4" fontId="8" fillId="0" borderId="15" xfId="0" applyNumberFormat="1" applyFont="1" applyBorder="1" applyAlignment="1" applyProtection="1">
      <alignment vertical="top" wrapText="1"/>
      <protection locked="0"/>
    </xf>
    <xf numFmtId="4" fontId="8" fillId="0" borderId="12" xfId="0" applyNumberFormat="1" applyFont="1" applyFill="1" applyBorder="1" applyAlignment="1" applyProtection="1">
      <alignment vertical="top" wrapText="1"/>
      <protection locked="0"/>
    </xf>
    <xf numFmtId="4" fontId="8" fillId="0" borderId="17" xfId="0" applyNumberFormat="1" applyFont="1" applyFill="1" applyBorder="1" applyAlignment="1" applyProtection="1">
      <alignment vertical="top" wrapText="1"/>
      <protection locked="0"/>
    </xf>
    <xf numFmtId="4" fontId="8" fillId="0" borderId="15" xfId="0" applyNumberFormat="1" applyFont="1" applyFill="1" applyBorder="1" applyAlignment="1" applyProtection="1">
      <alignment vertical="top" wrapText="1"/>
      <protection locked="0"/>
    </xf>
    <xf numFmtId="0" fontId="8" fillId="0" borderId="0" xfId="0" applyFont="1" applyAlignment="1" applyProtection="1">
      <alignment vertical="center"/>
      <protection locked="0"/>
    </xf>
    <xf numFmtId="0" fontId="8" fillId="0" borderId="0" xfId="0" applyFont="1" applyAlignment="1" applyProtection="1">
      <alignment horizontal="left"/>
      <protection locked="0"/>
    </xf>
    <xf numFmtId="0" fontId="8" fillId="0" borderId="0" xfId="0" applyFont="1" applyAlignment="1" applyProtection="1">
      <alignment horizontal="center"/>
      <protection locked="0"/>
    </xf>
    <xf numFmtId="3" fontId="8" fillId="0" borderId="0" xfId="0" applyNumberFormat="1" applyFont="1" applyAlignment="1" applyProtection="1">
      <alignment horizontal="right"/>
      <protection locked="0"/>
    </xf>
    <xf numFmtId="4" fontId="8" fillId="0" borderId="0" xfId="0" applyNumberFormat="1" applyFont="1" applyProtection="1">
      <protection locked="0"/>
    </xf>
    <xf numFmtId="0" fontId="10" fillId="33" borderId="87" xfId="0" applyFont="1" applyFill="1" applyBorder="1" applyAlignment="1" applyProtection="1">
      <alignment vertical="center" wrapText="1"/>
    </xf>
    <xf numFmtId="0" fontId="10" fillId="33" borderId="84" xfId="0" applyFont="1" applyFill="1" applyBorder="1" applyAlignment="1" applyProtection="1">
      <alignment vertical="center" wrapText="1"/>
    </xf>
    <xf numFmtId="0" fontId="10" fillId="33" borderId="85" xfId="0" applyFont="1" applyFill="1" applyBorder="1" applyAlignment="1" applyProtection="1">
      <alignment vertical="center" wrapText="1"/>
    </xf>
    <xf numFmtId="4" fontId="8" fillId="0" borderId="0" xfId="0" applyNumberFormat="1" applyFont="1" applyAlignment="1" applyProtection="1">
      <alignment vertical="top"/>
    </xf>
    <xf numFmtId="4" fontId="8" fillId="30" borderId="12" xfId="0" applyNumberFormat="1" applyFont="1" applyFill="1" applyBorder="1" applyProtection="1"/>
    <xf numFmtId="4" fontId="8" fillId="30" borderId="15" xfId="0" applyNumberFormat="1" applyFont="1" applyFill="1" applyBorder="1" applyProtection="1"/>
    <xf numFmtId="4" fontId="8" fillId="0" borderId="0" xfId="0" applyNumberFormat="1" applyFont="1" applyProtection="1"/>
    <xf numFmtId="0" fontId="8" fillId="0" borderId="0" xfId="0" applyFont="1" applyAlignment="1" applyProtection="1">
      <alignment vertical="top"/>
    </xf>
    <xf numFmtId="0" fontId="8" fillId="0" borderId="0" xfId="0" applyFont="1" applyProtection="1"/>
    <xf numFmtId="0" fontId="87" fillId="0" borderId="0" xfId="0" applyFont="1" applyProtection="1"/>
    <xf numFmtId="0" fontId="8" fillId="0" borderId="0" xfId="0" applyFont="1" applyAlignment="1" applyProtection="1">
      <alignment vertical="center"/>
    </xf>
    <xf numFmtId="0" fontId="88" fillId="0" borderId="0" xfId="0" applyFont="1" applyAlignment="1" applyProtection="1">
      <alignment horizontal="right" vertical="center"/>
      <protection locked="0"/>
    </xf>
    <xf numFmtId="0" fontId="8" fillId="0" borderId="0" xfId="0" applyFont="1" applyBorder="1" applyAlignment="1" applyProtection="1">
      <alignment horizontal="right"/>
      <protection locked="0"/>
    </xf>
    <xf numFmtId="4" fontId="8" fillId="0" borderId="17" xfId="0" applyNumberFormat="1" applyFont="1" applyBorder="1" applyAlignment="1" applyProtection="1">
      <alignment horizontal="right" vertical="top" wrapText="1"/>
      <protection locked="0"/>
    </xf>
    <xf numFmtId="0" fontId="8" fillId="0" borderId="0" xfId="0" applyFont="1" applyAlignment="1" applyProtection="1">
      <alignment horizontal="right"/>
      <protection locked="0"/>
    </xf>
    <xf numFmtId="0" fontId="10" fillId="17" borderId="98" xfId="0" applyNumberFormat="1" applyFont="1" applyFill="1" applyBorder="1" applyAlignment="1" applyProtection="1">
      <alignment horizontal="left" vertical="center"/>
    </xf>
    <xf numFmtId="3" fontId="10" fillId="17" borderId="53" xfId="0" applyNumberFormat="1" applyFont="1" applyFill="1" applyBorder="1" applyAlignment="1" applyProtection="1">
      <alignment horizontal="left" vertical="top" wrapText="1"/>
    </xf>
    <xf numFmtId="4" fontId="10" fillId="17" borderId="53" xfId="0" applyNumberFormat="1" applyFont="1" applyFill="1" applyBorder="1" applyAlignment="1" applyProtection="1">
      <alignment horizontal="right" vertical="top" wrapText="1"/>
    </xf>
    <xf numFmtId="4" fontId="10" fillId="17" borderId="53" xfId="0" applyNumberFormat="1" applyFont="1" applyFill="1" applyBorder="1" applyAlignment="1" applyProtection="1">
      <alignment horizontal="left" vertical="top" wrapText="1"/>
    </xf>
    <xf numFmtId="0" fontId="10" fillId="19" borderId="28" xfId="0" applyFont="1" applyFill="1" applyBorder="1" applyAlignment="1" applyProtection="1">
      <alignment horizontal="left" vertical="center" wrapText="1"/>
    </xf>
    <xf numFmtId="0" fontId="10" fillId="19" borderId="33" xfId="0" applyFont="1" applyFill="1" applyBorder="1" applyAlignment="1" applyProtection="1">
      <alignment horizontal="left" vertical="center" wrapText="1"/>
    </xf>
    <xf numFmtId="4" fontId="15" fillId="30" borderId="17" xfId="0" applyNumberFormat="1" applyFont="1" applyFill="1" applyBorder="1" applyAlignment="1" applyProtection="1">
      <alignment horizontal="right" vertical="center" wrapText="1"/>
    </xf>
    <xf numFmtId="4" fontId="15" fillId="30" borderId="12" xfId="0" applyNumberFormat="1" applyFont="1" applyFill="1" applyBorder="1" applyAlignment="1" applyProtection="1">
      <alignment horizontal="right" vertical="center" wrapText="1"/>
    </xf>
    <xf numFmtId="0" fontId="10" fillId="19" borderId="11" xfId="0" applyFont="1" applyFill="1" applyBorder="1" applyAlignment="1" applyProtection="1">
      <alignment horizontal="left" vertical="center" wrapText="1"/>
    </xf>
    <xf numFmtId="0" fontId="8" fillId="0" borderId="17" xfId="0" applyFont="1" applyBorder="1" applyAlignment="1" applyProtection="1">
      <alignment horizontal="center" vertical="top"/>
    </xf>
    <xf numFmtId="0" fontId="8" fillId="0" borderId="15" xfId="0" applyFont="1" applyBorder="1" applyAlignment="1" applyProtection="1">
      <alignment horizontal="center" vertical="top"/>
    </xf>
    <xf numFmtId="4" fontId="10" fillId="32" borderId="51" xfId="0" applyNumberFormat="1" applyFont="1" applyFill="1" applyBorder="1" applyAlignment="1" applyProtection="1">
      <alignment horizontal="right" vertical="top"/>
    </xf>
    <xf numFmtId="4" fontId="10" fillId="32" borderId="51" xfId="0" applyNumberFormat="1" applyFont="1" applyFill="1" applyBorder="1" applyAlignment="1" applyProtection="1">
      <alignment horizontal="left" vertical="top"/>
    </xf>
    <xf numFmtId="0" fontId="8" fillId="0" borderId="42"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12" xfId="0" applyFont="1" applyBorder="1" applyAlignment="1" applyProtection="1">
      <alignment horizontal="left" vertical="center" wrapText="1"/>
    </xf>
    <xf numFmtId="0" fontId="10" fillId="30" borderId="11" xfId="0" applyFont="1" applyFill="1" applyBorder="1" applyAlignment="1" applyProtection="1">
      <alignment horizontal="center" vertical="center"/>
    </xf>
    <xf numFmtId="0" fontId="10" fillId="32" borderId="28" xfId="0" applyFont="1" applyFill="1" applyBorder="1" applyAlignment="1" applyProtection="1">
      <alignment horizontal="center" vertical="center"/>
    </xf>
    <xf numFmtId="9" fontId="10" fillId="36" borderId="11" xfId="0" applyNumberFormat="1" applyFont="1" applyFill="1" applyBorder="1" applyAlignment="1" applyProtection="1">
      <alignment horizontal="right" vertical="top" wrapText="1"/>
    </xf>
    <xf numFmtId="9" fontId="8" fillId="0" borderId="11" xfId="0" applyNumberFormat="1" applyFont="1" applyFill="1" applyBorder="1" applyAlignment="1" applyProtection="1">
      <alignment horizontal="center" vertical="top" wrapText="1"/>
    </xf>
    <xf numFmtId="1" fontId="8" fillId="0" borderId="11" xfId="0" applyNumberFormat="1" applyFont="1" applyFill="1" applyBorder="1" applyAlignment="1" applyProtection="1">
      <alignment horizontal="center" vertical="top" wrapText="1"/>
    </xf>
    <xf numFmtId="4" fontId="8" fillId="0" borderId="11" xfId="32" applyNumberFormat="1" applyFont="1" applyBorder="1" applyAlignment="1" applyProtection="1">
      <alignment horizontal="right" vertical="top" wrapText="1"/>
    </xf>
    <xf numFmtId="0" fontId="8" fillId="0" borderId="28" xfId="0" applyFont="1" applyFill="1" applyBorder="1" applyProtection="1"/>
    <xf numFmtId="9" fontId="10" fillId="36" borderId="11" xfId="0" applyNumberFormat="1" applyFont="1" applyFill="1" applyBorder="1" applyAlignment="1" applyProtection="1">
      <alignment vertical="top" wrapText="1"/>
    </xf>
    <xf numFmtId="0" fontId="8" fillId="0" borderId="0" xfId="0" applyFont="1" applyAlignment="1" applyProtection="1">
      <alignment horizontal="right"/>
    </xf>
    <xf numFmtId="0" fontId="8" fillId="23" borderId="0" xfId="0" applyFont="1" applyFill="1" applyBorder="1" applyProtection="1"/>
    <xf numFmtId="0" fontId="89" fillId="23" borderId="0" xfId="0" applyFont="1" applyFill="1" applyBorder="1" applyProtection="1"/>
    <xf numFmtId="0" fontId="89" fillId="0" borderId="0" xfId="0" applyFont="1" applyBorder="1" applyProtection="1"/>
    <xf numFmtId="0" fontId="89" fillId="0" borderId="0" xfId="0" applyFont="1" applyProtection="1"/>
    <xf numFmtId="0" fontId="14" fillId="0" borderId="0" xfId="0" applyNumberFormat="1" applyFont="1" applyBorder="1" applyAlignment="1" applyProtection="1">
      <alignment horizontal="left" vertical="center"/>
    </xf>
    <xf numFmtId="0" fontId="42" fillId="0" borderId="0" xfId="0" applyNumberFormat="1" applyFont="1" applyBorder="1" applyAlignment="1" applyProtection="1">
      <alignment horizontal="left" vertical="center"/>
    </xf>
    <xf numFmtId="0" fontId="42" fillId="0" borderId="0" xfId="0" applyNumberFormat="1" applyFont="1" applyBorder="1" applyAlignment="1" applyProtection="1">
      <alignment horizontal="center" vertical="center"/>
    </xf>
    <xf numFmtId="0" fontId="8" fillId="23" borderId="0" xfId="0" applyFont="1" applyFill="1" applyBorder="1" applyAlignment="1" applyProtection="1">
      <alignment vertical="top"/>
    </xf>
    <xf numFmtId="0" fontId="8" fillId="0" borderId="0" xfId="0" applyFont="1" applyBorder="1" applyAlignment="1" applyProtection="1">
      <alignment vertical="top"/>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4" fontId="8" fillId="0" borderId="0" xfId="0" applyNumberFormat="1" applyFont="1" applyBorder="1" applyProtection="1"/>
    <xf numFmtId="4" fontId="8" fillId="0" borderId="0" xfId="0" applyNumberFormat="1" applyFont="1" applyBorder="1" applyAlignment="1" applyProtection="1">
      <alignment vertical="center"/>
    </xf>
    <xf numFmtId="0" fontId="8"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0" xfId="0" applyFont="1" applyAlignment="1" applyProtection="1">
      <alignment vertical="center"/>
    </xf>
    <xf numFmtId="0" fontId="10" fillId="23" borderId="0" xfId="0" applyFont="1" applyFill="1" applyBorder="1" applyAlignment="1" applyProtection="1">
      <alignment vertical="top"/>
    </xf>
    <xf numFmtId="0" fontId="10" fillId="0" borderId="0" xfId="0" applyFont="1" applyBorder="1" applyAlignment="1" applyProtection="1">
      <alignment vertical="top"/>
    </xf>
    <xf numFmtId="0" fontId="10" fillId="0" borderId="0" xfId="0" applyFont="1" applyAlignment="1" applyProtection="1">
      <alignment vertical="top"/>
    </xf>
    <xf numFmtId="4" fontId="8" fillId="0" borderId="0" xfId="0" applyNumberFormat="1" applyFont="1" applyAlignment="1" applyProtection="1">
      <alignment horizontal="right"/>
    </xf>
    <xf numFmtId="174" fontId="8" fillId="0" borderId="17" xfId="32" applyNumberFormat="1" applyFont="1" applyBorder="1" applyAlignment="1" applyProtection="1">
      <alignment horizontal="right" vertical="center" wrapText="1"/>
      <protection locked="0"/>
    </xf>
    <xf numFmtId="4" fontId="15" fillId="0" borderId="17" xfId="0" applyNumberFormat="1" applyFont="1" applyBorder="1" applyAlignment="1" applyProtection="1">
      <alignment horizontal="right" vertical="center" wrapText="1"/>
      <protection locked="0"/>
    </xf>
    <xf numFmtId="4" fontId="15" fillId="0" borderId="18" xfId="0" applyNumberFormat="1" applyFont="1" applyBorder="1" applyAlignment="1" applyProtection="1">
      <alignment horizontal="right" vertical="center" wrapText="1"/>
      <protection locked="0"/>
    </xf>
    <xf numFmtId="4" fontId="8" fillId="0" borderId="18" xfId="0" applyNumberFormat="1" applyFont="1" applyBorder="1" applyAlignment="1" applyProtection="1">
      <alignment horizontal="right" vertical="center" wrapText="1"/>
      <protection locked="0"/>
    </xf>
    <xf numFmtId="174" fontId="8" fillId="0" borderId="12" xfId="32" applyNumberFormat="1" applyFont="1" applyBorder="1" applyAlignment="1" applyProtection="1">
      <alignment horizontal="right" vertical="center" wrapText="1"/>
      <protection locked="0"/>
    </xf>
    <xf numFmtId="4" fontId="15" fillId="0" borderId="12" xfId="0" applyNumberFormat="1" applyFont="1" applyBorder="1" applyAlignment="1" applyProtection="1">
      <alignment horizontal="right" vertical="center" wrapText="1"/>
      <protection locked="0"/>
    </xf>
    <xf numFmtId="4" fontId="15" fillId="0" borderId="16" xfId="0" applyNumberFormat="1" applyFont="1" applyBorder="1" applyAlignment="1" applyProtection="1">
      <alignment horizontal="right" vertical="center" wrapText="1"/>
      <protection locked="0"/>
    </xf>
    <xf numFmtId="4" fontId="8" fillId="0" borderId="16" xfId="0" applyNumberFormat="1" applyFont="1" applyBorder="1" applyAlignment="1" applyProtection="1">
      <alignment horizontal="right" vertical="center" wrapText="1"/>
      <protection locked="0"/>
    </xf>
    <xf numFmtId="4" fontId="8" fillId="0" borderId="12" xfId="0" applyNumberFormat="1" applyFont="1" applyBorder="1" applyAlignment="1" applyProtection="1">
      <alignment horizontal="right" vertical="top" wrapText="1"/>
      <protection locked="0"/>
    </xf>
    <xf numFmtId="4" fontId="8" fillId="0" borderId="13" xfId="0" applyNumberFormat="1" applyFont="1" applyBorder="1" applyAlignment="1" applyProtection="1">
      <alignment horizontal="right" vertical="top" wrapText="1"/>
      <protection locked="0"/>
    </xf>
    <xf numFmtId="4" fontId="8" fillId="0" borderId="42" xfId="0" applyNumberFormat="1" applyFont="1" applyFill="1" applyBorder="1" applyAlignment="1" applyProtection="1">
      <alignment horizontal="right" vertical="center" wrapText="1"/>
      <protection locked="0"/>
    </xf>
    <xf numFmtId="4" fontId="8" fillId="0" borderId="42" xfId="0" applyNumberFormat="1" applyFont="1" applyFill="1" applyBorder="1" applyAlignment="1" applyProtection="1">
      <alignment vertical="center" wrapText="1"/>
      <protection locked="0"/>
    </xf>
    <xf numFmtId="4" fontId="8" fillId="0" borderId="12" xfId="0" applyNumberFormat="1" applyFont="1" applyFill="1" applyBorder="1" applyAlignment="1" applyProtection="1">
      <alignment horizontal="right" vertical="center" wrapText="1"/>
      <protection locked="0"/>
    </xf>
    <xf numFmtId="4" fontId="8" fillId="0" borderId="12" xfId="0" applyNumberFormat="1" applyFont="1" applyFill="1" applyBorder="1" applyAlignment="1" applyProtection="1">
      <alignment vertical="center" wrapText="1"/>
      <protection locked="0"/>
    </xf>
    <xf numFmtId="4" fontId="8" fillId="0" borderId="36" xfId="0" applyNumberFormat="1" applyFont="1" applyFill="1" applyBorder="1" applyAlignment="1" applyProtection="1">
      <alignment horizontal="right" vertical="center" wrapText="1"/>
      <protection locked="0"/>
    </xf>
    <xf numFmtId="4" fontId="8" fillId="0" borderId="36" xfId="0" applyNumberFormat="1" applyFont="1" applyFill="1" applyBorder="1" applyAlignment="1" applyProtection="1">
      <alignment vertical="center" wrapText="1"/>
      <protection locked="0"/>
    </xf>
    <xf numFmtId="4" fontId="8" fillId="0" borderId="15" xfId="0" applyNumberFormat="1" applyFont="1" applyFill="1" applyBorder="1" applyAlignment="1" applyProtection="1">
      <alignment horizontal="right" vertical="center" wrapText="1"/>
      <protection locked="0"/>
    </xf>
    <xf numFmtId="4" fontId="8" fillId="0" borderId="15" xfId="0" applyNumberFormat="1" applyFont="1" applyFill="1" applyBorder="1" applyAlignment="1" applyProtection="1">
      <alignment vertical="center" wrapText="1"/>
      <protection locked="0"/>
    </xf>
    <xf numFmtId="4" fontId="8" fillId="0" borderId="12" xfId="0" applyNumberFormat="1" applyFont="1" applyBorder="1" applyAlignment="1" applyProtection="1">
      <alignment horizontal="right" vertical="center" wrapText="1"/>
      <protection locked="0"/>
    </xf>
    <xf numFmtId="4" fontId="8" fillId="0" borderId="15" xfId="0" applyNumberFormat="1" applyFont="1" applyBorder="1" applyAlignment="1" applyProtection="1">
      <alignment horizontal="right" vertical="center" wrapText="1"/>
      <protection locked="0"/>
    </xf>
    <xf numFmtId="4" fontId="8" fillId="0" borderId="17" xfId="0" applyNumberFormat="1" applyFont="1" applyBorder="1" applyAlignment="1" applyProtection="1">
      <alignment horizontal="right" vertical="center" wrapText="1"/>
      <protection locked="0"/>
    </xf>
    <xf numFmtId="0" fontId="1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right" vertical="center" wrapText="1"/>
      <protection locked="0"/>
    </xf>
    <xf numFmtId="4" fontId="10" fillId="0" borderId="0" xfId="0" applyNumberFormat="1" applyFont="1" applyFill="1" applyBorder="1" applyAlignment="1" applyProtection="1">
      <alignment horizontal="right" vertical="center" wrapText="1"/>
      <protection locked="0"/>
    </xf>
    <xf numFmtId="0" fontId="8" fillId="0" borderId="11" xfId="0" applyFont="1" applyFill="1" applyBorder="1" applyAlignment="1" applyProtection="1">
      <alignment horizontal="center"/>
      <protection locked="0"/>
    </xf>
    <xf numFmtId="3" fontId="8" fillId="0" borderId="11" xfId="0" applyNumberFormat="1" applyFont="1" applyFill="1" applyBorder="1" applyProtection="1">
      <protection locked="0"/>
    </xf>
    <xf numFmtId="3" fontId="8" fillId="0" borderId="29" xfId="0" applyNumberFormat="1" applyFont="1" applyFill="1" applyBorder="1" applyProtection="1">
      <protection locked="0"/>
    </xf>
    <xf numFmtId="4" fontId="8" fillId="0" borderId="11" xfId="0" applyNumberFormat="1" applyFont="1" applyFill="1" applyBorder="1" applyProtection="1">
      <protection locked="0"/>
    </xf>
    <xf numFmtId="4" fontId="8" fillId="0" borderId="29" xfId="0" applyNumberFormat="1" applyFont="1" applyFill="1" applyBorder="1" applyProtection="1">
      <protection locked="0"/>
    </xf>
    <xf numFmtId="1" fontId="8" fillId="0" borderId="11" xfId="0" applyNumberFormat="1" applyFont="1" applyFill="1" applyBorder="1" applyProtection="1">
      <protection locked="0"/>
    </xf>
    <xf numFmtId="1" fontId="8" fillId="0" borderId="29" xfId="0" applyNumberFormat="1" applyFont="1" applyFill="1" applyBorder="1" applyProtection="1">
      <protection locked="0"/>
    </xf>
    <xf numFmtId="0" fontId="11" fillId="23" borderId="0" xfId="0" applyFont="1" applyFill="1" applyProtection="1">
      <protection locked="0"/>
    </xf>
    <xf numFmtId="0" fontId="12" fillId="23" borderId="0" xfId="0" applyFont="1" applyFill="1" applyProtection="1">
      <protection locked="0"/>
    </xf>
    <xf numFmtId="0" fontId="10" fillId="21" borderId="87" xfId="0" applyFont="1" applyFill="1" applyBorder="1" applyAlignment="1" applyProtection="1">
      <alignment horizontal="center" vertical="center"/>
    </xf>
    <xf numFmtId="0" fontId="10" fillId="21" borderId="50" xfId="0" applyFont="1" applyFill="1" applyBorder="1" applyAlignment="1" applyProtection="1">
      <alignment horizontal="center" vertical="center" wrapText="1"/>
    </xf>
    <xf numFmtId="0" fontId="10" fillId="21" borderId="50" xfId="0" applyFont="1" applyFill="1" applyBorder="1" applyAlignment="1" applyProtection="1">
      <alignment horizontal="center" vertical="center"/>
    </xf>
    <xf numFmtId="0" fontId="10" fillId="21" borderId="61" xfId="0" applyFont="1" applyFill="1" applyBorder="1" applyAlignment="1" applyProtection="1">
      <alignment horizontal="center" vertical="center"/>
    </xf>
    <xf numFmtId="0" fontId="10" fillId="24" borderId="84" xfId="0" applyFont="1" applyFill="1" applyBorder="1" applyAlignment="1" applyProtection="1">
      <alignment horizontal="left"/>
    </xf>
    <xf numFmtId="0" fontId="10" fillId="24" borderId="11" xfId="0" applyFont="1" applyFill="1" applyBorder="1" applyAlignment="1" applyProtection="1">
      <alignment horizontal="center"/>
    </xf>
    <xf numFmtId="4" fontId="10" fillId="24" borderId="11" xfId="0" applyNumberFormat="1" applyFont="1" applyFill="1" applyBorder="1" applyProtection="1"/>
    <xf numFmtId="4" fontId="10" fillId="24" borderId="29" xfId="0" applyNumberFormat="1" applyFont="1" applyFill="1" applyBorder="1" applyProtection="1"/>
    <xf numFmtId="0" fontId="10" fillId="32" borderId="11" xfId="0" applyFont="1" applyFill="1" applyBorder="1" applyAlignment="1" applyProtection="1">
      <alignment horizontal="center"/>
    </xf>
    <xf numFmtId="4" fontId="10" fillId="32" borderId="11" xfId="0" applyNumberFormat="1" applyFont="1" applyFill="1" applyBorder="1" applyProtection="1"/>
    <xf numFmtId="4" fontId="10" fillId="32" borderId="29" xfId="0" applyNumberFormat="1" applyFont="1" applyFill="1" applyBorder="1" applyProtection="1"/>
    <xf numFmtId="0" fontId="8" fillId="36" borderId="28" xfId="0" applyFont="1" applyFill="1" applyBorder="1" applyProtection="1"/>
    <xf numFmtId="0" fontId="8" fillId="36" borderId="11" xfId="0" applyFont="1" applyFill="1" applyBorder="1" applyAlignment="1" applyProtection="1">
      <alignment horizontal="center"/>
    </xf>
    <xf numFmtId="4" fontId="8" fillId="36" borderId="11" xfId="0" applyNumberFormat="1" applyFont="1" applyFill="1" applyBorder="1" applyProtection="1"/>
    <xf numFmtId="4" fontId="8" fillId="36" borderId="29" xfId="0" applyNumberFormat="1" applyFont="1" applyFill="1" applyBorder="1" applyProtection="1"/>
    <xf numFmtId="0" fontId="10" fillId="24" borderId="28" xfId="0" applyFont="1" applyFill="1" applyBorder="1" applyProtection="1"/>
    <xf numFmtId="0" fontId="10" fillId="31" borderId="28" xfId="0" applyFont="1" applyFill="1" applyBorder="1" applyAlignment="1" applyProtection="1">
      <alignment horizontal="left"/>
    </xf>
    <xf numFmtId="0" fontId="10" fillId="31" borderId="11" xfId="0" applyFont="1" applyFill="1" applyBorder="1" applyAlignment="1" applyProtection="1">
      <alignment horizontal="center"/>
    </xf>
    <xf numFmtId="4" fontId="10" fillId="31" borderId="11" xfId="0" applyNumberFormat="1" applyFont="1" applyFill="1" applyBorder="1" applyProtection="1"/>
    <xf numFmtId="4" fontId="10" fillId="31" borderId="29" xfId="0" applyNumberFormat="1" applyFont="1" applyFill="1" applyBorder="1" applyProtection="1"/>
    <xf numFmtId="0" fontId="8" fillId="36" borderId="28" xfId="0" applyFont="1" applyFill="1" applyBorder="1" applyAlignment="1" applyProtection="1">
      <alignment horizontal="left" indent="1"/>
    </xf>
    <xf numFmtId="0" fontId="8" fillId="31" borderId="11" xfId="0" applyFont="1" applyFill="1" applyBorder="1" applyAlignment="1" applyProtection="1">
      <alignment horizontal="center"/>
    </xf>
    <xf numFmtId="0" fontId="8" fillId="36" borderId="84" xfId="0" applyFont="1" applyFill="1" applyBorder="1" applyAlignment="1" applyProtection="1">
      <alignment horizontal="left" indent="1"/>
    </xf>
    <xf numFmtId="0" fontId="10" fillId="31" borderId="11" xfId="0" applyFont="1" applyFill="1" applyBorder="1" applyProtection="1"/>
    <xf numFmtId="0" fontId="10" fillId="31" borderId="29" xfId="0" applyFont="1" applyFill="1" applyBorder="1" applyProtection="1"/>
    <xf numFmtId="0" fontId="10" fillId="24" borderId="85" xfId="0" applyFont="1" applyFill="1" applyBorder="1" applyAlignment="1" applyProtection="1">
      <alignment horizontal="left"/>
    </xf>
    <xf numFmtId="0" fontId="10" fillId="24" borderId="30" xfId="0" applyFont="1" applyFill="1" applyBorder="1" applyAlignment="1" applyProtection="1">
      <alignment horizontal="center"/>
    </xf>
    <xf numFmtId="4" fontId="10" fillId="24" borderId="30" xfId="0" applyNumberFormat="1" applyFont="1" applyFill="1" applyBorder="1" applyProtection="1"/>
    <xf numFmtId="4" fontId="10" fillId="24" borderId="32" xfId="0" applyNumberFormat="1" applyFont="1" applyFill="1" applyBorder="1" applyProtection="1"/>
    <xf numFmtId="0" fontId="10" fillId="19" borderId="87" xfId="0" applyFont="1" applyFill="1" applyBorder="1" applyAlignment="1" applyProtection="1">
      <alignment horizontal="left" vertical="center"/>
    </xf>
    <xf numFmtId="0" fontId="8" fillId="36" borderId="50" xfId="0" applyFont="1" applyFill="1" applyBorder="1" applyAlignment="1" applyProtection="1">
      <alignment horizontal="center"/>
    </xf>
    <xf numFmtId="4" fontId="10" fillId="0" borderId="61" xfId="0" applyNumberFormat="1" applyFont="1" applyBorder="1" applyAlignment="1" applyProtection="1">
      <alignment horizontal="right"/>
    </xf>
    <xf numFmtId="0" fontId="10" fillId="19" borderId="85" xfId="0" applyFont="1" applyFill="1" applyBorder="1" applyAlignment="1" applyProtection="1">
      <alignment horizontal="left" vertical="center"/>
    </xf>
    <xf numFmtId="0" fontId="8" fillId="36" borderId="30" xfId="0" applyFont="1" applyFill="1" applyBorder="1" applyAlignment="1" applyProtection="1">
      <alignment horizontal="center"/>
    </xf>
    <xf numFmtId="9" fontId="10" fillId="0" borderId="32" xfId="0" applyNumberFormat="1" applyFont="1" applyBorder="1" applyAlignment="1" applyProtection="1">
      <alignment horizontal="right"/>
    </xf>
    <xf numFmtId="0" fontId="14" fillId="23" borderId="0" xfId="0" applyFont="1" applyFill="1" applyBorder="1" applyAlignment="1" applyProtection="1">
      <alignment horizontal="center" vertical="center"/>
    </xf>
    <xf numFmtId="0" fontId="10" fillId="33" borderId="83" xfId="0" applyFont="1" applyFill="1" applyBorder="1" applyAlignment="1" applyProtection="1">
      <alignment horizontal="left" vertical="center" wrapText="1"/>
    </xf>
    <xf numFmtId="0" fontId="10" fillId="33" borderId="28" xfId="0" applyFont="1" applyFill="1" applyBorder="1" applyAlignment="1" applyProtection="1">
      <alignment horizontal="left" vertical="center" wrapText="1"/>
    </xf>
    <xf numFmtId="0" fontId="10" fillId="33" borderId="64" xfId="0" applyFont="1" applyFill="1" applyBorder="1" applyAlignment="1" applyProtection="1">
      <alignment horizontal="left" vertical="center" wrapText="1"/>
    </xf>
    <xf numFmtId="0" fontId="44" fillId="23" borderId="0" xfId="0" applyFont="1" applyFill="1" applyAlignment="1" applyProtection="1">
      <alignment horizontal="center"/>
    </xf>
    <xf numFmtId="0" fontId="11" fillId="23" borderId="0" xfId="0" applyFont="1" applyFill="1" applyBorder="1" applyAlignment="1" applyProtection="1">
      <alignment horizontal="center" vertical="center"/>
    </xf>
    <xf numFmtId="0" fontId="44" fillId="0" borderId="0" xfId="0" applyFont="1" applyFill="1" applyAlignment="1" applyProtection="1">
      <alignment horizontal="center"/>
    </xf>
    <xf numFmtId="0" fontId="11" fillId="23" borderId="0" xfId="0" applyFont="1" applyFill="1" applyAlignment="1" applyProtection="1">
      <alignment horizontal="center"/>
    </xf>
    <xf numFmtId="0" fontId="11" fillId="0" borderId="0" xfId="0" applyFont="1" applyAlignment="1" applyProtection="1">
      <alignment horizontal="center"/>
    </xf>
    <xf numFmtId="3" fontId="10" fillId="0" borderId="30" xfId="0" applyNumberFormat="1" applyFont="1" applyFill="1" applyBorder="1" applyProtection="1">
      <protection locked="0"/>
    </xf>
    <xf numFmtId="3" fontId="10" fillId="0" borderId="32" xfId="0" applyNumberFormat="1" applyFont="1" applyFill="1" applyBorder="1" applyProtection="1">
      <protection locked="0"/>
    </xf>
    <xf numFmtId="3" fontId="10" fillId="0" borderId="37" xfId="0" applyNumberFormat="1" applyFont="1" applyFill="1" applyBorder="1" applyProtection="1">
      <protection locked="0"/>
    </xf>
    <xf numFmtId="3" fontId="10" fillId="0" borderId="60" xfId="0" applyNumberFormat="1" applyFont="1" applyFill="1" applyBorder="1" applyProtection="1">
      <protection locked="0"/>
    </xf>
    <xf numFmtId="3" fontId="10" fillId="0" borderId="11" xfId="0" applyNumberFormat="1" applyFont="1" applyFill="1" applyBorder="1" applyProtection="1">
      <protection locked="0"/>
    </xf>
    <xf numFmtId="3" fontId="10" fillId="0" borderId="29" xfId="0" applyNumberFormat="1" applyFont="1" applyFill="1" applyBorder="1" applyProtection="1">
      <protection locked="0"/>
    </xf>
    <xf numFmtId="0" fontId="44" fillId="23" borderId="0" xfId="0" applyFont="1" applyFill="1" applyAlignment="1" applyProtection="1">
      <alignment horizontal="left"/>
      <protection locked="0"/>
    </xf>
    <xf numFmtId="0" fontId="44" fillId="23" borderId="0" xfId="0" applyFont="1" applyFill="1" applyAlignment="1" applyProtection="1">
      <protection locked="0"/>
    </xf>
    <xf numFmtId="0" fontId="10" fillId="32" borderId="84" xfId="0" applyFont="1" applyFill="1" applyBorder="1" applyAlignment="1" applyProtection="1">
      <alignment horizontal="left"/>
    </xf>
    <xf numFmtId="0" fontId="8" fillId="36" borderId="37" xfId="0" applyFont="1" applyFill="1" applyBorder="1" applyAlignment="1" applyProtection="1">
      <alignment horizontal="center"/>
    </xf>
    <xf numFmtId="4" fontId="8" fillId="0" borderId="37" xfId="0" applyNumberFormat="1" applyFont="1" applyFill="1" applyBorder="1" applyAlignment="1" applyProtection="1">
      <alignment horizontal="right" vertical="center"/>
    </xf>
    <xf numFmtId="4" fontId="8" fillId="0" borderId="60" xfId="0" applyNumberFormat="1" applyFont="1" applyFill="1" applyBorder="1" applyAlignment="1" applyProtection="1">
      <alignment horizontal="right" vertical="center"/>
    </xf>
    <xf numFmtId="4" fontId="8" fillId="0" borderId="30" xfId="0" applyNumberFormat="1" applyFont="1" applyFill="1" applyBorder="1" applyAlignment="1" applyProtection="1">
      <alignment horizontal="right" vertical="center"/>
    </xf>
    <xf numFmtId="4" fontId="8" fillId="0" borderId="32" xfId="0" applyNumberFormat="1" applyFont="1" applyFill="1" applyBorder="1" applyAlignment="1" applyProtection="1">
      <alignment horizontal="right" vertical="center"/>
    </xf>
    <xf numFmtId="0" fontId="8" fillId="32" borderId="11" xfId="0" applyFont="1" applyFill="1" applyBorder="1" applyAlignment="1" applyProtection="1">
      <alignment horizontal="center"/>
    </xf>
    <xf numFmtId="3" fontId="10" fillId="20" borderId="11" xfId="0" applyNumberFormat="1" applyFont="1" applyFill="1" applyBorder="1" applyProtection="1"/>
    <xf numFmtId="3" fontId="10" fillId="20" borderId="29" xfId="0" applyNumberFormat="1" applyFont="1" applyFill="1" applyBorder="1" applyProtection="1"/>
    <xf numFmtId="3" fontId="10" fillId="24" borderId="11" xfId="0" applyNumberFormat="1" applyFont="1" applyFill="1" applyBorder="1" applyProtection="1"/>
    <xf numFmtId="3" fontId="10" fillId="24" borderId="29" xfId="0" applyNumberFormat="1" applyFont="1" applyFill="1" applyBorder="1" applyProtection="1"/>
    <xf numFmtId="3" fontId="8" fillId="31" borderId="11" xfId="0" applyNumberFormat="1" applyFont="1" applyFill="1" applyBorder="1" applyAlignment="1" applyProtection="1">
      <alignment horizontal="center"/>
    </xf>
    <xf numFmtId="3" fontId="8" fillId="31" borderId="11" xfId="0" applyNumberFormat="1" applyFont="1" applyFill="1" applyBorder="1" applyProtection="1"/>
    <xf numFmtId="3" fontId="8" fillId="31" borderId="29" xfId="0" applyNumberFormat="1" applyFont="1" applyFill="1" applyBorder="1" applyProtection="1"/>
    <xf numFmtId="3" fontId="10" fillId="20" borderId="30" xfId="0" applyNumberFormat="1" applyFont="1" applyFill="1" applyBorder="1" applyProtection="1"/>
    <xf numFmtId="3" fontId="10" fillId="20" borderId="32" xfId="0" applyNumberFormat="1" applyFont="1" applyFill="1" applyBorder="1" applyProtection="1"/>
    <xf numFmtId="0" fontId="8" fillId="36" borderId="95" xfId="0" applyFont="1" applyFill="1" applyBorder="1" applyAlignment="1" applyProtection="1">
      <alignment horizontal="center"/>
    </xf>
    <xf numFmtId="169" fontId="8" fillId="36" borderId="61" xfId="0" applyNumberFormat="1" applyFont="1" applyFill="1" applyBorder="1" applyAlignment="1" applyProtection="1">
      <alignment horizontal="right" vertical="center"/>
    </xf>
    <xf numFmtId="169" fontId="8" fillId="36" borderId="32" xfId="0" applyNumberFormat="1" applyFont="1" applyFill="1" applyBorder="1" applyAlignment="1" applyProtection="1">
      <alignment horizontal="right" vertical="center"/>
    </xf>
    <xf numFmtId="0" fontId="10" fillId="21" borderId="50" xfId="0" applyFont="1" applyFill="1" applyBorder="1" applyAlignment="1" applyProtection="1">
      <alignment horizontal="center" vertical="center"/>
    </xf>
    <xf numFmtId="0" fontId="11" fillId="23" borderId="0" xfId="0" applyFont="1" applyFill="1" applyProtection="1"/>
    <xf numFmtId="0" fontId="44" fillId="23" borderId="0" xfId="0" applyFont="1" applyFill="1" applyAlignment="1" applyProtection="1">
      <alignment horizontal="left"/>
    </xf>
    <xf numFmtId="0" fontId="10" fillId="21" borderId="83" xfId="0" applyFont="1" applyFill="1" applyBorder="1" applyAlignment="1" applyProtection="1">
      <alignment horizontal="center" vertical="center"/>
    </xf>
    <xf numFmtId="0" fontId="8" fillId="36" borderId="28" xfId="0" applyFont="1" applyFill="1" applyBorder="1" applyAlignment="1" applyProtection="1">
      <alignment vertical="center"/>
    </xf>
    <xf numFmtId="0" fontId="8" fillId="36" borderId="38" xfId="0" applyFont="1" applyFill="1" applyBorder="1" applyAlignment="1" applyProtection="1">
      <alignment vertical="center"/>
    </xf>
    <xf numFmtId="0" fontId="8" fillId="36" borderId="64" xfId="0" applyFont="1" applyFill="1" applyBorder="1" applyAlignment="1" applyProtection="1">
      <alignment vertical="center"/>
    </xf>
    <xf numFmtId="0" fontId="44" fillId="23" borderId="0" xfId="0" applyFont="1" applyFill="1" applyAlignment="1" applyProtection="1"/>
    <xf numFmtId="0" fontId="10" fillId="20" borderId="28" xfId="0" applyFont="1" applyFill="1" applyBorder="1" applyProtection="1"/>
    <xf numFmtId="0" fontId="8" fillId="31" borderId="28" xfId="0" applyFont="1" applyFill="1" applyBorder="1" applyProtection="1"/>
    <xf numFmtId="0" fontId="10" fillId="20" borderId="64" xfId="0" applyFont="1" applyFill="1" applyBorder="1" applyProtection="1"/>
    <xf numFmtId="0" fontId="8" fillId="32" borderId="30" xfId="0" applyFont="1" applyFill="1" applyBorder="1" applyAlignment="1" applyProtection="1">
      <alignment horizontal="center"/>
    </xf>
    <xf numFmtId="0" fontId="10" fillId="19" borderId="83" xfId="0" applyFont="1" applyFill="1" applyBorder="1" applyAlignment="1" applyProtection="1">
      <alignment vertical="center"/>
    </xf>
    <xf numFmtId="0" fontId="10" fillId="19" borderId="64" xfId="0" applyFont="1" applyFill="1" applyBorder="1" applyAlignment="1" applyProtection="1">
      <alignment vertical="center"/>
    </xf>
    <xf numFmtId="0" fontId="0" fillId="0" borderId="0" xfId="0" applyAlignment="1" applyProtection="1">
      <alignment horizontal="center"/>
    </xf>
    <xf numFmtId="0" fontId="12" fillId="23" borderId="0" xfId="0" applyFont="1" applyFill="1" applyAlignment="1" applyProtection="1">
      <alignment horizontal="center"/>
    </xf>
    <xf numFmtId="0" fontId="8" fillId="24" borderId="11" xfId="0" applyFont="1" applyFill="1" applyBorder="1" applyAlignment="1" applyProtection="1">
      <alignment horizontal="center"/>
    </xf>
    <xf numFmtId="0" fontId="0" fillId="23" borderId="0" xfId="0" applyFill="1" applyAlignment="1" applyProtection="1">
      <alignment horizontal="center"/>
    </xf>
    <xf numFmtId="0" fontId="11" fillId="0" borderId="0" xfId="0" applyFont="1" applyProtection="1"/>
    <xf numFmtId="0" fontId="89" fillId="23" borderId="0" xfId="0" applyFont="1" applyFill="1" applyProtection="1"/>
    <xf numFmtId="0" fontId="9" fillId="23" borderId="0" xfId="0" applyFont="1" applyFill="1" applyBorder="1" applyAlignment="1" applyProtection="1">
      <alignment horizontal="center" vertical="center"/>
    </xf>
    <xf numFmtId="0" fontId="11" fillId="23" borderId="0" xfId="0" applyFont="1" applyFill="1" applyBorder="1" applyAlignment="1" applyProtection="1">
      <alignment vertical="center"/>
    </xf>
    <xf numFmtId="4" fontId="11" fillId="23" borderId="0" xfId="0" applyNumberFormat="1" applyFont="1" applyFill="1" applyBorder="1" applyAlignment="1" applyProtection="1">
      <alignment horizontal="right" vertical="center"/>
    </xf>
    <xf numFmtId="0" fontId="11" fillId="23" borderId="0" xfId="0" applyFont="1" applyFill="1" applyBorder="1" applyProtection="1"/>
    <xf numFmtId="0" fontId="11" fillId="23" borderId="0" xfId="0" applyFont="1" applyFill="1" applyBorder="1" applyAlignment="1" applyProtection="1">
      <alignment horizontal="center"/>
    </xf>
    <xf numFmtId="4" fontId="11" fillId="23" borderId="0" xfId="0" applyNumberFormat="1" applyFont="1" applyFill="1" applyBorder="1" applyAlignment="1" applyProtection="1">
      <alignment horizontal="right"/>
    </xf>
    <xf numFmtId="0" fontId="11" fillId="23" borderId="0" xfId="0" applyFont="1" applyFill="1" applyAlignment="1" applyProtection="1">
      <alignment vertical="center"/>
    </xf>
    <xf numFmtId="4" fontId="48" fillId="21" borderId="11" xfId="0" applyNumberFormat="1" applyFont="1" applyFill="1" applyBorder="1" applyAlignment="1" applyProtection="1">
      <alignment horizontal="center" vertical="center" wrapText="1"/>
    </xf>
    <xf numFmtId="4" fontId="48" fillId="21" borderId="33" xfId="0" applyNumberFormat="1" applyFont="1" applyFill="1" applyBorder="1" applyAlignment="1" applyProtection="1">
      <alignment horizontal="center" vertical="center" wrapText="1"/>
    </xf>
    <xf numFmtId="4" fontId="48" fillId="21" borderId="29" xfId="0" applyNumberFormat="1" applyFont="1" applyFill="1" applyBorder="1" applyAlignment="1" applyProtection="1">
      <alignment horizontal="center" vertical="center" wrapText="1"/>
    </xf>
    <xf numFmtId="4" fontId="11" fillId="23" borderId="0" xfId="0" applyNumberFormat="1" applyFont="1" applyFill="1" applyAlignment="1" applyProtection="1">
      <alignment vertical="center"/>
    </xf>
    <xf numFmtId="0" fontId="11" fillId="0" borderId="0" xfId="0" applyFont="1" applyAlignment="1" applyProtection="1">
      <alignment vertical="center"/>
    </xf>
    <xf numFmtId="0" fontId="10" fillId="17" borderId="28" xfId="0" applyFont="1" applyFill="1" applyBorder="1" applyAlignment="1" applyProtection="1">
      <alignment horizontal="left" vertical="center"/>
    </xf>
    <xf numFmtId="49" fontId="10" fillId="17" borderId="11" xfId="0" applyNumberFormat="1" applyFont="1" applyFill="1" applyBorder="1" applyAlignment="1" applyProtection="1">
      <alignment horizontal="justify" vertical="center" wrapText="1"/>
    </xf>
    <xf numFmtId="0" fontId="10" fillId="18" borderId="45" xfId="0" applyFont="1" applyFill="1" applyBorder="1" applyAlignment="1" applyProtection="1">
      <alignment horizontal="center" vertical="center"/>
    </xf>
    <xf numFmtId="4" fontId="10" fillId="18" borderId="11" xfId="0" applyNumberFormat="1" applyFont="1" applyFill="1" applyBorder="1" applyAlignment="1" applyProtection="1">
      <alignment horizontal="right" vertical="center"/>
    </xf>
    <xf numFmtId="4" fontId="10" fillId="18" borderId="29" xfId="0" applyNumberFormat="1" applyFont="1" applyFill="1" applyBorder="1" applyAlignment="1" applyProtection="1">
      <alignment horizontal="right" vertical="center"/>
    </xf>
    <xf numFmtId="4" fontId="11" fillId="23" borderId="0" xfId="0" applyNumberFormat="1" applyFont="1" applyFill="1" applyProtection="1"/>
    <xf numFmtId="0" fontId="10" fillId="20" borderId="28" xfId="0" applyFont="1" applyFill="1" applyBorder="1" applyAlignment="1" applyProtection="1">
      <alignment horizontal="left"/>
    </xf>
    <xf numFmtId="0" fontId="10" fillId="20" borderId="11" xfId="0" applyFont="1" applyFill="1" applyBorder="1" applyAlignment="1" applyProtection="1">
      <alignment horizontal="justify" wrapText="1"/>
    </xf>
    <xf numFmtId="0" fontId="10" fillId="20" borderId="45" xfId="0" applyFont="1" applyFill="1" applyBorder="1" applyAlignment="1" applyProtection="1">
      <alignment horizontal="center"/>
    </xf>
    <xf numFmtId="4" fontId="10" fillId="20" borderId="11" xfId="0" applyNumberFormat="1" applyFont="1" applyFill="1" applyBorder="1" applyAlignment="1" applyProtection="1">
      <alignment horizontal="right"/>
    </xf>
    <xf numFmtId="4" fontId="10" fillId="20" borderId="29" xfId="0" applyNumberFormat="1" applyFont="1" applyFill="1" applyBorder="1" applyAlignment="1" applyProtection="1">
      <alignment horizontal="right"/>
    </xf>
    <xf numFmtId="0" fontId="11" fillId="23" borderId="0" xfId="0" applyFont="1" applyFill="1" applyAlignment="1" applyProtection="1">
      <alignment vertical="top"/>
    </xf>
    <xf numFmtId="2" fontId="10" fillId="19" borderId="28" xfId="0" applyNumberFormat="1" applyFont="1" applyFill="1" applyBorder="1" applyAlignment="1" applyProtection="1">
      <alignment horizontal="left" vertical="top"/>
    </xf>
    <xf numFmtId="2" fontId="10" fillId="19" borderId="11" xfId="0" applyNumberFormat="1" applyFont="1" applyFill="1" applyBorder="1" applyAlignment="1" applyProtection="1">
      <alignment horizontal="justify" vertical="top" wrapText="1"/>
    </xf>
    <xf numFmtId="2" fontId="10" fillId="19" borderId="45" xfId="0" applyNumberFormat="1" applyFont="1" applyFill="1" applyBorder="1" applyAlignment="1" applyProtection="1">
      <alignment horizontal="center" vertical="top"/>
    </xf>
    <xf numFmtId="0" fontId="10" fillId="19" borderId="45" xfId="0" applyFont="1" applyFill="1" applyBorder="1" applyAlignment="1" applyProtection="1">
      <alignment horizontal="center" vertical="top"/>
    </xf>
    <xf numFmtId="4" fontId="10" fillId="19" borderId="11" xfId="0" applyNumberFormat="1" applyFont="1" applyFill="1" applyBorder="1" applyAlignment="1" applyProtection="1">
      <alignment horizontal="right" vertical="top"/>
    </xf>
    <xf numFmtId="4" fontId="10" fillId="19" borderId="29" xfId="0" applyNumberFormat="1" applyFont="1" applyFill="1" applyBorder="1" applyAlignment="1" applyProtection="1">
      <alignment horizontal="right" vertical="top"/>
    </xf>
    <xf numFmtId="0" fontId="11" fillId="0" borderId="0" xfId="0" applyFont="1" applyFill="1" applyAlignment="1" applyProtection="1">
      <alignment vertical="top"/>
    </xf>
    <xf numFmtId="2" fontId="8" fillId="0" borderId="48" xfId="0" applyNumberFormat="1" applyFont="1" applyFill="1" applyBorder="1" applyAlignment="1" applyProtection="1">
      <alignment horizontal="left" vertical="top"/>
    </xf>
    <xf numFmtId="2" fontId="8" fillId="0" borderId="10" xfId="0" applyNumberFormat="1" applyFont="1" applyFill="1" applyBorder="1" applyAlignment="1" applyProtection="1">
      <alignment horizontal="left" vertical="top" wrapText="1" indent="1"/>
    </xf>
    <xf numFmtId="0" fontId="10" fillId="0" borderId="19" xfId="0" applyFont="1" applyFill="1" applyBorder="1" applyAlignment="1" applyProtection="1">
      <alignment horizontal="center" vertical="top"/>
    </xf>
    <xf numFmtId="4" fontId="8" fillId="0" borderId="10" xfId="0" applyNumberFormat="1" applyFont="1" applyFill="1" applyBorder="1" applyAlignment="1" applyProtection="1">
      <alignment horizontal="right" vertical="top"/>
    </xf>
    <xf numFmtId="4" fontId="8" fillId="0" borderId="58" xfId="0" applyNumberFormat="1" applyFont="1" applyFill="1" applyBorder="1" applyAlignment="1" applyProtection="1">
      <alignment horizontal="right" vertical="top"/>
    </xf>
    <xf numFmtId="2" fontId="8" fillId="0" borderId="26" xfId="0" applyNumberFormat="1" applyFont="1" applyFill="1" applyBorder="1" applyAlignment="1" applyProtection="1">
      <alignment horizontal="left" vertical="top"/>
    </xf>
    <xf numFmtId="2" fontId="8" fillId="0" borderId="12" xfId="0" applyNumberFormat="1" applyFont="1" applyFill="1" applyBorder="1" applyAlignment="1" applyProtection="1">
      <alignment horizontal="left" vertical="top" wrapText="1" indent="1"/>
    </xf>
    <xf numFmtId="0" fontId="10" fillId="0" borderId="16" xfId="0" applyFont="1" applyFill="1" applyBorder="1" applyAlignment="1" applyProtection="1">
      <alignment horizontal="center" vertical="top"/>
    </xf>
    <xf numFmtId="4" fontId="8" fillId="0" borderId="12" xfId="0" applyNumberFormat="1" applyFont="1" applyFill="1" applyBorder="1" applyAlignment="1" applyProtection="1">
      <alignment horizontal="right" vertical="top"/>
    </xf>
    <xf numFmtId="4" fontId="8" fillId="0" borderId="23" xfId="0" applyNumberFormat="1" applyFont="1" applyFill="1" applyBorder="1" applyAlignment="1" applyProtection="1">
      <alignment horizontal="right" vertical="top"/>
    </xf>
    <xf numFmtId="2" fontId="8" fillId="0" borderId="24" xfId="0" applyNumberFormat="1" applyFont="1" applyFill="1" applyBorder="1" applyAlignment="1" applyProtection="1">
      <alignment horizontal="left" vertical="top"/>
    </xf>
    <xf numFmtId="2" fontId="8" fillId="0" borderId="15" xfId="0" applyNumberFormat="1" applyFont="1" applyFill="1" applyBorder="1" applyAlignment="1" applyProtection="1">
      <alignment horizontal="left" vertical="top" wrapText="1" indent="1"/>
    </xf>
    <xf numFmtId="0" fontId="10" fillId="0" borderId="20" xfId="0" applyFont="1" applyFill="1" applyBorder="1" applyAlignment="1" applyProtection="1">
      <alignment horizontal="center" vertical="top"/>
    </xf>
    <xf numFmtId="4" fontId="8" fillId="0" borderId="15" xfId="0" applyNumberFormat="1" applyFont="1" applyFill="1" applyBorder="1" applyAlignment="1" applyProtection="1">
      <alignment horizontal="right" vertical="top"/>
    </xf>
    <xf numFmtId="4" fontId="8" fillId="0" borderId="55" xfId="0" applyNumberFormat="1" applyFont="1" applyFill="1" applyBorder="1" applyAlignment="1" applyProtection="1">
      <alignment horizontal="right" vertical="top"/>
    </xf>
    <xf numFmtId="2" fontId="8" fillId="0" borderId="19" xfId="0" applyNumberFormat="1" applyFont="1" applyFill="1" applyBorder="1" applyAlignment="1" applyProtection="1">
      <alignment horizontal="center" vertical="top"/>
    </xf>
    <xf numFmtId="2" fontId="8" fillId="0" borderId="16" xfId="0" applyNumberFormat="1" applyFont="1" applyFill="1" applyBorder="1" applyAlignment="1" applyProtection="1">
      <alignment horizontal="center" vertical="top"/>
    </xf>
    <xf numFmtId="2" fontId="8" fillId="0" borderId="20" xfId="0" applyNumberFormat="1" applyFont="1" applyFill="1" applyBorder="1" applyAlignment="1" applyProtection="1">
      <alignment horizontal="center" vertical="top"/>
    </xf>
    <xf numFmtId="168" fontId="10" fillId="20" borderId="28" xfId="0" applyNumberFormat="1" applyFont="1" applyFill="1" applyBorder="1" applyAlignment="1" applyProtection="1">
      <alignment horizontal="left"/>
    </xf>
    <xf numFmtId="0" fontId="10" fillId="19" borderId="45" xfId="0" applyNumberFormat="1" applyFont="1" applyFill="1" applyBorder="1" applyAlignment="1" applyProtection="1">
      <alignment horizontal="center" vertical="top"/>
    </xf>
    <xf numFmtId="0" fontId="10" fillId="17" borderId="11" xfId="0" applyNumberFormat="1" applyFont="1" applyFill="1" applyBorder="1" applyAlignment="1" applyProtection="1">
      <alignment horizontal="justify" vertical="center" wrapText="1"/>
    </xf>
    <xf numFmtId="0" fontId="10" fillId="20" borderId="11" xfId="0" applyNumberFormat="1" applyFont="1" applyFill="1" applyBorder="1" applyAlignment="1" applyProtection="1">
      <alignment horizontal="justify" wrapText="1"/>
    </xf>
    <xf numFmtId="2" fontId="10" fillId="19" borderId="84" xfId="0" applyNumberFormat="1" applyFont="1" applyFill="1" applyBorder="1" applyAlignment="1" applyProtection="1">
      <alignment horizontal="left" vertical="top"/>
    </xf>
    <xf numFmtId="2" fontId="10" fillId="19" borderId="11" xfId="0" applyNumberFormat="1" applyFont="1" applyFill="1" applyBorder="1" applyAlignment="1" applyProtection="1">
      <alignment horizontal="left" vertical="top"/>
    </xf>
    <xf numFmtId="3" fontId="10" fillId="19" borderId="45" xfId="0" applyNumberFormat="1" applyFont="1" applyFill="1" applyBorder="1" applyAlignment="1" applyProtection="1">
      <alignment horizontal="center" vertical="top"/>
    </xf>
    <xf numFmtId="1" fontId="10" fillId="19" borderId="45" xfId="0" applyNumberFormat="1" applyFont="1" applyFill="1" applyBorder="1" applyAlignment="1" applyProtection="1">
      <alignment horizontal="center" vertical="top"/>
    </xf>
    <xf numFmtId="0" fontId="10" fillId="20" borderId="84" xfId="0" applyFont="1" applyFill="1" applyBorder="1" applyAlignment="1" applyProtection="1">
      <alignment horizontal="left"/>
    </xf>
    <xf numFmtId="0" fontId="10" fillId="20" borderId="11" xfId="0" applyFont="1" applyFill="1" applyBorder="1" applyAlignment="1" applyProtection="1">
      <alignment horizontal="left"/>
    </xf>
    <xf numFmtId="2" fontId="8" fillId="0" borderId="10" xfId="0" applyNumberFormat="1" applyFont="1" applyFill="1" applyBorder="1" applyAlignment="1" applyProtection="1">
      <alignment horizontal="right" vertical="top" wrapText="1"/>
    </xf>
    <xf numFmtId="2" fontId="8" fillId="0" borderId="58" xfId="0" applyNumberFormat="1" applyFont="1" applyFill="1" applyBorder="1" applyAlignment="1" applyProtection="1">
      <alignment horizontal="right" vertical="top" wrapText="1"/>
    </xf>
    <xf numFmtId="2" fontId="8" fillId="0" borderId="12" xfId="0" applyNumberFormat="1" applyFont="1" applyFill="1" applyBorder="1" applyAlignment="1" applyProtection="1">
      <alignment horizontal="right" vertical="top" wrapText="1"/>
    </xf>
    <xf numFmtId="2" fontId="8" fillId="0" borderId="23" xfId="0" applyNumberFormat="1" applyFont="1" applyFill="1" applyBorder="1" applyAlignment="1" applyProtection="1">
      <alignment horizontal="right" vertical="top" wrapText="1"/>
    </xf>
    <xf numFmtId="2" fontId="8" fillId="0" borderId="15" xfId="0" applyNumberFormat="1" applyFont="1" applyFill="1" applyBorder="1" applyAlignment="1" applyProtection="1">
      <alignment horizontal="right" vertical="top" wrapText="1"/>
    </xf>
    <xf numFmtId="2" fontId="8" fillId="0" borderId="55" xfId="0" applyNumberFormat="1" applyFont="1" applyFill="1" applyBorder="1" applyAlignment="1" applyProtection="1">
      <alignment horizontal="right" vertical="top" wrapText="1"/>
    </xf>
    <xf numFmtId="3" fontId="10" fillId="19" borderId="45" xfId="0" applyNumberFormat="1" applyFont="1" applyFill="1" applyBorder="1" applyAlignment="1" applyProtection="1">
      <alignment horizontal="center" vertical="top" wrapText="1"/>
    </xf>
    <xf numFmtId="168" fontId="10" fillId="20" borderId="84" xfId="0" applyNumberFormat="1" applyFont="1" applyFill="1" applyBorder="1" applyAlignment="1" applyProtection="1">
      <alignment horizontal="left"/>
    </xf>
    <xf numFmtId="168" fontId="10" fillId="20" borderId="11" xfId="0" applyNumberFormat="1" applyFont="1" applyFill="1" applyBorder="1" applyAlignment="1" applyProtection="1">
      <alignment horizontal="left"/>
    </xf>
    <xf numFmtId="2" fontId="8" fillId="0" borderId="43" xfId="0" applyNumberFormat="1" applyFont="1" applyFill="1" applyBorder="1" applyAlignment="1" applyProtection="1">
      <alignment horizontal="left" vertical="top"/>
    </xf>
    <xf numFmtId="2" fontId="8" fillId="0" borderId="42" xfId="0" applyNumberFormat="1" applyFont="1" applyFill="1" applyBorder="1" applyAlignment="1" applyProtection="1">
      <alignment horizontal="left" vertical="top" wrapText="1" indent="1"/>
    </xf>
    <xf numFmtId="2" fontId="8" fillId="0" borderId="68" xfId="0" applyNumberFormat="1" applyFont="1" applyFill="1" applyBorder="1" applyAlignment="1" applyProtection="1">
      <alignment horizontal="center" vertical="top"/>
    </xf>
    <xf numFmtId="4" fontId="8" fillId="0" borderId="42" xfId="0" applyNumberFormat="1" applyFont="1" applyFill="1" applyBorder="1" applyAlignment="1" applyProtection="1">
      <alignment horizontal="right" vertical="top"/>
    </xf>
    <xf numFmtId="4" fontId="8" fillId="0" borderId="56" xfId="0" applyNumberFormat="1" applyFont="1" applyFill="1" applyBorder="1" applyAlignment="1" applyProtection="1">
      <alignment horizontal="right" vertical="top"/>
    </xf>
    <xf numFmtId="0" fontId="10" fillId="17" borderId="84" xfId="0" applyFont="1" applyFill="1" applyBorder="1" applyAlignment="1" applyProtection="1">
      <alignment horizontal="left" vertical="center"/>
    </xf>
    <xf numFmtId="0" fontId="10" fillId="17" borderId="11" xfId="0" applyFont="1" applyFill="1" applyBorder="1" applyAlignment="1" applyProtection="1">
      <alignment horizontal="left" vertical="center"/>
    </xf>
    <xf numFmtId="0" fontId="10" fillId="18" borderId="11" xfId="0" applyNumberFormat="1" applyFont="1" applyFill="1" applyBorder="1" applyAlignment="1" applyProtection="1">
      <alignment horizontal="justify" vertical="center" wrapText="1"/>
    </xf>
    <xf numFmtId="0" fontId="10" fillId="32" borderId="45" xfId="0" applyFont="1" applyFill="1" applyBorder="1" applyAlignment="1" applyProtection="1">
      <alignment horizontal="center"/>
    </xf>
    <xf numFmtId="4" fontId="10" fillId="20" borderId="11" xfId="0" applyNumberFormat="1" applyFont="1" applyFill="1" applyBorder="1" applyAlignment="1" applyProtection="1">
      <alignment horizontal="right" wrapText="1"/>
    </xf>
    <xf numFmtId="4" fontId="10" fillId="20" borderId="29" xfId="0" applyNumberFormat="1" applyFont="1" applyFill="1" applyBorder="1" applyAlignment="1" applyProtection="1">
      <alignment horizontal="right" wrapText="1"/>
    </xf>
    <xf numFmtId="0" fontId="10" fillId="19" borderId="28" xfId="0" applyFont="1" applyFill="1" applyBorder="1" applyAlignment="1" applyProtection="1">
      <alignment horizontal="left"/>
    </xf>
    <xf numFmtId="0" fontId="10" fillId="19" borderId="11" xfId="0" applyFont="1" applyFill="1" applyBorder="1" applyAlignment="1" applyProtection="1">
      <alignment horizontal="left" vertical="top" wrapText="1"/>
    </xf>
    <xf numFmtId="0" fontId="10" fillId="34" borderId="45" xfId="0" applyFont="1" applyFill="1" applyBorder="1" applyAlignment="1" applyProtection="1">
      <alignment horizontal="center" wrapText="1"/>
    </xf>
    <xf numFmtId="4" fontId="10" fillId="19" borderId="11" xfId="0" applyNumberFormat="1" applyFont="1" applyFill="1" applyBorder="1" applyAlignment="1" applyProtection="1">
      <alignment horizontal="right"/>
    </xf>
    <xf numFmtId="4" fontId="10" fillId="19" borderId="29" xfId="0" applyNumberFormat="1" applyFont="1" applyFill="1" applyBorder="1" applyAlignment="1" applyProtection="1">
      <alignment horizontal="right"/>
    </xf>
    <xf numFmtId="0" fontId="10" fillId="19" borderId="38" xfId="0" applyFont="1" applyFill="1" applyBorder="1" applyAlignment="1" applyProtection="1">
      <alignment horizontal="left" vertical="top"/>
    </xf>
    <xf numFmtId="0" fontId="10" fillId="34" borderId="40" xfId="0" applyFont="1" applyFill="1" applyBorder="1" applyAlignment="1" applyProtection="1">
      <alignment horizontal="center" vertical="top" wrapText="1"/>
    </xf>
    <xf numFmtId="4" fontId="10" fillId="19" borderId="37" xfId="0" applyNumberFormat="1" applyFont="1" applyFill="1" applyBorder="1" applyAlignment="1" applyProtection="1">
      <alignment horizontal="right"/>
    </xf>
    <xf numFmtId="4" fontId="10" fillId="19" borderId="60" xfId="0" applyNumberFormat="1" applyFont="1" applyFill="1" applyBorder="1" applyAlignment="1" applyProtection="1">
      <alignment horizontal="right"/>
    </xf>
    <xf numFmtId="3" fontId="10" fillId="19" borderId="28" xfId="0" applyNumberFormat="1" applyFont="1" applyFill="1" applyBorder="1" applyAlignment="1" applyProtection="1">
      <alignment horizontal="left" vertical="top"/>
    </xf>
    <xf numFmtId="0" fontId="10" fillId="34" borderId="45" xfId="0" applyFont="1" applyFill="1" applyBorder="1" applyAlignment="1" applyProtection="1">
      <alignment horizontal="center" vertical="top" wrapText="1"/>
    </xf>
    <xf numFmtId="0" fontId="40" fillId="24" borderId="30" xfId="0" applyFont="1" applyFill="1" applyBorder="1" applyAlignment="1" applyProtection="1">
      <alignment horizontal="center" vertical="center" wrapText="1"/>
    </xf>
    <xf numFmtId="4" fontId="10" fillId="17" borderId="30" xfId="0" applyNumberFormat="1" applyFont="1" applyFill="1" applyBorder="1" applyAlignment="1" applyProtection="1">
      <alignment horizontal="right"/>
    </xf>
    <xf numFmtId="4" fontId="10" fillId="17" borderId="32" xfId="0" applyNumberFormat="1" applyFont="1" applyFill="1" applyBorder="1" applyAlignment="1" applyProtection="1">
      <alignment horizontal="right"/>
    </xf>
    <xf numFmtId="3" fontId="10" fillId="23" borderId="110" xfId="0" applyNumberFormat="1" applyFont="1" applyFill="1" applyBorder="1" applyAlignment="1" applyProtection="1">
      <alignment horizontal="center" vertical="center" wrapText="1"/>
    </xf>
    <xf numFmtId="0" fontId="40" fillId="23" borderId="110" xfId="0" applyFont="1" applyFill="1" applyBorder="1" applyAlignment="1" applyProtection="1">
      <alignment horizontal="center" vertical="center" wrapText="1"/>
    </xf>
    <xf numFmtId="4" fontId="10" fillId="23" borderId="110" xfId="0" applyNumberFormat="1" applyFont="1" applyFill="1" applyBorder="1" applyAlignment="1" applyProtection="1">
      <alignment horizontal="right"/>
    </xf>
    <xf numFmtId="0" fontId="10" fillId="20" borderId="35" xfId="0" applyFont="1" applyFill="1" applyBorder="1" applyAlignment="1" applyProtection="1">
      <alignment horizontal="left"/>
    </xf>
    <xf numFmtId="0" fontId="10" fillId="20" borderId="36" xfId="0" applyFont="1" applyFill="1" applyBorder="1" applyAlignment="1" applyProtection="1">
      <alignment horizontal="left"/>
    </xf>
    <xf numFmtId="9" fontId="10" fillId="20" borderId="36" xfId="0" applyNumberFormat="1" applyFont="1" applyFill="1" applyBorder="1" applyAlignment="1" applyProtection="1">
      <alignment horizontal="center"/>
    </xf>
    <xf numFmtId="0" fontId="10" fillId="20" borderId="36" xfId="0" applyNumberFormat="1" applyFont="1" applyFill="1" applyBorder="1" applyAlignment="1" applyProtection="1">
      <alignment horizontal="center"/>
    </xf>
    <xf numFmtId="4" fontId="10" fillId="20" borderId="36" xfId="0" applyNumberFormat="1" applyFont="1" applyFill="1" applyBorder="1" applyAlignment="1" applyProtection="1">
      <alignment horizontal="right"/>
    </xf>
    <xf numFmtId="4" fontId="10" fillId="20" borderId="62" xfId="0" applyNumberFormat="1" applyFont="1" applyFill="1" applyBorder="1" applyAlignment="1" applyProtection="1">
      <alignment horizontal="right"/>
    </xf>
    <xf numFmtId="4" fontId="10" fillId="20" borderId="11" xfId="0" applyNumberFormat="1" applyFont="1" applyFill="1" applyBorder="1" applyAlignment="1" applyProtection="1">
      <alignment horizontal="center"/>
    </xf>
    <xf numFmtId="3" fontId="10" fillId="17" borderId="11" xfId="0" applyNumberFormat="1" applyFont="1" applyFill="1" applyBorder="1" applyAlignment="1" applyProtection="1">
      <alignment horizontal="center"/>
    </xf>
    <xf numFmtId="4" fontId="10" fillId="17" borderId="11" xfId="0" applyNumberFormat="1" applyFont="1" applyFill="1" applyBorder="1" applyAlignment="1" applyProtection="1">
      <alignment horizontal="right"/>
    </xf>
    <xf numFmtId="4" fontId="10" fillId="17" borderId="29" xfId="0" applyNumberFormat="1" applyFont="1" applyFill="1" applyBorder="1" applyAlignment="1" applyProtection="1">
      <alignment horizontal="right"/>
    </xf>
    <xf numFmtId="3" fontId="10" fillId="21" borderId="30" xfId="0" applyNumberFormat="1" applyFont="1" applyFill="1" applyBorder="1" applyAlignment="1" applyProtection="1">
      <alignment horizontal="center"/>
    </xf>
    <xf numFmtId="4" fontId="10" fillId="21" borderId="30" xfId="0" applyNumberFormat="1" applyFont="1" applyFill="1" applyBorder="1" applyAlignment="1" applyProtection="1">
      <alignment horizontal="right"/>
    </xf>
    <xf numFmtId="4" fontId="10" fillId="21" borderId="32" xfId="0" applyNumberFormat="1" applyFont="1" applyFill="1" applyBorder="1" applyAlignment="1" applyProtection="1">
      <alignment horizontal="right"/>
    </xf>
    <xf numFmtId="0" fontId="12" fillId="0" borderId="0" xfId="0" applyFont="1" applyBorder="1" applyAlignment="1" applyProtection="1">
      <alignment horizontal="left"/>
    </xf>
    <xf numFmtId="0" fontId="11" fillId="0" borderId="0" xfId="0" applyFont="1" applyBorder="1" applyAlignment="1" applyProtection="1">
      <alignment horizontal="left" indent="4"/>
    </xf>
    <xf numFmtId="0" fontId="11" fillId="0" borderId="0" xfId="0" applyFont="1" applyBorder="1" applyAlignment="1" applyProtection="1">
      <alignment horizontal="center"/>
    </xf>
    <xf numFmtId="4" fontId="11" fillId="0" borderId="0" xfId="0" applyNumberFormat="1" applyFont="1" applyBorder="1" applyAlignment="1" applyProtection="1">
      <alignment horizontal="right"/>
    </xf>
    <xf numFmtId="4" fontId="11" fillId="0" borderId="0" xfId="0" applyNumberFormat="1" applyFont="1" applyAlignment="1" applyProtection="1">
      <alignment horizontal="right"/>
    </xf>
    <xf numFmtId="0" fontId="51" fillId="0" borderId="0" xfId="0" applyFont="1" applyProtection="1"/>
    <xf numFmtId="4" fontId="11" fillId="0" borderId="0" xfId="0" applyNumberFormat="1" applyFont="1" applyProtection="1"/>
    <xf numFmtId="0" fontId="8" fillId="0" borderId="11" xfId="0" applyFont="1" applyFill="1" applyBorder="1" applyAlignment="1" applyProtection="1">
      <alignment horizontal="left" vertical="center" wrapText="1"/>
      <protection locked="0"/>
    </xf>
    <xf numFmtId="0" fontId="8" fillId="23" borderId="50" xfId="0" applyFont="1" applyFill="1" applyBorder="1" applyAlignment="1" applyProtection="1">
      <alignment horizontal="left" vertical="center" wrapText="1"/>
      <protection locked="0"/>
    </xf>
    <xf numFmtId="0" fontId="8" fillId="23" borderId="11" xfId="0" applyFont="1" applyFill="1" applyBorder="1" applyAlignment="1" applyProtection="1">
      <alignment horizontal="left" vertical="center" wrapText="1"/>
      <protection locked="0"/>
    </xf>
    <xf numFmtId="0" fontId="8" fillId="23" borderId="30" xfId="0" applyFont="1" applyFill="1" applyBorder="1" applyAlignment="1" applyProtection="1">
      <alignment horizontal="left" vertical="center" wrapText="1"/>
      <protection locked="0"/>
    </xf>
    <xf numFmtId="0" fontId="8" fillId="23" borderId="36" xfId="0" applyFont="1" applyFill="1" applyBorder="1" applyAlignment="1" applyProtection="1">
      <alignment horizontal="left" vertical="center" wrapText="1"/>
      <protection locked="0"/>
    </xf>
    <xf numFmtId="0" fontId="8" fillId="23" borderId="37" xfId="0" applyFont="1" applyFill="1" applyBorder="1" applyAlignment="1" applyProtection="1">
      <alignment horizontal="left" vertical="center" wrapText="1"/>
      <protection locked="0"/>
    </xf>
    <xf numFmtId="0" fontId="8" fillId="0" borderId="0" xfId="0" applyFont="1" applyAlignment="1" applyProtection="1">
      <alignment horizontal="center"/>
    </xf>
    <xf numFmtId="3" fontId="11" fillId="23" borderId="0" xfId="0" applyNumberFormat="1" applyFont="1" applyFill="1" applyProtection="1"/>
    <xf numFmtId="3" fontId="8" fillId="23" borderId="0" xfId="0" applyNumberFormat="1" applyFont="1" applyFill="1" applyProtection="1"/>
    <xf numFmtId="0" fontId="8" fillId="23" borderId="0" xfId="0" applyFont="1" applyFill="1" applyProtection="1"/>
    <xf numFmtId="0" fontId="12" fillId="23" borderId="0" xfId="0" applyFont="1" applyFill="1" applyProtection="1"/>
    <xf numFmtId="1" fontId="11" fillId="23" borderId="0" xfId="0" applyNumberFormat="1" applyFont="1" applyFill="1" applyProtection="1"/>
    <xf numFmtId="0" fontId="10" fillId="23" borderId="0" xfId="0" applyFont="1" applyFill="1" applyBorder="1" applyAlignment="1" applyProtection="1"/>
    <xf numFmtId="0" fontId="42" fillId="23" borderId="0" xfId="0" applyFont="1" applyFill="1" applyProtection="1"/>
    <xf numFmtId="0" fontId="42" fillId="0" borderId="0" xfId="0" applyFont="1" applyProtection="1"/>
    <xf numFmtId="0" fontId="8" fillId="23" borderId="0" xfId="0" applyFont="1" applyFill="1" applyBorder="1" applyAlignment="1" applyProtection="1">
      <alignment horizontal="center" vertical="center"/>
    </xf>
    <xf numFmtId="4" fontId="8" fillId="23" borderId="0" xfId="0" applyNumberFormat="1" applyFont="1" applyFill="1" applyBorder="1" applyAlignment="1" applyProtection="1">
      <alignment horizontal="right" vertical="center"/>
    </xf>
    <xf numFmtId="0" fontId="14" fillId="23" borderId="0" xfId="0" applyFont="1" applyFill="1" applyBorder="1" applyAlignment="1" applyProtection="1">
      <alignment vertical="center"/>
    </xf>
    <xf numFmtId="0" fontId="45" fillId="23" borderId="0" xfId="0" applyFont="1" applyFill="1" applyProtection="1"/>
    <xf numFmtId="0" fontId="45" fillId="0" borderId="0" xfId="0" applyFont="1" applyProtection="1"/>
    <xf numFmtId="0" fontId="45" fillId="0" borderId="65" xfId="0" applyFont="1" applyFill="1" applyBorder="1" applyAlignment="1" applyProtection="1">
      <alignment horizontal="center" vertical="center" wrapText="1"/>
    </xf>
    <xf numFmtId="0" fontId="45" fillId="0" borderId="86" xfId="0" applyFont="1" applyFill="1" applyBorder="1" applyAlignment="1" applyProtection="1">
      <alignment horizontal="center" vertical="center" wrapText="1"/>
    </xf>
    <xf numFmtId="0" fontId="45" fillId="0" borderId="66" xfId="0" applyFont="1" applyFill="1" applyBorder="1" applyAlignment="1" applyProtection="1">
      <alignment horizontal="center" vertical="center" wrapText="1"/>
    </xf>
    <xf numFmtId="0" fontId="45" fillId="23" borderId="0" xfId="0" applyNumberFormat="1" applyFont="1" applyFill="1" applyProtection="1"/>
    <xf numFmtId="0" fontId="45" fillId="0" borderId="0" xfId="0" applyNumberFormat="1" applyFont="1" applyProtection="1"/>
    <xf numFmtId="0" fontId="48" fillId="21" borderId="13" xfId="66" applyNumberFormat="1" applyFont="1" applyFill="1" applyBorder="1" applyAlignment="1" applyProtection="1">
      <alignment horizontal="center" vertical="center" wrapText="1"/>
    </xf>
    <xf numFmtId="2" fontId="48" fillId="21" borderId="13" xfId="66" applyNumberFormat="1" applyFont="1" applyFill="1" applyBorder="1" applyAlignment="1" applyProtection="1">
      <alignment horizontal="center" vertical="center" wrapText="1"/>
    </xf>
    <xf numFmtId="0" fontId="48" fillId="21" borderId="59" xfId="66" applyNumberFormat="1" applyFont="1" applyFill="1" applyBorder="1" applyAlignment="1" applyProtection="1">
      <alignment horizontal="center" vertical="center" wrapText="1"/>
    </xf>
    <xf numFmtId="0" fontId="45" fillId="0" borderId="28" xfId="0" applyFont="1" applyBorder="1" applyProtection="1"/>
    <xf numFmtId="165" fontId="105" fillId="0" borderId="10" xfId="32" applyNumberFormat="1" applyFont="1" applyBorder="1" applyProtection="1"/>
    <xf numFmtId="0" fontId="45" fillId="0" borderId="11" xfId="0" applyFont="1" applyFill="1" applyBorder="1" applyProtection="1"/>
    <xf numFmtId="165" fontId="45" fillId="0" borderId="10" xfId="32" applyNumberFormat="1" applyFont="1" applyBorder="1" applyProtection="1"/>
    <xf numFmtId="2" fontId="45" fillId="0" borderId="10" xfId="66" applyNumberFormat="1" applyFont="1" applyBorder="1" applyProtection="1"/>
    <xf numFmtId="2" fontId="45" fillId="0" borderId="58" xfId="66" applyNumberFormat="1" applyFont="1" applyBorder="1" applyProtection="1"/>
    <xf numFmtId="0" fontId="45" fillId="0" borderId="38" xfId="0" applyFont="1" applyBorder="1" applyProtection="1"/>
    <xf numFmtId="0" fontId="45" fillId="0" borderId="37" xfId="0" applyFont="1" applyFill="1" applyBorder="1" applyProtection="1"/>
    <xf numFmtId="165" fontId="45" fillId="0" borderId="37" xfId="32" applyNumberFormat="1" applyFont="1" applyBorder="1" applyProtection="1"/>
    <xf numFmtId="2" fontId="45" fillId="0" borderId="37" xfId="66" applyNumberFormat="1" applyFont="1" applyBorder="1" applyProtection="1"/>
    <xf numFmtId="2" fontId="45" fillId="0" borderId="60" xfId="66" applyNumberFormat="1" applyFont="1" applyBorder="1" applyProtection="1"/>
    <xf numFmtId="0" fontId="45" fillId="0" borderId="83" xfId="0" applyFont="1" applyBorder="1" applyProtection="1"/>
    <xf numFmtId="0" fontId="45" fillId="0" borderId="50" xfId="0" applyFont="1" applyFill="1" applyBorder="1" applyProtection="1"/>
    <xf numFmtId="165" fontId="45" fillId="0" borderId="119" xfId="32" applyNumberFormat="1" applyFont="1" applyBorder="1" applyProtection="1"/>
    <xf numFmtId="2" fontId="45" fillId="0" borderId="119" xfId="66" applyNumberFormat="1" applyFont="1" applyBorder="1" applyProtection="1"/>
    <xf numFmtId="2" fontId="45" fillId="0" borderId="120" xfId="66" applyNumberFormat="1" applyFont="1" applyBorder="1" applyProtection="1"/>
    <xf numFmtId="0" fontId="45" fillId="0" borderId="64" xfId="0" applyFont="1" applyBorder="1" applyProtection="1"/>
    <xf numFmtId="0" fontId="45" fillId="0" borderId="30" xfId="0" applyFont="1" applyFill="1" applyBorder="1" applyProtection="1"/>
    <xf numFmtId="165" fontId="45" fillId="0" borderId="30" xfId="32" applyNumberFormat="1" applyFont="1" applyBorder="1" applyProtection="1"/>
    <xf numFmtId="2" fontId="45" fillId="0" borderId="30" xfId="66" applyNumberFormat="1" applyFont="1" applyBorder="1" applyProtection="1"/>
    <xf numFmtId="2" fontId="45" fillId="0" borderId="32" xfId="66" applyNumberFormat="1" applyFont="1" applyBorder="1" applyProtection="1"/>
    <xf numFmtId="0" fontId="48" fillId="0" borderId="73" xfId="0" applyFont="1" applyBorder="1" applyProtection="1"/>
    <xf numFmtId="0" fontId="48" fillId="0" borderId="113" xfId="0" applyFont="1" applyBorder="1" applyProtection="1"/>
    <xf numFmtId="165" fontId="48" fillId="0" borderId="74" xfId="32" applyNumberFormat="1" applyFont="1" applyBorder="1" applyProtection="1"/>
    <xf numFmtId="2" fontId="48" fillId="0" borderId="74" xfId="32" applyNumberFormat="1" applyFont="1" applyBorder="1" applyProtection="1"/>
    <xf numFmtId="2" fontId="48" fillId="0" borderId="75" xfId="66" applyNumberFormat="1" applyFont="1" applyBorder="1" applyProtection="1"/>
    <xf numFmtId="0" fontId="48" fillId="23" borderId="0" xfId="0" applyFont="1" applyFill="1" applyBorder="1" applyProtection="1"/>
    <xf numFmtId="165" fontId="48" fillId="23" borderId="0" xfId="32" applyNumberFormat="1" applyFont="1" applyFill="1" applyBorder="1" applyProtection="1"/>
    <xf numFmtId="10" fontId="48" fillId="23" borderId="0" xfId="32" applyNumberFormat="1" applyFont="1" applyFill="1" applyBorder="1" applyProtection="1"/>
    <xf numFmtId="10" fontId="48" fillId="23" borderId="0" xfId="66" applyNumberFormat="1" applyFont="1" applyFill="1" applyBorder="1" applyProtection="1"/>
    <xf numFmtId="0" fontId="45" fillId="23" borderId="0" xfId="0" applyFont="1" applyFill="1" applyBorder="1" applyProtection="1"/>
    <xf numFmtId="165" fontId="45" fillId="23" borderId="0" xfId="32" applyNumberFormat="1" applyFont="1" applyFill="1" applyProtection="1"/>
    <xf numFmtId="4" fontId="45" fillId="23" borderId="0" xfId="0" applyNumberFormat="1" applyFont="1" applyFill="1" applyProtection="1"/>
    <xf numFmtId="0" fontId="105" fillId="23" borderId="0" xfId="0" applyFont="1" applyFill="1" applyProtection="1"/>
    <xf numFmtId="165" fontId="45" fillId="23" borderId="0" xfId="0" applyNumberFormat="1" applyFont="1" applyFill="1" applyProtection="1"/>
    <xf numFmtId="165" fontId="8" fillId="23" borderId="0" xfId="32" applyNumberFormat="1" applyFont="1" applyFill="1" applyProtection="1"/>
    <xf numFmtId="165" fontId="8" fillId="23" borderId="0" xfId="0" applyNumberFormat="1" applyFont="1" applyFill="1" applyProtection="1"/>
    <xf numFmtId="3" fontId="10" fillId="0" borderId="11" xfId="0" applyNumberFormat="1" applyFont="1" applyFill="1" applyBorder="1" applyAlignment="1" applyProtection="1">
      <alignment horizontal="left" vertical="center" wrapText="1"/>
    </xf>
    <xf numFmtId="0" fontId="10" fillId="0" borderId="11" xfId="0" applyFont="1" applyBorder="1" applyAlignment="1" applyProtection="1">
      <alignment horizontal="left" vertical="top" wrapText="1"/>
    </xf>
    <xf numFmtId="0" fontId="8" fillId="0" borderId="11" xfId="0" applyFont="1" applyBorder="1" applyAlignment="1" applyProtection="1">
      <alignment horizontal="left" vertical="top" wrapText="1"/>
    </xf>
    <xf numFmtId="0" fontId="10" fillId="0" borderId="11" xfId="0" applyFont="1" applyBorder="1" applyAlignment="1" applyProtection="1">
      <alignment vertical="top" wrapText="1"/>
    </xf>
    <xf numFmtId="4" fontId="10" fillId="0" borderId="11" xfId="0" applyNumberFormat="1" applyFont="1" applyBorder="1" applyAlignment="1" applyProtection="1">
      <alignment vertical="top" wrapText="1"/>
    </xf>
    <xf numFmtId="0" fontId="10" fillId="0" borderId="29" xfId="0" applyFont="1" applyBorder="1" applyAlignment="1" applyProtection="1">
      <alignment vertical="top" wrapText="1"/>
    </xf>
    <xf numFmtId="4" fontId="8" fillId="0" borderId="29" xfId="0" applyNumberFormat="1" applyFont="1" applyBorder="1" applyAlignment="1" applyProtection="1">
      <alignment vertical="top" wrapText="1"/>
    </xf>
    <xf numFmtId="0" fontId="8" fillId="23" borderId="0" xfId="0" applyFont="1" applyFill="1" applyAlignment="1" applyProtection="1">
      <alignment wrapText="1"/>
      <protection locked="0"/>
    </xf>
    <xf numFmtId="0" fontId="8" fillId="23" borderId="0" xfId="0" applyFont="1" applyFill="1" applyAlignment="1" applyProtection="1">
      <alignment horizontal="left"/>
    </xf>
    <xf numFmtId="0" fontId="8" fillId="23" borderId="0" xfId="0" applyFont="1" applyFill="1" applyAlignment="1" applyProtection="1">
      <alignment horizontal="center"/>
    </xf>
    <xf numFmtId="0" fontId="8" fillId="23" borderId="0" xfId="0" applyFont="1" applyFill="1" applyAlignment="1" applyProtection="1">
      <alignment horizontal="right"/>
    </xf>
    <xf numFmtId="0" fontId="79" fillId="23" borderId="0" xfId="0" applyFont="1" applyFill="1" applyAlignment="1" applyProtection="1">
      <alignment horizontal="left"/>
    </xf>
    <xf numFmtId="0" fontId="85" fillId="23" borderId="0" xfId="0" applyFont="1" applyFill="1" applyBorder="1" applyProtection="1"/>
    <xf numFmtId="0" fontId="86" fillId="23" borderId="0" xfId="0" applyFont="1" applyFill="1" applyBorder="1" applyAlignment="1" applyProtection="1">
      <alignment horizontal="center"/>
    </xf>
    <xf numFmtId="0" fontId="87" fillId="23" borderId="0" xfId="0" applyFont="1" applyFill="1" applyBorder="1" applyAlignment="1" applyProtection="1">
      <alignment horizontal="center"/>
    </xf>
    <xf numFmtId="0" fontId="85" fillId="23" borderId="0" xfId="0" applyFont="1" applyFill="1" applyBorder="1" applyAlignment="1" applyProtection="1">
      <alignment horizontal="right"/>
    </xf>
    <xf numFmtId="0" fontId="87" fillId="23" borderId="0" xfId="0" applyFont="1" applyFill="1" applyProtection="1"/>
    <xf numFmtId="0" fontId="46" fillId="23" borderId="0" xfId="0" applyFont="1" applyFill="1" applyBorder="1" applyAlignment="1" applyProtection="1">
      <alignment horizontal="center" vertical="center"/>
    </xf>
    <xf numFmtId="0" fontId="46" fillId="23" borderId="0" xfId="0" applyFont="1" applyFill="1" applyBorder="1" applyAlignment="1" applyProtection="1">
      <alignment horizontal="left" vertical="center"/>
    </xf>
    <xf numFmtId="0" fontId="46" fillId="23" borderId="0" xfId="0" applyFont="1" applyFill="1" applyBorder="1" applyAlignment="1" applyProtection="1">
      <alignment horizontal="right" vertical="center"/>
    </xf>
    <xf numFmtId="0" fontId="8" fillId="23" borderId="65" xfId="0" applyFont="1" applyFill="1" applyBorder="1" applyAlignment="1" applyProtection="1">
      <alignment horizontal="center" vertical="center"/>
    </xf>
    <xf numFmtId="1" fontId="8" fillId="23" borderId="97" xfId="0" applyNumberFormat="1" applyFont="1" applyFill="1" applyBorder="1" applyAlignment="1" applyProtection="1">
      <alignment horizontal="center" vertical="center"/>
    </xf>
    <xf numFmtId="0" fontId="8" fillId="23" borderId="45" xfId="0" applyFont="1" applyFill="1" applyBorder="1" applyAlignment="1" applyProtection="1">
      <alignment horizontal="center" vertical="center" wrapText="1"/>
      <protection locked="0"/>
    </xf>
    <xf numFmtId="0" fontId="83" fillId="23" borderId="0" xfId="75" applyFont="1" applyFill="1" applyBorder="1" applyAlignment="1" applyProtection="1">
      <alignment horizontal="left"/>
    </xf>
    <xf numFmtId="0" fontId="83" fillId="23" borderId="0" xfId="75" applyFont="1" applyFill="1" applyBorder="1" applyAlignment="1" applyProtection="1"/>
    <xf numFmtId="0" fontId="84" fillId="23" borderId="0" xfId="75" applyFont="1" applyFill="1" applyAlignment="1" applyProtection="1">
      <alignment horizontal="center"/>
    </xf>
    <xf numFmtId="0" fontId="83" fillId="23" borderId="0" xfId="75" applyFont="1" applyFill="1" applyBorder="1" applyAlignment="1" applyProtection="1">
      <alignment horizontal="center"/>
    </xf>
    <xf numFmtId="0" fontId="83" fillId="23" borderId="0" xfId="75" applyFont="1" applyFill="1" applyBorder="1" applyAlignment="1" applyProtection="1">
      <alignment horizontal="right"/>
    </xf>
    <xf numFmtId="0" fontId="83" fillId="23" borderId="0" xfId="75" applyFont="1" applyFill="1" applyBorder="1" applyProtection="1"/>
    <xf numFmtId="0" fontId="83" fillId="23" borderId="0" xfId="75" applyFont="1" applyFill="1" applyAlignment="1" applyProtection="1"/>
    <xf numFmtId="0" fontId="11" fillId="0" borderId="0" xfId="0" applyNumberFormat="1" applyFont="1" applyAlignment="1" applyProtection="1">
      <alignment horizontal="right"/>
    </xf>
    <xf numFmtId="0" fontId="11" fillId="0" borderId="0" xfId="0" applyNumberFormat="1" applyFont="1" applyFill="1" applyProtection="1"/>
    <xf numFmtId="0" fontId="46" fillId="0" borderId="0" xfId="0" applyNumberFormat="1" applyFont="1" applyBorder="1" applyAlignment="1" applyProtection="1">
      <alignment vertical="center"/>
    </xf>
    <xf numFmtId="0" fontId="12" fillId="0" borderId="0" xfId="0" applyFont="1" applyBorder="1" applyAlignment="1" applyProtection="1">
      <alignment vertical="center"/>
    </xf>
    <xf numFmtId="0" fontId="14" fillId="0" borderId="0" xfId="0" applyNumberFormat="1" applyFont="1" applyBorder="1" applyAlignment="1" applyProtection="1">
      <alignment horizontal="center" vertical="center"/>
    </xf>
    <xf numFmtId="0" fontId="11" fillId="0" borderId="0" xfId="0" applyFont="1" applyBorder="1" applyAlignment="1" applyProtection="1">
      <alignment horizontal="center" vertical="center"/>
    </xf>
    <xf numFmtId="0" fontId="42" fillId="0" borderId="0" xfId="0" applyNumberFormat="1" applyFont="1" applyBorder="1" applyAlignment="1" applyProtection="1">
      <alignment vertical="center"/>
    </xf>
    <xf numFmtId="0" fontId="101" fillId="0" borderId="11" xfId="0" applyFont="1" applyFill="1" applyBorder="1" applyProtection="1"/>
    <xf numFmtId="2" fontId="101" fillId="0" borderId="10" xfId="66" applyNumberFormat="1" applyFont="1" applyBorder="1" applyProtection="1"/>
    <xf numFmtId="0" fontId="101" fillId="0" borderId="10" xfId="66" applyNumberFormat="1" applyFont="1" applyBorder="1" applyProtection="1"/>
    <xf numFmtId="2" fontId="101" fillId="0" borderId="58" xfId="66" applyNumberFormat="1" applyFont="1" applyBorder="1" applyProtection="1"/>
    <xf numFmtId="2" fontId="8" fillId="0" borderId="91" xfId="0" applyNumberFormat="1" applyFont="1" applyFill="1" applyBorder="1" applyAlignment="1" applyProtection="1">
      <alignment horizontal="left" vertical="top" wrapText="1" indent="1"/>
      <protection locked="0"/>
    </xf>
    <xf numFmtId="2" fontId="8" fillId="0" borderId="94" xfId="0" applyNumberFormat="1" applyFont="1" applyFill="1" applyBorder="1" applyAlignment="1" applyProtection="1">
      <alignment horizontal="left" vertical="top" wrapText="1" indent="1"/>
      <protection locked="0"/>
    </xf>
    <xf numFmtId="2" fontId="8" fillId="0" borderId="12" xfId="0" applyNumberFormat="1" applyFont="1" applyFill="1" applyBorder="1" applyAlignment="1" applyProtection="1">
      <alignment horizontal="center" vertical="top" wrapText="1"/>
      <protection locked="0"/>
    </xf>
    <xf numFmtId="2" fontId="8" fillId="0" borderId="15" xfId="0" applyNumberFormat="1" applyFont="1" applyFill="1" applyBorder="1" applyAlignment="1" applyProtection="1">
      <alignment horizontal="center" vertical="top" wrapText="1"/>
      <protection locked="0"/>
    </xf>
    <xf numFmtId="0" fontId="10" fillId="32" borderId="84" xfId="0" applyFont="1" applyFill="1" applyBorder="1" applyAlignment="1" applyProtection="1">
      <alignment vertical="top" wrapText="1"/>
    </xf>
    <xf numFmtId="0" fontId="10" fillId="32" borderId="11" xfId="0" applyFont="1" applyFill="1" applyBorder="1" applyAlignment="1" applyProtection="1">
      <alignment horizontal="left" vertical="top" wrapText="1"/>
    </xf>
    <xf numFmtId="0" fontId="8" fillId="0" borderId="47" xfId="0" applyFont="1" applyBorder="1" applyAlignment="1" applyProtection="1">
      <alignment horizontal="left" vertical="top" wrapText="1" indent="1"/>
    </xf>
    <xf numFmtId="0" fontId="8" fillId="0" borderId="26" xfId="0" applyFont="1" applyBorder="1" applyAlignment="1" applyProtection="1">
      <alignment horizontal="left" vertical="top" wrapText="1" indent="1"/>
    </xf>
    <xf numFmtId="0" fontId="8" fillId="0" borderId="93" xfId="0" applyFont="1" applyBorder="1" applyAlignment="1" applyProtection="1">
      <alignment horizontal="left" vertical="top" wrapText="1" indent="1"/>
    </xf>
    <xf numFmtId="0" fontId="8" fillId="0" borderId="43" xfId="0" applyFont="1" applyBorder="1" applyAlignment="1" applyProtection="1">
      <alignment horizontal="left" vertical="top" wrapText="1" indent="1"/>
    </xf>
    <xf numFmtId="0" fontId="8" fillId="0" borderId="35" xfId="0" applyFont="1" applyBorder="1" applyAlignment="1" applyProtection="1">
      <alignment horizontal="left" vertical="top" wrapText="1" indent="1"/>
    </xf>
    <xf numFmtId="0" fontId="8" fillId="0" borderId="94" xfId="0" applyFont="1" applyBorder="1" applyAlignment="1" applyProtection="1">
      <alignment horizontal="left" vertical="top" wrapText="1" indent="1"/>
    </xf>
    <xf numFmtId="0" fontId="8" fillId="0" borderId="91" xfId="0" applyFont="1" applyBorder="1" applyAlignment="1" applyProtection="1">
      <alignment horizontal="left" vertical="top" wrapText="1" indent="1"/>
    </xf>
    <xf numFmtId="0" fontId="10" fillId="19" borderId="84" xfId="0" applyFont="1" applyFill="1" applyBorder="1" applyAlignment="1" applyProtection="1">
      <alignment horizontal="left" vertical="top" wrapText="1"/>
    </xf>
    <xf numFmtId="0" fontId="82" fillId="33" borderId="11" xfId="0" applyFont="1" applyFill="1" applyBorder="1" applyAlignment="1" applyProtection="1">
      <alignment horizontal="center" vertical="center" wrapText="1"/>
    </xf>
    <xf numFmtId="0" fontId="42" fillId="23" borderId="0" xfId="0" applyFont="1" applyFill="1" applyBorder="1" applyAlignment="1" applyProtection="1">
      <alignment horizontal="left" vertical="top" wrapText="1"/>
      <protection locked="0"/>
    </xf>
    <xf numFmtId="0" fontId="10" fillId="32" borderId="28" xfId="0" applyFont="1" applyFill="1" applyBorder="1" applyAlignment="1" applyProtection="1">
      <alignment horizontal="left" vertical="center" wrapText="1"/>
    </xf>
    <xf numFmtId="0" fontId="10" fillId="32" borderId="33" xfId="0" applyFont="1" applyFill="1" applyBorder="1" applyAlignment="1" applyProtection="1">
      <alignment horizontal="left" vertical="top"/>
    </xf>
    <xf numFmtId="0" fontId="10" fillId="32" borderId="51" xfId="0" applyFont="1" applyFill="1" applyBorder="1" applyAlignment="1" applyProtection="1">
      <alignment horizontal="left" vertical="top"/>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14" fillId="0" borderId="0" xfId="0" applyFont="1" applyAlignment="1" applyProtection="1">
      <alignment horizontal="center" vertical="center"/>
    </xf>
    <xf numFmtId="0" fontId="48" fillId="34" borderId="44" xfId="0" applyFont="1" applyFill="1" applyBorder="1" applyAlignment="1" applyProtection="1">
      <alignment horizontal="center" vertical="center" wrapText="1"/>
    </xf>
    <xf numFmtId="0" fontId="48" fillId="34" borderId="25" xfId="0" applyFont="1" applyFill="1" applyBorder="1" applyAlignment="1" applyProtection="1">
      <alignment horizontal="center" vertical="center" wrapText="1"/>
    </xf>
    <xf numFmtId="49" fontId="10" fillId="17" borderId="98" xfId="0" applyNumberFormat="1" applyFont="1" applyFill="1" applyBorder="1" applyAlignment="1" applyProtection="1">
      <alignment horizontal="left" vertical="center"/>
    </xf>
    <xf numFmtId="0" fontId="10"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0" fillId="0" borderId="0" xfId="0" applyFont="1" applyAlignment="1">
      <alignment horizontal="center" vertical="center"/>
    </xf>
    <xf numFmtId="0" fontId="14" fillId="0" borderId="0" xfId="0" applyFont="1" applyAlignment="1">
      <alignment horizontal="center" vertical="center"/>
    </xf>
    <xf numFmtId="0" fontId="14" fillId="0" borderId="0" xfId="0" applyFont="1" applyBorder="1" applyAlignment="1" applyProtection="1">
      <alignment horizontal="center" vertical="center"/>
    </xf>
    <xf numFmtId="0" fontId="46" fillId="0" borderId="0" xfId="0" applyFont="1" applyAlignment="1" applyProtection="1">
      <alignment horizontal="center" vertical="center" wrapText="1"/>
    </xf>
    <xf numFmtId="0" fontId="10" fillId="33" borderId="65" xfId="0" applyFont="1" applyFill="1" applyBorder="1" applyAlignment="1" applyProtection="1">
      <alignment horizontal="left"/>
    </xf>
    <xf numFmtId="0" fontId="10" fillId="33" borderId="86" xfId="0" applyFont="1" applyFill="1" applyBorder="1" applyAlignment="1" applyProtection="1">
      <alignment horizontal="left"/>
    </xf>
    <xf numFmtId="0" fontId="42" fillId="23" borderId="0" xfId="0" applyFont="1" applyFill="1" applyBorder="1" applyAlignment="1">
      <alignment vertical="top" wrapText="1"/>
    </xf>
    <xf numFmtId="0" fontId="42" fillId="23" borderId="0" xfId="0" applyFont="1" applyFill="1" applyBorder="1" applyAlignment="1">
      <alignment horizontal="center"/>
    </xf>
    <xf numFmtId="1" fontId="53" fillId="0" borderId="33" xfId="0" applyNumberFormat="1" applyFont="1" applyFill="1" applyBorder="1" applyAlignment="1">
      <alignment vertical="center" wrapText="1"/>
    </xf>
    <xf numFmtId="0" fontId="82" fillId="33" borderId="73" xfId="0" applyFont="1" applyFill="1" applyBorder="1" applyAlignment="1" applyProtection="1">
      <alignment vertical="center" wrapText="1"/>
      <protection locked="0"/>
    </xf>
    <xf numFmtId="0" fontId="78" fillId="0" borderId="74" xfId="0" applyFont="1" applyFill="1" applyBorder="1" applyAlignment="1" applyProtection="1">
      <alignment vertical="center" wrapText="1"/>
      <protection locked="0"/>
    </xf>
    <xf numFmtId="0" fontId="78" fillId="0" borderId="74" xfId="0" applyFont="1" applyFill="1" applyBorder="1" applyAlignment="1" applyProtection="1">
      <alignment horizontal="center" vertical="center" wrapText="1"/>
      <protection locked="0"/>
    </xf>
    <xf numFmtId="0" fontId="77" fillId="0" borderId="74" xfId="0" applyFont="1" applyFill="1" applyBorder="1" applyAlignment="1" applyProtection="1">
      <alignment vertical="center" wrapText="1"/>
      <protection locked="0"/>
    </xf>
    <xf numFmtId="0" fontId="77" fillId="0" borderId="75" xfId="0" applyFont="1" applyFill="1" applyBorder="1" applyAlignment="1" applyProtection="1">
      <alignment vertical="center" wrapText="1"/>
      <protection locked="0"/>
    </xf>
    <xf numFmtId="0" fontId="82" fillId="33" borderId="29" xfId="0" applyFont="1" applyFill="1" applyBorder="1" applyAlignment="1" applyProtection="1">
      <alignment horizontal="center" vertical="center" wrapText="1"/>
    </xf>
    <xf numFmtId="0" fontId="78" fillId="0" borderId="28" xfId="0" applyFont="1" applyFill="1" applyBorder="1" applyAlignment="1" applyProtection="1">
      <alignment horizontal="left" vertical="center" wrapText="1"/>
      <protection locked="0"/>
    </xf>
    <xf numFmtId="17" fontId="8" fillId="17" borderId="121" xfId="76" applyNumberFormat="1" applyFont="1" applyFill="1" applyBorder="1" applyAlignment="1">
      <alignment horizontal="center" vertical="center"/>
    </xf>
    <xf numFmtId="3" fontId="81" fillId="0" borderId="121" xfId="75" applyNumberFormat="1" applyFont="1" applyFill="1" applyBorder="1" applyAlignment="1">
      <alignment horizontal="center" vertical="center"/>
    </xf>
    <xf numFmtId="3" fontId="107" fillId="0" borderId="118" xfId="75" applyNumberFormat="1" applyFont="1" applyFill="1" applyBorder="1" applyAlignment="1">
      <alignment horizontal="center" vertical="center"/>
    </xf>
    <xf numFmtId="3" fontId="107" fillId="0" borderId="115" xfId="75" applyNumberFormat="1" applyFont="1" applyFill="1" applyBorder="1" applyAlignment="1">
      <alignment horizontal="center" vertical="center"/>
    </xf>
    <xf numFmtId="3" fontId="107" fillId="0" borderId="124" xfId="75" applyNumberFormat="1" applyFont="1" applyFill="1" applyBorder="1" applyAlignment="1">
      <alignment horizontal="center" vertical="center"/>
    </xf>
    <xf numFmtId="3" fontId="107" fillId="0" borderId="116" xfId="75" applyNumberFormat="1" applyFont="1" applyFill="1" applyBorder="1" applyAlignment="1">
      <alignment horizontal="center" vertical="center"/>
    </xf>
    <xf numFmtId="0" fontId="10" fillId="36" borderId="115" xfId="0" applyNumberFormat="1" applyFont="1" applyFill="1" applyBorder="1" applyAlignment="1">
      <alignment horizontal="center" vertical="center" wrapText="1"/>
    </xf>
    <xf numFmtId="0" fontId="10" fillId="36" borderId="29" xfId="0" applyNumberFormat="1" applyFont="1" applyFill="1" applyBorder="1" applyAlignment="1">
      <alignment horizontal="center" vertical="center" wrapText="1"/>
    </xf>
    <xf numFmtId="0" fontId="8" fillId="0" borderId="115" xfId="0" applyNumberFormat="1" applyFont="1" applyFill="1" applyBorder="1" applyAlignment="1">
      <alignment horizontal="center" vertical="center" wrapText="1"/>
    </xf>
    <xf numFmtId="0" fontId="8" fillId="0" borderId="29" xfId="0" applyNumberFormat="1" applyFont="1" applyFill="1" applyBorder="1" applyAlignment="1">
      <alignment horizontal="center" vertical="center" wrapText="1"/>
    </xf>
    <xf numFmtId="0" fontId="8" fillId="36" borderId="115" xfId="0" applyNumberFormat="1" applyFont="1" applyFill="1" applyBorder="1" applyAlignment="1">
      <alignment horizontal="center" vertical="center" wrapText="1"/>
    </xf>
    <xf numFmtId="0" fontId="8" fillId="36" borderId="29" xfId="0" applyNumberFormat="1" applyFont="1" applyFill="1" applyBorder="1" applyAlignment="1">
      <alignment horizontal="center" vertical="center" wrapText="1"/>
    </xf>
    <xf numFmtId="0" fontId="10" fillId="0" borderId="115" xfId="0" applyNumberFormat="1" applyFont="1" applyFill="1" applyBorder="1" applyAlignment="1">
      <alignment horizontal="center" vertical="center" wrapText="1"/>
    </xf>
    <xf numFmtId="0" fontId="10" fillId="0" borderId="29" xfId="0" applyNumberFormat="1" applyFont="1" applyFill="1" applyBorder="1" applyAlignment="1">
      <alignment horizontal="center" vertical="center" wrapText="1"/>
    </xf>
    <xf numFmtId="0" fontId="10" fillId="0" borderId="116" xfId="0" applyNumberFormat="1" applyFont="1" applyFill="1" applyBorder="1" applyAlignment="1">
      <alignment horizontal="center" vertical="center" wrapText="1"/>
    </xf>
    <xf numFmtId="0" fontId="10" fillId="0" borderId="32" xfId="0" applyNumberFormat="1" applyFont="1" applyFill="1" applyBorder="1" applyAlignment="1">
      <alignment horizontal="center" vertical="center" wrapText="1"/>
    </xf>
    <xf numFmtId="0" fontId="10" fillId="33" borderId="33" xfId="0" applyFont="1" applyFill="1" applyBorder="1" applyAlignment="1" applyProtection="1">
      <alignment vertical="center" wrapText="1"/>
    </xf>
    <xf numFmtId="0" fontId="10" fillId="33" borderId="51" xfId="0" applyFont="1" applyFill="1" applyBorder="1" applyAlignment="1" applyProtection="1">
      <alignment vertical="center" wrapText="1"/>
    </xf>
    <xf numFmtId="0" fontId="11" fillId="22" borderId="0" xfId="0" applyFont="1" applyFill="1"/>
    <xf numFmtId="0" fontId="10" fillId="33" borderId="11" xfId="0" applyFont="1" applyFill="1" applyBorder="1" applyAlignment="1">
      <alignment horizontal="center" vertical="center" wrapText="1"/>
    </xf>
    <xf numFmtId="0" fontId="10" fillId="33" borderId="11" xfId="0" applyFont="1" applyFill="1" applyBorder="1" applyAlignment="1">
      <alignment vertical="center" wrapText="1"/>
    </xf>
    <xf numFmtId="0" fontId="10" fillId="0" borderId="51" xfId="0" applyFont="1" applyFill="1" applyBorder="1" applyAlignment="1" applyProtection="1">
      <alignment vertical="center" wrapText="1"/>
    </xf>
    <xf numFmtId="9" fontId="10" fillId="36" borderId="11" xfId="66" applyFont="1" applyFill="1" applyBorder="1" applyAlignment="1" applyProtection="1">
      <alignment vertical="center" wrapText="1"/>
    </xf>
    <xf numFmtId="9" fontId="10" fillId="33" borderId="11" xfId="66" applyFont="1" applyFill="1" applyBorder="1" applyAlignment="1" applyProtection="1">
      <alignment vertical="center" wrapText="1"/>
    </xf>
    <xf numFmtId="0" fontId="81" fillId="23" borderId="30" xfId="75" applyFont="1" applyFill="1" applyBorder="1" applyAlignment="1">
      <alignment horizontal="center" vertical="center"/>
    </xf>
    <xf numFmtId="17" fontId="8" fillId="33" borderId="70" xfId="76" applyNumberFormat="1" applyFont="1" applyFill="1" applyBorder="1" applyAlignment="1" applyProtection="1">
      <alignment horizontal="center" vertical="center"/>
    </xf>
    <xf numFmtId="0" fontId="107" fillId="23" borderId="101" xfId="75" applyFont="1" applyFill="1" applyBorder="1" applyAlignment="1" applyProtection="1">
      <alignment horizontal="center" vertical="center"/>
    </xf>
    <xf numFmtId="0" fontId="81" fillId="23" borderId="65" xfId="75" applyFont="1" applyFill="1" applyBorder="1" applyAlignment="1">
      <alignment horizontal="center" vertical="center"/>
    </xf>
    <xf numFmtId="0" fontId="81" fillId="23" borderId="64" xfId="75" applyFont="1" applyFill="1" applyBorder="1" applyAlignment="1">
      <alignment horizontal="center" vertical="center"/>
    </xf>
    <xf numFmtId="0" fontId="81" fillId="23" borderId="32" xfId="75" applyFont="1" applyFill="1" applyBorder="1" applyAlignment="1">
      <alignment horizontal="center" vertical="center"/>
    </xf>
    <xf numFmtId="4" fontId="10" fillId="0" borderId="33"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xf>
    <xf numFmtId="49" fontId="10" fillId="17" borderId="0" xfId="0" applyNumberFormat="1" applyFont="1" applyFill="1" applyBorder="1" applyAlignment="1" applyProtection="1">
      <alignment horizontal="left" vertical="center"/>
    </xf>
    <xf numFmtId="0" fontId="10" fillId="32" borderId="0" xfId="0" applyFont="1" applyFill="1" applyBorder="1" applyAlignment="1" applyProtection="1">
      <alignment horizontal="left" vertical="top"/>
    </xf>
    <xf numFmtId="0" fontId="45" fillId="34" borderId="30" xfId="0" applyFont="1" applyFill="1" applyBorder="1" applyAlignment="1" applyProtection="1">
      <alignment horizontal="center" vertical="center" wrapText="1"/>
    </xf>
    <xf numFmtId="49" fontId="10" fillId="17" borderId="98" xfId="0" applyNumberFormat="1" applyFont="1" applyFill="1" applyBorder="1" applyAlignment="1" applyProtection="1">
      <alignment vertical="center"/>
    </xf>
    <xf numFmtId="49" fontId="10" fillId="17" borderId="53" xfId="0" applyNumberFormat="1" applyFont="1" applyFill="1" applyBorder="1" applyAlignment="1" applyProtection="1">
      <alignment vertical="center"/>
    </xf>
    <xf numFmtId="0" fontId="10" fillId="32" borderId="33" xfId="0" applyFont="1" applyFill="1" applyBorder="1" applyAlignment="1" applyProtection="1">
      <alignment vertical="top"/>
    </xf>
    <xf numFmtId="0" fontId="10" fillId="32" borderId="51" xfId="0" applyFont="1" applyFill="1" applyBorder="1" applyAlignment="1" applyProtection="1">
      <alignment vertical="top"/>
    </xf>
    <xf numFmtId="0" fontId="10" fillId="32" borderId="52" xfId="0" applyFont="1" applyFill="1" applyBorder="1" applyAlignment="1" applyProtection="1">
      <alignment vertical="top"/>
    </xf>
    <xf numFmtId="0" fontId="10" fillId="0" borderId="84" xfId="0" applyFont="1" applyFill="1" applyBorder="1" applyAlignment="1" applyProtection="1">
      <alignment vertical="center" wrapText="1"/>
    </xf>
    <xf numFmtId="4" fontId="8" fillId="36" borderId="17" xfId="0" applyNumberFormat="1" applyFont="1" applyFill="1" applyBorder="1" applyAlignment="1" applyProtection="1">
      <alignment vertical="top" wrapText="1"/>
      <protection locked="0"/>
    </xf>
    <xf numFmtId="0" fontId="10" fillId="32" borderId="45" xfId="0" applyFont="1" applyFill="1" applyBorder="1" applyAlignment="1" applyProtection="1">
      <alignment horizontal="left" vertical="top"/>
    </xf>
    <xf numFmtId="49" fontId="10" fillId="17" borderId="67" xfId="0" applyNumberFormat="1" applyFont="1" applyFill="1" applyBorder="1" applyAlignment="1" applyProtection="1">
      <alignment horizontal="left" vertical="center"/>
    </xf>
    <xf numFmtId="0" fontId="45" fillId="34" borderId="32" xfId="0" applyFont="1" applyFill="1" applyBorder="1" applyAlignment="1" applyProtection="1">
      <alignment horizontal="center" vertical="center" wrapText="1"/>
    </xf>
    <xf numFmtId="4" fontId="8" fillId="0" borderId="33" xfId="0" applyNumberFormat="1" applyFont="1" applyBorder="1" applyAlignment="1" applyProtection="1">
      <alignment horizontal="right" vertical="top" wrapText="1"/>
    </xf>
    <xf numFmtId="0" fontId="8" fillId="0" borderId="33" xfId="0" applyFont="1" applyBorder="1" applyAlignment="1" applyProtection="1">
      <alignment horizontal="left" vertical="top" wrapText="1"/>
    </xf>
    <xf numFmtId="4" fontId="10" fillId="0" borderId="33" xfId="0" applyNumberFormat="1" applyFont="1" applyBorder="1" applyAlignment="1" applyProtection="1">
      <alignment vertical="top" wrapText="1"/>
    </xf>
    <xf numFmtId="0" fontId="10" fillId="0" borderId="33" xfId="0" applyFont="1" applyBorder="1" applyAlignment="1" applyProtection="1">
      <alignment vertical="top" wrapText="1"/>
    </xf>
    <xf numFmtId="4" fontId="8" fillId="0" borderId="33" xfId="0" applyNumberFormat="1" applyFont="1" applyBorder="1" applyAlignment="1" applyProtection="1">
      <alignment vertical="top" wrapText="1"/>
    </xf>
    <xf numFmtId="0" fontId="10" fillId="33" borderId="65" xfId="0" applyFont="1" applyFill="1" applyBorder="1" applyAlignment="1" applyProtection="1">
      <alignment horizontal="left"/>
      <protection locked="0"/>
    </xf>
    <xf numFmtId="0" fontId="8" fillId="0" borderId="51" xfId="0" applyFont="1" applyFill="1" applyBorder="1" applyAlignment="1" applyProtection="1">
      <alignment vertical="top" wrapText="1"/>
      <protection locked="0"/>
    </xf>
    <xf numFmtId="0" fontId="10" fillId="17" borderId="85" xfId="0" applyFont="1" applyFill="1" applyBorder="1" applyAlignment="1" applyProtection="1">
      <alignment vertical="center" wrapText="1"/>
    </xf>
    <xf numFmtId="0" fontId="10" fillId="17" borderId="86" xfId="0" applyFont="1" applyFill="1" applyBorder="1" applyAlignment="1" applyProtection="1">
      <alignment vertical="center" wrapText="1"/>
    </xf>
    <xf numFmtId="0" fontId="10" fillId="17" borderId="66" xfId="0" applyFont="1" applyFill="1" applyBorder="1" applyAlignment="1" applyProtection="1">
      <alignment vertical="center" wrapText="1"/>
    </xf>
    <xf numFmtId="0" fontId="8" fillId="0" borderId="33" xfId="0" applyFont="1" applyFill="1" applyBorder="1" applyAlignment="1" applyProtection="1">
      <alignment vertical="center"/>
      <protection locked="0"/>
    </xf>
    <xf numFmtId="0" fontId="8" fillId="0" borderId="51" xfId="0" applyFont="1" applyFill="1" applyBorder="1" applyAlignment="1" applyProtection="1">
      <alignment vertical="center"/>
      <protection locked="0"/>
    </xf>
    <xf numFmtId="0" fontId="10" fillId="0" borderId="84" xfId="0" applyFont="1" applyFill="1" applyBorder="1" applyAlignment="1" applyProtection="1">
      <alignment vertical="center" wrapText="1"/>
      <protection locked="0"/>
    </xf>
    <xf numFmtId="0" fontId="10" fillId="0" borderId="51" xfId="0" applyFont="1" applyFill="1" applyBorder="1" applyAlignment="1" applyProtection="1">
      <alignment vertical="center" wrapText="1"/>
      <protection locked="0"/>
    </xf>
    <xf numFmtId="0" fontId="10" fillId="0" borderId="53" xfId="0" applyFont="1" applyFill="1" applyBorder="1" applyAlignment="1" applyProtection="1">
      <alignment vertical="center" wrapText="1"/>
      <protection locked="0"/>
    </xf>
    <xf numFmtId="0" fontId="10" fillId="32" borderId="41" xfId="0" applyFont="1" applyFill="1" applyBorder="1" applyAlignment="1" applyProtection="1">
      <alignment horizontal="left" vertical="center"/>
    </xf>
    <xf numFmtId="0" fontId="10" fillId="32" borderId="101" xfId="0" applyFont="1" applyFill="1" applyBorder="1" applyAlignment="1" applyProtection="1">
      <alignment horizontal="left" vertical="center" wrapText="1"/>
    </xf>
    <xf numFmtId="0" fontId="10" fillId="32" borderId="96" xfId="0" applyFont="1" applyFill="1" applyBorder="1" applyAlignment="1" applyProtection="1">
      <alignment horizontal="left" vertical="center" wrapText="1"/>
    </xf>
    <xf numFmtId="0" fontId="10" fillId="32" borderId="54" xfId="0" applyFont="1" applyFill="1" applyBorder="1" applyAlignment="1" applyProtection="1">
      <alignment horizontal="left" vertical="center"/>
    </xf>
    <xf numFmtId="4" fontId="10" fillId="32" borderId="33" xfId="0" applyNumberFormat="1" applyFont="1" applyFill="1" applyBorder="1" applyAlignment="1" applyProtection="1">
      <alignment horizontal="left" vertical="top"/>
    </xf>
    <xf numFmtId="4" fontId="10" fillId="32" borderId="45" xfId="0" applyNumberFormat="1" applyFont="1" applyFill="1" applyBorder="1" applyAlignment="1" applyProtection="1">
      <alignment horizontal="left" vertical="top"/>
    </xf>
    <xf numFmtId="0" fontId="8" fillId="0" borderId="98" xfId="0" applyFont="1" applyFill="1" applyBorder="1" applyAlignment="1" applyProtection="1">
      <alignment horizontal="justify" vertical="top" wrapText="1"/>
      <protection locked="0"/>
    </xf>
    <xf numFmtId="0" fontId="8" fillId="0" borderId="67" xfId="0" applyFont="1" applyFill="1" applyBorder="1" applyAlignment="1" applyProtection="1">
      <alignment horizontal="justify" vertical="top" wrapText="1"/>
      <protection locked="0"/>
    </xf>
    <xf numFmtId="0" fontId="8" fillId="0" borderId="98" xfId="0" applyFont="1" applyFill="1" applyBorder="1" applyAlignment="1" applyProtection="1">
      <alignment horizontal="left" vertical="center"/>
      <protection locked="0"/>
    </xf>
    <xf numFmtId="0" fontId="8" fillId="0" borderId="67" xfId="0" applyFont="1" applyFill="1" applyBorder="1" applyAlignment="1" applyProtection="1">
      <alignment horizontal="left" vertical="center"/>
      <protection locked="0"/>
    </xf>
    <xf numFmtId="4" fontId="10" fillId="17" borderId="54" xfId="0" applyNumberFormat="1" applyFont="1" applyFill="1" applyBorder="1" applyAlignment="1" applyProtection="1">
      <alignment horizontal="left" vertical="top" wrapText="1"/>
    </xf>
    <xf numFmtId="4" fontId="10" fillId="17" borderId="40" xfId="0" applyNumberFormat="1" applyFont="1" applyFill="1" applyBorder="1" applyAlignment="1" applyProtection="1">
      <alignment horizontal="left" vertical="top" wrapText="1"/>
    </xf>
    <xf numFmtId="3" fontId="78" fillId="0" borderId="11" xfId="0" applyNumberFormat="1" applyFont="1" applyFill="1" applyBorder="1" applyAlignment="1" applyProtection="1">
      <alignment horizontal="right" vertical="center" wrapText="1"/>
    </xf>
    <xf numFmtId="4" fontId="78" fillId="0" borderId="11" xfId="0" applyNumberFormat="1" applyFont="1" applyFill="1" applyBorder="1" applyAlignment="1" applyProtection="1">
      <alignment horizontal="right" vertical="center" wrapText="1"/>
    </xf>
    <xf numFmtId="0" fontId="78" fillId="0" borderId="11" xfId="0" applyFont="1" applyFill="1" applyBorder="1" applyAlignment="1" applyProtection="1">
      <alignment horizontal="right" vertical="center" wrapText="1"/>
    </xf>
    <xf numFmtId="3" fontId="78" fillId="0" borderId="29" xfId="0" applyNumberFormat="1" applyFont="1" applyFill="1" applyBorder="1" applyAlignment="1" applyProtection="1">
      <alignment horizontal="right" vertical="center" wrapText="1"/>
    </xf>
    <xf numFmtId="1" fontId="78" fillId="0" borderId="11" xfId="0" applyNumberFormat="1" applyFont="1" applyFill="1" applyBorder="1" applyAlignment="1" applyProtection="1">
      <alignment horizontal="right" vertical="center" wrapText="1"/>
    </xf>
    <xf numFmtId="1" fontId="78" fillId="0" borderId="29" xfId="0" applyNumberFormat="1" applyFont="1" applyFill="1" applyBorder="1" applyAlignment="1" applyProtection="1">
      <alignment horizontal="right" vertical="center" wrapText="1"/>
    </xf>
    <xf numFmtId="0" fontId="10" fillId="19" borderId="83" xfId="0" applyFont="1" applyFill="1" applyBorder="1" applyAlignment="1" applyProtection="1">
      <alignment vertical="center" wrapText="1"/>
    </xf>
    <xf numFmtId="0" fontId="10" fillId="19" borderId="28" xfId="0" applyFont="1" applyFill="1" applyBorder="1" applyAlignment="1" applyProtection="1">
      <alignment vertical="center" wrapText="1"/>
    </xf>
    <xf numFmtId="0" fontId="59" fillId="0" borderId="0" xfId="0" applyFont="1" applyAlignment="1">
      <alignment horizontal="left" vertical="center" wrapText="1"/>
    </xf>
    <xf numFmtId="0" fontId="58" fillId="17" borderId="81" xfId="0" applyFont="1" applyFill="1" applyBorder="1" applyAlignment="1">
      <alignment horizontal="center" wrapText="1"/>
    </xf>
    <xf numFmtId="0" fontId="58" fillId="17" borderId="82" xfId="0" applyFont="1" applyFill="1" applyBorder="1" applyAlignment="1">
      <alignment horizontal="center" wrapText="1"/>
    </xf>
    <xf numFmtId="0" fontId="58" fillId="17" borderId="80" xfId="0" applyFont="1" applyFill="1" applyBorder="1" applyAlignment="1">
      <alignment horizontal="center" wrapText="1"/>
    </xf>
    <xf numFmtId="0" fontId="93" fillId="22" borderId="0" xfId="0" applyNumberFormat="1" applyFont="1" applyFill="1" applyBorder="1" applyAlignment="1">
      <alignment horizontal="center" vertical="center" wrapText="1"/>
    </xf>
    <xf numFmtId="2" fontId="106" fillId="22" borderId="0" xfId="0" applyNumberFormat="1" applyFont="1" applyFill="1" applyBorder="1" applyAlignment="1">
      <alignment horizontal="center" vertical="center" wrapText="1"/>
    </xf>
    <xf numFmtId="0" fontId="14" fillId="0" borderId="37" xfId="0" applyFont="1" applyFill="1" applyBorder="1" applyAlignment="1" applyProtection="1">
      <alignment horizontal="left" vertical="center" wrapText="1"/>
    </xf>
    <xf numFmtId="0" fontId="14" fillId="0" borderId="36" xfId="0" applyFont="1" applyFill="1" applyBorder="1" applyAlignment="1" applyProtection="1">
      <alignment horizontal="left" vertical="center" wrapText="1"/>
    </xf>
    <xf numFmtId="0" fontId="14" fillId="32" borderId="11" xfId="0" applyFont="1" applyFill="1" applyBorder="1" applyAlignment="1" applyProtection="1">
      <alignment horizontal="center" vertical="center" textRotation="90"/>
    </xf>
    <xf numFmtId="0" fontId="14" fillId="0" borderId="13" xfId="0" applyFont="1" applyFill="1" applyBorder="1" applyAlignment="1" applyProtection="1">
      <alignment horizontal="left" vertical="center" wrapText="1"/>
    </xf>
    <xf numFmtId="0" fontId="13" fillId="0" borderId="37" xfId="0" applyFont="1" applyFill="1" applyBorder="1" applyAlignment="1" applyProtection="1">
      <alignment horizontal="left" vertical="center"/>
    </xf>
    <xf numFmtId="0" fontId="13" fillId="0" borderId="36"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4" fillId="25" borderId="11" xfId="0" applyFont="1" applyFill="1" applyBorder="1" applyAlignment="1" applyProtection="1">
      <alignment horizontal="center" vertical="center" textRotation="90"/>
    </xf>
    <xf numFmtId="0" fontId="14" fillId="0" borderId="0" xfId="0" applyFont="1" applyFill="1" applyBorder="1" applyAlignment="1" applyProtection="1">
      <alignment horizontal="center" vertical="center" textRotation="90"/>
    </xf>
    <xf numFmtId="0" fontId="14" fillId="0" borderId="11" xfId="0" applyFont="1" applyFill="1" applyBorder="1" applyAlignment="1" applyProtection="1">
      <alignment horizontal="left" vertical="center" wrapText="1"/>
    </xf>
    <xf numFmtId="0" fontId="11" fillId="22" borderId="57" xfId="0" applyFont="1" applyFill="1" applyBorder="1" applyAlignment="1" applyProtection="1">
      <alignment horizontal="left" vertical="top"/>
      <protection locked="0"/>
    </xf>
    <xf numFmtId="0" fontId="11" fillId="22" borderId="54" xfId="0" applyFont="1" applyFill="1" applyBorder="1" applyAlignment="1" applyProtection="1">
      <alignment horizontal="left" vertical="top"/>
      <protection locked="0"/>
    </xf>
    <xf numFmtId="0" fontId="11" fillId="22" borderId="98" xfId="0" applyFont="1" applyFill="1" applyBorder="1" applyAlignment="1" applyProtection="1">
      <alignment horizontal="left" vertical="top"/>
      <protection locked="0"/>
    </xf>
    <xf numFmtId="0" fontId="8" fillId="23" borderId="37" xfId="0" applyFont="1" applyFill="1" applyBorder="1" applyAlignment="1" applyProtection="1">
      <alignment horizontal="left" vertical="center"/>
      <protection locked="0"/>
    </xf>
    <xf numFmtId="0" fontId="8" fillId="23" borderId="13" xfId="0" applyFont="1" applyFill="1" applyBorder="1" applyAlignment="1" applyProtection="1">
      <alignment horizontal="left" vertical="center"/>
      <protection locked="0"/>
    </xf>
    <xf numFmtId="0" fontId="8" fillId="23" borderId="36" xfId="0" applyFont="1" applyFill="1" applyBorder="1" applyAlignment="1" applyProtection="1">
      <alignment horizontal="left" vertical="center"/>
      <protection locked="0"/>
    </xf>
    <xf numFmtId="0" fontId="61" fillId="0" borderId="54"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40" xfId="0" applyFont="1" applyBorder="1" applyAlignment="1" applyProtection="1">
      <alignment horizontal="left" vertical="top" wrapText="1"/>
      <protection locked="0"/>
    </xf>
    <xf numFmtId="0" fontId="10" fillId="0" borderId="0" xfId="0" applyFont="1" applyBorder="1" applyAlignment="1" applyProtection="1">
      <alignment horizontal="left" vertical="center" wrapText="1"/>
    </xf>
    <xf numFmtId="0" fontId="46" fillId="0" borderId="0" xfId="0" applyFont="1" applyFill="1" applyAlignment="1" applyProtection="1">
      <alignment horizontal="center"/>
    </xf>
    <xf numFmtId="0" fontId="10" fillId="23" borderId="0" xfId="0" applyFont="1" applyFill="1" applyBorder="1" applyAlignment="1" applyProtection="1">
      <alignment horizontal="left"/>
    </xf>
    <xf numFmtId="0" fontId="78" fillId="0" borderId="0" xfId="0" applyFont="1" applyFill="1" applyBorder="1" applyAlignment="1" applyProtection="1">
      <alignment horizontal="right" vertical="center" wrapText="1"/>
      <protection locked="0"/>
    </xf>
    <xf numFmtId="0" fontId="78" fillId="0" borderId="0" xfId="0" applyFont="1" applyFill="1" applyBorder="1" applyAlignment="1" applyProtection="1">
      <alignment vertical="center" wrapText="1"/>
      <protection locked="0"/>
    </xf>
    <xf numFmtId="0" fontId="8" fillId="23" borderId="53" xfId="0" applyFont="1" applyFill="1" applyBorder="1" applyAlignment="1" applyProtection="1">
      <alignment horizontal="center"/>
      <protection locked="0"/>
    </xf>
    <xf numFmtId="0" fontId="8" fillId="0" borderId="0" xfId="0" applyFont="1" applyFill="1" applyBorder="1" applyAlignment="1" applyProtection="1">
      <alignment horizontal="left" vertical="center" wrapText="1"/>
      <protection locked="0"/>
    </xf>
    <xf numFmtId="0" fontId="8" fillId="0" borderId="33"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8" fillId="0" borderId="45" xfId="0" applyFont="1" applyFill="1" applyBorder="1" applyAlignment="1" applyProtection="1">
      <alignment horizontal="center" vertical="center"/>
      <protection locked="0"/>
    </xf>
    <xf numFmtId="0" fontId="82" fillId="33" borderId="33" xfId="0" applyFont="1" applyFill="1" applyBorder="1" applyAlignment="1" applyProtection="1">
      <alignment horizontal="center" vertical="center" wrapText="1"/>
    </xf>
    <xf numFmtId="0" fontId="82" fillId="33" borderId="52" xfId="0" applyFont="1" applyFill="1" applyBorder="1" applyAlignment="1" applyProtection="1">
      <alignment horizontal="center" vertical="center" wrapText="1"/>
    </xf>
    <xf numFmtId="0" fontId="42" fillId="23" borderId="0" xfId="0" applyFont="1" applyFill="1" applyBorder="1" applyAlignment="1" applyProtection="1">
      <alignment horizontal="left" vertical="top" wrapText="1"/>
      <protection locked="0"/>
    </xf>
    <xf numFmtId="0" fontId="14" fillId="23" borderId="0" xfId="0" applyFont="1" applyFill="1" applyBorder="1" applyAlignment="1">
      <alignment horizontal="center" vertical="top" wrapText="1"/>
    </xf>
    <xf numFmtId="0" fontId="108" fillId="37" borderId="11" xfId="0" applyFont="1" applyFill="1" applyBorder="1" applyAlignment="1">
      <alignment horizontal="center" vertical="center" wrapText="1"/>
    </xf>
    <xf numFmtId="0" fontId="52" fillId="30" borderId="33" xfId="0" applyFont="1" applyFill="1" applyBorder="1" applyAlignment="1">
      <alignment horizontal="left" vertical="center" wrapText="1"/>
    </xf>
    <xf numFmtId="0" fontId="52" fillId="30" borderId="51" xfId="0" applyFont="1" applyFill="1" applyBorder="1" applyAlignment="1">
      <alignment horizontal="left" vertical="center" wrapText="1"/>
    </xf>
    <xf numFmtId="0" fontId="52" fillId="30" borderId="45" xfId="0" applyFont="1" applyFill="1" applyBorder="1" applyAlignment="1">
      <alignment horizontal="left" vertical="center" wrapText="1"/>
    </xf>
    <xf numFmtId="0" fontId="53" fillId="0" borderId="33"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61" fillId="0" borderId="70" xfId="0" applyFont="1" applyBorder="1" applyAlignment="1" applyProtection="1">
      <alignment horizontal="left" vertical="top" wrapText="1"/>
      <protection locked="0"/>
    </xf>
    <xf numFmtId="0" fontId="61" fillId="0" borderId="53" xfId="0" applyFont="1" applyBorder="1" applyAlignment="1" applyProtection="1">
      <alignment horizontal="left" vertical="top" wrapText="1"/>
      <protection locked="0"/>
    </xf>
    <xf numFmtId="0" fontId="10" fillId="33" borderId="33" xfId="0" applyFont="1" applyFill="1" applyBorder="1" applyAlignment="1" applyProtection="1">
      <alignment horizontal="left" vertical="center" wrapText="1"/>
    </xf>
    <xf numFmtId="0" fontId="10" fillId="33" borderId="45" xfId="0" applyFont="1" applyFill="1" applyBorder="1" applyAlignment="1" applyProtection="1">
      <alignment horizontal="left" vertical="center" wrapText="1"/>
    </xf>
    <xf numFmtId="0" fontId="8" fillId="23" borderId="11" xfId="0" applyFont="1" applyFill="1" applyBorder="1" applyAlignment="1" applyProtection="1">
      <alignment horizontal="center" vertical="center"/>
      <protection locked="0"/>
    </xf>
    <xf numFmtId="0" fontId="82" fillId="33" borderId="50" xfId="0" applyFont="1" applyFill="1" applyBorder="1" applyAlignment="1" applyProtection="1">
      <alignment horizontal="center" vertical="center" wrapText="1"/>
    </xf>
    <xf numFmtId="0" fontId="82" fillId="33" borderId="71" xfId="0" applyFont="1" applyFill="1" applyBorder="1" applyAlignment="1" applyProtection="1">
      <alignment horizontal="center" vertical="center" wrapText="1"/>
    </xf>
    <xf numFmtId="0" fontId="82" fillId="33" borderId="39" xfId="0" applyFont="1" applyFill="1" applyBorder="1" applyAlignment="1" applyProtection="1">
      <alignment horizontal="center" vertical="center" wrapText="1"/>
    </xf>
    <xf numFmtId="0" fontId="82" fillId="33" borderId="35" xfId="0" applyFont="1" applyFill="1" applyBorder="1" applyAlignment="1" applyProtection="1">
      <alignment horizontal="center" vertical="center" wrapText="1"/>
    </xf>
    <xf numFmtId="0" fontId="82" fillId="33" borderId="37" xfId="0" applyFont="1" applyFill="1" applyBorder="1" applyAlignment="1" applyProtection="1">
      <alignment horizontal="center" vertical="center" wrapText="1"/>
    </xf>
    <xf numFmtId="0" fontId="82" fillId="33" borderId="36" xfId="0" applyFont="1" applyFill="1" applyBorder="1" applyAlignment="1" applyProtection="1">
      <alignment horizontal="center" vertical="center" wrapText="1"/>
    </xf>
    <xf numFmtId="0" fontId="10" fillId="33" borderId="33" xfId="0" applyFont="1" applyFill="1" applyBorder="1" applyAlignment="1" applyProtection="1">
      <alignment horizontal="left"/>
    </xf>
    <xf numFmtId="0" fontId="10" fillId="33" borderId="45" xfId="0" applyFont="1" applyFill="1" applyBorder="1" applyAlignment="1" applyProtection="1">
      <alignment horizontal="left"/>
    </xf>
    <xf numFmtId="0" fontId="10" fillId="33" borderId="33" xfId="0" applyFont="1" applyFill="1" applyBorder="1" applyAlignment="1" applyProtection="1">
      <alignment horizontal="left" vertical="center"/>
    </xf>
    <xf numFmtId="0" fontId="10" fillId="33" borderId="45" xfId="0" applyFont="1" applyFill="1" applyBorder="1" applyAlignment="1" applyProtection="1">
      <alignment horizontal="left" vertical="center"/>
    </xf>
    <xf numFmtId="0" fontId="10" fillId="33" borderId="51" xfId="0" applyFont="1" applyFill="1" applyBorder="1" applyAlignment="1" applyProtection="1">
      <alignment horizontal="left" vertical="center" wrapText="1"/>
    </xf>
    <xf numFmtId="0" fontId="10" fillId="33" borderId="33" xfId="0" applyFont="1" applyFill="1" applyBorder="1" applyAlignment="1" applyProtection="1">
      <alignment horizontal="center"/>
    </xf>
    <xf numFmtId="0" fontId="10" fillId="33" borderId="51" xfId="0" applyFont="1" applyFill="1" applyBorder="1" applyAlignment="1" applyProtection="1">
      <alignment horizontal="center"/>
    </xf>
    <xf numFmtId="0" fontId="10" fillId="33" borderId="45" xfId="0" applyFont="1" applyFill="1" applyBorder="1" applyAlignment="1" applyProtection="1">
      <alignment horizontal="center"/>
    </xf>
    <xf numFmtId="0" fontId="8" fillId="23" borderId="33" xfId="0" applyFont="1" applyFill="1" applyBorder="1" applyAlignment="1" applyProtection="1">
      <alignment horizontal="left"/>
      <protection locked="0"/>
    </xf>
    <xf numFmtId="0" fontId="8" fillId="23" borderId="51" xfId="0" applyFont="1" applyFill="1" applyBorder="1" applyAlignment="1" applyProtection="1">
      <alignment horizontal="left"/>
      <protection locked="0"/>
    </xf>
    <xf numFmtId="0" fontId="8" fillId="23" borderId="45" xfId="0" applyFont="1" applyFill="1" applyBorder="1" applyAlignment="1" applyProtection="1">
      <alignment horizontal="left"/>
      <protection locked="0"/>
    </xf>
    <xf numFmtId="0" fontId="82" fillId="33" borderId="44" xfId="0" applyFont="1" applyFill="1" applyBorder="1" applyAlignment="1" applyProtection="1">
      <alignment horizontal="center" vertical="center" wrapText="1"/>
    </xf>
    <xf numFmtId="0" fontId="82" fillId="33" borderId="78" xfId="0" applyFont="1" applyFill="1" applyBorder="1" applyAlignment="1" applyProtection="1">
      <alignment horizontal="center" vertical="center" wrapText="1"/>
    </xf>
    <xf numFmtId="0" fontId="82" fillId="33" borderId="25" xfId="0" applyFont="1" applyFill="1" applyBorder="1" applyAlignment="1" applyProtection="1">
      <alignment horizontal="center" vertical="center" wrapText="1"/>
    </xf>
    <xf numFmtId="0" fontId="82" fillId="33" borderId="45" xfId="0" applyFont="1" applyFill="1" applyBorder="1" applyAlignment="1" applyProtection="1">
      <alignment horizontal="center" vertical="center" wrapText="1"/>
    </xf>
    <xf numFmtId="14" fontId="53" fillId="0" borderId="33" xfId="0" applyNumberFormat="1" applyFont="1" applyFill="1" applyBorder="1" applyAlignment="1">
      <alignment horizontal="left" vertical="center" wrapText="1"/>
    </xf>
    <xf numFmtId="0" fontId="52" fillId="30" borderId="57" xfId="0" applyFont="1" applyFill="1" applyBorder="1" applyAlignment="1">
      <alignment horizontal="center" vertical="center" wrapText="1"/>
    </xf>
    <xf numFmtId="0" fontId="52" fillId="30" borderId="70" xfId="0" applyFont="1" applyFill="1" applyBorder="1" applyAlignment="1">
      <alignment horizontal="center" vertical="center" wrapText="1"/>
    </xf>
    <xf numFmtId="0" fontId="52" fillId="30" borderId="54" xfId="0" applyFont="1" applyFill="1" applyBorder="1" applyAlignment="1">
      <alignment horizontal="center" vertical="center" wrapText="1"/>
    </xf>
    <xf numFmtId="0" fontId="52" fillId="30" borderId="0" xfId="0" applyFont="1" applyFill="1" applyBorder="1" applyAlignment="1">
      <alignment horizontal="center" vertical="center" wrapText="1"/>
    </xf>
    <xf numFmtId="0" fontId="52" fillId="30" borderId="98" xfId="0" applyFont="1" applyFill="1" applyBorder="1" applyAlignment="1">
      <alignment horizontal="center" vertical="center" wrapText="1"/>
    </xf>
    <xf numFmtId="0" fontId="52" fillId="30" borderId="53" xfId="0" applyFont="1" applyFill="1" applyBorder="1" applyAlignment="1">
      <alignment horizontal="center" vertical="center" wrapText="1"/>
    </xf>
    <xf numFmtId="0" fontId="52" fillId="30" borderId="11" xfId="0" applyFont="1" applyFill="1" applyBorder="1" applyAlignment="1">
      <alignment horizontal="left" vertical="center" wrapText="1"/>
    </xf>
    <xf numFmtId="0" fontId="53" fillId="0" borderId="33"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45" xfId="0" applyFont="1" applyBorder="1" applyAlignment="1">
      <alignment horizontal="center" vertical="center" wrapText="1"/>
    </xf>
    <xf numFmtId="0" fontId="52" fillId="30" borderId="11" xfId="0" applyFont="1" applyFill="1" applyBorder="1" applyAlignment="1">
      <alignment horizontal="justify" vertical="center" wrapText="1"/>
    </xf>
    <xf numFmtId="0" fontId="52" fillId="30" borderId="11" xfId="0" applyFont="1" applyFill="1" applyBorder="1" applyAlignment="1">
      <alignment horizontal="center" vertical="center" wrapText="1"/>
    </xf>
    <xf numFmtId="0" fontId="53" fillId="0" borderId="57" xfId="0" applyFont="1" applyBorder="1" applyAlignment="1">
      <alignment horizontal="left" vertical="top" wrapText="1"/>
    </xf>
    <xf numFmtId="0" fontId="53" fillId="0" borderId="70" xfId="0" applyFont="1" applyBorder="1" applyAlignment="1">
      <alignment horizontal="left" vertical="top" wrapText="1"/>
    </xf>
    <xf numFmtId="0" fontId="53" fillId="0" borderId="79" xfId="0" applyFont="1" applyBorder="1" applyAlignment="1">
      <alignment horizontal="left" vertical="top" wrapText="1"/>
    </xf>
    <xf numFmtId="0" fontId="53" fillId="0" borderId="54" xfId="0" applyFont="1" applyBorder="1" applyAlignment="1">
      <alignment horizontal="left" vertical="top" wrapText="1"/>
    </xf>
    <xf numFmtId="0" fontId="53" fillId="0" borderId="0" xfId="0" applyFont="1" applyBorder="1" applyAlignment="1">
      <alignment horizontal="left" vertical="top" wrapText="1"/>
    </xf>
    <xf numFmtId="0" fontId="53" fillId="0" borderId="40" xfId="0" applyFont="1" applyBorder="1" applyAlignment="1">
      <alignment horizontal="left" vertical="top" wrapText="1"/>
    </xf>
    <xf numFmtId="0" fontId="53" fillId="0" borderId="98" xfId="0" applyFont="1" applyBorder="1" applyAlignment="1">
      <alignment horizontal="left" vertical="top" wrapText="1"/>
    </xf>
    <xf numFmtId="0" fontId="53" fillId="0" borderId="53" xfId="0" applyFont="1" applyBorder="1" applyAlignment="1">
      <alignment horizontal="left" vertical="top" wrapText="1"/>
    </xf>
    <xf numFmtId="0" fontId="53" fillId="0" borderId="67" xfId="0" applyFont="1" applyBorder="1" applyAlignment="1">
      <alignment horizontal="left" vertical="top" wrapText="1"/>
    </xf>
    <xf numFmtId="0" fontId="53" fillId="0" borderId="11" xfId="0" applyFont="1" applyBorder="1" applyAlignment="1">
      <alignment horizontal="left" vertical="top" wrapText="1"/>
    </xf>
    <xf numFmtId="0" fontId="61" fillId="0" borderId="57" xfId="0" applyFont="1" applyBorder="1" applyAlignment="1" applyProtection="1">
      <alignment horizontal="left" vertical="top" wrapText="1"/>
      <protection locked="0"/>
    </xf>
    <xf numFmtId="0" fontId="61" fillId="0" borderId="79" xfId="0" applyFont="1" applyBorder="1" applyAlignment="1" applyProtection="1">
      <alignment horizontal="left" vertical="top" wrapText="1"/>
      <protection locked="0"/>
    </xf>
    <xf numFmtId="0" fontId="61" fillId="0" borderId="98" xfId="0" applyFont="1" applyBorder="1" applyAlignment="1" applyProtection="1">
      <alignment horizontal="left" vertical="top" wrapText="1"/>
      <protection locked="0"/>
    </xf>
    <xf numFmtId="0" fontId="61" fillId="0" borderId="67" xfId="0" applyFont="1" applyBorder="1" applyAlignment="1" applyProtection="1">
      <alignment horizontal="left" vertical="top" wrapText="1"/>
      <protection locked="0"/>
    </xf>
    <xf numFmtId="0" fontId="62" fillId="30" borderId="57" xfId="0" applyFont="1" applyFill="1" applyBorder="1" applyAlignment="1">
      <alignment horizontal="center" vertical="center" wrapText="1"/>
    </xf>
    <xf numFmtId="0" fontId="62" fillId="30" borderId="70" xfId="0" applyFont="1" applyFill="1" applyBorder="1" applyAlignment="1">
      <alignment horizontal="center" vertical="center" wrapText="1"/>
    </xf>
    <xf numFmtId="0" fontId="62" fillId="30" borderId="79" xfId="0" applyFont="1" applyFill="1" applyBorder="1" applyAlignment="1">
      <alignment horizontal="center" vertical="center" wrapText="1"/>
    </xf>
    <xf numFmtId="0" fontId="62" fillId="30" borderId="57" xfId="0" applyFont="1" applyFill="1" applyBorder="1" applyAlignment="1">
      <alignment horizontal="center" vertical="top" wrapText="1"/>
    </xf>
    <xf numFmtId="0" fontId="62" fillId="30" borderId="70" xfId="0" applyFont="1" applyFill="1" applyBorder="1" applyAlignment="1">
      <alignment horizontal="center" vertical="top" wrapText="1"/>
    </xf>
    <xf numFmtId="0" fontId="62" fillId="30" borderId="79" xfId="0" applyFont="1" applyFill="1" applyBorder="1" applyAlignment="1">
      <alignment horizontal="center" vertical="top" wrapText="1"/>
    </xf>
    <xf numFmtId="0" fontId="10" fillId="33" borderId="11" xfId="0" applyFont="1" applyFill="1" applyBorder="1" applyAlignment="1">
      <alignment horizontal="center" vertical="center" wrapText="1"/>
    </xf>
    <xf numFmtId="0" fontId="8" fillId="36" borderId="33" xfId="0" applyFont="1" applyFill="1" applyBorder="1" applyAlignment="1" applyProtection="1">
      <alignment horizontal="left" vertical="center" wrapText="1"/>
      <protection locked="0"/>
    </xf>
    <xf numFmtId="0" fontId="8" fillId="36" borderId="45"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wrapText="1"/>
      <protection locked="0"/>
    </xf>
    <xf numFmtId="0" fontId="8" fillId="36" borderId="11" xfId="0" applyFont="1" applyFill="1" applyBorder="1" applyAlignment="1" applyProtection="1">
      <alignment vertical="center" wrapText="1"/>
      <protection locked="0"/>
    </xf>
    <xf numFmtId="0" fontId="10" fillId="24" borderId="54" xfId="0" applyFont="1" applyFill="1" applyBorder="1" applyAlignment="1" applyProtection="1">
      <alignment horizontal="left" vertical="center" wrapText="1"/>
    </xf>
    <xf numFmtId="0" fontId="10" fillId="24" borderId="0" xfId="0" applyFont="1" applyFill="1" applyBorder="1" applyAlignment="1" applyProtection="1">
      <alignment horizontal="left" vertical="center" wrapText="1"/>
    </xf>
    <xf numFmtId="0" fontId="10" fillId="24" borderId="41" xfId="0" applyFont="1" applyFill="1" applyBorder="1" applyAlignment="1" applyProtection="1">
      <alignment horizontal="left" vertical="center" wrapText="1"/>
    </xf>
    <xf numFmtId="0" fontId="10" fillId="24" borderId="101" xfId="0" applyFont="1" applyFill="1" applyBorder="1" applyAlignment="1" applyProtection="1">
      <alignment horizontal="left" vertical="center" wrapText="1"/>
    </xf>
    <xf numFmtId="0" fontId="10" fillId="24" borderId="95" xfId="0" applyFont="1" applyFill="1" applyBorder="1" applyAlignment="1" applyProtection="1">
      <alignment horizontal="left" vertical="center" wrapText="1"/>
    </xf>
    <xf numFmtId="0" fontId="10" fillId="24" borderId="96" xfId="0" applyFont="1" applyFill="1" applyBorder="1" applyAlignment="1" applyProtection="1">
      <alignment horizontal="left" vertical="center" wrapText="1"/>
    </xf>
    <xf numFmtId="0" fontId="10" fillId="24" borderId="98" xfId="0" applyFont="1" applyFill="1" applyBorder="1" applyAlignment="1" applyProtection="1">
      <alignment horizontal="left" vertical="center" wrapText="1"/>
    </xf>
    <xf numFmtId="0" fontId="10" fillId="24" borderId="53" xfId="0" applyFont="1" applyFill="1" applyBorder="1" applyAlignment="1" applyProtection="1">
      <alignment horizontal="left" vertical="center" wrapText="1"/>
    </xf>
    <xf numFmtId="0" fontId="10" fillId="24" borderId="22" xfId="0" applyFont="1" applyFill="1" applyBorder="1" applyAlignment="1" applyProtection="1">
      <alignment horizontal="left" vertical="center" wrapText="1"/>
    </xf>
    <xf numFmtId="0" fontId="10" fillId="24" borderId="25" xfId="0" applyFont="1" applyFill="1" applyBorder="1" applyAlignment="1" applyProtection="1">
      <alignment horizontal="left" vertical="center" wrapText="1"/>
    </xf>
    <xf numFmtId="0" fontId="46" fillId="23" borderId="0" xfId="0" applyFont="1" applyFill="1" applyBorder="1" applyAlignment="1" applyProtection="1">
      <alignment horizontal="center" vertical="center"/>
    </xf>
    <xf numFmtId="0" fontId="10" fillId="33" borderId="35" xfId="0" applyFont="1" applyFill="1" applyBorder="1" applyAlignment="1" applyProtection="1">
      <alignment horizontal="left" vertical="center" wrapText="1"/>
    </xf>
    <xf numFmtId="0" fontId="10" fillId="33" borderId="28" xfId="0" applyFont="1" applyFill="1" applyBorder="1" applyAlignment="1" applyProtection="1">
      <alignment horizontal="left" vertical="center" wrapText="1"/>
    </xf>
    <xf numFmtId="0" fontId="10" fillId="33" borderId="38" xfId="0" applyFont="1" applyFill="1" applyBorder="1" applyAlignment="1" applyProtection="1">
      <alignment horizontal="left" vertical="center" wrapText="1"/>
    </xf>
    <xf numFmtId="0" fontId="10" fillId="33" borderId="83" xfId="0" applyFont="1" applyFill="1" applyBorder="1" applyAlignment="1" applyProtection="1">
      <alignment horizontal="left" vertical="center" wrapText="1"/>
    </xf>
    <xf numFmtId="0" fontId="10" fillId="33" borderId="64" xfId="0" applyFont="1" applyFill="1" applyBorder="1" applyAlignment="1" applyProtection="1">
      <alignment horizontal="left" vertical="center" wrapText="1"/>
    </xf>
    <xf numFmtId="0" fontId="8" fillId="23" borderId="50" xfId="0" applyFont="1" applyFill="1" applyBorder="1" applyAlignment="1" applyProtection="1">
      <alignment horizontal="left" vertical="center" wrapText="1"/>
      <protection locked="0"/>
    </xf>
    <xf numFmtId="0" fontId="8" fillId="23" borderId="11" xfId="0" applyFont="1" applyFill="1" applyBorder="1" applyAlignment="1" applyProtection="1">
      <alignment horizontal="left" vertical="center" wrapText="1"/>
      <protection locked="0"/>
    </xf>
    <xf numFmtId="0" fontId="8" fillId="23" borderId="30" xfId="0" applyFont="1" applyFill="1" applyBorder="1" applyAlignment="1" applyProtection="1">
      <alignment horizontal="left" vertical="center" wrapText="1"/>
      <protection locked="0"/>
    </xf>
    <xf numFmtId="0" fontId="8" fillId="0" borderId="36"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33" borderId="36" xfId="0" applyFont="1" applyFill="1" applyBorder="1" applyAlignment="1" applyProtection="1">
      <alignment horizontal="left" vertical="center" wrapText="1"/>
    </xf>
    <xf numFmtId="0" fontId="8" fillId="33" borderId="11" xfId="0" applyFont="1" applyFill="1" applyBorder="1" applyAlignment="1" applyProtection="1">
      <alignment horizontal="left" vertical="center" wrapText="1"/>
    </xf>
    <xf numFmtId="0" fontId="8" fillId="33" borderId="37" xfId="0" applyFont="1" applyFill="1" applyBorder="1" applyAlignment="1" applyProtection="1">
      <alignment horizontal="left" vertical="center" wrapText="1"/>
    </xf>
    <xf numFmtId="0" fontId="8" fillId="33" borderId="50" xfId="0" applyFont="1" applyFill="1" applyBorder="1" applyAlignment="1" applyProtection="1">
      <alignment horizontal="left" vertical="center" wrapText="1"/>
    </xf>
    <xf numFmtId="0" fontId="8" fillId="33" borderId="30"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protection locked="0"/>
    </xf>
    <xf numFmtId="0" fontId="8" fillId="23" borderId="36" xfId="0" applyFont="1" applyFill="1" applyBorder="1" applyAlignment="1" applyProtection="1">
      <alignment horizontal="left" vertical="center" wrapText="1"/>
      <protection locked="0"/>
    </xf>
    <xf numFmtId="0" fontId="8" fillId="23" borderId="37" xfId="0" applyFont="1" applyFill="1" applyBorder="1" applyAlignment="1" applyProtection="1">
      <alignment horizontal="left" vertical="center" wrapText="1"/>
      <protection locked="0"/>
    </xf>
    <xf numFmtId="0" fontId="10" fillId="33" borderId="50" xfId="0" applyFont="1" applyFill="1" applyBorder="1" applyAlignment="1" applyProtection="1">
      <alignment horizontal="center" vertical="center" wrapText="1"/>
    </xf>
    <xf numFmtId="0" fontId="10" fillId="33" borderId="83" xfId="0" applyFont="1" applyFill="1" applyBorder="1" applyAlignment="1" applyProtection="1">
      <alignment horizontal="center" vertical="center" wrapText="1"/>
    </xf>
    <xf numFmtId="0" fontId="10" fillId="33" borderId="64" xfId="0" applyFont="1" applyFill="1" applyBorder="1" applyAlignment="1" applyProtection="1">
      <alignment horizontal="center" vertical="center" wrapText="1"/>
    </xf>
    <xf numFmtId="0" fontId="10" fillId="33" borderId="30" xfId="0" applyFont="1" applyFill="1" applyBorder="1" applyAlignment="1" applyProtection="1">
      <alignment horizontal="center" vertical="center" wrapText="1"/>
    </xf>
    <xf numFmtId="0" fontId="10" fillId="33" borderId="61" xfId="0" applyFont="1" applyFill="1" applyBorder="1" applyAlignment="1" applyProtection="1">
      <alignment horizontal="center" vertical="center" wrapText="1"/>
    </xf>
    <xf numFmtId="0" fontId="10" fillId="33" borderId="32" xfId="0" applyFont="1" applyFill="1" applyBorder="1" applyAlignment="1" applyProtection="1">
      <alignment horizontal="center" vertical="center" wrapText="1"/>
    </xf>
    <xf numFmtId="0" fontId="10" fillId="33" borderId="85" xfId="0" applyFont="1" applyFill="1" applyBorder="1" applyAlignment="1" applyProtection="1">
      <alignment horizontal="left" vertical="center" wrapText="1"/>
    </xf>
    <xf numFmtId="0" fontId="10" fillId="33" borderId="86" xfId="0" applyFont="1" applyFill="1" applyBorder="1" applyAlignment="1" applyProtection="1">
      <alignment horizontal="left" vertical="center" wrapText="1"/>
    </xf>
    <xf numFmtId="0" fontId="10" fillId="33" borderId="66" xfId="0" applyFont="1" applyFill="1" applyBorder="1" applyAlignment="1" applyProtection="1">
      <alignment horizontal="left" vertical="center" wrapText="1"/>
    </xf>
    <xf numFmtId="0" fontId="10" fillId="33" borderId="50" xfId="0" applyFont="1" applyFill="1" applyBorder="1" applyAlignment="1" applyProtection="1">
      <alignment horizontal="left" vertical="center" wrapText="1"/>
    </xf>
    <xf numFmtId="0" fontId="10" fillId="33" borderId="11" xfId="0" applyFont="1" applyFill="1" applyBorder="1" applyAlignment="1" applyProtection="1">
      <alignment horizontal="left" vertical="center" wrapText="1"/>
    </xf>
    <xf numFmtId="0" fontId="8" fillId="23" borderId="44" xfId="0" applyFont="1" applyFill="1" applyBorder="1" applyAlignment="1" applyProtection="1">
      <alignment horizontal="center" vertical="center"/>
    </xf>
    <xf numFmtId="0" fontId="8" fillId="23" borderId="22" xfId="0" applyFont="1" applyFill="1" applyBorder="1" applyAlignment="1" applyProtection="1">
      <alignment horizontal="center" vertical="center"/>
    </xf>
    <xf numFmtId="0" fontId="8" fillId="23" borderId="25" xfId="0" applyFont="1" applyFill="1" applyBorder="1" applyAlignment="1" applyProtection="1">
      <alignment horizontal="center" vertical="center"/>
    </xf>
    <xf numFmtId="0" fontId="8" fillId="23" borderId="33" xfId="0" applyFont="1" applyFill="1" applyBorder="1" applyAlignment="1" applyProtection="1">
      <alignment horizontal="center" vertical="center"/>
    </xf>
    <xf numFmtId="0" fontId="8" fillId="23" borderId="51" xfId="0" applyFont="1" applyFill="1" applyBorder="1" applyAlignment="1" applyProtection="1">
      <alignment horizontal="center" vertical="center"/>
    </xf>
    <xf numFmtId="0" fontId="8" fillId="23" borderId="52" xfId="0" applyFont="1" applyFill="1" applyBorder="1" applyAlignment="1" applyProtection="1">
      <alignment horizontal="center" vertical="center"/>
    </xf>
    <xf numFmtId="0" fontId="10" fillId="33" borderId="65" xfId="0" applyFont="1" applyFill="1" applyBorder="1" applyAlignment="1" applyProtection="1">
      <alignment horizontal="left" vertical="center"/>
    </xf>
    <xf numFmtId="0" fontId="10" fillId="33" borderId="86" xfId="0" applyFont="1" applyFill="1" applyBorder="1" applyAlignment="1" applyProtection="1">
      <alignment horizontal="left" vertical="center"/>
    </xf>
    <xf numFmtId="0" fontId="10" fillId="33" borderId="66" xfId="0" applyFont="1" applyFill="1" applyBorder="1" applyAlignment="1" applyProtection="1">
      <alignment horizontal="left" vertical="center"/>
    </xf>
    <xf numFmtId="0" fontId="10" fillId="31" borderId="28" xfId="0" applyFont="1" applyFill="1" applyBorder="1" applyAlignment="1" applyProtection="1">
      <alignment horizontal="left" vertical="center" wrapText="1"/>
    </xf>
    <xf numFmtId="0" fontId="10" fillId="31" borderId="64" xfId="0" applyFont="1" applyFill="1" applyBorder="1" applyAlignment="1" applyProtection="1">
      <alignment horizontal="left" vertical="center" wrapText="1"/>
    </xf>
    <xf numFmtId="0" fontId="10" fillId="32" borderId="36" xfId="0" applyFont="1" applyFill="1" applyBorder="1" applyAlignment="1" applyProtection="1">
      <alignment horizontal="left" vertical="center" wrapText="1"/>
    </xf>
    <xf numFmtId="0" fontId="10" fillId="32" borderId="11" xfId="0" applyFont="1" applyFill="1" applyBorder="1" applyAlignment="1" applyProtection="1">
      <alignment horizontal="left" vertical="center" wrapText="1"/>
    </xf>
    <xf numFmtId="0" fontId="10" fillId="0" borderId="36" xfId="0" applyFont="1" applyFill="1" applyBorder="1" applyAlignment="1" applyProtection="1">
      <alignment horizontal="left" vertical="top" wrapText="1"/>
      <protection locked="0"/>
    </xf>
    <xf numFmtId="0" fontId="10" fillId="0" borderId="11" xfId="0" applyFont="1" applyFill="1" applyBorder="1" applyAlignment="1" applyProtection="1">
      <alignment horizontal="left" vertical="top" wrapText="1"/>
      <protection locked="0"/>
    </xf>
    <xf numFmtId="0" fontId="10" fillId="31" borderId="38" xfId="0" applyFont="1" applyFill="1" applyBorder="1" applyAlignment="1" applyProtection="1">
      <alignment horizontal="left" vertical="center" wrapText="1"/>
    </xf>
    <xf numFmtId="0" fontId="10" fillId="32" borderId="35" xfId="0" applyFont="1" applyFill="1" applyBorder="1" applyAlignment="1" applyProtection="1">
      <alignment horizontal="left" vertical="center" wrapText="1"/>
    </xf>
    <xf numFmtId="0" fontId="10" fillId="32" borderId="28" xfId="0" applyFont="1" applyFill="1" applyBorder="1" applyAlignment="1" applyProtection="1">
      <alignment horizontal="left" vertical="center" wrapText="1"/>
    </xf>
    <xf numFmtId="0" fontId="10" fillId="32" borderId="83" xfId="0" applyFont="1" applyFill="1" applyBorder="1" applyAlignment="1" applyProtection="1">
      <alignment horizontal="left" vertical="center" wrapText="1"/>
    </xf>
    <xf numFmtId="0" fontId="10" fillId="0" borderId="50" xfId="0" applyFont="1" applyFill="1" applyBorder="1" applyAlignment="1" applyProtection="1">
      <alignment horizontal="left" vertical="top" wrapText="1"/>
      <protection locked="0"/>
    </xf>
    <xf numFmtId="0" fontId="10" fillId="32" borderId="50" xfId="0" applyFont="1" applyFill="1" applyBorder="1" applyAlignment="1" applyProtection="1">
      <alignment horizontal="left" vertical="center" wrapText="1"/>
    </xf>
    <xf numFmtId="0" fontId="10" fillId="24" borderId="69" xfId="0" applyFont="1" applyFill="1" applyBorder="1" applyAlignment="1" applyProtection="1">
      <alignment horizontal="left" vertical="center" wrapText="1"/>
    </xf>
    <xf numFmtId="0" fontId="10" fillId="24" borderId="72" xfId="0" applyFont="1" applyFill="1" applyBorder="1" applyAlignment="1" applyProtection="1">
      <alignment horizontal="left" vertical="center" wrapText="1"/>
    </xf>
    <xf numFmtId="0" fontId="8" fillId="0" borderId="33" xfId="0" applyFont="1" applyFill="1" applyBorder="1" applyAlignment="1" applyProtection="1">
      <alignment horizontal="left" vertical="center" wrapText="1"/>
      <protection locked="0"/>
    </xf>
    <xf numFmtId="0" fontId="10" fillId="32" borderId="38" xfId="0" applyFont="1" applyFill="1" applyBorder="1" applyAlignment="1" applyProtection="1">
      <alignment horizontal="left" vertical="top" wrapText="1"/>
    </xf>
    <xf numFmtId="0" fontId="10" fillId="32" borderId="39" xfId="0" applyFont="1" applyFill="1" applyBorder="1" applyAlignment="1" applyProtection="1">
      <alignment horizontal="left" vertical="top" wrapText="1"/>
    </xf>
    <xf numFmtId="0" fontId="10" fillId="32" borderId="76" xfId="0" applyFont="1" applyFill="1" applyBorder="1" applyAlignment="1" applyProtection="1">
      <alignment horizontal="left" vertical="top" wrapText="1"/>
    </xf>
    <xf numFmtId="0" fontId="10" fillId="32" borderId="37" xfId="0" applyFont="1" applyFill="1" applyBorder="1" applyAlignment="1" applyProtection="1">
      <alignment horizontal="left" vertical="top" wrapText="1"/>
    </xf>
    <xf numFmtId="0" fontId="10" fillId="32" borderId="13" xfId="0" applyFont="1" applyFill="1" applyBorder="1" applyAlignment="1" applyProtection="1">
      <alignment horizontal="left" vertical="top" wrapText="1"/>
    </xf>
    <xf numFmtId="0" fontId="10" fillId="32" borderId="77" xfId="0" applyFont="1" applyFill="1" applyBorder="1" applyAlignment="1" applyProtection="1">
      <alignment horizontal="left" vertical="top" wrapText="1"/>
    </xf>
    <xf numFmtId="0" fontId="10" fillId="32" borderId="35" xfId="0" applyFont="1" applyFill="1" applyBorder="1" applyAlignment="1" applyProtection="1">
      <alignment horizontal="left" vertical="top" wrapText="1"/>
    </xf>
    <xf numFmtId="0" fontId="10" fillId="32" borderId="36" xfId="0" applyFont="1" applyFill="1" applyBorder="1" applyAlignment="1" applyProtection="1">
      <alignment horizontal="left" vertical="top" wrapText="1"/>
    </xf>
    <xf numFmtId="0" fontId="81" fillId="25" borderId="11" xfId="75" applyFont="1" applyFill="1" applyBorder="1" applyAlignment="1" applyProtection="1">
      <alignment vertical="center" wrapText="1"/>
    </xf>
    <xf numFmtId="0" fontId="10" fillId="33" borderId="83" xfId="76" applyNumberFormat="1" applyFont="1" applyFill="1" applyBorder="1" applyAlignment="1" applyProtection="1">
      <alignment horizontal="center" vertical="center"/>
    </xf>
    <xf numFmtId="0" fontId="10" fillId="33" borderId="50" xfId="76" applyNumberFormat="1" applyFont="1" applyFill="1" applyBorder="1" applyAlignment="1" applyProtection="1">
      <alignment horizontal="center" vertical="center"/>
    </xf>
    <xf numFmtId="0" fontId="10" fillId="33" borderId="61" xfId="76" applyNumberFormat="1" applyFont="1" applyFill="1" applyBorder="1" applyAlignment="1" applyProtection="1">
      <alignment horizontal="center" vertical="center"/>
    </xf>
    <xf numFmtId="0" fontId="81" fillId="23" borderId="44" xfId="75" applyFont="1" applyFill="1" applyBorder="1" applyAlignment="1" applyProtection="1">
      <alignment horizontal="center" vertical="center"/>
    </xf>
    <xf numFmtId="0" fontId="81" fillId="23" borderId="22" xfId="75" applyFont="1" applyFill="1" applyBorder="1" applyAlignment="1" applyProtection="1">
      <alignment horizontal="center" vertical="center"/>
    </xf>
    <xf numFmtId="0" fontId="81" fillId="23" borderId="25" xfId="75" applyFont="1" applyFill="1" applyBorder="1" applyAlignment="1" applyProtection="1">
      <alignment horizontal="center" vertical="center"/>
    </xf>
    <xf numFmtId="0" fontId="81" fillId="23" borderId="33" xfId="75" applyFont="1" applyFill="1" applyBorder="1" applyAlignment="1" applyProtection="1">
      <alignment horizontal="center" vertical="center"/>
    </xf>
    <xf numFmtId="0" fontId="81" fillId="23" borderId="51" xfId="75" applyFont="1" applyFill="1" applyBorder="1" applyAlignment="1" applyProtection="1">
      <alignment horizontal="center" vertical="center"/>
    </xf>
    <xf numFmtId="0" fontId="81" fillId="23" borderId="52" xfId="75" applyFont="1" applyFill="1" applyBorder="1" applyAlignment="1" applyProtection="1">
      <alignment horizontal="center" vertical="center"/>
    </xf>
    <xf numFmtId="0" fontId="10" fillId="21" borderId="44" xfId="76" applyNumberFormat="1" applyFont="1" applyFill="1" applyBorder="1" applyAlignment="1" applyProtection="1">
      <alignment horizontal="center" vertical="center" wrapText="1"/>
    </xf>
    <xf numFmtId="0" fontId="10" fillId="21" borderId="22" xfId="76" applyNumberFormat="1" applyFont="1" applyFill="1" applyBorder="1" applyAlignment="1" applyProtection="1">
      <alignment horizontal="center" vertical="center" wrapText="1"/>
    </xf>
    <xf numFmtId="0" fontId="10" fillId="21" borderId="69" xfId="76" applyNumberFormat="1" applyFont="1" applyFill="1" applyBorder="1" applyAlignment="1" applyProtection="1">
      <alignment horizontal="center" vertical="center" wrapText="1"/>
    </xf>
    <xf numFmtId="0" fontId="10" fillId="21" borderId="13" xfId="76" applyNumberFormat="1" applyFont="1" applyFill="1" applyBorder="1" applyAlignment="1" applyProtection="1">
      <alignment horizontal="center" vertical="center" wrapText="1"/>
    </xf>
    <xf numFmtId="0" fontId="10" fillId="21" borderId="36" xfId="76" applyNumberFormat="1" applyFont="1" applyFill="1" applyBorder="1" applyAlignment="1" applyProtection="1">
      <alignment horizontal="center" vertical="center" wrapText="1"/>
    </xf>
    <xf numFmtId="0" fontId="81" fillId="23" borderId="65" xfId="75" applyFont="1" applyFill="1" applyBorder="1" applyAlignment="1" applyProtection="1">
      <alignment horizontal="center"/>
    </xf>
    <xf numFmtId="0" fontId="81" fillId="23" borderId="86" xfId="75" applyFont="1" applyFill="1" applyBorder="1" applyAlignment="1" applyProtection="1">
      <alignment horizontal="center"/>
    </xf>
    <xf numFmtId="0" fontId="80" fillId="33" borderId="65" xfId="75" applyFont="1" applyFill="1" applyBorder="1" applyAlignment="1" applyProtection="1">
      <alignment horizontal="left" vertical="center"/>
    </xf>
    <xf numFmtId="0" fontId="80" fillId="33" borderId="86" xfId="75" applyFont="1" applyFill="1" applyBorder="1" applyAlignment="1" applyProtection="1">
      <alignment horizontal="left" vertical="center"/>
    </xf>
    <xf numFmtId="0" fontId="80" fillId="33" borderId="66" xfId="75" applyFont="1" applyFill="1" applyBorder="1" applyAlignment="1" applyProtection="1">
      <alignment horizontal="left" vertical="center"/>
    </xf>
    <xf numFmtId="1" fontId="81" fillId="23" borderId="65" xfId="75" applyNumberFormat="1" applyFont="1" applyFill="1" applyBorder="1" applyAlignment="1" applyProtection="1">
      <alignment horizontal="center" vertical="center"/>
    </xf>
    <xf numFmtId="0" fontId="81" fillId="23" borderId="86" xfId="75" applyFont="1" applyFill="1" applyBorder="1" applyAlignment="1" applyProtection="1">
      <alignment horizontal="center" vertical="center"/>
    </xf>
    <xf numFmtId="0" fontId="81" fillId="23" borderId="97" xfId="75" applyFont="1" applyFill="1" applyBorder="1" applyAlignment="1" applyProtection="1">
      <alignment horizontal="center" vertical="center"/>
    </xf>
    <xf numFmtId="0" fontId="10" fillId="21" borderId="37" xfId="76" applyNumberFormat="1" applyFont="1" applyFill="1" applyBorder="1" applyAlignment="1" applyProtection="1">
      <alignment horizontal="center" vertical="center" wrapText="1"/>
    </xf>
    <xf numFmtId="0" fontId="10" fillId="33" borderId="87" xfId="0" applyFont="1" applyFill="1" applyBorder="1" applyAlignment="1" applyProtection="1">
      <alignment horizontal="left" vertical="top" wrapText="1"/>
    </xf>
    <xf numFmtId="0" fontId="10" fillId="33" borderId="22" xfId="0" applyFont="1" applyFill="1" applyBorder="1" applyAlignment="1" applyProtection="1">
      <alignment horizontal="left" vertical="top" wrapText="1"/>
    </xf>
    <xf numFmtId="0" fontId="10" fillId="33" borderId="78" xfId="0" applyFont="1" applyFill="1" applyBorder="1" applyAlignment="1" applyProtection="1">
      <alignment horizontal="left" vertical="top" wrapText="1"/>
    </xf>
    <xf numFmtId="0" fontId="10" fillId="33" borderId="84" xfId="0" applyFont="1" applyFill="1" applyBorder="1" applyAlignment="1" applyProtection="1">
      <alignment horizontal="left" vertical="top" wrapText="1"/>
    </xf>
    <xf numFmtId="0" fontId="10" fillId="33" borderId="51" xfId="0" applyFont="1" applyFill="1" applyBorder="1" applyAlignment="1" applyProtection="1">
      <alignment horizontal="left" vertical="top" wrapText="1"/>
    </xf>
    <xf numFmtId="0" fontId="10" fillId="33" borderId="45" xfId="0" applyFont="1" applyFill="1" applyBorder="1" applyAlignment="1" applyProtection="1">
      <alignment horizontal="left" vertical="top" wrapText="1"/>
    </xf>
    <xf numFmtId="0" fontId="10" fillId="33" borderId="85" xfId="0" applyFont="1" applyFill="1" applyBorder="1" applyAlignment="1" applyProtection="1">
      <alignment horizontal="left" vertical="top" wrapText="1"/>
    </xf>
    <xf numFmtId="0" fontId="10" fillId="33" borderId="86" xfId="0" applyFont="1" applyFill="1" applyBorder="1" applyAlignment="1" applyProtection="1">
      <alignment horizontal="left" vertical="top" wrapText="1"/>
    </xf>
    <xf numFmtId="0" fontId="10" fillId="33" borderId="66" xfId="0" applyFont="1" applyFill="1" applyBorder="1" applyAlignment="1" applyProtection="1">
      <alignment horizontal="left" vertical="top" wrapText="1"/>
    </xf>
    <xf numFmtId="0" fontId="10" fillId="21" borderId="50" xfId="76" applyNumberFormat="1" applyFont="1" applyFill="1" applyBorder="1" applyAlignment="1" applyProtection="1">
      <alignment horizontal="center" vertical="center" wrapText="1"/>
    </xf>
    <xf numFmtId="0" fontId="10" fillId="21" borderId="11" xfId="76" applyNumberFormat="1" applyFont="1" applyFill="1" applyBorder="1" applyAlignment="1" applyProtection="1">
      <alignment horizontal="center" vertical="center" wrapText="1"/>
    </xf>
    <xf numFmtId="0" fontId="10" fillId="21" borderId="83" xfId="76" applyNumberFormat="1" applyFont="1" applyFill="1" applyBorder="1" applyAlignment="1" applyProtection="1">
      <alignment horizontal="center" vertical="center" wrapText="1"/>
    </xf>
    <xf numFmtId="0" fontId="10" fillId="21" borderId="39" xfId="76" applyNumberFormat="1" applyFont="1" applyFill="1" applyBorder="1" applyAlignment="1" applyProtection="1">
      <alignment horizontal="center" vertical="center" wrapText="1"/>
    </xf>
    <xf numFmtId="0" fontId="10" fillId="21" borderId="28" xfId="76" applyNumberFormat="1" applyFont="1" applyFill="1" applyBorder="1" applyAlignment="1" applyProtection="1">
      <alignment horizontal="center" vertical="center" wrapText="1"/>
    </xf>
    <xf numFmtId="0" fontId="10" fillId="21" borderId="60" xfId="76" applyNumberFormat="1" applyFont="1" applyFill="1" applyBorder="1" applyAlignment="1" applyProtection="1">
      <alignment horizontal="center" vertical="center" wrapText="1"/>
    </xf>
    <xf numFmtId="0" fontId="10" fillId="21" borderId="62" xfId="76" applyNumberFormat="1" applyFont="1" applyFill="1" applyBorder="1" applyAlignment="1" applyProtection="1">
      <alignment horizontal="center" vertical="center" wrapText="1"/>
    </xf>
    <xf numFmtId="0" fontId="10" fillId="24" borderId="36" xfId="76" applyNumberFormat="1" applyFont="1" applyFill="1" applyBorder="1" applyAlignment="1" applyProtection="1">
      <alignment horizontal="left" vertical="top" wrapText="1"/>
    </xf>
    <xf numFmtId="0" fontId="10" fillId="24" borderId="98" xfId="76" applyNumberFormat="1" applyFont="1" applyFill="1" applyBorder="1" applyAlignment="1" applyProtection="1">
      <alignment horizontal="left" vertical="top" wrapText="1"/>
    </xf>
    <xf numFmtId="0" fontId="10" fillId="33" borderId="78" xfId="76" applyNumberFormat="1" applyFont="1" applyFill="1" applyBorder="1" applyAlignment="1" applyProtection="1">
      <alignment horizontal="center" vertical="center"/>
    </xf>
    <xf numFmtId="0" fontId="10" fillId="33" borderId="44" xfId="76" applyNumberFormat="1" applyFont="1" applyFill="1" applyBorder="1" applyAlignment="1" applyProtection="1">
      <alignment horizontal="center" vertical="center"/>
    </xf>
    <xf numFmtId="0" fontId="102" fillId="33" borderId="78" xfId="76" applyNumberFormat="1" applyFont="1" applyFill="1" applyBorder="1" applyAlignment="1" applyProtection="1">
      <alignment horizontal="center" vertical="center"/>
      <protection locked="0"/>
    </xf>
    <xf numFmtId="0" fontId="102" fillId="33" borderId="50" xfId="76" applyNumberFormat="1" applyFont="1" applyFill="1" applyBorder="1" applyAlignment="1" applyProtection="1">
      <alignment horizontal="center" vertical="center"/>
      <protection locked="0"/>
    </xf>
    <xf numFmtId="0" fontId="102" fillId="33" borderId="61" xfId="76" applyNumberFormat="1" applyFont="1" applyFill="1" applyBorder="1" applyAlignment="1" applyProtection="1">
      <alignment horizontal="center" vertical="center"/>
      <protection locked="0"/>
    </xf>
    <xf numFmtId="0" fontId="102" fillId="33" borderId="83" xfId="76" applyNumberFormat="1" applyFont="1" applyFill="1" applyBorder="1" applyAlignment="1" applyProtection="1">
      <alignment horizontal="center" vertical="center"/>
      <protection locked="0"/>
    </xf>
    <xf numFmtId="0" fontId="104" fillId="0" borderId="64" xfId="75" applyFont="1" applyBorder="1" applyAlignment="1" applyProtection="1">
      <alignment horizontal="left"/>
      <protection locked="0"/>
    </xf>
    <xf numFmtId="0" fontId="104" fillId="0" borderId="30" xfId="75" applyFont="1" applyBorder="1" applyAlignment="1" applyProtection="1">
      <alignment horizontal="left"/>
      <protection locked="0"/>
    </xf>
    <xf numFmtId="0" fontId="104" fillId="0" borderId="32" xfId="75" applyFont="1" applyBorder="1" applyAlignment="1" applyProtection="1">
      <alignment horizontal="left"/>
      <protection locked="0"/>
    </xf>
    <xf numFmtId="0" fontId="12" fillId="21" borderId="83" xfId="76" applyNumberFormat="1" applyFont="1" applyFill="1" applyBorder="1" applyAlignment="1" applyProtection="1">
      <alignment horizontal="center" vertical="center" wrapText="1"/>
      <protection locked="0"/>
    </xf>
    <xf numFmtId="0" fontId="12" fillId="21" borderId="50" xfId="76" applyNumberFormat="1" applyFont="1" applyFill="1" applyBorder="1" applyAlignment="1" applyProtection="1">
      <alignment horizontal="center" vertical="center" wrapText="1"/>
      <protection locked="0"/>
    </xf>
    <xf numFmtId="0" fontId="12" fillId="21" borderId="61" xfId="76" applyNumberFormat="1" applyFont="1" applyFill="1" applyBorder="1" applyAlignment="1" applyProtection="1">
      <alignment horizontal="center" vertical="center" wrapText="1"/>
      <protection locked="0"/>
    </xf>
    <xf numFmtId="0" fontId="12" fillId="21" borderId="64" xfId="76" applyNumberFormat="1" applyFont="1" applyFill="1" applyBorder="1" applyAlignment="1" applyProtection="1">
      <alignment horizontal="center" vertical="center" wrapText="1"/>
      <protection locked="0"/>
    </xf>
    <xf numFmtId="0" fontId="12" fillId="21" borderId="30" xfId="76" applyNumberFormat="1" applyFont="1" applyFill="1" applyBorder="1" applyAlignment="1" applyProtection="1">
      <alignment horizontal="center" vertical="center" wrapText="1"/>
      <protection locked="0"/>
    </xf>
    <xf numFmtId="0" fontId="12" fillId="21" borderId="32" xfId="76" applyNumberFormat="1" applyFont="1" applyFill="1" applyBorder="1" applyAlignment="1" applyProtection="1">
      <alignment horizontal="center" vertical="center" wrapText="1"/>
      <protection locked="0"/>
    </xf>
    <xf numFmtId="0" fontId="96" fillId="0" borderId="35" xfId="75" applyFont="1" applyBorder="1" applyAlignment="1" applyProtection="1">
      <alignment horizontal="left"/>
      <protection locked="0"/>
    </xf>
    <xf numFmtId="0" fontId="96" fillId="0" borderId="36" xfId="75" applyFont="1" applyBorder="1" applyAlignment="1" applyProtection="1">
      <alignment horizontal="left"/>
      <protection locked="0"/>
    </xf>
    <xf numFmtId="0" fontId="96" fillId="0" borderId="62" xfId="75" applyFont="1" applyBorder="1" applyAlignment="1" applyProtection="1">
      <alignment horizontal="left"/>
      <protection locked="0"/>
    </xf>
    <xf numFmtId="0" fontId="96" fillId="0" borderId="28" xfId="75" applyFont="1" applyBorder="1" applyAlignment="1" applyProtection="1">
      <alignment horizontal="left"/>
      <protection locked="0"/>
    </xf>
    <xf numFmtId="0" fontId="96" fillId="0" borderId="11" xfId="75" applyFont="1" applyBorder="1" applyAlignment="1" applyProtection="1">
      <alignment horizontal="left"/>
      <protection locked="0"/>
    </xf>
    <xf numFmtId="0" fontId="96" fillId="0" borderId="29" xfId="75" applyFont="1" applyBorder="1" applyAlignment="1" applyProtection="1">
      <alignment horizontal="left"/>
      <protection locked="0"/>
    </xf>
    <xf numFmtId="0" fontId="104" fillId="0" borderId="35" xfId="75" applyFont="1" applyBorder="1" applyAlignment="1" applyProtection="1">
      <alignment horizontal="left"/>
      <protection locked="0"/>
    </xf>
    <xf numFmtId="0" fontId="104" fillId="0" borderId="36" xfId="75" applyFont="1" applyBorder="1" applyAlignment="1" applyProtection="1">
      <alignment horizontal="left"/>
      <protection locked="0"/>
    </xf>
    <xf numFmtId="0" fontId="104" fillId="0" borderId="62" xfId="75" applyFont="1" applyBorder="1" applyAlignment="1" applyProtection="1">
      <alignment horizontal="left"/>
      <protection locked="0"/>
    </xf>
    <xf numFmtId="0" fontId="104" fillId="0" borderId="28" xfId="75" applyFont="1" applyBorder="1" applyAlignment="1" applyProtection="1">
      <alignment horizontal="left"/>
      <protection locked="0"/>
    </xf>
    <xf numFmtId="0" fontId="104" fillId="0" borderId="11" xfId="75" applyFont="1" applyBorder="1" applyAlignment="1" applyProtection="1">
      <alignment horizontal="left"/>
      <protection locked="0"/>
    </xf>
    <xf numFmtId="0" fontId="104" fillId="0" borderId="29" xfId="75" applyFont="1" applyBorder="1" applyAlignment="1" applyProtection="1">
      <alignment horizontal="left"/>
      <protection locked="0"/>
    </xf>
    <xf numFmtId="0" fontId="102" fillId="21" borderId="83" xfId="76" applyNumberFormat="1" applyFont="1" applyFill="1" applyBorder="1" applyAlignment="1" applyProtection="1">
      <alignment horizontal="center" vertical="center" wrapText="1"/>
      <protection locked="0"/>
    </xf>
    <xf numFmtId="0" fontId="102" fillId="21" borderId="50" xfId="76" applyNumberFormat="1" applyFont="1" applyFill="1" applyBorder="1" applyAlignment="1" applyProtection="1">
      <alignment horizontal="center" vertical="center" wrapText="1"/>
      <protection locked="0"/>
    </xf>
    <xf numFmtId="0" fontId="102" fillId="21" borderId="61" xfId="76" applyNumberFormat="1" applyFont="1" applyFill="1" applyBorder="1" applyAlignment="1" applyProtection="1">
      <alignment horizontal="center" vertical="center" wrapText="1"/>
      <protection locked="0"/>
    </xf>
    <xf numFmtId="0" fontId="102" fillId="21" borderId="64" xfId="76" applyNumberFormat="1" applyFont="1" applyFill="1" applyBorder="1" applyAlignment="1" applyProtection="1">
      <alignment horizontal="center" vertical="center" wrapText="1"/>
      <protection locked="0"/>
    </xf>
    <xf numFmtId="0" fontId="102" fillId="21" borderId="30" xfId="76" applyNumberFormat="1" applyFont="1" applyFill="1" applyBorder="1" applyAlignment="1" applyProtection="1">
      <alignment horizontal="center" vertical="center" wrapText="1"/>
      <protection locked="0"/>
    </xf>
    <xf numFmtId="0" fontId="102" fillId="21" borderId="32" xfId="76" applyNumberFormat="1" applyFont="1" applyFill="1" applyBorder="1" applyAlignment="1" applyProtection="1">
      <alignment horizontal="center" vertical="center" wrapText="1"/>
      <protection locked="0"/>
    </xf>
    <xf numFmtId="0" fontId="96" fillId="0" borderId="64" xfId="75" applyFont="1" applyBorder="1" applyAlignment="1" applyProtection="1">
      <alignment horizontal="left"/>
      <protection locked="0"/>
    </xf>
    <xf numFmtId="0" fontId="96" fillId="0" borderId="30" xfId="75" applyFont="1" applyBorder="1" applyAlignment="1" applyProtection="1">
      <alignment horizontal="left"/>
      <protection locked="0"/>
    </xf>
    <xf numFmtId="0" fontId="96" fillId="0" borderId="32" xfId="75" applyFont="1" applyBorder="1" applyAlignment="1" applyProtection="1">
      <alignment horizontal="left"/>
      <protection locked="0"/>
    </xf>
    <xf numFmtId="0" fontId="10" fillId="24" borderId="11" xfId="76" applyNumberFormat="1" applyFont="1" applyFill="1" applyBorder="1" applyAlignment="1" applyProtection="1">
      <alignment horizontal="left" vertical="top" wrapText="1"/>
    </xf>
    <xf numFmtId="0" fontId="10" fillId="24" borderId="33" xfId="76" applyNumberFormat="1" applyFont="1" applyFill="1" applyBorder="1" applyAlignment="1" applyProtection="1">
      <alignment horizontal="left" vertical="top" wrapText="1"/>
    </xf>
    <xf numFmtId="0" fontId="109" fillId="33" borderId="117" xfId="75" applyFont="1" applyFill="1" applyBorder="1" applyAlignment="1">
      <alignment horizontal="center" vertical="center" wrapText="1"/>
    </xf>
    <xf numFmtId="0" fontId="109" fillId="33" borderId="122" xfId="75" applyFont="1" applyFill="1" applyBorder="1" applyAlignment="1">
      <alignment horizontal="center" vertical="center" wrapText="1"/>
    </xf>
    <xf numFmtId="0" fontId="109" fillId="33" borderId="123" xfId="75" applyFont="1" applyFill="1" applyBorder="1" applyAlignment="1">
      <alignment horizontal="center" vertical="center" wrapText="1"/>
    </xf>
    <xf numFmtId="0" fontId="81" fillId="23" borderId="85" xfId="75" applyFont="1" applyFill="1" applyBorder="1" applyAlignment="1" applyProtection="1">
      <alignment horizontal="left" vertical="center"/>
    </xf>
    <xf numFmtId="0" fontId="81" fillId="23" borderId="86" xfId="75" applyFont="1" applyFill="1" applyBorder="1" applyAlignment="1" applyProtection="1">
      <alignment horizontal="left" vertical="center"/>
    </xf>
    <xf numFmtId="0" fontId="81" fillId="23" borderId="97" xfId="75" applyFont="1" applyFill="1" applyBorder="1" applyAlignment="1" applyProtection="1">
      <alignment horizontal="left" vertical="center"/>
    </xf>
    <xf numFmtId="0" fontId="81" fillId="23" borderId="84" xfId="75" applyFont="1" applyFill="1" applyBorder="1" applyAlignment="1" applyProtection="1">
      <alignment horizontal="left" vertical="center"/>
    </xf>
    <xf numFmtId="0" fontId="81" fillId="23" borderId="51" xfId="75" applyFont="1" applyFill="1" applyBorder="1" applyAlignment="1" applyProtection="1">
      <alignment horizontal="left" vertical="center"/>
    </xf>
    <xf numFmtId="0" fontId="81" fillId="23" borderId="52" xfId="75" applyFont="1" applyFill="1" applyBorder="1" applyAlignment="1" applyProtection="1">
      <alignment horizontal="left" vertical="center"/>
    </xf>
    <xf numFmtId="0" fontId="12" fillId="17" borderId="78" xfId="76" applyNumberFormat="1" applyFont="1" applyFill="1" applyBorder="1" applyAlignment="1" applyProtection="1">
      <alignment horizontal="center" vertical="center"/>
      <protection locked="0"/>
    </xf>
    <xf numFmtId="0" fontId="12" fillId="17" borderId="50" xfId="76" applyNumberFormat="1" applyFont="1" applyFill="1" applyBorder="1" applyAlignment="1" applyProtection="1">
      <alignment horizontal="center" vertical="center"/>
      <protection locked="0"/>
    </xf>
    <xf numFmtId="0" fontId="12" fillId="17" borderId="61" xfId="76" applyNumberFormat="1" applyFont="1" applyFill="1" applyBorder="1" applyAlignment="1" applyProtection="1">
      <alignment horizontal="center" vertical="center"/>
      <protection locked="0"/>
    </xf>
    <xf numFmtId="0" fontId="12" fillId="17" borderId="83" xfId="76" applyNumberFormat="1" applyFont="1" applyFill="1" applyBorder="1" applyAlignment="1" applyProtection="1">
      <alignment horizontal="center" vertical="center"/>
      <protection locked="0"/>
    </xf>
    <xf numFmtId="0" fontId="10" fillId="33" borderId="30" xfId="0" applyFont="1" applyFill="1" applyBorder="1" applyAlignment="1" applyProtection="1">
      <alignment horizontal="left" vertical="center" wrapText="1"/>
    </xf>
    <xf numFmtId="0" fontId="10" fillId="21" borderId="83" xfId="0" applyNumberFormat="1" applyFont="1" applyFill="1" applyBorder="1" applyAlignment="1" applyProtection="1">
      <alignment horizontal="center" vertical="center" wrapText="1"/>
    </xf>
    <xf numFmtId="0" fontId="10" fillId="21" borderId="50" xfId="0" applyNumberFormat="1" applyFont="1" applyFill="1" applyBorder="1" applyAlignment="1" applyProtection="1">
      <alignment horizontal="center" vertical="center" wrapText="1"/>
    </xf>
    <xf numFmtId="0" fontId="10" fillId="33" borderId="83" xfId="0" applyNumberFormat="1" applyFont="1" applyFill="1" applyBorder="1" applyAlignment="1" applyProtection="1">
      <alignment horizontal="center" vertical="center"/>
    </xf>
    <xf numFmtId="0" fontId="10" fillId="33" borderId="50" xfId="0" applyNumberFormat="1" applyFont="1" applyFill="1" applyBorder="1" applyAlignment="1" applyProtection="1">
      <alignment horizontal="center" vertical="center"/>
    </xf>
    <xf numFmtId="0" fontId="10" fillId="33" borderId="44"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xf>
    <xf numFmtId="0" fontId="80" fillId="33" borderId="30" xfId="75" applyFont="1" applyFill="1" applyBorder="1" applyAlignment="1" applyProtection="1">
      <alignment horizontal="left" vertical="center"/>
    </xf>
    <xf numFmtId="0" fontId="81" fillId="0" borderId="50" xfId="75" applyFont="1" applyBorder="1" applyAlignment="1" applyProtection="1">
      <alignment horizontal="center" vertical="center"/>
    </xf>
    <xf numFmtId="0" fontId="81" fillId="0" borderId="61" xfId="75" applyFont="1" applyBorder="1" applyAlignment="1" applyProtection="1">
      <alignment horizontal="center" vertical="center"/>
    </xf>
    <xf numFmtId="0" fontId="81" fillId="0" borderId="11" xfId="75" applyFont="1" applyFill="1" applyBorder="1" applyAlignment="1" applyProtection="1">
      <alignment horizontal="center" vertical="center"/>
    </xf>
    <xf numFmtId="0" fontId="81" fillId="0" borderId="29" xfId="75" applyFont="1" applyFill="1" applyBorder="1" applyAlignment="1" applyProtection="1">
      <alignment horizontal="center" vertical="center"/>
    </xf>
    <xf numFmtId="1" fontId="81" fillId="0" borderId="65" xfId="75" applyNumberFormat="1" applyFont="1" applyFill="1" applyBorder="1" applyAlignment="1" applyProtection="1">
      <alignment horizontal="center" vertical="center"/>
    </xf>
    <xf numFmtId="0" fontId="81" fillId="0" borderId="86" xfId="75" applyFont="1" applyFill="1" applyBorder="1" applyAlignment="1" applyProtection="1">
      <alignment horizontal="center" vertical="center"/>
    </xf>
    <xf numFmtId="0" fontId="81" fillId="0" borderId="97" xfId="75" applyFont="1" applyFill="1" applyBorder="1" applyAlignment="1" applyProtection="1">
      <alignment horizontal="center" vertical="center"/>
    </xf>
    <xf numFmtId="0" fontId="10" fillId="21" borderId="100" xfId="0" applyNumberFormat="1" applyFont="1" applyFill="1" applyBorder="1" applyAlignment="1" applyProtection="1">
      <alignment horizontal="center" vertical="center" wrapText="1"/>
    </xf>
    <xf numFmtId="0" fontId="10" fillId="21" borderId="40" xfId="0" applyNumberFormat="1" applyFont="1" applyFill="1" applyBorder="1" applyAlignment="1" applyProtection="1">
      <alignment horizontal="center" vertical="center" wrapText="1"/>
    </xf>
    <xf numFmtId="0" fontId="10" fillId="21" borderId="67" xfId="0" applyNumberFormat="1" applyFont="1" applyFill="1" applyBorder="1" applyAlignment="1" applyProtection="1">
      <alignment horizontal="center" vertical="center" wrapText="1"/>
    </xf>
    <xf numFmtId="0" fontId="10" fillId="21" borderId="72" xfId="0" applyNumberFormat="1" applyFont="1" applyFill="1" applyBorder="1" applyAlignment="1" applyProtection="1">
      <alignment horizontal="center" vertical="center" wrapText="1"/>
    </xf>
    <xf numFmtId="0" fontId="10" fillId="21" borderId="59" xfId="0" applyNumberFormat="1" applyFont="1" applyFill="1" applyBorder="1" applyAlignment="1" applyProtection="1">
      <alignment horizontal="center" vertical="center" wrapText="1"/>
    </xf>
    <xf numFmtId="0" fontId="10" fillId="21" borderId="62" xfId="0" applyNumberFormat="1" applyFont="1" applyFill="1" applyBorder="1" applyAlignment="1" applyProtection="1">
      <alignment horizontal="center" vertical="center" wrapText="1"/>
    </xf>
    <xf numFmtId="0" fontId="10" fillId="21" borderId="92" xfId="0" applyNumberFormat="1" applyFont="1" applyFill="1" applyBorder="1" applyAlignment="1" applyProtection="1">
      <alignment horizontal="center" vertical="center" wrapText="1"/>
    </xf>
    <xf numFmtId="0" fontId="10" fillId="21" borderId="79" xfId="0" applyNumberFormat="1" applyFont="1" applyFill="1" applyBorder="1" applyAlignment="1" applyProtection="1">
      <alignment horizontal="center" vertical="center" wrapText="1"/>
    </xf>
    <xf numFmtId="0" fontId="10" fillId="21" borderId="63"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horizontal="center" vertical="center"/>
      <protection locked="0"/>
    </xf>
    <xf numFmtId="0" fontId="10" fillId="33" borderId="83" xfId="0" applyNumberFormat="1" applyFont="1" applyFill="1" applyBorder="1" applyAlignment="1" applyProtection="1">
      <alignment horizontal="center" vertical="center" wrapText="1"/>
    </xf>
    <xf numFmtId="0" fontId="10" fillId="33" borderId="35" xfId="0" applyNumberFormat="1" applyFont="1" applyFill="1" applyBorder="1" applyAlignment="1" applyProtection="1">
      <alignment horizontal="center" vertical="center" wrapText="1"/>
    </xf>
    <xf numFmtId="0" fontId="10" fillId="33" borderId="28" xfId="0" applyNumberFormat="1" applyFont="1" applyFill="1" applyBorder="1" applyAlignment="1" applyProtection="1">
      <alignment horizontal="center" vertical="center" wrapText="1"/>
    </xf>
    <xf numFmtId="0" fontId="10" fillId="33" borderId="61" xfId="0" applyNumberFormat="1" applyFont="1" applyFill="1" applyBorder="1" applyAlignment="1" applyProtection="1">
      <alignment horizontal="center" vertical="center" wrapText="1"/>
    </xf>
    <xf numFmtId="0" fontId="10" fillId="33" borderId="62" xfId="0" applyNumberFormat="1" applyFont="1" applyFill="1" applyBorder="1" applyAlignment="1" applyProtection="1">
      <alignment horizontal="center" vertical="center" wrapText="1"/>
    </xf>
    <xf numFmtId="0" fontId="10" fillId="33" borderId="29" xfId="0" applyNumberFormat="1" applyFont="1" applyFill="1" applyBorder="1" applyAlignment="1" applyProtection="1">
      <alignment horizontal="center" vertical="center" wrapText="1"/>
    </xf>
    <xf numFmtId="0" fontId="10" fillId="0" borderId="84" xfId="0" applyFont="1" applyFill="1" applyBorder="1" applyAlignment="1" applyProtection="1">
      <alignment horizontal="center" vertical="center" wrapText="1"/>
    </xf>
    <xf numFmtId="0" fontId="10" fillId="0" borderId="51" xfId="0" applyFont="1" applyFill="1" applyBorder="1" applyAlignment="1" applyProtection="1">
      <alignment horizontal="center" vertical="center" wrapText="1"/>
    </xf>
    <xf numFmtId="0" fontId="10" fillId="17" borderId="85" xfId="0" applyFont="1" applyFill="1" applyBorder="1" applyAlignment="1" applyProtection="1">
      <alignment horizontal="center" vertical="center" wrapText="1"/>
    </xf>
    <xf numFmtId="0" fontId="10" fillId="17" borderId="86" xfId="0" applyFont="1" applyFill="1" applyBorder="1" applyAlignment="1" applyProtection="1">
      <alignment horizontal="center" vertical="center" wrapText="1"/>
    </xf>
    <xf numFmtId="0" fontId="10" fillId="17" borderId="66"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8" fillId="0" borderId="4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51" xfId="0" applyFont="1" applyFill="1" applyBorder="1" applyAlignment="1" applyProtection="1">
      <alignment horizontal="center" vertical="center" wrapText="1"/>
    </xf>
    <xf numFmtId="0" fontId="8" fillId="0" borderId="52" xfId="0" applyFont="1" applyFill="1" applyBorder="1" applyAlignment="1" applyProtection="1">
      <alignment horizontal="center" vertical="center" wrapText="1"/>
    </xf>
    <xf numFmtId="0" fontId="8" fillId="0" borderId="65" xfId="0" applyFont="1" applyFill="1" applyBorder="1" applyAlignment="1" applyProtection="1">
      <alignment horizontal="center" vertical="center" wrapText="1"/>
    </xf>
    <xf numFmtId="0" fontId="8" fillId="0" borderId="86" xfId="0" applyFont="1" applyFill="1" applyBorder="1" applyAlignment="1" applyProtection="1">
      <alignment horizontal="center" vertical="center" wrapText="1"/>
    </xf>
    <xf numFmtId="0" fontId="10" fillId="33" borderId="30" xfId="0" applyFont="1" applyFill="1" applyBorder="1" applyAlignment="1" applyProtection="1">
      <alignment horizontal="left"/>
    </xf>
    <xf numFmtId="1" fontId="8" fillId="0" borderId="65" xfId="0" applyNumberFormat="1" applyFont="1" applyFill="1" applyBorder="1" applyAlignment="1" applyProtection="1">
      <alignment horizontal="center"/>
    </xf>
    <xf numFmtId="1" fontId="8" fillId="0" borderId="86" xfId="0" applyNumberFormat="1" applyFont="1" applyFill="1" applyBorder="1" applyAlignment="1" applyProtection="1">
      <alignment horizontal="center"/>
    </xf>
    <xf numFmtId="0" fontId="8" fillId="0" borderId="86" xfId="0" applyFont="1" applyFill="1" applyBorder="1" applyAlignment="1" applyProtection="1">
      <alignment horizontal="center"/>
    </xf>
    <xf numFmtId="0" fontId="8" fillId="0" borderId="97" xfId="0" applyFont="1" applyFill="1" applyBorder="1" applyAlignment="1" applyProtection="1">
      <alignment horizontal="center"/>
    </xf>
    <xf numFmtId="0" fontId="8" fillId="0" borderId="33" xfId="0" applyFont="1" applyFill="1" applyBorder="1" applyAlignment="1" applyProtection="1">
      <alignment horizontal="left" vertical="top" wrapText="1"/>
      <protection locked="0"/>
    </xf>
    <xf numFmtId="0" fontId="8" fillId="0" borderId="51" xfId="0" applyFont="1" applyFill="1" applyBorder="1" applyAlignment="1" applyProtection="1">
      <alignment horizontal="left" vertical="top" wrapText="1"/>
      <protection locked="0"/>
    </xf>
    <xf numFmtId="0" fontId="8" fillId="0" borderId="45" xfId="0" applyFont="1" applyFill="1" applyBorder="1" applyAlignment="1" applyProtection="1">
      <alignment horizontal="left" vertical="top" wrapText="1"/>
      <protection locked="0"/>
    </xf>
    <xf numFmtId="0" fontId="48" fillId="34" borderId="69" xfId="0" applyFont="1" applyFill="1" applyBorder="1" applyAlignment="1" applyProtection="1">
      <alignment horizontal="left" vertical="center" wrapText="1"/>
    </xf>
    <xf numFmtId="0" fontId="48" fillId="34" borderId="13" xfId="0" applyFont="1" applyFill="1" applyBorder="1" applyAlignment="1" applyProtection="1">
      <alignment horizontal="left" vertical="center" wrapText="1"/>
    </xf>
    <xf numFmtId="0" fontId="48" fillId="34" borderId="77" xfId="0" applyFont="1" applyFill="1" applyBorder="1" applyAlignment="1" applyProtection="1">
      <alignment horizontal="left" vertical="center" wrapText="1"/>
    </xf>
    <xf numFmtId="3" fontId="48" fillId="34" borderId="69" xfId="0" applyNumberFormat="1" applyFont="1" applyFill="1" applyBorder="1" applyAlignment="1" applyProtection="1">
      <alignment horizontal="center" vertical="center" wrapText="1"/>
    </xf>
    <xf numFmtId="3" fontId="48" fillId="34" borderId="13" xfId="0" applyNumberFormat="1" applyFont="1" applyFill="1" applyBorder="1" applyAlignment="1" applyProtection="1">
      <alignment horizontal="center" vertical="center" wrapText="1"/>
    </xf>
    <xf numFmtId="3" fontId="48" fillId="34" borderId="77" xfId="0" applyNumberFormat="1" applyFont="1" applyFill="1" applyBorder="1" applyAlignment="1" applyProtection="1">
      <alignment horizontal="center" vertical="center" wrapText="1"/>
    </xf>
    <xf numFmtId="0" fontId="48" fillId="34" borderId="44" xfId="0" applyFont="1" applyFill="1" applyBorder="1" applyAlignment="1" applyProtection="1">
      <alignment horizontal="center" vertical="center" wrapText="1"/>
    </xf>
    <xf numFmtId="0" fontId="48" fillId="34" borderId="22" xfId="0" applyFont="1" applyFill="1" applyBorder="1" applyAlignment="1" applyProtection="1">
      <alignment horizontal="center" vertical="center" wrapText="1"/>
    </xf>
    <xf numFmtId="0" fontId="48" fillId="34" borderId="69" xfId="0" applyFont="1" applyFill="1" applyBorder="1" applyAlignment="1" applyProtection="1">
      <alignment horizontal="center" vertical="center" wrapText="1"/>
    </xf>
    <xf numFmtId="0" fontId="48" fillId="34" borderId="13" xfId="0" applyFont="1" applyFill="1" applyBorder="1" applyAlignment="1" applyProtection="1">
      <alignment horizontal="center" vertical="center" wrapText="1"/>
    </xf>
    <xf numFmtId="0" fontId="48" fillId="34" borderId="77" xfId="0" applyFont="1" applyFill="1" applyBorder="1" applyAlignment="1" applyProtection="1">
      <alignment horizontal="center" vertical="center" wrapText="1"/>
    </xf>
    <xf numFmtId="0" fontId="48" fillId="34" borderId="50" xfId="0" applyFont="1" applyFill="1" applyBorder="1" applyAlignment="1" applyProtection="1">
      <alignment horizontal="center" vertical="center" wrapText="1"/>
    </xf>
    <xf numFmtId="0" fontId="48" fillId="34" borderId="36" xfId="0" applyFont="1" applyFill="1" applyBorder="1" applyAlignment="1" applyProtection="1">
      <alignment horizontal="center" vertical="center" wrapText="1"/>
    </xf>
    <xf numFmtId="0" fontId="48" fillId="34" borderId="30" xfId="0" applyFont="1" applyFill="1" applyBorder="1" applyAlignment="1" applyProtection="1">
      <alignment horizontal="center" vertical="center"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48" fillId="34" borderId="88" xfId="0" applyFont="1" applyFill="1" applyBorder="1" applyAlignment="1" applyProtection="1">
      <alignment horizontal="left" vertical="center" wrapText="1"/>
    </xf>
    <xf numFmtId="0" fontId="48" fillId="34" borderId="125" xfId="0" applyFont="1" applyFill="1" applyBorder="1" applyAlignment="1" applyProtection="1">
      <alignment horizontal="left" vertical="center" wrapText="1"/>
    </xf>
    <xf numFmtId="0" fontId="45" fillId="34" borderId="99" xfId="0" applyFont="1" applyFill="1" applyBorder="1" applyAlignment="1" applyProtection="1">
      <alignment horizontal="left" vertical="center" wrapText="1"/>
    </xf>
    <xf numFmtId="0" fontId="48" fillId="34" borderId="33" xfId="0" applyFont="1" applyFill="1" applyBorder="1" applyAlignment="1" applyProtection="1">
      <alignment horizontal="center" vertical="center" wrapText="1"/>
    </xf>
    <xf numFmtId="0" fontId="48" fillId="34" borderId="51" xfId="0" applyFont="1" applyFill="1" applyBorder="1" applyAlignment="1" applyProtection="1">
      <alignment horizontal="center" vertical="center" wrapText="1"/>
    </xf>
    <xf numFmtId="0" fontId="48" fillId="34" borderId="45" xfId="0" applyFont="1" applyFill="1" applyBorder="1" applyAlignment="1" applyProtection="1">
      <alignment horizontal="center" vertical="center" wrapText="1"/>
    </xf>
    <xf numFmtId="0" fontId="48" fillId="34" borderId="52" xfId="0" applyFont="1" applyFill="1" applyBorder="1" applyAlignment="1" applyProtection="1">
      <alignment horizontal="center" vertical="center" wrapText="1"/>
    </xf>
    <xf numFmtId="0" fontId="48" fillId="34" borderId="37" xfId="0" applyFont="1" applyFill="1" applyBorder="1" applyAlignment="1" applyProtection="1">
      <alignment horizontal="center" vertical="center" wrapText="1"/>
    </xf>
    <xf numFmtId="0" fontId="45" fillId="34" borderId="63" xfId="0" applyFont="1" applyFill="1" applyBorder="1" applyAlignment="1" applyProtection="1">
      <alignment horizontal="left" vertical="center" wrapText="1"/>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49" fontId="10" fillId="17" borderId="98" xfId="0" applyNumberFormat="1" applyFont="1" applyFill="1" applyBorder="1" applyAlignment="1" applyProtection="1">
      <alignment horizontal="left" vertical="center"/>
    </xf>
    <xf numFmtId="49" fontId="10" fillId="17" borderId="53" xfId="0" applyNumberFormat="1" applyFont="1" applyFill="1" applyBorder="1" applyAlignment="1" applyProtection="1">
      <alignment horizontal="left" vertical="center"/>
    </xf>
    <xf numFmtId="49" fontId="10" fillId="17" borderId="102" xfId="0" applyNumberFormat="1" applyFont="1" applyFill="1" applyBorder="1" applyAlignment="1" applyProtection="1">
      <alignment horizontal="left" vertical="center"/>
    </xf>
    <xf numFmtId="0" fontId="10" fillId="32" borderId="33" xfId="0" applyFont="1" applyFill="1" applyBorder="1" applyAlignment="1" applyProtection="1">
      <alignment horizontal="left" vertical="top"/>
    </xf>
    <xf numFmtId="0" fontId="10" fillId="32" borderId="51" xfId="0" applyFont="1" applyFill="1" applyBorder="1" applyAlignment="1" applyProtection="1">
      <alignment horizontal="left" vertical="top"/>
    </xf>
    <xf numFmtId="0" fontId="10" fillId="32" borderId="52" xfId="0" applyFont="1" applyFill="1" applyBorder="1" applyAlignment="1" applyProtection="1">
      <alignment horizontal="left" vertical="top"/>
    </xf>
    <xf numFmtId="0" fontId="48" fillId="34" borderId="36" xfId="0" applyFont="1" applyFill="1" applyBorder="1" applyAlignment="1" applyProtection="1">
      <alignment horizontal="left" vertical="center" wrapText="1"/>
    </xf>
    <xf numFmtId="0" fontId="48" fillId="34" borderId="11" xfId="0" applyFont="1" applyFill="1" applyBorder="1" applyAlignment="1" applyProtection="1">
      <alignment horizontal="center" vertical="center" wrapText="1"/>
    </xf>
    <xf numFmtId="3" fontId="48" fillId="34" borderId="36" xfId="0" applyNumberFormat="1" applyFont="1" applyFill="1" applyBorder="1" applyAlignment="1" applyProtection="1">
      <alignment horizontal="center" vertical="center" wrapText="1"/>
    </xf>
    <xf numFmtId="0" fontId="10" fillId="33" borderId="30" xfId="0" applyFont="1" applyFill="1" applyBorder="1" applyAlignment="1" applyProtection="1">
      <alignment horizontal="left"/>
      <protection locked="0"/>
    </xf>
    <xf numFmtId="0" fontId="10" fillId="0" borderId="0" xfId="0" applyFont="1" applyAlignment="1">
      <alignment horizontal="center" vertical="center"/>
    </xf>
    <xf numFmtId="0" fontId="10" fillId="0" borderId="0" xfId="0" applyFont="1" applyAlignment="1">
      <alignment horizontal="center" vertical="center" wrapText="1"/>
    </xf>
    <xf numFmtId="0" fontId="14" fillId="0" borderId="0" xfId="0" applyFont="1" applyAlignment="1">
      <alignment horizontal="center" vertical="center"/>
    </xf>
    <xf numFmtId="0" fontId="10" fillId="32" borderId="33" xfId="0" applyFont="1" applyFill="1" applyBorder="1" applyAlignment="1" applyProtection="1">
      <alignment horizontal="left" vertical="center"/>
    </xf>
    <xf numFmtId="0" fontId="10" fillId="32" borderId="51" xfId="0" applyFont="1" applyFill="1" applyBorder="1" applyAlignment="1" applyProtection="1">
      <alignment horizontal="left" vertical="center"/>
    </xf>
    <xf numFmtId="3" fontId="48" fillId="34" borderId="50" xfId="0" applyNumberFormat="1" applyFont="1" applyFill="1" applyBorder="1" applyAlignment="1" applyProtection="1">
      <alignment horizontal="center" vertical="center" wrapText="1"/>
    </xf>
    <xf numFmtId="3" fontId="48" fillId="34" borderId="11"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8" fillId="0" borderId="66" xfId="0" applyFont="1" applyFill="1" applyBorder="1" applyAlignment="1" applyProtection="1">
      <alignment horizontal="center" vertical="center" wrapText="1"/>
    </xf>
    <xf numFmtId="0" fontId="10" fillId="33" borderId="65" xfId="0" applyFont="1" applyFill="1" applyBorder="1" applyAlignment="1" applyProtection="1">
      <alignment horizontal="left"/>
    </xf>
    <xf numFmtId="0" fontId="10" fillId="33" borderId="86" xfId="0" applyFont="1" applyFill="1" applyBorder="1" applyAlignment="1" applyProtection="1">
      <alignment horizontal="left"/>
    </xf>
    <xf numFmtId="0" fontId="10" fillId="33" borderId="66" xfId="0" applyFont="1" applyFill="1" applyBorder="1" applyAlignment="1" applyProtection="1">
      <alignment horizontal="left"/>
    </xf>
    <xf numFmtId="0" fontId="48" fillId="34" borderId="101" xfId="0" applyFont="1" applyFill="1" applyBorder="1" applyAlignment="1" applyProtection="1">
      <alignment horizontal="center" vertical="center" wrapText="1"/>
    </xf>
    <xf numFmtId="0" fontId="48" fillId="34" borderId="54" xfId="0" applyFont="1" applyFill="1" applyBorder="1" applyAlignment="1" applyProtection="1">
      <alignment horizontal="center" vertical="center" wrapText="1"/>
    </xf>
    <xf numFmtId="0" fontId="48" fillId="34" borderId="98" xfId="0" applyFont="1" applyFill="1" applyBorder="1" applyAlignment="1" applyProtection="1">
      <alignment horizontal="center" vertical="center" wrapText="1"/>
    </xf>
    <xf numFmtId="0" fontId="48" fillId="34" borderId="87" xfId="0" applyFont="1" applyFill="1" applyBorder="1" applyAlignment="1" applyProtection="1">
      <alignment horizontal="center" vertical="center" wrapText="1"/>
    </xf>
    <xf numFmtId="0" fontId="8" fillId="21" borderId="85" xfId="0" applyFont="1" applyFill="1" applyBorder="1" applyAlignment="1" applyProtection="1">
      <alignment horizontal="center" vertical="center" wrapText="1"/>
    </xf>
    <xf numFmtId="0" fontId="8" fillId="21" borderId="86" xfId="0" applyFont="1" applyFill="1" applyBorder="1" applyAlignment="1" applyProtection="1">
      <alignment horizontal="center" vertical="center" wrapText="1"/>
    </xf>
    <xf numFmtId="0" fontId="10" fillId="17" borderId="87" xfId="0" applyFont="1" applyFill="1" applyBorder="1" applyAlignment="1" applyProtection="1">
      <alignment horizontal="center" vertical="center" wrapText="1"/>
    </xf>
    <xf numFmtId="0" fontId="10" fillId="17" borderId="22" xfId="0" applyFont="1" applyFill="1" applyBorder="1" applyAlignment="1" applyProtection="1">
      <alignment horizontal="center" vertical="center" wrapText="1"/>
    </xf>
    <xf numFmtId="0" fontId="8" fillId="36" borderId="11" xfId="0" applyFont="1" applyFill="1" applyBorder="1" applyAlignment="1" applyProtection="1">
      <alignment horizontal="justify" vertical="top" wrapText="1"/>
    </xf>
    <xf numFmtId="0" fontId="0" fillId="36" borderId="11" xfId="0" applyFill="1" applyBorder="1" applyAlignment="1" applyProtection="1">
      <alignment horizontal="justify" vertical="top" wrapText="1"/>
    </xf>
    <xf numFmtId="0" fontId="10" fillId="32" borderId="33" xfId="0" applyFont="1" applyFill="1" applyBorder="1" applyAlignment="1" applyProtection="1">
      <alignment horizontal="left" vertical="center" wrapText="1"/>
    </xf>
    <xf numFmtId="0" fontId="10" fillId="32" borderId="51" xfId="0" applyFont="1" applyFill="1" applyBorder="1" applyAlignment="1" applyProtection="1">
      <alignment horizontal="left" vertical="center" wrapText="1"/>
    </xf>
    <xf numFmtId="0" fontId="48" fillId="34" borderId="83" xfId="0" applyFont="1" applyFill="1" applyBorder="1" applyAlignment="1" applyProtection="1">
      <alignment horizontal="left" vertical="center" wrapText="1"/>
    </xf>
    <xf numFmtId="0" fontId="48" fillId="34" borderId="35" xfId="0" applyFont="1" applyFill="1" applyBorder="1" applyAlignment="1" applyProtection="1">
      <alignment horizontal="left" vertical="center" wrapText="1"/>
    </xf>
    <xf numFmtId="0" fontId="45" fillId="34" borderId="28" xfId="0" applyFont="1" applyFill="1" applyBorder="1" applyAlignment="1" applyProtection="1">
      <alignment horizontal="left" vertical="center" wrapText="1"/>
    </xf>
    <xf numFmtId="0" fontId="48" fillId="34" borderId="71" xfId="0" applyFont="1" applyFill="1" applyBorder="1" applyAlignment="1" applyProtection="1">
      <alignment horizontal="center" vertical="center" wrapText="1"/>
    </xf>
    <xf numFmtId="0" fontId="48" fillId="34" borderId="39" xfId="0" applyFont="1" applyFill="1" applyBorder="1" applyAlignment="1" applyProtection="1">
      <alignment horizontal="center" vertical="center" wrapText="1"/>
    </xf>
    <xf numFmtId="0" fontId="48" fillId="34" borderId="76"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17" borderId="64" xfId="0" applyFont="1" applyFill="1" applyBorder="1" applyAlignment="1" applyProtection="1">
      <alignment horizontal="center" vertical="center" wrapText="1"/>
    </xf>
    <xf numFmtId="0" fontId="10" fillId="17" borderId="30" xfId="0" applyFont="1" applyFill="1" applyBorder="1" applyAlignment="1" applyProtection="1">
      <alignment horizontal="center" vertical="center" wrapText="1"/>
    </xf>
    <xf numFmtId="0" fontId="14" fillId="0" borderId="0" xfId="0" applyFont="1" applyBorder="1" applyAlignment="1" applyProtection="1">
      <alignment horizontal="center" vertical="center"/>
    </xf>
    <xf numFmtId="0" fontId="8" fillId="21" borderId="84" xfId="0" applyFont="1" applyFill="1" applyBorder="1" applyAlignment="1" applyProtection="1">
      <alignment horizontal="center" vertical="center" wrapText="1"/>
    </xf>
    <xf numFmtId="0" fontId="8" fillId="21" borderId="51" xfId="0" applyFont="1" applyFill="1" applyBorder="1" applyAlignment="1" applyProtection="1">
      <alignment horizontal="center" vertical="center" wrapText="1"/>
    </xf>
    <xf numFmtId="0" fontId="10" fillId="0" borderId="85" xfId="0" applyFont="1" applyFill="1" applyBorder="1" applyAlignment="1" applyProtection="1">
      <alignment horizontal="center" vertical="center" wrapText="1"/>
    </xf>
    <xf numFmtId="0" fontId="10" fillId="0" borderId="86" xfId="0" applyFont="1" applyFill="1" applyBorder="1" applyAlignment="1" applyProtection="1">
      <alignment horizontal="center" vertical="center" wrapText="1"/>
    </xf>
    <xf numFmtId="0" fontId="10" fillId="17" borderId="84" xfId="0" applyFont="1" applyFill="1" applyBorder="1" applyAlignment="1" applyProtection="1">
      <alignment horizontal="center" vertical="center" wrapText="1"/>
    </xf>
    <xf numFmtId="0" fontId="10" fillId="17" borderId="51" xfId="0" applyFont="1" applyFill="1" applyBorder="1" applyAlignment="1" applyProtection="1">
      <alignment horizontal="center" vertical="center" wrapText="1"/>
    </xf>
    <xf numFmtId="0" fontId="10" fillId="0" borderId="84"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48" fillId="34" borderId="38"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1" fontId="8" fillId="0" borderId="97" xfId="0" applyNumberFormat="1" applyFont="1" applyFill="1" applyBorder="1" applyAlignment="1" applyProtection="1">
      <alignment horizontal="center"/>
    </xf>
    <xf numFmtId="0" fontId="14" fillId="23" borderId="0" xfId="0" applyFont="1" applyFill="1" applyBorder="1" applyAlignment="1" applyProtection="1">
      <alignment horizontal="center" vertical="center" wrapText="1"/>
    </xf>
    <xf numFmtId="0" fontId="14" fillId="23" borderId="0" xfId="0" applyFont="1" applyFill="1" applyBorder="1" applyAlignment="1" applyProtection="1">
      <alignment horizontal="center" vertical="center"/>
    </xf>
    <xf numFmtId="0" fontId="12" fillId="23" borderId="0" xfId="0" applyFont="1" applyFill="1" applyBorder="1" applyAlignment="1" applyProtection="1">
      <alignment horizontal="center" vertical="center"/>
    </xf>
    <xf numFmtId="0" fontId="8" fillId="0" borderId="50" xfId="0" applyFont="1" applyFill="1" applyBorder="1" applyAlignment="1" applyProtection="1">
      <alignment horizontal="center" vertical="center" wrapText="1"/>
    </xf>
    <xf numFmtId="0" fontId="8" fillId="0" borderId="61" xfId="0" applyFont="1" applyFill="1" applyBorder="1" applyAlignment="1" applyProtection="1">
      <alignment horizontal="center" vertical="center" wrapText="1"/>
    </xf>
    <xf numFmtId="0" fontId="46" fillId="23" borderId="0" xfId="0" applyFont="1" applyFill="1" applyBorder="1" applyAlignment="1" applyProtection="1">
      <alignment horizontal="center" vertical="center" wrapText="1"/>
    </xf>
    <xf numFmtId="0" fontId="8" fillId="0" borderId="50"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30" xfId="0" applyFont="1" applyFill="1" applyBorder="1" applyAlignment="1">
      <alignment horizontal="center" vertical="center" wrapText="1"/>
    </xf>
    <xf numFmtId="1" fontId="8" fillId="0" borderId="30" xfId="0" applyNumberFormat="1" applyFont="1" applyFill="1" applyBorder="1" applyAlignment="1" applyProtection="1">
      <alignment horizontal="center"/>
    </xf>
    <xf numFmtId="1" fontId="8" fillId="0" borderId="32" xfId="0" applyNumberFormat="1" applyFont="1" applyFill="1" applyBorder="1" applyAlignment="1" applyProtection="1">
      <alignment horizontal="center"/>
    </xf>
    <xf numFmtId="0" fontId="10" fillId="32" borderId="87" xfId="0" applyFont="1" applyFill="1" applyBorder="1" applyAlignment="1" applyProtection="1">
      <alignment horizontal="left"/>
    </xf>
    <xf numFmtId="0" fontId="10" fillId="32" borderId="22" xfId="0" applyFont="1" applyFill="1" applyBorder="1" applyAlignment="1" applyProtection="1">
      <alignment horizontal="left"/>
    </xf>
    <xf numFmtId="0" fontId="10" fillId="32" borderId="25" xfId="0" applyFont="1" applyFill="1" applyBorder="1" applyAlignment="1" applyProtection="1">
      <alignment horizontal="left"/>
    </xf>
    <xf numFmtId="0" fontId="44" fillId="23" borderId="0" xfId="0" applyFont="1" applyFill="1" applyAlignment="1" applyProtection="1">
      <alignment horizontal="left"/>
    </xf>
    <xf numFmtId="0" fontId="10" fillId="21" borderId="83" xfId="0" applyFont="1" applyFill="1" applyBorder="1" applyAlignment="1" applyProtection="1">
      <alignment horizontal="center" vertical="center"/>
    </xf>
    <xf numFmtId="0" fontId="10" fillId="21" borderId="50" xfId="0" applyFont="1" applyFill="1" applyBorder="1" applyAlignment="1" applyProtection="1">
      <alignment horizontal="center" vertical="center"/>
    </xf>
    <xf numFmtId="0" fontId="8" fillId="36" borderId="84" xfId="0" applyFont="1" applyFill="1" applyBorder="1" applyAlignment="1" applyProtection="1">
      <alignment horizontal="left"/>
    </xf>
    <xf numFmtId="0" fontId="8" fillId="36" borderId="45" xfId="0" applyFont="1" applyFill="1" applyBorder="1" applyAlignment="1" applyProtection="1">
      <alignment horizontal="left"/>
    </xf>
    <xf numFmtId="0" fontId="10" fillId="36" borderId="85" xfId="0" applyFont="1" applyFill="1" applyBorder="1" applyAlignment="1" applyProtection="1">
      <alignment horizontal="left"/>
    </xf>
    <xf numFmtId="0" fontId="10" fillId="36" borderId="66" xfId="0" applyFont="1" applyFill="1" applyBorder="1" applyAlignment="1" applyProtection="1">
      <alignment horizontal="left"/>
    </xf>
    <xf numFmtId="0" fontId="10" fillId="32" borderId="84" xfId="0" applyFont="1" applyFill="1" applyBorder="1" applyAlignment="1" applyProtection="1">
      <alignment horizontal="left"/>
    </xf>
    <xf numFmtId="0" fontId="10" fillId="32" borderId="51" xfId="0" applyFont="1" applyFill="1" applyBorder="1" applyAlignment="1" applyProtection="1">
      <alignment horizontal="left"/>
    </xf>
    <xf numFmtId="0" fontId="10" fillId="32" borderId="52" xfId="0" applyFont="1" applyFill="1" applyBorder="1" applyAlignment="1" applyProtection="1">
      <alignment horizontal="left"/>
    </xf>
    <xf numFmtId="0" fontId="10" fillId="36" borderId="92" xfId="0" applyFont="1" applyFill="1" applyBorder="1" applyAlignment="1" applyProtection="1">
      <alignment horizontal="left"/>
    </xf>
    <xf numFmtId="0" fontId="10" fillId="36" borderId="79" xfId="0" applyFont="1" applyFill="1" applyBorder="1" applyAlignment="1" applyProtection="1">
      <alignment horizontal="left"/>
    </xf>
    <xf numFmtId="0" fontId="10" fillId="32" borderId="84" xfId="0" applyFont="1" applyFill="1" applyBorder="1" applyAlignment="1" applyProtection="1">
      <alignment horizontal="left" vertical="center"/>
    </xf>
    <xf numFmtId="0" fontId="10" fillId="32" borderId="52" xfId="0" applyFont="1" applyFill="1" applyBorder="1" applyAlignment="1" applyProtection="1">
      <alignment horizontal="left" vertical="center"/>
    </xf>
    <xf numFmtId="0" fontId="10" fillId="32" borderId="92" xfId="0" applyFont="1" applyFill="1" applyBorder="1" applyAlignment="1" applyProtection="1">
      <alignment horizontal="left" vertical="center"/>
    </xf>
    <xf numFmtId="0" fontId="10" fillId="32" borderId="70" xfId="0" applyFont="1" applyFill="1" applyBorder="1" applyAlignment="1" applyProtection="1">
      <alignment horizontal="left" vertical="center"/>
    </xf>
    <xf numFmtId="4" fontId="8" fillId="36" borderId="50" xfId="0" applyNumberFormat="1" applyFont="1" applyFill="1" applyBorder="1" applyAlignment="1" applyProtection="1">
      <alignment horizontal="center" vertical="center"/>
    </xf>
    <xf numFmtId="4" fontId="8" fillId="36" borderId="61" xfId="0" applyNumberFormat="1" applyFont="1" applyFill="1" applyBorder="1" applyAlignment="1" applyProtection="1">
      <alignment horizontal="center" vertical="center"/>
    </xf>
    <xf numFmtId="4" fontId="8" fillId="36" borderId="11" xfId="0" applyNumberFormat="1" applyFont="1" applyFill="1" applyBorder="1" applyAlignment="1" applyProtection="1">
      <alignment horizontal="center" vertical="center"/>
    </xf>
    <xf numFmtId="4" fontId="8" fillId="36" borderId="29" xfId="0" applyNumberFormat="1" applyFont="1" applyFill="1" applyBorder="1" applyAlignment="1" applyProtection="1">
      <alignment horizontal="center" vertical="center"/>
    </xf>
    <xf numFmtId="4" fontId="8" fillId="36" borderId="30" xfId="0" applyNumberFormat="1" applyFont="1" applyFill="1" applyBorder="1" applyAlignment="1" applyProtection="1">
      <alignment horizontal="center" vertical="center"/>
    </xf>
    <xf numFmtId="4" fontId="8" fillId="36" borderId="32" xfId="0" applyNumberFormat="1" applyFont="1" applyFill="1" applyBorder="1" applyAlignment="1" applyProtection="1">
      <alignment horizontal="center" vertical="center"/>
    </xf>
    <xf numFmtId="0" fontId="8" fillId="36" borderId="50" xfId="0" applyFont="1" applyFill="1" applyBorder="1" applyAlignment="1" applyProtection="1">
      <alignment horizontal="center" vertical="center" wrapText="1"/>
    </xf>
    <xf numFmtId="0" fontId="8" fillId="36" borderId="11" xfId="0" applyFont="1" applyFill="1" applyBorder="1" applyAlignment="1" applyProtection="1">
      <alignment horizontal="center" vertical="center" wrapText="1"/>
    </xf>
    <xf numFmtId="0" fontId="8" fillId="36" borderId="30" xfId="0" applyFont="1" applyFill="1" applyBorder="1" applyAlignment="1" applyProtection="1">
      <alignment horizontal="center" vertical="center" wrapText="1"/>
    </xf>
    <xf numFmtId="3" fontId="10" fillId="17" borderId="28" xfId="0" applyNumberFormat="1" applyFont="1" applyFill="1" applyBorder="1" applyAlignment="1" applyProtection="1">
      <alignment horizontal="center"/>
    </xf>
    <xf numFmtId="3" fontId="10" fillId="17" borderId="11" xfId="0" applyNumberFormat="1" applyFont="1" applyFill="1" applyBorder="1" applyAlignment="1" applyProtection="1">
      <alignment horizontal="center"/>
    </xf>
    <xf numFmtId="3" fontId="10" fillId="21" borderId="64" xfId="0" applyNumberFormat="1" applyFont="1" applyFill="1" applyBorder="1" applyAlignment="1" applyProtection="1">
      <alignment horizontal="center"/>
    </xf>
    <xf numFmtId="3" fontId="10" fillId="21" borderId="30" xfId="0" applyNumberFormat="1" applyFont="1" applyFill="1" applyBorder="1" applyAlignment="1" applyProtection="1">
      <alignment horizontal="center"/>
    </xf>
    <xf numFmtId="3" fontId="10" fillId="17" borderId="85" xfId="0" applyNumberFormat="1" applyFont="1" applyFill="1" applyBorder="1" applyAlignment="1" applyProtection="1">
      <alignment horizontal="center" vertical="center" wrapText="1"/>
    </xf>
    <xf numFmtId="0" fontId="40" fillId="0" borderId="86" xfId="0" applyFont="1" applyBorder="1" applyAlignment="1" applyProtection="1">
      <alignment horizontal="center" vertical="center" wrapText="1"/>
    </xf>
    <xf numFmtId="0" fontId="9" fillId="23" borderId="0" xfId="0" applyFont="1" applyFill="1" applyBorder="1" applyAlignment="1" applyProtection="1">
      <alignment horizontal="center" vertical="center"/>
    </xf>
    <xf numFmtId="0" fontId="48" fillId="21" borderId="69" xfId="0" applyFont="1" applyFill="1" applyBorder="1" applyAlignment="1" applyProtection="1">
      <alignment horizontal="center" vertical="center" wrapText="1"/>
    </xf>
    <xf numFmtId="0" fontId="48" fillId="21" borderId="36" xfId="0" applyFont="1" applyFill="1" applyBorder="1" applyAlignment="1" applyProtection="1">
      <alignment horizontal="center" vertical="center" wrapText="1"/>
    </xf>
    <xf numFmtId="0" fontId="48" fillId="21" borderId="71" xfId="0" applyFont="1" applyFill="1" applyBorder="1" applyAlignment="1" applyProtection="1">
      <alignment horizontal="center" vertical="center" wrapText="1"/>
    </xf>
    <xf numFmtId="0" fontId="48" fillId="21" borderId="35" xfId="0" applyFont="1" applyFill="1" applyBorder="1" applyAlignment="1" applyProtection="1">
      <alignment horizontal="center" vertical="center" wrapText="1"/>
    </xf>
    <xf numFmtId="0" fontId="48" fillId="21" borderId="50" xfId="0" applyFont="1" applyFill="1" applyBorder="1" applyAlignment="1" applyProtection="1">
      <alignment horizontal="center" vertical="center" wrapText="1"/>
    </xf>
    <xf numFmtId="0" fontId="48" fillId="21" borderId="11" xfId="0" applyFont="1" applyFill="1" applyBorder="1" applyAlignment="1" applyProtection="1">
      <alignment horizontal="center" vertical="center" wrapText="1"/>
    </xf>
    <xf numFmtId="0" fontId="48" fillId="21" borderId="44" xfId="0" applyFont="1" applyFill="1" applyBorder="1" applyAlignment="1" applyProtection="1">
      <alignment horizontal="center" vertical="center"/>
    </xf>
    <xf numFmtId="0" fontId="48" fillId="21" borderId="22" xfId="0" applyFont="1" applyFill="1" applyBorder="1" applyAlignment="1" applyProtection="1">
      <alignment horizontal="center" vertical="center"/>
    </xf>
    <xf numFmtId="0" fontId="48" fillId="21" borderId="25" xfId="0" applyFont="1" applyFill="1" applyBorder="1" applyAlignment="1" applyProtection="1">
      <alignment horizontal="center" vertical="center"/>
    </xf>
    <xf numFmtId="0" fontId="101" fillId="0" borderId="84" xfId="75" applyFont="1" applyBorder="1" applyAlignment="1">
      <alignment horizontal="left"/>
    </xf>
    <xf numFmtId="0" fontId="101" fillId="0" borderId="51" xfId="75" applyFont="1" applyBorder="1" applyAlignment="1">
      <alignment horizontal="left"/>
    </xf>
    <xf numFmtId="0" fontId="101" fillId="0" borderId="52" xfId="75" applyFont="1" applyBorder="1" applyAlignment="1">
      <alignment horizontal="left"/>
    </xf>
    <xf numFmtId="0" fontId="101" fillId="0" borderId="63" xfId="75" applyFont="1" applyBorder="1" applyAlignment="1">
      <alignment horizontal="left"/>
    </xf>
    <xf numFmtId="0" fontId="101" fillId="0" borderId="53" xfId="75" applyFont="1" applyBorder="1" applyAlignment="1">
      <alignment horizontal="left"/>
    </xf>
    <xf numFmtId="0" fontId="101" fillId="0" borderId="102" xfId="75" applyFont="1" applyBorder="1" applyAlignment="1">
      <alignment horizontal="left"/>
    </xf>
    <xf numFmtId="0" fontId="48" fillId="33" borderId="83" xfId="76" applyNumberFormat="1" applyFont="1" applyFill="1" applyBorder="1" applyAlignment="1">
      <alignment horizontal="center" vertical="center"/>
    </xf>
    <xf numFmtId="0" fontId="48" fillId="33" borderId="50" xfId="76" applyNumberFormat="1" applyFont="1" applyFill="1" applyBorder="1" applyAlignment="1">
      <alignment horizontal="center" vertical="center"/>
    </xf>
    <xf numFmtId="0" fontId="48" fillId="33" borderId="61" xfId="76" applyNumberFormat="1" applyFont="1" applyFill="1" applyBorder="1" applyAlignment="1">
      <alignment horizontal="center" vertical="center"/>
    </xf>
    <xf numFmtId="0" fontId="48" fillId="33" borderId="78" xfId="76" applyNumberFormat="1" applyFont="1" applyFill="1" applyBorder="1" applyAlignment="1">
      <alignment horizontal="center" vertical="center"/>
    </xf>
    <xf numFmtId="0" fontId="48" fillId="33" borderId="44" xfId="76" applyNumberFormat="1" applyFont="1" applyFill="1" applyBorder="1" applyAlignment="1">
      <alignment horizontal="center" vertical="center"/>
    </xf>
    <xf numFmtId="0" fontId="48" fillId="21" borderId="88" xfId="76" applyNumberFormat="1" applyFont="1" applyFill="1" applyBorder="1" applyAlignment="1" applyProtection="1">
      <alignment horizontal="center" vertical="center" wrapText="1"/>
    </xf>
    <xf numFmtId="0" fontId="48" fillId="21" borderId="95" xfId="76" applyNumberFormat="1" applyFont="1" applyFill="1" applyBorder="1" applyAlignment="1" applyProtection="1">
      <alignment horizontal="center" vertical="center" wrapText="1"/>
    </xf>
    <xf numFmtId="0" fontId="48" fillId="21" borderId="96" xfId="76" applyNumberFormat="1" applyFont="1" applyFill="1" applyBorder="1" applyAlignment="1" applyProtection="1">
      <alignment horizontal="center" vertical="center" wrapText="1"/>
    </xf>
    <xf numFmtId="0" fontId="48" fillId="21" borderId="99" xfId="76" applyNumberFormat="1" applyFont="1" applyFill="1" applyBorder="1" applyAlignment="1" applyProtection="1">
      <alignment horizontal="center" vertical="center" wrapText="1"/>
    </xf>
    <xf numFmtId="0" fontId="48" fillId="21" borderId="90" xfId="76" applyNumberFormat="1" applyFont="1" applyFill="1" applyBorder="1" applyAlignment="1" applyProtection="1">
      <alignment horizontal="center" vertical="center" wrapText="1"/>
    </xf>
    <xf numFmtId="0" fontId="48" fillId="21" borderId="112" xfId="76" applyNumberFormat="1" applyFont="1" applyFill="1" applyBorder="1" applyAlignment="1" applyProtection="1">
      <alignment horizontal="center" vertical="center" wrapText="1"/>
    </xf>
    <xf numFmtId="0" fontId="101" fillId="24" borderId="87" xfId="75" applyFont="1" applyFill="1" applyBorder="1" applyAlignment="1">
      <alignment horizontal="left"/>
    </xf>
    <xf numFmtId="0" fontId="101" fillId="24" borderId="22" xfId="75" applyFont="1" applyFill="1" applyBorder="1" applyAlignment="1">
      <alignment horizontal="left"/>
    </xf>
    <xf numFmtId="0" fontId="101" fillId="24" borderId="25" xfId="75" applyFont="1" applyFill="1" applyBorder="1" applyAlignment="1">
      <alignment horizontal="left"/>
    </xf>
    <xf numFmtId="0" fontId="101" fillId="0" borderId="87" xfId="75" applyFont="1" applyBorder="1" applyAlignment="1">
      <alignment horizontal="left"/>
    </xf>
    <xf numFmtId="0" fontId="101" fillId="0" borderId="22" xfId="75" applyFont="1" applyBorder="1" applyAlignment="1">
      <alignment horizontal="left"/>
    </xf>
    <xf numFmtId="0" fontId="101" fillId="0" borderId="25" xfId="75" applyFont="1" applyBorder="1" applyAlignment="1">
      <alignment horizontal="left"/>
    </xf>
    <xf numFmtId="0" fontId="101" fillId="0" borderId="85" xfId="75" applyFont="1" applyBorder="1" applyAlignment="1">
      <alignment horizontal="left"/>
    </xf>
    <xf numFmtId="0" fontId="101" fillId="0" borderId="86" xfId="75" applyFont="1" applyBorder="1" applyAlignment="1">
      <alignment horizontal="left"/>
    </xf>
    <xf numFmtId="0" fontId="101" fillId="0" borderId="97" xfId="75" applyFont="1" applyBorder="1" applyAlignment="1">
      <alignment horizontal="left"/>
    </xf>
    <xf numFmtId="1" fontId="45" fillId="23" borderId="65" xfId="0" applyNumberFormat="1" applyFont="1" applyFill="1" applyBorder="1" applyAlignment="1" applyProtection="1">
      <alignment horizontal="center"/>
    </xf>
    <xf numFmtId="0" fontId="45" fillId="23" borderId="97" xfId="0" applyFont="1" applyFill="1" applyBorder="1" applyAlignment="1" applyProtection="1">
      <alignment horizontal="center"/>
    </xf>
    <xf numFmtId="0" fontId="10" fillId="32" borderId="33" xfId="79" applyFont="1" applyFill="1" applyBorder="1" applyAlignment="1">
      <alignment horizontal="center" vertical="center" wrapText="1"/>
    </xf>
    <xf numFmtId="0" fontId="10" fillId="32" borderId="51" xfId="79" applyFont="1" applyFill="1" applyBorder="1" applyAlignment="1">
      <alignment horizontal="center" vertical="center" wrapText="1"/>
    </xf>
    <xf numFmtId="0" fontId="10" fillId="32" borderId="52" xfId="79" applyFont="1" applyFill="1" applyBorder="1" applyAlignment="1">
      <alignment horizontal="center" vertical="center" wrapText="1"/>
    </xf>
    <xf numFmtId="0" fontId="8" fillId="23" borderId="44" xfId="79" applyFont="1" applyFill="1" applyBorder="1" applyAlignment="1">
      <alignment horizontal="left" vertical="center" wrapText="1"/>
    </xf>
    <xf numFmtId="0" fontId="8" fillId="23" borderId="22" xfId="79" applyFont="1" applyFill="1" applyBorder="1" applyAlignment="1">
      <alignment horizontal="left" vertical="center" wrapText="1"/>
    </xf>
    <xf numFmtId="0" fontId="8" fillId="23" borderId="78" xfId="79" applyFont="1" applyFill="1" applyBorder="1" applyAlignment="1">
      <alignment horizontal="left" vertical="center" wrapText="1"/>
    </xf>
    <xf numFmtId="0" fontId="48" fillId="33" borderId="87" xfId="0" applyFont="1" applyFill="1" applyBorder="1" applyAlignment="1">
      <alignment horizontal="left" vertical="center" wrapText="1"/>
    </xf>
    <xf numFmtId="0" fontId="48" fillId="33" borderId="22" xfId="0" applyFont="1" applyFill="1" applyBorder="1" applyAlignment="1">
      <alignment horizontal="left" vertical="center" wrapText="1"/>
    </xf>
    <xf numFmtId="0" fontId="48" fillId="33" borderId="78" xfId="0" applyFont="1" applyFill="1" applyBorder="1" applyAlignment="1">
      <alignment horizontal="left" vertical="center" wrapText="1"/>
    </xf>
    <xf numFmtId="0" fontId="48" fillId="33" borderId="84" xfId="0" applyFont="1" applyFill="1" applyBorder="1" applyAlignment="1">
      <alignment horizontal="left" vertical="center" wrapText="1"/>
    </xf>
    <xf numFmtId="0" fontId="48" fillId="33" borderId="51" xfId="0" applyFont="1" applyFill="1" applyBorder="1" applyAlignment="1">
      <alignment horizontal="left" vertical="center" wrapText="1"/>
    </xf>
    <xf numFmtId="0" fontId="48" fillId="33" borderId="45" xfId="0" applyFont="1" applyFill="1" applyBorder="1" applyAlignment="1">
      <alignment horizontal="left" vertical="center" wrapText="1"/>
    </xf>
    <xf numFmtId="0" fontId="48" fillId="33" borderId="85" xfId="0" applyFont="1" applyFill="1" applyBorder="1" applyAlignment="1">
      <alignment horizontal="center" vertical="center" wrapText="1"/>
    </xf>
    <xf numFmtId="0" fontId="48" fillId="33" borderId="86" xfId="0" applyFont="1" applyFill="1" applyBorder="1" applyAlignment="1">
      <alignment horizontal="center" vertical="center" wrapText="1"/>
    </xf>
    <xf numFmtId="0" fontId="48" fillId="33" borderId="66" xfId="0" applyFont="1" applyFill="1" applyBorder="1" applyAlignment="1">
      <alignment horizontal="center" vertical="center" wrapText="1"/>
    </xf>
    <xf numFmtId="0" fontId="48" fillId="33" borderId="65" xfId="0" applyFont="1" applyFill="1" applyBorder="1" applyAlignment="1" applyProtection="1">
      <alignment horizontal="center"/>
    </xf>
    <xf numFmtId="0" fontId="48" fillId="33" borderId="66" xfId="0" applyFont="1" applyFill="1" applyBorder="1" applyAlignment="1" applyProtection="1">
      <alignment horizontal="center"/>
    </xf>
    <xf numFmtId="0" fontId="45" fillId="23" borderId="65" xfId="0" applyFont="1" applyFill="1" applyBorder="1" applyAlignment="1">
      <alignment horizontal="center" vertical="center" wrapText="1"/>
    </xf>
    <xf numFmtId="0" fontId="45" fillId="23" borderId="66" xfId="0" applyFont="1" applyFill="1" applyBorder="1" applyAlignment="1">
      <alignment horizontal="center" vertical="center" wrapText="1"/>
    </xf>
    <xf numFmtId="0" fontId="46" fillId="23" borderId="0" xfId="0" applyFont="1" applyFill="1" applyAlignment="1">
      <alignment horizontal="center" vertical="center" wrapText="1"/>
    </xf>
    <xf numFmtId="0" fontId="45" fillId="23" borderId="44" xfId="0" applyFont="1" applyFill="1" applyBorder="1" applyAlignment="1">
      <alignment horizontal="center" vertical="center" wrapText="1"/>
    </xf>
    <xf numFmtId="0" fontId="45" fillId="23" borderId="22" xfId="0" applyFont="1" applyFill="1" applyBorder="1" applyAlignment="1">
      <alignment horizontal="center" vertical="center" wrapText="1"/>
    </xf>
    <xf numFmtId="0" fontId="45" fillId="23" borderId="25" xfId="0" applyFont="1" applyFill="1" applyBorder="1" applyAlignment="1">
      <alignment horizontal="center" vertical="center" wrapText="1"/>
    </xf>
    <xf numFmtId="0" fontId="45" fillId="23" borderId="33" xfId="0" applyFont="1" applyFill="1" applyBorder="1" applyAlignment="1">
      <alignment horizontal="center" vertical="center" wrapText="1"/>
    </xf>
    <xf numFmtId="0" fontId="45" fillId="23" borderId="51" xfId="0" applyFont="1" applyFill="1" applyBorder="1" applyAlignment="1">
      <alignment horizontal="center" vertical="center" wrapText="1"/>
    </xf>
    <xf numFmtId="0" fontId="45" fillId="23" borderId="52" xfId="0" applyFont="1" applyFill="1" applyBorder="1" applyAlignment="1">
      <alignment horizontal="center" vertical="center" wrapText="1"/>
    </xf>
    <xf numFmtId="0" fontId="48" fillId="33" borderId="71" xfId="0" applyFont="1" applyFill="1" applyBorder="1" applyAlignment="1" applyProtection="1">
      <alignment horizontal="center" vertical="center" wrapText="1"/>
    </xf>
    <xf numFmtId="0" fontId="48" fillId="33" borderId="39" xfId="0" applyFont="1" applyFill="1" applyBorder="1" applyAlignment="1" applyProtection="1">
      <alignment horizontal="center" vertical="center" wrapText="1"/>
    </xf>
    <xf numFmtId="4" fontId="48" fillId="33" borderId="87" xfId="0" applyNumberFormat="1" applyFont="1" applyFill="1" applyBorder="1" applyAlignment="1">
      <alignment horizontal="center"/>
    </xf>
    <xf numFmtId="4" fontId="48" fillId="33" borderId="22" xfId="0" applyNumberFormat="1" applyFont="1" applyFill="1" applyBorder="1" applyAlignment="1">
      <alignment horizontal="center"/>
    </xf>
    <xf numFmtId="4" fontId="48" fillId="33" borderId="25" xfId="0" applyNumberFormat="1" applyFont="1" applyFill="1" applyBorder="1" applyAlignment="1">
      <alignment horizontal="center"/>
    </xf>
    <xf numFmtId="0" fontId="48" fillId="33" borderId="44" xfId="0" applyFont="1" applyFill="1" applyBorder="1" applyAlignment="1" applyProtection="1">
      <alignment horizontal="center" vertical="center" wrapText="1"/>
    </xf>
    <xf numFmtId="0" fontId="48" fillId="33" borderId="22" xfId="0" applyFont="1" applyFill="1" applyBorder="1" applyAlignment="1" applyProtection="1">
      <alignment horizontal="center" vertical="center" wrapText="1"/>
    </xf>
    <xf numFmtId="0" fontId="48" fillId="33" borderId="25" xfId="0" applyFont="1" applyFill="1" applyBorder="1" applyAlignment="1" applyProtection="1">
      <alignment horizontal="center" vertical="center" wrapText="1"/>
    </xf>
    <xf numFmtId="0" fontId="48" fillId="33" borderId="83"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8" fillId="33" borderId="28"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22" xfId="0" applyFont="1" applyFill="1" applyBorder="1" applyAlignment="1">
      <alignment horizontal="center"/>
    </xf>
    <xf numFmtId="0" fontId="48" fillId="33" borderId="25" xfId="0" applyFont="1" applyFill="1" applyBorder="1" applyAlignment="1">
      <alignment horizontal="center"/>
    </xf>
    <xf numFmtId="0" fontId="48" fillId="33" borderId="83" xfId="0" applyFont="1" applyFill="1" applyBorder="1" applyAlignment="1">
      <alignment horizontal="center" wrapText="1"/>
    </xf>
    <xf numFmtId="0" fontId="48" fillId="33" borderId="50" xfId="0" applyFont="1" applyFill="1" applyBorder="1" applyAlignment="1">
      <alignment horizontal="center" wrapText="1"/>
    </xf>
    <xf numFmtId="0" fontId="48" fillId="33" borderId="61" xfId="0" applyFont="1" applyFill="1" applyBorder="1" applyAlignment="1">
      <alignment horizontal="center" wrapText="1"/>
    </xf>
    <xf numFmtId="0" fontId="48" fillId="33" borderId="87" xfId="0" applyFont="1" applyFill="1" applyBorder="1" applyAlignment="1">
      <alignment horizontal="center" vertical="center" wrapText="1"/>
    </xf>
    <xf numFmtId="0" fontId="48" fillId="33" borderId="78" xfId="0" applyFont="1" applyFill="1" applyBorder="1" applyAlignment="1">
      <alignment horizontal="center" vertical="center" wrapText="1"/>
    </xf>
    <xf numFmtId="0" fontId="48" fillId="33" borderId="84" xfId="0" applyFont="1" applyFill="1" applyBorder="1" applyAlignment="1">
      <alignment horizontal="center" vertical="center" wrapText="1"/>
    </xf>
    <xf numFmtId="0" fontId="48" fillId="33" borderId="45" xfId="0" applyFont="1" applyFill="1" applyBorder="1" applyAlignment="1">
      <alignment horizontal="center" vertical="center" wrapText="1"/>
    </xf>
    <xf numFmtId="0" fontId="14" fillId="23" borderId="0" xfId="0" applyFont="1" applyFill="1" applyBorder="1" applyAlignment="1">
      <alignment horizontal="center" vertical="center" wrapText="1"/>
    </xf>
    <xf numFmtId="0" fontId="48" fillId="33" borderId="65" xfId="0" applyFont="1" applyFill="1" applyBorder="1" applyAlignment="1" applyProtection="1">
      <alignment horizontal="left"/>
    </xf>
    <xf numFmtId="0" fontId="48" fillId="33" borderId="66" xfId="0" applyFont="1" applyFill="1" applyBorder="1" applyAlignment="1" applyProtection="1">
      <alignment horizontal="left"/>
    </xf>
    <xf numFmtId="0" fontId="45" fillId="23" borderId="86" xfId="0" applyFont="1" applyFill="1" applyBorder="1" applyAlignment="1">
      <alignment horizontal="center" vertical="center" wrapText="1"/>
    </xf>
    <xf numFmtId="1" fontId="45" fillId="23" borderId="86" xfId="0" applyNumberFormat="1" applyFont="1" applyFill="1" applyBorder="1" applyAlignment="1" applyProtection="1">
      <alignment horizontal="center"/>
    </xf>
    <xf numFmtId="1" fontId="45" fillId="23" borderId="97" xfId="0" applyNumberFormat="1" applyFont="1" applyFill="1" applyBorder="1" applyAlignment="1" applyProtection="1">
      <alignment horizontal="center"/>
    </xf>
    <xf numFmtId="0" fontId="48" fillId="33" borderId="86" xfId="0" applyFont="1" applyFill="1" applyBorder="1" applyAlignment="1" applyProtection="1">
      <alignment horizontal="left"/>
    </xf>
    <xf numFmtId="3" fontId="48" fillId="21" borderId="64" xfId="0" applyNumberFormat="1" applyFont="1" applyFill="1" applyBorder="1" applyAlignment="1">
      <alignment horizontal="center"/>
    </xf>
    <xf numFmtId="3" fontId="48" fillId="21" borderId="30" xfId="0" applyNumberFormat="1" applyFont="1" applyFill="1" applyBorder="1" applyAlignment="1">
      <alignment horizontal="center"/>
    </xf>
    <xf numFmtId="3" fontId="48" fillId="17" borderId="64" xfId="0" applyNumberFormat="1" applyFont="1" applyFill="1" applyBorder="1" applyAlignment="1">
      <alignment horizontal="center"/>
    </xf>
    <xf numFmtId="3" fontId="48" fillId="17" borderId="30" xfId="0" applyNumberFormat="1" applyFont="1" applyFill="1" applyBorder="1" applyAlignment="1">
      <alignment horizontal="center"/>
    </xf>
    <xf numFmtId="0" fontId="48" fillId="33" borderId="50" xfId="0" applyFont="1" applyFill="1" applyBorder="1" applyAlignment="1">
      <alignment horizontal="center" vertical="center" wrapText="1"/>
    </xf>
    <xf numFmtId="0" fontId="48" fillId="33" borderId="11" xfId="0" applyFont="1" applyFill="1" applyBorder="1" applyAlignment="1">
      <alignment horizontal="center" vertical="center" wrapText="1"/>
    </xf>
    <xf numFmtId="3" fontId="48" fillId="17" borderId="28" xfId="0" applyNumberFormat="1" applyFont="1" applyFill="1" applyBorder="1" applyAlignment="1">
      <alignment horizontal="center"/>
    </xf>
    <xf numFmtId="3" fontId="48" fillId="17" borderId="11" xfId="0" applyNumberFormat="1" applyFont="1" applyFill="1" applyBorder="1" applyAlignment="1">
      <alignment horizontal="center"/>
    </xf>
    <xf numFmtId="4" fontId="48" fillId="33" borderId="25" xfId="0" applyNumberFormat="1" applyFont="1" applyFill="1" applyBorder="1" applyAlignment="1">
      <alignment horizontal="center" vertical="center" wrapText="1"/>
    </xf>
    <xf numFmtId="4" fontId="48" fillId="33" borderId="52" xfId="0" applyNumberFormat="1" applyFont="1" applyFill="1" applyBorder="1" applyAlignment="1">
      <alignment horizontal="center" vertical="center" wrapText="1"/>
    </xf>
    <xf numFmtId="0" fontId="48" fillId="33" borderId="83"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5" fillId="0" borderId="30" xfId="0" applyFont="1" applyFill="1" applyBorder="1" applyAlignment="1">
      <alignment horizontal="center" vertical="center" wrapText="1"/>
    </xf>
    <xf numFmtId="4" fontId="48" fillId="33" borderId="87" xfId="0" applyNumberFormat="1" applyFont="1" applyFill="1" applyBorder="1" applyAlignment="1">
      <alignment horizontal="center" vertical="center"/>
    </xf>
    <xf numFmtId="4" fontId="48" fillId="33" borderId="22" xfId="0" applyNumberFormat="1" applyFont="1" applyFill="1" applyBorder="1" applyAlignment="1">
      <alignment horizontal="center" vertical="center"/>
    </xf>
    <xf numFmtId="4" fontId="48" fillId="33" borderId="25" xfId="0" applyNumberFormat="1" applyFont="1" applyFill="1" applyBorder="1" applyAlignment="1">
      <alignment horizontal="center" vertical="center"/>
    </xf>
    <xf numFmtId="0" fontId="14" fillId="0" borderId="0" xfId="0" applyFont="1" applyAlignment="1">
      <alignment horizontal="center" vertical="center" wrapText="1"/>
    </xf>
    <xf numFmtId="0" fontId="48" fillId="33" borderId="28" xfId="0" applyFont="1" applyFill="1" applyBorder="1" applyAlignment="1">
      <alignment horizontal="left" vertical="center" wrapText="1"/>
    </xf>
    <xf numFmtId="0" fontId="48" fillId="33" borderId="11" xfId="0" applyFont="1" applyFill="1" applyBorder="1" applyAlignment="1">
      <alignment horizontal="left" vertical="center" wrapText="1"/>
    </xf>
    <xf numFmtId="0" fontId="48" fillId="33" borderId="64" xfId="0" applyFont="1" applyFill="1" applyBorder="1" applyAlignment="1">
      <alignment horizontal="left" vertical="center" wrapText="1"/>
    </xf>
    <xf numFmtId="0" fontId="48" fillId="33" borderId="30" xfId="0" applyFont="1" applyFill="1" applyBorder="1" applyAlignment="1">
      <alignment horizontal="left" vertical="center" wrapText="1"/>
    </xf>
    <xf numFmtId="0" fontId="45" fillId="0" borderId="50" xfId="0" applyFont="1" applyFill="1" applyBorder="1" applyAlignment="1">
      <alignment horizontal="center" vertical="center" wrapText="1"/>
    </xf>
    <xf numFmtId="0" fontId="45" fillId="0" borderId="61"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29" xfId="0" applyFont="1" applyFill="1" applyBorder="1" applyAlignment="1">
      <alignment horizontal="center" vertical="center" wrapText="1"/>
    </xf>
    <xf numFmtId="1" fontId="45" fillId="0" borderId="30" xfId="0" applyNumberFormat="1" applyFont="1" applyBorder="1" applyAlignment="1">
      <alignment horizontal="center"/>
    </xf>
    <xf numFmtId="1" fontId="45" fillId="0" borderId="32" xfId="0" applyNumberFormat="1" applyFont="1" applyBorder="1" applyAlignment="1">
      <alignment horizontal="center"/>
    </xf>
    <xf numFmtId="4" fontId="48" fillId="33" borderId="96" xfId="0" applyNumberFormat="1" applyFont="1" applyFill="1" applyBorder="1" applyAlignment="1">
      <alignment horizontal="center" vertical="center" wrapText="1"/>
    </xf>
    <xf numFmtId="4" fontId="48" fillId="33" borderId="112" xfId="0" applyNumberFormat="1" applyFont="1" applyFill="1" applyBorder="1" applyAlignment="1">
      <alignment horizontal="center" vertical="center" wrapText="1"/>
    </xf>
    <xf numFmtId="0" fontId="48" fillId="0" borderId="0"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90" xfId="0" applyFont="1" applyBorder="1" applyAlignment="1">
      <alignment horizontal="center" vertical="center" wrapText="1"/>
    </xf>
    <xf numFmtId="0" fontId="48" fillId="33" borderId="61" xfId="0" applyFont="1" applyFill="1" applyBorder="1" applyAlignment="1">
      <alignment horizontal="center" vertical="center" wrapText="1"/>
    </xf>
    <xf numFmtId="0" fontId="48" fillId="33" borderId="29" xfId="0" applyFont="1" applyFill="1" applyBorder="1" applyAlignment="1">
      <alignment horizontal="center" vertical="center" wrapText="1"/>
    </xf>
    <xf numFmtId="1" fontId="45" fillId="0" borderId="65" xfId="0" applyNumberFormat="1" applyFont="1" applyFill="1" applyBorder="1" applyAlignment="1" applyProtection="1">
      <alignment horizontal="center"/>
    </xf>
    <xf numFmtId="1" fontId="45" fillId="0" borderId="86" xfId="0" applyNumberFormat="1" applyFont="1" applyFill="1" applyBorder="1" applyAlignment="1" applyProtection="1">
      <alignment horizontal="center"/>
    </xf>
    <xf numFmtId="1" fontId="45" fillId="0" borderId="97" xfId="0" applyNumberFormat="1" applyFont="1" applyFill="1" applyBorder="1" applyAlignment="1" applyProtection="1">
      <alignment horizontal="center"/>
    </xf>
    <xf numFmtId="4" fontId="48" fillId="33" borderId="83" xfId="0" applyNumberFormat="1" applyFont="1" applyFill="1" applyBorder="1" applyAlignment="1">
      <alignment horizontal="center" vertical="center"/>
    </xf>
    <xf numFmtId="4" fontId="48" fillId="33" borderId="50" xfId="0" applyNumberFormat="1" applyFont="1" applyFill="1" applyBorder="1" applyAlignment="1">
      <alignment horizontal="center" vertical="center"/>
    </xf>
    <xf numFmtId="4" fontId="48" fillId="33" borderId="61" xfId="0" applyNumberFormat="1" applyFont="1" applyFill="1" applyBorder="1" applyAlignment="1">
      <alignment horizontal="center" vertical="center"/>
    </xf>
    <xf numFmtId="4" fontId="48" fillId="33" borderId="78" xfId="0" applyNumberFormat="1" applyFont="1" applyFill="1" applyBorder="1" applyAlignment="1">
      <alignment horizontal="center" vertical="center"/>
    </xf>
    <xf numFmtId="4" fontId="48" fillId="33" borderId="44" xfId="0" applyNumberFormat="1" applyFont="1" applyFill="1" applyBorder="1" applyAlignment="1">
      <alignment horizontal="center" vertical="center"/>
    </xf>
    <xf numFmtId="4" fontId="48" fillId="33" borderId="41" xfId="0" applyNumberFormat="1" applyFont="1" applyFill="1" applyBorder="1" applyAlignment="1">
      <alignment horizontal="center" vertical="center" wrapText="1"/>
    </xf>
    <xf numFmtId="4" fontId="48" fillId="33" borderId="117" xfId="0" applyNumberFormat="1" applyFont="1" applyFill="1" applyBorder="1" applyAlignment="1">
      <alignment horizontal="center" vertical="center" wrapText="1"/>
    </xf>
    <xf numFmtId="4" fontId="48" fillId="33" borderId="118" xfId="0" applyNumberFormat="1" applyFont="1" applyFill="1" applyBorder="1" applyAlignment="1">
      <alignment horizontal="center" vertical="center" wrapText="1"/>
    </xf>
    <xf numFmtId="0" fontId="10"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90" xfId="0" applyFont="1" applyBorder="1" applyAlignment="1">
      <alignment horizontal="center" vertical="center" wrapText="1"/>
    </xf>
    <xf numFmtId="0" fontId="48" fillId="33" borderId="11" xfId="0" applyFont="1" applyFill="1" applyBorder="1" applyAlignment="1" applyProtection="1">
      <alignment horizontal="left"/>
    </xf>
    <xf numFmtId="1" fontId="45" fillId="0" borderId="11" xfId="0" applyNumberFormat="1" applyFont="1" applyFill="1" applyBorder="1" applyAlignment="1" applyProtection="1">
      <alignment horizontal="center"/>
    </xf>
    <xf numFmtId="0" fontId="48" fillId="21" borderId="44" xfId="66" applyNumberFormat="1" applyFont="1" applyFill="1" applyBorder="1" applyAlignment="1" applyProtection="1">
      <alignment horizontal="center" vertical="center" wrapText="1"/>
    </xf>
    <xf numFmtId="0" fontId="48" fillId="21" borderId="78" xfId="66" applyNumberFormat="1" applyFont="1" applyFill="1" applyBorder="1" applyAlignment="1" applyProtection="1">
      <alignment horizontal="center" vertical="center" wrapText="1"/>
    </xf>
    <xf numFmtId="0" fontId="48" fillId="21" borderId="25" xfId="66" applyNumberFormat="1" applyFont="1" applyFill="1" applyBorder="1" applyAlignment="1" applyProtection="1">
      <alignment horizontal="center" vertical="center" wrapText="1"/>
    </xf>
    <xf numFmtId="0" fontId="48" fillId="21" borderId="88" xfId="66" applyNumberFormat="1" applyFont="1" applyFill="1" applyBorder="1" applyAlignment="1" applyProtection="1">
      <alignment horizontal="center" vertical="center" wrapText="1"/>
    </xf>
    <xf numFmtId="0" fontId="48" fillId="21" borderId="100" xfId="66" applyNumberFormat="1" applyFont="1" applyFill="1" applyBorder="1" applyAlignment="1" applyProtection="1">
      <alignment horizontal="center" vertical="center" wrapText="1"/>
    </xf>
    <xf numFmtId="0" fontId="48" fillId="21" borderId="63" xfId="66" applyNumberFormat="1" applyFont="1" applyFill="1" applyBorder="1" applyAlignment="1" applyProtection="1">
      <alignment horizontal="center" vertical="center" wrapText="1"/>
    </xf>
    <xf numFmtId="0" fontId="48" fillId="21" borderId="67" xfId="66" applyNumberFormat="1" applyFont="1" applyFill="1" applyBorder="1" applyAlignment="1" applyProtection="1">
      <alignment horizontal="center" vertical="center" wrapText="1"/>
    </xf>
    <xf numFmtId="0" fontId="48" fillId="33" borderId="87" xfId="0" applyFont="1" applyFill="1" applyBorder="1" applyAlignment="1" applyProtection="1">
      <alignment horizontal="left" vertical="center" wrapText="1"/>
    </xf>
    <xf numFmtId="0" fontId="48" fillId="33" borderId="78" xfId="0" applyFont="1" applyFill="1" applyBorder="1" applyAlignment="1" applyProtection="1">
      <alignment horizontal="left" vertical="center" wrapText="1"/>
    </xf>
    <xf numFmtId="0" fontId="48" fillId="33" borderId="84" xfId="0" applyFont="1" applyFill="1" applyBorder="1" applyAlignment="1" applyProtection="1">
      <alignment horizontal="left" vertical="center" wrapText="1"/>
    </xf>
    <xf numFmtId="0" fontId="48" fillId="33" borderId="45" xfId="0" applyFont="1" applyFill="1" applyBorder="1" applyAlignment="1" applyProtection="1">
      <alignment horizontal="left" vertical="center" wrapText="1"/>
    </xf>
    <xf numFmtId="0" fontId="48" fillId="33" borderId="85" xfId="0" applyFont="1" applyFill="1" applyBorder="1" applyAlignment="1" applyProtection="1">
      <alignment horizontal="left" vertical="center" wrapText="1"/>
    </xf>
    <xf numFmtId="0" fontId="48" fillId="33" borderId="66" xfId="0" applyFont="1" applyFill="1" applyBorder="1" applyAlignment="1" applyProtection="1">
      <alignment horizontal="left" vertical="center" wrapText="1"/>
    </xf>
    <xf numFmtId="0" fontId="45" fillId="0" borderId="44"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0" fontId="45" fillId="0" borderId="25" xfId="0"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xf>
    <xf numFmtId="0" fontId="45" fillId="0" borderId="51" xfId="0" applyFont="1" applyFill="1" applyBorder="1" applyAlignment="1" applyProtection="1">
      <alignment horizontal="center" vertical="center" wrapText="1"/>
    </xf>
    <xf numFmtId="0" fontId="45" fillId="0" borderId="52" xfId="0" applyFont="1" applyFill="1" applyBorder="1" applyAlignment="1" applyProtection="1">
      <alignment horizontal="center" vertical="center" wrapText="1"/>
    </xf>
    <xf numFmtId="0" fontId="12" fillId="21" borderId="69" xfId="0" applyFont="1" applyFill="1" applyBorder="1" applyAlignment="1" applyProtection="1">
      <alignment horizontal="center" vertical="center" wrapText="1"/>
    </xf>
    <xf numFmtId="0" fontId="12" fillId="21" borderId="36" xfId="0" applyFont="1" applyFill="1" applyBorder="1" applyAlignment="1" applyProtection="1">
      <alignment horizontal="center" vertical="center" wrapText="1"/>
    </xf>
    <xf numFmtId="0" fontId="12" fillId="21" borderId="44" xfId="0" applyFont="1" applyFill="1" applyBorder="1" applyAlignment="1">
      <alignment horizontal="center" vertical="center"/>
    </xf>
    <xf numFmtId="0" fontId="12" fillId="21" borderId="22" xfId="0" applyFont="1" applyFill="1" applyBorder="1" applyAlignment="1">
      <alignment horizontal="center" vertical="center"/>
    </xf>
    <xf numFmtId="0" fontId="12" fillId="21" borderId="25" xfId="0" applyFont="1" applyFill="1" applyBorder="1" applyAlignment="1">
      <alignment horizontal="center" vertical="center"/>
    </xf>
    <xf numFmtId="0" fontId="68" fillId="30" borderId="0" xfId="80" applyFont="1" applyFill="1" applyAlignment="1">
      <alignment horizontal="left" vertical="top" wrapText="1"/>
    </xf>
    <xf numFmtId="0" fontId="10" fillId="30" borderId="57" xfId="80" applyFont="1" applyFill="1" applyBorder="1" applyAlignment="1">
      <alignment horizontal="left" vertical="top"/>
    </xf>
    <xf numFmtId="0" fontId="10" fillId="30" borderId="54" xfId="80" applyFont="1" applyFill="1" applyBorder="1" applyAlignment="1">
      <alignment horizontal="left" vertical="top"/>
    </xf>
    <xf numFmtId="0" fontId="10" fillId="30" borderId="98" xfId="80" applyFont="1" applyFill="1" applyBorder="1" applyAlignment="1">
      <alignment horizontal="left" vertical="top"/>
    </xf>
    <xf numFmtId="165" fontId="39" fillId="20" borderId="37" xfId="0" applyNumberFormat="1" applyFont="1" applyFill="1" applyBorder="1" applyAlignment="1">
      <alignment horizontal="left" vertical="top"/>
    </xf>
    <xf numFmtId="165" fontId="39" fillId="20" borderId="13" xfId="0" applyNumberFormat="1" applyFont="1" applyFill="1" applyBorder="1" applyAlignment="1">
      <alignment horizontal="left" vertical="top"/>
    </xf>
    <xf numFmtId="165" fontId="39" fillId="20" borderId="36" xfId="0" applyNumberFormat="1" applyFont="1" applyFill="1" applyBorder="1" applyAlignment="1">
      <alignment horizontal="left" vertical="top"/>
    </xf>
    <xf numFmtId="165" fontId="46" fillId="27" borderId="11" xfId="0" applyNumberFormat="1" applyFont="1" applyFill="1" applyBorder="1" applyAlignment="1">
      <alignment horizontal="center" vertical="center"/>
    </xf>
    <xf numFmtId="0" fontId="10" fillId="25" borderId="57" xfId="80" applyFont="1" applyFill="1" applyBorder="1" applyAlignment="1">
      <alignment horizontal="left" vertical="top"/>
    </xf>
    <xf numFmtId="0" fontId="10" fillId="25" borderId="54" xfId="80" applyFont="1" applyFill="1" applyBorder="1" applyAlignment="1">
      <alignment horizontal="left" vertical="top"/>
    </xf>
    <xf numFmtId="0" fontId="10" fillId="25" borderId="98" xfId="80" applyFont="1" applyFill="1" applyBorder="1" applyAlignment="1">
      <alignment horizontal="left" vertical="top"/>
    </xf>
    <xf numFmtId="0" fontId="10" fillId="27" borderId="33" xfId="80" applyFont="1" applyFill="1" applyBorder="1" applyAlignment="1">
      <alignment horizontal="center" vertical="center" wrapText="1"/>
    </xf>
    <xf numFmtId="0" fontId="10" fillId="27" borderId="51" xfId="80" applyFont="1" applyFill="1" applyBorder="1" applyAlignment="1">
      <alignment horizontal="center" vertical="center" wrapText="1"/>
    </xf>
    <xf numFmtId="0" fontId="64" fillId="27" borderId="0" xfId="80" applyFont="1" applyFill="1" applyAlignment="1">
      <alignment horizontal="left"/>
    </xf>
    <xf numFmtId="0" fontId="72" fillId="30" borderId="0" xfId="80" applyFont="1" applyFill="1" applyAlignment="1">
      <alignment horizontal="left"/>
    </xf>
    <xf numFmtId="0" fontId="68" fillId="30" borderId="0" xfId="80" applyFont="1" applyFill="1" applyAlignment="1">
      <alignment horizontal="left"/>
    </xf>
    <xf numFmtId="0" fontId="10" fillId="27" borderId="57" xfId="80" applyFont="1" applyFill="1" applyBorder="1" applyAlignment="1">
      <alignment horizontal="center" vertical="center" wrapText="1"/>
    </xf>
    <xf numFmtId="0" fontId="10" fillId="27" borderId="79" xfId="80" applyFont="1" applyFill="1" applyBorder="1" applyAlignment="1">
      <alignment horizontal="center" vertical="center" wrapText="1"/>
    </xf>
    <xf numFmtId="0" fontId="37" fillId="27" borderId="57" xfId="80" applyFont="1" applyFill="1" applyBorder="1" applyAlignment="1">
      <alignment horizontal="center" vertical="center" wrapText="1"/>
    </xf>
    <xf numFmtId="0" fontId="37" fillId="27" borderId="54" xfId="80" applyFont="1" applyFill="1" applyBorder="1" applyAlignment="1">
      <alignment horizontal="center" vertical="center" wrapText="1"/>
    </xf>
    <xf numFmtId="0" fontId="55" fillId="30" borderId="11" xfId="0" applyFont="1" applyFill="1" applyBorder="1" applyAlignment="1">
      <alignment horizontal="center" vertical="top" wrapText="1"/>
    </xf>
    <xf numFmtId="0" fontId="10" fillId="27" borderId="45" xfId="80" applyFont="1" applyFill="1" applyBorder="1" applyAlignment="1">
      <alignment horizontal="center" vertical="center" wrapText="1"/>
    </xf>
    <xf numFmtId="0" fontId="68" fillId="0" borderId="0" xfId="80" applyFont="1" applyFill="1" applyAlignment="1">
      <alignment horizontal="left" vertical="top" wrapText="1"/>
    </xf>
    <xf numFmtId="0" fontId="12" fillId="29" borderId="33" xfId="0" applyNumberFormat="1" applyFont="1" applyFill="1" applyBorder="1" applyAlignment="1">
      <alignment horizontal="center" vertical="center" wrapText="1"/>
    </xf>
    <xf numFmtId="0" fontId="12" fillId="29" borderId="45" xfId="0" applyNumberFormat="1" applyFont="1" applyFill="1" applyBorder="1" applyAlignment="1">
      <alignment horizontal="center" vertical="center" wrapText="1"/>
    </xf>
    <xf numFmtId="0" fontId="55" fillId="30" borderId="37" xfId="0" applyFont="1" applyFill="1" applyBorder="1" applyAlignment="1">
      <alignment horizontal="center" vertical="top" wrapText="1"/>
    </xf>
    <xf numFmtId="0" fontId="55" fillId="30" borderId="13" xfId="0" applyFont="1" applyFill="1" applyBorder="1" applyAlignment="1">
      <alignment horizontal="center" vertical="top" wrapText="1"/>
    </xf>
    <xf numFmtId="0" fontId="55" fillId="30" borderId="36"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51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CC99"/>
      <color rgb="FFCCFFFF"/>
      <color rgb="FF66FFFF"/>
      <color rgb="FF99FF99"/>
      <color rgb="FFFFFF99"/>
      <color rgb="FF000080"/>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1%20FE\Actuales\15%20cONCURSO%2016\Doc%20en%20borrador\SISTEMA%20PRESUPUESTAL%202016\BORRADORES%20l1\L3_SP_16Concurso%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FORMACION GENERAL PROYECTO"/>
      <sheetName val="MARCO LOGICO"/>
      <sheetName val="CRONOGRAMA PRODUCTOS"/>
      <sheetName val="CRONOGRAMA DE ACTIVIDADES"/>
      <sheetName val="PLAN DE ADQUISICIONES"/>
      <sheetName val="CRONOGRAMA ENTREGABLES"/>
      <sheetName val="Categorías de gastos"/>
      <sheetName val="FORMATO COSTEO C1"/>
      <sheetName val="FORMATO COSTEO C2"/>
      <sheetName val="FORMATO COSTEO C6"/>
      <sheetName val="CRONOGRAMA DESEMBOLSOS"/>
      <sheetName val="PRESUPUESTO ANALITICO"/>
      <sheetName val="PRESUPUESTO CATEGORIA GASTO"/>
      <sheetName val="PRESUPUESTO COMPONENTE FUENTES"/>
      <sheetName val="FE"/>
      <sheetName val="IE"/>
      <sheetName val="IA1"/>
      <sheetName val="IA2"/>
      <sheetName val="IA3"/>
      <sheetName val="IA4"/>
      <sheetName val="BNF"/>
      <sheetName val="VALIDACION"/>
      <sheetName val="METAS PROPOSITO"/>
      <sheetName val="Resultados"/>
      <sheetName val="Propósi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3:O46"/>
  <sheetViews>
    <sheetView defaultGridColor="0" colorId="9" zoomScale="90" zoomScaleNormal="90" workbookViewId="0">
      <pane ySplit="3" topLeftCell="A4" activePane="bottomLeft" state="frozen"/>
      <selection pane="bottomLeft" activeCell="I30" sqref="I30"/>
    </sheetView>
  </sheetViews>
  <sheetFormatPr baseColWidth="10" defaultColWidth="11.42578125" defaultRowHeight="12.75" x14ac:dyDescent="0.2"/>
  <cols>
    <col min="1" max="1" width="11.42578125" style="53"/>
    <col min="2" max="2" width="4.42578125" style="53" customWidth="1"/>
    <col min="3" max="3" width="3.28515625" style="53" customWidth="1"/>
    <col min="4" max="5" width="11.42578125" style="53"/>
    <col min="6" max="6" width="11.42578125" style="53" customWidth="1"/>
    <col min="7" max="16384" width="11.42578125" style="53"/>
  </cols>
  <sheetData>
    <row r="3" spans="1:15" ht="45.75" customHeight="1" x14ac:dyDescent="0.35">
      <c r="B3" s="1688" t="s">
        <v>211</v>
      </c>
      <c r="C3" s="1689"/>
      <c r="D3" s="1689"/>
      <c r="E3" s="1689"/>
      <c r="F3" s="1689"/>
      <c r="G3" s="1689"/>
      <c r="H3" s="1689"/>
      <c r="I3" s="1689"/>
      <c r="J3" s="1689"/>
      <c r="K3" s="1689"/>
      <c r="L3" s="1689"/>
      <c r="M3" s="1690"/>
    </row>
    <row r="7" spans="1:15" ht="15.75" x14ac:dyDescent="0.25">
      <c r="A7" s="54"/>
      <c r="B7" s="54" t="s">
        <v>212</v>
      </c>
      <c r="C7" s="55" t="s">
        <v>300</v>
      </c>
      <c r="D7" s="54"/>
      <c r="E7" s="54"/>
      <c r="F7" s="54"/>
      <c r="G7" s="54"/>
      <c r="H7" s="54"/>
      <c r="I7" s="54"/>
      <c r="J7" s="54"/>
      <c r="K7" s="54"/>
      <c r="L7" s="54"/>
      <c r="M7" s="54"/>
      <c r="N7" s="54"/>
      <c r="O7" s="54"/>
    </row>
    <row r="8" spans="1:15" ht="3.75" customHeight="1" x14ac:dyDescent="0.25">
      <c r="A8" s="54"/>
      <c r="B8" s="54"/>
      <c r="C8" s="54"/>
      <c r="D8" s="54"/>
      <c r="E8" s="54"/>
      <c r="F8" s="54"/>
      <c r="G8" s="54"/>
      <c r="H8" s="54"/>
      <c r="I8" s="54"/>
      <c r="J8" s="54"/>
      <c r="K8" s="54"/>
      <c r="L8" s="54"/>
      <c r="M8" s="54"/>
      <c r="N8" s="54"/>
      <c r="O8" s="54"/>
    </row>
    <row r="9" spans="1:15" ht="15.75" x14ac:dyDescent="0.25">
      <c r="A9" s="54"/>
      <c r="B9" s="54" t="s">
        <v>213</v>
      </c>
      <c r="C9" s="55" t="s">
        <v>267</v>
      </c>
      <c r="D9" s="54"/>
      <c r="E9" s="54"/>
      <c r="F9" s="54"/>
      <c r="G9" s="54"/>
      <c r="H9" s="54"/>
      <c r="I9" s="54"/>
      <c r="J9" s="54"/>
      <c r="K9" s="54"/>
      <c r="L9" s="54"/>
      <c r="M9" s="54"/>
      <c r="N9" s="54"/>
      <c r="O9" s="54"/>
    </row>
    <row r="10" spans="1:15" ht="15.75" x14ac:dyDescent="0.25">
      <c r="A10" s="54"/>
      <c r="B10" s="54"/>
      <c r="C10" s="55" t="s">
        <v>215</v>
      </c>
      <c r="D10" s="54"/>
      <c r="E10" s="54"/>
      <c r="F10" s="54"/>
      <c r="G10" s="54"/>
      <c r="H10" s="54"/>
      <c r="I10" s="54"/>
      <c r="J10" s="54"/>
      <c r="K10" s="54"/>
      <c r="L10" s="54"/>
      <c r="M10" s="54"/>
      <c r="N10" s="54"/>
      <c r="O10" s="54"/>
    </row>
    <row r="11" spans="1:15" ht="6" customHeight="1" x14ac:dyDescent="0.25">
      <c r="A11" s="54"/>
      <c r="B11" s="54"/>
      <c r="C11" s="55"/>
      <c r="D11" s="54"/>
      <c r="E11" s="54"/>
      <c r="F11" s="54"/>
      <c r="G11" s="54"/>
      <c r="H11" s="54"/>
      <c r="I11" s="54"/>
      <c r="J11" s="54"/>
      <c r="K11" s="54"/>
      <c r="L11" s="54"/>
      <c r="M11" s="54"/>
      <c r="N11" s="54"/>
      <c r="O11" s="54"/>
    </row>
    <row r="12" spans="1:15" ht="15.75" x14ac:dyDescent="0.25">
      <c r="A12" s="54"/>
      <c r="B12" s="54"/>
      <c r="C12" s="54" t="s">
        <v>214</v>
      </c>
      <c r="D12" s="54"/>
      <c r="E12" s="54"/>
      <c r="F12" s="54"/>
      <c r="G12" s="54"/>
      <c r="H12" s="54"/>
      <c r="I12" s="54"/>
      <c r="J12" s="54"/>
      <c r="K12" s="54"/>
      <c r="L12" s="54"/>
      <c r="M12" s="54"/>
      <c r="N12" s="54"/>
      <c r="O12" s="54"/>
    </row>
    <row r="13" spans="1:15" ht="15.75" x14ac:dyDescent="0.25">
      <c r="A13" s="54"/>
      <c r="B13" s="54"/>
      <c r="C13" s="55" t="s">
        <v>216</v>
      </c>
      <c r="D13" s="54"/>
      <c r="E13" s="54"/>
      <c r="F13" s="54"/>
      <c r="G13" s="54"/>
      <c r="H13" s="54"/>
      <c r="I13" s="54"/>
      <c r="J13" s="54"/>
      <c r="K13" s="54"/>
      <c r="L13" s="54"/>
      <c r="M13" s="54"/>
      <c r="N13" s="54"/>
      <c r="O13" s="54"/>
    </row>
    <row r="14" spans="1:15" ht="15.75" x14ac:dyDescent="0.25">
      <c r="A14" s="54"/>
      <c r="B14" s="54"/>
      <c r="C14" s="54" t="s">
        <v>235</v>
      </c>
      <c r="D14" s="54"/>
      <c r="E14" s="54"/>
      <c r="F14" s="54"/>
      <c r="G14" s="54"/>
      <c r="H14" s="54"/>
      <c r="I14" s="54"/>
      <c r="J14" s="54"/>
      <c r="K14" s="54"/>
      <c r="L14" s="54"/>
      <c r="M14" s="54"/>
      <c r="N14" s="54"/>
      <c r="O14" s="54"/>
    </row>
    <row r="15" spans="1:15" ht="15.75" x14ac:dyDescent="0.25">
      <c r="A15" s="54"/>
      <c r="B15" s="54"/>
      <c r="C15" s="54" t="s">
        <v>268</v>
      </c>
      <c r="D15" s="54"/>
      <c r="E15" s="54"/>
      <c r="F15" s="54"/>
      <c r="G15" s="54"/>
      <c r="H15" s="54"/>
      <c r="I15" s="54"/>
      <c r="J15" s="54"/>
      <c r="K15" s="54"/>
      <c r="L15" s="54"/>
      <c r="M15" s="54"/>
      <c r="N15" s="54"/>
      <c r="O15" s="54"/>
    </row>
    <row r="16" spans="1:15" ht="15.75" x14ac:dyDescent="0.25">
      <c r="A16" s="54"/>
      <c r="B16" s="54"/>
      <c r="C16" s="54" t="s">
        <v>269</v>
      </c>
      <c r="D16" s="54"/>
      <c r="E16" s="54"/>
      <c r="F16" s="54"/>
      <c r="G16" s="54"/>
      <c r="H16" s="54"/>
      <c r="I16" s="54"/>
      <c r="J16" s="54"/>
      <c r="K16" s="54"/>
      <c r="L16" s="54"/>
      <c r="M16" s="54"/>
      <c r="N16" s="54"/>
      <c r="O16" s="54"/>
    </row>
    <row r="17" spans="1:15" ht="15.75" x14ac:dyDescent="0.25">
      <c r="A17" s="54"/>
      <c r="B17" s="54"/>
      <c r="C17" s="54"/>
      <c r="D17" s="54"/>
      <c r="E17" s="54"/>
      <c r="F17" s="54"/>
      <c r="G17" s="54"/>
      <c r="H17" s="54"/>
      <c r="I17" s="54"/>
      <c r="J17" s="54"/>
      <c r="K17" s="54"/>
      <c r="L17" s="54"/>
      <c r="M17" s="54"/>
      <c r="N17" s="54"/>
      <c r="O17" s="54"/>
    </row>
    <row r="18" spans="1:15" ht="15.75" x14ac:dyDescent="0.25">
      <c r="A18" s="54"/>
      <c r="B18" s="54" t="s">
        <v>217</v>
      </c>
      <c r="C18" s="55" t="s">
        <v>218</v>
      </c>
      <c r="D18" s="54"/>
      <c r="E18" s="54"/>
      <c r="F18" s="54"/>
      <c r="G18" s="54"/>
      <c r="H18" s="54"/>
      <c r="I18" s="54"/>
      <c r="J18" s="54"/>
      <c r="K18" s="54"/>
      <c r="L18" s="54"/>
      <c r="M18" s="54"/>
      <c r="N18" s="54"/>
      <c r="O18" s="54"/>
    </row>
    <row r="19" spans="1:15" ht="5.25" customHeight="1" x14ac:dyDescent="0.25">
      <c r="A19" s="54"/>
      <c r="B19" s="54"/>
      <c r="C19" s="54"/>
      <c r="D19" s="54"/>
      <c r="E19" s="54"/>
      <c r="F19" s="54"/>
      <c r="G19" s="54"/>
      <c r="H19" s="54"/>
      <c r="I19" s="54"/>
      <c r="J19" s="54"/>
      <c r="K19" s="54"/>
      <c r="L19" s="54"/>
      <c r="M19" s="54"/>
      <c r="N19" s="54"/>
      <c r="O19" s="54"/>
    </row>
    <row r="20" spans="1:15" ht="15.75" x14ac:dyDescent="0.25">
      <c r="A20" s="54"/>
      <c r="B20" s="54"/>
      <c r="C20" s="54" t="s">
        <v>219</v>
      </c>
      <c r="D20" s="54"/>
      <c r="E20" s="54"/>
      <c r="F20" s="54"/>
      <c r="G20" s="54"/>
      <c r="H20" s="54"/>
      <c r="I20" s="54"/>
      <c r="J20" s="54"/>
      <c r="K20" s="54"/>
      <c r="L20" s="54"/>
      <c r="M20" s="54"/>
      <c r="N20" s="54"/>
      <c r="O20" s="54"/>
    </row>
    <row r="21" spans="1:15" ht="15.75" x14ac:dyDescent="0.25">
      <c r="A21" s="54"/>
      <c r="B21" s="54"/>
      <c r="C21" s="54" t="s">
        <v>220</v>
      </c>
      <c r="D21" s="54"/>
      <c r="E21" s="54"/>
      <c r="F21" s="54"/>
      <c r="G21" s="54"/>
      <c r="H21" s="54"/>
      <c r="I21" s="54"/>
      <c r="J21" s="54"/>
      <c r="K21" s="54"/>
      <c r="L21" s="54"/>
      <c r="M21" s="54"/>
      <c r="N21" s="54"/>
      <c r="O21" s="54"/>
    </row>
    <row r="22" spans="1:15" ht="15.75" x14ac:dyDescent="0.25">
      <c r="A22" s="54"/>
      <c r="B22" s="54"/>
      <c r="C22" s="54" t="s">
        <v>221</v>
      </c>
      <c r="D22" s="54"/>
      <c r="E22" s="54"/>
      <c r="F22" s="54"/>
      <c r="G22" s="54"/>
      <c r="H22" s="54"/>
      <c r="I22" s="54"/>
      <c r="J22" s="54"/>
      <c r="K22" s="54"/>
      <c r="L22" s="54"/>
      <c r="M22" s="54"/>
      <c r="N22" s="54"/>
      <c r="O22" s="54"/>
    </row>
    <row r="23" spans="1:15" ht="15.75" x14ac:dyDescent="0.25">
      <c r="A23" s="54"/>
      <c r="B23" s="54"/>
      <c r="C23" s="54"/>
      <c r="D23" s="54"/>
      <c r="E23" s="54"/>
      <c r="F23" s="54"/>
      <c r="G23" s="54"/>
      <c r="H23" s="54"/>
      <c r="I23" s="54"/>
      <c r="J23" s="54"/>
      <c r="K23" s="54"/>
      <c r="L23" s="54"/>
      <c r="M23" s="54"/>
      <c r="N23" s="54"/>
      <c r="O23" s="54"/>
    </row>
    <row r="24" spans="1:15" ht="15.75" x14ac:dyDescent="0.25">
      <c r="A24" s="54"/>
      <c r="B24" s="54" t="s">
        <v>222</v>
      </c>
      <c r="C24" s="55" t="s">
        <v>223</v>
      </c>
      <c r="D24" s="54"/>
      <c r="E24" s="54"/>
      <c r="F24" s="54"/>
      <c r="G24" s="54"/>
      <c r="H24" s="54"/>
      <c r="I24" s="54"/>
      <c r="J24" s="54"/>
      <c r="K24" s="54"/>
      <c r="L24" s="54"/>
      <c r="M24" s="54"/>
      <c r="N24" s="54"/>
      <c r="O24" s="54"/>
    </row>
    <row r="25" spans="1:15" ht="6" customHeight="1" x14ac:dyDescent="0.25">
      <c r="A25" s="54"/>
      <c r="B25" s="54"/>
      <c r="C25" s="54"/>
      <c r="D25" s="54"/>
      <c r="E25" s="54"/>
      <c r="F25" s="54"/>
      <c r="G25" s="54"/>
      <c r="H25" s="54"/>
      <c r="I25" s="54"/>
      <c r="J25" s="54"/>
      <c r="K25" s="54"/>
      <c r="L25" s="54"/>
      <c r="M25" s="54"/>
      <c r="N25" s="54"/>
      <c r="O25" s="54"/>
    </row>
    <row r="26" spans="1:15" ht="15.75" x14ac:dyDescent="0.25">
      <c r="A26" s="54"/>
      <c r="B26" s="54"/>
      <c r="C26" s="54" t="s">
        <v>224</v>
      </c>
      <c r="D26" s="54"/>
      <c r="E26" s="54"/>
      <c r="F26" s="54"/>
      <c r="G26" s="54"/>
      <c r="H26" s="54"/>
      <c r="I26" s="54"/>
      <c r="J26" s="54"/>
      <c r="K26" s="54"/>
      <c r="L26" s="54"/>
      <c r="M26" s="54"/>
      <c r="N26" s="54"/>
      <c r="O26" s="54"/>
    </row>
    <row r="27" spans="1:15" ht="15.75" x14ac:dyDescent="0.25">
      <c r="A27" s="54"/>
      <c r="B27" s="54"/>
      <c r="C27" s="54" t="s">
        <v>231</v>
      </c>
      <c r="D27" s="54"/>
      <c r="E27" s="54"/>
      <c r="F27" s="54"/>
      <c r="G27" s="54"/>
      <c r="H27" s="54"/>
      <c r="I27" s="54"/>
      <c r="J27" s="54"/>
      <c r="K27" s="54"/>
      <c r="L27" s="54"/>
      <c r="M27" s="54"/>
      <c r="N27" s="54"/>
      <c r="O27" s="54"/>
    </row>
    <row r="28" spans="1:15" ht="15.75" x14ac:dyDescent="0.25">
      <c r="A28" s="54"/>
      <c r="B28" s="54"/>
      <c r="C28" s="54"/>
      <c r="D28" s="54"/>
      <c r="E28" s="54"/>
      <c r="F28" s="54"/>
      <c r="G28" s="54"/>
      <c r="H28" s="54"/>
      <c r="I28" s="54"/>
      <c r="J28" s="54"/>
      <c r="K28" s="54"/>
      <c r="L28" s="54"/>
      <c r="M28" s="54"/>
      <c r="N28" s="54"/>
      <c r="O28" s="54"/>
    </row>
    <row r="29" spans="1:15" ht="15.75" x14ac:dyDescent="0.25">
      <c r="A29" s="54"/>
      <c r="B29" s="54" t="s">
        <v>222</v>
      </c>
      <c r="C29" s="55" t="s">
        <v>225</v>
      </c>
      <c r="D29" s="54"/>
      <c r="E29" s="54"/>
      <c r="F29" s="54"/>
      <c r="G29" s="54"/>
      <c r="H29" s="54"/>
      <c r="I29" s="54"/>
      <c r="J29" s="54"/>
      <c r="K29" s="54"/>
      <c r="L29" s="54"/>
      <c r="M29" s="54"/>
      <c r="N29" s="54"/>
      <c r="O29" s="54"/>
    </row>
    <row r="30" spans="1:15" ht="15.75" x14ac:dyDescent="0.25">
      <c r="A30" s="54"/>
      <c r="B30" s="54"/>
      <c r="C30" s="54"/>
      <c r="D30" s="54"/>
      <c r="E30" s="54"/>
      <c r="F30" s="54"/>
      <c r="G30" s="54"/>
      <c r="H30" s="54"/>
      <c r="I30" s="54"/>
      <c r="J30" s="54"/>
      <c r="K30" s="54"/>
      <c r="L30" s="54"/>
      <c r="M30" s="54"/>
      <c r="N30" s="54"/>
      <c r="O30" s="54"/>
    </row>
    <row r="31" spans="1:15" ht="15.75" x14ac:dyDescent="0.25">
      <c r="A31" s="54"/>
      <c r="B31" s="54"/>
      <c r="C31" s="54" t="s">
        <v>226</v>
      </c>
      <c r="D31" s="54"/>
      <c r="E31" s="54"/>
      <c r="F31" s="54"/>
      <c r="G31" s="54"/>
      <c r="H31" s="54"/>
      <c r="I31" s="54"/>
      <c r="J31" s="54"/>
      <c r="K31" s="54"/>
      <c r="L31" s="54"/>
      <c r="M31" s="54"/>
      <c r="N31" s="54"/>
      <c r="O31" s="54"/>
    </row>
    <row r="32" spans="1:15" ht="5.25" customHeight="1" x14ac:dyDescent="0.25">
      <c r="A32" s="54"/>
      <c r="B32" s="54"/>
      <c r="C32" s="54"/>
      <c r="D32" s="54"/>
      <c r="E32" s="54"/>
      <c r="F32" s="54"/>
      <c r="G32" s="54"/>
      <c r="H32" s="54"/>
      <c r="I32" s="54"/>
      <c r="J32" s="54"/>
      <c r="K32" s="54"/>
      <c r="L32" s="54"/>
      <c r="M32" s="54"/>
      <c r="N32" s="54"/>
      <c r="O32" s="54"/>
    </row>
    <row r="33" spans="1:15" ht="15.75" x14ac:dyDescent="0.25">
      <c r="A33" s="54"/>
      <c r="B33" s="54"/>
      <c r="C33" s="54"/>
      <c r="D33" s="55" t="s">
        <v>301</v>
      </c>
      <c r="E33" s="54"/>
      <c r="F33" s="54"/>
      <c r="G33" s="54"/>
      <c r="H33" s="54"/>
      <c r="I33" s="54"/>
      <c r="J33" s="54"/>
      <c r="K33" s="54"/>
      <c r="L33" s="54"/>
      <c r="M33" s="54"/>
      <c r="N33" s="54"/>
      <c r="O33" s="54"/>
    </row>
    <row r="34" spans="1:15" ht="15.75" x14ac:dyDescent="0.25">
      <c r="A34" s="54"/>
      <c r="B34" s="54"/>
      <c r="C34" s="54"/>
      <c r="D34" s="55" t="s">
        <v>302</v>
      </c>
      <c r="E34" s="54"/>
      <c r="F34" s="54"/>
      <c r="G34" s="54"/>
      <c r="H34" s="54"/>
      <c r="I34" s="54"/>
      <c r="J34" s="54"/>
      <c r="K34" s="54"/>
      <c r="L34" s="54"/>
      <c r="M34" s="54"/>
      <c r="N34" s="54"/>
      <c r="O34" s="54"/>
    </row>
    <row r="35" spans="1:15" ht="15.75" x14ac:dyDescent="0.25">
      <c r="A35" s="54"/>
      <c r="B35" s="54"/>
      <c r="C35" s="54"/>
      <c r="D35" s="54"/>
      <c r="E35" s="54"/>
      <c r="F35" s="54"/>
      <c r="G35" s="54"/>
      <c r="H35" s="54"/>
      <c r="I35" s="54"/>
      <c r="J35" s="54"/>
      <c r="K35" s="54"/>
      <c r="L35" s="54"/>
      <c r="M35" s="54"/>
      <c r="N35" s="54"/>
      <c r="O35" s="54"/>
    </row>
    <row r="36" spans="1:15" ht="15.75" x14ac:dyDescent="0.25">
      <c r="A36" s="54"/>
      <c r="B36" s="54"/>
      <c r="C36" s="1687" t="s">
        <v>227</v>
      </c>
      <c r="D36" s="1687"/>
      <c r="E36" s="1687"/>
      <c r="F36" s="1687"/>
      <c r="G36" s="1687"/>
      <c r="H36" s="1687"/>
      <c r="I36" s="1687"/>
      <c r="J36" s="1687"/>
      <c r="K36" s="1687"/>
      <c r="L36" s="1687"/>
      <c r="M36" s="1687"/>
      <c r="N36" s="1687"/>
      <c r="O36" s="54"/>
    </row>
    <row r="37" spans="1:15" ht="15.75" x14ac:dyDescent="0.25">
      <c r="A37" s="54"/>
      <c r="B37" s="54"/>
      <c r="C37" s="1687"/>
      <c r="D37" s="1687"/>
      <c r="E37" s="1687"/>
      <c r="F37" s="1687"/>
      <c r="G37" s="1687"/>
      <c r="H37" s="1687"/>
      <c r="I37" s="1687"/>
      <c r="J37" s="1687"/>
      <c r="K37" s="1687"/>
      <c r="L37" s="1687"/>
      <c r="M37" s="1687"/>
      <c r="N37" s="1687"/>
      <c r="O37" s="54"/>
    </row>
    <row r="38" spans="1:15" ht="15.75" x14ac:dyDescent="0.25">
      <c r="A38" s="54"/>
      <c r="B38" s="54"/>
      <c r="C38" s="54"/>
      <c r="D38" s="54"/>
      <c r="E38" s="54"/>
      <c r="F38" s="54"/>
      <c r="G38" s="54"/>
      <c r="H38" s="54"/>
      <c r="I38" s="54"/>
      <c r="J38" s="54"/>
      <c r="K38" s="54"/>
      <c r="L38" s="54"/>
      <c r="M38" s="54"/>
      <c r="N38" s="54"/>
      <c r="O38" s="54"/>
    </row>
    <row r="39" spans="1:15" ht="15.75" x14ac:dyDescent="0.25">
      <c r="A39" s="54"/>
      <c r="B39" s="54" t="s">
        <v>228</v>
      </c>
      <c r="C39" s="54" t="s">
        <v>234</v>
      </c>
      <c r="D39" s="54"/>
      <c r="E39" s="54"/>
      <c r="F39" s="54"/>
      <c r="G39" s="54"/>
      <c r="H39" s="54"/>
      <c r="I39" s="54"/>
      <c r="J39" s="54"/>
      <c r="K39" s="54"/>
      <c r="L39" s="54"/>
      <c r="M39" s="54"/>
      <c r="N39" s="54"/>
      <c r="O39" s="54"/>
    </row>
    <row r="40" spans="1:15" ht="15.75" x14ac:dyDescent="0.25">
      <c r="A40" s="54"/>
      <c r="B40" s="54"/>
      <c r="C40" s="54" t="s">
        <v>229</v>
      </c>
      <c r="D40" s="54"/>
      <c r="E40" s="54"/>
      <c r="F40" s="54"/>
      <c r="G40" s="54"/>
      <c r="H40" s="54"/>
      <c r="I40" s="54"/>
      <c r="J40" s="54"/>
      <c r="K40" s="54"/>
      <c r="L40" s="54"/>
      <c r="M40" s="54"/>
      <c r="N40" s="54"/>
      <c r="O40" s="54"/>
    </row>
    <row r="41" spans="1:15" ht="15.75" x14ac:dyDescent="0.25">
      <c r="A41" s="54"/>
      <c r="B41" s="54"/>
      <c r="C41" s="54" t="s">
        <v>265</v>
      </c>
      <c r="D41" s="54"/>
      <c r="E41" s="54"/>
      <c r="F41" s="54"/>
      <c r="G41" s="54"/>
      <c r="H41" s="54"/>
      <c r="I41" s="54"/>
      <c r="J41" s="54"/>
      <c r="K41" s="54"/>
      <c r="L41" s="54"/>
      <c r="M41" s="54"/>
      <c r="N41" s="54"/>
      <c r="O41" s="54"/>
    </row>
    <row r="42" spans="1:15" ht="15.75" x14ac:dyDescent="0.25">
      <c r="A42" s="54"/>
      <c r="B42" s="54"/>
      <c r="C42" s="54"/>
      <c r="D42" s="54"/>
      <c r="E42" s="54"/>
      <c r="F42" s="54"/>
      <c r="G42" s="54"/>
      <c r="H42" s="54"/>
      <c r="I42" s="54"/>
      <c r="J42" s="54"/>
      <c r="K42" s="54"/>
      <c r="L42" s="54"/>
      <c r="M42" s="54"/>
      <c r="N42" s="54"/>
      <c r="O42" s="54"/>
    </row>
    <row r="43" spans="1:15" ht="15.75" x14ac:dyDescent="0.25">
      <c r="A43" s="54"/>
      <c r="B43" s="54" t="s">
        <v>230</v>
      </c>
      <c r="C43" s="54" t="s">
        <v>303</v>
      </c>
      <c r="D43" s="54"/>
      <c r="E43" s="54"/>
      <c r="F43" s="54"/>
      <c r="G43" s="54"/>
      <c r="H43" s="54"/>
      <c r="I43" s="54"/>
      <c r="J43" s="54"/>
      <c r="K43" s="54"/>
      <c r="L43" s="54"/>
      <c r="M43" s="54"/>
      <c r="N43" s="54"/>
      <c r="O43" s="54"/>
    </row>
    <row r="44" spans="1:15" ht="15.75" x14ac:dyDescent="0.25">
      <c r="A44" s="54"/>
      <c r="B44" s="54"/>
      <c r="C44" s="54"/>
      <c r="D44" s="54"/>
      <c r="E44" s="54"/>
      <c r="F44" s="54"/>
      <c r="G44" s="54"/>
      <c r="H44" s="54"/>
      <c r="I44" s="54"/>
      <c r="J44" s="54"/>
      <c r="K44" s="54"/>
      <c r="L44" s="54"/>
      <c r="M44" s="54"/>
      <c r="N44" s="54"/>
      <c r="O44" s="54"/>
    </row>
    <row r="45" spans="1:15" ht="15.75" x14ac:dyDescent="0.25">
      <c r="A45" s="54"/>
      <c r="B45" s="54"/>
      <c r="C45" s="54"/>
      <c r="D45" s="54"/>
      <c r="E45" s="54"/>
      <c r="F45" s="54"/>
      <c r="G45" s="54"/>
      <c r="H45" s="54"/>
      <c r="I45" s="54"/>
      <c r="J45" s="54"/>
      <c r="K45" s="54"/>
      <c r="L45" s="54"/>
      <c r="M45" s="54"/>
      <c r="N45" s="54"/>
      <c r="O45" s="54"/>
    </row>
    <row r="46" spans="1:15" ht="15.75" x14ac:dyDescent="0.25">
      <c r="A46" s="54"/>
      <c r="B46" s="54"/>
      <c r="C46" s="54"/>
      <c r="D46" s="54"/>
      <c r="E46" s="54"/>
      <c r="F46" s="54"/>
      <c r="G46" s="54"/>
      <c r="H46" s="54"/>
      <c r="I46" s="54"/>
      <c r="J46" s="54"/>
      <c r="K46" s="54"/>
      <c r="L46" s="54"/>
      <c r="M46" s="54"/>
      <c r="N46" s="54"/>
      <c r="O46" s="54"/>
    </row>
  </sheetData>
  <mergeCells count="2">
    <mergeCell ref="C36:N37"/>
    <mergeCell ref="B3:M3"/>
  </mergeCells>
  <phoneticPr fontId="0" type="noConversion"/>
  <pageMargins left="0.75" right="0.75" top="1" bottom="1" header="0" footer="0"/>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92D050"/>
  </sheetPr>
  <dimension ref="B1:AC506"/>
  <sheetViews>
    <sheetView showGridLines="0" zoomScale="55" zoomScaleNormal="55" workbookViewId="0">
      <pane xSplit="2" ySplit="13" topLeftCell="C14" activePane="bottomRight" state="frozen"/>
      <selection activeCell="A9" sqref="A9"/>
      <selection pane="topRight" activeCell="C9" sqref="C9"/>
      <selection pane="bottomLeft" activeCell="A13" sqref="A13"/>
      <selection pane="bottomRight" activeCell="AA20" sqref="AA20"/>
    </sheetView>
  </sheetViews>
  <sheetFormatPr baseColWidth="10" defaultColWidth="11.42578125" defaultRowHeight="12.75" x14ac:dyDescent="0.2"/>
  <cols>
    <col min="1" max="1" width="2.7109375" style="1" customWidth="1"/>
    <col min="2" max="2" width="40.7109375" style="1" customWidth="1"/>
    <col min="3" max="3" width="6.7109375" style="287" customWidth="1"/>
    <col min="4" max="4" width="12.7109375" style="1" customWidth="1"/>
    <col min="5" max="5" width="9.7109375" style="284" customWidth="1"/>
    <col min="6" max="7" width="9.7109375" style="1" customWidth="1"/>
    <col min="8" max="23" width="12.7109375" style="1" customWidth="1"/>
    <col min="24" max="26" width="12.42578125" style="1" customWidth="1"/>
    <col min="27" max="28" width="8.7109375" style="1" customWidth="1"/>
    <col min="29" max="16384" width="11.42578125" style="1"/>
  </cols>
  <sheetData>
    <row r="1" spans="2:29" x14ac:dyDescent="0.2">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1590"/>
      <c r="Z1" s="1590"/>
    </row>
    <row r="2" spans="2:29" s="199" customFormat="1" ht="15.75" x14ac:dyDescent="0.2">
      <c r="B2" s="224" t="str">
        <f>+'INFORMACION GENERAL PROYECTO'!B2</f>
        <v>FONDOEMPLEO</v>
      </c>
      <c r="C2" s="285"/>
      <c r="D2" s="197"/>
      <c r="E2" s="282"/>
      <c r="F2" s="197"/>
      <c r="G2" s="197"/>
      <c r="I2" s="225" t="str">
        <f>+'INFORMACION GENERAL PROYECTO'!F2</f>
        <v>Línea de Proyectos Productivos Sostenibles</v>
      </c>
      <c r="J2" s="225"/>
      <c r="K2" s="225"/>
      <c r="L2" s="197"/>
      <c r="M2" s="197"/>
      <c r="N2" s="197"/>
      <c r="O2" s="197"/>
      <c r="P2" s="197"/>
      <c r="Q2" s="197"/>
      <c r="R2" s="197"/>
      <c r="S2" s="197"/>
      <c r="T2" s="197"/>
      <c r="U2" s="197"/>
      <c r="V2" s="197"/>
      <c r="W2" s="197"/>
      <c r="X2" s="197"/>
      <c r="Y2" s="197"/>
      <c r="Z2" s="197"/>
    </row>
    <row r="3" spans="2:29" x14ac:dyDescent="0.2">
      <c r="B3" s="2057"/>
      <c r="C3" s="2056"/>
      <c r="D3" s="2056"/>
      <c r="E3" s="2056"/>
      <c r="F3" s="2056"/>
      <c r="G3" s="2056"/>
      <c r="H3" s="2056"/>
      <c r="I3" s="2056"/>
      <c r="J3" s="2056"/>
      <c r="K3" s="2056"/>
      <c r="L3" s="2056"/>
      <c r="M3" s="2056"/>
      <c r="N3" s="2056"/>
      <c r="O3" s="2056"/>
      <c r="P3" s="2056"/>
      <c r="Q3" s="2056"/>
      <c r="R3" s="2056"/>
      <c r="S3" s="2056"/>
      <c r="T3" s="2056"/>
      <c r="U3" s="2056"/>
      <c r="V3" s="2056"/>
      <c r="W3" s="2056"/>
      <c r="X3" s="2056"/>
      <c r="Y3" s="1590"/>
      <c r="Z3" s="1590"/>
    </row>
    <row r="4" spans="2:29" ht="15.75" x14ac:dyDescent="0.2">
      <c r="B4" s="1999" t="s">
        <v>773</v>
      </c>
      <c r="C4" s="2000"/>
      <c r="D4" s="2000"/>
      <c r="E4" s="2000"/>
      <c r="F4" s="2000"/>
      <c r="G4" s="2000"/>
      <c r="H4" s="2000"/>
      <c r="I4" s="2000"/>
      <c r="J4" s="2000"/>
      <c r="K4" s="2000"/>
      <c r="L4" s="2000"/>
      <c r="M4" s="2000"/>
      <c r="N4" s="2000"/>
      <c r="O4" s="2000"/>
      <c r="P4" s="2000"/>
      <c r="Q4" s="2000"/>
      <c r="R4" s="2000"/>
      <c r="S4" s="2000"/>
      <c r="T4" s="2000"/>
      <c r="U4" s="2000"/>
      <c r="V4" s="2000"/>
      <c r="W4" s="2000"/>
      <c r="X4" s="2000"/>
      <c r="Y4" s="1584"/>
      <c r="Z4" s="1584"/>
    </row>
    <row r="5" spans="2:29" ht="16.5" thickBot="1" x14ac:dyDescent="0.25">
      <c r="B5" s="2058"/>
      <c r="C5" s="2058"/>
      <c r="D5" s="2058"/>
      <c r="E5" s="2058"/>
      <c r="F5" s="2058"/>
      <c r="G5" s="2058"/>
      <c r="H5" s="2058"/>
      <c r="I5" s="2058"/>
      <c r="J5" s="2058"/>
      <c r="K5" s="2058"/>
      <c r="L5" s="2058"/>
      <c r="M5" s="2058"/>
      <c r="N5" s="2058"/>
      <c r="O5" s="2058"/>
      <c r="P5" s="2058"/>
      <c r="Q5" s="2058"/>
      <c r="R5" s="2058"/>
      <c r="S5" s="2058"/>
      <c r="T5" s="2058"/>
      <c r="U5" s="2058"/>
      <c r="V5" s="2058"/>
      <c r="W5" s="2058"/>
      <c r="X5" s="2058"/>
      <c r="Y5" s="1591"/>
      <c r="Z5" s="1591"/>
    </row>
    <row r="6" spans="2:29" x14ac:dyDescent="0.2">
      <c r="B6" s="1156" t="s">
        <v>387</v>
      </c>
      <c r="C6" s="2001" t="str">
        <f>+'INFORMACION GENERAL PROYECTO'!D6</f>
        <v>[TÍTULO DEL PROYECTO]</v>
      </c>
      <c r="D6" s="2002"/>
      <c r="E6" s="2002"/>
      <c r="F6" s="2002"/>
      <c r="G6" s="2002"/>
      <c r="H6" s="2002"/>
      <c r="I6" s="2002"/>
      <c r="J6" s="2002"/>
      <c r="K6" s="2002"/>
      <c r="L6" s="2002"/>
      <c r="M6" s="2002"/>
      <c r="N6" s="2002"/>
      <c r="O6" s="2002"/>
      <c r="P6" s="2002"/>
      <c r="Q6" s="2002"/>
      <c r="R6" s="2002"/>
      <c r="S6" s="2002"/>
      <c r="T6" s="2002"/>
      <c r="U6" s="2002"/>
      <c r="V6" s="2002"/>
      <c r="W6" s="2002"/>
      <c r="X6" s="2003"/>
      <c r="Y6" s="1637"/>
      <c r="Z6" s="1637"/>
    </row>
    <row r="7" spans="2:29" x14ac:dyDescent="0.2">
      <c r="B7" s="1157" t="s">
        <v>388</v>
      </c>
      <c r="C7" s="2004" t="str">
        <f>+'INFORMACION GENERAL PROYECTO'!B12</f>
        <v>[INSTITUCIÓN EJECUTORA]</v>
      </c>
      <c r="D7" s="2005"/>
      <c r="E7" s="2005"/>
      <c r="F7" s="2005"/>
      <c r="G7" s="2005"/>
      <c r="H7" s="2005"/>
      <c r="I7" s="2005"/>
      <c r="J7" s="2005"/>
      <c r="K7" s="2005"/>
      <c r="L7" s="2005"/>
      <c r="M7" s="2005"/>
      <c r="N7" s="2005"/>
      <c r="O7" s="2005"/>
      <c r="P7" s="2005"/>
      <c r="Q7" s="2005"/>
      <c r="R7" s="2005"/>
      <c r="S7" s="2005"/>
      <c r="T7" s="2005"/>
      <c r="U7" s="2005"/>
      <c r="V7" s="2005"/>
      <c r="W7" s="2005"/>
      <c r="X7" s="2006"/>
      <c r="Y7" s="1637"/>
      <c r="Z7" s="1637"/>
    </row>
    <row r="8" spans="2:29" ht="13.5" thickBot="1" x14ac:dyDescent="0.25">
      <c r="B8" s="1158" t="s">
        <v>405</v>
      </c>
      <c r="C8" s="2007">
        <f>+'INFORMACION GENERAL PROYECTO'!H7</f>
        <v>0</v>
      </c>
      <c r="D8" s="2008"/>
      <c r="E8" s="2008"/>
      <c r="F8" s="2008"/>
      <c r="G8" s="2008"/>
      <c r="H8" s="2009" t="s">
        <v>391</v>
      </c>
      <c r="I8" s="2009"/>
      <c r="J8" s="2009"/>
      <c r="K8" s="2009"/>
      <c r="L8" s="2009"/>
      <c r="M8" s="1594"/>
      <c r="N8" s="1594"/>
      <c r="O8" s="2010">
        <f>+'INFORMACION GENERAL PROYECTO'!H24</f>
        <v>28.931506849315067</v>
      </c>
      <c r="P8" s="2011"/>
      <c r="Q8" s="2011"/>
      <c r="R8" s="2012"/>
      <c r="S8" s="2012"/>
      <c r="T8" s="2012"/>
      <c r="U8" s="2012"/>
      <c r="V8" s="2012"/>
      <c r="W8" s="2012"/>
      <c r="X8" s="2013"/>
      <c r="Y8" s="1638"/>
      <c r="Z8" s="1638"/>
    </row>
    <row r="9" spans="2:29" ht="16.5" thickBot="1" x14ac:dyDescent="0.25">
      <c r="B9" s="32"/>
      <c r="C9" s="34"/>
      <c r="D9" s="33"/>
      <c r="E9" s="283"/>
      <c r="F9" s="2"/>
      <c r="G9" s="2"/>
      <c r="H9" s="2"/>
      <c r="I9" s="2"/>
      <c r="J9" s="2"/>
      <c r="K9" s="2"/>
      <c r="L9" s="2"/>
      <c r="M9" s="2"/>
      <c r="N9" s="2"/>
      <c r="O9" s="2"/>
      <c r="P9" s="2"/>
      <c r="Q9" s="2"/>
      <c r="R9" s="2"/>
      <c r="S9" s="2"/>
      <c r="T9" s="2"/>
      <c r="U9" s="2"/>
      <c r="V9" s="2"/>
      <c r="W9" s="2"/>
      <c r="X9" s="2"/>
      <c r="Y9" s="2"/>
      <c r="Z9" s="2"/>
    </row>
    <row r="10" spans="2:29" s="5" customFormat="1" ht="12.75" customHeight="1" x14ac:dyDescent="0.15">
      <c r="B10" s="2033" t="s">
        <v>453</v>
      </c>
      <c r="C10" s="2017"/>
      <c r="D10" s="2028" t="s">
        <v>406</v>
      </c>
      <c r="E10" s="2020" t="s">
        <v>414</v>
      </c>
      <c r="F10" s="2028" t="s">
        <v>772</v>
      </c>
      <c r="G10" s="2025" t="s">
        <v>294</v>
      </c>
      <c r="H10" s="2023" t="s">
        <v>48</v>
      </c>
      <c r="I10" s="2024"/>
      <c r="J10" s="2024"/>
      <c r="K10" s="2024"/>
      <c r="L10" s="2024"/>
      <c r="M10" s="2024"/>
      <c r="N10" s="2024"/>
      <c r="O10" s="2024"/>
      <c r="P10" s="2024"/>
      <c r="Q10" s="2024"/>
      <c r="R10" s="2024"/>
      <c r="S10" s="2024"/>
      <c r="T10" s="2024"/>
      <c r="U10" s="2024"/>
      <c r="V10" s="2024"/>
      <c r="W10" s="2024"/>
      <c r="X10" s="2024"/>
      <c r="Y10" s="1585"/>
      <c r="Z10" s="1586"/>
      <c r="AA10" s="17"/>
      <c r="AB10" s="17"/>
      <c r="AC10" s="17"/>
    </row>
    <row r="11" spans="2:29" s="5" customFormat="1" ht="12.75" customHeight="1" x14ac:dyDescent="0.15">
      <c r="B11" s="2034"/>
      <c r="C11" s="2018"/>
      <c r="D11" s="2029"/>
      <c r="E11" s="2021"/>
      <c r="F11" s="2029"/>
      <c r="G11" s="2026"/>
      <c r="H11" s="2040" t="str">
        <f>+'INFORMACION GENERAL PROYECTO'!$B$11</f>
        <v>APORTE FONDOEMPLEO</v>
      </c>
      <c r="I11" s="2036" t="str">
        <f>+'INFORMACION GENERAL PROYECTO'!B12</f>
        <v>[INSTITUCIÓN EJECUTORA]</v>
      </c>
      <c r="J11" s="2037"/>
      <c r="K11" s="2038"/>
      <c r="L11" s="2036" t="str">
        <f>+'INFORMACION GENERAL PROYECTO'!$B$13</f>
        <v>[INSTITUCIÓN APORTANTE 1]</v>
      </c>
      <c r="M11" s="2037"/>
      <c r="N11" s="2038"/>
      <c r="O11" s="2036" t="str">
        <f>+'INFORMACION GENERAL PROYECTO'!$B$14</f>
        <v>[INSTITUCIÓN APORTANTE 2]</v>
      </c>
      <c r="P11" s="2037"/>
      <c r="Q11" s="2038"/>
      <c r="R11" s="2036" t="str">
        <f>+'INFORMACION GENERAL PROYECTO'!$B$15</f>
        <v>[INSTITUCIÓN APORTANTE 3]</v>
      </c>
      <c r="S11" s="2037"/>
      <c r="T11" s="2038"/>
      <c r="U11" s="2036" t="str">
        <f>+'INFORMACION GENERAL PROYECTO'!$B$16</f>
        <v>[INSTITUCIÓN APORTANTE 4]</v>
      </c>
      <c r="V11" s="2037"/>
      <c r="W11" s="2038"/>
      <c r="X11" s="2036" t="str">
        <f>+'INFORMACION GENERAL PROYECTO'!$B$17</f>
        <v>[BENEFICIARIOS]</v>
      </c>
      <c r="Y11" s="2037"/>
      <c r="Z11" s="2039"/>
      <c r="AA11" s="17"/>
      <c r="AB11" s="17"/>
      <c r="AC11" s="17"/>
    </row>
    <row r="12" spans="2:29" s="5" customFormat="1" ht="30" customHeight="1" thickBot="1" x14ac:dyDescent="0.2">
      <c r="B12" s="2041"/>
      <c r="C12" s="2052"/>
      <c r="D12" s="2053"/>
      <c r="E12" s="2054"/>
      <c r="F12" s="2053"/>
      <c r="G12" s="2029"/>
      <c r="H12" s="2027"/>
      <c r="I12" s="227" t="s">
        <v>208</v>
      </c>
      <c r="J12" s="1641" t="s">
        <v>1090</v>
      </c>
      <c r="K12" s="1641" t="s">
        <v>1092</v>
      </c>
      <c r="L12" s="227" t="s">
        <v>208</v>
      </c>
      <c r="M12" s="1641" t="s">
        <v>1090</v>
      </c>
      <c r="N12" s="1641" t="s">
        <v>1092</v>
      </c>
      <c r="O12" s="227" t="s">
        <v>208</v>
      </c>
      <c r="P12" s="1641" t="s">
        <v>1090</v>
      </c>
      <c r="Q12" s="1641" t="s">
        <v>1092</v>
      </c>
      <c r="R12" s="227" t="s">
        <v>208</v>
      </c>
      <c r="S12" s="1641" t="s">
        <v>1090</v>
      </c>
      <c r="T12" s="1641" t="s">
        <v>1092</v>
      </c>
      <c r="U12" s="227" t="s">
        <v>208</v>
      </c>
      <c r="V12" s="1641" t="s">
        <v>1090</v>
      </c>
      <c r="W12" s="1641" t="s">
        <v>1092</v>
      </c>
      <c r="X12" s="227" t="s">
        <v>208</v>
      </c>
      <c r="Y12" s="1641" t="s">
        <v>1090</v>
      </c>
      <c r="Z12" s="1651" t="s">
        <v>1092</v>
      </c>
    </row>
    <row r="13" spans="2:29" s="5" customFormat="1" ht="30" customHeight="1" x14ac:dyDescent="0.15">
      <c r="B13" s="294" t="s">
        <v>74</v>
      </c>
      <c r="C13" s="295">
        <f>+'CRONOGRAMA ACTIVIDADES'!B69</f>
        <v>3</v>
      </c>
      <c r="D13" s="2046">
        <f>+'CRONOGRAMA ACTIVIDADES'!C69</f>
        <v>0</v>
      </c>
      <c r="E13" s="2047"/>
      <c r="F13" s="2047"/>
      <c r="G13" s="2047"/>
      <c r="H13" s="2047"/>
      <c r="I13" s="2047"/>
      <c r="J13" s="2047"/>
      <c r="K13" s="2047"/>
      <c r="L13" s="2047"/>
      <c r="M13" s="2047"/>
      <c r="N13" s="2047"/>
      <c r="O13" s="2047"/>
      <c r="P13" s="2047"/>
      <c r="Q13" s="2047"/>
      <c r="R13" s="2047"/>
      <c r="S13" s="2047"/>
      <c r="T13" s="2047"/>
      <c r="U13" s="2047"/>
      <c r="V13" s="2047"/>
      <c r="W13" s="2047"/>
      <c r="X13" s="2048"/>
      <c r="Y13" s="1639"/>
      <c r="Z13" s="1639"/>
      <c r="AA13" s="1163"/>
      <c r="AB13" s="1163"/>
    </row>
    <row r="14" spans="2:29" s="5" customFormat="1" ht="30" customHeight="1" x14ac:dyDescent="0.15">
      <c r="B14" s="1567" t="s">
        <v>286</v>
      </c>
      <c r="C14" s="1568">
        <f>+'CRONOGRAMA ACTIVIDADES'!B70</f>
        <v>3.1</v>
      </c>
      <c r="D14" s="2049">
        <f>+'CRONOGRAMA ACTIVIDADES'!C70</f>
        <v>0</v>
      </c>
      <c r="E14" s="2050"/>
      <c r="F14" s="2050"/>
      <c r="G14" s="2050"/>
      <c r="H14" s="2050"/>
      <c r="I14" s="2050"/>
      <c r="J14" s="2050"/>
      <c r="K14" s="2050"/>
      <c r="L14" s="2050"/>
      <c r="M14" s="2050"/>
      <c r="N14" s="2050"/>
      <c r="O14" s="2050"/>
      <c r="P14" s="2050"/>
      <c r="Q14" s="2050"/>
      <c r="R14" s="2050"/>
      <c r="S14" s="2050"/>
      <c r="T14" s="2050"/>
      <c r="U14" s="2050"/>
      <c r="V14" s="2050"/>
      <c r="W14" s="2050"/>
      <c r="X14" s="2051"/>
      <c r="Y14" s="1640"/>
      <c r="Z14" s="1640"/>
      <c r="AA14" s="1163"/>
      <c r="AB14" s="1163"/>
    </row>
    <row r="15" spans="2:29" s="47" customFormat="1" ht="26.25" customHeight="1" x14ac:dyDescent="0.15">
      <c r="B15" s="52">
        <f>+'CRONOGRAMA ACTIVIDADES'!C74</f>
        <v>0</v>
      </c>
      <c r="C15" s="232" t="str">
        <f>+'CRONOGRAMA ACTIVIDADES'!B74</f>
        <v>3.1.1</v>
      </c>
      <c r="D15" s="625" t="str">
        <f>+'CRONOGRAMA ACTIVIDADES'!D74</f>
        <v>Unidad medida</v>
      </c>
      <c r="E15" s="626">
        <f>+'CRONOGRAMA ACTIVIDADES'!E74</f>
        <v>0</v>
      </c>
      <c r="F15" s="624"/>
      <c r="G15" s="624">
        <f t="shared" ref="G15:Z15" si="0">+G17+G23+G29+G35+G41</f>
        <v>0</v>
      </c>
      <c r="H15" s="12">
        <f t="shared" si="0"/>
        <v>0</v>
      </c>
      <c r="I15" s="12">
        <f t="shared" si="0"/>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59">
        <f>X15+U15+R15+O15+L15+I15+H15</f>
        <v>0</v>
      </c>
      <c r="AB15" s="1159">
        <f>+AA15-G15</f>
        <v>0</v>
      </c>
    </row>
    <row r="16" spans="2:29" s="5" customFormat="1" ht="26.25" customHeight="1" x14ac:dyDescent="0.15">
      <c r="B16" s="633" t="s">
        <v>768</v>
      </c>
      <c r="C16" s="634"/>
      <c r="D16" s="2014"/>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6"/>
      <c r="AA16" s="1163"/>
      <c r="AB16" s="1163"/>
    </row>
    <row r="17" spans="2:28" s="5" customFormat="1" ht="12.75" customHeight="1" x14ac:dyDescent="0.15">
      <c r="B17" s="1135" t="s">
        <v>419</v>
      </c>
      <c r="C17" s="286" t="s">
        <v>529</v>
      </c>
      <c r="D17" s="14"/>
      <c r="E17" s="1136"/>
      <c r="F17" s="1137"/>
      <c r="G17" s="623">
        <f t="shared" ref="G17:Z17" si="1">SUM(G18:G22)</f>
        <v>0</v>
      </c>
      <c r="H17" s="16">
        <f t="shared" si="1"/>
        <v>0</v>
      </c>
      <c r="I17" s="16">
        <f t="shared" si="1"/>
        <v>0</v>
      </c>
      <c r="J17" s="16">
        <f t="shared" si="1"/>
        <v>0</v>
      </c>
      <c r="K17" s="16">
        <f t="shared" si="1"/>
        <v>0</v>
      </c>
      <c r="L17" s="16">
        <f t="shared" si="1"/>
        <v>0</v>
      </c>
      <c r="M17" s="16">
        <f t="shared" si="1"/>
        <v>0</v>
      </c>
      <c r="N17" s="16">
        <f t="shared" si="1"/>
        <v>0</v>
      </c>
      <c r="O17" s="16">
        <f t="shared" si="1"/>
        <v>0</v>
      </c>
      <c r="P17" s="16">
        <f t="shared" si="1"/>
        <v>0</v>
      </c>
      <c r="Q17" s="16">
        <f t="shared" si="1"/>
        <v>0</v>
      </c>
      <c r="R17" s="16">
        <f t="shared" si="1"/>
        <v>0</v>
      </c>
      <c r="S17" s="16">
        <f t="shared" si="1"/>
        <v>0</v>
      </c>
      <c r="T17" s="16">
        <f t="shared" si="1"/>
        <v>0</v>
      </c>
      <c r="U17" s="16">
        <f t="shared" si="1"/>
        <v>0</v>
      </c>
      <c r="V17" s="16">
        <f t="shared" si="1"/>
        <v>0</v>
      </c>
      <c r="W17" s="16">
        <f t="shared" si="1"/>
        <v>0</v>
      </c>
      <c r="X17" s="16">
        <f t="shared" si="1"/>
        <v>0</v>
      </c>
      <c r="Y17" s="16">
        <f t="shared" si="1"/>
        <v>0</v>
      </c>
      <c r="Z17" s="16">
        <f t="shared" si="1"/>
        <v>0</v>
      </c>
      <c r="AA17" s="1159">
        <f t="shared" ref="AA17:AA46" si="2">X17+U17+R17+O17+L17+I17+H17</f>
        <v>0</v>
      </c>
      <c r="AB17" s="1159">
        <f t="shared" ref="AB17:AB46" si="3">+AA17-G17</f>
        <v>0</v>
      </c>
    </row>
    <row r="18" spans="2:28" s="5" customFormat="1" ht="12.75" customHeight="1" x14ac:dyDescent="0.2">
      <c r="B18" s="1564"/>
      <c r="C18" s="1138"/>
      <c r="D18" s="1565" t="s">
        <v>448</v>
      </c>
      <c r="E18" s="1139"/>
      <c r="F18" s="1140"/>
      <c r="G18" s="1160">
        <f>+E18*F18</f>
        <v>0</v>
      </c>
      <c r="H18" s="1137"/>
      <c r="I18" s="1648">
        <f>J18+K18</f>
        <v>0</v>
      </c>
      <c r="J18" s="1137"/>
      <c r="K18" s="1137"/>
      <c r="L18" s="1648">
        <f>M18+N18</f>
        <v>0</v>
      </c>
      <c r="M18" s="1137"/>
      <c r="N18" s="1137"/>
      <c r="O18" s="1648">
        <f>P18+Q18</f>
        <v>0</v>
      </c>
      <c r="P18" s="1137"/>
      <c r="Q18" s="1137"/>
      <c r="R18" s="1648">
        <f>S18+T18</f>
        <v>0</v>
      </c>
      <c r="S18" s="1137"/>
      <c r="T18" s="1137"/>
      <c r="U18" s="1648">
        <f>V18+W18</f>
        <v>0</v>
      </c>
      <c r="V18" s="1137"/>
      <c r="W18" s="1137"/>
      <c r="X18" s="1648">
        <f>Y18+Z18</f>
        <v>0</v>
      </c>
      <c r="Y18" s="1137"/>
      <c r="Z18" s="1137"/>
      <c r="AA18" s="1159">
        <f t="shared" si="2"/>
        <v>0</v>
      </c>
      <c r="AB18" s="1159">
        <f t="shared" si="3"/>
        <v>0</v>
      </c>
    </row>
    <row r="19" spans="2:28" s="5" customFormat="1" ht="12.75" customHeight="1" x14ac:dyDescent="0.2">
      <c r="B19" s="1564"/>
      <c r="C19" s="1138"/>
      <c r="D19" s="1565" t="s">
        <v>448</v>
      </c>
      <c r="E19" s="1139"/>
      <c r="F19" s="1140"/>
      <c r="G19" s="1160">
        <f>+E19*F19</f>
        <v>0</v>
      </c>
      <c r="H19" s="1137"/>
      <c r="I19" s="1137">
        <f t="shared" ref="I19:I22" si="4">J19+K19</f>
        <v>0</v>
      </c>
      <c r="J19" s="1137"/>
      <c r="K19" s="1137"/>
      <c r="L19" s="1137">
        <f t="shared" ref="L19:L22" si="5">M19+N19</f>
        <v>0</v>
      </c>
      <c r="M19" s="1137"/>
      <c r="N19" s="1137"/>
      <c r="O19" s="1137">
        <f t="shared" ref="O19:O22" si="6">P19+Q19</f>
        <v>0</v>
      </c>
      <c r="P19" s="1137"/>
      <c r="Q19" s="1137"/>
      <c r="R19" s="1137">
        <f t="shared" ref="R19:R22" si="7">S19+T19</f>
        <v>0</v>
      </c>
      <c r="S19" s="1137"/>
      <c r="T19" s="1137"/>
      <c r="U19" s="1137">
        <f t="shared" ref="U19:U22" si="8">V19+W19</f>
        <v>0</v>
      </c>
      <c r="V19" s="1137"/>
      <c r="W19" s="1137"/>
      <c r="X19" s="1137">
        <f t="shared" ref="X19:X22" si="9">Y19+Z19</f>
        <v>0</v>
      </c>
      <c r="Y19" s="1137"/>
      <c r="Z19" s="1137"/>
      <c r="AA19" s="1159">
        <f t="shared" si="2"/>
        <v>0</v>
      </c>
      <c r="AB19" s="1159">
        <f t="shared" si="3"/>
        <v>0</v>
      </c>
    </row>
    <row r="20" spans="2:28" s="5" customFormat="1" ht="12.75" customHeight="1" x14ac:dyDescent="0.2">
      <c r="B20" s="1564"/>
      <c r="C20" s="1138"/>
      <c r="D20" s="1565" t="s">
        <v>448</v>
      </c>
      <c r="E20" s="1139"/>
      <c r="F20" s="1140"/>
      <c r="G20" s="1160">
        <f>+E20*F20</f>
        <v>0</v>
      </c>
      <c r="H20" s="1141"/>
      <c r="I20" s="1142">
        <f t="shared" si="4"/>
        <v>0</v>
      </c>
      <c r="J20" s="1142"/>
      <c r="K20" s="1142"/>
      <c r="L20" s="1142">
        <f t="shared" si="5"/>
        <v>0</v>
      </c>
      <c r="M20" s="1142"/>
      <c r="N20" s="1142"/>
      <c r="O20" s="1142">
        <f t="shared" si="6"/>
        <v>0</v>
      </c>
      <c r="P20" s="1142"/>
      <c r="Q20" s="1142"/>
      <c r="R20" s="1142">
        <f t="shared" si="7"/>
        <v>0</v>
      </c>
      <c r="S20" s="1142"/>
      <c r="T20" s="1142"/>
      <c r="U20" s="1142">
        <f t="shared" si="8"/>
        <v>0</v>
      </c>
      <c r="V20" s="1142"/>
      <c r="W20" s="1142"/>
      <c r="X20" s="1142">
        <f t="shared" si="9"/>
        <v>0</v>
      </c>
      <c r="Y20" s="1142"/>
      <c r="Z20" s="1142"/>
      <c r="AA20" s="1159">
        <f t="shared" si="2"/>
        <v>0</v>
      </c>
      <c r="AB20" s="1159">
        <f t="shared" si="3"/>
        <v>0</v>
      </c>
    </row>
    <row r="21" spans="2:28" s="5" customFormat="1" ht="12.75" customHeight="1" x14ac:dyDescent="0.2">
      <c r="B21" s="1564"/>
      <c r="C21" s="1138"/>
      <c r="D21" s="1565" t="s">
        <v>448</v>
      </c>
      <c r="E21" s="1139"/>
      <c r="F21" s="1140"/>
      <c r="G21" s="1160">
        <f>+E21*F21</f>
        <v>0</v>
      </c>
      <c r="H21" s="1141"/>
      <c r="I21" s="1142">
        <f t="shared" si="4"/>
        <v>0</v>
      </c>
      <c r="J21" s="1142"/>
      <c r="K21" s="1142"/>
      <c r="L21" s="1142">
        <f t="shared" si="5"/>
        <v>0</v>
      </c>
      <c r="M21" s="1142"/>
      <c r="N21" s="1142"/>
      <c r="O21" s="1142">
        <f t="shared" si="6"/>
        <v>0</v>
      </c>
      <c r="P21" s="1142"/>
      <c r="Q21" s="1142"/>
      <c r="R21" s="1142">
        <f t="shared" si="7"/>
        <v>0</v>
      </c>
      <c r="S21" s="1142"/>
      <c r="T21" s="1142"/>
      <c r="U21" s="1142">
        <f t="shared" si="8"/>
        <v>0</v>
      </c>
      <c r="V21" s="1142"/>
      <c r="W21" s="1142"/>
      <c r="X21" s="1142">
        <f t="shared" si="9"/>
        <v>0</v>
      </c>
      <c r="Y21" s="1142"/>
      <c r="Z21" s="1142"/>
      <c r="AA21" s="1159">
        <f t="shared" si="2"/>
        <v>0</v>
      </c>
      <c r="AB21" s="1159">
        <f t="shared" si="3"/>
        <v>0</v>
      </c>
    </row>
    <row r="22" spans="2:28" s="5" customFormat="1" ht="12.75" customHeight="1" x14ac:dyDescent="0.2">
      <c r="B22" s="1563"/>
      <c r="C22" s="1143"/>
      <c r="D22" s="1566" t="s">
        <v>448</v>
      </c>
      <c r="E22" s="1144"/>
      <c r="F22" s="1145"/>
      <c r="G22" s="1161">
        <f>+E22*F22</f>
        <v>0</v>
      </c>
      <c r="H22" s="1146"/>
      <c r="I22" s="1147">
        <f t="shared" si="4"/>
        <v>0</v>
      </c>
      <c r="J22" s="1147"/>
      <c r="K22" s="1147"/>
      <c r="L22" s="1147">
        <f t="shared" si="5"/>
        <v>0</v>
      </c>
      <c r="M22" s="1147"/>
      <c r="N22" s="1147"/>
      <c r="O22" s="1147">
        <f t="shared" si="6"/>
        <v>0</v>
      </c>
      <c r="P22" s="1147"/>
      <c r="Q22" s="1147"/>
      <c r="R22" s="1147">
        <f t="shared" si="7"/>
        <v>0</v>
      </c>
      <c r="S22" s="1147"/>
      <c r="T22" s="1147"/>
      <c r="U22" s="1147">
        <f t="shared" si="8"/>
        <v>0</v>
      </c>
      <c r="V22" s="1147"/>
      <c r="W22" s="1147"/>
      <c r="X22" s="1147">
        <f t="shared" si="9"/>
        <v>0</v>
      </c>
      <c r="Y22" s="1147"/>
      <c r="Z22" s="1147"/>
      <c r="AA22" s="1159">
        <f t="shared" si="2"/>
        <v>0</v>
      </c>
      <c r="AB22" s="1159">
        <f t="shared" si="3"/>
        <v>0</v>
      </c>
    </row>
    <row r="23" spans="2:28" s="5" customFormat="1" ht="12.75" customHeight="1" x14ac:dyDescent="0.15">
      <c r="B23" s="1135" t="s">
        <v>419</v>
      </c>
      <c r="C23" s="286" t="s">
        <v>530</v>
      </c>
      <c r="D23" s="14"/>
      <c r="E23" s="1136"/>
      <c r="F23" s="1137"/>
      <c r="G23" s="623">
        <f t="shared" ref="G23:H23" si="10">SUM(G24:G28)</f>
        <v>0</v>
      </c>
      <c r="H23" s="16">
        <f t="shared" si="10"/>
        <v>0</v>
      </c>
      <c r="I23" s="16">
        <f t="shared" ref="I23:Z23" si="11">SUM(I24:I28)</f>
        <v>0</v>
      </c>
      <c r="J23" s="16">
        <f t="shared" si="11"/>
        <v>0</v>
      </c>
      <c r="K23" s="16">
        <f t="shared" si="11"/>
        <v>0</v>
      </c>
      <c r="L23" s="16">
        <f t="shared" si="11"/>
        <v>0</v>
      </c>
      <c r="M23" s="16">
        <f t="shared" si="11"/>
        <v>0</v>
      </c>
      <c r="N23" s="16">
        <f t="shared" si="11"/>
        <v>0</v>
      </c>
      <c r="O23" s="16">
        <f t="shared" si="11"/>
        <v>0</v>
      </c>
      <c r="P23" s="16">
        <f t="shared" si="11"/>
        <v>0</v>
      </c>
      <c r="Q23" s="16">
        <f t="shared" si="11"/>
        <v>0</v>
      </c>
      <c r="R23" s="16">
        <f t="shared" si="11"/>
        <v>0</v>
      </c>
      <c r="S23" s="16">
        <f t="shared" si="11"/>
        <v>0</v>
      </c>
      <c r="T23" s="16">
        <f t="shared" si="11"/>
        <v>0</v>
      </c>
      <c r="U23" s="16">
        <f t="shared" si="11"/>
        <v>0</v>
      </c>
      <c r="V23" s="16">
        <f t="shared" si="11"/>
        <v>0</v>
      </c>
      <c r="W23" s="16">
        <f t="shared" si="11"/>
        <v>0</v>
      </c>
      <c r="X23" s="16">
        <f t="shared" si="11"/>
        <v>0</v>
      </c>
      <c r="Y23" s="16">
        <f t="shared" si="11"/>
        <v>0</v>
      </c>
      <c r="Z23" s="16">
        <f t="shared" si="11"/>
        <v>0</v>
      </c>
      <c r="AA23" s="1159">
        <f t="shared" si="2"/>
        <v>0</v>
      </c>
      <c r="AB23" s="1159">
        <f t="shared" si="3"/>
        <v>0</v>
      </c>
    </row>
    <row r="24" spans="2:28" s="5" customFormat="1" ht="12.75" customHeight="1" x14ac:dyDescent="0.2">
      <c r="B24" s="1564"/>
      <c r="C24" s="1138"/>
      <c r="D24" s="1565" t="s">
        <v>448</v>
      </c>
      <c r="E24" s="1139"/>
      <c r="F24" s="1140"/>
      <c r="G24" s="1160">
        <f>+E24*F24</f>
        <v>0</v>
      </c>
      <c r="H24" s="1140"/>
      <c r="I24" s="1148">
        <f t="shared" ref="I24:I28" si="12">J24+K24</f>
        <v>0</v>
      </c>
      <c r="J24" s="1148"/>
      <c r="K24" s="1148"/>
      <c r="L24" s="1148">
        <f t="shared" ref="L24:L28" si="13">M24+N24</f>
        <v>0</v>
      </c>
      <c r="M24" s="1148"/>
      <c r="N24" s="1148"/>
      <c r="O24" s="1148">
        <f t="shared" ref="O24:O28" si="14">P24+Q24</f>
        <v>0</v>
      </c>
      <c r="P24" s="1148"/>
      <c r="Q24" s="1148"/>
      <c r="R24" s="1148">
        <f t="shared" ref="R24:R28" si="15">S24+T24</f>
        <v>0</v>
      </c>
      <c r="S24" s="1148"/>
      <c r="T24" s="1148"/>
      <c r="U24" s="1148">
        <f t="shared" ref="U24:U28" si="16">V24+W24</f>
        <v>0</v>
      </c>
      <c r="V24" s="1148"/>
      <c r="W24" s="1148"/>
      <c r="X24" s="1148">
        <f t="shared" ref="X24:X28" si="17">Y24+Z24</f>
        <v>0</v>
      </c>
      <c r="Y24" s="1148"/>
      <c r="Z24" s="1148"/>
      <c r="AA24" s="1159">
        <f t="shared" si="2"/>
        <v>0</v>
      </c>
      <c r="AB24" s="1159">
        <f t="shared" si="3"/>
        <v>0</v>
      </c>
    </row>
    <row r="25" spans="2:28" s="5" customFormat="1" ht="12.75" customHeight="1" x14ac:dyDescent="0.2">
      <c r="B25" s="1564"/>
      <c r="C25" s="1138"/>
      <c r="D25" s="1565" t="s">
        <v>448</v>
      </c>
      <c r="E25" s="1139"/>
      <c r="F25" s="1140"/>
      <c r="G25" s="1160">
        <f>+E25*F25</f>
        <v>0</v>
      </c>
      <c r="H25" s="1149"/>
      <c r="I25" s="1137">
        <f t="shared" si="12"/>
        <v>0</v>
      </c>
      <c r="J25" s="1137"/>
      <c r="K25" s="1137"/>
      <c r="L25" s="1137">
        <f t="shared" si="13"/>
        <v>0</v>
      </c>
      <c r="M25" s="1137"/>
      <c r="N25" s="1137"/>
      <c r="O25" s="1137">
        <f t="shared" si="14"/>
        <v>0</v>
      </c>
      <c r="P25" s="1137"/>
      <c r="Q25" s="1137"/>
      <c r="R25" s="1137">
        <f t="shared" si="15"/>
        <v>0</v>
      </c>
      <c r="S25" s="1137"/>
      <c r="T25" s="1137"/>
      <c r="U25" s="1137">
        <f t="shared" si="16"/>
        <v>0</v>
      </c>
      <c r="V25" s="1137"/>
      <c r="W25" s="1137"/>
      <c r="X25" s="1137">
        <f t="shared" si="17"/>
        <v>0</v>
      </c>
      <c r="Y25" s="1137"/>
      <c r="Z25" s="1137"/>
      <c r="AA25" s="1159">
        <f t="shared" si="2"/>
        <v>0</v>
      </c>
      <c r="AB25" s="1159">
        <f t="shared" si="3"/>
        <v>0</v>
      </c>
    </row>
    <row r="26" spans="2:28" s="5" customFormat="1" ht="12.75" customHeight="1" x14ac:dyDescent="0.2">
      <c r="B26" s="1564"/>
      <c r="C26" s="1138"/>
      <c r="D26" s="1565" t="s">
        <v>448</v>
      </c>
      <c r="E26" s="1139"/>
      <c r="F26" s="1140"/>
      <c r="G26" s="1160">
        <f>+E26*F26</f>
        <v>0</v>
      </c>
      <c r="H26" s="1149"/>
      <c r="I26" s="1142">
        <f t="shared" si="12"/>
        <v>0</v>
      </c>
      <c r="J26" s="1142"/>
      <c r="K26" s="1142"/>
      <c r="L26" s="1142">
        <f t="shared" si="13"/>
        <v>0</v>
      </c>
      <c r="M26" s="1142"/>
      <c r="N26" s="1142"/>
      <c r="O26" s="1142">
        <f t="shared" si="14"/>
        <v>0</v>
      </c>
      <c r="P26" s="1142"/>
      <c r="Q26" s="1142"/>
      <c r="R26" s="1142">
        <f t="shared" si="15"/>
        <v>0</v>
      </c>
      <c r="S26" s="1142"/>
      <c r="T26" s="1142"/>
      <c r="U26" s="1142">
        <f t="shared" si="16"/>
        <v>0</v>
      </c>
      <c r="V26" s="1142"/>
      <c r="W26" s="1142"/>
      <c r="X26" s="1142">
        <f t="shared" si="17"/>
        <v>0</v>
      </c>
      <c r="Y26" s="1142"/>
      <c r="Z26" s="1142"/>
      <c r="AA26" s="1159">
        <f t="shared" si="2"/>
        <v>0</v>
      </c>
      <c r="AB26" s="1159">
        <f t="shared" si="3"/>
        <v>0</v>
      </c>
    </row>
    <row r="27" spans="2:28" s="5" customFormat="1" ht="12.75" customHeight="1" x14ac:dyDescent="0.2">
      <c r="B27" s="1564"/>
      <c r="C27" s="1138"/>
      <c r="D27" s="1565" t="s">
        <v>448</v>
      </c>
      <c r="E27" s="1139"/>
      <c r="F27" s="1140"/>
      <c r="G27" s="1160">
        <f>+E27*F27</f>
        <v>0</v>
      </c>
      <c r="H27" s="1149"/>
      <c r="I27" s="1142">
        <f t="shared" si="12"/>
        <v>0</v>
      </c>
      <c r="J27" s="1142"/>
      <c r="K27" s="1142"/>
      <c r="L27" s="1142">
        <f t="shared" si="13"/>
        <v>0</v>
      </c>
      <c r="M27" s="1142"/>
      <c r="N27" s="1142"/>
      <c r="O27" s="1142">
        <f t="shared" si="14"/>
        <v>0</v>
      </c>
      <c r="P27" s="1142"/>
      <c r="Q27" s="1142"/>
      <c r="R27" s="1142">
        <f t="shared" si="15"/>
        <v>0</v>
      </c>
      <c r="S27" s="1142"/>
      <c r="T27" s="1142"/>
      <c r="U27" s="1142">
        <f t="shared" si="16"/>
        <v>0</v>
      </c>
      <c r="V27" s="1142"/>
      <c r="W27" s="1142"/>
      <c r="X27" s="1142">
        <f t="shared" si="17"/>
        <v>0</v>
      </c>
      <c r="Y27" s="1142"/>
      <c r="Z27" s="1142"/>
      <c r="AA27" s="1159">
        <f t="shared" si="2"/>
        <v>0</v>
      </c>
      <c r="AB27" s="1159">
        <f t="shared" si="3"/>
        <v>0</v>
      </c>
    </row>
    <row r="28" spans="2:28" s="5" customFormat="1" ht="12.75" customHeight="1" x14ac:dyDescent="0.2">
      <c r="B28" s="1563"/>
      <c r="C28" s="1143"/>
      <c r="D28" s="1566" t="s">
        <v>448</v>
      </c>
      <c r="E28" s="1144"/>
      <c r="F28" s="1145"/>
      <c r="G28" s="1161">
        <f>+E28*F28</f>
        <v>0</v>
      </c>
      <c r="H28" s="1150"/>
      <c r="I28" s="1147">
        <f t="shared" si="12"/>
        <v>0</v>
      </c>
      <c r="J28" s="1147"/>
      <c r="K28" s="1147"/>
      <c r="L28" s="1147">
        <f t="shared" si="13"/>
        <v>0</v>
      </c>
      <c r="M28" s="1147"/>
      <c r="N28" s="1147"/>
      <c r="O28" s="1147">
        <f t="shared" si="14"/>
        <v>0</v>
      </c>
      <c r="P28" s="1147"/>
      <c r="Q28" s="1147"/>
      <c r="R28" s="1147">
        <f t="shared" si="15"/>
        <v>0</v>
      </c>
      <c r="S28" s="1147"/>
      <c r="T28" s="1147"/>
      <c r="U28" s="1147">
        <f t="shared" si="16"/>
        <v>0</v>
      </c>
      <c r="V28" s="1147"/>
      <c r="W28" s="1147"/>
      <c r="X28" s="1147">
        <f t="shared" si="17"/>
        <v>0</v>
      </c>
      <c r="Y28" s="1147"/>
      <c r="Z28" s="1147"/>
      <c r="AA28" s="1159">
        <f t="shared" si="2"/>
        <v>0</v>
      </c>
      <c r="AB28" s="1159">
        <f t="shared" si="3"/>
        <v>0</v>
      </c>
    </row>
    <row r="29" spans="2:28" s="5" customFormat="1" ht="12.75" customHeight="1" x14ac:dyDescent="0.15">
      <c r="B29" s="1135" t="s">
        <v>419</v>
      </c>
      <c r="C29" s="286" t="s">
        <v>531</v>
      </c>
      <c r="D29" s="14"/>
      <c r="E29" s="1136"/>
      <c r="F29" s="1137"/>
      <c r="G29" s="623">
        <f t="shared" ref="G29:H29" si="18">SUM(G30:G34)</f>
        <v>0</v>
      </c>
      <c r="H29" s="16">
        <f t="shared" si="18"/>
        <v>0</v>
      </c>
      <c r="I29" s="16">
        <f t="shared" ref="I29:Z29" si="19">SUM(I30:I34)</f>
        <v>0</v>
      </c>
      <c r="J29" s="16">
        <f t="shared" si="19"/>
        <v>0</v>
      </c>
      <c r="K29" s="16">
        <f t="shared" si="19"/>
        <v>0</v>
      </c>
      <c r="L29" s="16">
        <f t="shared" si="19"/>
        <v>0</v>
      </c>
      <c r="M29" s="16">
        <f t="shared" si="19"/>
        <v>0</v>
      </c>
      <c r="N29" s="16">
        <f t="shared" si="19"/>
        <v>0</v>
      </c>
      <c r="O29" s="16">
        <f t="shared" si="19"/>
        <v>0</v>
      </c>
      <c r="P29" s="16">
        <f t="shared" si="19"/>
        <v>0</v>
      </c>
      <c r="Q29" s="16">
        <f t="shared" si="19"/>
        <v>0</v>
      </c>
      <c r="R29" s="16">
        <f t="shared" si="19"/>
        <v>0</v>
      </c>
      <c r="S29" s="16">
        <f t="shared" si="19"/>
        <v>0</v>
      </c>
      <c r="T29" s="16">
        <f t="shared" si="19"/>
        <v>0</v>
      </c>
      <c r="U29" s="16">
        <f t="shared" si="19"/>
        <v>0</v>
      </c>
      <c r="V29" s="16">
        <f t="shared" si="19"/>
        <v>0</v>
      </c>
      <c r="W29" s="16">
        <f t="shared" si="19"/>
        <v>0</v>
      </c>
      <c r="X29" s="16">
        <f t="shared" si="19"/>
        <v>0</v>
      </c>
      <c r="Y29" s="16">
        <f t="shared" si="19"/>
        <v>0</v>
      </c>
      <c r="Z29" s="16">
        <f t="shared" si="19"/>
        <v>0</v>
      </c>
      <c r="AA29" s="1159">
        <f t="shared" si="2"/>
        <v>0</v>
      </c>
      <c r="AB29" s="1159">
        <f t="shared" si="3"/>
        <v>0</v>
      </c>
    </row>
    <row r="30" spans="2:28" s="5" customFormat="1" ht="12.75" customHeight="1" x14ac:dyDescent="0.2">
      <c r="B30" s="1564"/>
      <c r="C30" s="1138"/>
      <c r="D30" s="1565" t="s">
        <v>448</v>
      </c>
      <c r="E30" s="1139"/>
      <c r="F30" s="1140"/>
      <c r="G30" s="1160">
        <f>+E30*F30</f>
        <v>0</v>
      </c>
      <c r="H30" s="1137"/>
      <c r="I30" s="1137">
        <f t="shared" ref="I30:I34" si="20">J30+K30</f>
        <v>0</v>
      </c>
      <c r="J30" s="1137"/>
      <c r="K30" s="1137"/>
      <c r="L30" s="1137">
        <f t="shared" ref="L30:L34" si="21">M30+N30</f>
        <v>0</v>
      </c>
      <c r="M30" s="1137"/>
      <c r="N30" s="1137"/>
      <c r="O30" s="1137">
        <f t="shared" ref="O30:O34" si="22">P30+Q30</f>
        <v>0</v>
      </c>
      <c r="P30" s="1137"/>
      <c r="Q30" s="1137"/>
      <c r="R30" s="1137">
        <f t="shared" ref="R30:R34" si="23">S30+T30</f>
        <v>0</v>
      </c>
      <c r="S30" s="1137"/>
      <c r="T30" s="1137"/>
      <c r="U30" s="1137">
        <f t="shared" ref="U30:U34" si="24">V30+W30</f>
        <v>0</v>
      </c>
      <c r="V30" s="1137"/>
      <c r="W30" s="1137"/>
      <c r="X30" s="1137">
        <f t="shared" ref="X30:X34" si="25">Y30+Z30</f>
        <v>0</v>
      </c>
      <c r="Y30" s="1137"/>
      <c r="Z30" s="1137"/>
      <c r="AA30" s="1159">
        <f t="shared" si="2"/>
        <v>0</v>
      </c>
      <c r="AB30" s="1159">
        <f t="shared" si="3"/>
        <v>0</v>
      </c>
    </row>
    <row r="31" spans="2:28" s="5" customFormat="1" ht="12.75" customHeight="1" x14ac:dyDescent="0.2">
      <c r="B31" s="1564"/>
      <c r="C31" s="1138"/>
      <c r="D31" s="1565" t="s">
        <v>448</v>
      </c>
      <c r="E31" s="1139"/>
      <c r="F31" s="1140"/>
      <c r="G31" s="1160">
        <f>+E31*F31</f>
        <v>0</v>
      </c>
      <c r="H31" s="1137"/>
      <c r="I31" s="1137">
        <f t="shared" si="20"/>
        <v>0</v>
      </c>
      <c r="J31" s="1137"/>
      <c r="K31" s="1137"/>
      <c r="L31" s="1137">
        <f t="shared" si="21"/>
        <v>0</v>
      </c>
      <c r="M31" s="1137"/>
      <c r="N31" s="1137"/>
      <c r="O31" s="1137">
        <f t="shared" si="22"/>
        <v>0</v>
      </c>
      <c r="P31" s="1137"/>
      <c r="Q31" s="1137"/>
      <c r="R31" s="1137">
        <f t="shared" si="23"/>
        <v>0</v>
      </c>
      <c r="S31" s="1137"/>
      <c r="T31" s="1137"/>
      <c r="U31" s="1137">
        <f t="shared" si="24"/>
        <v>0</v>
      </c>
      <c r="V31" s="1137"/>
      <c r="W31" s="1137"/>
      <c r="X31" s="1137">
        <f t="shared" si="25"/>
        <v>0</v>
      </c>
      <c r="Y31" s="1137"/>
      <c r="Z31" s="1137"/>
      <c r="AA31" s="1159">
        <f t="shared" si="2"/>
        <v>0</v>
      </c>
      <c r="AB31" s="1159">
        <f t="shared" si="3"/>
        <v>0</v>
      </c>
    </row>
    <row r="32" spans="2:28" s="5" customFormat="1" ht="12.75" customHeight="1" x14ac:dyDescent="0.2">
      <c r="B32" s="1564"/>
      <c r="C32" s="1138"/>
      <c r="D32" s="1565" t="s">
        <v>448</v>
      </c>
      <c r="E32" s="1139"/>
      <c r="F32" s="1140"/>
      <c r="G32" s="1160">
        <f>+E32*F32</f>
        <v>0</v>
      </c>
      <c r="H32" s="1141"/>
      <c r="I32" s="1142">
        <f t="shared" si="20"/>
        <v>0</v>
      </c>
      <c r="J32" s="1142"/>
      <c r="K32" s="1142"/>
      <c r="L32" s="1142">
        <f t="shared" si="21"/>
        <v>0</v>
      </c>
      <c r="M32" s="1142"/>
      <c r="N32" s="1142"/>
      <c r="O32" s="1142">
        <f t="shared" si="22"/>
        <v>0</v>
      </c>
      <c r="P32" s="1142"/>
      <c r="Q32" s="1142"/>
      <c r="R32" s="1142">
        <f t="shared" si="23"/>
        <v>0</v>
      </c>
      <c r="S32" s="1142"/>
      <c r="T32" s="1142"/>
      <c r="U32" s="1142">
        <f t="shared" si="24"/>
        <v>0</v>
      </c>
      <c r="V32" s="1142"/>
      <c r="W32" s="1142"/>
      <c r="X32" s="1142">
        <f t="shared" si="25"/>
        <v>0</v>
      </c>
      <c r="Y32" s="1142"/>
      <c r="Z32" s="1142"/>
      <c r="AA32" s="1159">
        <f t="shared" si="2"/>
        <v>0</v>
      </c>
      <c r="AB32" s="1159">
        <f t="shared" si="3"/>
        <v>0</v>
      </c>
    </row>
    <row r="33" spans="2:28" s="5" customFormat="1" ht="12.75" customHeight="1" x14ac:dyDescent="0.2">
      <c r="B33" s="1564"/>
      <c r="C33" s="1138"/>
      <c r="D33" s="1565" t="s">
        <v>448</v>
      </c>
      <c r="E33" s="1139"/>
      <c r="F33" s="1140"/>
      <c r="G33" s="1160">
        <f>+E33*F33</f>
        <v>0</v>
      </c>
      <c r="H33" s="1141"/>
      <c r="I33" s="1142">
        <f t="shared" si="20"/>
        <v>0</v>
      </c>
      <c r="J33" s="1142"/>
      <c r="K33" s="1142"/>
      <c r="L33" s="1142">
        <f t="shared" si="21"/>
        <v>0</v>
      </c>
      <c r="M33" s="1142"/>
      <c r="N33" s="1142"/>
      <c r="O33" s="1142">
        <f t="shared" si="22"/>
        <v>0</v>
      </c>
      <c r="P33" s="1142"/>
      <c r="Q33" s="1142"/>
      <c r="R33" s="1142">
        <f t="shared" si="23"/>
        <v>0</v>
      </c>
      <c r="S33" s="1142"/>
      <c r="T33" s="1142"/>
      <c r="U33" s="1142">
        <f t="shared" si="24"/>
        <v>0</v>
      </c>
      <c r="V33" s="1142"/>
      <c r="W33" s="1142"/>
      <c r="X33" s="1142">
        <f t="shared" si="25"/>
        <v>0</v>
      </c>
      <c r="Y33" s="1142"/>
      <c r="Z33" s="1142"/>
      <c r="AA33" s="1159">
        <f t="shared" si="2"/>
        <v>0</v>
      </c>
      <c r="AB33" s="1159">
        <f t="shared" si="3"/>
        <v>0</v>
      </c>
    </row>
    <row r="34" spans="2:28" s="5" customFormat="1" ht="12.75" customHeight="1" x14ac:dyDescent="0.2">
      <c r="B34" s="1563"/>
      <c r="C34" s="1143"/>
      <c r="D34" s="1566" t="s">
        <v>448</v>
      </c>
      <c r="E34" s="1144"/>
      <c r="F34" s="1145"/>
      <c r="G34" s="1161">
        <f>+E34*F34</f>
        <v>0</v>
      </c>
      <c r="H34" s="1146"/>
      <c r="I34" s="1147">
        <f t="shared" si="20"/>
        <v>0</v>
      </c>
      <c r="J34" s="1147"/>
      <c r="K34" s="1147"/>
      <c r="L34" s="1147">
        <f t="shared" si="21"/>
        <v>0</v>
      </c>
      <c r="M34" s="1147"/>
      <c r="N34" s="1147"/>
      <c r="O34" s="1147">
        <f t="shared" si="22"/>
        <v>0</v>
      </c>
      <c r="P34" s="1147"/>
      <c r="Q34" s="1147"/>
      <c r="R34" s="1147">
        <f t="shared" si="23"/>
        <v>0</v>
      </c>
      <c r="S34" s="1147"/>
      <c r="T34" s="1147"/>
      <c r="U34" s="1147">
        <f t="shared" si="24"/>
        <v>0</v>
      </c>
      <c r="V34" s="1147"/>
      <c r="W34" s="1147"/>
      <c r="X34" s="1147">
        <f t="shared" si="25"/>
        <v>0</v>
      </c>
      <c r="Y34" s="1147"/>
      <c r="Z34" s="1147"/>
      <c r="AA34" s="1159">
        <f t="shared" si="2"/>
        <v>0</v>
      </c>
      <c r="AB34" s="1159">
        <f t="shared" si="3"/>
        <v>0</v>
      </c>
    </row>
    <row r="35" spans="2:28" s="5" customFormat="1" ht="12.75" customHeight="1" x14ac:dyDescent="0.15">
      <c r="B35" s="1135" t="s">
        <v>419</v>
      </c>
      <c r="C35" s="286" t="s">
        <v>532</v>
      </c>
      <c r="D35" s="14"/>
      <c r="E35" s="1136"/>
      <c r="F35" s="1137"/>
      <c r="G35" s="623">
        <f t="shared" ref="G35:H35" si="26">SUM(G36:G40)</f>
        <v>0</v>
      </c>
      <c r="H35" s="16">
        <f t="shared" si="26"/>
        <v>0</v>
      </c>
      <c r="I35" s="16">
        <f t="shared" ref="I35:Z35" si="27">SUM(I36:I40)</f>
        <v>0</v>
      </c>
      <c r="J35" s="16">
        <f t="shared" si="27"/>
        <v>0</v>
      </c>
      <c r="K35" s="16">
        <f t="shared" si="27"/>
        <v>0</v>
      </c>
      <c r="L35" s="16">
        <f t="shared" si="27"/>
        <v>0</v>
      </c>
      <c r="M35" s="16">
        <f t="shared" si="27"/>
        <v>0</v>
      </c>
      <c r="N35" s="16">
        <f t="shared" si="27"/>
        <v>0</v>
      </c>
      <c r="O35" s="16">
        <f t="shared" si="27"/>
        <v>0</v>
      </c>
      <c r="P35" s="16">
        <f t="shared" si="27"/>
        <v>0</v>
      </c>
      <c r="Q35" s="16">
        <f t="shared" si="27"/>
        <v>0</v>
      </c>
      <c r="R35" s="16">
        <f t="shared" si="27"/>
        <v>0</v>
      </c>
      <c r="S35" s="16">
        <f t="shared" si="27"/>
        <v>0</v>
      </c>
      <c r="T35" s="16">
        <f t="shared" si="27"/>
        <v>0</v>
      </c>
      <c r="U35" s="16">
        <f t="shared" si="27"/>
        <v>0</v>
      </c>
      <c r="V35" s="16">
        <f t="shared" si="27"/>
        <v>0</v>
      </c>
      <c r="W35" s="16">
        <f t="shared" si="27"/>
        <v>0</v>
      </c>
      <c r="X35" s="16">
        <f t="shared" si="27"/>
        <v>0</v>
      </c>
      <c r="Y35" s="16">
        <f t="shared" si="27"/>
        <v>0</v>
      </c>
      <c r="Z35" s="16">
        <f t="shared" si="27"/>
        <v>0</v>
      </c>
      <c r="AA35" s="1159">
        <f t="shared" si="2"/>
        <v>0</v>
      </c>
      <c r="AB35" s="1159">
        <f t="shared" si="3"/>
        <v>0</v>
      </c>
    </row>
    <row r="36" spans="2:28" s="5" customFormat="1" ht="12.75" customHeight="1" x14ac:dyDescent="0.2">
      <c r="B36" s="1564"/>
      <c r="C36" s="1138"/>
      <c r="D36" s="1565" t="s">
        <v>448</v>
      </c>
      <c r="E36" s="1139"/>
      <c r="F36" s="1140"/>
      <c r="G36" s="1160">
        <f>+E36*F36</f>
        <v>0</v>
      </c>
      <c r="H36" s="1137"/>
      <c r="I36" s="1142">
        <f t="shared" ref="I36:I40" si="28">J36+K36</f>
        <v>0</v>
      </c>
      <c r="J36" s="1142"/>
      <c r="K36" s="1142"/>
      <c r="L36" s="1142">
        <f t="shared" ref="L36:L40" si="29">M36+N36</f>
        <v>0</v>
      </c>
      <c r="M36" s="1142"/>
      <c r="N36" s="1142"/>
      <c r="O36" s="1142">
        <f t="shared" ref="O36:O40" si="30">P36+Q36</f>
        <v>0</v>
      </c>
      <c r="P36" s="1142"/>
      <c r="Q36" s="1142"/>
      <c r="R36" s="1142">
        <f t="shared" ref="R36:R40" si="31">S36+T36</f>
        <v>0</v>
      </c>
      <c r="S36" s="1142"/>
      <c r="T36" s="1142"/>
      <c r="U36" s="1142">
        <f t="shared" ref="U36:U40" si="32">V36+W36</f>
        <v>0</v>
      </c>
      <c r="V36" s="1142"/>
      <c r="W36" s="1142"/>
      <c r="X36" s="1142">
        <f t="shared" ref="X36:X40" si="33">Y36+Z36</f>
        <v>0</v>
      </c>
      <c r="Y36" s="1142"/>
      <c r="Z36" s="1142"/>
      <c r="AA36" s="1159">
        <f t="shared" si="2"/>
        <v>0</v>
      </c>
      <c r="AB36" s="1159">
        <f t="shared" si="3"/>
        <v>0</v>
      </c>
    </row>
    <row r="37" spans="2:28" s="5" customFormat="1" ht="12.75" customHeight="1" x14ac:dyDescent="0.2">
      <c r="B37" s="1564"/>
      <c r="C37" s="1138"/>
      <c r="D37" s="1565" t="s">
        <v>448</v>
      </c>
      <c r="E37" s="1139"/>
      <c r="F37" s="1140"/>
      <c r="G37" s="1160">
        <f>+E37*F37</f>
        <v>0</v>
      </c>
      <c r="H37" s="1137"/>
      <c r="I37" s="1142">
        <f t="shared" si="28"/>
        <v>0</v>
      </c>
      <c r="J37" s="1142"/>
      <c r="K37" s="1142"/>
      <c r="L37" s="1142">
        <f t="shared" si="29"/>
        <v>0</v>
      </c>
      <c r="M37" s="1142"/>
      <c r="N37" s="1142"/>
      <c r="O37" s="1142">
        <f t="shared" si="30"/>
        <v>0</v>
      </c>
      <c r="P37" s="1142"/>
      <c r="Q37" s="1142"/>
      <c r="R37" s="1142">
        <f t="shared" si="31"/>
        <v>0</v>
      </c>
      <c r="S37" s="1142"/>
      <c r="T37" s="1142"/>
      <c r="U37" s="1142">
        <f t="shared" si="32"/>
        <v>0</v>
      </c>
      <c r="V37" s="1142"/>
      <c r="W37" s="1142"/>
      <c r="X37" s="1142">
        <f t="shared" si="33"/>
        <v>0</v>
      </c>
      <c r="Y37" s="1142"/>
      <c r="Z37" s="1142"/>
      <c r="AA37" s="1159">
        <f t="shared" si="2"/>
        <v>0</v>
      </c>
      <c r="AB37" s="1159">
        <f t="shared" si="3"/>
        <v>0</v>
      </c>
    </row>
    <row r="38" spans="2:28" s="5" customFormat="1" ht="12.75" customHeight="1" x14ac:dyDescent="0.2">
      <c r="B38" s="1564"/>
      <c r="C38" s="1138"/>
      <c r="D38" s="1565" t="s">
        <v>448</v>
      </c>
      <c r="E38" s="1139"/>
      <c r="F38" s="1140"/>
      <c r="G38" s="1160">
        <f>+E38*F38</f>
        <v>0</v>
      </c>
      <c r="H38" s="1141"/>
      <c r="I38" s="1142">
        <f t="shared" si="28"/>
        <v>0</v>
      </c>
      <c r="J38" s="1142"/>
      <c r="K38" s="1142"/>
      <c r="L38" s="1142">
        <f t="shared" si="29"/>
        <v>0</v>
      </c>
      <c r="M38" s="1142"/>
      <c r="N38" s="1142"/>
      <c r="O38" s="1142">
        <f t="shared" si="30"/>
        <v>0</v>
      </c>
      <c r="P38" s="1142"/>
      <c r="Q38" s="1142"/>
      <c r="R38" s="1142">
        <f t="shared" si="31"/>
        <v>0</v>
      </c>
      <c r="S38" s="1142"/>
      <c r="T38" s="1142"/>
      <c r="U38" s="1142">
        <f t="shared" si="32"/>
        <v>0</v>
      </c>
      <c r="V38" s="1142"/>
      <c r="W38" s="1142"/>
      <c r="X38" s="1142">
        <f t="shared" si="33"/>
        <v>0</v>
      </c>
      <c r="Y38" s="1142"/>
      <c r="Z38" s="1142"/>
      <c r="AA38" s="1159">
        <f t="shared" si="2"/>
        <v>0</v>
      </c>
      <c r="AB38" s="1159">
        <f t="shared" si="3"/>
        <v>0</v>
      </c>
    </row>
    <row r="39" spans="2:28" s="5" customFormat="1" ht="12.75" customHeight="1" x14ac:dyDescent="0.2">
      <c r="B39" s="1564"/>
      <c r="C39" s="1138"/>
      <c r="D39" s="1565" t="s">
        <v>448</v>
      </c>
      <c r="E39" s="1139"/>
      <c r="F39" s="1140"/>
      <c r="G39" s="1160">
        <f>+E39*F39</f>
        <v>0</v>
      </c>
      <c r="H39" s="1141"/>
      <c r="I39" s="1142">
        <f t="shared" si="28"/>
        <v>0</v>
      </c>
      <c r="J39" s="1142"/>
      <c r="K39" s="1142"/>
      <c r="L39" s="1142">
        <f t="shared" si="29"/>
        <v>0</v>
      </c>
      <c r="M39" s="1142"/>
      <c r="N39" s="1142"/>
      <c r="O39" s="1142">
        <f t="shared" si="30"/>
        <v>0</v>
      </c>
      <c r="P39" s="1142"/>
      <c r="Q39" s="1142"/>
      <c r="R39" s="1142">
        <f t="shared" si="31"/>
        <v>0</v>
      </c>
      <c r="S39" s="1142"/>
      <c r="T39" s="1142"/>
      <c r="U39" s="1142">
        <f t="shared" si="32"/>
        <v>0</v>
      </c>
      <c r="V39" s="1142"/>
      <c r="W39" s="1142"/>
      <c r="X39" s="1142">
        <f t="shared" si="33"/>
        <v>0</v>
      </c>
      <c r="Y39" s="1142"/>
      <c r="Z39" s="1142"/>
      <c r="AA39" s="1159">
        <f t="shared" si="2"/>
        <v>0</v>
      </c>
      <c r="AB39" s="1159">
        <f t="shared" si="3"/>
        <v>0</v>
      </c>
    </row>
    <row r="40" spans="2:28" s="5" customFormat="1" ht="12.75" customHeight="1" x14ac:dyDescent="0.2">
      <c r="B40" s="1563"/>
      <c r="C40" s="1143"/>
      <c r="D40" s="1566" t="s">
        <v>448</v>
      </c>
      <c r="E40" s="1144"/>
      <c r="F40" s="1145"/>
      <c r="G40" s="1161">
        <f>+E40*F40</f>
        <v>0</v>
      </c>
      <c r="H40" s="1146"/>
      <c r="I40" s="1147">
        <f t="shared" si="28"/>
        <v>0</v>
      </c>
      <c r="J40" s="1147"/>
      <c r="K40" s="1147"/>
      <c r="L40" s="1147">
        <f t="shared" si="29"/>
        <v>0</v>
      </c>
      <c r="M40" s="1147"/>
      <c r="N40" s="1147"/>
      <c r="O40" s="1147">
        <f t="shared" si="30"/>
        <v>0</v>
      </c>
      <c r="P40" s="1147"/>
      <c r="Q40" s="1147"/>
      <c r="R40" s="1147">
        <f t="shared" si="31"/>
        <v>0</v>
      </c>
      <c r="S40" s="1147"/>
      <c r="T40" s="1147"/>
      <c r="U40" s="1147">
        <f t="shared" si="32"/>
        <v>0</v>
      </c>
      <c r="V40" s="1147"/>
      <c r="W40" s="1147"/>
      <c r="X40" s="1147">
        <f t="shared" si="33"/>
        <v>0</v>
      </c>
      <c r="Y40" s="1147"/>
      <c r="Z40" s="1147"/>
      <c r="AA40" s="1159">
        <f t="shared" si="2"/>
        <v>0</v>
      </c>
      <c r="AB40" s="1159">
        <f t="shared" si="3"/>
        <v>0</v>
      </c>
    </row>
    <row r="41" spans="2:28" s="5" customFormat="1" ht="12.75" customHeight="1" x14ac:dyDescent="0.15">
      <c r="B41" s="1135" t="s">
        <v>419</v>
      </c>
      <c r="C41" s="286" t="s">
        <v>533</v>
      </c>
      <c r="D41" s="14"/>
      <c r="E41" s="1136"/>
      <c r="F41" s="1137"/>
      <c r="G41" s="623">
        <f t="shared" ref="G41:H41" si="34">SUM(G42:G46)</f>
        <v>0</v>
      </c>
      <c r="H41" s="16">
        <f t="shared" si="34"/>
        <v>0</v>
      </c>
      <c r="I41" s="20">
        <f t="shared" ref="I41:Z41" si="35">SUM(I42:I46)</f>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20">
        <f t="shared" si="35"/>
        <v>0</v>
      </c>
      <c r="T41" s="20">
        <f t="shared" si="35"/>
        <v>0</v>
      </c>
      <c r="U41" s="20">
        <f t="shared" si="35"/>
        <v>0</v>
      </c>
      <c r="V41" s="20">
        <f t="shared" si="35"/>
        <v>0</v>
      </c>
      <c r="W41" s="20">
        <f t="shared" si="35"/>
        <v>0</v>
      </c>
      <c r="X41" s="20">
        <f t="shared" si="35"/>
        <v>0</v>
      </c>
      <c r="Y41" s="20">
        <f t="shared" si="35"/>
        <v>0</v>
      </c>
      <c r="Z41" s="20">
        <f t="shared" si="35"/>
        <v>0</v>
      </c>
      <c r="AA41" s="1159">
        <f t="shared" si="2"/>
        <v>0</v>
      </c>
      <c r="AB41" s="1159">
        <f t="shared" si="3"/>
        <v>0</v>
      </c>
    </row>
    <row r="42" spans="2:28" s="5" customFormat="1" ht="12.75" customHeight="1" x14ac:dyDescent="0.2">
      <c r="B42" s="1564"/>
      <c r="C42" s="1138"/>
      <c r="D42" s="1565" t="s">
        <v>448</v>
      </c>
      <c r="E42" s="1139"/>
      <c r="F42" s="1140"/>
      <c r="G42" s="1160">
        <f>+E42*F42</f>
        <v>0</v>
      </c>
      <c r="H42" s="1137"/>
      <c r="I42" s="1137">
        <f t="shared" ref="I42:I46" si="36">J42+K42</f>
        <v>0</v>
      </c>
      <c r="J42" s="1137"/>
      <c r="K42" s="1137"/>
      <c r="L42" s="1137">
        <f t="shared" ref="L42:L46" si="37">M42+N42</f>
        <v>0</v>
      </c>
      <c r="M42" s="1137"/>
      <c r="N42" s="1137"/>
      <c r="O42" s="1137">
        <f t="shared" ref="O42:O46" si="38">P42+Q42</f>
        <v>0</v>
      </c>
      <c r="P42" s="1137"/>
      <c r="Q42" s="1137"/>
      <c r="R42" s="1137">
        <f t="shared" ref="R42:R46" si="39">S42+T42</f>
        <v>0</v>
      </c>
      <c r="S42" s="1137"/>
      <c r="T42" s="1137"/>
      <c r="U42" s="1137">
        <f t="shared" ref="U42:U46" si="40">V42+W42</f>
        <v>0</v>
      </c>
      <c r="V42" s="1137"/>
      <c r="W42" s="1137"/>
      <c r="X42" s="1137">
        <f t="shared" ref="X42:X46" si="41">Y42+Z42</f>
        <v>0</v>
      </c>
      <c r="Y42" s="1137"/>
      <c r="Z42" s="1137"/>
      <c r="AA42" s="1159">
        <f t="shared" si="2"/>
        <v>0</v>
      </c>
      <c r="AB42" s="1159">
        <f t="shared" si="3"/>
        <v>0</v>
      </c>
    </row>
    <row r="43" spans="2:28" s="5" customFormat="1" ht="12.75" customHeight="1" x14ac:dyDescent="0.2">
      <c r="B43" s="1564"/>
      <c r="C43" s="1138"/>
      <c r="D43" s="1565" t="s">
        <v>448</v>
      </c>
      <c r="E43" s="1139"/>
      <c r="F43" s="1140"/>
      <c r="G43" s="1160">
        <f>+E43*F43</f>
        <v>0</v>
      </c>
      <c r="H43" s="1137"/>
      <c r="I43" s="1137">
        <f t="shared" si="36"/>
        <v>0</v>
      </c>
      <c r="J43" s="1137"/>
      <c r="K43" s="1137"/>
      <c r="L43" s="1137">
        <f t="shared" si="37"/>
        <v>0</v>
      </c>
      <c r="M43" s="1137"/>
      <c r="N43" s="1137"/>
      <c r="O43" s="1137">
        <f t="shared" si="38"/>
        <v>0</v>
      </c>
      <c r="P43" s="1137"/>
      <c r="Q43" s="1137"/>
      <c r="R43" s="1137">
        <f t="shared" si="39"/>
        <v>0</v>
      </c>
      <c r="S43" s="1137"/>
      <c r="T43" s="1137"/>
      <c r="U43" s="1137">
        <f t="shared" si="40"/>
        <v>0</v>
      </c>
      <c r="V43" s="1137"/>
      <c r="W43" s="1137"/>
      <c r="X43" s="1137">
        <f t="shared" si="41"/>
        <v>0</v>
      </c>
      <c r="Y43" s="1137"/>
      <c r="Z43" s="1137"/>
      <c r="AA43" s="1159">
        <f t="shared" si="2"/>
        <v>0</v>
      </c>
      <c r="AB43" s="1159">
        <f t="shared" si="3"/>
        <v>0</v>
      </c>
    </row>
    <row r="44" spans="2:28" s="5" customFormat="1" ht="12.75" customHeight="1" x14ac:dyDescent="0.2">
      <c r="B44" s="1564"/>
      <c r="C44" s="1138"/>
      <c r="D44" s="1565" t="s">
        <v>448</v>
      </c>
      <c r="E44" s="1139"/>
      <c r="F44" s="1140"/>
      <c r="G44" s="1160">
        <f>+E44*F44</f>
        <v>0</v>
      </c>
      <c r="H44" s="1141"/>
      <c r="I44" s="1142">
        <f t="shared" si="36"/>
        <v>0</v>
      </c>
      <c r="J44" s="1142"/>
      <c r="K44" s="1142"/>
      <c r="L44" s="1142">
        <f t="shared" si="37"/>
        <v>0</v>
      </c>
      <c r="M44" s="1142"/>
      <c r="N44" s="1142"/>
      <c r="O44" s="1142">
        <f t="shared" si="38"/>
        <v>0</v>
      </c>
      <c r="P44" s="1142"/>
      <c r="Q44" s="1142"/>
      <c r="R44" s="1142">
        <f t="shared" si="39"/>
        <v>0</v>
      </c>
      <c r="S44" s="1142"/>
      <c r="T44" s="1142"/>
      <c r="U44" s="1142">
        <f t="shared" si="40"/>
        <v>0</v>
      </c>
      <c r="V44" s="1142"/>
      <c r="W44" s="1142"/>
      <c r="X44" s="1142">
        <f t="shared" si="41"/>
        <v>0</v>
      </c>
      <c r="Y44" s="1142"/>
      <c r="Z44" s="1142"/>
      <c r="AA44" s="1159">
        <f t="shared" si="2"/>
        <v>0</v>
      </c>
      <c r="AB44" s="1159">
        <f t="shared" si="3"/>
        <v>0</v>
      </c>
    </row>
    <row r="45" spans="2:28" s="5" customFormat="1" ht="12.75" customHeight="1" x14ac:dyDescent="0.2">
      <c r="B45" s="1564"/>
      <c r="C45" s="1138"/>
      <c r="D45" s="1565" t="s">
        <v>448</v>
      </c>
      <c r="E45" s="1139"/>
      <c r="F45" s="1140"/>
      <c r="G45" s="1160">
        <f>+E45*F45</f>
        <v>0</v>
      </c>
      <c r="H45" s="1141"/>
      <c r="I45" s="1142">
        <f t="shared" si="36"/>
        <v>0</v>
      </c>
      <c r="J45" s="1142"/>
      <c r="K45" s="1142"/>
      <c r="L45" s="1142">
        <f t="shared" si="37"/>
        <v>0</v>
      </c>
      <c r="M45" s="1142"/>
      <c r="N45" s="1142"/>
      <c r="O45" s="1142">
        <f t="shared" si="38"/>
        <v>0</v>
      </c>
      <c r="P45" s="1142"/>
      <c r="Q45" s="1142"/>
      <c r="R45" s="1142">
        <f t="shared" si="39"/>
        <v>0</v>
      </c>
      <c r="S45" s="1142"/>
      <c r="T45" s="1142"/>
      <c r="U45" s="1142">
        <f t="shared" si="40"/>
        <v>0</v>
      </c>
      <c r="V45" s="1142"/>
      <c r="W45" s="1142"/>
      <c r="X45" s="1142">
        <f t="shared" si="41"/>
        <v>0</v>
      </c>
      <c r="Y45" s="1142"/>
      <c r="Z45" s="1142"/>
      <c r="AA45" s="1159">
        <f t="shared" si="2"/>
        <v>0</v>
      </c>
      <c r="AB45" s="1159">
        <f t="shared" si="3"/>
        <v>0</v>
      </c>
    </row>
    <row r="46" spans="2:28" s="5" customFormat="1" ht="12.75" customHeight="1" x14ac:dyDescent="0.2">
      <c r="B46" s="1563"/>
      <c r="C46" s="1143"/>
      <c r="D46" s="1566" t="s">
        <v>448</v>
      </c>
      <c r="E46" s="1144"/>
      <c r="F46" s="1145"/>
      <c r="G46" s="1160">
        <f>+E46*F46</f>
        <v>0</v>
      </c>
      <c r="H46" s="1141"/>
      <c r="I46" s="1142">
        <f t="shared" si="36"/>
        <v>0</v>
      </c>
      <c r="J46" s="1142"/>
      <c r="K46" s="1142"/>
      <c r="L46" s="1142">
        <f t="shared" si="37"/>
        <v>0</v>
      </c>
      <c r="M46" s="1142"/>
      <c r="N46" s="1142"/>
      <c r="O46" s="1142">
        <f t="shared" si="38"/>
        <v>0</v>
      </c>
      <c r="P46" s="1142"/>
      <c r="Q46" s="1142"/>
      <c r="R46" s="1142">
        <f t="shared" si="39"/>
        <v>0</v>
      </c>
      <c r="S46" s="1142"/>
      <c r="T46" s="1142"/>
      <c r="U46" s="1142">
        <f t="shared" si="40"/>
        <v>0</v>
      </c>
      <c r="V46" s="1142"/>
      <c r="W46" s="1142"/>
      <c r="X46" s="1142">
        <f t="shared" si="41"/>
        <v>0</v>
      </c>
      <c r="Y46" s="1142"/>
      <c r="Z46" s="1142"/>
      <c r="AA46" s="1159">
        <f t="shared" si="2"/>
        <v>0</v>
      </c>
      <c r="AB46" s="1159">
        <f t="shared" si="3"/>
        <v>0</v>
      </c>
    </row>
    <row r="47" spans="2:28" s="47" customFormat="1" ht="26.25" customHeight="1" x14ac:dyDescent="0.15">
      <c r="B47" s="52">
        <f>+'CRONOGRAMA ACTIVIDADES'!C75</f>
        <v>0</v>
      </c>
      <c r="C47" s="232" t="str">
        <f>+'CRONOGRAMA ACTIVIDADES'!B75</f>
        <v>3.1.2</v>
      </c>
      <c r="D47" s="625" t="str">
        <f>+'CRONOGRAMA ACTIVIDADES'!D75</f>
        <v>Unidad medida</v>
      </c>
      <c r="E47" s="626">
        <f>+'CRONOGRAMA ACTIVIDADES'!E75</f>
        <v>0</v>
      </c>
      <c r="F47" s="624"/>
      <c r="G47" s="624">
        <f t="shared" ref="G47:Z47" si="42">+G49+G55+G61+G67+G73</f>
        <v>0</v>
      </c>
      <c r="H47" s="12">
        <f t="shared" si="42"/>
        <v>0</v>
      </c>
      <c r="I47" s="12">
        <f t="shared" si="42"/>
        <v>0</v>
      </c>
      <c r="J47" s="12">
        <f t="shared" si="42"/>
        <v>0</v>
      </c>
      <c r="K47" s="12">
        <f t="shared" si="42"/>
        <v>0</v>
      </c>
      <c r="L47" s="12">
        <f t="shared" si="42"/>
        <v>0</v>
      </c>
      <c r="M47" s="12">
        <f t="shared" si="42"/>
        <v>0</v>
      </c>
      <c r="N47" s="12">
        <f t="shared" si="42"/>
        <v>0</v>
      </c>
      <c r="O47" s="12">
        <f t="shared" si="42"/>
        <v>0</v>
      </c>
      <c r="P47" s="12">
        <f t="shared" si="42"/>
        <v>0</v>
      </c>
      <c r="Q47" s="12">
        <f t="shared" si="42"/>
        <v>0</v>
      </c>
      <c r="R47" s="12">
        <f t="shared" si="42"/>
        <v>0</v>
      </c>
      <c r="S47" s="12">
        <f t="shared" si="42"/>
        <v>0</v>
      </c>
      <c r="T47" s="12">
        <f t="shared" si="42"/>
        <v>0</v>
      </c>
      <c r="U47" s="12">
        <f t="shared" si="42"/>
        <v>0</v>
      </c>
      <c r="V47" s="12">
        <f t="shared" si="42"/>
        <v>0</v>
      </c>
      <c r="W47" s="12">
        <f t="shared" si="42"/>
        <v>0</v>
      </c>
      <c r="X47" s="12">
        <f t="shared" si="42"/>
        <v>0</v>
      </c>
      <c r="Y47" s="12">
        <f t="shared" si="42"/>
        <v>0</v>
      </c>
      <c r="Z47" s="12">
        <f t="shared" si="42"/>
        <v>0</v>
      </c>
      <c r="AA47" s="1159">
        <f>X47+U47+R47+O47+L47+I47+H47</f>
        <v>0</v>
      </c>
      <c r="AB47" s="1159">
        <f>+AA47-G47</f>
        <v>0</v>
      </c>
    </row>
    <row r="48" spans="2:28" s="5" customFormat="1" ht="26.25" customHeight="1" x14ac:dyDescent="0.15">
      <c r="B48" s="633" t="s">
        <v>768</v>
      </c>
      <c r="C48" s="634"/>
      <c r="D48" s="2014"/>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6"/>
      <c r="AA48" s="1163"/>
      <c r="AB48" s="1163"/>
    </row>
    <row r="49" spans="2:28" s="5" customFormat="1" ht="12.75" customHeight="1" x14ac:dyDescent="0.15">
      <c r="B49" s="1135" t="s">
        <v>419</v>
      </c>
      <c r="C49" s="286" t="s">
        <v>534</v>
      </c>
      <c r="D49" s="14"/>
      <c r="E49" s="1136"/>
      <c r="F49" s="1137"/>
      <c r="G49" s="623">
        <f t="shared" ref="G49:Z49" si="43">SUM(G50:G54)</f>
        <v>0</v>
      </c>
      <c r="H49" s="16">
        <f t="shared" si="43"/>
        <v>0</v>
      </c>
      <c r="I49" s="16">
        <f t="shared" si="43"/>
        <v>0</v>
      </c>
      <c r="J49" s="16">
        <f t="shared" si="43"/>
        <v>0</v>
      </c>
      <c r="K49" s="16">
        <f t="shared" si="43"/>
        <v>0</v>
      </c>
      <c r="L49" s="16">
        <f t="shared" si="43"/>
        <v>0</v>
      </c>
      <c r="M49" s="16">
        <f t="shared" si="43"/>
        <v>0</v>
      </c>
      <c r="N49" s="16">
        <f t="shared" si="43"/>
        <v>0</v>
      </c>
      <c r="O49" s="16">
        <f t="shared" si="43"/>
        <v>0</v>
      </c>
      <c r="P49" s="16">
        <f t="shared" si="43"/>
        <v>0</v>
      </c>
      <c r="Q49" s="16">
        <f t="shared" si="43"/>
        <v>0</v>
      </c>
      <c r="R49" s="16">
        <f t="shared" si="43"/>
        <v>0</v>
      </c>
      <c r="S49" s="16">
        <f t="shared" si="43"/>
        <v>0</v>
      </c>
      <c r="T49" s="16">
        <f t="shared" si="43"/>
        <v>0</v>
      </c>
      <c r="U49" s="16">
        <f t="shared" si="43"/>
        <v>0</v>
      </c>
      <c r="V49" s="16">
        <f t="shared" si="43"/>
        <v>0</v>
      </c>
      <c r="W49" s="16">
        <f t="shared" si="43"/>
        <v>0</v>
      </c>
      <c r="X49" s="16">
        <f t="shared" si="43"/>
        <v>0</v>
      </c>
      <c r="Y49" s="16">
        <f t="shared" si="43"/>
        <v>0</v>
      </c>
      <c r="Z49" s="16">
        <f t="shared" si="43"/>
        <v>0</v>
      </c>
      <c r="AA49" s="1159">
        <f t="shared" ref="AA49:AA78" si="44">X49+U49+R49+O49+L49+I49+H49</f>
        <v>0</v>
      </c>
      <c r="AB49" s="1159">
        <f t="shared" ref="AB49:AB78" si="45">+AA49-G49</f>
        <v>0</v>
      </c>
    </row>
    <row r="50" spans="2:28" s="5" customFormat="1" ht="12.75" customHeight="1" x14ac:dyDescent="0.2">
      <c r="B50" s="1564"/>
      <c r="C50" s="1138"/>
      <c r="D50" s="1565" t="s">
        <v>448</v>
      </c>
      <c r="E50" s="1139"/>
      <c r="F50" s="1140"/>
      <c r="G50" s="1160">
        <f>+E50*F50</f>
        <v>0</v>
      </c>
      <c r="H50" s="1137"/>
      <c r="I50" s="1137">
        <f t="shared" ref="I50:I54" si="46">J50+K50</f>
        <v>0</v>
      </c>
      <c r="J50" s="1137"/>
      <c r="K50" s="1137"/>
      <c r="L50" s="1137">
        <f t="shared" ref="L50:L54" si="47">M50+N50</f>
        <v>0</v>
      </c>
      <c r="M50" s="1137"/>
      <c r="N50" s="1137"/>
      <c r="O50" s="1137">
        <f t="shared" ref="O50:O54" si="48">P50+Q50</f>
        <v>0</v>
      </c>
      <c r="P50" s="1137"/>
      <c r="Q50" s="1137"/>
      <c r="R50" s="1137">
        <f t="shared" ref="R50:R54" si="49">S50+T50</f>
        <v>0</v>
      </c>
      <c r="S50" s="1137"/>
      <c r="T50" s="1137"/>
      <c r="U50" s="1137">
        <f t="shared" ref="U50:U54" si="50">V50+W50</f>
        <v>0</v>
      </c>
      <c r="V50" s="1137"/>
      <c r="W50" s="1137"/>
      <c r="X50" s="1137">
        <f t="shared" ref="X50:X54" si="51">Y50+Z50</f>
        <v>0</v>
      </c>
      <c r="Y50" s="1137"/>
      <c r="Z50" s="1137"/>
      <c r="AA50" s="1159">
        <f t="shared" si="44"/>
        <v>0</v>
      </c>
      <c r="AB50" s="1159">
        <f t="shared" si="45"/>
        <v>0</v>
      </c>
    </row>
    <row r="51" spans="2:28" s="5" customFormat="1" ht="12.75" customHeight="1" x14ac:dyDescent="0.2">
      <c r="B51" s="1564"/>
      <c r="C51" s="1138"/>
      <c r="D51" s="1565" t="s">
        <v>448</v>
      </c>
      <c r="E51" s="1139"/>
      <c r="F51" s="1140"/>
      <c r="G51" s="1160">
        <f>+E51*F51</f>
        <v>0</v>
      </c>
      <c r="H51" s="1137"/>
      <c r="I51" s="1137">
        <f t="shared" si="46"/>
        <v>0</v>
      </c>
      <c r="J51" s="1137"/>
      <c r="K51" s="1137"/>
      <c r="L51" s="1137">
        <f t="shared" si="47"/>
        <v>0</v>
      </c>
      <c r="M51" s="1137"/>
      <c r="N51" s="1137"/>
      <c r="O51" s="1137">
        <f t="shared" si="48"/>
        <v>0</v>
      </c>
      <c r="P51" s="1137"/>
      <c r="Q51" s="1137"/>
      <c r="R51" s="1137">
        <f t="shared" si="49"/>
        <v>0</v>
      </c>
      <c r="S51" s="1137"/>
      <c r="T51" s="1137"/>
      <c r="U51" s="1137">
        <f t="shared" si="50"/>
        <v>0</v>
      </c>
      <c r="V51" s="1137"/>
      <c r="W51" s="1137"/>
      <c r="X51" s="1137">
        <f t="shared" si="51"/>
        <v>0</v>
      </c>
      <c r="Y51" s="1137"/>
      <c r="Z51" s="1137"/>
      <c r="AA51" s="1159">
        <f t="shared" si="44"/>
        <v>0</v>
      </c>
      <c r="AB51" s="1159">
        <f t="shared" si="45"/>
        <v>0</v>
      </c>
    </row>
    <row r="52" spans="2:28" s="5" customFormat="1" ht="12.75" customHeight="1" x14ac:dyDescent="0.2">
      <c r="B52" s="1564"/>
      <c r="C52" s="1138"/>
      <c r="D52" s="1565" t="s">
        <v>448</v>
      </c>
      <c r="E52" s="1139"/>
      <c r="F52" s="1140"/>
      <c r="G52" s="1160">
        <f>+E52*F52</f>
        <v>0</v>
      </c>
      <c r="H52" s="1141"/>
      <c r="I52" s="1142">
        <f t="shared" si="46"/>
        <v>0</v>
      </c>
      <c r="J52" s="1142"/>
      <c r="K52" s="1142"/>
      <c r="L52" s="1142">
        <f t="shared" si="47"/>
        <v>0</v>
      </c>
      <c r="M52" s="1142"/>
      <c r="N52" s="1142"/>
      <c r="O52" s="1142">
        <f t="shared" si="48"/>
        <v>0</v>
      </c>
      <c r="P52" s="1142"/>
      <c r="Q52" s="1142"/>
      <c r="R52" s="1142">
        <f t="shared" si="49"/>
        <v>0</v>
      </c>
      <c r="S52" s="1142"/>
      <c r="T52" s="1142"/>
      <c r="U52" s="1142">
        <f t="shared" si="50"/>
        <v>0</v>
      </c>
      <c r="V52" s="1142"/>
      <c r="W52" s="1142"/>
      <c r="X52" s="1142">
        <f t="shared" si="51"/>
        <v>0</v>
      </c>
      <c r="Y52" s="1142"/>
      <c r="Z52" s="1142"/>
      <c r="AA52" s="1159">
        <f t="shared" si="44"/>
        <v>0</v>
      </c>
      <c r="AB52" s="1159">
        <f t="shared" si="45"/>
        <v>0</v>
      </c>
    </row>
    <row r="53" spans="2:28" s="5" customFormat="1" ht="12.75" customHeight="1" x14ac:dyDescent="0.2">
      <c r="B53" s="1564"/>
      <c r="C53" s="1138"/>
      <c r="D53" s="1565" t="s">
        <v>448</v>
      </c>
      <c r="E53" s="1139"/>
      <c r="F53" s="1140"/>
      <c r="G53" s="1160">
        <f>+E53*F53</f>
        <v>0</v>
      </c>
      <c r="H53" s="1141"/>
      <c r="I53" s="1142">
        <f t="shared" si="46"/>
        <v>0</v>
      </c>
      <c r="J53" s="1142"/>
      <c r="K53" s="1142"/>
      <c r="L53" s="1142">
        <f t="shared" si="47"/>
        <v>0</v>
      </c>
      <c r="M53" s="1142"/>
      <c r="N53" s="1142"/>
      <c r="O53" s="1142">
        <f t="shared" si="48"/>
        <v>0</v>
      </c>
      <c r="P53" s="1142"/>
      <c r="Q53" s="1142"/>
      <c r="R53" s="1142">
        <f t="shared" si="49"/>
        <v>0</v>
      </c>
      <c r="S53" s="1142"/>
      <c r="T53" s="1142"/>
      <c r="U53" s="1142">
        <f t="shared" si="50"/>
        <v>0</v>
      </c>
      <c r="V53" s="1142"/>
      <c r="W53" s="1142"/>
      <c r="X53" s="1142">
        <f t="shared" si="51"/>
        <v>0</v>
      </c>
      <c r="Y53" s="1142"/>
      <c r="Z53" s="1142"/>
      <c r="AA53" s="1159">
        <f t="shared" si="44"/>
        <v>0</v>
      </c>
      <c r="AB53" s="1159">
        <f t="shared" si="45"/>
        <v>0</v>
      </c>
    </row>
    <row r="54" spans="2:28" s="5" customFormat="1" ht="12.75" customHeight="1" x14ac:dyDescent="0.2">
      <c r="B54" s="1563"/>
      <c r="C54" s="1143"/>
      <c r="D54" s="1566" t="s">
        <v>448</v>
      </c>
      <c r="E54" s="1144"/>
      <c r="F54" s="1145"/>
      <c r="G54" s="1161">
        <f>+E54*F54</f>
        <v>0</v>
      </c>
      <c r="H54" s="1146"/>
      <c r="I54" s="1147">
        <f t="shared" si="46"/>
        <v>0</v>
      </c>
      <c r="J54" s="1147"/>
      <c r="K54" s="1147"/>
      <c r="L54" s="1147">
        <f t="shared" si="47"/>
        <v>0</v>
      </c>
      <c r="M54" s="1147"/>
      <c r="N54" s="1147"/>
      <c r="O54" s="1147">
        <f t="shared" si="48"/>
        <v>0</v>
      </c>
      <c r="P54" s="1147"/>
      <c r="Q54" s="1147"/>
      <c r="R54" s="1147">
        <f t="shared" si="49"/>
        <v>0</v>
      </c>
      <c r="S54" s="1147"/>
      <c r="T54" s="1147"/>
      <c r="U54" s="1147">
        <f t="shared" si="50"/>
        <v>0</v>
      </c>
      <c r="V54" s="1147"/>
      <c r="W54" s="1147"/>
      <c r="X54" s="1147">
        <f t="shared" si="51"/>
        <v>0</v>
      </c>
      <c r="Y54" s="1147"/>
      <c r="Z54" s="1147"/>
      <c r="AA54" s="1159">
        <f t="shared" si="44"/>
        <v>0</v>
      </c>
      <c r="AB54" s="1159">
        <f t="shared" si="45"/>
        <v>0</v>
      </c>
    </row>
    <row r="55" spans="2:28" s="5" customFormat="1" ht="12.75" customHeight="1" x14ac:dyDescent="0.15">
      <c r="B55" s="1135" t="s">
        <v>419</v>
      </c>
      <c r="C55" s="286" t="s">
        <v>535</v>
      </c>
      <c r="D55" s="14"/>
      <c r="E55" s="1136"/>
      <c r="F55" s="1137"/>
      <c r="G55" s="623">
        <f t="shared" ref="G55:Z55" si="52">SUM(G56:G60)</f>
        <v>0</v>
      </c>
      <c r="H55" s="16">
        <f t="shared" si="52"/>
        <v>0</v>
      </c>
      <c r="I55" s="16">
        <f t="shared" si="52"/>
        <v>0</v>
      </c>
      <c r="J55" s="16">
        <f t="shared" si="52"/>
        <v>0</v>
      </c>
      <c r="K55" s="16">
        <f t="shared" si="52"/>
        <v>0</v>
      </c>
      <c r="L55" s="16">
        <f t="shared" si="52"/>
        <v>0</v>
      </c>
      <c r="M55" s="16">
        <f t="shared" si="52"/>
        <v>0</v>
      </c>
      <c r="N55" s="16">
        <f t="shared" si="52"/>
        <v>0</v>
      </c>
      <c r="O55" s="16">
        <f t="shared" si="52"/>
        <v>0</v>
      </c>
      <c r="P55" s="16">
        <f t="shared" si="52"/>
        <v>0</v>
      </c>
      <c r="Q55" s="16">
        <f t="shared" si="52"/>
        <v>0</v>
      </c>
      <c r="R55" s="16">
        <f t="shared" si="52"/>
        <v>0</v>
      </c>
      <c r="S55" s="16">
        <f t="shared" si="52"/>
        <v>0</v>
      </c>
      <c r="T55" s="16">
        <f t="shared" si="52"/>
        <v>0</v>
      </c>
      <c r="U55" s="16">
        <f t="shared" si="52"/>
        <v>0</v>
      </c>
      <c r="V55" s="16">
        <f t="shared" si="52"/>
        <v>0</v>
      </c>
      <c r="W55" s="16">
        <f t="shared" si="52"/>
        <v>0</v>
      </c>
      <c r="X55" s="16">
        <f t="shared" si="52"/>
        <v>0</v>
      </c>
      <c r="Y55" s="16">
        <f t="shared" si="52"/>
        <v>0</v>
      </c>
      <c r="Z55" s="16">
        <f t="shared" si="52"/>
        <v>0</v>
      </c>
      <c r="AA55" s="1159">
        <f t="shared" si="44"/>
        <v>0</v>
      </c>
      <c r="AB55" s="1159">
        <f t="shared" si="45"/>
        <v>0</v>
      </c>
    </row>
    <row r="56" spans="2:28" s="5" customFormat="1" ht="12.75" customHeight="1" x14ac:dyDescent="0.2">
      <c r="B56" s="1564"/>
      <c r="C56" s="1138"/>
      <c r="D56" s="1565" t="s">
        <v>448</v>
      </c>
      <c r="E56" s="1139"/>
      <c r="F56" s="1140"/>
      <c r="G56" s="1160">
        <f>+E56*F56</f>
        <v>0</v>
      </c>
      <c r="H56" s="1140"/>
      <c r="I56" s="1148">
        <f t="shared" ref="I56:I78" si="53">J56+K56</f>
        <v>0</v>
      </c>
      <c r="J56" s="1148"/>
      <c r="K56" s="1148"/>
      <c r="L56" s="1148">
        <f t="shared" ref="L56:L60" si="54">M56+N56</f>
        <v>0</v>
      </c>
      <c r="M56" s="1148"/>
      <c r="N56" s="1148"/>
      <c r="O56" s="1148">
        <f t="shared" ref="O56:O60" si="55">P56+Q56</f>
        <v>0</v>
      </c>
      <c r="P56" s="1148"/>
      <c r="Q56" s="1148"/>
      <c r="R56" s="1148">
        <f t="shared" ref="R56:R60" si="56">S56+T56</f>
        <v>0</v>
      </c>
      <c r="S56" s="1148"/>
      <c r="T56" s="1148"/>
      <c r="U56" s="1148">
        <f t="shared" ref="U56:U60" si="57">V56+W56</f>
        <v>0</v>
      </c>
      <c r="V56" s="1148"/>
      <c r="W56" s="1148"/>
      <c r="X56" s="1148">
        <f t="shared" ref="X56:X60" si="58">Y56+Z56</f>
        <v>0</v>
      </c>
      <c r="Y56" s="1148"/>
      <c r="Z56" s="1148"/>
      <c r="AA56" s="1159">
        <f t="shared" si="44"/>
        <v>0</v>
      </c>
      <c r="AB56" s="1159">
        <f t="shared" si="45"/>
        <v>0</v>
      </c>
    </row>
    <row r="57" spans="2:28" s="5" customFormat="1" ht="12.75" customHeight="1" x14ac:dyDescent="0.2">
      <c r="B57" s="1564"/>
      <c r="C57" s="1138"/>
      <c r="D57" s="1565" t="s">
        <v>448</v>
      </c>
      <c r="E57" s="1139"/>
      <c r="F57" s="1140"/>
      <c r="G57" s="1160">
        <f>+E57*F57</f>
        <v>0</v>
      </c>
      <c r="H57" s="1149"/>
      <c r="I57" s="1137">
        <f t="shared" si="53"/>
        <v>0</v>
      </c>
      <c r="J57" s="1137"/>
      <c r="K57" s="1137"/>
      <c r="L57" s="1137">
        <f t="shared" si="54"/>
        <v>0</v>
      </c>
      <c r="M57" s="1137"/>
      <c r="N57" s="1137"/>
      <c r="O57" s="1137">
        <f t="shared" si="55"/>
        <v>0</v>
      </c>
      <c r="P57" s="1137"/>
      <c r="Q57" s="1137"/>
      <c r="R57" s="1137">
        <f t="shared" si="56"/>
        <v>0</v>
      </c>
      <c r="S57" s="1137"/>
      <c r="T57" s="1137"/>
      <c r="U57" s="1137">
        <f t="shared" si="57"/>
        <v>0</v>
      </c>
      <c r="V57" s="1137"/>
      <c r="W57" s="1137"/>
      <c r="X57" s="1137">
        <f t="shared" si="58"/>
        <v>0</v>
      </c>
      <c r="Y57" s="1137"/>
      <c r="Z57" s="1137"/>
      <c r="AA57" s="1159">
        <f t="shared" si="44"/>
        <v>0</v>
      </c>
      <c r="AB57" s="1159">
        <f t="shared" si="45"/>
        <v>0</v>
      </c>
    </row>
    <row r="58" spans="2:28" s="5" customFormat="1" ht="12.75" customHeight="1" x14ac:dyDescent="0.2">
      <c r="B58" s="1564"/>
      <c r="C58" s="1138"/>
      <c r="D58" s="1565" t="s">
        <v>448</v>
      </c>
      <c r="E58" s="1139"/>
      <c r="F58" s="1140"/>
      <c r="G58" s="1160">
        <f>+E58*F58</f>
        <v>0</v>
      </c>
      <c r="H58" s="1149"/>
      <c r="I58" s="1142">
        <f t="shared" si="53"/>
        <v>0</v>
      </c>
      <c r="J58" s="1142"/>
      <c r="K58" s="1142"/>
      <c r="L58" s="1142">
        <f t="shared" si="54"/>
        <v>0</v>
      </c>
      <c r="M58" s="1142"/>
      <c r="N58" s="1142"/>
      <c r="O58" s="1142">
        <f t="shared" si="55"/>
        <v>0</v>
      </c>
      <c r="P58" s="1142"/>
      <c r="Q58" s="1142"/>
      <c r="R58" s="1142">
        <f t="shared" si="56"/>
        <v>0</v>
      </c>
      <c r="S58" s="1142"/>
      <c r="T58" s="1142"/>
      <c r="U58" s="1142">
        <f t="shared" si="57"/>
        <v>0</v>
      </c>
      <c r="V58" s="1142"/>
      <c r="W58" s="1142"/>
      <c r="X58" s="1142">
        <f t="shared" si="58"/>
        <v>0</v>
      </c>
      <c r="Y58" s="1142"/>
      <c r="Z58" s="1142"/>
      <c r="AA58" s="1159">
        <f t="shared" si="44"/>
        <v>0</v>
      </c>
      <c r="AB58" s="1159">
        <f t="shared" si="45"/>
        <v>0</v>
      </c>
    </row>
    <row r="59" spans="2:28" s="5" customFormat="1" ht="12.75" customHeight="1" x14ac:dyDescent="0.2">
      <c r="B59" s="1564"/>
      <c r="C59" s="1138"/>
      <c r="D59" s="1565" t="s">
        <v>448</v>
      </c>
      <c r="E59" s="1139"/>
      <c r="F59" s="1140"/>
      <c r="G59" s="1160">
        <f>+E59*F59</f>
        <v>0</v>
      </c>
      <c r="H59" s="1149"/>
      <c r="I59" s="1142">
        <f t="shared" si="53"/>
        <v>0</v>
      </c>
      <c r="J59" s="1142"/>
      <c r="K59" s="1142"/>
      <c r="L59" s="1142">
        <f t="shared" si="54"/>
        <v>0</v>
      </c>
      <c r="M59" s="1142"/>
      <c r="N59" s="1142"/>
      <c r="O59" s="1142">
        <f t="shared" si="55"/>
        <v>0</v>
      </c>
      <c r="P59" s="1142"/>
      <c r="Q59" s="1142"/>
      <c r="R59" s="1142">
        <f t="shared" si="56"/>
        <v>0</v>
      </c>
      <c r="S59" s="1142"/>
      <c r="T59" s="1142"/>
      <c r="U59" s="1142">
        <f t="shared" si="57"/>
        <v>0</v>
      </c>
      <c r="V59" s="1142"/>
      <c r="W59" s="1142"/>
      <c r="X59" s="1142">
        <f t="shared" si="58"/>
        <v>0</v>
      </c>
      <c r="Y59" s="1142"/>
      <c r="Z59" s="1142"/>
      <c r="AA59" s="1159">
        <f t="shared" si="44"/>
        <v>0</v>
      </c>
      <c r="AB59" s="1159">
        <f t="shared" si="45"/>
        <v>0</v>
      </c>
    </row>
    <row r="60" spans="2:28" s="5" customFormat="1" ht="12.75" customHeight="1" x14ac:dyDescent="0.2">
      <c r="B60" s="1563"/>
      <c r="C60" s="1143"/>
      <c r="D60" s="1566" t="s">
        <v>448</v>
      </c>
      <c r="E60" s="1144"/>
      <c r="F60" s="1145"/>
      <c r="G60" s="1161">
        <f>+E60*F60</f>
        <v>0</v>
      </c>
      <c r="H60" s="1150"/>
      <c r="I60" s="1147">
        <f t="shared" si="53"/>
        <v>0</v>
      </c>
      <c r="J60" s="1147"/>
      <c r="K60" s="1147"/>
      <c r="L60" s="1147">
        <f t="shared" si="54"/>
        <v>0</v>
      </c>
      <c r="M60" s="1147"/>
      <c r="N60" s="1147"/>
      <c r="O60" s="1147">
        <f t="shared" si="55"/>
        <v>0</v>
      </c>
      <c r="P60" s="1147"/>
      <c r="Q60" s="1147"/>
      <c r="R60" s="1147">
        <f t="shared" si="56"/>
        <v>0</v>
      </c>
      <c r="S60" s="1147"/>
      <c r="T60" s="1147"/>
      <c r="U60" s="1147">
        <f t="shared" si="57"/>
        <v>0</v>
      </c>
      <c r="V60" s="1147"/>
      <c r="W60" s="1147"/>
      <c r="X60" s="1147">
        <f t="shared" si="58"/>
        <v>0</v>
      </c>
      <c r="Y60" s="1147"/>
      <c r="Z60" s="1147"/>
      <c r="AA60" s="1159">
        <f t="shared" si="44"/>
        <v>0</v>
      </c>
      <c r="AB60" s="1159">
        <f t="shared" si="45"/>
        <v>0</v>
      </c>
    </row>
    <row r="61" spans="2:28" s="5" customFormat="1" ht="12.75" customHeight="1" x14ac:dyDescent="0.15">
      <c r="B61" s="1135" t="s">
        <v>419</v>
      </c>
      <c r="C61" s="286" t="s">
        <v>536</v>
      </c>
      <c r="D61" s="14"/>
      <c r="E61" s="1136"/>
      <c r="F61" s="1137"/>
      <c r="G61" s="623">
        <f t="shared" ref="G61:Z61" si="59">SUM(G62:G66)</f>
        <v>0</v>
      </c>
      <c r="H61" s="16">
        <f t="shared" si="59"/>
        <v>0</v>
      </c>
      <c r="I61" s="16">
        <f t="shared" si="59"/>
        <v>0</v>
      </c>
      <c r="J61" s="16">
        <f t="shared" si="59"/>
        <v>0</v>
      </c>
      <c r="K61" s="16">
        <f t="shared" si="59"/>
        <v>0</v>
      </c>
      <c r="L61" s="16">
        <f t="shared" si="59"/>
        <v>0</v>
      </c>
      <c r="M61" s="16">
        <f t="shared" si="59"/>
        <v>0</v>
      </c>
      <c r="N61" s="16">
        <f t="shared" si="59"/>
        <v>0</v>
      </c>
      <c r="O61" s="16">
        <f t="shared" si="59"/>
        <v>0</v>
      </c>
      <c r="P61" s="16">
        <f t="shared" si="59"/>
        <v>0</v>
      </c>
      <c r="Q61" s="16">
        <f t="shared" si="59"/>
        <v>0</v>
      </c>
      <c r="R61" s="16">
        <f t="shared" si="59"/>
        <v>0</v>
      </c>
      <c r="S61" s="16">
        <f t="shared" si="59"/>
        <v>0</v>
      </c>
      <c r="T61" s="16">
        <f t="shared" si="59"/>
        <v>0</v>
      </c>
      <c r="U61" s="16">
        <f t="shared" si="59"/>
        <v>0</v>
      </c>
      <c r="V61" s="16">
        <f t="shared" si="59"/>
        <v>0</v>
      </c>
      <c r="W61" s="16">
        <f t="shared" si="59"/>
        <v>0</v>
      </c>
      <c r="X61" s="16">
        <f t="shared" si="59"/>
        <v>0</v>
      </c>
      <c r="Y61" s="16">
        <f t="shared" si="59"/>
        <v>0</v>
      </c>
      <c r="Z61" s="16">
        <f t="shared" si="59"/>
        <v>0</v>
      </c>
      <c r="AA61" s="1159">
        <f t="shared" si="44"/>
        <v>0</v>
      </c>
      <c r="AB61" s="1159">
        <f t="shared" si="45"/>
        <v>0</v>
      </c>
    </row>
    <row r="62" spans="2:28" s="5" customFormat="1" ht="12.75" customHeight="1" x14ac:dyDescent="0.2">
      <c r="B62" s="1564"/>
      <c r="C62" s="1138"/>
      <c r="D62" s="1565" t="s">
        <v>448</v>
      </c>
      <c r="E62" s="1139"/>
      <c r="F62" s="1140"/>
      <c r="G62" s="1160">
        <f>+E62*F62</f>
        <v>0</v>
      </c>
      <c r="H62" s="1137"/>
      <c r="I62" s="1148">
        <f t="shared" si="53"/>
        <v>0</v>
      </c>
      <c r="J62" s="1137"/>
      <c r="K62" s="1137"/>
      <c r="L62" s="1148">
        <f t="shared" ref="L62:L66" si="60">M62+N62</f>
        <v>0</v>
      </c>
      <c r="M62" s="1137"/>
      <c r="N62" s="1137"/>
      <c r="O62" s="1148">
        <f t="shared" ref="O62:O66" si="61">P62+Q62</f>
        <v>0</v>
      </c>
      <c r="P62" s="1137"/>
      <c r="Q62" s="1137"/>
      <c r="R62" s="1148">
        <f t="shared" ref="R62:R66" si="62">S62+T62</f>
        <v>0</v>
      </c>
      <c r="S62" s="1137"/>
      <c r="T62" s="1137"/>
      <c r="U62" s="1148">
        <f t="shared" ref="U62:U66" si="63">V62+W62</f>
        <v>0</v>
      </c>
      <c r="V62" s="1137"/>
      <c r="W62" s="1137"/>
      <c r="X62" s="1148">
        <f t="shared" ref="X62:X66" si="64">Y62+Z62</f>
        <v>0</v>
      </c>
      <c r="Y62" s="1137"/>
      <c r="Z62" s="1137"/>
      <c r="AA62" s="1159">
        <f t="shared" si="44"/>
        <v>0</v>
      </c>
      <c r="AB62" s="1159">
        <f t="shared" si="45"/>
        <v>0</v>
      </c>
    </row>
    <row r="63" spans="2:28" s="5" customFormat="1" ht="12.75" customHeight="1" x14ac:dyDescent="0.2">
      <c r="B63" s="1564"/>
      <c r="C63" s="1138"/>
      <c r="D63" s="1565" t="s">
        <v>448</v>
      </c>
      <c r="E63" s="1139"/>
      <c r="F63" s="1140"/>
      <c r="G63" s="1160">
        <f>+E63*F63</f>
        <v>0</v>
      </c>
      <c r="H63" s="1137"/>
      <c r="I63" s="1137">
        <f t="shared" si="53"/>
        <v>0</v>
      </c>
      <c r="J63" s="1137"/>
      <c r="K63" s="1137"/>
      <c r="L63" s="1137">
        <f t="shared" si="60"/>
        <v>0</v>
      </c>
      <c r="M63" s="1137"/>
      <c r="N63" s="1137"/>
      <c r="O63" s="1137">
        <f t="shared" si="61"/>
        <v>0</v>
      </c>
      <c r="P63" s="1137"/>
      <c r="Q63" s="1137"/>
      <c r="R63" s="1137">
        <f t="shared" si="62"/>
        <v>0</v>
      </c>
      <c r="S63" s="1137"/>
      <c r="T63" s="1137"/>
      <c r="U63" s="1137">
        <f t="shared" si="63"/>
        <v>0</v>
      </c>
      <c r="V63" s="1137"/>
      <c r="W63" s="1137"/>
      <c r="X63" s="1137">
        <f t="shared" si="64"/>
        <v>0</v>
      </c>
      <c r="Y63" s="1137"/>
      <c r="Z63" s="1137"/>
      <c r="AA63" s="1159">
        <f t="shared" si="44"/>
        <v>0</v>
      </c>
      <c r="AB63" s="1159">
        <f t="shared" si="45"/>
        <v>0</v>
      </c>
    </row>
    <row r="64" spans="2:28" s="5" customFormat="1" ht="12.75" customHeight="1" x14ac:dyDescent="0.2">
      <c r="B64" s="1564"/>
      <c r="C64" s="1138"/>
      <c r="D64" s="1565" t="s">
        <v>448</v>
      </c>
      <c r="E64" s="1139"/>
      <c r="F64" s="1140"/>
      <c r="G64" s="1160">
        <f>+E64*F64</f>
        <v>0</v>
      </c>
      <c r="H64" s="1141"/>
      <c r="I64" s="1142">
        <f t="shared" si="53"/>
        <v>0</v>
      </c>
      <c r="J64" s="1142"/>
      <c r="K64" s="1142"/>
      <c r="L64" s="1142">
        <f t="shared" si="60"/>
        <v>0</v>
      </c>
      <c r="M64" s="1142"/>
      <c r="N64" s="1142"/>
      <c r="O64" s="1142">
        <f t="shared" si="61"/>
        <v>0</v>
      </c>
      <c r="P64" s="1142"/>
      <c r="Q64" s="1142"/>
      <c r="R64" s="1142">
        <f t="shared" si="62"/>
        <v>0</v>
      </c>
      <c r="S64" s="1142"/>
      <c r="T64" s="1142"/>
      <c r="U64" s="1142">
        <f t="shared" si="63"/>
        <v>0</v>
      </c>
      <c r="V64" s="1142"/>
      <c r="W64" s="1142"/>
      <c r="X64" s="1142">
        <f t="shared" si="64"/>
        <v>0</v>
      </c>
      <c r="Y64" s="1142"/>
      <c r="Z64" s="1142"/>
      <c r="AA64" s="1159">
        <f t="shared" si="44"/>
        <v>0</v>
      </c>
      <c r="AB64" s="1159">
        <f t="shared" si="45"/>
        <v>0</v>
      </c>
    </row>
    <row r="65" spans="2:28" s="5" customFormat="1" ht="12.75" customHeight="1" x14ac:dyDescent="0.2">
      <c r="B65" s="1564"/>
      <c r="C65" s="1138"/>
      <c r="D65" s="1565" t="s">
        <v>448</v>
      </c>
      <c r="E65" s="1139"/>
      <c r="F65" s="1140"/>
      <c r="G65" s="1160">
        <f>+E65*F65</f>
        <v>0</v>
      </c>
      <c r="H65" s="1141"/>
      <c r="I65" s="1142">
        <f t="shared" si="53"/>
        <v>0</v>
      </c>
      <c r="J65" s="1142"/>
      <c r="K65" s="1142"/>
      <c r="L65" s="1142">
        <f t="shared" si="60"/>
        <v>0</v>
      </c>
      <c r="M65" s="1142"/>
      <c r="N65" s="1142"/>
      <c r="O65" s="1142">
        <f t="shared" si="61"/>
        <v>0</v>
      </c>
      <c r="P65" s="1142"/>
      <c r="Q65" s="1142"/>
      <c r="R65" s="1142">
        <f t="shared" si="62"/>
        <v>0</v>
      </c>
      <c r="S65" s="1142"/>
      <c r="T65" s="1142"/>
      <c r="U65" s="1142">
        <f t="shared" si="63"/>
        <v>0</v>
      </c>
      <c r="V65" s="1142"/>
      <c r="W65" s="1142"/>
      <c r="X65" s="1142">
        <f t="shared" si="64"/>
        <v>0</v>
      </c>
      <c r="Y65" s="1142"/>
      <c r="Z65" s="1142"/>
      <c r="AA65" s="1159">
        <f t="shared" si="44"/>
        <v>0</v>
      </c>
      <c r="AB65" s="1159">
        <f t="shared" si="45"/>
        <v>0</v>
      </c>
    </row>
    <row r="66" spans="2:28" s="5" customFormat="1" ht="12.75" customHeight="1" x14ac:dyDescent="0.2">
      <c r="B66" s="1563"/>
      <c r="C66" s="1143"/>
      <c r="D66" s="1566" t="s">
        <v>448</v>
      </c>
      <c r="E66" s="1144"/>
      <c r="F66" s="1145"/>
      <c r="G66" s="1161">
        <f>+E66*F66</f>
        <v>0</v>
      </c>
      <c r="H66" s="1146"/>
      <c r="I66" s="1147">
        <f t="shared" si="53"/>
        <v>0</v>
      </c>
      <c r="J66" s="1147"/>
      <c r="K66" s="1147"/>
      <c r="L66" s="1147">
        <f t="shared" si="60"/>
        <v>0</v>
      </c>
      <c r="M66" s="1147"/>
      <c r="N66" s="1147"/>
      <c r="O66" s="1147">
        <f t="shared" si="61"/>
        <v>0</v>
      </c>
      <c r="P66" s="1147"/>
      <c r="Q66" s="1147"/>
      <c r="R66" s="1147">
        <f t="shared" si="62"/>
        <v>0</v>
      </c>
      <c r="S66" s="1147"/>
      <c r="T66" s="1147"/>
      <c r="U66" s="1147">
        <f t="shared" si="63"/>
        <v>0</v>
      </c>
      <c r="V66" s="1147"/>
      <c r="W66" s="1147"/>
      <c r="X66" s="1147">
        <f t="shared" si="64"/>
        <v>0</v>
      </c>
      <c r="Y66" s="1147"/>
      <c r="Z66" s="1147"/>
      <c r="AA66" s="1159">
        <f t="shared" si="44"/>
        <v>0</v>
      </c>
      <c r="AB66" s="1159">
        <f t="shared" si="45"/>
        <v>0</v>
      </c>
    </row>
    <row r="67" spans="2:28" s="5" customFormat="1" ht="12.75" customHeight="1" x14ac:dyDescent="0.15">
      <c r="B67" s="1135" t="s">
        <v>419</v>
      </c>
      <c r="C67" s="286" t="s">
        <v>537</v>
      </c>
      <c r="D67" s="14"/>
      <c r="E67" s="1136"/>
      <c r="F67" s="1137"/>
      <c r="G67" s="623">
        <f t="shared" ref="G67:Z67" si="65">SUM(G68:G72)</f>
        <v>0</v>
      </c>
      <c r="H67" s="16">
        <f t="shared" si="65"/>
        <v>0</v>
      </c>
      <c r="I67" s="16">
        <f t="shared" si="65"/>
        <v>0</v>
      </c>
      <c r="J67" s="16">
        <f t="shared" si="65"/>
        <v>0</v>
      </c>
      <c r="K67" s="16">
        <f t="shared" si="65"/>
        <v>0</v>
      </c>
      <c r="L67" s="16">
        <f t="shared" si="65"/>
        <v>0</v>
      </c>
      <c r="M67" s="16">
        <f t="shared" si="65"/>
        <v>0</v>
      </c>
      <c r="N67" s="16">
        <f t="shared" si="65"/>
        <v>0</v>
      </c>
      <c r="O67" s="16">
        <f t="shared" si="65"/>
        <v>0</v>
      </c>
      <c r="P67" s="16">
        <f t="shared" si="65"/>
        <v>0</v>
      </c>
      <c r="Q67" s="16">
        <f t="shared" si="65"/>
        <v>0</v>
      </c>
      <c r="R67" s="16">
        <f t="shared" si="65"/>
        <v>0</v>
      </c>
      <c r="S67" s="16">
        <f t="shared" si="65"/>
        <v>0</v>
      </c>
      <c r="T67" s="16">
        <f t="shared" si="65"/>
        <v>0</v>
      </c>
      <c r="U67" s="16">
        <f t="shared" si="65"/>
        <v>0</v>
      </c>
      <c r="V67" s="16">
        <f t="shared" si="65"/>
        <v>0</v>
      </c>
      <c r="W67" s="16">
        <f t="shared" si="65"/>
        <v>0</v>
      </c>
      <c r="X67" s="16">
        <f t="shared" si="65"/>
        <v>0</v>
      </c>
      <c r="Y67" s="16">
        <f t="shared" si="65"/>
        <v>0</v>
      </c>
      <c r="Z67" s="16">
        <f t="shared" si="65"/>
        <v>0</v>
      </c>
      <c r="AA67" s="1159">
        <f t="shared" si="44"/>
        <v>0</v>
      </c>
      <c r="AB67" s="1159">
        <f t="shared" si="45"/>
        <v>0</v>
      </c>
    </row>
    <row r="68" spans="2:28" s="5" customFormat="1" ht="12.75" customHeight="1" x14ac:dyDescent="0.2">
      <c r="B68" s="1564"/>
      <c r="C68" s="1138"/>
      <c r="D68" s="1565" t="s">
        <v>448</v>
      </c>
      <c r="E68" s="1139"/>
      <c r="F68" s="1140"/>
      <c r="G68" s="1160">
        <f>+E68*F68</f>
        <v>0</v>
      </c>
      <c r="H68" s="1137"/>
      <c r="I68" s="1148">
        <f t="shared" si="53"/>
        <v>0</v>
      </c>
      <c r="J68" s="1142"/>
      <c r="K68" s="1142"/>
      <c r="L68" s="1148">
        <f t="shared" ref="L68:L72" si="66">M68+N68</f>
        <v>0</v>
      </c>
      <c r="M68" s="1142"/>
      <c r="N68" s="1142"/>
      <c r="O68" s="1148">
        <f t="shared" ref="O68:O72" si="67">P68+Q68</f>
        <v>0</v>
      </c>
      <c r="P68" s="1142"/>
      <c r="Q68" s="1142"/>
      <c r="R68" s="1148">
        <f t="shared" ref="R68:R72" si="68">S68+T68</f>
        <v>0</v>
      </c>
      <c r="S68" s="1142"/>
      <c r="T68" s="1142"/>
      <c r="U68" s="1148">
        <f t="shared" ref="U68:U72" si="69">V68+W68</f>
        <v>0</v>
      </c>
      <c r="V68" s="1142"/>
      <c r="W68" s="1142"/>
      <c r="X68" s="1148">
        <f t="shared" ref="X68:X72" si="70">Y68+Z68</f>
        <v>0</v>
      </c>
      <c r="Y68" s="1142"/>
      <c r="Z68" s="1142"/>
      <c r="AA68" s="1159">
        <f t="shared" si="44"/>
        <v>0</v>
      </c>
      <c r="AB68" s="1159">
        <f t="shared" si="45"/>
        <v>0</v>
      </c>
    </row>
    <row r="69" spans="2:28" s="5" customFormat="1" ht="12.75" customHeight="1" x14ac:dyDescent="0.2">
      <c r="B69" s="1564"/>
      <c r="C69" s="1138"/>
      <c r="D69" s="1565" t="s">
        <v>448</v>
      </c>
      <c r="E69" s="1139"/>
      <c r="F69" s="1140"/>
      <c r="G69" s="1160">
        <f>+E69*F69</f>
        <v>0</v>
      </c>
      <c r="H69" s="1137"/>
      <c r="I69" s="1137">
        <f t="shared" si="53"/>
        <v>0</v>
      </c>
      <c r="J69" s="1142"/>
      <c r="K69" s="1142"/>
      <c r="L69" s="1137">
        <f t="shared" si="66"/>
        <v>0</v>
      </c>
      <c r="M69" s="1142"/>
      <c r="N69" s="1142"/>
      <c r="O69" s="1137">
        <f t="shared" si="67"/>
        <v>0</v>
      </c>
      <c r="P69" s="1142"/>
      <c r="Q69" s="1142"/>
      <c r="R69" s="1137">
        <f t="shared" si="68"/>
        <v>0</v>
      </c>
      <c r="S69" s="1142"/>
      <c r="T69" s="1142"/>
      <c r="U69" s="1137">
        <f t="shared" si="69"/>
        <v>0</v>
      </c>
      <c r="V69" s="1142"/>
      <c r="W69" s="1142"/>
      <c r="X69" s="1137">
        <f t="shared" si="70"/>
        <v>0</v>
      </c>
      <c r="Y69" s="1142"/>
      <c r="Z69" s="1142"/>
      <c r="AA69" s="1159">
        <f t="shared" si="44"/>
        <v>0</v>
      </c>
      <c r="AB69" s="1159">
        <f t="shared" si="45"/>
        <v>0</v>
      </c>
    </row>
    <row r="70" spans="2:28" s="5" customFormat="1" ht="12.75" customHeight="1" x14ac:dyDescent="0.2">
      <c r="B70" s="1564"/>
      <c r="C70" s="1138"/>
      <c r="D70" s="1565" t="s">
        <v>448</v>
      </c>
      <c r="E70" s="1139"/>
      <c r="F70" s="1140"/>
      <c r="G70" s="1160">
        <f>+E70*F70</f>
        <v>0</v>
      </c>
      <c r="H70" s="1141"/>
      <c r="I70" s="1142">
        <f t="shared" si="53"/>
        <v>0</v>
      </c>
      <c r="J70" s="1142"/>
      <c r="K70" s="1142"/>
      <c r="L70" s="1142">
        <f t="shared" si="66"/>
        <v>0</v>
      </c>
      <c r="M70" s="1142"/>
      <c r="N70" s="1142"/>
      <c r="O70" s="1142">
        <f t="shared" si="67"/>
        <v>0</v>
      </c>
      <c r="P70" s="1142"/>
      <c r="Q70" s="1142"/>
      <c r="R70" s="1142">
        <f t="shared" si="68"/>
        <v>0</v>
      </c>
      <c r="S70" s="1142"/>
      <c r="T70" s="1142"/>
      <c r="U70" s="1142">
        <f t="shared" si="69"/>
        <v>0</v>
      </c>
      <c r="V70" s="1142"/>
      <c r="W70" s="1142"/>
      <c r="X70" s="1142">
        <f t="shared" si="70"/>
        <v>0</v>
      </c>
      <c r="Y70" s="1142"/>
      <c r="Z70" s="1142"/>
      <c r="AA70" s="1159">
        <f t="shared" si="44"/>
        <v>0</v>
      </c>
      <c r="AB70" s="1159">
        <f t="shared" si="45"/>
        <v>0</v>
      </c>
    </row>
    <row r="71" spans="2:28" s="5" customFormat="1" ht="12.75" customHeight="1" x14ac:dyDescent="0.2">
      <c r="B71" s="1564"/>
      <c r="C71" s="1138"/>
      <c r="D71" s="1565" t="s">
        <v>448</v>
      </c>
      <c r="E71" s="1139"/>
      <c r="F71" s="1140"/>
      <c r="G71" s="1160">
        <f>+E71*F71</f>
        <v>0</v>
      </c>
      <c r="H71" s="1141"/>
      <c r="I71" s="1142">
        <f t="shared" si="53"/>
        <v>0</v>
      </c>
      <c r="J71" s="1142"/>
      <c r="K71" s="1142"/>
      <c r="L71" s="1142">
        <f t="shared" si="66"/>
        <v>0</v>
      </c>
      <c r="M71" s="1142"/>
      <c r="N71" s="1142"/>
      <c r="O71" s="1142">
        <f t="shared" si="67"/>
        <v>0</v>
      </c>
      <c r="P71" s="1142"/>
      <c r="Q71" s="1142"/>
      <c r="R71" s="1142">
        <f t="shared" si="68"/>
        <v>0</v>
      </c>
      <c r="S71" s="1142"/>
      <c r="T71" s="1142"/>
      <c r="U71" s="1142">
        <f t="shared" si="69"/>
        <v>0</v>
      </c>
      <c r="V71" s="1142"/>
      <c r="W71" s="1142"/>
      <c r="X71" s="1142">
        <f t="shared" si="70"/>
        <v>0</v>
      </c>
      <c r="Y71" s="1142"/>
      <c r="Z71" s="1142"/>
      <c r="AA71" s="1159">
        <f t="shared" si="44"/>
        <v>0</v>
      </c>
      <c r="AB71" s="1159">
        <f t="shared" si="45"/>
        <v>0</v>
      </c>
    </row>
    <row r="72" spans="2:28" s="5" customFormat="1" ht="12.75" customHeight="1" x14ac:dyDescent="0.2">
      <c r="B72" s="1563"/>
      <c r="C72" s="1143"/>
      <c r="D72" s="1566" t="s">
        <v>448</v>
      </c>
      <c r="E72" s="1144"/>
      <c r="F72" s="1145"/>
      <c r="G72" s="1161">
        <f>+E72*F72</f>
        <v>0</v>
      </c>
      <c r="H72" s="1146"/>
      <c r="I72" s="1147">
        <f t="shared" si="53"/>
        <v>0</v>
      </c>
      <c r="J72" s="1147"/>
      <c r="K72" s="1147"/>
      <c r="L72" s="1147">
        <f t="shared" si="66"/>
        <v>0</v>
      </c>
      <c r="M72" s="1147"/>
      <c r="N72" s="1147"/>
      <c r="O72" s="1147">
        <f t="shared" si="67"/>
        <v>0</v>
      </c>
      <c r="P72" s="1147"/>
      <c r="Q72" s="1147"/>
      <c r="R72" s="1147">
        <f t="shared" si="68"/>
        <v>0</v>
      </c>
      <c r="S72" s="1147"/>
      <c r="T72" s="1147"/>
      <c r="U72" s="1147">
        <f t="shared" si="69"/>
        <v>0</v>
      </c>
      <c r="V72" s="1147"/>
      <c r="W72" s="1147"/>
      <c r="X72" s="1147">
        <f t="shared" si="70"/>
        <v>0</v>
      </c>
      <c r="Y72" s="1147"/>
      <c r="Z72" s="1147"/>
      <c r="AA72" s="1159">
        <f t="shared" si="44"/>
        <v>0</v>
      </c>
      <c r="AB72" s="1159">
        <f t="shared" si="45"/>
        <v>0</v>
      </c>
    </row>
    <row r="73" spans="2:28" s="5" customFormat="1" ht="12.75" customHeight="1" x14ac:dyDescent="0.15">
      <c r="B73" s="1135" t="s">
        <v>419</v>
      </c>
      <c r="C73" s="286" t="s">
        <v>538</v>
      </c>
      <c r="D73" s="14"/>
      <c r="E73" s="1136"/>
      <c r="F73" s="1137"/>
      <c r="G73" s="623">
        <f t="shared" ref="G73:Z73" si="71">SUM(G74:G78)</f>
        <v>0</v>
      </c>
      <c r="H73" s="16">
        <f t="shared" si="71"/>
        <v>0</v>
      </c>
      <c r="I73" s="16">
        <f t="shared" si="71"/>
        <v>0</v>
      </c>
      <c r="J73" s="20">
        <f t="shared" si="71"/>
        <v>0</v>
      </c>
      <c r="K73" s="20">
        <f t="shared" si="71"/>
        <v>0</v>
      </c>
      <c r="L73" s="16">
        <f t="shared" si="71"/>
        <v>0</v>
      </c>
      <c r="M73" s="20">
        <f t="shared" si="71"/>
        <v>0</v>
      </c>
      <c r="N73" s="20">
        <f t="shared" si="71"/>
        <v>0</v>
      </c>
      <c r="O73" s="16">
        <f t="shared" si="71"/>
        <v>0</v>
      </c>
      <c r="P73" s="20">
        <f t="shared" si="71"/>
        <v>0</v>
      </c>
      <c r="Q73" s="20">
        <f t="shared" si="71"/>
        <v>0</v>
      </c>
      <c r="R73" s="16">
        <f t="shared" si="71"/>
        <v>0</v>
      </c>
      <c r="S73" s="20">
        <f t="shared" si="71"/>
        <v>0</v>
      </c>
      <c r="T73" s="20">
        <f t="shared" si="71"/>
        <v>0</v>
      </c>
      <c r="U73" s="16">
        <f t="shared" si="71"/>
        <v>0</v>
      </c>
      <c r="V73" s="20">
        <f t="shared" si="71"/>
        <v>0</v>
      </c>
      <c r="W73" s="20">
        <f t="shared" si="71"/>
        <v>0</v>
      </c>
      <c r="X73" s="16">
        <f t="shared" si="71"/>
        <v>0</v>
      </c>
      <c r="Y73" s="20">
        <f t="shared" si="71"/>
        <v>0</v>
      </c>
      <c r="Z73" s="20">
        <f t="shared" si="71"/>
        <v>0</v>
      </c>
      <c r="AA73" s="1159">
        <f t="shared" si="44"/>
        <v>0</v>
      </c>
      <c r="AB73" s="1159">
        <f t="shared" si="45"/>
        <v>0</v>
      </c>
    </row>
    <row r="74" spans="2:28" s="5" customFormat="1" ht="12.75" customHeight="1" x14ac:dyDescent="0.2">
      <c r="B74" s="1564"/>
      <c r="C74" s="1138"/>
      <c r="D74" s="1565" t="s">
        <v>448</v>
      </c>
      <c r="E74" s="1139"/>
      <c r="F74" s="1140"/>
      <c r="G74" s="1160">
        <f>+E74*F74</f>
        <v>0</v>
      </c>
      <c r="H74" s="1137"/>
      <c r="I74" s="1148">
        <f t="shared" si="53"/>
        <v>0</v>
      </c>
      <c r="J74" s="1137"/>
      <c r="K74" s="1137"/>
      <c r="L74" s="1148">
        <f t="shared" ref="L74:L78" si="72">M74+N74</f>
        <v>0</v>
      </c>
      <c r="M74" s="1137"/>
      <c r="N74" s="1137"/>
      <c r="O74" s="1148">
        <f t="shared" ref="O74:O78" si="73">P74+Q74</f>
        <v>0</v>
      </c>
      <c r="P74" s="1137"/>
      <c r="Q74" s="1137"/>
      <c r="R74" s="1148">
        <f t="shared" ref="R74:R78" si="74">S74+T74</f>
        <v>0</v>
      </c>
      <c r="S74" s="1137"/>
      <c r="T74" s="1137"/>
      <c r="U74" s="1148">
        <f t="shared" ref="U74:U78" si="75">V74+W74</f>
        <v>0</v>
      </c>
      <c r="V74" s="1137"/>
      <c r="W74" s="1137"/>
      <c r="X74" s="1148">
        <f t="shared" ref="X74:X78" si="76">Y74+Z74</f>
        <v>0</v>
      </c>
      <c r="Y74" s="1137"/>
      <c r="Z74" s="1137"/>
      <c r="AA74" s="1159">
        <f t="shared" si="44"/>
        <v>0</v>
      </c>
      <c r="AB74" s="1159">
        <f t="shared" si="45"/>
        <v>0</v>
      </c>
    </row>
    <row r="75" spans="2:28" s="5" customFormat="1" ht="12.75" customHeight="1" x14ac:dyDescent="0.2">
      <c r="B75" s="1564"/>
      <c r="C75" s="1138"/>
      <c r="D75" s="1565" t="s">
        <v>448</v>
      </c>
      <c r="E75" s="1139"/>
      <c r="F75" s="1140"/>
      <c r="G75" s="1160">
        <f>+E75*F75</f>
        <v>0</v>
      </c>
      <c r="H75" s="1137"/>
      <c r="I75" s="1137">
        <f t="shared" si="53"/>
        <v>0</v>
      </c>
      <c r="J75" s="1137"/>
      <c r="K75" s="1137"/>
      <c r="L75" s="1137">
        <f t="shared" si="72"/>
        <v>0</v>
      </c>
      <c r="M75" s="1137"/>
      <c r="N75" s="1137"/>
      <c r="O75" s="1137">
        <f t="shared" si="73"/>
        <v>0</v>
      </c>
      <c r="P75" s="1137"/>
      <c r="Q75" s="1137"/>
      <c r="R75" s="1137">
        <f t="shared" si="74"/>
        <v>0</v>
      </c>
      <c r="S75" s="1137"/>
      <c r="T75" s="1137"/>
      <c r="U75" s="1137">
        <f t="shared" si="75"/>
        <v>0</v>
      </c>
      <c r="V75" s="1137"/>
      <c r="W75" s="1137"/>
      <c r="X75" s="1137">
        <f t="shared" si="76"/>
        <v>0</v>
      </c>
      <c r="Y75" s="1137"/>
      <c r="Z75" s="1137"/>
      <c r="AA75" s="1159">
        <f t="shared" si="44"/>
        <v>0</v>
      </c>
      <c r="AB75" s="1159">
        <f t="shared" si="45"/>
        <v>0</v>
      </c>
    </row>
    <row r="76" spans="2:28" s="5" customFormat="1" ht="12.75" customHeight="1" x14ac:dyDescent="0.2">
      <c r="B76" s="1564"/>
      <c r="C76" s="1138"/>
      <c r="D76" s="1565" t="s">
        <v>448</v>
      </c>
      <c r="E76" s="1139"/>
      <c r="F76" s="1140"/>
      <c r="G76" s="1160">
        <f>+E76*F76</f>
        <v>0</v>
      </c>
      <c r="H76" s="1141"/>
      <c r="I76" s="1142">
        <f t="shared" si="53"/>
        <v>0</v>
      </c>
      <c r="J76" s="1142"/>
      <c r="K76" s="1142"/>
      <c r="L76" s="1142">
        <f t="shared" si="72"/>
        <v>0</v>
      </c>
      <c r="M76" s="1142"/>
      <c r="N76" s="1142"/>
      <c r="O76" s="1142">
        <f t="shared" si="73"/>
        <v>0</v>
      </c>
      <c r="P76" s="1142"/>
      <c r="Q76" s="1142"/>
      <c r="R76" s="1142">
        <f t="shared" si="74"/>
        <v>0</v>
      </c>
      <c r="S76" s="1142"/>
      <c r="T76" s="1142"/>
      <c r="U76" s="1142">
        <f t="shared" si="75"/>
        <v>0</v>
      </c>
      <c r="V76" s="1142"/>
      <c r="W76" s="1142"/>
      <c r="X76" s="1142">
        <f t="shared" si="76"/>
        <v>0</v>
      </c>
      <c r="Y76" s="1142"/>
      <c r="Z76" s="1142"/>
      <c r="AA76" s="1159">
        <f t="shared" si="44"/>
        <v>0</v>
      </c>
      <c r="AB76" s="1159">
        <f t="shared" si="45"/>
        <v>0</v>
      </c>
    </row>
    <row r="77" spans="2:28" s="5" customFormat="1" ht="12.75" customHeight="1" x14ac:dyDescent="0.2">
      <c r="B77" s="1564"/>
      <c r="C77" s="1138"/>
      <c r="D77" s="1565" t="s">
        <v>448</v>
      </c>
      <c r="E77" s="1139"/>
      <c r="F77" s="1140"/>
      <c r="G77" s="1160">
        <f>+E77*F77</f>
        <v>0</v>
      </c>
      <c r="H77" s="1141"/>
      <c r="I77" s="1142">
        <f t="shared" si="53"/>
        <v>0</v>
      </c>
      <c r="J77" s="1142"/>
      <c r="K77" s="1142"/>
      <c r="L77" s="1142">
        <f t="shared" si="72"/>
        <v>0</v>
      </c>
      <c r="M77" s="1142"/>
      <c r="N77" s="1142"/>
      <c r="O77" s="1142">
        <f t="shared" si="73"/>
        <v>0</v>
      </c>
      <c r="P77" s="1142"/>
      <c r="Q77" s="1142"/>
      <c r="R77" s="1142">
        <f t="shared" si="74"/>
        <v>0</v>
      </c>
      <c r="S77" s="1142"/>
      <c r="T77" s="1142"/>
      <c r="U77" s="1142">
        <f t="shared" si="75"/>
        <v>0</v>
      </c>
      <c r="V77" s="1142"/>
      <c r="W77" s="1142"/>
      <c r="X77" s="1142">
        <f t="shared" si="76"/>
        <v>0</v>
      </c>
      <c r="Y77" s="1142"/>
      <c r="Z77" s="1142"/>
      <c r="AA77" s="1159">
        <f t="shared" si="44"/>
        <v>0</v>
      </c>
      <c r="AB77" s="1159">
        <f t="shared" si="45"/>
        <v>0</v>
      </c>
    </row>
    <row r="78" spans="2:28" s="5" customFormat="1" ht="12.75" customHeight="1" x14ac:dyDescent="0.2">
      <c r="B78" s="1563"/>
      <c r="C78" s="1143"/>
      <c r="D78" s="1566" t="s">
        <v>448</v>
      </c>
      <c r="E78" s="1144"/>
      <c r="F78" s="1145"/>
      <c r="G78" s="1160">
        <f>+E78*F78</f>
        <v>0</v>
      </c>
      <c r="H78" s="1141"/>
      <c r="I78" s="1147">
        <f t="shared" si="53"/>
        <v>0</v>
      </c>
      <c r="J78" s="1142"/>
      <c r="K78" s="1142"/>
      <c r="L78" s="1147">
        <f t="shared" si="72"/>
        <v>0</v>
      </c>
      <c r="M78" s="1142"/>
      <c r="N78" s="1142"/>
      <c r="O78" s="1147">
        <f t="shared" si="73"/>
        <v>0</v>
      </c>
      <c r="P78" s="1142"/>
      <c r="Q78" s="1142"/>
      <c r="R78" s="1147">
        <f t="shared" si="74"/>
        <v>0</v>
      </c>
      <c r="S78" s="1142"/>
      <c r="T78" s="1142"/>
      <c r="U78" s="1147">
        <f t="shared" si="75"/>
        <v>0</v>
      </c>
      <c r="V78" s="1142"/>
      <c r="W78" s="1142"/>
      <c r="X78" s="1147">
        <f t="shared" si="76"/>
        <v>0</v>
      </c>
      <c r="Y78" s="1142"/>
      <c r="Z78" s="1142"/>
      <c r="AA78" s="1159">
        <f t="shared" si="44"/>
        <v>0</v>
      </c>
      <c r="AB78" s="1159">
        <f t="shared" si="45"/>
        <v>0</v>
      </c>
    </row>
    <row r="79" spans="2:28" s="47" customFormat="1" ht="26.25" customHeight="1" x14ac:dyDescent="0.15">
      <c r="B79" s="52">
        <f>+'CRONOGRAMA ACTIVIDADES'!C76</f>
        <v>0</v>
      </c>
      <c r="C79" s="232" t="str">
        <f>+'CRONOGRAMA ACTIVIDADES'!B76</f>
        <v>3.1.3</v>
      </c>
      <c r="D79" s="625" t="str">
        <f>+'CRONOGRAMA ACTIVIDADES'!D76</f>
        <v>Unidad medida</v>
      </c>
      <c r="E79" s="626">
        <f>+'CRONOGRAMA ACTIVIDADES'!E76</f>
        <v>0</v>
      </c>
      <c r="F79" s="624"/>
      <c r="G79" s="624">
        <f t="shared" ref="G79" si="77">+G81+G87+G93+G99+G105</f>
        <v>0</v>
      </c>
      <c r="H79" s="12">
        <f>+H81+H87+H93+H99+H105</f>
        <v>0</v>
      </c>
      <c r="I79" s="12">
        <f t="shared" ref="I79:Z79" si="78">+I81+I87+I93+I99+I105</f>
        <v>0</v>
      </c>
      <c r="J79" s="12">
        <f t="shared" si="78"/>
        <v>0</v>
      </c>
      <c r="K79" s="12">
        <f t="shared" si="78"/>
        <v>0</v>
      </c>
      <c r="L79" s="12">
        <f t="shared" si="78"/>
        <v>0</v>
      </c>
      <c r="M79" s="12">
        <f t="shared" si="78"/>
        <v>0</v>
      </c>
      <c r="N79" s="12">
        <f t="shared" si="78"/>
        <v>0</v>
      </c>
      <c r="O79" s="12">
        <f t="shared" si="78"/>
        <v>0</v>
      </c>
      <c r="P79" s="12">
        <f t="shared" si="78"/>
        <v>0</v>
      </c>
      <c r="Q79" s="12">
        <f t="shared" si="78"/>
        <v>0</v>
      </c>
      <c r="R79" s="12">
        <f t="shared" si="78"/>
        <v>0</v>
      </c>
      <c r="S79" s="12">
        <f t="shared" si="78"/>
        <v>0</v>
      </c>
      <c r="T79" s="12">
        <f t="shared" si="78"/>
        <v>0</v>
      </c>
      <c r="U79" s="12">
        <f t="shared" si="78"/>
        <v>0</v>
      </c>
      <c r="V79" s="12">
        <f t="shared" si="78"/>
        <v>0</v>
      </c>
      <c r="W79" s="12">
        <f t="shared" si="78"/>
        <v>0</v>
      </c>
      <c r="X79" s="12">
        <f t="shared" si="78"/>
        <v>0</v>
      </c>
      <c r="Y79" s="12">
        <f t="shared" si="78"/>
        <v>0</v>
      </c>
      <c r="Z79" s="12">
        <f t="shared" si="78"/>
        <v>0</v>
      </c>
      <c r="AA79" s="1159">
        <f>X79+U79+R79+O79+L79+I79+H79</f>
        <v>0</v>
      </c>
      <c r="AB79" s="1159">
        <f>+AA79-G79</f>
        <v>0</v>
      </c>
    </row>
    <row r="80" spans="2:28" s="5" customFormat="1" ht="26.25" customHeight="1" x14ac:dyDescent="0.15">
      <c r="B80" s="633" t="s">
        <v>768</v>
      </c>
      <c r="C80" s="634"/>
      <c r="D80" s="2014"/>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6"/>
      <c r="AA80" s="1163"/>
      <c r="AB80" s="1163"/>
    </row>
    <row r="81" spans="2:28" s="5" customFormat="1" ht="12.75" customHeight="1" x14ac:dyDescent="0.15">
      <c r="B81" s="1135" t="s">
        <v>419</v>
      </c>
      <c r="C81" s="286" t="s">
        <v>539</v>
      </c>
      <c r="D81" s="14"/>
      <c r="E81" s="1136"/>
      <c r="F81" s="1137"/>
      <c r="G81" s="623">
        <f t="shared" ref="G81:H81" si="79">SUM(G82:G86)</f>
        <v>0</v>
      </c>
      <c r="H81" s="16">
        <f t="shared" si="79"/>
        <v>0</v>
      </c>
      <c r="I81" s="16">
        <f t="shared" ref="I81:Z81" si="80">SUM(I82:I86)</f>
        <v>0</v>
      </c>
      <c r="J81" s="16">
        <f t="shared" si="80"/>
        <v>0</v>
      </c>
      <c r="K81" s="16">
        <f t="shared" si="80"/>
        <v>0</v>
      </c>
      <c r="L81" s="16">
        <f t="shared" si="80"/>
        <v>0</v>
      </c>
      <c r="M81" s="16">
        <f t="shared" si="80"/>
        <v>0</v>
      </c>
      <c r="N81" s="16">
        <f t="shared" si="80"/>
        <v>0</v>
      </c>
      <c r="O81" s="16">
        <f t="shared" si="80"/>
        <v>0</v>
      </c>
      <c r="P81" s="16">
        <f t="shared" si="80"/>
        <v>0</v>
      </c>
      <c r="Q81" s="16">
        <f t="shared" si="80"/>
        <v>0</v>
      </c>
      <c r="R81" s="16">
        <f t="shared" si="80"/>
        <v>0</v>
      </c>
      <c r="S81" s="16">
        <f t="shared" si="80"/>
        <v>0</v>
      </c>
      <c r="T81" s="16">
        <f t="shared" si="80"/>
        <v>0</v>
      </c>
      <c r="U81" s="16">
        <f t="shared" si="80"/>
        <v>0</v>
      </c>
      <c r="V81" s="16">
        <f t="shared" si="80"/>
        <v>0</v>
      </c>
      <c r="W81" s="16">
        <f t="shared" si="80"/>
        <v>0</v>
      </c>
      <c r="X81" s="16">
        <f t="shared" si="80"/>
        <v>0</v>
      </c>
      <c r="Y81" s="16">
        <f t="shared" si="80"/>
        <v>0</v>
      </c>
      <c r="Z81" s="16">
        <f t="shared" si="80"/>
        <v>0</v>
      </c>
      <c r="AA81" s="1159">
        <f t="shared" ref="AA81:AA110" si="81">X81+U81+R81+O81+L81+I81+H81</f>
        <v>0</v>
      </c>
      <c r="AB81" s="1159">
        <f t="shared" ref="AB81:AB110" si="82">+AA81-G81</f>
        <v>0</v>
      </c>
    </row>
    <row r="82" spans="2:28" s="5" customFormat="1" ht="12.75" customHeight="1" x14ac:dyDescent="0.2">
      <c r="B82" s="1564"/>
      <c r="C82" s="1138"/>
      <c r="D82" s="1565" t="s">
        <v>448</v>
      </c>
      <c r="E82" s="1139"/>
      <c r="F82" s="1140"/>
      <c r="G82" s="1160">
        <f>+E82*F82</f>
        <v>0</v>
      </c>
      <c r="H82" s="1137"/>
      <c r="I82" s="1137">
        <f t="shared" ref="I82:I86" si="83">J82+K82</f>
        <v>0</v>
      </c>
      <c r="J82" s="1137"/>
      <c r="K82" s="1137"/>
      <c r="L82" s="1137">
        <f t="shared" ref="L82:L86" si="84">M82+N82</f>
        <v>0</v>
      </c>
      <c r="M82" s="1137"/>
      <c r="N82" s="1137"/>
      <c r="O82" s="1137">
        <f t="shared" ref="O82:O86" si="85">P82+Q82</f>
        <v>0</v>
      </c>
      <c r="P82" s="1137"/>
      <c r="Q82" s="1137"/>
      <c r="R82" s="1137">
        <f t="shared" ref="R82:R86" si="86">S82+T82</f>
        <v>0</v>
      </c>
      <c r="S82" s="1137"/>
      <c r="T82" s="1137"/>
      <c r="U82" s="1137">
        <f t="shared" ref="U82:U86" si="87">V82+W82</f>
        <v>0</v>
      </c>
      <c r="V82" s="1137"/>
      <c r="W82" s="1137"/>
      <c r="X82" s="1137">
        <f t="shared" ref="X82:X86" si="88">Y82+Z82</f>
        <v>0</v>
      </c>
      <c r="Y82" s="1137"/>
      <c r="Z82" s="1137"/>
      <c r="AA82" s="1159">
        <f t="shared" si="81"/>
        <v>0</v>
      </c>
      <c r="AB82" s="1159">
        <f t="shared" si="82"/>
        <v>0</v>
      </c>
    </row>
    <row r="83" spans="2:28" s="5" customFormat="1" ht="12.75" customHeight="1" x14ac:dyDescent="0.2">
      <c r="B83" s="1564"/>
      <c r="C83" s="1138"/>
      <c r="D83" s="1565" t="s">
        <v>448</v>
      </c>
      <c r="E83" s="1139"/>
      <c r="F83" s="1140"/>
      <c r="G83" s="1160">
        <f>+E83*F83</f>
        <v>0</v>
      </c>
      <c r="H83" s="1137"/>
      <c r="I83" s="1137">
        <f t="shared" si="83"/>
        <v>0</v>
      </c>
      <c r="J83" s="1137"/>
      <c r="K83" s="1137"/>
      <c r="L83" s="1137">
        <f t="shared" si="84"/>
        <v>0</v>
      </c>
      <c r="M83" s="1137"/>
      <c r="N83" s="1137"/>
      <c r="O83" s="1137">
        <f t="shared" si="85"/>
        <v>0</v>
      </c>
      <c r="P83" s="1137"/>
      <c r="Q83" s="1137"/>
      <c r="R83" s="1137">
        <f t="shared" si="86"/>
        <v>0</v>
      </c>
      <c r="S83" s="1137"/>
      <c r="T83" s="1137"/>
      <c r="U83" s="1137">
        <f t="shared" si="87"/>
        <v>0</v>
      </c>
      <c r="V83" s="1137"/>
      <c r="W83" s="1137"/>
      <c r="X83" s="1137">
        <f t="shared" si="88"/>
        <v>0</v>
      </c>
      <c r="Y83" s="1137"/>
      <c r="Z83" s="1137"/>
      <c r="AA83" s="1159">
        <f t="shared" si="81"/>
        <v>0</v>
      </c>
      <c r="AB83" s="1159">
        <f t="shared" si="82"/>
        <v>0</v>
      </c>
    </row>
    <row r="84" spans="2:28" s="5" customFormat="1" ht="12.75" customHeight="1" x14ac:dyDescent="0.2">
      <c r="B84" s="1564"/>
      <c r="C84" s="1138"/>
      <c r="D84" s="1565" t="s">
        <v>448</v>
      </c>
      <c r="E84" s="1139"/>
      <c r="F84" s="1140"/>
      <c r="G84" s="1160">
        <f>+E84*F84</f>
        <v>0</v>
      </c>
      <c r="H84" s="1141"/>
      <c r="I84" s="1142">
        <f t="shared" si="83"/>
        <v>0</v>
      </c>
      <c r="J84" s="1142"/>
      <c r="K84" s="1142"/>
      <c r="L84" s="1142">
        <f t="shared" si="84"/>
        <v>0</v>
      </c>
      <c r="M84" s="1142"/>
      <c r="N84" s="1142"/>
      <c r="O84" s="1142">
        <f t="shared" si="85"/>
        <v>0</v>
      </c>
      <c r="P84" s="1142"/>
      <c r="Q84" s="1142"/>
      <c r="R84" s="1142">
        <f t="shared" si="86"/>
        <v>0</v>
      </c>
      <c r="S84" s="1142"/>
      <c r="T84" s="1142"/>
      <c r="U84" s="1142">
        <f t="shared" si="87"/>
        <v>0</v>
      </c>
      <c r="V84" s="1142"/>
      <c r="W84" s="1142"/>
      <c r="X84" s="1142">
        <f t="shared" si="88"/>
        <v>0</v>
      </c>
      <c r="Y84" s="1142"/>
      <c r="Z84" s="1142"/>
      <c r="AA84" s="1159">
        <f t="shared" si="81"/>
        <v>0</v>
      </c>
      <c r="AB84" s="1159">
        <f t="shared" si="82"/>
        <v>0</v>
      </c>
    </row>
    <row r="85" spans="2:28" s="5" customFormat="1" ht="12.75" customHeight="1" x14ac:dyDescent="0.2">
      <c r="B85" s="1564"/>
      <c r="C85" s="1138"/>
      <c r="D85" s="1565" t="s">
        <v>448</v>
      </c>
      <c r="E85" s="1139"/>
      <c r="F85" s="1140"/>
      <c r="G85" s="1160">
        <f>+E85*F85</f>
        <v>0</v>
      </c>
      <c r="H85" s="1141"/>
      <c r="I85" s="1142">
        <f t="shared" si="83"/>
        <v>0</v>
      </c>
      <c r="J85" s="1142"/>
      <c r="K85" s="1142"/>
      <c r="L85" s="1142">
        <f t="shared" si="84"/>
        <v>0</v>
      </c>
      <c r="M85" s="1142"/>
      <c r="N85" s="1142"/>
      <c r="O85" s="1142">
        <f t="shared" si="85"/>
        <v>0</v>
      </c>
      <c r="P85" s="1142"/>
      <c r="Q85" s="1142"/>
      <c r="R85" s="1142">
        <f t="shared" si="86"/>
        <v>0</v>
      </c>
      <c r="S85" s="1142"/>
      <c r="T85" s="1142"/>
      <c r="U85" s="1142">
        <f t="shared" si="87"/>
        <v>0</v>
      </c>
      <c r="V85" s="1142"/>
      <c r="W85" s="1142"/>
      <c r="X85" s="1142">
        <f t="shared" si="88"/>
        <v>0</v>
      </c>
      <c r="Y85" s="1142"/>
      <c r="Z85" s="1142"/>
      <c r="AA85" s="1159">
        <f t="shared" si="81"/>
        <v>0</v>
      </c>
      <c r="AB85" s="1159">
        <f t="shared" si="82"/>
        <v>0</v>
      </c>
    </row>
    <row r="86" spans="2:28" s="5" customFormat="1" ht="12.75" customHeight="1" x14ac:dyDescent="0.2">
      <c r="B86" s="1563"/>
      <c r="C86" s="1143"/>
      <c r="D86" s="1566" t="s">
        <v>448</v>
      </c>
      <c r="E86" s="1144"/>
      <c r="F86" s="1145"/>
      <c r="G86" s="1161">
        <f>+E86*F86</f>
        <v>0</v>
      </c>
      <c r="H86" s="1146"/>
      <c r="I86" s="1147">
        <f t="shared" si="83"/>
        <v>0</v>
      </c>
      <c r="J86" s="1147"/>
      <c r="K86" s="1147"/>
      <c r="L86" s="1147">
        <f t="shared" si="84"/>
        <v>0</v>
      </c>
      <c r="M86" s="1147"/>
      <c r="N86" s="1147"/>
      <c r="O86" s="1147">
        <f t="shared" si="85"/>
        <v>0</v>
      </c>
      <c r="P86" s="1147"/>
      <c r="Q86" s="1147"/>
      <c r="R86" s="1147">
        <f t="shared" si="86"/>
        <v>0</v>
      </c>
      <c r="S86" s="1147"/>
      <c r="T86" s="1147"/>
      <c r="U86" s="1147">
        <f t="shared" si="87"/>
        <v>0</v>
      </c>
      <c r="V86" s="1147"/>
      <c r="W86" s="1147"/>
      <c r="X86" s="1147">
        <f t="shared" si="88"/>
        <v>0</v>
      </c>
      <c r="Y86" s="1147"/>
      <c r="Z86" s="1147"/>
      <c r="AA86" s="1159">
        <f t="shared" si="81"/>
        <v>0</v>
      </c>
      <c r="AB86" s="1159">
        <f t="shared" si="82"/>
        <v>0</v>
      </c>
    </row>
    <row r="87" spans="2:28" s="5" customFormat="1" ht="12.75" customHeight="1" x14ac:dyDescent="0.15">
      <c r="B87" s="1135" t="s">
        <v>419</v>
      </c>
      <c r="C87" s="286" t="s">
        <v>540</v>
      </c>
      <c r="D87" s="14"/>
      <c r="E87" s="1136"/>
      <c r="F87" s="1137"/>
      <c r="G87" s="623">
        <f t="shared" ref="G87:H87" si="89">SUM(G88:G92)</f>
        <v>0</v>
      </c>
      <c r="H87" s="16">
        <f t="shared" si="89"/>
        <v>0</v>
      </c>
      <c r="I87" s="16">
        <f t="shared" ref="I87:Z87" si="90">SUM(I88:I92)</f>
        <v>0</v>
      </c>
      <c r="J87" s="16">
        <f t="shared" si="90"/>
        <v>0</v>
      </c>
      <c r="K87" s="16">
        <f t="shared" si="90"/>
        <v>0</v>
      </c>
      <c r="L87" s="16">
        <f t="shared" si="90"/>
        <v>0</v>
      </c>
      <c r="M87" s="16">
        <f t="shared" si="90"/>
        <v>0</v>
      </c>
      <c r="N87" s="16">
        <f t="shared" si="90"/>
        <v>0</v>
      </c>
      <c r="O87" s="16">
        <f t="shared" si="90"/>
        <v>0</v>
      </c>
      <c r="P87" s="16">
        <f t="shared" si="90"/>
        <v>0</v>
      </c>
      <c r="Q87" s="16">
        <f t="shared" si="90"/>
        <v>0</v>
      </c>
      <c r="R87" s="16">
        <f t="shared" si="90"/>
        <v>0</v>
      </c>
      <c r="S87" s="16">
        <f t="shared" si="90"/>
        <v>0</v>
      </c>
      <c r="T87" s="16">
        <f t="shared" si="90"/>
        <v>0</v>
      </c>
      <c r="U87" s="16">
        <f t="shared" si="90"/>
        <v>0</v>
      </c>
      <c r="V87" s="16">
        <f t="shared" si="90"/>
        <v>0</v>
      </c>
      <c r="W87" s="16">
        <f t="shared" si="90"/>
        <v>0</v>
      </c>
      <c r="X87" s="16">
        <f t="shared" si="90"/>
        <v>0</v>
      </c>
      <c r="Y87" s="16">
        <f t="shared" si="90"/>
        <v>0</v>
      </c>
      <c r="Z87" s="16">
        <f t="shared" si="90"/>
        <v>0</v>
      </c>
      <c r="AA87" s="1159">
        <f t="shared" si="81"/>
        <v>0</v>
      </c>
      <c r="AB87" s="1159">
        <f t="shared" si="82"/>
        <v>0</v>
      </c>
    </row>
    <row r="88" spans="2:28" s="5" customFormat="1" ht="12.75" customHeight="1" x14ac:dyDescent="0.2">
      <c r="B88" s="1564"/>
      <c r="C88" s="1138"/>
      <c r="D88" s="1565" t="s">
        <v>448</v>
      </c>
      <c r="E88" s="1139"/>
      <c r="F88" s="1140"/>
      <c r="G88" s="1160">
        <f>+E88*F88</f>
        <v>0</v>
      </c>
      <c r="H88" s="1140"/>
      <c r="I88" s="1148">
        <f t="shared" ref="I88:I110" si="91">J88+K88</f>
        <v>0</v>
      </c>
      <c r="J88" s="1148"/>
      <c r="K88" s="1148"/>
      <c r="L88" s="1148">
        <f t="shared" ref="L88:L92" si="92">M88+N88</f>
        <v>0</v>
      </c>
      <c r="M88" s="1148"/>
      <c r="N88" s="1148"/>
      <c r="O88" s="1148">
        <f t="shared" ref="O88:O92" si="93">P88+Q88</f>
        <v>0</v>
      </c>
      <c r="P88" s="1148"/>
      <c r="Q88" s="1148"/>
      <c r="R88" s="1148">
        <f t="shared" ref="R88:R92" si="94">S88+T88</f>
        <v>0</v>
      </c>
      <c r="S88" s="1148"/>
      <c r="T88" s="1148"/>
      <c r="U88" s="1148">
        <f t="shared" ref="U88:U92" si="95">V88+W88</f>
        <v>0</v>
      </c>
      <c r="V88" s="1148"/>
      <c r="W88" s="1148"/>
      <c r="X88" s="1148">
        <f t="shared" ref="X88:X92" si="96">Y88+Z88</f>
        <v>0</v>
      </c>
      <c r="Y88" s="1148"/>
      <c r="Z88" s="1148"/>
      <c r="AA88" s="1159">
        <f t="shared" si="81"/>
        <v>0</v>
      </c>
      <c r="AB88" s="1159">
        <f t="shared" si="82"/>
        <v>0</v>
      </c>
    </row>
    <row r="89" spans="2:28" s="5" customFormat="1" ht="12.75" customHeight="1" x14ac:dyDescent="0.2">
      <c r="B89" s="1564"/>
      <c r="C89" s="1138"/>
      <c r="D89" s="1565" t="s">
        <v>448</v>
      </c>
      <c r="E89" s="1139"/>
      <c r="F89" s="1140"/>
      <c r="G89" s="1160">
        <f>+E89*F89</f>
        <v>0</v>
      </c>
      <c r="H89" s="1149"/>
      <c r="I89" s="1137">
        <f t="shared" si="91"/>
        <v>0</v>
      </c>
      <c r="J89" s="1137"/>
      <c r="K89" s="1137"/>
      <c r="L89" s="1137">
        <f t="shared" si="92"/>
        <v>0</v>
      </c>
      <c r="M89" s="1137"/>
      <c r="N89" s="1137"/>
      <c r="O89" s="1137">
        <f t="shared" si="93"/>
        <v>0</v>
      </c>
      <c r="P89" s="1137"/>
      <c r="Q89" s="1137"/>
      <c r="R89" s="1137">
        <f t="shared" si="94"/>
        <v>0</v>
      </c>
      <c r="S89" s="1137"/>
      <c r="T89" s="1137"/>
      <c r="U89" s="1137">
        <f t="shared" si="95"/>
        <v>0</v>
      </c>
      <c r="V89" s="1137"/>
      <c r="W89" s="1137"/>
      <c r="X89" s="1137">
        <f t="shared" si="96"/>
        <v>0</v>
      </c>
      <c r="Y89" s="1137"/>
      <c r="Z89" s="1137"/>
      <c r="AA89" s="1159">
        <f t="shared" si="81"/>
        <v>0</v>
      </c>
      <c r="AB89" s="1159">
        <f t="shared" si="82"/>
        <v>0</v>
      </c>
    </row>
    <row r="90" spans="2:28" s="5" customFormat="1" ht="12.75" customHeight="1" x14ac:dyDescent="0.2">
      <c r="B90" s="1564"/>
      <c r="C90" s="1138"/>
      <c r="D90" s="1565" t="s">
        <v>448</v>
      </c>
      <c r="E90" s="1139"/>
      <c r="F90" s="1140"/>
      <c r="G90" s="1160">
        <f>+E90*F90</f>
        <v>0</v>
      </c>
      <c r="H90" s="1149"/>
      <c r="I90" s="1142">
        <f t="shared" si="91"/>
        <v>0</v>
      </c>
      <c r="J90" s="1142"/>
      <c r="K90" s="1142"/>
      <c r="L90" s="1142">
        <f t="shared" si="92"/>
        <v>0</v>
      </c>
      <c r="M90" s="1142"/>
      <c r="N90" s="1142"/>
      <c r="O90" s="1142">
        <f t="shared" si="93"/>
        <v>0</v>
      </c>
      <c r="P90" s="1142"/>
      <c r="Q90" s="1142"/>
      <c r="R90" s="1142">
        <f t="shared" si="94"/>
        <v>0</v>
      </c>
      <c r="S90" s="1142"/>
      <c r="T90" s="1142"/>
      <c r="U90" s="1142">
        <f t="shared" si="95"/>
        <v>0</v>
      </c>
      <c r="V90" s="1142"/>
      <c r="W90" s="1142"/>
      <c r="X90" s="1142">
        <f t="shared" si="96"/>
        <v>0</v>
      </c>
      <c r="Y90" s="1142"/>
      <c r="Z90" s="1142"/>
      <c r="AA90" s="1159">
        <f t="shared" si="81"/>
        <v>0</v>
      </c>
      <c r="AB90" s="1159">
        <f t="shared" si="82"/>
        <v>0</v>
      </c>
    </row>
    <row r="91" spans="2:28" s="5" customFormat="1" ht="12.75" customHeight="1" x14ac:dyDescent="0.2">
      <c r="B91" s="1564"/>
      <c r="C91" s="1138"/>
      <c r="D91" s="1565" t="s">
        <v>448</v>
      </c>
      <c r="E91" s="1139"/>
      <c r="F91" s="1140"/>
      <c r="G91" s="1160">
        <f>+E91*F91</f>
        <v>0</v>
      </c>
      <c r="H91" s="1149"/>
      <c r="I91" s="1142">
        <f t="shared" si="91"/>
        <v>0</v>
      </c>
      <c r="J91" s="1142"/>
      <c r="K91" s="1142"/>
      <c r="L91" s="1142">
        <f t="shared" si="92"/>
        <v>0</v>
      </c>
      <c r="M91" s="1142"/>
      <c r="N91" s="1142"/>
      <c r="O91" s="1142">
        <f t="shared" si="93"/>
        <v>0</v>
      </c>
      <c r="P91" s="1142"/>
      <c r="Q91" s="1142"/>
      <c r="R91" s="1142">
        <f t="shared" si="94"/>
        <v>0</v>
      </c>
      <c r="S91" s="1142"/>
      <c r="T91" s="1142"/>
      <c r="U91" s="1142">
        <f t="shared" si="95"/>
        <v>0</v>
      </c>
      <c r="V91" s="1142"/>
      <c r="W91" s="1142"/>
      <c r="X91" s="1142">
        <f t="shared" si="96"/>
        <v>0</v>
      </c>
      <c r="Y91" s="1142"/>
      <c r="Z91" s="1142"/>
      <c r="AA91" s="1159">
        <f t="shared" si="81"/>
        <v>0</v>
      </c>
      <c r="AB91" s="1159">
        <f t="shared" si="82"/>
        <v>0</v>
      </c>
    </row>
    <row r="92" spans="2:28" s="5" customFormat="1" ht="12.75" customHeight="1" x14ac:dyDescent="0.2">
      <c r="B92" s="1563"/>
      <c r="C92" s="1143"/>
      <c r="D92" s="1566" t="s">
        <v>448</v>
      </c>
      <c r="E92" s="1144"/>
      <c r="F92" s="1145"/>
      <c r="G92" s="1161">
        <f>+E92*F92</f>
        <v>0</v>
      </c>
      <c r="H92" s="1150"/>
      <c r="I92" s="1147">
        <f t="shared" si="91"/>
        <v>0</v>
      </c>
      <c r="J92" s="1147"/>
      <c r="K92" s="1147"/>
      <c r="L92" s="1147">
        <f t="shared" si="92"/>
        <v>0</v>
      </c>
      <c r="M92" s="1147"/>
      <c r="N92" s="1147"/>
      <c r="O92" s="1147">
        <f t="shared" si="93"/>
        <v>0</v>
      </c>
      <c r="P92" s="1147"/>
      <c r="Q92" s="1147"/>
      <c r="R92" s="1147">
        <f t="shared" si="94"/>
        <v>0</v>
      </c>
      <c r="S92" s="1147"/>
      <c r="T92" s="1147"/>
      <c r="U92" s="1147">
        <f t="shared" si="95"/>
        <v>0</v>
      </c>
      <c r="V92" s="1147"/>
      <c r="W92" s="1147"/>
      <c r="X92" s="1147">
        <f t="shared" si="96"/>
        <v>0</v>
      </c>
      <c r="Y92" s="1147"/>
      <c r="Z92" s="1147"/>
      <c r="AA92" s="1159">
        <f t="shared" si="81"/>
        <v>0</v>
      </c>
      <c r="AB92" s="1159">
        <f t="shared" si="82"/>
        <v>0</v>
      </c>
    </row>
    <row r="93" spans="2:28" s="5" customFormat="1" ht="12.75" customHeight="1" x14ac:dyDescent="0.15">
      <c r="B93" s="1135" t="s">
        <v>419</v>
      </c>
      <c r="C93" s="286" t="s">
        <v>541</v>
      </c>
      <c r="D93" s="14"/>
      <c r="E93" s="1136"/>
      <c r="F93" s="1137"/>
      <c r="G93" s="623">
        <f t="shared" ref="G93:H93" si="97">SUM(G94:G98)</f>
        <v>0</v>
      </c>
      <c r="H93" s="16">
        <f t="shared" si="97"/>
        <v>0</v>
      </c>
      <c r="I93" s="16">
        <f t="shared" ref="I93:Z93" si="98">SUM(I94:I98)</f>
        <v>0</v>
      </c>
      <c r="J93" s="16">
        <f t="shared" si="98"/>
        <v>0</v>
      </c>
      <c r="K93" s="16">
        <f t="shared" si="98"/>
        <v>0</v>
      </c>
      <c r="L93" s="16">
        <f t="shared" si="98"/>
        <v>0</v>
      </c>
      <c r="M93" s="16">
        <f t="shared" si="98"/>
        <v>0</v>
      </c>
      <c r="N93" s="16">
        <f t="shared" si="98"/>
        <v>0</v>
      </c>
      <c r="O93" s="16">
        <f t="shared" si="98"/>
        <v>0</v>
      </c>
      <c r="P93" s="16">
        <f t="shared" si="98"/>
        <v>0</v>
      </c>
      <c r="Q93" s="16">
        <f t="shared" si="98"/>
        <v>0</v>
      </c>
      <c r="R93" s="16">
        <f t="shared" si="98"/>
        <v>0</v>
      </c>
      <c r="S93" s="16">
        <f t="shared" si="98"/>
        <v>0</v>
      </c>
      <c r="T93" s="16">
        <f t="shared" si="98"/>
        <v>0</v>
      </c>
      <c r="U93" s="16">
        <f t="shared" si="98"/>
        <v>0</v>
      </c>
      <c r="V93" s="16">
        <f t="shared" si="98"/>
        <v>0</v>
      </c>
      <c r="W93" s="16">
        <f t="shared" si="98"/>
        <v>0</v>
      </c>
      <c r="X93" s="16">
        <f t="shared" si="98"/>
        <v>0</v>
      </c>
      <c r="Y93" s="16">
        <f t="shared" si="98"/>
        <v>0</v>
      </c>
      <c r="Z93" s="16">
        <f t="shared" si="98"/>
        <v>0</v>
      </c>
      <c r="AA93" s="1159">
        <f t="shared" si="81"/>
        <v>0</v>
      </c>
      <c r="AB93" s="1159">
        <f t="shared" si="82"/>
        <v>0</v>
      </c>
    </row>
    <row r="94" spans="2:28" s="5" customFormat="1" ht="12.75" customHeight="1" x14ac:dyDescent="0.2">
      <c r="B94" s="1564"/>
      <c r="C94" s="1138"/>
      <c r="D94" s="1565" t="s">
        <v>448</v>
      </c>
      <c r="E94" s="1139"/>
      <c r="F94" s="1140"/>
      <c r="G94" s="1160">
        <f>+E94*F94</f>
        <v>0</v>
      </c>
      <c r="H94" s="1137"/>
      <c r="I94" s="1148">
        <f t="shared" si="91"/>
        <v>0</v>
      </c>
      <c r="J94" s="1137"/>
      <c r="K94" s="1137"/>
      <c r="L94" s="1148">
        <f t="shared" ref="L94:L98" si="99">M94+N94</f>
        <v>0</v>
      </c>
      <c r="M94" s="1137"/>
      <c r="N94" s="1137"/>
      <c r="O94" s="1148">
        <f t="shared" ref="O94:O98" si="100">P94+Q94</f>
        <v>0</v>
      </c>
      <c r="P94" s="1137"/>
      <c r="Q94" s="1137"/>
      <c r="R94" s="1148">
        <f t="shared" ref="R94:R98" si="101">S94+T94</f>
        <v>0</v>
      </c>
      <c r="S94" s="1137"/>
      <c r="T94" s="1137"/>
      <c r="U94" s="1148">
        <f t="shared" ref="U94:U98" si="102">V94+W94</f>
        <v>0</v>
      </c>
      <c r="V94" s="1137"/>
      <c r="W94" s="1137"/>
      <c r="X94" s="1148">
        <f t="shared" ref="X94:X98" si="103">Y94+Z94</f>
        <v>0</v>
      </c>
      <c r="Y94" s="1137"/>
      <c r="Z94" s="1137"/>
      <c r="AA94" s="1159">
        <f t="shared" si="81"/>
        <v>0</v>
      </c>
      <c r="AB94" s="1159">
        <f t="shared" si="82"/>
        <v>0</v>
      </c>
    </row>
    <row r="95" spans="2:28" s="5" customFormat="1" ht="12.75" customHeight="1" x14ac:dyDescent="0.2">
      <c r="B95" s="1564"/>
      <c r="C95" s="1138"/>
      <c r="D95" s="1565" t="s">
        <v>448</v>
      </c>
      <c r="E95" s="1139"/>
      <c r="F95" s="1140"/>
      <c r="G95" s="1160">
        <f>+E95*F95</f>
        <v>0</v>
      </c>
      <c r="H95" s="1137"/>
      <c r="I95" s="1137">
        <f t="shared" si="91"/>
        <v>0</v>
      </c>
      <c r="J95" s="1137"/>
      <c r="K95" s="1137"/>
      <c r="L95" s="1137">
        <f t="shared" si="99"/>
        <v>0</v>
      </c>
      <c r="M95" s="1137"/>
      <c r="N95" s="1137"/>
      <c r="O95" s="1137">
        <f t="shared" si="100"/>
        <v>0</v>
      </c>
      <c r="P95" s="1137"/>
      <c r="Q95" s="1137"/>
      <c r="R95" s="1137">
        <f t="shared" si="101"/>
        <v>0</v>
      </c>
      <c r="S95" s="1137"/>
      <c r="T95" s="1137"/>
      <c r="U95" s="1137">
        <f t="shared" si="102"/>
        <v>0</v>
      </c>
      <c r="V95" s="1137"/>
      <c r="W95" s="1137"/>
      <c r="X95" s="1137">
        <f t="shared" si="103"/>
        <v>0</v>
      </c>
      <c r="Y95" s="1137"/>
      <c r="Z95" s="1137"/>
      <c r="AA95" s="1159">
        <f t="shared" si="81"/>
        <v>0</v>
      </c>
      <c r="AB95" s="1159">
        <f t="shared" si="82"/>
        <v>0</v>
      </c>
    </row>
    <row r="96" spans="2:28" s="5" customFormat="1" ht="12.75" customHeight="1" x14ac:dyDescent="0.2">
      <c r="B96" s="1564"/>
      <c r="C96" s="1138"/>
      <c r="D96" s="1565" t="s">
        <v>448</v>
      </c>
      <c r="E96" s="1139"/>
      <c r="F96" s="1140"/>
      <c r="G96" s="1160">
        <f>+E96*F96</f>
        <v>0</v>
      </c>
      <c r="H96" s="1141"/>
      <c r="I96" s="1142">
        <f t="shared" si="91"/>
        <v>0</v>
      </c>
      <c r="J96" s="1142"/>
      <c r="K96" s="1142"/>
      <c r="L96" s="1142">
        <f t="shared" si="99"/>
        <v>0</v>
      </c>
      <c r="M96" s="1142"/>
      <c r="N96" s="1142"/>
      <c r="O96" s="1142">
        <f t="shared" si="100"/>
        <v>0</v>
      </c>
      <c r="P96" s="1142"/>
      <c r="Q96" s="1142"/>
      <c r="R96" s="1142">
        <f t="shared" si="101"/>
        <v>0</v>
      </c>
      <c r="S96" s="1142"/>
      <c r="T96" s="1142"/>
      <c r="U96" s="1142">
        <f t="shared" si="102"/>
        <v>0</v>
      </c>
      <c r="V96" s="1142"/>
      <c r="W96" s="1142"/>
      <c r="X96" s="1142">
        <f t="shared" si="103"/>
        <v>0</v>
      </c>
      <c r="Y96" s="1142"/>
      <c r="Z96" s="1142"/>
      <c r="AA96" s="1159">
        <f t="shared" si="81"/>
        <v>0</v>
      </c>
      <c r="AB96" s="1159">
        <f t="shared" si="82"/>
        <v>0</v>
      </c>
    </row>
    <row r="97" spans="2:28" s="5" customFormat="1" ht="12.75" customHeight="1" x14ac:dyDescent="0.2">
      <c r="B97" s="1564"/>
      <c r="C97" s="1138"/>
      <c r="D97" s="1565" t="s">
        <v>448</v>
      </c>
      <c r="E97" s="1139"/>
      <c r="F97" s="1140"/>
      <c r="G97" s="1160">
        <f>+E97*F97</f>
        <v>0</v>
      </c>
      <c r="H97" s="1141"/>
      <c r="I97" s="1142">
        <f t="shared" si="91"/>
        <v>0</v>
      </c>
      <c r="J97" s="1142"/>
      <c r="K97" s="1142"/>
      <c r="L97" s="1142">
        <f t="shared" si="99"/>
        <v>0</v>
      </c>
      <c r="M97" s="1142"/>
      <c r="N97" s="1142"/>
      <c r="O97" s="1142">
        <f t="shared" si="100"/>
        <v>0</v>
      </c>
      <c r="P97" s="1142"/>
      <c r="Q97" s="1142"/>
      <c r="R97" s="1142">
        <f t="shared" si="101"/>
        <v>0</v>
      </c>
      <c r="S97" s="1142"/>
      <c r="T97" s="1142"/>
      <c r="U97" s="1142">
        <f t="shared" si="102"/>
        <v>0</v>
      </c>
      <c r="V97" s="1142"/>
      <c r="W97" s="1142"/>
      <c r="X97" s="1142">
        <f t="shared" si="103"/>
        <v>0</v>
      </c>
      <c r="Y97" s="1142"/>
      <c r="Z97" s="1142"/>
      <c r="AA97" s="1159">
        <f t="shared" si="81"/>
        <v>0</v>
      </c>
      <c r="AB97" s="1159">
        <f t="shared" si="82"/>
        <v>0</v>
      </c>
    </row>
    <row r="98" spans="2:28" s="5" customFormat="1" ht="12.75" customHeight="1" x14ac:dyDescent="0.2">
      <c r="B98" s="1563"/>
      <c r="C98" s="1143"/>
      <c r="D98" s="1566" t="s">
        <v>448</v>
      </c>
      <c r="E98" s="1144"/>
      <c r="F98" s="1145"/>
      <c r="G98" s="1161">
        <f>+E98*F98</f>
        <v>0</v>
      </c>
      <c r="H98" s="1146"/>
      <c r="I98" s="1147">
        <f t="shared" si="91"/>
        <v>0</v>
      </c>
      <c r="J98" s="1147"/>
      <c r="K98" s="1147"/>
      <c r="L98" s="1147">
        <f t="shared" si="99"/>
        <v>0</v>
      </c>
      <c r="M98" s="1147"/>
      <c r="N98" s="1147"/>
      <c r="O98" s="1147">
        <f t="shared" si="100"/>
        <v>0</v>
      </c>
      <c r="P98" s="1147"/>
      <c r="Q98" s="1147"/>
      <c r="R98" s="1147">
        <f t="shared" si="101"/>
        <v>0</v>
      </c>
      <c r="S98" s="1147"/>
      <c r="T98" s="1147"/>
      <c r="U98" s="1147">
        <f t="shared" si="102"/>
        <v>0</v>
      </c>
      <c r="V98" s="1147"/>
      <c r="W98" s="1147"/>
      <c r="X98" s="1147">
        <f t="shared" si="103"/>
        <v>0</v>
      </c>
      <c r="Y98" s="1147"/>
      <c r="Z98" s="1147"/>
      <c r="AA98" s="1159">
        <f t="shared" si="81"/>
        <v>0</v>
      </c>
      <c r="AB98" s="1159">
        <f t="shared" si="82"/>
        <v>0</v>
      </c>
    </row>
    <row r="99" spans="2:28" s="5" customFormat="1" ht="12.75" customHeight="1" x14ac:dyDescent="0.15">
      <c r="B99" s="1135" t="s">
        <v>419</v>
      </c>
      <c r="C99" s="286" t="s">
        <v>542</v>
      </c>
      <c r="D99" s="14"/>
      <c r="E99" s="1136"/>
      <c r="F99" s="1137"/>
      <c r="G99" s="623">
        <f t="shared" ref="G99:H99" si="104">SUM(G100:G104)</f>
        <v>0</v>
      </c>
      <c r="H99" s="16">
        <f t="shared" si="104"/>
        <v>0</v>
      </c>
      <c r="I99" s="16">
        <f t="shared" ref="I99:Z99" si="105">SUM(I100:I104)</f>
        <v>0</v>
      </c>
      <c r="J99" s="16">
        <f t="shared" si="105"/>
        <v>0</v>
      </c>
      <c r="K99" s="16">
        <f t="shared" si="105"/>
        <v>0</v>
      </c>
      <c r="L99" s="16">
        <f t="shared" si="105"/>
        <v>0</v>
      </c>
      <c r="M99" s="16">
        <f t="shared" si="105"/>
        <v>0</v>
      </c>
      <c r="N99" s="16">
        <f t="shared" si="105"/>
        <v>0</v>
      </c>
      <c r="O99" s="16">
        <f t="shared" si="105"/>
        <v>0</v>
      </c>
      <c r="P99" s="16">
        <f t="shared" si="105"/>
        <v>0</v>
      </c>
      <c r="Q99" s="16">
        <f t="shared" si="105"/>
        <v>0</v>
      </c>
      <c r="R99" s="16">
        <f t="shared" si="105"/>
        <v>0</v>
      </c>
      <c r="S99" s="16">
        <f t="shared" si="105"/>
        <v>0</v>
      </c>
      <c r="T99" s="16">
        <f t="shared" si="105"/>
        <v>0</v>
      </c>
      <c r="U99" s="16">
        <f t="shared" si="105"/>
        <v>0</v>
      </c>
      <c r="V99" s="16">
        <f t="shared" si="105"/>
        <v>0</v>
      </c>
      <c r="W99" s="16">
        <f t="shared" si="105"/>
        <v>0</v>
      </c>
      <c r="X99" s="16">
        <f t="shared" si="105"/>
        <v>0</v>
      </c>
      <c r="Y99" s="16">
        <f t="shared" si="105"/>
        <v>0</v>
      </c>
      <c r="Z99" s="16">
        <f t="shared" si="105"/>
        <v>0</v>
      </c>
      <c r="AA99" s="1159">
        <f t="shared" si="81"/>
        <v>0</v>
      </c>
      <c r="AB99" s="1159">
        <f t="shared" si="82"/>
        <v>0</v>
      </c>
    </row>
    <row r="100" spans="2:28" s="5" customFormat="1" ht="12.75" customHeight="1" x14ac:dyDescent="0.2">
      <c r="B100" s="1564"/>
      <c r="C100" s="1138"/>
      <c r="D100" s="1565" t="s">
        <v>448</v>
      </c>
      <c r="E100" s="1139"/>
      <c r="F100" s="1140"/>
      <c r="G100" s="1160">
        <f>+E100*F100</f>
        <v>0</v>
      </c>
      <c r="H100" s="1137"/>
      <c r="I100" s="1148">
        <f t="shared" si="91"/>
        <v>0</v>
      </c>
      <c r="J100" s="1142"/>
      <c r="K100" s="1142"/>
      <c r="L100" s="1148">
        <f t="shared" ref="L100:L104" si="106">M100+N100</f>
        <v>0</v>
      </c>
      <c r="M100" s="1142"/>
      <c r="N100" s="1142"/>
      <c r="O100" s="1148">
        <f t="shared" ref="O100:O104" si="107">P100+Q100</f>
        <v>0</v>
      </c>
      <c r="P100" s="1142"/>
      <c r="Q100" s="1142"/>
      <c r="R100" s="1148">
        <f t="shared" ref="R100:R104" si="108">S100+T100</f>
        <v>0</v>
      </c>
      <c r="S100" s="1142"/>
      <c r="T100" s="1142"/>
      <c r="U100" s="1148">
        <f t="shared" ref="U100:U104" si="109">V100+W100</f>
        <v>0</v>
      </c>
      <c r="V100" s="1142"/>
      <c r="W100" s="1142"/>
      <c r="X100" s="1148">
        <f t="shared" ref="X100:X104" si="110">Y100+Z100</f>
        <v>0</v>
      </c>
      <c r="Y100" s="1142"/>
      <c r="Z100" s="1142"/>
      <c r="AA100" s="1159">
        <f t="shared" si="81"/>
        <v>0</v>
      </c>
      <c r="AB100" s="1159">
        <f t="shared" si="82"/>
        <v>0</v>
      </c>
    </row>
    <row r="101" spans="2:28" s="5" customFormat="1" ht="12.75" customHeight="1" x14ac:dyDescent="0.2">
      <c r="B101" s="1564"/>
      <c r="C101" s="1138"/>
      <c r="D101" s="1565" t="s">
        <v>448</v>
      </c>
      <c r="E101" s="1139"/>
      <c r="F101" s="1140"/>
      <c r="G101" s="1160">
        <f>+E101*F101</f>
        <v>0</v>
      </c>
      <c r="H101" s="1137"/>
      <c r="I101" s="1137">
        <f t="shared" si="91"/>
        <v>0</v>
      </c>
      <c r="J101" s="1142"/>
      <c r="K101" s="1142"/>
      <c r="L101" s="1137">
        <f t="shared" si="106"/>
        <v>0</v>
      </c>
      <c r="M101" s="1142"/>
      <c r="N101" s="1142"/>
      <c r="O101" s="1137">
        <f t="shared" si="107"/>
        <v>0</v>
      </c>
      <c r="P101" s="1142"/>
      <c r="Q101" s="1142"/>
      <c r="R101" s="1137">
        <f t="shared" si="108"/>
        <v>0</v>
      </c>
      <c r="S101" s="1142"/>
      <c r="T101" s="1142"/>
      <c r="U101" s="1137">
        <f t="shared" si="109"/>
        <v>0</v>
      </c>
      <c r="V101" s="1142"/>
      <c r="W101" s="1142"/>
      <c r="X101" s="1137">
        <f t="shared" si="110"/>
        <v>0</v>
      </c>
      <c r="Y101" s="1142"/>
      <c r="Z101" s="1142"/>
      <c r="AA101" s="1159">
        <f t="shared" si="81"/>
        <v>0</v>
      </c>
      <c r="AB101" s="1159">
        <f t="shared" si="82"/>
        <v>0</v>
      </c>
    </row>
    <row r="102" spans="2:28" s="5" customFormat="1" ht="12.75" customHeight="1" x14ac:dyDescent="0.2">
      <c r="B102" s="1564"/>
      <c r="C102" s="1138"/>
      <c r="D102" s="1565" t="s">
        <v>448</v>
      </c>
      <c r="E102" s="1139"/>
      <c r="F102" s="1140"/>
      <c r="G102" s="1160">
        <f>+E102*F102</f>
        <v>0</v>
      </c>
      <c r="H102" s="1141"/>
      <c r="I102" s="1142">
        <f t="shared" si="91"/>
        <v>0</v>
      </c>
      <c r="J102" s="1142"/>
      <c r="K102" s="1142"/>
      <c r="L102" s="1142">
        <f t="shared" si="106"/>
        <v>0</v>
      </c>
      <c r="M102" s="1142"/>
      <c r="N102" s="1142"/>
      <c r="O102" s="1142">
        <f t="shared" si="107"/>
        <v>0</v>
      </c>
      <c r="P102" s="1142"/>
      <c r="Q102" s="1142"/>
      <c r="R102" s="1142">
        <f t="shared" si="108"/>
        <v>0</v>
      </c>
      <c r="S102" s="1142"/>
      <c r="T102" s="1142"/>
      <c r="U102" s="1142">
        <f t="shared" si="109"/>
        <v>0</v>
      </c>
      <c r="V102" s="1142"/>
      <c r="W102" s="1142"/>
      <c r="X102" s="1142">
        <f t="shared" si="110"/>
        <v>0</v>
      </c>
      <c r="Y102" s="1142"/>
      <c r="Z102" s="1142"/>
      <c r="AA102" s="1159">
        <f t="shared" si="81"/>
        <v>0</v>
      </c>
      <c r="AB102" s="1159">
        <f t="shared" si="82"/>
        <v>0</v>
      </c>
    </row>
    <row r="103" spans="2:28" s="5" customFormat="1" ht="12.75" customHeight="1" x14ac:dyDescent="0.2">
      <c r="B103" s="1564"/>
      <c r="C103" s="1138"/>
      <c r="D103" s="1565" t="s">
        <v>448</v>
      </c>
      <c r="E103" s="1139"/>
      <c r="F103" s="1140"/>
      <c r="G103" s="1160">
        <f>+E103*F103</f>
        <v>0</v>
      </c>
      <c r="H103" s="1141"/>
      <c r="I103" s="1142">
        <f t="shared" si="91"/>
        <v>0</v>
      </c>
      <c r="J103" s="1142"/>
      <c r="K103" s="1142"/>
      <c r="L103" s="1142">
        <f t="shared" si="106"/>
        <v>0</v>
      </c>
      <c r="M103" s="1142"/>
      <c r="N103" s="1142"/>
      <c r="O103" s="1142">
        <f t="shared" si="107"/>
        <v>0</v>
      </c>
      <c r="P103" s="1142"/>
      <c r="Q103" s="1142"/>
      <c r="R103" s="1142">
        <f t="shared" si="108"/>
        <v>0</v>
      </c>
      <c r="S103" s="1142"/>
      <c r="T103" s="1142"/>
      <c r="U103" s="1142">
        <f t="shared" si="109"/>
        <v>0</v>
      </c>
      <c r="V103" s="1142"/>
      <c r="W103" s="1142"/>
      <c r="X103" s="1142">
        <f t="shared" si="110"/>
        <v>0</v>
      </c>
      <c r="Y103" s="1142"/>
      <c r="Z103" s="1142"/>
      <c r="AA103" s="1159">
        <f t="shared" si="81"/>
        <v>0</v>
      </c>
      <c r="AB103" s="1159">
        <f t="shared" si="82"/>
        <v>0</v>
      </c>
    </row>
    <row r="104" spans="2:28" s="5" customFormat="1" ht="12.75" customHeight="1" x14ac:dyDescent="0.2">
      <c r="B104" s="1563"/>
      <c r="C104" s="1143"/>
      <c r="D104" s="1566" t="s">
        <v>448</v>
      </c>
      <c r="E104" s="1144"/>
      <c r="F104" s="1145"/>
      <c r="G104" s="1161">
        <f>+E104*F104</f>
        <v>0</v>
      </c>
      <c r="H104" s="1146"/>
      <c r="I104" s="1147">
        <f t="shared" si="91"/>
        <v>0</v>
      </c>
      <c r="J104" s="1147"/>
      <c r="K104" s="1147"/>
      <c r="L104" s="1147">
        <f t="shared" si="106"/>
        <v>0</v>
      </c>
      <c r="M104" s="1147"/>
      <c r="N104" s="1147"/>
      <c r="O104" s="1147">
        <f t="shared" si="107"/>
        <v>0</v>
      </c>
      <c r="P104" s="1147"/>
      <c r="Q104" s="1147"/>
      <c r="R104" s="1147">
        <f t="shared" si="108"/>
        <v>0</v>
      </c>
      <c r="S104" s="1147"/>
      <c r="T104" s="1147"/>
      <c r="U104" s="1147">
        <f t="shared" si="109"/>
        <v>0</v>
      </c>
      <c r="V104" s="1147"/>
      <c r="W104" s="1147"/>
      <c r="X104" s="1147">
        <f t="shared" si="110"/>
        <v>0</v>
      </c>
      <c r="Y104" s="1147"/>
      <c r="Z104" s="1147"/>
      <c r="AA104" s="1159">
        <f t="shared" si="81"/>
        <v>0</v>
      </c>
      <c r="AB104" s="1159">
        <f t="shared" si="82"/>
        <v>0</v>
      </c>
    </row>
    <row r="105" spans="2:28" s="5" customFormat="1" ht="12.75" customHeight="1" x14ac:dyDescent="0.15">
      <c r="B105" s="1135" t="s">
        <v>419</v>
      </c>
      <c r="C105" s="286" t="s">
        <v>543</v>
      </c>
      <c r="D105" s="14"/>
      <c r="E105" s="1136"/>
      <c r="F105" s="1137"/>
      <c r="G105" s="623">
        <f t="shared" ref="G105:H105" si="111">SUM(G106:G110)</f>
        <v>0</v>
      </c>
      <c r="H105" s="16">
        <f t="shared" si="111"/>
        <v>0</v>
      </c>
      <c r="I105" s="16">
        <f t="shared" ref="I105" si="112">SUM(I106:I110)</f>
        <v>0</v>
      </c>
      <c r="J105" s="20">
        <f t="shared" ref="J105:K105" si="113">SUM(J106:J110)</f>
        <v>0</v>
      </c>
      <c r="K105" s="20">
        <f t="shared" si="113"/>
        <v>0</v>
      </c>
      <c r="L105" s="16">
        <f t="shared" ref="L105" si="114">SUM(L106:L110)</f>
        <v>0</v>
      </c>
      <c r="M105" s="20">
        <f t="shared" ref="M105:N105" si="115">SUM(M106:M110)</f>
        <v>0</v>
      </c>
      <c r="N105" s="20">
        <f t="shared" si="115"/>
        <v>0</v>
      </c>
      <c r="O105" s="16">
        <f t="shared" ref="O105" si="116">SUM(O106:O110)</f>
        <v>0</v>
      </c>
      <c r="P105" s="20">
        <f t="shared" ref="P105:Q105" si="117">SUM(P106:P110)</f>
        <v>0</v>
      </c>
      <c r="Q105" s="20">
        <f t="shared" si="117"/>
        <v>0</v>
      </c>
      <c r="R105" s="16">
        <f t="shared" ref="R105" si="118">SUM(R106:R110)</f>
        <v>0</v>
      </c>
      <c r="S105" s="20">
        <f t="shared" ref="S105:T105" si="119">SUM(S106:S110)</f>
        <v>0</v>
      </c>
      <c r="T105" s="20">
        <f t="shared" si="119"/>
        <v>0</v>
      </c>
      <c r="U105" s="16">
        <f t="shared" ref="U105" si="120">SUM(U106:U110)</f>
        <v>0</v>
      </c>
      <c r="V105" s="20">
        <f t="shared" ref="V105:W105" si="121">SUM(V106:V110)</f>
        <v>0</v>
      </c>
      <c r="W105" s="20">
        <f t="shared" si="121"/>
        <v>0</v>
      </c>
      <c r="X105" s="16">
        <f t="shared" ref="X105" si="122">SUM(X106:X110)</f>
        <v>0</v>
      </c>
      <c r="Y105" s="20">
        <f t="shared" ref="Y105:Z105" si="123">SUM(Y106:Y110)</f>
        <v>0</v>
      </c>
      <c r="Z105" s="20">
        <f t="shared" si="123"/>
        <v>0</v>
      </c>
      <c r="AA105" s="1159">
        <f t="shared" si="81"/>
        <v>0</v>
      </c>
      <c r="AB105" s="1159">
        <f t="shared" si="82"/>
        <v>0</v>
      </c>
    </row>
    <row r="106" spans="2:28" s="5" customFormat="1" ht="12.75" customHeight="1" x14ac:dyDescent="0.2">
      <c r="B106" s="1564"/>
      <c r="C106" s="1138"/>
      <c r="D106" s="1565" t="s">
        <v>448</v>
      </c>
      <c r="E106" s="1139"/>
      <c r="F106" s="1140"/>
      <c r="G106" s="1160">
        <f>+E106*F106</f>
        <v>0</v>
      </c>
      <c r="H106" s="1137"/>
      <c r="I106" s="1148">
        <f t="shared" si="91"/>
        <v>0</v>
      </c>
      <c r="J106" s="1137"/>
      <c r="K106" s="1137"/>
      <c r="L106" s="1148">
        <f t="shared" ref="L106:L110" si="124">M106+N106</f>
        <v>0</v>
      </c>
      <c r="M106" s="1137"/>
      <c r="N106" s="1137"/>
      <c r="O106" s="1148">
        <f t="shared" ref="O106:O110" si="125">P106+Q106</f>
        <v>0</v>
      </c>
      <c r="P106" s="1137"/>
      <c r="Q106" s="1137"/>
      <c r="R106" s="1148">
        <f t="shared" ref="R106:R110" si="126">S106+T106</f>
        <v>0</v>
      </c>
      <c r="S106" s="1137"/>
      <c r="T106" s="1137"/>
      <c r="U106" s="1148">
        <f t="shared" ref="U106:U110" si="127">V106+W106</f>
        <v>0</v>
      </c>
      <c r="V106" s="1137"/>
      <c r="W106" s="1137"/>
      <c r="X106" s="1148">
        <f t="shared" ref="X106:X110" si="128">Y106+Z106</f>
        <v>0</v>
      </c>
      <c r="Y106" s="1137"/>
      <c r="Z106" s="1137"/>
      <c r="AA106" s="1159">
        <f t="shared" si="81"/>
        <v>0</v>
      </c>
      <c r="AB106" s="1159">
        <f t="shared" si="82"/>
        <v>0</v>
      </c>
    </row>
    <row r="107" spans="2:28" s="5" customFormat="1" ht="12.75" customHeight="1" x14ac:dyDescent="0.2">
      <c r="B107" s="1564"/>
      <c r="C107" s="1138"/>
      <c r="D107" s="1565" t="s">
        <v>448</v>
      </c>
      <c r="E107" s="1139"/>
      <c r="F107" s="1140"/>
      <c r="G107" s="1160">
        <f>+E107*F107</f>
        <v>0</v>
      </c>
      <c r="H107" s="1137"/>
      <c r="I107" s="1137">
        <f t="shared" si="91"/>
        <v>0</v>
      </c>
      <c r="J107" s="1137"/>
      <c r="K107" s="1137"/>
      <c r="L107" s="1137">
        <f t="shared" si="124"/>
        <v>0</v>
      </c>
      <c r="M107" s="1137"/>
      <c r="N107" s="1137"/>
      <c r="O107" s="1137">
        <f t="shared" si="125"/>
        <v>0</v>
      </c>
      <c r="P107" s="1137"/>
      <c r="Q107" s="1137"/>
      <c r="R107" s="1137">
        <f t="shared" si="126"/>
        <v>0</v>
      </c>
      <c r="S107" s="1137"/>
      <c r="T107" s="1137"/>
      <c r="U107" s="1137">
        <f t="shared" si="127"/>
        <v>0</v>
      </c>
      <c r="V107" s="1137"/>
      <c r="W107" s="1137"/>
      <c r="X107" s="1137">
        <f t="shared" si="128"/>
        <v>0</v>
      </c>
      <c r="Y107" s="1137"/>
      <c r="Z107" s="1137"/>
      <c r="AA107" s="1159">
        <f t="shared" si="81"/>
        <v>0</v>
      </c>
      <c r="AB107" s="1159">
        <f t="shared" si="82"/>
        <v>0</v>
      </c>
    </row>
    <row r="108" spans="2:28" s="5" customFormat="1" ht="12.75" customHeight="1" x14ac:dyDescent="0.2">
      <c r="B108" s="1564"/>
      <c r="C108" s="1138"/>
      <c r="D108" s="1565" t="s">
        <v>448</v>
      </c>
      <c r="E108" s="1139"/>
      <c r="F108" s="1140"/>
      <c r="G108" s="1160">
        <f>+E108*F108</f>
        <v>0</v>
      </c>
      <c r="H108" s="1141"/>
      <c r="I108" s="1142">
        <f t="shared" si="91"/>
        <v>0</v>
      </c>
      <c r="J108" s="1142"/>
      <c r="K108" s="1142"/>
      <c r="L108" s="1142">
        <f t="shared" si="124"/>
        <v>0</v>
      </c>
      <c r="M108" s="1142"/>
      <c r="N108" s="1142"/>
      <c r="O108" s="1142">
        <f t="shared" si="125"/>
        <v>0</v>
      </c>
      <c r="P108" s="1142"/>
      <c r="Q108" s="1142"/>
      <c r="R108" s="1142">
        <f t="shared" si="126"/>
        <v>0</v>
      </c>
      <c r="S108" s="1142"/>
      <c r="T108" s="1142"/>
      <c r="U108" s="1142">
        <f t="shared" si="127"/>
        <v>0</v>
      </c>
      <c r="V108" s="1142"/>
      <c r="W108" s="1142"/>
      <c r="X108" s="1142">
        <f t="shared" si="128"/>
        <v>0</v>
      </c>
      <c r="Y108" s="1142"/>
      <c r="Z108" s="1142"/>
      <c r="AA108" s="1159">
        <f t="shared" si="81"/>
        <v>0</v>
      </c>
      <c r="AB108" s="1159">
        <f t="shared" si="82"/>
        <v>0</v>
      </c>
    </row>
    <row r="109" spans="2:28" s="5" customFormat="1" ht="12.75" customHeight="1" x14ac:dyDescent="0.2">
      <c r="B109" s="1564"/>
      <c r="C109" s="1138"/>
      <c r="D109" s="1565" t="s">
        <v>448</v>
      </c>
      <c r="E109" s="1139"/>
      <c r="F109" s="1140"/>
      <c r="G109" s="1160">
        <f>+E109*F109</f>
        <v>0</v>
      </c>
      <c r="H109" s="1141"/>
      <c r="I109" s="1142">
        <f t="shared" si="91"/>
        <v>0</v>
      </c>
      <c r="J109" s="1142"/>
      <c r="K109" s="1142"/>
      <c r="L109" s="1142">
        <f t="shared" si="124"/>
        <v>0</v>
      </c>
      <c r="M109" s="1142"/>
      <c r="N109" s="1142"/>
      <c r="O109" s="1142">
        <f t="shared" si="125"/>
        <v>0</v>
      </c>
      <c r="P109" s="1142"/>
      <c r="Q109" s="1142"/>
      <c r="R109" s="1142">
        <f t="shared" si="126"/>
        <v>0</v>
      </c>
      <c r="S109" s="1142"/>
      <c r="T109" s="1142"/>
      <c r="U109" s="1142">
        <f t="shared" si="127"/>
        <v>0</v>
      </c>
      <c r="V109" s="1142"/>
      <c r="W109" s="1142"/>
      <c r="X109" s="1142">
        <f t="shared" si="128"/>
        <v>0</v>
      </c>
      <c r="Y109" s="1142"/>
      <c r="Z109" s="1142"/>
      <c r="AA109" s="1159">
        <f t="shared" si="81"/>
        <v>0</v>
      </c>
      <c r="AB109" s="1159">
        <f t="shared" si="82"/>
        <v>0</v>
      </c>
    </row>
    <row r="110" spans="2:28" s="5" customFormat="1" ht="12.75" customHeight="1" x14ac:dyDescent="0.2">
      <c r="B110" s="1563"/>
      <c r="C110" s="1143"/>
      <c r="D110" s="1566" t="s">
        <v>448</v>
      </c>
      <c r="E110" s="1144"/>
      <c r="F110" s="1145"/>
      <c r="G110" s="1160">
        <f>+E110*F110</f>
        <v>0</v>
      </c>
      <c r="H110" s="1141"/>
      <c r="I110" s="1147">
        <f t="shared" si="91"/>
        <v>0</v>
      </c>
      <c r="J110" s="1142"/>
      <c r="K110" s="1142"/>
      <c r="L110" s="1147">
        <f t="shared" si="124"/>
        <v>0</v>
      </c>
      <c r="M110" s="1142"/>
      <c r="N110" s="1142"/>
      <c r="O110" s="1147">
        <f t="shared" si="125"/>
        <v>0</v>
      </c>
      <c r="P110" s="1142"/>
      <c r="Q110" s="1142"/>
      <c r="R110" s="1147">
        <f t="shared" si="126"/>
        <v>0</v>
      </c>
      <c r="S110" s="1142"/>
      <c r="T110" s="1142"/>
      <c r="U110" s="1147">
        <f t="shared" si="127"/>
        <v>0</v>
      </c>
      <c r="V110" s="1142"/>
      <c r="W110" s="1142"/>
      <c r="X110" s="1147">
        <f t="shared" si="128"/>
        <v>0</v>
      </c>
      <c r="Y110" s="1142"/>
      <c r="Z110" s="1142"/>
      <c r="AA110" s="1159">
        <f t="shared" si="81"/>
        <v>0</v>
      </c>
      <c r="AB110" s="1159">
        <f t="shared" si="82"/>
        <v>0</v>
      </c>
    </row>
    <row r="111" spans="2:28" s="47" customFormat="1" ht="26.25" customHeight="1" x14ac:dyDescent="0.15">
      <c r="B111" s="52">
        <f>+'CRONOGRAMA ACTIVIDADES'!C77</f>
        <v>0</v>
      </c>
      <c r="C111" s="232" t="str">
        <f>+'CRONOGRAMA ACTIVIDADES'!B77</f>
        <v>3.1.4</v>
      </c>
      <c r="D111" s="625" t="str">
        <f>+'CRONOGRAMA ACTIVIDADES'!D77</f>
        <v>Unidad medida</v>
      </c>
      <c r="E111" s="626">
        <f>+'CRONOGRAMA ACTIVIDADES'!E77</f>
        <v>0</v>
      </c>
      <c r="F111" s="624"/>
      <c r="G111" s="624">
        <f t="shared" ref="G111:Z111" si="129">+G113+G119+G125+G131+G137</f>
        <v>0</v>
      </c>
      <c r="H111" s="12">
        <f t="shared" si="129"/>
        <v>0</v>
      </c>
      <c r="I111" s="12">
        <f t="shared" si="129"/>
        <v>0</v>
      </c>
      <c r="J111" s="12">
        <f t="shared" si="129"/>
        <v>0</v>
      </c>
      <c r="K111" s="12">
        <f t="shared" si="129"/>
        <v>0</v>
      </c>
      <c r="L111" s="12">
        <f t="shared" si="129"/>
        <v>0</v>
      </c>
      <c r="M111" s="12">
        <f t="shared" si="129"/>
        <v>0</v>
      </c>
      <c r="N111" s="12">
        <f t="shared" si="129"/>
        <v>0</v>
      </c>
      <c r="O111" s="12">
        <f t="shared" si="129"/>
        <v>0</v>
      </c>
      <c r="P111" s="12">
        <f t="shared" si="129"/>
        <v>0</v>
      </c>
      <c r="Q111" s="12">
        <f t="shared" si="129"/>
        <v>0</v>
      </c>
      <c r="R111" s="12">
        <f t="shared" si="129"/>
        <v>0</v>
      </c>
      <c r="S111" s="12">
        <f t="shared" si="129"/>
        <v>0</v>
      </c>
      <c r="T111" s="12">
        <f t="shared" si="129"/>
        <v>0</v>
      </c>
      <c r="U111" s="12">
        <f t="shared" si="129"/>
        <v>0</v>
      </c>
      <c r="V111" s="12">
        <f t="shared" si="129"/>
        <v>0</v>
      </c>
      <c r="W111" s="12">
        <f t="shared" si="129"/>
        <v>0</v>
      </c>
      <c r="X111" s="12">
        <f t="shared" si="129"/>
        <v>0</v>
      </c>
      <c r="Y111" s="12">
        <f t="shared" si="129"/>
        <v>0</v>
      </c>
      <c r="Z111" s="12">
        <f t="shared" si="129"/>
        <v>0</v>
      </c>
      <c r="AA111" s="1159">
        <f>X111+U111+R111+O111+L111+I111+H111</f>
        <v>0</v>
      </c>
      <c r="AB111" s="1159">
        <f>+AA111-G111</f>
        <v>0</v>
      </c>
    </row>
    <row r="112" spans="2:28" s="5" customFormat="1" ht="26.25" customHeight="1" x14ac:dyDescent="0.15">
      <c r="B112" s="633" t="s">
        <v>768</v>
      </c>
      <c r="C112" s="634"/>
      <c r="D112" s="2014"/>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6"/>
      <c r="AA112" s="1163"/>
      <c r="AB112" s="1163"/>
    </row>
    <row r="113" spans="2:28" s="5" customFormat="1" ht="12.75" customHeight="1" x14ac:dyDescent="0.15">
      <c r="B113" s="1135" t="s">
        <v>419</v>
      </c>
      <c r="C113" s="286" t="s">
        <v>544</v>
      </c>
      <c r="D113" s="14"/>
      <c r="E113" s="1136"/>
      <c r="F113" s="1137"/>
      <c r="G113" s="623">
        <f t="shared" ref="G113:Z113" si="130">SUM(G114:G118)</f>
        <v>0</v>
      </c>
      <c r="H113" s="16">
        <f t="shared" si="130"/>
        <v>0</v>
      </c>
      <c r="I113" s="16">
        <f t="shared" si="130"/>
        <v>0</v>
      </c>
      <c r="J113" s="16">
        <f t="shared" si="130"/>
        <v>0</v>
      </c>
      <c r="K113" s="16">
        <f t="shared" si="130"/>
        <v>0</v>
      </c>
      <c r="L113" s="16">
        <f t="shared" si="130"/>
        <v>0</v>
      </c>
      <c r="M113" s="16">
        <f t="shared" si="130"/>
        <v>0</v>
      </c>
      <c r="N113" s="16">
        <f t="shared" si="130"/>
        <v>0</v>
      </c>
      <c r="O113" s="16">
        <f t="shared" si="130"/>
        <v>0</v>
      </c>
      <c r="P113" s="16">
        <f t="shared" si="130"/>
        <v>0</v>
      </c>
      <c r="Q113" s="16">
        <f t="shared" si="130"/>
        <v>0</v>
      </c>
      <c r="R113" s="16">
        <f t="shared" si="130"/>
        <v>0</v>
      </c>
      <c r="S113" s="16">
        <f t="shared" si="130"/>
        <v>0</v>
      </c>
      <c r="T113" s="16">
        <f t="shared" si="130"/>
        <v>0</v>
      </c>
      <c r="U113" s="16">
        <f t="shared" si="130"/>
        <v>0</v>
      </c>
      <c r="V113" s="16">
        <f t="shared" si="130"/>
        <v>0</v>
      </c>
      <c r="W113" s="16">
        <f t="shared" si="130"/>
        <v>0</v>
      </c>
      <c r="X113" s="16">
        <f t="shared" si="130"/>
        <v>0</v>
      </c>
      <c r="Y113" s="16">
        <f t="shared" si="130"/>
        <v>0</v>
      </c>
      <c r="Z113" s="16">
        <f t="shared" si="130"/>
        <v>0</v>
      </c>
      <c r="AA113" s="1159">
        <f t="shared" ref="AA113:AA142" si="131">X113+U113+R113+O113+L113+I113+H113</f>
        <v>0</v>
      </c>
      <c r="AB113" s="1159">
        <f t="shared" ref="AB113:AB142" si="132">+AA113-G113</f>
        <v>0</v>
      </c>
    </row>
    <row r="114" spans="2:28" s="5" customFormat="1" ht="12.75" customHeight="1" x14ac:dyDescent="0.2">
      <c r="B114" s="1564"/>
      <c r="C114" s="1138"/>
      <c r="D114" s="1565" t="s">
        <v>448</v>
      </c>
      <c r="E114" s="1139"/>
      <c r="F114" s="1140"/>
      <c r="G114" s="1160">
        <f>+E114*F114</f>
        <v>0</v>
      </c>
      <c r="H114" s="1137"/>
      <c r="I114" s="1137">
        <f t="shared" ref="I114:I118" si="133">J114+K114</f>
        <v>0</v>
      </c>
      <c r="J114" s="1137"/>
      <c r="K114" s="1137"/>
      <c r="L114" s="1137">
        <f t="shared" ref="L114:L118" si="134">M114+N114</f>
        <v>0</v>
      </c>
      <c r="M114" s="1137"/>
      <c r="N114" s="1137"/>
      <c r="O114" s="1137">
        <f t="shared" ref="O114:O118" si="135">P114+Q114</f>
        <v>0</v>
      </c>
      <c r="P114" s="1137"/>
      <c r="Q114" s="1137"/>
      <c r="R114" s="1137">
        <f t="shared" ref="R114:R118" si="136">S114+T114</f>
        <v>0</v>
      </c>
      <c r="S114" s="1137"/>
      <c r="T114" s="1137"/>
      <c r="U114" s="1137">
        <f t="shared" ref="U114:U118" si="137">V114+W114</f>
        <v>0</v>
      </c>
      <c r="V114" s="1137"/>
      <c r="W114" s="1137"/>
      <c r="X114" s="1137">
        <f t="shared" ref="X114:X118" si="138">Y114+Z114</f>
        <v>0</v>
      </c>
      <c r="Y114" s="1137"/>
      <c r="Z114" s="1137"/>
      <c r="AA114" s="1159">
        <f t="shared" si="131"/>
        <v>0</v>
      </c>
      <c r="AB114" s="1159">
        <f t="shared" si="132"/>
        <v>0</v>
      </c>
    </row>
    <row r="115" spans="2:28" s="5" customFormat="1" ht="12.75" customHeight="1" x14ac:dyDescent="0.2">
      <c r="B115" s="1564"/>
      <c r="C115" s="1138"/>
      <c r="D115" s="1565" t="s">
        <v>448</v>
      </c>
      <c r="E115" s="1139"/>
      <c r="F115" s="1140"/>
      <c r="G115" s="1160">
        <f>+E115*F115</f>
        <v>0</v>
      </c>
      <c r="H115" s="1137"/>
      <c r="I115" s="1137">
        <f t="shared" si="133"/>
        <v>0</v>
      </c>
      <c r="J115" s="1137"/>
      <c r="K115" s="1137"/>
      <c r="L115" s="1137">
        <f t="shared" si="134"/>
        <v>0</v>
      </c>
      <c r="M115" s="1137"/>
      <c r="N115" s="1137"/>
      <c r="O115" s="1137">
        <f t="shared" si="135"/>
        <v>0</v>
      </c>
      <c r="P115" s="1137"/>
      <c r="Q115" s="1137"/>
      <c r="R115" s="1137">
        <f t="shared" si="136"/>
        <v>0</v>
      </c>
      <c r="S115" s="1137"/>
      <c r="T115" s="1137"/>
      <c r="U115" s="1137">
        <f t="shared" si="137"/>
        <v>0</v>
      </c>
      <c r="V115" s="1137"/>
      <c r="W115" s="1137"/>
      <c r="X115" s="1137">
        <f t="shared" si="138"/>
        <v>0</v>
      </c>
      <c r="Y115" s="1137"/>
      <c r="Z115" s="1137"/>
      <c r="AA115" s="1159">
        <f t="shared" si="131"/>
        <v>0</v>
      </c>
      <c r="AB115" s="1159">
        <f t="shared" si="132"/>
        <v>0</v>
      </c>
    </row>
    <row r="116" spans="2:28" s="5" customFormat="1" ht="12.75" customHeight="1" x14ac:dyDescent="0.2">
      <c r="B116" s="1564"/>
      <c r="C116" s="1138"/>
      <c r="D116" s="1565" t="s">
        <v>448</v>
      </c>
      <c r="E116" s="1139"/>
      <c r="F116" s="1140"/>
      <c r="G116" s="1160">
        <f>+E116*F116</f>
        <v>0</v>
      </c>
      <c r="H116" s="1141"/>
      <c r="I116" s="1142">
        <f t="shared" si="133"/>
        <v>0</v>
      </c>
      <c r="J116" s="1142"/>
      <c r="K116" s="1142"/>
      <c r="L116" s="1142">
        <f t="shared" si="134"/>
        <v>0</v>
      </c>
      <c r="M116" s="1142"/>
      <c r="N116" s="1142"/>
      <c r="O116" s="1142">
        <f t="shared" si="135"/>
        <v>0</v>
      </c>
      <c r="P116" s="1142"/>
      <c r="Q116" s="1142"/>
      <c r="R116" s="1142">
        <f t="shared" si="136"/>
        <v>0</v>
      </c>
      <c r="S116" s="1142"/>
      <c r="T116" s="1142"/>
      <c r="U116" s="1142">
        <f t="shared" si="137"/>
        <v>0</v>
      </c>
      <c r="V116" s="1142"/>
      <c r="W116" s="1142"/>
      <c r="X116" s="1142">
        <f t="shared" si="138"/>
        <v>0</v>
      </c>
      <c r="Y116" s="1142"/>
      <c r="Z116" s="1142"/>
      <c r="AA116" s="1159">
        <f t="shared" si="131"/>
        <v>0</v>
      </c>
      <c r="AB116" s="1159">
        <f t="shared" si="132"/>
        <v>0</v>
      </c>
    </row>
    <row r="117" spans="2:28" s="5" customFormat="1" ht="12.75" customHeight="1" x14ac:dyDescent="0.2">
      <c r="B117" s="1564"/>
      <c r="C117" s="1138"/>
      <c r="D117" s="1565" t="s">
        <v>448</v>
      </c>
      <c r="E117" s="1139"/>
      <c r="F117" s="1140"/>
      <c r="G117" s="1160">
        <f>+E117*F117</f>
        <v>0</v>
      </c>
      <c r="H117" s="1141"/>
      <c r="I117" s="1142">
        <f t="shared" si="133"/>
        <v>0</v>
      </c>
      <c r="J117" s="1142"/>
      <c r="K117" s="1142"/>
      <c r="L117" s="1142">
        <f t="shared" si="134"/>
        <v>0</v>
      </c>
      <c r="M117" s="1142"/>
      <c r="N117" s="1142"/>
      <c r="O117" s="1142">
        <f t="shared" si="135"/>
        <v>0</v>
      </c>
      <c r="P117" s="1142"/>
      <c r="Q117" s="1142"/>
      <c r="R117" s="1142">
        <f t="shared" si="136"/>
        <v>0</v>
      </c>
      <c r="S117" s="1142"/>
      <c r="T117" s="1142"/>
      <c r="U117" s="1142">
        <f t="shared" si="137"/>
        <v>0</v>
      </c>
      <c r="V117" s="1142"/>
      <c r="W117" s="1142"/>
      <c r="X117" s="1142">
        <f t="shared" si="138"/>
        <v>0</v>
      </c>
      <c r="Y117" s="1142"/>
      <c r="Z117" s="1142"/>
      <c r="AA117" s="1159">
        <f t="shared" si="131"/>
        <v>0</v>
      </c>
      <c r="AB117" s="1159">
        <f t="shared" si="132"/>
        <v>0</v>
      </c>
    </row>
    <row r="118" spans="2:28" s="5" customFormat="1" ht="12.75" customHeight="1" x14ac:dyDescent="0.2">
      <c r="B118" s="1563"/>
      <c r="C118" s="1143"/>
      <c r="D118" s="1566" t="s">
        <v>448</v>
      </c>
      <c r="E118" s="1144"/>
      <c r="F118" s="1145"/>
      <c r="G118" s="1161">
        <f>+E118*F118</f>
        <v>0</v>
      </c>
      <c r="H118" s="1146"/>
      <c r="I118" s="1147">
        <f t="shared" si="133"/>
        <v>0</v>
      </c>
      <c r="J118" s="1147"/>
      <c r="K118" s="1147"/>
      <c r="L118" s="1147">
        <f t="shared" si="134"/>
        <v>0</v>
      </c>
      <c r="M118" s="1147"/>
      <c r="N118" s="1147"/>
      <c r="O118" s="1147">
        <f t="shared" si="135"/>
        <v>0</v>
      </c>
      <c r="P118" s="1147"/>
      <c r="Q118" s="1147"/>
      <c r="R118" s="1147">
        <f t="shared" si="136"/>
        <v>0</v>
      </c>
      <c r="S118" s="1147"/>
      <c r="T118" s="1147"/>
      <c r="U118" s="1147">
        <f t="shared" si="137"/>
        <v>0</v>
      </c>
      <c r="V118" s="1147"/>
      <c r="W118" s="1147"/>
      <c r="X118" s="1147">
        <f t="shared" si="138"/>
        <v>0</v>
      </c>
      <c r="Y118" s="1147"/>
      <c r="Z118" s="1147"/>
      <c r="AA118" s="1159">
        <f t="shared" si="131"/>
        <v>0</v>
      </c>
      <c r="AB118" s="1159">
        <f t="shared" si="132"/>
        <v>0</v>
      </c>
    </row>
    <row r="119" spans="2:28" s="5" customFormat="1" ht="12.75" customHeight="1" x14ac:dyDescent="0.15">
      <c r="B119" s="1135" t="s">
        <v>419</v>
      </c>
      <c r="C119" s="286" t="s">
        <v>545</v>
      </c>
      <c r="D119" s="14"/>
      <c r="E119" s="1136"/>
      <c r="F119" s="1137"/>
      <c r="G119" s="623">
        <f t="shared" ref="G119:Z119" si="139">SUM(G120:G124)</f>
        <v>0</v>
      </c>
      <c r="H119" s="16">
        <f t="shared" si="139"/>
        <v>0</v>
      </c>
      <c r="I119" s="16">
        <f t="shared" si="139"/>
        <v>0</v>
      </c>
      <c r="J119" s="16">
        <f t="shared" si="139"/>
        <v>0</v>
      </c>
      <c r="K119" s="16">
        <f t="shared" si="139"/>
        <v>0</v>
      </c>
      <c r="L119" s="16">
        <f t="shared" si="139"/>
        <v>0</v>
      </c>
      <c r="M119" s="16">
        <f t="shared" si="139"/>
        <v>0</v>
      </c>
      <c r="N119" s="16">
        <f t="shared" si="139"/>
        <v>0</v>
      </c>
      <c r="O119" s="16">
        <f t="shared" si="139"/>
        <v>0</v>
      </c>
      <c r="P119" s="16">
        <f t="shared" si="139"/>
        <v>0</v>
      </c>
      <c r="Q119" s="16">
        <f t="shared" si="139"/>
        <v>0</v>
      </c>
      <c r="R119" s="16">
        <f t="shared" si="139"/>
        <v>0</v>
      </c>
      <c r="S119" s="16">
        <f t="shared" si="139"/>
        <v>0</v>
      </c>
      <c r="T119" s="16">
        <f t="shared" si="139"/>
        <v>0</v>
      </c>
      <c r="U119" s="16">
        <f t="shared" si="139"/>
        <v>0</v>
      </c>
      <c r="V119" s="16">
        <f t="shared" si="139"/>
        <v>0</v>
      </c>
      <c r="W119" s="16">
        <f t="shared" si="139"/>
        <v>0</v>
      </c>
      <c r="X119" s="16">
        <f t="shared" si="139"/>
        <v>0</v>
      </c>
      <c r="Y119" s="16">
        <f t="shared" si="139"/>
        <v>0</v>
      </c>
      <c r="Z119" s="16">
        <f t="shared" si="139"/>
        <v>0</v>
      </c>
      <c r="AA119" s="1159">
        <f t="shared" si="131"/>
        <v>0</v>
      </c>
      <c r="AB119" s="1159">
        <f t="shared" si="132"/>
        <v>0</v>
      </c>
    </row>
    <row r="120" spans="2:28" s="5" customFormat="1" ht="12.75" customHeight="1" x14ac:dyDescent="0.2">
      <c r="B120" s="1564"/>
      <c r="C120" s="1138"/>
      <c r="D120" s="1565" t="s">
        <v>448</v>
      </c>
      <c r="E120" s="1139"/>
      <c r="F120" s="1140"/>
      <c r="G120" s="1160">
        <f>+E120*F120</f>
        <v>0</v>
      </c>
      <c r="H120" s="1140"/>
      <c r="I120" s="1148">
        <f t="shared" ref="I120:I142" si="140">J120+K120</f>
        <v>0</v>
      </c>
      <c r="J120" s="1148"/>
      <c r="K120" s="1148"/>
      <c r="L120" s="1148">
        <f t="shared" ref="L120:L124" si="141">M120+N120</f>
        <v>0</v>
      </c>
      <c r="M120" s="1148"/>
      <c r="N120" s="1148"/>
      <c r="O120" s="1148">
        <f t="shared" ref="O120:O124" si="142">P120+Q120</f>
        <v>0</v>
      </c>
      <c r="P120" s="1148"/>
      <c r="Q120" s="1148"/>
      <c r="R120" s="1148">
        <f t="shared" ref="R120:R124" si="143">S120+T120</f>
        <v>0</v>
      </c>
      <c r="S120" s="1148"/>
      <c r="T120" s="1148"/>
      <c r="U120" s="1148">
        <f t="shared" ref="U120:U124" si="144">V120+W120</f>
        <v>0</v>
      </c>
      <c r="V120" s="1148"/>
      <c r="W120" s="1148"/>
      <c r="X120" s="1148">
        <f t="shared" ref="X120:X124" si="145">Y120+Z120</f>
        <v>0</v>
      </c>
      <c r="Y120" s="1148"/>
      <c r="Z120" s="1148"/>
      <c r="AA120" s="1159">
        <f t="shared" si="131"/>
        <v>0</v>
      </c>
      <c r="AB120" s="1159">
        <f t="shared" si="132"/>
        <v>0</v>
      </c>
    </row>
    <row r="121" spans="2:28" s="5" customFormat="1" ht="12.75" customHeight="1" x14ac:dyDescent="0.2">
      <c r="B121" s="1564"/>
      <c r="C121" s="1138"/>
      <c r="D121" s="1565" t="s">
        <v>448</v>
      </c>
      <c r="E121" s="1139"/>
      <c r="F121" s="1140"/>
      <c r="G121" s="1160">
        <f>+E121*F121</f>
        <v>0</v>
      </c>
      <c r="H121" s="1149"/>
      <c r="I121" s="1137">
        <f t="shared" si="140"/>
        <v>0</v>
      </c>
      <c r="J121" s="1137"/>
      <c r="K121" s="1137"/>
      <c r="L121" s="1137">
        <f t="shared" si="141"/>
        <v>0</v>
      </c>
      <c r="M121" s="1137"/>
      <c r="N121" s="1137"/>
      <c r="O121" s="1137">
        <f t="shared" si="142"/>
        <v>0</v>
      </c>
      <c r="P121" s="1137"/>
      <c r="Q121" s="1137"/>
      <c r="R121" s="1137">
        <f t="shared" si="143"/>
        <v>0</v>
      </c>
      <c r="S121" s="1137"/>
      <c r="T121" s="1137"/>
      <c r="U121" s="1137">
        <f t="shared" si="144"/>
        <v>0</v>
      </c>
      <c r="V121" s="1137"/>
      <c r="W121" s="1137"/>
      <c r="X121" s="1137">
        <f t="shared" si="145"/>
        <v>0</v>
      </c>
      <c r="Y121" s="1137"/>
      <c r="Z121" s="1137"/>
      <c r="AA121" s="1159">
        <f t="shared" si="131"/>
        <v>0</v>
      </c>
      <c r="AB121" s="1159">
        <f t="shared" si="132"/>
        <v>0</v>
      </c>
    </row>
    <row r="122" spans="2:28" s="5" customFormat="1" ht="12.75" customHeight="1" x14ac:dyDescent="0.2">
      <c r="B122" s="1564"/>
      <c r="C122" s="1138"/>
      <c r="D122" s="1565" t="s">
        <v>448</v>
      </c>
      <c r="E122" s="1139"/>
      <c r="F122" s="1140"/>
      <c r="G122" s="1160">
        <f>+E122*F122</f>
        <v>0</v>
      </c>
      <c r="H122" s="1149"/>
      <c r="I122" s="1142">
        <f t="shared" si="140"/>
        <v>0</v>
      </c>
      <c r="J122" s="1142"/>
      <c r="K122" s="1142"/>
      <c r="L122" s="1142">
        <f t="shared" si="141"/>
        <v>0</v>
      </c>
      <c r="M122" s="1142"/>
      <c r="N122" s="1142"/>
      <c r="O122" s="1142">
        <f t="shared" si="142"/>
        <v>0</v>
      </c>
      <c r="P122" s="1142"/>
      <c r="Q122" s="1142"/>
      <c r="R122" s="1142">
        <f t="shared" si="143"/>
        <v>0</v>
      </c>
      <c r="S122" s="1142"/>
      <c r="T122" s="1142"/>
      <c r="U122" s="1142">
        <f t="shared" si="144"/>
        <v>0</v>
      </c>
      <c r="V122" s="1142"/>
      <c r="W122" s="1142"/>
      <c r="X122" s="1142">
        <f t="shared" si="145"/>
        <v>0</v>
      </c>
      <c r="Y122" s="1142"/>
      <c r="Z122" s="1142"/>
      <c r="AA122" s="1159">
        <f t="shared" si="131"/>
        <v>0</v>
      </c>
      <c r="AB122" s="1159">
        <f t="shared" si="132"/>
        <v>0</v>
      </c>
    </row>
    <row r="123" spans="2:28" s="5" customFormat="1" ht="12.75" customHeight="1" x14ac:dyDescent="0.2">
      <c r="B123" s="1564"/>
      <c r="C123" s="1138"/>
      <c r="D123" s="1565" t="s">
        <v>448</v>
      </c>
      <c r="E123" s="1139"/>
      <c r="F123" s="1140"/>
      <c r="G123" s="1160">
        <f>+E123*F123</f>
        <v>0</v>
      </c>
      <c r="H123" s="1149"/>
      <c r="I123" s="1142">
        <f t="shared" si="140"/>
        <v>0</v>
      </c>
      <c r="J123" s="1142"/>
      <c r="K123" s="1142"/>
      <c r="L123" s="1142">
        <f t="shared" si="141"/>
        <v>0</v>
      </c>
      <c r="M123" s="1142"/>
      <c r="N123" s="1142"/>
      <c r="O123" s="1142">
        <f t="shared" si="142"/>
        <v>0</v>
      </c>
      <c r="P123" s="1142"/>
      <c r="Q123" s="1142"/>
      <c r="R123" s="1142">
        <f t="shared" si="143"/>
        <v>0</v>
      </c>
      <c r="S123" s="1142"/>
      <c r="T123" s="1142"/>
      <c r="U123" s="1142">
        <f t="shared" si="144"/>
        <v>0</v>
      </c>
      <c r="V123" s="1142"/>
      <c r="W123" s="1142"/>
      <c r="X123" s="1142">
        <f t="shared" si="145"/>
        <v>0</v>
      </c>
      <c r="Y123" s="1142"/>
      <c r="Z123" s="1142"/>
      <c r="AA123" s="1159">
        <f t="shared" si="131"/>
        <v>0</v>
      </c>
      <c r="AB123" s="1159">
        <f t="shared" si="132"/>
        <v>0</v>
      </c>
    </row>
    <row r="124" spans="2:28" s="5" customFormat="1" ht="12.75" customHeight="1" x14ac:dyDescent="0.2">
      <c r="B124" s="1563"/>
      <c r="C124" s="1143"/>
      <c r="D124" s="1566" t="s">
        <v>448</v>
      </c>
      <c r="E124" s="1144"/>
      <c r="F124" s="1145"/>
      <c r="G124" s="1161">
        <f>+E124*F124</f>
        <v>0</v>
      </c>
      <c r="H124" s="1150"/>
      <c r="I124" s="1147">
        <f t="shared" si="140"/>
        <v>0</v>
      </c>
      <c r="J124" s="1147"/>
      <c r="K124" s="1147"/>
      <c r="L124" s="1147">
        <f t="shared" si="141"/>
        <v>0</v>
      </c>
      <c r="M124" s="1147"/>
      <c r="N124" s="1147"/>
      <c r="O124" s="1147">
        <f t="shared" si="142"/>
        <v>0</v>
      </c>
      <c r="P124" s="1147"/>
      <c r="Q124" s="1147"/>
      <c r="R124" s="1147">
        <f t="shared" si="143"/>
        <v>0</v>
      </c>
      <c r="S124" s="1147"/>
      <c r="T124" s="1147"/>
      <c r="U124" s="1147">
        <f t="shared" si="144"/>
        <v>0</v>
      </c>
      <c r="V124" s="1147"/>
      <c r="W124" s="1147"/>
      <c r="X124" s="1147">
        <f t="shared" si="145"/>
        <v>0</v>
      </c>
      <c r="Y124" s="1147"/>
      <c r="Z124" s="1147"/>
      <c r="AA124" s="1159">
        <f t="shared" si="131"/>
        <v>0</v>
      </c>
      <c r="AB124" s="1159">
        <f t="shared" si="132"/>
        <v>0</v>
      </c>
    </row>
    <row r="125" spans="2:28" s="5" customFormat="1" ht="12.75" customHeight="1" x14ac:dyDescent="0.15">
      <c r="B125" s="1135" t="s">
        <v>419</v>
      </c>
      <c r="C125" s="286" t="s">
        <v>546</v>
      </c>
      <c r="D125" s="14"/>
      <c r="E125" s="1136"/>
      <c r="F125" s="1137"/>
      <c r="G125" s="623">
        <f t="shared" ref="G125:Z125" si="146">SUM(G126:G130)</f>
        <v>0</v>
      </c>
      <c r="H125" s="16">
        <f t="shared" si="146"/>
        <v>0</v>
      </c>
      <c r="I125" s="16">
        <f t="shared" si="146"/>
        <v>0</v>
      </c>
      <c r="J125" s="16">
        <f t="shared" si="146"/>
        <v>0</v>
      </c>
      <c r="K125" s="16">
        <f t="shared" si="146"/>
        <v>0</v>
      </c>
      <c r="L125" s="16">
        <f t="shared" si="146"/>
        <v>0</v>
      </c>
      <c r="M125" s="16">
        <f t="shared" si="146"/>
        <v>0</v>
      </c>
      <c r="N125" s="16">
        <f t="shared" si="146"/>
        <v>0</v>
      </c>
      <c r="O125" s="16">
        <f t="shared" si="146"/>
        <v>0</v>
      </c>
      <c r="P125" s="16">
        <f t="shared" si="146"/>
        <v>0</v>
      </c>
      <c r="Q125" s="16">
        <f t="shared" si="146"/>
        <v>0</v>
      </c>
      <c r="R125" s="16">
        <f t="shared" si="146"/>
        <v>0</v>
      </c>
      <c r="S125" s="16">
        <f t="shared" si="146"/>
        <v>0</v>
      </c>
      <c r="T125" s="16">
        <f t="shared" si="146"/>
        <v>0</v>
      </c>
      <c r="U125" s="16">
        <f t="shared" si="146"/>
        <v>0</v>
      </c>
      <c r="V125" s="16">
        <f t="shared" si="146"/>
        <v>0</v>
      </c>
      <c r="W125" s="16">
        <f t="shared" si="146"/>
        <v>0</v>
      </c>
      <c r="X125" s="16">
        <f t="shared" si="146"/>
        <v>0</v>
      </c>
      <c r="Y125" s="16">
        <f t="shared" si="146"/>
        <v>0</v>
      </c>
      <c r="Z125" s="16">
        <f t="shared" si="146"/>
        <v>0</v>
      </c>
      <c r="AA125" s="1159">
        <f t="shared" si="131"/>
        <v>0</v>
      </c>
      <c r="AB125" s="1159">
        <f t="shared" si="132"/>
        <v>0</v>
      </c>
    </row>
    <row r="126" spans="2:28" s="5" customFormat="1" ht="12.75" customHeight="1" x14ac:dyDescent="0.2">
      <c r="B126" s="1564"/>
      <c r="C126" s="1138"/>
      <c r="D126" s="1565" t="s">
        <v>448</v>
      </c>
      <c r="E126" s="1139"/>
      <c r="F126" s="1140"/>
      <c r="G126" s="1160">
        <f>+E126*F126</f>
        <v>0</v>
      </c>
      <c r="H126" s="1137"/>
      <c r="I126" s="1148">
        <f t="shared" si="140"/>
        <v>0</v>
      </c>
      <c r="J126" s="1137"/>
      <c r="K126" s="1137"/>
      <c r="L126" s="1148">
        <f t="shared" ref="L126:L130" si="147">M126+N126</f>
        <v>0</v>
      </c>
      <c r="M126" s="1137"/>
      <c r="N126" s="1137"/>
      <c r="O126" s="1148">
        <f t="shared" ref="O126:O130" si="148">P126+Q126</f>
        <v>0</v>
      </c>
      <c r="P126" s="1137"/>
      <c r="Q126" s="1137"/>
      <c r="R126" s="1148">
        <f t="shared" ref="R126:R130" si="149">S126+T126</f>
        <v>0</v>
      </c>
      <c r="S126" s="1137"/>
      <c r="T126" s="1137"/>
      <c r="U126" s="1148">
        <f t="shared" ref="U126:U130" si="150">V126+W126</f>
        <v>0</v>
      </c>
      <c r="V126" s="1137"/>
      <c r="W126" s="1137"/>
      <c r="X126" s="1148">
        <f t="shared" ref="X126:X130" si="151">Y126+Z126</f>
        <v>0</v>
      </c>
      <c r="Y126" s="1137"/>
      <c r="Z126" s="1137"/>
      <c r="AA126" s="1159">
        <f t="shared" si="131"/>
        <v>0</v>
      </c>
      <c r="AB126" s="1159">
        <f t="shared" si="132"/>
        <v>0</v>
      </c>
    </row>
    <row r="127" spans="2:28" s="5" customFormat="1" ht="12.75" customHeight="1" x14ac:dyDescent="0.2">
      <c r="B127" s="1564"/>
      <c r="C127" s="1138"/>
      <c r="D127" s="1565" t="s">
        <v>448</v>
      </c>
      <c r="E127" s="1139"/>
      <c r="F127" s="1140"/>
      <c r="G127" s="1160">
        <f>+E127*F127</f>
        <v>0</v>
      </c>
      <c r="H127" s="1137"/>
      <c r="I127" s="1137">
        <f t="shared" si="140"/>
        <v>0</v>
      </c>
      <c r="J127" s="1137"/>
      <c r="K127" s="1137"/>
      <c r="L127" s="1137">
        <f t="shared" si="147"/>
        <v>0</v>
      </c>
      <c r="M127" s="1137"/>
      <c r="N127" s="1137"/>
      <c r="O127" s="1137">
        <f t="shared" si="148"/>
        <v>0</v>
      </c>
      <c r="P127" s="1137"/>
      <c r="Q127" s="1137"/>
      <c r="R127" s="1137">
        <f t="shared" si="149"/>
        <v>0</v>
      </c>
      <c r="S127" s="1137"/>
      <c r="T127" s="1137"/>
      <c r="U127" s="1137">
        <f t="shared" si="150"/>
        <v>0</v>
      </c>
      <c r="V127" s="1137"/>
      <c r="W127" s="1137"/>
      <c r="X127" s="1137">
        <f t="shared" si="151"/>
        <v>0</v>
      </c>
      <c r="Y127" s="1137"/>
      <c r="Z127" s="1137"/>
      <c r="AA127" s="1159">
        <f t="shared" si="131"/>
        <v>0</v>
      </c>
      <c r="AB127" s="1159">
        <f t="shared" si="132"/>
        <v>0</v>
      </c>
    </row>
    <row r="128" spans="2:28" s="5" customFormat="1" ht="12.75" customHeight="1" x14ac:dyDescent="0.2">
      <c r="B128" s="1564"/>
      <c r="C128" s="1138"/>
      <c r="D128" s="1565" t="s">
        <v>448</v>
      </c>
      <c r="E128" s="1139"/>
      <c r="F128" s="1140"/>
      <c r="G128" s="1160">
        <f>+E128*F128</f>
        <v>0</v>
      </c>
      <c r="H128" s="1141"/>
      <c r="I128" s="1142">
        <f t="shared" si="140"/>
        <v>0</v>
      </c>
      <c r="J128" s="1142"/>
      <c r="K128" s="1142"/>
      <c r="L128" s="1142">
        <f t="shared" si="147"/>
        <v>0</v>
      </c>
      <c r="M128" s="1142"/>
      <c r="N128" s="1142"/>
      <c r="O128" s="1142">
        <f t="shared" si="148"/>
        <v>0</v>
      </c>
      <c r="P128" s="1142"/>
      <c r="Q128" s="1142"/>
      <c r="R128" s="1142">
        <f t="shared" si="149"/>
        <v>0</v>
      </c>
      <c r="S128" s="1142"/>
      <c r="T128" s="1142"/>
      <c r="U128" s="1142">
        <f t="shared" si="150"/>
        <v>0</v>
      </c>
      <c r="V128" s="1142"/>
      <c r="W128" s="1142"/>
      <c r="X128" s="1142">
        <f t="shared" si="151"/>
        <v>0</v>
      </c>
      <c r="Y128" s="1142"/>
      <c r="Z128" s="1142"/>
      <c r="AA128" s="1159">
        <f t="shared" si="131"/>
        <v>0</v>
      </c>
      <c r="AB128" s="1159">
        <f t="shared" si="132"/>
        <v>0</v>
      </c>
    </row>
    <row r="129" spans="2:28" s="5" customFormat="1" ht="12.75" customHeight="1" x14ac:dyDescent="0.2">
      <c r="B129" s="1564"/>
      <c r="C129" s="1138"/>
      <c r="D129" s="1565" t="s">
        <v>448</v>
      </c>
      <c r="E129" s="1139"/>
      <c r="F129" s="1140"/>
      <c r="G129" s="1160">
        <f>+E129*F129</f>
        <v>0</v>
      </c>
      <c r="H129" s="1141"/>
      <c r="I129" s="1142">
        <f t="shared" si="140"/>
        <v>0</v>
      </c>
      <c r="J129" s="1142"/>
      <c r="K129" s="1142"/>
      <c r="L129" s="1142">
        <f t="shared" si="147"/>
        <v>0</v>
      </c>
      <c r="M129" s="1142"/>
      <c r="N129" s="1142"/>
      <c r="O129" s="1142">
        <f t="shared" si="148"/>
        <v>0</v>
      </c>
      <c r="P129" s="1142"/>
      <c r="Q129" s="1142"/>
      <c r="R129" s="1142">
        <f t="shared" si="149"/>
        <v>0</v>
      </c>
      <c r="S129" s="1142"/>
      <c r="T129" s="1142"/>
      <c r="U129" s="1142">
        <f t="shared" si="150"/>
        <v>0</v>
      </c>
      <c r="V129" s="1142"/>
      <c r="W129" s="1142"/>
      <c r="X129" s="1142">
        <f t="shared" si="151"/>
        <v>0</v>
      </c>
      <c r="Y129" s="1142"/>
      <c r="Z129" s="1142"/>
      <c r="AA129" s="1159">
        <f t="shared" si="131"/>
        <v>0</v>
      </c>
      <c r="AB129" s="1159">
        <f t="shared" si="132"/>
        <v>0</v>
      </c>
    </row>
    <row r="130" spans="2:28" s="5" customFormat="1" ht="12.75" customHeight="1" x14ac:dyDescent="0.2">
      <c r="B130" s="1563"/>
      <c r="C130" s="1143"/>
      <c r="D130" s="1566" t="s">
        <v>448</v>
      </c>
      <c r="E130" s="1144"/>
      <c r="F130" s="1145"/>
      <c r="G130" s="1161">
        <f>+E130*F130</f>
        <v>0</v>
      </c>
      <c r="H130" s="1146"/>
      <c r="I130" s="1147">
        <f t="shared" si="140"/>
        <v>0</v>
      </c>
      <c r="J130" s="1147"/>
      <c r="K130" s="1147"/>
      <c r="L130" s="1147">
        <f t="shared" si="147"/>
        <v>0</v>
      </c>
      <c r="M130" s="1147"/>
      <c r="N130" s="1147"/>
      <c r="O130" s="1147">
        <f t="shared" si="148"/>
        <v>0</v>
      </c>
      <c r="P130" s="1147"/>
      <c r="Q130" s="1147"/>
      <c r="R130" s="1147">
        <f t="shared" si="149"/>
        <v>0</v>
      </c>
      <c r="S130" s="1147"/>
      <c r="T130" s="1147"/>
      <c r="U130" s="1147">
        <f t="shared" si="150"/>
        <v>0</v>
      </c>
      <c r="V130" s="1147"/>
      <c r="W130" s="1147"/>
      <c r="X130" s="1147">
        <f t="shared" si="151"/>
        <v>0</v>
      </c>
      <c r="Y130" s="1147"/>
      <c r="Z130" s="1147"/>
      <c r="AA130" s="1159">
        <f t="shared" si="131"/>
        <v>0</v>
      </c>
      <c r="AB130" s="1159">
        <f t="shared" si="132"/>
        <v>0</v>
      </c>
    </row>
    <row r="131" spans="2:28" s="5" customFormat="1" ht="12.75" customHeight="1" x14ac:dyDescent="0.15">
      <c r="B131" s="1135" t="s">
        <v>419</v>
      </c>
      <c r="C131" s="286" t="s">
        <v>547</v>
      </c>
      <c r="D131" s="14"/>
      <c r="E131" s="1136"/>
      <c r="F131" s="1137"/>
      <c r="G131" s="623">
        <f t="shared" ref="G131:Z131" si="152">SUM(G132:G136)</f>
        <v>0</v>
      </c>
      <c r="H131" s="16">
        <f t="shared" si="152"/>
        <v>0</v>
      </c>
      <c r="I131" s="16">
        <f t="shared" si="152"/>
        <v>0</v>
      </c>
      <c r="J131" s="16">
        <f t="shared" si="152"/>
        <v>0</v>
      </c>
      <c r="K131" s="16">
        <f t="shared" si="152"/>
        <v>0</v>
      </c>
      <c r="L131" s="16">
        <f t="shared" si="152"/>
        <v>0</v>
      </c>
      <c r="M131" s="16">
        <f t="shared" si="152"/>
        <v>0</v>
      </c>
      <c r="N131" s="16">
        <f t="shared" si="152"/>
        <v>0</v>
      </c>
      <c r="O131" s="16">
        <f t="shared" si="152"/>
        <v>0</v>
      </c>
      <c r="P131" s="16">
        <f t="shared" si="152"/>
        <v>0</v>
      </c>
      <c r="Q131" s="16">
        <f t="shared" si="152"/>
        <v>0</v>
      </c>
      <c r="R131" s="16">
        <f t="shared" si="152"/>
        <v>0</v>
      </c>
      <c r="S131" s="16">
        <f t="shared" si="152"/>
        <v>0</v>
      </c>
      <c r="T131" s="16">
        <f t="shared" si="152"/>
        <v>0</v>
      </c>
      <c r="U131" s="16">
        <f t="shared" si="152"/>
        <v>0</v>
      </c>
      <c r="V131" s="16">
        <f t="shared" si="152"/>
        <v>0</v>
      </c>
      <c r="W131" s="16">
        <f t="shared" si="152"/>
        <v>0</v>
      </c>
      <c r="X131" s="16">
        <f t="shared" si="152"/>
        <v>0</v>
      </c>
      <c r="Y131" s="16">
        <f t="shared" si="152"/>
        <v>0</v>
      </c>
      <c r="Z131" s="16">
        <f t="shared" si="152"/>
        <v>0</v>
      </c>
      <c r="AA131" s="1159">
        <f t="shared" si="131"/>
        <v>0</v>
      </c>
      <c r="AB131" s="1159">
        <f t="shared" si="132"/>
        <v>0</v>
      </c>
    </row>
    <row r="132" spans="2:28" s="5" customFormat="1" ht="12.75" customHeight="1" x14ac:dyDescent="0.2">
      <c r="B132" s="1564"/>
      <c r="C132" s="1138"/>
      <c r="D132" s="1565" t="s">
        <v>448</v>
      </c>
      <c r="E132" s="1139"/>
      <c r="F132" s="1140"/>
      <c r="G132" s="1160">
        <f>+E132*F132</f>
        <v>0</v>
      </c>
      <c r="H132" s="1137"/>
      <c r="I132" s="1148">
        <f t="shared" si="140"/>
        <v>0</v>
      </c>
      <c r="J132" s="1142"/>
      <c r="K132" s="1142"/>
      <c r="L132" s="1148">
        <f t="shared" ref="L132:L136" si="153">M132+N132</f>
        <v>0</v>
      </c>
      <c r="M132" s="1142"/>
      <c r="N132" s="1142"/>
      <c r="O132" s="1148">
        <f t="shared" ref="O132:O136" si="154">P132+Q132</f>
        <v>0</v>
      </c>
      <c r="P132" s="1142"/>
      <c r="Q132" s="1142"/>
      <c r="R132" s="1148">
        <f t="shared" ref="R132:R136" si="155">S132+T132</f>
        <v>0</v>
      </c>
      <c r="S132" s="1142"/>
      <c r="T132" s="1142"/>
      <c r="U132" s="1148">
        <f t="shared" ref="U132:U136" si="156">V132+W132</f>
        <v>0</v>
      </c>
      <c r="V132" s="1142"/>
      <c r="W132" s="1142"/>
      <c r="X132" s="1148">
        <f t="shared" ref="X132:X136" si="157">Y132+Z132</f>
        <v>0</v>
      </c>
      <c r="Y132" s="1142"/>
      <c r="Z132" s="1142"/>
      <c r="AA132" s="1159">
        <f t="shared" si="131"/>
        <v>0</v>
      </c>
      <c r="AB132" s="1159">
        <f t="shared" si="132"/>
        <v>0</v>
      </c>
    </row>
    <row r="133" spans="2:28" s="5" customFormat="1" ht="12.75" customHeight="1" x14ac:dyDescent="0.2">
      <c r="B133" s="1564"/>
      <c r="C133" s="1138"/>
      <c r="D133" s="1565" t="s">
        <v>448</v>
      </c>
      <c r="E133" s="1139"/>
      <c r="F133" s="1140"/>
      <c r="G133" s="1160">
        <f>+E133*F133</f>
        <v>0</v>
      </c>
      <c r="H133" s="1137"/>
      <c r="I133" s="1137">
        <f t="shared" si="140"/>
        <v>0</v>
      </c>
      <c r="J133" s="1142"/>
      <c r="K133" s="1142"/>
      <c r="L133" s="1137">
        <f t="shared" si="153"/>
        <v>0</v>
      </c>
      <c r="M133" s="1142"/>
      <c r="N133" s="1142"/>
      <c r="O133" s="1137">
        <f t="shared" si="154"/>
        <v>0</v>
      </c>
      <c r="P133" s="1142"/>
      <c r="Q133" s="1142"/>
      <c r="R133" s="1137">
        <f t="shared" si="155"/>
        <v>0</v>
      </c>
      <c r="S133" s="1142"/>
      <c r="T133" s="1142"/>
      <c r="U133" s="1137">
        <f t="shared" si="156"/>
        <v>0</v>
      </c>
      <c r="V133" s="1142"/>
      <c r="W133" s="1142"/>
      <c r="X133" s="1137">
        <f t="shared" si="157"/>
        <v>0</v>
      </c>
      <c r="Y133" s="1142"/>
      <c r="Z133" s="1142"/>
      <c r="AA133" s="1159">
        <f t="shared" si="131"/>
        <v>0</v>
      </c>
      <c r="AB133" s="1159">
        <f t="shared" si="132"/>
        <v>0</v>
      </c>
    </row>
    <row r="134" spans="2:28" s="5" customFormat="1" ht="12.75" customHeight="1" x14ac:dyDescent="0.2">
      <c r="B134" s="1564"/>
      <c r="C134" s="1138"/>
      <c r="D134" s="1565" t="s">
        <v>448</v>
      </c>
      <c r="E134" s="1139"/>
      <c r="F134" s="1140"/>
      <c r="G134" s="1160">
        <f>+E134*F134</f>
        <v>0</v>
      </c>
      <c r="H134" s="1141"/>
      <c r="I134" s="1142">
        <f t="shared" si="140"/>
        <v>0</v>
      </c>
      <c r="J134" s="1142"/>
      <c r="K134" s="1142"/>
      <c r="L134" s="1142">
        <f t="shared" si="153"/>
        <v>0</v>
      </c>
      <c r="M134" s="1142"/>
      <c r="N134" s="1142"/>
      <c r="O134" s="1142">
        <f t="shared" si="154"/>
        <v>0</v>
      </c>
      <c r="P134" s="1142"/>
      <c r="Q134" s="1142"/>
      <c r="R134" s="1142">
        <f t="shared" si="155"/>
        <v>0</v>
      </c>
      <c r="S134" s="1142"/>
      <c r="T134" s="1142"/>
      <c r="U134" s="1142">
        <f t="shared" si="156"/>
        <v>0</v>
      </c>
      <c r="V134" s="1142"/>
      <c r="W134" s="1142"/>
      <c r="X134" s="1142">
        <f t="shared" si="157"/>
        <v>0</v>
      </c>
      <c r="Y134" s="1142"/>
      <c r="Z134" s="1142"/>
      <c r="AA134" s="1159">
        <f t="shared" si="131"/>
        <v>0</v>
      </c>
      <c r="AB134" s="1159">
        <f t="shared" si="132"/>
        <v>0</v>
      </c>
    </row>
    <row r="135" spans="2:28" s="5" customFormat="1" ht="12.75" customHeight="1" x14ac:dyDescent="0.2">
      <c r="B135" s="1564"/>
      <c r="C135" s="1138"/>
      <c r="D135" s="1565" t="s">
        <v>448</v>
      </c>
      <c r="E135" s="1139"/>
      <c r="F135" s="1140"/>
      <c r="G135" s="1160">
        <f>+E135*F135</f>
        <v>0</v>
      </c>
      <c r="H135" s="1141"/>
      <c r="I135" s="1142">
        <f t="shared" si="140"/>
        <v>0</v>
      </c>
      <c r="J135" s="1142"/>
      <c r="K135" s="1142"/>
      <c r="L135" s="1142">
        <f t="shared" si="153"/>
        <v>0</v>
      </c>
      <c r="M135" s="1142"/>
      <c r="N135" s="1142"/>
      <c r="O135" s="1142">
        <f t="shared" si="154"/>
        <v>0</v>
      </c>
      <c r="P135" s="1142"/>
      <c r="Q135" s="1142"/>
      <c r="R135" s="1142">
        <f t="shared" si="155"/>
        <v>0</v>
      </c>
      <c r="S135" s="1142"/>
      <c r="T135" s="1142"/>
      <c r="U135" s="1142">
        <f t="shared" si="156"/>
        <v>0</v>
      </c>
      <c r="V135" s="1142"/>
      <c r="W135" s="1142"/>
      <c r="X135" s="1142">
        <f t="shared" si="157"/>
        <v>0</v>
      </c>
      <c r="Y135" s="1142"/>
      <c r="Z135" s="1142"/>
      <c r="AA135" s="1159">
        <f t="shared" si="131"/>
        <v>0</v>
      </c>
      <c r="AB135" s="1159">
        <f t="shared" si="132"/>
        <v>0</v>
      </c>
    </row>
    <row r="136" spans="2:28" s="5" customFormat="1" ht="12.75" customHeight="1" x14ac:dyDescent="0.2">
      <c r="B136" s="1563"/>
      <c r="C136" s="1143"/>
      <c r="D136" s="1566" t="s">
        <v>448</v>
      </c>
      <c r="E136" s="1144"/>
      <c r="F136" s="1145"/>
      <c r="G136" s="1161">
        <f>+E136*F136</f>
        <v>0</v>
      </c>
      <c r="H136" s="1146"/>
      <c r="I136" s="1147">
        <f t="shared" si="140"/>
        <v>0</v>
      </c>
      <c r="J136" s="1147"/>
      <c r="K136" s="1147"/>
      <c r="L136" s="1147">
        <f t="shared" si="153"/>
        <v>0</v>
      </c>
      <c r="M136" s="1147"/>
      <c r="N136" s="1147"/>
      <c r="O136" s="1147">
        <f t="shared" si="154"/>
        <v>0</v>
      </c>
      <c r="P136" s="1147"/>
      <c r="Q136" s="1147"/>
      <c r="R136" s="1147">
        <f t="shared" si="155"/>
        <v>0</v>
      </c>
      <c r="S136" s="1147"/>
      <c r="T136" s="1147"/>
      <c r="U136" s="1147">
        <f t="shared" si="156"/>
        <v>0</v>
      </c>
      <c r="V136" s="1147"/>
      <c r="W136" s="1147"/>
      <c r="X136" s="1147">
        <f t="shared" si="157"/>
        <v>0</v>
      </c>
      <c r="Y136" s="1147"/>
      <c r="Z136" s="1147"/>
      <c r="AA136" s="1159">
        <f t="shared" si="131"/>
        <v>0</v>
      </c>
      <c r="AB136" s="1159">
        <f t="shared" si="132"/>
        <v>0</v>
      </c>
    </row>
    <row r="137" spans="2:28" s="5" customFormat="1" ht="12.75" customHeight="1" x14ac:dyDescent="0.15">
      <c r="B137" s="1135" t="s">
        <v>419</v>
      </c>
      <c r="C137" s="286" t="s">
        <v>548</v>
      </c>
      <c r="D137" s="14"/>
      <c r="E137" s="1136"/>
      <c r="F137" s="1137"/>
      <c r="G137" s="623">
        <f t="shared" ref="G137:Z137" si="158">SUM(G138:G142)</f>
        <v>0</v>
      </c>
      <c r="H137" s="16">
        <f t="shared" si="158"/>
        <v>0</v>
      </c>
      <c r="I137" s="16">
        <f t="shared" si="158"/>
        <v>0</v>
      </c>
      <c r="J137" s="20">
        <f t="shared" si="158"/>
        <v>0</v>
      </c>
      <c r="K137" s="20">
        <f t="shared" si="158"/>
        <v>0</v>
      </c>
      <c r="L137" s="16">
        <f t="shared" si="158"/>
        <v>0</v>
      </c>
      <c r="M137" s="20">
        <f t="shared" si="158"/>
        <v>0</v>
      </c>
      <c r="N137" s="20">
        <f t="shared" si="158"/>
        <v>0</v>
      </c>
      <c r="O137" s="16">
        <f t="shared" si="158"/>
        <v>0</v>
      </c>
      <c r="P137" s="20">
        <f t="shared" si="158"/>
        <v>0</v>
      </c>
      <c r="Q137" s="20">
        <f t="shared" si="158"/>
        <v>0</v>
      </c>
      <c r="R137" s="16">
        <f t="shared" si="158"/>
        <v>0</v>
      </c>
      <c r="S137" s="20">
        <f t="shared" si="158"/>
        <v>0</v>
      </c>
      <c r="T137" s="20">
        <f t="shared" si="158"/>
        <v>0</v>
      </c>
      <c r="U137" s="16">
        <f t="shared" si="158"/>
        <v>0</v>
      </c>
      <c r="V137" s="20">
        <f t="shared" si="158"/>
        <v>0</v>
      </c>
      <c r="W137" s="20">
        <f t="shared" si="158"/>
        <v>0</v>
      </c>
      <c r="X137" s="16">
        <f t="shared" si="158"/>
        <v>0</v>
      </c>
      <c r="Y137" s="20">
        <f t="shared" si="158"/>
        <v>0</v>
      </c>
      <c r="Z137" s="20">
        <f t="shared" si="158"/>
        <v>0</v>
      </c>
      <c r="AA137" s="1159">
        <f t="shared" si="131"/>
        <v>0</v>
      </c>
      <c r="AB137" s="1159">
        <f t="shared" si="132"/>
        <v>0</v>
      </c>
    </row>
    <row r="138" spans="2:28" s="5" customFormat="1" ht="12.75" customHeight="1" x14ac:dyDescent="0.2">
      <c r="B138" s="1564"/>
      <c r="C138" s="1138"/>
      <c r="D138" s="1565" t="s">
        <v>448</v>
      </c>
      <c r="E138" s="1139"/>
      <c r="F138" s="1140"/>
      <c r="G138" s="1160">
        <f>+E138*F138</f>
        <v>0</v>
      </c>
      <c r="H138" s="1137"/>
      <c r="I138" s="1148">
        <f t="shared" si="140"/>
        <v>0</v>
      </c>
      <c r="J138" s="1137"/>
      <c r="K138" s="1137"/>
      <c r="L138" s="1148">
        <f t="shared" ref="L138:L142" si="159">M138+N138</f>
        <v>0</v>
      </c>
      <c r="M138" s="1137"/>
      <c r="N138" s="1137"/>
      <c r="O138" s="1148">
        <f t="shared" ref="O138:O142" si="160">P138+Q138</f>
        <v>0</v>
      </c>
      <c r="P138" s="1137"/>
      <c r="Q138" s="1137"/>
      <c r="R138" s="1148">
        <f t="shared" ref="R138:R142" si="161">S138+T138</f>
        <v>0</v>
      </c>
      <c r="S138" s="1137"/>
      <c r="T138" s="1137"/>
      <c r="U138" s="1148">
        <f t="shared" ref="U138:U142" si="162">V138+W138</f>
        <v>0</v>
      </c>
      <c r="V138" s="1137"/>
      <c r="W138" s="1137"/>
      <c r="X138" s="1148">
        <f t="shared" ref="X138:X142" si="163">Y138+Z138</f>
        <v>0</v>
      </c>
      <c r="Y138" s="1137"/>
      <c r="Z138" s="1137"/>
      <c r="AA138" s="1159">
        <f t="shared" si="131"/>
        <v>0</v>
      </c>
      <c r="AB138" s="1159">
        <f t="shared" si="132"/>
        <v>0</v>
      </c>
    </row>
    <row r="139" spans="2:28" s="5" customFormat="1" ht="12.75" customHeight="1" x14ac:dyDescent="0.2">
      <c r="B139" s="1564"/>
      <c r="C139" s="1138"/>
      <c r="D139" s="1565" t="s">
        <v>448</v>
      </c>
      <c r="E139" s="1139"/>
      <c r="F139" s="1140"/>
      <c r="G139" s="1160">
        <f>+E139*F139</f>
        <v>0</v>
      </c>
      <c r="H139" s="1137"/>
      <c r="I139" s="1137">
        <f t="shared" si="140"/>
        <v>0</v>
      </c>
      <c r="J139" s="1137"/>
      <c r="K139" s="1137"/>
      <c r="L139" s="1137">
        <f t="shared" si="159"/>
        <v>0</v>
      </c>
      <c r="M139" s="1137"/>
      <c r="N139" s="1137"/>
      <c r="O139" s="1137">
        <f t="shared" si="160"/>
        <v>0</v>
      </c>
      <c r="P139" s="1137"/>
      <c r="Q139" s="1137"/>
      <c r="R139" s="1137">
        <f t="shared" si="161"/>
        <v>0</v>
      </c>
      <c r="S139" s="1137"/>
      <c r="T139" s="1137"/>
      <c r="U139" s="1137">
        <f t="shared" si="162"/>
        <v>0</v>
      </c>
      <c r="V139" s="1137"/>
      <c r="W139" s="1137"/>
      <c r="X139" s="1137">
        <f t="shared" si="163"/>
        <v>0</v>
      </c>
      <c r="Y139" s="1137"/>
      <c r="Z139" s="1137"/>
      <c r="AA139" s="1159">
        <f t="shared" si="131"/>
        <v>0</v>
      </c>
      <c r="AB139" s="1159">
        <f t="shared" si="132"/>
        <v>0</v>
      </c>
    </row>
    <row r="140" spans="2:28" s="5" customFormat="1" ht="12.75" customHeight="1" x14ac:dyDescent="0.2">
      <c r="B140" s="1564"/>
      <c r="C140" s="1138"/>
      <c r="D140" s="1565" t="s">
        <v>448</v>
      </c>
      <c r="E140" s="1139"/>
      <c r="F140" s="1140"/>
      <c r="G140" s="1160">
        <f>+E140*F140</f>
        <v>0</v>
      </c>
      <c r="H140" s="1141"/>
      <c r="I140" s="1142">
        <f t="shared" si="140"/>
        <v>0</v>
      </c>
      <c r="J140" s="1142"/>
      <c r="K140" s="1142"/>
      <c r="L140" s="1142">
        <f t="shared" si="159"/>
        <v>0</v>
      </c>
      <c r="M140" s="1142"/>
      <c r="N140" s="1142"/>
      <c r="O140" s="1142">
        <f t="shared" si="160"/>
        <v>0</v>
      </c>
      <c r="P140" s="1142"/>
      <c r="Q140" s="1142"/>
      <c r="R140" s="1142">
        <f t="shared" si="161"/>
        <v>0</v>
      </c>
      <c r="S140" s="1142"/>
      <c r="T140" s="1142"/>
      <c r="U140" s="1142">
        <f t="shared" si="162"/>
        <v>0</v>
      </c>
      <c r="V140" s="1142"/>
      <c r="W140" s="1142"/>
      <c r="X140" s="1142">
        <f t="shared" si="163"/>
        <v>0</v>
      </c>
      <c r="Y140" s="1142"/>
      <c r="Z140" s="1142"/>
      <c r="AA140" s="1159">
        <f t="shared" si="131"/>
        <v>0</v>
      </c>
      <c r="AB140" s="1159">
        <f t="shared" si="132"/>
        <v>0</v>
      </c>
    </row>
    <row r="141" spans="2:28" s="5" customFormat="1" ht="12.75" customHeight="1" x14ac:dyDescent="0.2">
      <c r="B141" s="1564"/>
      <c r="C141" s="1138"/>
      <c r="D141" s="1565" t="s">
        <v>448</v>
      </c>
      <c r="E141" s="1139"/>
      <c r="F141" s="1140"/>
      <c r="G141" s="1160">
        <f>+E141*F141</f>
        <v>0</v>
      </c>
      <c r="H141" s="1141"/>
      <c r="I141" s="1142">
        <f t="shared" si="140"/>
        <v>0</v>
      </c>
      <c r="J141" s="1142"/>
      <c r="K141" s="1142"/>
      <c r="L141" s="1142">
        <f t="shared" si="159"/>
        <v>0</v>
      </c>
      <c r="M141" s="1142"/>
      <c r="N141" s="1142"/>
      <c r="O141" s="1142">
        <f t="shared" si="160"/>
        <v>0</v>
      </c>
      <c r="P141" s="1142"/>
      <c r="Q141" s="1142"/>
      <c r="R141" s="1142">
        <f t="shared" si="161"/>
        <v>0</v>
      </c>
      <c r="S141" s="1142"/>
      <c r="T141" s="1142"/>
      <c r="U141" s="1142">
        <f t="shared" si="162"/>
        <v>0</v>
      </c>
      <c r="V141" s="1142"/>
      <c r="W141" s="1142"/>
      <c r="X141" s="1142">
        <f t="shared" si="163"/>
        <v>0</v>
      </c>
      <c r="Y141" s="1142"/>
      <c r="Z141" s="1142"/>
      <c r="AA141" s="1159">
        <f t="shared" si="131"/>
        <v>0</v>
      </c>
      <c r="AB141" s="1159">
        <f t="shared" si="132"/>
        <v>0</v>
      </c>
    </row>
    <row r="142" spans="2:28" s="5" customFormat="1" ht="12.75" customHeight="1" x14ac:dyDescent="0.2">
      <c r="B142" s="1563"/>
      <c r="C142" s="1143"/>
      <c r="D142" s="1566" t="s">
        <v>448</v>
      </c>
      <c r="E142" s="1144"/>
      <c r="F142" s="1145"/>
      <c r="G142" s="1160">
        <f>+E142*F142</f>
        <v>0</v>
      </c>
      <c r="H142" s="1141"/>
      <c r="I142" s="1147">
        <f t="shared" si="140"/>
        <v>0</v>
      </c>
      <c r="J142" s="1142"/>
      <c r="K142" s="1142"/>
      <c r="L142" s="1147">
        <f t="shared" si="159"/>
        <v>0</v>
      </c>
      <c r="M142" s="1142"/>
      <c r="N142" s="1142"/>
      <c r="O142" s="1147">
        <f t="shared" si="160"/>
        <v>0</v>
      </c>
      <c r="P142" s="1142"/>
      <c r="Q142" s="1142"/>
      <c r="R142" s="1147">
        <f t="shared" si="161"/>
        <v>0</v>
      </c>
      <c r="S142" s="1142"/>
      <c r="T142" s="1142"/>
      <c r="U142" s="1147">
        <f t="shared" si="162"/>
        <v>0</v>
      </c>
      <c r="V142" s="1142"/>
      <c r="W142" s="1142"/>
      <c r="X142" s="1147">
        <f t="shared" si="163"/>
        <v>0</v>
      </c>
      <c r="Y142" s="1142"/>
      <c r="Z142" s="1142"/>
      <c r="AA142" s="1159">
        <f t="shared" si="131"/>
        <v>0</v>
      </c>
      <c r="AB142" s="1159">
        <f t="shared" si="132"/>
        <v>0</v>
      </c>
    </row>
    <row r="143" spans="2:28" s="47" customFormat="1" ht="26.25" customHeight="1" x14ac:dyDescent="0.15">
      <c r="B143" s="52">
        <f>+'CRONOGRAMA ACTIVIDADES'!C78</f>
        <v>0</v>
      </c>
      <c r="C143" s="232" t="str">
        <f>+'CRONOGRAMA ACTIVIDADES'!B78</f>
        <v>3.1.5</v>
      </c>
      <c r="D143" s="625" t="str">
        <f>+'CRONOGRAMA ACTIVIDADES'!D78</f>
        <v>Unidad medida</v>
      </c>
      <c r="E143" s="626">
        <f>+'CRONOGRAMA ACTIVIDADES'!E78</f>
        <v>0</v>
      </c>
      <c r="F143" s="624"/>
      <c r="G143" s="624">
        <f t="shared" ref="G143:Z143" si="164">+G145+G151+G157+G163+G169</f>
        <v>0</v>
      </c>
      <c r="H143" s="12">
        <f t="shared" si="164"/>
        <v>0</v>
      </c>
      <c r="I143" s="12">
        <f t="shared" si="164"/>
        <v>0</v>
      </c>
      <c r="J143" s="12">
        <f t="shared" si="164"/>
        <v>0</v>
      </c>
      <c r="K143" s="12">
        <f t="shared" si="164"/>
        <v>0</v>
      </c>
      <c r="L143" s="12">
        <f t="shared" si="164"/>
        <v>0</v>
      </c>
      <c r="M143" s="12">
        <f t="shared" si="164"/>
        <v>0</v>
      </c>
      <c r="N143" s="12">
        <f t="shared" si="164"/>
        <v>0</v>
      </c>
      <c r="O143" s="12">
        <f t="shared" si="164"/>
        <v>0</v>
      </c>
      <c r="P143" s="12">
        <f t="shared" si="164"/>
        <v>0</v>
      </c>
      <c r="Q143" s="12">
        <f t="shared" si="164"/>
        <v>0</v>
      </c>
      <c r="R143" s="12">
        <f t="shared" si="164"/>
        <v>0</v>
      </c>
      <c r="S143" s="12">
        <f t="shared" si="164"/>
        <v>0</v>
      </c>
      <c r="T143" s="12">
        <f t="shared" si="164"/>
        <v>0</v>
      </c>
      <c r="U143" s="12">
        <f t="shared" si="164"/>
        <v>0</v>
      </c>
      <c r="V143" s="12">
        <f t="shared" si="164"/>
        <v>0</v>
      </c>
      <c r="W143" s="12">
        <f t="shared" si="164"/>
        <v>0</v>
      </c>
      <c r="X143" s="12">
        <f t="shared" si="164"/>
        <v>0</v>
      </c>
      <c r="Y143" s="12">
        <f t="shared" si="164"/>
        <v>0</v>
      </c>
      <c r="Z143" s="12">
        <f t="shared" si="164"/>
        <v>0</v>
      </c>
      <c r="AA143" s="1159">
        <f>X143+U143+R143+O143+L143+I143+H143</f>
        <v>0</v>
      </c>
      <c r="AB143" s="1159">
        <f>+AA143-G143</f>
        <v>0</v>
      </c>
    </row>
    <row r="144" spans="2:28" s="5" customFormat="1" ht="26.25" customHeight="1" x14ac:dyDescent="0.15">
      <c r="B144" s="633" t="s">
        <v>768</v>
      </c>
      <c r="C144" s="634"/>
      <c r="D144" s="2014"/>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6"/>
      <c r="AA144" s="1163"/>
      <c r="AB144" s="1163"/>
    </row>
    <row r="145" spans="2:28" s="5" customFormat="1" ht="12.75" customHeight="1" x14ac:dyDescent="0.15">
      <c r="B145" s="1135" t="s">
        <v>419</v>
      </c>
      <c r="C145" s="286" t="s">
        <v>549</v>
      </c>
      <c r="D145" s="14"/>
      <c r="E145" s="1136"/>
      <c r="F145" s="1137"/>
      <c r="G145" s="623">
        <f t="shared" ref="G145:Z145" si="165">SUM(G146:G150)</f>
        <v>0</v>
      </c>
      <c r="H145" s="16">
        <f t="shared" si="165"/>
        <v>0</v>
      </c>
      <c r="I145" s="16">
        <f t="shared" si="165"/>
        <v>0</v>
      </c>
      <c r="J145" s="16">
        <f t="shared" si="165"/>
        <v>0</v>
      </c>
      <c r="K145" s="16">
        <f t="shared" si="165"/>
        <v>0</v>
      </c>
      <c r="L145" s="16">
        <f t="shared" si="165"/>
        <v>0</v>
      </c>
      <c r="M145" s="16">
        <f t="shared" si="165"/>
        <v>0</v>
      </c>
      <c r="N145" s="16">
        <f t="shared" si="165"/>
        <v>0</v>
      </c>
      <c r="O145" s="16">
        <f t="shared" si="165"/>
        <v>0</v>
      </c>
      <c r="P145" s="16">
        <f t="shared" si="165"/>
        <v>0</v>
      </c>
      <c r="Q145" s="16">
        <f t="shared" si="165"/>
        <v>0</v>
      </c>
      <c r="R145" s="16">
        <f t="shared" si="165"/>
        <v>0</v>
      </c>
      <c r="S145" s="16">
        <f t="shared" si="165"/>
        <v>0</v>
      </c>
      <c r="T145" s="16">
        <f t="shared" si="165"/>
        <v>0</v>
      </c>
      <c r="U145" s="16">
        <f t="shared" si="165"/>
        <v>0</v>
      </c>
      <c r="V145" s="16">
        <f t="shared" si="165"/>
        <v>0</v>
      </c>
      <c r="W145" s="16">
        <f t="shared" si="165"/>
        <v>0</v>
      </c>
      <c r="X145" s="16">
        <f t="shared" si="165"/>
        <v>0</v>
      </c>
      <c r="Y145" s="16">
        <f t="shared" si="165"/>
        <v>0</v>
      </c>
      <c r="Z145" s="16">
        <f t="shared" si="165"/>
        <v>0</v>
      </c>
      <c r="AA145" s="1159">
        <f t="shared" ref="AA145:AA176" si="166">X145+U145+R145+O145+L145+I145+H145</f>
        <v>0</v>
      </c>
      <c r="AB145" s="1159">
        <f t="shared" ref="AB145:AB176" si="167">+AA145-G145</f>
        <v>0</v>
      </c>
    </row>
    <row r="146" spans="2:28" s="5" customFormat="1" ht="12.75" customHeight="1" x14ac:dyDescent="0.2">
      <c r="B146" s="1564"/>
      <c r="C146" s="1138"/>
      <c r="D146" s="1565" t="s">
        <v>448</v>
      </c>
      <c r="E146" s="1139"/>
      <c r="F146" s="1140"/>
      <c r="G146" s="1160">
        <f>+E146*F146</f>
        <v>0</v>
      </c>
      <c r="H146" s="1137"/>
      <c r="I146" s="1137">
        <f t="shared" ref="I146:I150" si="168">J146+K146</f>
        <v>0</v>
      </c>
      <c r="J146" s="1137"/>
      <c r="K146" s="1137"/>
      <c r="L146" s="1137">
        <f t="shared" ref="L146:L150" si="169">M146+N146</f>
        <v>0</v>
      </c>
      <c r="M146" s="1137"/>
      <c r="N146" s="1137"/>
      <c r="O146" s="1137">
        <f t="shared" ref="O146:O150" si="170">P146+Q146</f>
        <v>0</v>
      </c>
      <c r="P146" s="1137"/>
      <c r="Q146" s="1137"/>
      <c r="R146" s="1137">
        <f t="shared" ref="R146:R150" si="171">S146+T146</f>
        <v>0</v>
      </c>
      <c r="S146" s="1137"/>
      <c r="T146" s="1137"/>
      <c r="U146" s="1137">
        <f t="shared" ref="U146:U150" si="172">V146+W146</f>
        <v>0</v>
      </c>
      <c r="V146" s="1137"/>
      <c r="W146" s="1137"/>
      <c r="X146" s="1137">
        <f t="shared" ref="X146:X150" si="173">Y146+Z146</f>
        <v>0</v>
      </c>
      <c r="Y146" s="1137"/>
      <c r="Z146" s="1137"/>
      <c r="AA146" s="1159">
        <f t="shared" si="166"/>
        <v>0</v>
      </c>
      <c r="AB146" s="1159">
        <f t="shared" si="167"/>
        <v>0</v>
      </c>
    </row>
    <row r="147" spans="2:28" s="5" customFormat="1" ht="12.75" customHeight="1" x14ac:dyDescent="0.2">
      <c r="B147" s="1564"/>
      <c r="C147" s="1138"/>
      <c r="D147" s="1565" t="s">
        <v>448</v>
      </c>
      <c r="E147" s="1139"/>
      <c r="F147" s="1140"/>
      <c r="G147" s="1160">
        <f>+E147*F147</f>
        <v>0</v>
      </c>
      <c r="H147" s="1137"/>
      <c r="I147" s="1137">
        <f t="shared" si="168"/>
        <v>0</v>
      </c>
      <c r="J147" s="1137"/>
      <c r="K147" s="1137"/>
      <c r="L147" s="1137">
        <f t="shared" si="169"/>
        <v>0</v>
      </c>
      <c r="M147" s="1137"/>
      <c r="N147" s="1137"/>
      <c r="O147" s="1137">
        <f t="shared" si="170"/>
        <v>0</v>
      </c>
      <c r="P147" s="1137"/>
      <c r="Q147" s="1137"/>
      <c r="R147" s="1137">
        <f t="shared" si="171"/>
        <v>0</v>
      </c>
      <c r="S147" s="1137"/>
      <c r="T147" s="1137"/>
      <c r="U147" s="1137">
        <f t="shared" si="172"/>
        <v>0</v>
      </c>
      <c r="V147" s="1137"/>
      <c r="W147" s="1137"/>
      <c r="X147" s="1137">
        <f t="shared" si="173"/>
        <v>0</v>
      </c>
      <c r="Y147" s="1137"/>
      <c r="Z147" s="1137"/>
      <c r="AA147" s="1159">
        <f t="shared" si="166"/>
        <v>0</v>
      </c>
      <c r="AB147" s="1159">
        <f t="shared" si="167"/>
        <v>0</v>
      </c>
    </row>
    <row r="148" spans="2:28" s="5" customFormat="1" ht="12.75" customHeight="1" x14ac:dyDescent="0.2">
      <c r="B148" s="1564"/>
      <c r="C148" s="1138"/>
      <c r="D148" s="1565" t="s">
        <v>448</v>
      </c>
      <c r="E148" s="1139"/>
      <c r="F148" s="1140"/>
      <c r="G148" s="1160">
        <f>+E148*F148</f>
        <v>0</v>
      </c>
      <c r="H148" s="1141"/>
      <c r="I148" s="1142">
        <f t="shared" si="168"/>
        <v>0</v>
      </c>
      <c r="J148" s="1142"/>
      <c r="K148" s="1142"/>
      <c r="L148" s="1142">
        <f t="shared" si="169"/>
        <v>0</v>
      </c>
      <c r="M148" s="1142"/>
      <c r="N148" s="1142"/>
      <c r="O148" s="1142">
        <f t="shared" si="170"/>
        <v>0</v>
      </c>
      <c r="P148" s="1142"/>
      <c r="Q148" s="1142"/>
      <c r="R148" s="1142">
        <f t="shared" si="171"/>
        <v>0</v>
      </c>
      <c r="S148" s="1142"/>
      <c r="T148" s="1142"/>
      <c r="U148" s="1142">
        <f t="shared" si="172"/>
        <v>0</v>
      </c>
      <c r="V148" s="1142"/>
      <c r="W148" s="1142"/>
      <c r="X148" s="1142">
        <f t="shared" si="173"/>
        <v>0</v>
      </c>
      <c r="Y148" s="1142"/>
      <c r="Z148" s="1142"/>
      <c r="AA148" s="1159">
        <f t="shared" si="166"/>
        <v>0</v>
      </c>
      <c r="AB148" s="1159">
        <f t="shared" si="167"/>
        <v>0</v>
      </c>
    </row>
    <row r="149" spans="2:28" s="5" customFormat="1" ht="12.75" customHeight="1" x14ac:dyDescent="0.2">
      <c r="B149" s="1564"/>
      <c r="C149" s="1138"/>
      <c r="D149" s="1565" t="s">
        <v>448</v>
      </c>
      <c r="E149" s="1139"/>
      <c r="F149" s="1140"/>
      <c r="G149" s="1160">
        <f>+E149*F149</f>
        <v>0</v>
      </c>
      <c r="H149" s="1141"/>
      <c r="I149" s="1142">
        <f t="shared" si="168"/>
        <v>0</v>
      </c>
      <c r="J149" s="1142"/>
      <c r="K149" s="1142"/>
      <c r="L149" s="1142">
        <f t="shared" si="169"/>
        <v>0</v>
      </c>
      <c r="M149" s="1142"/>
      <c r="N149" s="1142"/>
      <c r="O149" s="1142">
        <f t="shared" si="170"/>
        <v>0</v>
      </c>
      <c r="P149" s="1142"/>
      <c r="Q149" s="1142"/>
      <c r="R149" s="1142">
        <f t="shared" si="171"/>
        <v>0</v>
      </c>
      <c r="S149" s="1142"/>
      <c r="T149" s="1142"/>
      <c r="U149" s="1142">
        <f t="shared" si="172"/>
        <v>0</v>
      </c>
      <c r="V149" s="1142"/>
      <c r="W149" s="1142"/>
      <c r="X149" s="1142">
        <f t="shared" si="173"/>
        <v>0</v>
      </c>
      <c r="Y149" s="1142"/>
      <c r="Z149" s="1142"/>
      <c r="AA149" s="1159">
        <f t="shared" si="166"/>
        <v>0</v>
      </c>
      <c r="AB149" s="1159">
        <f t="shared" si="167"/>
        <v>0</v>
      </c>
    </row>
    <row r="150" spans="2:28" s="5" customFormat="1" ht="12.75" customHeight="1" x14ac:dyDescent="0.2">
      <c r="B150" s="1563"/>
      <c r="C150" s="1143"/>
      <c r="D150" s="1566" t="s">
        <v>448</v>
      </c>
      <c r="E150" s="1144"/>
      <c r="F150" s="1145"/>
      <c r="G150" s="1161">
        <f>+E150*F150</f>
        <v>0</v>
      </c>
      <c r="H150" s="1146"/>
      <c r="I150" s="1147">
        <f t="shared" si="168"/>
        <v>0</v>
      </c>
      <c r="J150" s="1147"/>
      <c r="K150" s="1147"/>
      <c r="L150" s="1147">
        <f t="shared" si="169"/>
        <v>0</v>
      </c>
      <c r="M150" s="1147"/>
      <c r="N150" s="1147"/>
      <c r="O150" s="1147">
        <f t="shared" si="170"/>
        <v>0</v>
      </c>
      <c r="P150" s="1147"/>
      <c r="Q150" s="1147"/>
      <c r="R150" s="1147">
        <f t="shared" si="171"/>
        <v>0</v>
      </c>
      <c r="S150" s="1147"/>
      <c r="T150" s="1147"/>
      <c r="U150" s="1147">
        <f t="shared" si="172"/>
        <v>0</v>
      </c>
      <c r="V150" s="1147"/>
      <c r="W150" s="1147"/>
      <c r="X150" s="1147">
        <f t="shared" si="173"/>
        <v>0</v>
      </c>
      <c r="Y150" s="1147"/>
      <c r="Z150" s="1147"/>
      <c r="AA150" s="1159">
        <f t="shared" si="166"/>
        <v>0</v>
      </c>
      <c r="AB150" s="1159">
        <f t="shared" si="167"/>
        <v>0</v>
      </c>
    </row>
    <row r="151" spans="2:28" s="5" customFormat="1" ht="12.75" customHeight="1" x14ac:dyDescent="0.15">
      <c r="B151" s="1135" t="s">
        <v>419</v>
      </c>
      <c r="C151" s="286" t="s">
        <v>550</v>
      </c>
      <c r="D151" s="14"/>
      <c r="E151" s="1136"/>
      <c r="F151" s="1137"/>
      <c r="G151" s="623">
        <f t="shared" ref="G151:Z151" si="174">SUM(G152:G156)</f>
        <v>0</v>
      </c>
      <c r="H151" s="16">
        <f t="shared" si="174"/>
        <v>0</v>
      </c>
      <c r="I151" s="16">
        <f t="shared" si="174"/>
        <v>0</v>
      </c>
      <c r="J151" s="16">
        <f t="shared" si="174"/>
        <v>0</v>
      </c>
      <c r="K151" s="16">
        <f t="shared" si="174"/>
        <v>0</v>
      </c>
      <c r="L151" s="16">
        <f t="shared" si="174"/>
        <v>0</v>
      </c>
      <c r="M151" s="16">
        <f t="shared" si="174"/>
        <v>0</v>
      </c>
      <c r="N151" s="16">
        <f t="shared" si="174"/>
        <v>0</v>
      </c>
      <c r="O151" s="16">
        <f t="shared" si="174"/>
        <v>0</v>
      </c>
      <c r="P151" s="16">
        <f t="shared" si="174"/>
        <v>0</v>
      </c>
      <c r="Q151" s="16">
        <f t="shared" si="174"/>
        <v>0</v>
      </c>
      <c r="R151" s="16">
        <f t="shared" si="174"/>
        <v>0</v>
      </c>
      <c r="S151" s="16">
        <f t="shared" si="174"/>
        <v>0</v>
      </c>
      <c r="T151" s="16">
        <f t="shared" si="174"/>
        <v>0</v>
      </c>
      <c r="U151" s="16">
        <f t="shared" si="174"/>
        <v>0</v>
      </c>
      <c r="V151" s="16">
        <f t="shared" si="174"/>
        <v>0</v>
      </c>
      <c r="W151" s="16">
        <f t="shared" si="174"/>
        <v>0</v>
      </c>
      <c r="X151" s="16">
        <f t="shared" si="174"/>
        <v>0</v>
      </c>
      <c r="Y151" s="16">
        <f t="shared" si="174"/>
        <v>0</v>
      </c>
      <c r="Z151" s="16">
        <f t="shared" si="174"/>
        <v>0</v>
      </c>
      <c r="AA151" s="1159">
        <f t="shared" si="166"/>
        <v>0</v>
      </c>
      <c r="AB151" s="1159">
        <f t="shared" si="167"/>
        <v>0</v>
      </c>
    </row>
    <row r="152" spans="2:28" s="5" customFormat="1" ht="12.75" customHeight="1" x14ac:dyDescent="0.2">
      <c r="B152" s="1564"/>
      <c r="C152" s="1138"/>
      <c r="D152" s="1565" t="s">
        <v>448</v>
      </c>
      <c r="E152" s="1139"/>
      <c r="F152" s="1140"/>
      <c r="G152" s="1160">
        <f>+E152*F152</f>
        <v>0</v>
      </c>
      <c r="H152" s="1140"/>
      <c r="I152" s="1148">
        <f t="shared" ref="I152:I174" si="175">J152+K152</f>
        <v>0</v>
      </c>
      <c r="J152" s="1148"/>
      <c r="K152" s="1148"/>
      <c r="L152" s="1148">
        <f t="shared" ref="L152:L156" si="176">M152+N152</f>
        <v>0</v>
      </c>
      <c r="M152" s="1148"/>
      <c r="N152" s="1148"/>
      <c r="O152" s="1148">
        <f t="shared" ref="O152:O156" si="177">P152+Q152</f>
        <v>0</v>
      </c>
      <c r="P152" s="1148"/>
      <c r="Q152" s="1148"/>
      <c r="R152" s="1148">
        <f t="shared" ref="R152:R156" si="178">S152+T152</f>
        <v>0</v>
      </c>
      <c r="S152" s="1148"/>
      <c r="T152" s="1148"/>
      <c r="U152" s="1148">
        <f t="shared" ref="U152:U156" si="179">V152+W152</f>
        <v>0</v>
      </c>
      <c r="V152" s="1148"/>
      <c r="W152" s="1148"/>
      <c r="X152" s="1148">
        <f t="shared" ref="X152:X156" si="180">Y152+Z152</f>
        <v>0</v>
      </c>
      <c r="Y152" s="1148"/>
      <c r="Z152" s="1148"/>
      <c r="AA152" s="1159">
        <f t="shared" si="166"/>
        <v>0</v>
      </c>
      <c r="AB152" s="1159">
        <f t="shared" si="167"/>
        <v>0</v>
      </c>
    </row>
    <row r="153" spans="2:28" s="5" customFormat="1" ht="12.75" customHeight="1" x14ac:dyDescent="0.2">
      <c r="B153" s="1564"/>
      <c r="C153" s="1138"/>
      <c r="D153" s="1565" t="s">
        <v>448</v>
      </c>
      <c r="E153" s="1139"/>
      <c r="F153" s="1140"/>
      <c r="G153" s="1160">
        <f>+E153*F153</f>
        <v>0</v>
      </c>
      <c r="H153" s="1149"/>
      <c r="I153" s="1137">
        <f t="shared" si="175"/>
        <v>0</v>
      </c>
      <c r="J153" s="1137"/>
      <c r="K153" s="1137"/>
      <c r="L153" s="1137">
        <f t="shared" si="176"/>
        <v>0</v>
      </c>
      <c r="M153" s="1137"/>
      <c r="N153" s="1137"/>
      <c r="O153" s="1137">
        <f t="shared" si="177"/>
        <v>0</v>
      </c>
      <c r="P153" s="1137"/>
      <c r="Q153" s="1137"/>
      <c r="R153" s="1137">
        <f t="shared" si="178"/>
        <v>0</v>
      </c>
      <c r="S153" s="1137"/>
      <c r="T153" s="1137"/>
      <c r="U153" s="1137">
        <f t="shared" si="179"/>
        <v>0</v>
      </c>
      <c r="V153" s="1137"/>
      <c r="W153" s="1137"/>
      <c r="X153" s="1137">
        <f t="shared" si="180"/>
        <v>0</v>
      </c>
      <c r="Y153" s="1137"/>
      <c r="Z153" s="1137"/>
      <c r="AA153" s="1159">
        <f t="shared" si="166"/>
        <v>0</v>
      </c>
      <c r="AB153" s="1159">
        <f t="shared" si="167"/>
        <v>0</v>
      </c>
    </row>
    <row r="154" spans="2:28" s="5" customFormat="1" ht="12.75" customHeight="1" x14ac:dyDescent="0.2">
      <c r="B154" s="1564"/>
      <c r="C154" s="1138"/>
      <c r="D154" s="1565" t="s">
        <v>448</v>
      </c>
      <c r="E154" s="1139"/>
      <c r="F154" s="1140"/>
      <c r="G154" s="1160">
        <f>+E154*F154</f>
        <v>0</v>
      </c>
      <c r="H154" s="1149"/>
      <c r="I154" s="1142">
        <f t="shared" si="175"/>
        <v>0</v>
      </c>
      <c r="J154" s="1142"/>
      <c r="K154" s="1142"/>
      <c r="L154" s="1142">
        <f t="shared" si="176"/>
        <v>0</v>
      </c>
      <c r="M154" s="1142"/>
      <c r="N154" s="1142"/>
      <c r="O154" s="1142">
        <f t="shared" si="177"/>
        <v>0</v>
      </c>
      <c r="P154" s="1142"/>
      <c r="Q154" s="1142"/>
      <c r="R154" s="1142">
        <f t="shared" si="178"/>
        <v>0</v>
      </c>
      <c r="S154" s="1142"/>
      <c r="T154" s="1142"/>
      <c r="U154" s="1142">
        <f t="shared" si="179"/>
        <v>0</v>
      </c>
      <c r="V154" s="1142"/>
      <c r="W154" s="1142"/>
      <c r="X154" s="1142">
        <f t="shared" si="180"/>
        <v>0</v>
      </c>
      <c r="Y154" s="1142"/>
      <c r="Z154" s="1142"/>
      <c r="AA154" s="1159">
        <f t="shared" si="166"/>
        <v>0</v>
      </c>
      <c r="AB154" s="1159">
        <f t="shared" si="167"/>
        <v>0</v>
      </c>
    </row>
    <row r="155" spans="2:28" s="5" customFormat="1" ht="12.75" customHeight="1" x14ac:dyDescent="0.2">
      <c r="B155" s="1564"/>
      <c r="C155" s="1138"/>
      <c r="D155" s="1565" t="s">
        <v>448</v>
      </c>
      <c r="E155" s="1139"/>
      <c r="F155" s="1140"/>
      <c r="G155" s="1160">
        <f>+E155*F155</f>
        <v>0</v>
      </c>
      <c r="H155" s="1149"/>
      <c r="I155" s="1142">
        <f t="shared" si="175"/>
        <v>0</v>
      </c>
      <c r="J155" s="1142"/>
      <c r="K155" s="1142"/>
      <c r="L155" s="1142">
        <f t="shared" si="176"/>
        <v>0</v>
      </c>
      <c r="M155" s="1142"/>
      <c r="N155" s="1142"/>
      <c r="O155" s="1142">
        <f t="shared" si="177"/>
        <v>0</v>
      </c>
      <c r="P155" s="1142"/>
      <c r="Q155" s="1142"/>
      <c r="R155" s="1142">
        <f t="shared" si="178"/>
        <v>0</v>
      </c>
      <c r="S155" s="1142"/>
      <c r="T155" s="1142"/>
      <c r="U155" s="1142">
        <f t="shared" si="179"/>
        <v>0</v>
      </c>
      <c r="V155" s="1142"/>
      <c r="W155" s="1142"/>
      <c r="X155" s="1142">
        <f t="shared" si="180"/>
        <v>0</v>
      </c>
      <c r="Y155" s="1142"/>
      <c r="Z155" s="1142"/>
      <c r="AA155" s="1159">
        <f t="shared" si="166"/>
        <v>0</v>
      </c>
      <c r="AB155" s="1159">
        <f t="shared" si="167"/>
        <v>0</v>
      </c>
    </row>
    <row r="156" spans="2:28" s="5" customFormat="1" ht="12.75" customHeight="1" x14ac:dyDescent="0.2">
      <c r="B156" s="1563"/>
      <c r="C156" s="1143"/>
      <c r="D156" s="1566" t="s">
        <v>448</v>
      </c>
      <c r="E156" s="1144"/>
      <c r="F156" s="1145"/>
      <c r="G156" s="1161">
        <f>+E156*F156</f>
        <v>0</v>
      </c>
      <c r="H156" s="1150"/>
      <c r="I156" s="1147">
        <f t="shared" si="175"/>
        <v>0</v>
      </c>
      <c r="J156" s="1147"/>
      <c r="K156" s="1147"/>
      <c r="L156" s="1147">
        <f t="shared" si="176"/>
        <v>0</v>
      </c>
      <c r="M156" s="1147"/>
      <c r="N156" s="1147"/>
      <c r="O156" s="1147">
        <f t="shared" si="177"/>
        <v>0</v>
      </c>
      <c r="P156" s="1147"/>
      <c r="Q156" s="1147"/>
      <c r="R156" s="1147">
        <f t="shared" si="178"/>
        <v>0</v>
      </c>
      <c r="S156" s="1147"/>
      <c r="T156" s="1147"/>
      <c r="U156" s="1147">
        <f t="shared" si="179"/>
        <v>0</v>
      </c>
      <c r="V156" s="1147"/>
      <c r="W156" s="1147"/>
      <c r="X156" s="1147">
        <f t="shared" si="180"/>
        <v>0</v>
      </c>
      <c r="Y156" s="1147"/>
      <c r="Z156" s="1147"/>
      <c r="AA156" s="1159">
        <f t="shared" si="166"/>
        <v>0</v>
      </c>
      <c r="AB156" s="1159">
        <f t="shared" si="167"/>
        <v>0</v>
      </c>
    </row>
    <row r="157" spans="2:28" s="5" customFormat="1" ht="12.75" customHeight="1" x14ac:dyDescent="0.15">
      <c r="B157" s="1135" t="s">
        <v>419</v>
      </c>
      <c r="C157" s="286" t="s">
        <v>551</v>
      </c>
      <c r="D157" s="14"/>
      <c r="E157" s="1136"/>
      <c r="F157" s="1137"/>
      <c r="G157" s="623">
        <f t="shared" ref="G157:Z157" si="181">SUM(G158:G162)</f>
        <v>0</v>
      </c>
      <c r="H157" s="16">
        <f t="shared" si="181"/>
        <v>0</v>
      </c>
      <c r="I157" s="16">
        <f t="shared" si="181"/>
        <v>0</v>
      </c>
      <c r="J157" s="16">
        <f t="shared" si="181"/>
        <v>0</v>
      </c>
      <c r="K157" s="16">
        <f t="shared" si="181"/>
        <v>0</v>
      </c>
      <c r="L157" s="16">
        <f t="shared" si="181"/>
        <v>0</v>
      </c>
      <c r="M157" s="16">
        <f t="shared" si="181"/>
        <v>0</v>
      </c>
      <c r="N157" s="16">
        <f t="shared" si="181"/>
        <v>0</v>
      </c>
      <c r="O157" s="16">
        <f t="shared" si="181"/>
        <v>0</v>
      </c>
      <c r="P157" s="16">
        <f t="shared" si="181"/>
        <v>0</v>
      </c>
      <c r="Q157" s="16">
        <f t="shared" si="181"/>
        <v>0</v>
      </c>
      <c r="R157" s="16">
        <f t="shared" si="181"/>
        <v>0</v>
      </c>
      <c r="S157" s="16">
        <f t="shared" si="181"/>
        <v>0</v>
      </c>
      <c r="T157" s="16">
        <f t="shared" si="181"/>
        <v>0</v>
      </c>
      <c r="U157" s="16">
        <f t="shared" si="181"/>
        <v>0</v>
      </c>
      <c r="V157" s="16">
        <f t="shared" si="181"/>
        <v>0</v>
      </c>
      <c r="W157" s="16">
        <f t="shared" si="181"/>
        <v>0</v>
      </c>
      <c r="X157" s="16">
        <f t="shared" si="181"/>
        <v>0</v>
      </c>
      <c r="Y157" s="16">
        <f t="shared" si="181"/>
        <v>0</v>
      </c>
      <c r="Z157" s="16">
        <f t="shared" si="181"/>
        <v>0</v>
      </c>
      <c r="AA157" s="1159">
        <f t="shared" si="166"/>
        <v>0</v>
      </c>
      <c r="AB157" s="1159">
        <f t="shared" si="167"/>
        <v>0</v>
      </c>
    </row>
    <row r="158" spans="2:28" s="5" customFormat="1" ht="12.75" customHeight="1" x14ac:dyDescent="0.2">
      <c r="B158" s="1564"/>
      <c r="C158" s="1138"/>
      <c r="D158" s="1565" t="s">
        <v>448</v>
      </c>
      <c r="E158" s="1139"/>
      <c r="F158" s="1140"/>
      <c r="G158" s="1160">
        <f>+E158*F158</f>
        <v>0</v>
      </c>
      <c r="H158" s="1137"/>
      <c r="I158" s="1148">
        <f t="shared" si="175"/>
        <v>0</v>
      </c>
      <c r="J158" s="1137"/>
      <c r="K158" s="1137"/>
      <c r="L158" s="1148">
        <f t="shared" ref="L158:L162" si="182">M158+N158</f>
        <v>0</v>
      </c>
      <c r="M158" s="1137"/>
      <c r="N158" s="1137"/>
      <c r="O158" s="1148">
        <f t="shared" ref="O158:O162" si="183">P158+Q158</f>
        <v>0</v>
      </c>
      <c r="P158" s="1137"/>
      <c r="Q158" s="1137"/>
      <c r="R158" s="1148">
        <f t="shared" ref="R158:R162" si="184">S158+T158</f>
        <v>0</v>
      </c>
      <c r="S158" s="1137"/>
      <c r="T158" s="1137"/>
      <c r="U158" s="1148">
        <f t="shared" ref="U158:U162" si="185">V158+W158</f>
        <v>0</v>
      </c>
      <c r="V158" s="1137"/>
      <c r="W158" s="1137"/>
      <c r="X158" s="1148">
        <f t="shared" ref="X158:X162" si="186">Y158+Z158</f>
        <v>0</v>
      </c>
      <c r="Y158" s="1137"/>
      <c r="Z158" s="1137"/>
      <c r="AA158" s="1159">
        <f t="shared" si="166"/>
        <v>0</v>
      </c>
      <c r="AB158" s="1159">
        <f t="shared" si="167"/>
        <v>0</v>
      </c>
    </row>
    <row r="159" spans="2:28" s="5" customFormat="1" ht="12.75" customHeight="1" x14ac:dyDescent="0.2">
      <c r="B159" s="1564"/>
      <c r="C159" s="1138"/>
      <c r="D159" s="1565" t="s">
        <v>448</v>
      </c>
      <c r="E159" s="1139"/>
      <c r="F159" s="1140"/>
      <c r="G159" s="1160">
        <f>+E159*F159</f>
        <v>0</v>
      </c>
      <c r="H159" s="1137"/>
      <c r="I159" s="1137">
        <f t="shared" si="175"/>
        <v>0</v>
      </c>
      <c r="J159" s="1137"/>
      <c r="K159" s="1137"/>
      <c r="L159" s="1137">
        <f t="shared" si="182"/>
        <v>0</v>
      </c>
      <c r="M159" s="1137"/>
      <c r="N159" s="1137"/>
      <c r="O159" s="1137">
        <f t="shared" si="183"/>
        <v>0</v>
      </c>
      <c r="P159" s="1137"/>
      <c r="Q159" s="1137"/>
      <c r="R159" s="1137">
        <f t="shared" si="184"/>
        <v>0</v>
      </c>
      <c r="S159" s="1137"/>
      <c r="T159" s="1137"/>
      <c r="U159" s="1137">
        <f t="shared" si="185"/>
        <v>0</v>
      </c>
      <c r="V159" s="1137"/>
      <c r="W159" s="1137"/>
      <c r="X159" s="1137">
        <f t="shared" si="186"/>
        <v>0</v>
      </c>
      <c r="Y159" s="1137"/>
      <c r="Z159" s="1137"/>
      <c r="AA159" s="1159">
        <f t="shared" si="166"/>
        <v>0</v>
      </c>
      <c r="AB159" s="1159">
        <f t="shared" si="167"/>
        <v>0</v>
      </c>
    </row>
    <row r="160" spans="2:28" s="5" customFormat="1" ht="12.75" customHeight="1" x14ac:dyDescent="0.2">
      <c r="B160" s="1564"/>
      <c r="C160" s="1138"/>
      <c r="D160" s="1565" t="s">
        <v>448</v>
      </c>
      <c r="E160" s="1139"/>
      <c r="F160" s="1140"/>
      <c r="G160" s="1160">
        <f>+E160*F160</f>
        <v>0</v>
      </c>
      <c r="H160" s="1141"/>
      <c r="I160" s="1142">
        <f t="shared" si="175"/>
        <v>0</v>
      </c>
      <c r="J160" s="1142"/>
      <c r="K160" s="1142"/>
      <c r="L160" s="1142">
        <f t="shared" si="182"/>
        <v>0</v>
      </c>
      <c r="M160" s="1142"/>
      <c r="N160" s="1142"/>
      <c r="O160" s="1142">
        <f t="shared" si="183"/>
        <v>0</v>
      </c>
      <c r="P160" s="1142"/>
      <c r="Q160" s="1142"/>
      <c r="R160" s="1142">
        <f t="shared" si="184"/>
        <v>0</v>
      </c>
      <c r="S160" s="1142"/>
      <c r="T160" s="1142"/>
      <c r="U160" s="1142">
        <f t="shared" si="185"/>
        <v>0</v>
      </c>
      <c r="V160" s="1142"/>
      <c r="W160" s="1142"/>
      <c r="X160" s="1142">
        <f t="shared" si="186"/>
        <v>0</v>
      </c>
      <c r="Y160" s="1142"/>
      <c r="Z160" s="1142"/>
      <c r="AA160" s="1159">
        <f t="shared" si="166"/>
        <v>0</v>
      </c>
      <c r="AB160" s="1159">
        <f t="shared" si="167"/>
        <v>0</v>
      </c>
    </row>
    <row r="161" spans="2:28" s="5" customFormat="1" ht="12.75" customHeight="1" x14ac:dyDescent="0.2">
      <c r="B161" s="1564"/>
      <c r="C161" s="1138"/>
      <c r="D161" s="1565" t="s">
        <v>448</v>
      </c>
      <c r="E161" s="1139"/>
      <c r="F161" s="1140"/>
      <c r="G161" s="1160">
        <f>+E161*F161</f>
        <v>0</v>
      </c>
      <c r="H161" s="1141"/>
      <c r="I161" s="1142">
        <f t="shared" si="175"/>
        <v>0</v>
      </c>
      <c r="J161" s="1142"/>
      <c r="K161" s="1142"/>
      <c r="L161" s="1142">
        <f t="shared" si="182"/>
        <v>0</v>
      </c>
      <c r="M161" s="1142"/>
      <c r="N161" s="1142"/>
      <c r="O161" s="1142">
        <f t="shared" si="183"/>
        <v>0</v>
      </c>
      <c r="P161" s="1142"/>
      <c r="Q161" s="1142"/>
      <c r="R161" s="1142">
        <f t="shared" si="184"/>
        <v>0</v>
      </c>
      <c r="S161" s="1142"/>
      <c r="T161" s="1142"/>
      <c r="U161" s="1142">
        <f t="shared" si="185"/>
        <v>0</v>
      </c>
      <c r="V161" s="1142"/>
      <c r="W161" s="1142"/>
      <c r="X161" s="1142">
        <f t="shared" si="186"/>
        <v>0</v>
      </c>
      <c r="Y161" s="1142"/>
      <c r="Z161" s="1142"/>
      <c r="AA161" s="1159">
        <f t="shared" si="166"/>
        <v>0</v>
      </c>
      <c r="AB161" s="1159">
        <f t="shared" si="167"/>
        <v>0</v>
      </c>
    </row>
    <row r="162" spans="2:28" s="5" customFormat="1" ht="12.75" customHeight="1" x14ac:dyDescent="0.2">
      <c r="B162" s="1563"/>
      <c r="C162" s="1143"/>
      <c r="D162" s="1566" t="s">
        <v>448</v>
      </c>
      <c r="E162" s="1144"/>
      <c r="F162" s="1145"/>
      <c r="G162" s="1161">
        <f>+E162*F162</f>
        <v>0</v>
      </c>
      <c r="H162" s="1146"/>
      <c r="I162" s="1147">
        <f t="shared" si="175"/>
        <v>0</v>
      </c>
      <c r="J162" s="1147"/>
      <c r="K162" s="1147"/>
      <c r="L162" s="1147">
        <f t="shared" si="182"/>
        <v>0</v>
      </c>
      <c r="M162" s="1147"/>
      <c r="N162" s="1147"/>
      <c r="O162" s="1147">
        <f t="shared" si="183"/>
        <v>0</v>
      </c>
      <c r="P162" s="1147"/>
      <c r="Q162" s="1147"/>
      <c r="R162" s="1147">
        <f t="shared" si="184"/>
        <v>0</v>
      </c>
      <c r="S162" s="1147"/>
      <c r="T162" s="1147"/>
      <c r="U162" s="1147">
        <f t="shared" si="185"/>
        <v>0</v>
      </c>
      <c r="V162" s="1147"/>
      <c r="W162" s="1147"/>
      <c r="X162" s="1147">
        <f t="shared" si="186"/>
        <v>0</v>
      </c>
      <c r="Y162" s="1147"/>
      <c r="Z162" s="1147"/>
      <c r="AA162" s="1159">
        <f t="shared" si="166"/>
        <v>0</v>
      </c>
      <c r="AB162" s="1159">
        <f t="shared" si="167"/>
        <v>0</v>
      </c>
    </row>
    <row r="163" spans="2:28" s="5" customFormat="1" ht="12.75" customHeight="1" x14ac:dyDescent="0.15">
      <c r="B163" s="1135" t="s">
        <v>419</v>
      </c>
      <c r="C163" s="286" t="s">
        <v>552</v>
      </c>
      <c r="D163" s="14"/>
      <c r="E163" s="1136"/>
      <c r="F163" s="1137"/>
      <c r="G163" s="623">
        <f t="shared" ref="G163:I163" si="187">SUM(G164:G168)</f>
        <v>0</v>
      </c>
      <c r="H163" s="16">
        <f t="shared" si="187"/>
        <v>0</v>
      </c>
      <c r="I163" s="16">
        <f t="shared" si="187"/>
        <v>0</v>
      </c>
      <c r="J163" s="16">
        <f t="shared" ref="J163:K163" si="188">SUM(J164:J168)</f>
        <v>0</v>
      </c>
      <c r="K163" s="16">
        <f t="shared" si="188"/>
        <v>0</v>
      </c>
      <c r="L163" s="16">
        <f t="shared" ref="L163" si="189">SUM(L164:L168)</f>
        <v>0</v>
      </c>
      <c r="M163" s="16">
        <f t="shared" ref="M163:N163" si="190">SUM(M164:M168)</f>
        <v>0</v>
      </c>
      <c r="N163" s="16">
        <f t="shared" si="190"/>
        <v>0</v>
      </c>
      <c r="O163" s="16">
        <f t="shared" ref="O163" si="191">SUM(O164:O168)</f>
        <v>0</v>
      </c>
      <c r="P163" s="16">
        <f t="shared" ref="P163:Q163" si="192">SUM(P164:P168)</f>
        <v>0</v>
      </c>
      <c r="Q163" s="16">
        <f t="shared" si="192"/>
        <v>0</v>
      </c>
      <c r="R163" s="16">
        <f t="shared" ref="R163" si="193">SUM(R164:R168)</f>
        <v>0</v>
      </c>
      <c r="S163" s="16">
        <f t="shared" ref="S163:T163" si="194">SUM(S164:S168)</f>
        <v>0</v>
      </c>
      <c r="T163" s="16">
        <f t="shared" si="194"/>
        <v>0</v>
      </c>
      <c r="U163" s="16">
        <f t="shared" ref="U163" si="195">SUM(U164:U168)</f>
        <v>0</v>
      </c>
      <c r="V163" s="16">
        <f t="shared" ref="V163:W163" si="196">SUM(V164:V168)</f>
        <v>0</v>
      </c>
      <c r="W163" s="16">
        <f t="shared" si="196"/>
        <v>0</v>
      </c>
      <c r="X163" s="16">
        <f t="shared" ref="X163" si="197">SUM(X164:X168)</f>
        <v>0</v>
      </c>
      <c r="Y163" s="16">
        <f t="shared" ref="Y163:Z163" si="198">SUM(Y164:Y168)</f>
        <v>0</v>
      </c>
      <c r="Z163" s="16">
        <f t="shared" si="198"/>
        <v>0</v>
      </c>
      <c r="AA163" s="1159">
        <f t="shared" si="166"/>
        <v>0</v>
      </c>
      <c r="AB163" s="1159">
        <f t="shared" si="167"/>
        <v>0</v>
      </c>
    </row>
    <row r="164" spans="2:28" s="5" customFormat="1" ht="12.75" customHeight="1" x14ac:dyDescent="0.2">
      <c r="B164" s="1564"/>
      <c r="C164" s="1138"/>
      <c r="D164" s="1565" t="s">
        <v>448</v>
      </c>
      <c r="E164" s="1139"/>
      <c r="F164" s="1140"/>
      <c r="G164" s="1160">
        <f>+E164*F164</f>
        <v>0</v>
      </c>
      <c r="H164" s="1137"/>
      <c r="I164" s="1148">
        <f t="shared" si="175"/>
        <v>0</v>
      </c>
      <c r="J164" s="1142"/>
      <c r="K164" s="1142"/>
      <c r="L164" s="1148">
        <f t="shared" ref="L164:L168" si="199">M164+N164</f>
        <v>0</v>
      </c>
      <c r="M164" s="1142"/>
      <c r="N164" s="1142"/>
      <c r="O164" s="1148">
        <f t="shared" ref="O164:O168" si="200">P164+Q164</f>
        <v>0</v>
      </c>
      <c r="P164" s="1142"/>
      <c r="Q164" s="1142"/>
      <c r="R164" s="1148">
        <f t="shared" ref="R164:R168" si="201">S164+T164</f>
        <v>0</v>
      </c>
      <c r="S164" s="1142"/>
      <c r="T164" s="1142"/>
      <c r="U164" s="1148">
        <f t="shared" ref="U164:U168" si="202">V164+W164</f>
        <v>0</v>
      </c>
      <c r="V164" s="1142"/>
      <c r="W164" s="1142"/>
      <c r="X164" s="1148">
        <f t="shared" ref="X164:X168" si="203">Y164+Z164</f>
        <v>0</v>
      </c>
      <c r="Y164" s="1142"/>
      <c r="Z164" s="1142"/>
      <c r="AA164" s="1159">
        <f t="shared" si="166"/>
        <v>0</v>
      </c>
      <c r="AB164" s="1159">
        <f t="shared" si="167"/>
        <v>0</v>
      </c>
    </row>
    <row r="165" spans="2:28" s="5" customFormat="1" ht="12.75" customHeight="1" x14ac:dyDescent="0.2">
      <c r="B165" s="1564"/>
      <c r="C165" s="1138"/>
      <c r="D165" s="1565" t="s">
        <v>448</v>
      </c>
      <c r="E165" s="1139"/>
      <c r="F165" s="1140"/>
      <c r="G165" s="1160">
        <f>+E165*F165</f>
        <v>0</v>
      </c>
      <c r="H165" s="1137"/>
      <c r="I165" s="1137">
        <f t="shared" si="175"/>
        <v>0</v>
      </c>
      <c r="J165" s="1142"/>
      <c r="K165" s="1142"/>
      <c r="L165" s="1137">
        <f t="shared" si="199"/>
        <v>0</v>
      </c>
      <c r="M165" s="1142"/>
      <c r="N165" s="1142"/>
      <c r="O165" s="1137">
        <f t="shared" si="200"/>
        <v>0</v>
      </c>
      <c r="P165" s="1142"/>
      <c r="Q165" s="1142"/>
      <c r="R165" s="1137">
        <f t="shared" si="201"/>
        <v>0</v>
      </c>
      <c r="S165" s="1142"/>
      <c r="T165" s="1142"/>
      <c r="U165" s="1137">
        <f t="shared" si="202"/>
        <v>0</v>
      </c>
      <c r="V165" s="1142"/>
      <c r="W165" s="1142"/>
      <c r="X165" s="1137">
        <f t="shared" si="203"/>
        <v>0</v>
      </c>
      <c r="Y165" s="1142"/>
      <c r="Z165" s="1142"/>
      <c r="AA165" s="1159">
        <f t="shared" si="166"/>
        <v>0</v>
      </c>
      <c r="AB165" s="1159">
        <f t="shared" si="167"/>
        <v>0</v>
      </c>
    </row>
    <row r="166" spans="2:28" s="5" customFormat="1" ht="12.75" customHeight="1" x14ac:dyDescent="0.2">
      <c r="B166" s="1564"/>
      <c r="C166" s="1138"/>
      <c r="D166" s="1565" t="s">
        <v>448</v>
      </c>
      <c r="E166" s="1139"/>
      <c r="F166" s="1140"/>
      <c r="G166" s="1160">
        <f>+E166*F166</f>
        <v>0</v>
      </c>
      <c r="H166" s="1141"/>
      <c r="I166" s="1142">
        <f t="shared" si="175"/>
        <v>0</v>
      </c>
      <c r="J166" s="1142"/>
      <c r="K166" s="1142"/>
      <c r="L166" s="1142">
        <f t="shared" si="199"/>
        <v>0</v>
      </c>
      <c r="M166" s="1142"/>
      <c r="N166" s="1142"/>
      <c r="O166" s="1142">
        <f t="shared" si="200"/>
        <v>0</v>
      </c>
      <c r="P166" s="1142"/>
      <c r="Q166" s="1142"/>
      <c r="R166" s="1142">
        <f t="shared" si="201"/>
        <v>0</v>
      </c>
      <c r="S166" s="1142"/>
      <c r="T166" s="1142"/>
      <c r="U166" s="1142">
        <f t="shared" si="202"/>
        <v>0</v>
      </c>
      <c r="V166" s="1142"/>
      <c r="W166" s="1142"/>
      <c r="X166" s="1142">
        <f t="shared" si="203"/>
        <v>0</v>
      </c>
      <c r="Y166" s="1142"/>
      <c r="Z166" s="1142"/>
      <c r="AA166" s="1159">
        <f t="shared" si="166"/>
        <v>0</v>
      </c>
      <c r="AB166" s="1159">
        <f t="shared" si="167"/>
        <v>0</v>
      </c>
    </row>
    <row r="167" spans="2:28" s="5" customFormat="1" ht="12.75" customHeight="1" x14ac:dyDescent="0.2">
      <c r="B167" s="1564"/>
      <c r="C167" s="1138"/>
      <c r="D167" s="1565" t="s">
        <v>448</v>
      </c>
      <c r="E167" s="1139"/>
      <c r="F167" s="1140"/>
      <c r="G167" s="1160">
        <f>+E167*F167</f>
        <v>0</v>
      </c>
      <c r="H167" s="1141"/>
      <c r="I167" s="1142">
        <f t="shared" si="175"/>
        <v>0</v>
      </c>
      <c r="J167" s="1142"/>
      <c r="K167" s="1142"/>
      <c r="L167" s="1142">
        <f t="shared" si="199"/>
        <v>0</v>
      </c>
      <c r="M167" s="1142"/>
      <c r="N167" s="1142"/>
      <c r="O167" s="1142">
        <f t="shared" si="200"/>
        <v>0</v>
      </c>
      <c r="P167" s="1142"/>
      <c r="Q167" s="1142"/>
      <c r="R167" s="1142">
        <f t="shared" si="201"/>
        <v>0</v>
      </c>
      <c r="S167" s="1142"/>
      <c r="T167" s="1142"/>
      <c r="U167" s="1142">
        <f t="shared" si="202"/>
        <v>0</v>
      </c>
      <c r="V167" s="1142"/>
      <c r="W167" s="1142"/>
      <c r="X167" s="1142">
        <f t="shared" si="203"/>
        <v>0</v>
      </c>
      <c r="Y167" s="1142"/>
      <c r="Z167" s="1142"/>
      <c r="AA167" s="1159">
        <f t="shared" si="166"/>
        <v>0</v>
      </c>
      <c r="AB167" s="1159">
        <f t="shared" si="167"/>
        <v>0</v>
      </c>
    </row>
    <row r="168" spans="2:28" s="5" customFormat="1" ht="12.75" customHeight="1" x14ac:dyDescent="0.2">
      <c r="B168" s="1563"/>
      <c r="C168" s="1143"/>
      <c r="D168" s="1566" t="s">
        <v>448</v>
      </c>
      <c r="E168" s="1144"/>
      <c r="F168" s="1145"/>
      <c r="G168" s="1161">
        <f>+E168*F168</f>
        <v>0</v>
      </c>
      <c r="H168" s="1146"/>
      <c r="I168" s="1147">
        <f t="shared" si="175"/>
        <v>0</v>
      </c>
      <c r="J168" s="1147"/>
      <c r="K168" s="1147"/>
      <c r="L168" s="1147">
        <f t="shared" si="199"/>
        <v>0</v>
      </c>
      <c r="M168" s="1147"/>
      <c r="N168" s="1147"/>
      <c r="O168" s="1147">
        <f t="shared" si="200"/>
        <v>0</v>
      </c>
      <c r="P168" s="1147"/>
      <c r="Q168" s="1147"/>
      <c r="R168" s="1147">
        <f t="shared" si="201"/>
        <v>0</v>
      </c>
      <c r="S168" s="1147"/>
      <c r="T168" s="1147"/>
      <c r="U168" s="1147">
        <f t="shared" si="202"/>
        <v>0</v>
      </c>
      <c r="V168" s="1147"/>
      <c r="W168" s="1147"/>
      <c r="X168" s="1147">
        <f t="shared" si="203"/>
        <v>0</v>
      </c>
      <c r="Y168" s="1147"/>
      <c r="Z168" s="1147"/>
      <c r="AA168" s="1159">
        <f t="shared" si="166"/>
        <v>0</v>
      </c>
      <c r="AB168" s="1159">
        <f t="shared" si="167"/>
        <v>0</v>
      </c>
    </row>
    <row r="169" spans="2:28" s="5" customFormat="1" ht="12.75" customHeight="1" x14ac:dyDescent="0.15">
      <c r="B169" s="1135" t="s">
        <v>419</v>
      </c>
      <c r="C169" s="286" t="s">
        <v>553</v>
      </c>
      <c r="D169" s="14"/>
      <c r="E169" s="1136"/>
      <c r="F169" s="1137"/>
      <c r="G169" s="623">
        <f t="shared" ref="G169:I169" si="204">SUM(G170:G174)</f>
        <v>0</v>
      </c>
      <c r="H169" s="16">
        <f t="shared" si="204"/>
        <v>0</v>
      </c>
      <c r="I169" s="16">
        <f t="shared" si="204"/>
        <v>0</v>
      </c>
      <c r="J169" s="20">
        <f t="shared" ref="J169:K169" si="205">SUM(J170:J174)</f>
        <v>0</v>
      </c>
      <c r="K169" s="20">
        <f t="shared" si="205"/>
        <v>0</v>
      </c>
      <c r="L169" s="16">
        <f t="shared" ref="L169" si="206">SUM(L170:L174)</f>
        <v>0</v>
      </c>
      <c r="M169" s="20">
        <f t="shared" ref="M169:N169" si="207">SUM(M170:M174)</f>
        <v>0</v>
      </c>
      <c r="N169" s="20">
        <f t="shared" si="207"/>
        <v>0</v>
      </c>
      <c r="O169" s="16">
        <f t="shared" ref="O169" si="208">SUM(O170:O174)</f>
        <v>0</v>
      </c>
      <c r="P169" s="20">
        <f t="shared" ref="P169:Q169" si="209">SUM(P170:P174)</f>
        <v>0</v>
      </c>
      <c r="Q169" s="20">
        <f t="shared" si="209"/>
        <v>0</v>
      </c>
      <c r="R169" s="16">
        <f t="shared" ref="R169" si="210">SUM(R170:R174)</f>
        <v>0</v>
      </c>
      <c r="S169" s="20">
        <f t="shared" ref="S169:T169" si="211">SUM(S170:S174)</f>
        <v>0</v>
      </c>
      <c r="T169" s="20">
        <f t="shared" si="211"/>
        <v>0</v>
      </c>
      <c r="U169" s="16">
        <f t="shared" ref="U169" si="212">SUM(U170:U174)</f>
        <v>0</v>
      </c>
      <c r="V169" s="20">
        <f t="shared" ref="V169:W169" si="213">SUM(V170:V174)</f>
        <v>0</v>
      </c>
      <c r="W169" s="20">
        <f t="shared" si="213"/>
        <v>0</v>
      </c>
      <c r="X169" s="16">
        <f t="shared" ref="X169" si="214">SUM(X170:X174)</f>
        <v>0</v>
      </c>
      <c r="Y169" s="20">
        <f t="shared" ref="Y169:Z169" si="215">SUM(Y170:Y174)</f>
        <v>0</v>
      </c>
      <c r="Z169" s="20">
        <f t="shared" si="215"/>
        <v>0</v>
      </c>
      <c r="AA169" s="1159">
        <f t="shared" si="166"/>
        <v>0</v>
      </c>
      <c r="AB169" s="1159">
        <f t="shared" si="167"/>
        <v>0</v>
      </c>
    </row>
    <row r="170" spans="2:28" s="5" customFormat="1" ht="12.75" customHeight="1" x14ac:dyDescent="0.2">
      <c r="B170" s="1564"/>
      <c r="C170" s="1138"/>
      <c r="D170" s="1565" t="s">
        <v>448</v>
      </c>
      <c r="E170" s="1139"/>
      <c r="F170" s="1140"/>
      <c r="G170" s="1160">
        <f>+E170*F170</f>
        <v>0</v>
      </c>
      <c r="H170" s="1137"/>
      <c r="I170" s="1148">
        <f t="shared" si="175"/>
        <v>0</v>
      </c>
      <c r="J170" s="1137"/>
      <c r="K170" s="1137"/>
      <c r="L170" s="1148">
        <f t="shared" ref="L170:L174" si="216">M170+N170</f>
        <v>0</v>
      </c>
      <c r="M170" s="1137"/>
      <c r="N170" s="1137"/>
      <c r="O170" s="1148">
        <f t="shared" ref="O170:O174" si="217">P170+Q170</f>
        <v>0</v>
      </c>
      <c r="P170" s="1137"/>
      <c r="Q170" s="1137"/>
      <c r="R170" s="1148">
        <f t="shared" ref="R170:R174" si="218">S170+T170</f>
        <v>0</v>
      </c>
      <c r="S170" s="1137"/>
      <c r="T170" s="1137"/>
      <c r="U170" s="1148">
        <f t="shared" ref="U170:U174" si="219">V170+W170</f>
        <v>0</v>
      </c>
      <c r="V170" s="1137"/>
      <c r="W170" s="1137"/>
      <c r="X170" s="1148">
        <f t="shared" ref="X170:X174" si="220">Y170+Z170</f>
        <v>0</v>
      </c>
      <c r="Y170" s="1137"/>
      <c r="Z170" s="1137"/>
      <c r="AA170" s="1159">
        <f t="shared" si="166"/>
        <v>0</v>
      </c>
      <c r="AB170" s="1159">
        <f t="shared" si="167"/>
        <v>0</v>
      </c>
    </row>
    <row r="171" spans="2:28" s="5" customFormat="1" ht="12.75" customHeight="1" x14ac:dyDescent="0.2">
      <c r="B171" s="1564"/>
      <c r="C171" s="1138"/>
      <c r="D171" s="1565" t="s">
        <v>448</v>
      </c>
      <c r="E171" s="1139"/>
      <c r="F171" s="1140"/>
      <c r="G171" s="1160">
        <f>+E171*F171</f>
        <v>0</v>
      </c>
      <c r="H171" s="1137"/>
      <c r="I171" s="1137">
        <f t="shared" si="175"/>
        <v>0</v>
      </c>
      <c r="J171" s="1137"/>
      <c r="K171" s="1137"/>
      <c r="L171" s="1137">
        <f t="shared" si="216"/>
        <v>0</v>
      </c>
      <c r="M171" s="1137"/>
      <c r="N171" s="1137"/>
      <c r="O171" s="1137">
        <f t="shared" si="217"/>
        <v>0</v>
      </c>
      <c r="P171" s="1137"/>
      <c r="Q171" s="1137"/>
      <c r="R171" s="1137">
        <f t="shared" si="218"/>
        <v>0</v>
      </c>
      <c r="S171" s="1137"/>
      <c r="T171" s="1137"/>
      <c r="U171" s="1137">
        <f t="shared" si="219"/>
        <v>0</v>
      </c>
      <c r="V171" s="1137"/>
      <c r="W171" s="1137"/>
      <c r="X171" s="1137">
        <f t="shared" si="220"/>
        <v>0</v>
      </c>
      <c r="Y171" s="1137"/>
      <c r="Z171" s="1137"/>
      <c r="AA171" s="1159">
        <f t="shared" si="166"/>
        <v>0</v>
      </c>
      <c r="AB171" s="1159">
        <f t="shared" si="167"/>
        <v>0</v>
      </c>
    </row>
    <row r="172" spans="2:28" s="5" customFormat="1" ht="12.75" customHeight="1" x14ac:dyDescent="0.2">
      <c r="B172" s="1564"/>
      <c r="C172" s="1138"/>
      <c r="D172" s="1565" t="s">
        <v>448</v>
      </c>
      <c r="E172" s="1139"/>
      <c r="F172" s="1140"/>
      <c r="G172" s="1160">
        <f>+E172*F172</f>
        <v>0</v>
      </c>
      <c r="H172" s="1141"/>
      <c r="I172" s="1142">
        <f t="shared" si="175"/>
        <v>0</v>
      </c>
      <c r="J172" s="1142"/>
      <c r="K172" s="1142"/>
      <c r="L172" s="1142">
        <f t="shared" si="216"/>
        <v>0</v>
      </c>
      <c r="M172" s="1142"/>
      <c r="N172" s="1142"/>
      <c r="O172" s="1142">
        <f t="shared" si="217"/>
        <v>0</v>
      </c>
      <c r="P172" s="1142"/>
      <c r="Q172" s="1142"/>
      <c r="R172" s="1142">
        <f t="shared" si="218"/>
        <v>0</v>
      </c>
      <c r="S172" s="1142"/>
      <c r="T172" s="1142"/>
      <c r="U172" s="1142">
        <f t="shared" si="219"/>
        <v>0</v>
      </c>
      <c r="V172" s="1142"/>
      <c r="W172" s="1142"/>
      <c r="X172" s="1142">
        <f t="shared" si="220"/>
        <v>0</v>
      </c>
      <c r="Y172" s="1142"/>
      <c r="Z172" s="1142"/>
      <c r="AA172" s="1159">
        <f t="shared" si="166"/>
        <v>0</v>
      </c>
      <c r="AB172" s="1159">
        <f t="shared" si="167"/>
        <v>0</v>
      </c>
    </row>
    <row r="173" spans="2:28" s="5" customFormat="1" ht="12.75" customHeight="1" x14ac:dyDescent="0.2">
      <c r="B173" s="1564"/>
      <c r="C173" s="1138"/>
      <c r="D173" s="1565" t="s">
        <v>448</v>
      </c>
      <c r="E173" s="1139"/>
      <c r="F173" s="1140"/>
      <c r="G173" s="1160">
        <f>+E173*F173</f>
        <v>0</v>
      </c>
      <c r="H173" s="1141"/>
      <c r="I173" s="1142">
        <f t="shared" si="175"/>
        <v>0</v>
      </c>
      <c r="J173" s="1142"/>
      <c r="K173" s="1142"/>
      <c r="L173" s="1142">
        <f t="shared" si="216"/>
        <v>0</v>
      </c>
      <c r="M173" s="1142"/>
      <c r="N173" s="1142"/>
      <c r="O173" s="1142">
        <f t="shared" si="217"/>
        <v>0</v>
      </c>
      <c r="P173" s="1142"/>
      <c r="Q173" s="1142"/>
      <c r="R173" s="1142">
        <f t="shared" si="218"/>
        <v>0</v>
      </c>
      <c r="S173" s="1142"/>
      <c r="T173" s="1142"/>
      <c r="U173" s="1142">
        <f t="shared" si="219"/>
        <v>0</v>
      </c>
      <c r="V173" s="1142"/>
      <c r="W173" s="1142"/>
      <c r="X173" s="1142">
        <f t="shared" si="220"/>
        <v>0</v>
      </c>
      <c r="Y173" s="1142"/>
      <c r="Z173" s="1142"/>
      <c r="AA173" s="1159">
        <f t="shared" si="166"/>
        <v>0</v>
      </c>
      <c r="AB173" s="1159">
        <f t="shared" si="167"/>
        <v>0</v>
      </c>
    </row>
    <row r="174" spans="2:28" s="5" customFormat="1" ht="12.75" customHeight="1" x14ac:dyDescent="0.2">
      <c r="B174" s="1563"/>
      <c r="C174" s="1143"/>
      <c r="D174" s="1566" t="s">
        <v>448</v>
      </c>
      <c r="E174" s="1144"/>
      <c r="F174" s="1145"/>
      <c r="G174" s="1160">
        <f>+E174*F174</f>
        <v>0</v>
      </c>
      <c r="H174" s="1141"/>
      <c r="I174" s="1147">
        <f t="shared" si="175"/>
        <v>0</v>
      </c>
      <c r="J174" s="1142"/>
      <c r="K174" s="1142"/>
      <c r="L174" s="1147">
        <f t="shared" si="216"/>
        <v>0</v>
      </c>
      <c r="M174" s="1142"/>
      <c r="N174" s="1142"/>
      <c r="O174" s="1147">
        <f t="shared" si="217"/>
        <v>0</v>
      </c>
      <c r="P174" s="1142"/>
      <c r="Q174" s="1142"/>
      <c r="R174" s="1147">
        <f t="shared" si="218"/>
        <v>0</v>
      </c>
      <c r="S174" s="1142"/>
      <c r="T174" s="1142"/>
      <c r="U174" s="1147">
        <f t="shared" si="219"/>
        <v>0</v>
      </c>
      <c r="V174" s="1142"/>
      <c r="W174" s="1142"/>
      <c r="X174" s="1147">
        <f t="shared" si="220"/>
        <v>0</v>
      </c>
      <c r="Y174" s="1142"/>
      <c r="Z174" s="1142"/>
      <c r="AA174" s="1159">
        <f t="shared" si="166"/>
        <v>0</v>
      </c>
      <c r="AB174" s="1159">
        <f t="shared" si="167"/>
        <v>0</v>
      </c>
    </row>
    <row r="175" spans="2:28" s="5" customFormat="1" ht="15" customHeight="1" x14ac:dyDescent="0.15">
      <c r="B175" s="1647" t="s">
        <v>287</v>
      </c>
      <c r="C175" s="1627"/>
      <c r="D175" s="1627"/>
      <c r="E175" s="1627"/>
      <c r="F175" s="1627"/>
      <c r="G175" s="628">
        <f t="shared" ref="G175:Z175" si="221">+G15+G47+G79+G111+G143</f>
        <v>0</v>
      </c>
      <c r="H175" s="11">
        <f t="shared" si="221"/>
        <v>0</v>
      </c>
      <c r="I175" s="11">
        <f t="shared" si="221"/>
        <v>0</v>
      </c>
      <c r="J175" s="11">
        <f t="shared" si="221"/>
        <v>0</v>
      </c>
      <c r="K175" s="11">
        <f t="shared" si="221"/>
        <v>0</v>
      </c>
      <c r="L175" s="11">
        <f t="shared" si="221"/>
        <v>0</v>
      </c>
      <c r="M175" s="11">
        <f t="shared" si="221"/>
        <v>0</v>
      </c>
      <c r="N175" s="11">
        <f t="shared" si="221"/>
        <v>0</v>
      </c>
      <c r="O175" s="11">
        <f t="shared" si="221"/>
        <v>0</v>
      </c>
      <c r="P175" s="11">
        <f t="shared" si="221"/>
        <v>0</v>
      </c>
      <c r="Q175" s="11">
        <f t="shared" si="221"/>
        <v>0</v>
      </c>
      <c r="R175" s="11">
        <f t="shared" si="221"/>
        <v>0</v>
      </c>
      <c r="S175" s="11">
        <f t="shared" si="221"/>
        <v>0</v>
      </c>
      <c r="T175" s="11">
        <f t="shared" si="221"/>
        <v>0</v>
      </c>
      <c r="U175" s="11">
        <f t="shared" si="221"/>
        <v>0</v>
      </c>
      <c r="V175" s="11">
        <f t="shared" si="221"/>
        <v>0</v>
      </c>
      <c r="W175" s="11">
        <f t="shared" si="221"/>
        <v>0</v>
      </c>
      <c r="X175" s="11">
        <f t="shared" si="221"/>
        <v>0</v>
      </c>
      <c r="Y175" s="11">
        <f t="shared" si="221"/>
        <v>0</v>
      </c>
      <c r="Z175" s="11">
        <f t="shared" si="221"/>
        <v>0</v>
      </c>
      <c r="AA175" s="1159">
        <f t="shared" si="166"/>
        <v>0</v>
      </c>
      <c r="AB175" s="1159">
        <f t="shared" si="167"/>
        <v>0</v>
      </c>
    </row>
    <row r="176" spans="2:28" s="5" customFormat="1" ht="30" customHeight="1" x14ac:dyDescent="0.15">
      <c r="B176" s="1567" t="s">
        <v>288</v>
      </c>
      <c r="C176" s="1568">
        <f>+'CRONOGRAMA ACTIVIDADES'!B79</f>
        <v>3.2</v>
      </c>
      <c r="D176" s="1644">
        <f>+'CRONOGRAMA ACTIVIDADES'!C79</f>
        <v>0</v>
      </c>
      <c r="E176" s="1645"/>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159">
        <f t="shared" si="166"/>
        <v>0</v>
      </c>
      <c r="AB176" s="1159">
        <f t="shared" si="167"/>
        <v>0</v>
      </c>
    </row>
    <row r="177" spans="2:28" s="47" customFormat="1" ht="26.25" customHeight="1" x14ac:dyDescent="0.15">
      <c r="B177" s="52">
        <f>+'CRONOGRAMA ACTIVIDADES'!C83</f>
        <v>0</v>
      </c>
      <c r="C177" s="232" t="str">
        <f>+'CRONOGRAMA ACTIVIDADES'!B83</f>
        <v>3.2.1</v>
      </c>
      <c r="D177" s="625" t="str">
        <f>+'CRONOGRAMA ACTIVIDADES'!D83</f>
        <v>Unidad medida</v>
      </c>
      <c r="E177" s="626">
        <f>+'CRONOGRAMA ACTIVIDADES'!E83</f>
        <v>0</v>
      </c>
      <c r="F177" s="624"/>
      <c r="G177" s="624">
        <f t="shared" ref="G177:Z177" si="222">+G179+G185+G191+G197+G203</f>
        <v>0</v>
      </c>
      <c r="H177" s="12">
        <f t="shared" si="222"/>
        <v>0</v>
      </c>
      <c r="I177" s="12">
        <f t="shared" si="222"/>
        <v>0</v>
      </c>
      <c r="J177" s="12">
        <f t="shared" si="222"/>
        <v>0</v>
      </c>
      <c r="K177" s="12">
        <f t="shared" si="222"/>
        <v>0</v>
      </c>
      <c r="L177" s="12">
        <f t="shared" si="222"/>
        <v>0</v>
      </c>
      <c r="M177" s="12">
        <f t="shared" si="222"/>
        <v>0</v>
      </c>
      <c r="N177" s="12">
        <f t="shared" si="222"/>
        <v>0</v>
      </c>
      <c r="O177" s="12">
        <f t="shared" si="222"/>
        <v>0</v>
      </c>
      <c r="P177" s="12">
        <f t="shared" si="222"/>
        <v>0</v>
      </c>
      <c r="Q177" s="12">
        <f t="shared" si="222"/>
        <v>0</v>
      </c>
      <c r="R177" s="12">
        <f t="shared" si="222"/>
        <v>0</v>
      </c>
      <c r="S177" s="12">
        <f t="shared" si="222"/>
        <v>0</v>
      </c>
      <c r="T177" s="12">
        <f t="shared" si="222"/>
        <v>0</v>
      </c>
      <c r="U177" s="12">
        <f t="shared" si="222"/>
        <v>0</v>
      </c>
      <c r="V177" s="12">
        <f t="shared" si="222"/>
        <v>0</v>
      </c>
      <c r="W177" s="12">
        <f t="shared" si="222"/>
        <v>0</v>
      </c>
      <c r="X177" s="12">
        <f t="shared" si="222"/>
        <v>0</v>
      </c>
      <c r="Y177" s="12">
        <f t="shared" si="222"/>
        <v>0</v>
      </c>
      <c r="Z177" s="12">
        <f t="shared" si="222"/>
        <v>0</v>
      </c>
      <c r="AA177" s="1159">
        <f>X177+U177+R177+O177+L177+I177+H177</f>
        <v>0</v>
      </c>
      <c r="AB177" s="1159">
        <f>+AA177-G177</f>
        <v>0</v>
      </c>
    </row>
    <row r="178" spans="2:28" s="5" customFormat="1" ht="26.25" customHeight="1" x14ac:dyDescent="0.15">
      <c r="B178" s="633" t="s">
        <v>768</v>
      </c>
      <c r="C178" s="634"/>
      <c r="D178" s="2014"/>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6"/>
      <c r="AA178" s="1163"/>
      <c r="AB178" s="1163"/>
    </row>
    <row r="179" spans="2:28" s="5" customFormat="1" ht="12.75" customHeight="1" x14ac:dyDescent="0.15">
      <c r="B179" s="1135" t="s">
        <v>419</v>
      </c>
      <c r="C179" s="286" t="s">
        <v>554</v>
      </c>
      <c r="D179" s="14"/>
      <c r="E179" s="1136"/>
      <c r="F179" s="1137"/>
      <c r="G179" s="623">
        <f t="shared" ref="G179:H179" si="223">SUM(G180:G184)</f>
        <v>0</v>
      </c>
      <c r="H179" s="16">
        <f t="shared" si="223"/>
        <v>0</v>
      </c>
      <c r="I179" s="16">
        <f t="shared" ref="I179" si="224">SUM(I180:I184)</f>
        <v>0</v>
      </c>
      <c r="J179" s="16">
        <f t="shared" ref="J179:K179" si="225">SUM(J180:J184)</f>
        <v>0</v>
      </c>
      <c r="K179" s="16">
        <f t="shared" si="225"/>
        <v>0</v>
      </c>
      <c r="L179" s="16">
        <f t="shared" ref="L179" si="226">SUM(L180:L184)</f>
        <v>0</v>
      </c>
      <c r="M179" s="16">
        <f t="shared" ref="M179:N179" si="227">SUM(M180:M184)</f>
        <v>0</v>
      </c>
      <c r="N179" s="16">
        <f t="shared" si="227"/>
        <v>0</v>
      </c>
      <c r="O179" s="16">
        <f t="shared" ref="O179" si="228">SUM(O180:O184)</f>
        <v>0</v>
      </c>
      <c r="P179" s="16">
        <f t="shared" ref="P179:Q179" si="229">SUM(P180:P184)</f>
        <v>0</v>
      </c>
      <c r="Q179" s="16">
        <f t="shared" si="229"/>
        <v>0</v>
      </c>
      <c r="R179" s="16">
        <f t="shared" ref="R179" si="230">SUM(R180:R184)</f>
        <v>0</v>
      </c>
      <c r="S179" s="16">
        <f t="shared" ref="S179:T179" si="231">SUM(S180:S184)</f>
        <v>0</v>
      </c>
      <c r="T179" s="16">
        <f t="shared" si="231"/>
        <v>0</v>
      </c>
      <c r="U179" s="16">
        <f t="shared" ref="U179" si="232">SUM(U180:U184)</f>
        <v>0</v>
      </c>
      <c r="V179" s="16">
        <f t="shared" ref="V179:W179" si="233">SUM(V180:V184)</f>
        <v>0</v>
      </c>
      <c r="W179" s="16">
        <f t="shared" si="233"/>
        <v>0</v>
      </c>
      <c r="X179" s="16">
        <f t="shared" ref="X179" si="234">SUM(X180:X184)</f>
        <v>0</v>
      </c>
      <c r="Y179" s="16">
        <f t="shared" ref="Y179:Z179" si="235">SUM(Y180:Y184)</f>
        <v>0</v>
      </c>
      <c r="Z179" s="16">
        <f t="shared" si="235"/>
        <v>0</v>
      </c>
      <c r="AA179" s="1159">
        <f t="shared" ref="AA179:AA208" si="236">X179+U179+R179+O179+L179+I179+H179</f>
        <v>0</v>
      </c>
      <c r="AB179" s="1159">
        <f t="shared" ref="AB179:AB208" si="237">+AA179-G179</f>
        <v>0</v>
      </c>
    </row>
    <row r="180" spans="2:28" s="5" customFormat="1" ht="12.75" customHeight="1" x14ac:dyDescent="0.2">
      <c r="B180" s="1564"/>
      <c r="C180" s="1138"/>
      <c r="D180" s="1565" t="s">
        <v>448</v>
      </c>
      <c r="E180" s="1139"/>
      <c r="F180" s="1140"/>
      <c r="G180" s="1160">
        <f>+E180*F180</f>
        <v>0</v>
      </c>
      <c r="H180" s="1137"/>
      <c r="I180" s="1137">
        <f t="shared" ref="I180:I184" si="238">J180+K180</f>
        <v>0</v>
      </c>
      <c r="J180" s="1137"/>
      <c r="K180" s="1137"/>
      <c r="L180" s="1137">
        <f t="shared" ref="L180:L184" si="239">M180+N180</f>
        <v>0</v>
      </c>
      <c r="M180" s="1137"/>
      <c r="N180" s="1137"/>
      <c r="O180" s="1137">
        <f t="shared" ref="O180:O184" si="240">P180+Q180</f>
        <v>0</v>
      </c>
      <c r="P180" s="1137"/>
      <c r="Q180" s="1137"/>
      <c r="R180" s="1137">
        <f t="shared" ref="R180:R184" si="241">S180+T180</f>
        <v>0</v>
      </c>
      <c r="S180" s="1137"/>
      <c r="T180" s="1137"/>
      <c r="U180" s="1137">
        <f t="shared" ref="U180:U184" si="242">V180+W180</f>
        <v>0</v>
      </c>
      <c r="V180" s="1137"/>
      <c r="W180" s="1137"/>
      <c r="X180" s="1137">
        <f t="shared" ref="X180:X184" si="243">Y180+Z180</f>
        <v>0</v>
      </c>
      <c r="Y180" s="1137"/>
      <c r="Z180" s="1137"/>
      <c r="AA180" s="1159">
        <f t="shared" si="236"/>
        <v>0</v>
      </c>
      <c r="AB180" s="1159">
        <f t="shared" si="237"/>
        <v>0</v>
      </c>
    </row>
    <row r="181" spans="2:28" s="5" customFormat="1" ht="12.75" customHeight="1" x14ac:dyDescent="0.2">
      <c r="B181" s="1564"/>
      <c r="C181" s="1138"/>
      <c r="D181" s="1565" t="s">
        <v>448</v>
      </c>
      <c r="E181" s="1139"/>
      <c r="F181" s="1140"/>
      <c r="G181" s="1160">
        <f>+E181*F181</f>
        <v>0</v>
      </c>
      <c r="H181" s="1137"/>
      <c r="I181" s="1137">
        <f t="shared" si="238"/>
        <v>0</v>
      </c>
      <c r="J181" s="1137"/>
      <c r="K181" s="1137"/>
      <c r="L181" s="1137">
        <f t="shared" si="239"/>
        <v>0</v>
      </c>
      <c r="M181" s="1137"/>
      <c r="N181" s="1137"/>
      <c r="O181" s="1137">
        <f t="shared" si="240"/>
        <v>0</v>
      </c>
      <c r="P181" s="1137"/>
      <c r="Q181" s="1137"/>
      <c r="R181" s="1137">
        <f t="shared" si="241"/>
        <v>0</v>
      </c>
      <c r="S181" s="1137"/>
      <c r="T181" s="1137"/>
      <c r="U181" s="1137">
        <f t="shared" si="242"/>
        <v>0</v>
      </c>
      <c r="V181" s="1137"/>
      <c r="W181" s="1137"/>
      <c r="X181" s="1137">
        <f t="shared" si="243"/>
        <v>0</v>
      </c>
      <c r="Y181" s="1137"/>
      <c r="Z181" s="1137"/>
      <c r="AA181" s="1159">
        <f t="shared" si="236"/>
        <v>0</v>
      </c>
      <c r="AB181" s="1159">
        <f t="shared" si="237"/>
        <v>0</v>
      </c>
    </row>
    <row r="182" spans="2:28" s="5" customFormat="1" ht="12.75" customHeight="1" x14ac:dyDescent="0.2">
      <c r="B182" s="1564"/>
      <c r="C182" s="1138"/>
      <c r="D182" s="1565" t="s">
        <v>448</v>
      </c>
      <c r="E182" s="1139"/>
      <c r="F182" s="1140"/>
      <c r="G182" s="1160">
        <f>+E182*F182</f>
        <v>0</v>
      </c>
      <c r="H182" s="1141"/>
      <c r="I182" s="1142">
        <f t="shared" si="238"/>
        <v>0</v>
      </c>
      <c r="J182" s="1142"/>
      <c r="K182" s="1142"/>
      <c r="L182" s="1142">
        <f t="shared" si="239"/>
        <v>0</v>
      </c>
      <c r="M182" s="1142"/>
      <c r="N182" s="1142"/>
      <c r="O182" s="1142">
        <f t="shared" si="240"/>
        <v>0</v>
      </c>
      <c r="P182" s="1142"/>
      <c r="Q182" s="1142"/>
      <c r="R182" s="1142">
        <f t="shared" si="241"/>
        <v>0</v>
      </c>
      <c r="S182" s="1142"/>
      <c r="T182" s="1142"/>
      <c r="U182" s="1142">
        <f t="shared" si="242"/>
        <v>0</v>
      </c>
      <c r="V182" s="1142"/>
      <c r="W182" s="1142"/>
      <c r="X182" s="1142">
        <f t="shared" si="243"/>
        <v>0</v>
      </c>
      <c r="Y182" s="1142"/>
      <c r="Z182" s="1142"/>
      <c r="AA182" s="1159">
        <f t="shared" si="236"/>
        <v>0</v>
      </c>
      <c r="AB182" s="1159">
        <f t="shared" si="237"/>
        <v>0</v>
      </c>
    </row>
    <row r="183" spans="2:28" s="5" customFormat="1" ht="12.75" customHeight="1" x14ac:dyDescent="0.2">
      <c r="B183" s="1564"/>
      <c r="C183" s="1138"/>
      <c r="D183" s="1565" t="s">
        <v>448</v>
      </c>
      <c r="E183" s="1139"/>
      <c r="F183" s="1140"/>
      <c r="G183" s="1160">
        <f>+E183*F183</f>
        <v>0</v>
      </c>
      <c r="H183" s="1141"/>
      <c r="I183" s="1142">
        <f t="shared" si="238"/>
        <v>0</v>
      </c>
      <c r="J183" s="1142"/>
      <c r="K183" s="1142"/>
      <c r="L183" s="1142">
        <f t="shared" si="239"/>
        <v>0</v>
      </c>
      <c r="M183" s="1142"/>
      <c r="N183" s="1142"/>
      <c r="O183" s="1142">
        <f t="shared" si="240"/>
        <v>0</v>
      </c>
      <c r="P183" s="1142"/>
      <c r="Q183" s="1142"/>
      <c r="R183" s="1142">
        <f t="shared" si="241"/>
        <v>0</v>
      </c>
      <c r="S183" s="1142"/>
      <c r="T183" s="1142"/>
      <c r="U183" s="1142">
        <f t="shared" si="242"/>
        <v>0</v>
      </c>
      <c r="V183" s="1142"/>
      <c r="W183" s="1142"/>
      <c r="X183" s="1142">
        <f t="shared" si="243"/>
        <v>0</v>
      </c>
      <c r="Y183" s="1142"/>
      <c r="Z183" s="1142"/>
      <c r="AA183" s="1159">
        <f t="shared" si="236"/>
        <v>0</v>
      </c>
      <c r="AB183" s="1159">
        <f t="shared" si="237"/>
        <v>0</v>
      </c>
    </row>
    <row r="184" spans="2:28" s="5" customFormat="1" ht="12.75" customHeight="1" x14ac:dyDescent="0.2">
      <c r="B184" s="1563"/>
      <c r="C184" s="1143"/>
      <c r="D184" s="1566" t="s">
        <v>448</v>
      </c>
      <c r="E184" s="1144"/>
      <c r="F184" s="1145"/>
      <c r="G184" s="1161">
        <f>+E184*F184</f>
        <v>0</v>
      </c>
      <c r="H184" s="1146"/>
      <c r="I184" s="1147">
        <f t="shared" si="238"/>
        <v>0</v>
      </c>
      <c r="J184" s="1147"/>
      <c r="K184" s="1147"/>
      <c r="L184" s="1147">
        <f t="shared" si="239"/>
        <v>0</v>
      </c>
      <c r="M184" s="1147"/>
      <c r="N184" s="1147"/>
      <c r="O184" s="1147">
        <f t="shared" si="240"/>
        <v>0</v>
      </c>
      <c r="P184" s="1147"/>
      <c r="Q184" s="1147"/>
      <c r="R184" s="1147">
        <f t="shared" si="241"/>
        <v>0</v>
      </c>
      <c r="S184" s="1147"/>
      <c r="T184" s="1147"/>
      <c r="U184" s="1147">
        <f t="shared" si="242"/>
        <v>0</v>
      </c>
      <c r="V184" s="1147"/>
      <c r="W184" s="1147"/>
      <c r="X184" s="1147">
        <f t="shared" si="243"/>
        <v>0</v>
      </c>
      <c r="Y184" s="1147"/>
      <c r="Z184" s="1147"/>
      <c r="AA184" s="1159">
        <f t="shared" si="236"/>
        <v>0</v>
      </c>
      <c r="AB184" s="1159">
        <f t="shared" si="237"/>
        <v>0</v>
      </c>
    </row>
    <row r="185" spans="2:28" s="5" customFormat="1" ht="12.75" customHeight="1" x14ac:dyDescent="0.15">
      <c r="B185" s="1135" t="s">
        <v>419</v>
      </c>
      <c r="C185" s="286" t="s">
        <v>555</v>
      </c>
      <c r="D185" s="14"/>
      <c r="E185" s="1136"/>
      <c r="F185" s="1137"/>
      <c r="G185" s="623">
        <f t="shared" ref="G185:Z185" si="244">SUM(G186:G190)</f>
        <v>0</v>
      </c>
      <c r="H185" s="16">
        <f t="shared" si="244"/>
        <v>0</v>
      </c>
      <c r="I185" s="16">
        <f t="shared" si="244"/>
        <v>0</v>
      </c>
      <c r="J185" s="16">
        <f t="shared" si="244"/>
        <v>0</v>
      </c>
      <c r="K185" s="16">
        <f t="shared" si="244"/>
        <v>0</v>
      </c>
      <c r="L185" s="16">
        <f t="shared" si="244"/>
        <v>0</v>
      </c>
      <c r="M185" s="16">
        <f t="shared" si="244"/>
        <v>0</v>
      </c>
      <c r="N185" s="16">
        <f t="shared" si="244"/>
        <v>0</v>
      </c>
      <c r="O185" s="16">
        <f t="shared" si="244"/>
        <v>0</v>
      </c>
      <c r="P185" s="16">
        <f t="shared" si="244"/>
        <v>0</v>
      </c>
      <c r="Q185" s="16">
        <f t="shared" si="244"/>
        <v>0</v>
      </c>
      <c r="R185" s="16">
        <f t="shared" si="244"/>
        <v>0</v>
      </c>
      <c r="S185" s="16">
        <f t="shared" si="244"/>
        <v>0</v>
      </c>
      <c r="T185" s="16">
        <f t="shared" si="244"/>
        <v>0</v>
      </c>
      <c r="U185" s="16">
        <f t="shared" si="244"/>
        <v>0</v>
      </c>
      <c r="V185" s="16">
        <f t="shared" si="244"/>
        <v>0</v>
      </c>
      <c r="W185" s="16">
        <f t="shared" si="244"/>
        <v>0</v>
      </c>
      <c r="X185" s="16">
        <f t="shared" si="244"/>
        <v>0</v>
      </c>
      <c r="Y185" s="16">
        <f t="shared" si="244"/>
        <v>0</v>
      </c>
      <c r="Z185" s="16">
        <f t="shared" si="244"/>
        <v>0</v>
      </c>
      <c r="AA185" s="1159">
        <f t="shared" si="236"/>
        <v>0</v>
      </c>
      <c r="AB185" s="1159">
        <f t="shared" si="237"/>
        <v>0</v>
      </c>
    </row>
    <row r="186" spans="2:28" s="5" customFormat="1" ht="12.75" customHeight="1" x14ac:dyDescent="0.2">
      <c r="B186" s="1564"/>
      <c r="C186" s="1138"/>
      <c r="D186" s="1565" t="s">
        <v>448</v>
      </c>
      <c r="E186" s="1139"/>
      <c r="F186" s="1140"/>
      <c r="G186" s="1160">
        <f>+E186*F186</f>
        <v>0</v>
      </c>
      <c r="H186" s="1140"/>
      <c r="I186" s="1148">
        <f t="shared" ref="I186:I208" si="245">J186+K186</f>
        <v>0</v>
      </c>
      <c r="J186" s="1148"/>
      <c r="K186" s="1148"/>
      <c r="L186" s="1148">
        <f t="shared" ref="L186:L190" si="246">M186+N186</f>
        <v>0</v>
      </c>
      <c r="M186" s="1148"/>
      <c r="N186" s="1148"/>
      <c r="O186" s="1148">
        <f t="shared" ref="O186:O190" si="247">P186+Q186</f>
        <v>0</v>
      </c>
      <c r="P186" s="1148"/>
      <c r="Q186" s="1148"/>
      <c r="R186" s="1148">
        <f t="shared" ref="R186:R190" si="248">S186+T186</f>
        <v>0</v>
      </c>
      <c r="S186" s="1148"/>
      <c r="T186" s="1148"/>
      <c r="U186" s="1148">
        <f t="shared" ref="U186:U190" si="249">V186+W186</f>
        <v>0</v>
      </c>
      <c r="V186" s="1148"/>
      <c r="W186" s="1148"/>
      <c r="X186" s="1148">
        <f t="shared" ref="X186:X190" si="250">Y186+Z186</f>
        <v>0</v>
      </c>
      <c r="Y186" s="1148"/>
      <c r="Z186" s="1148"/>
      <c r="AA186" s="1159">
        <f t="shared" si="236"/>
        <v>0</v>
      </c>
      <c r="AB186" s="1159">
        <f t="shared" si="237"/>
        <v>0</v>
      </c>
    </row>
    <row r="187" spans="2:28" s="5" customFormat="1" ht="12.75" customHeight="1" x14ac:dyDescent="0.2">
      <c r="B187" s="1564"/>
      <c r="C187" s="1138"/>
      <c r="D187" s="1565" t="s">
        <v>448</v>
      </c>
      <c r="E187" s="1139"/>
      <c r="F187" s="1140"/>
      <c r="G187" s="1160">
        <f>+E187*F187</f>
        <v>0</v>
      </c>
      <c r="H187" s="1149"/>
      <c r="I187" s="1137">
        <f t="shared" si="245"/>
        <v>0</v>
      </c>
      <c r="J187" s="1137"/>
      <c r="K187" s="1137"/>
      <c r="L187" s="1137">
        <f t="shared" si="246"/>
        <v>0</v>
      </c>
      <c r="M187" s="1137"/>
      <c r="N187" s="1137"/>
      <c r="O187" s="1137">
        <f t="shared" si="247"/>
        <v>0</v>
      </c>
      <c r="P187" s="1137"/>
      <c r="Q187" s="1137"/>
      <c r="R187" s="1137">
        <f t="shared" si="248"/>
        <v>0</v>
      </c>
      <c r="S187" s="1137"/>
      <c r="T187" s="1137"/>
      <c r="U187" s="1137">
        <f t="shared" si="249"/>
        <v>0</v>
      </c>
      <c r="V187" s="1137"/>
      <c r="W187" s="1137"/>
      <c r="X187" s="1137">
        <f t="shared" si="250"/>
        <v>0</v>
      </c>
      <c r="Y187" s="1137"/>
      <c r="Z187" s="1137"/>
      <c r="AA187" s="1159">
        <f t="shared" si="236"/>
        <v>0</v>
      </c>
      <c r="AB187" s="1159">
        <f t="shared" si="237"/>
        <v>0</v>
      </c>
    </row>
    <row r="188" spans="2:28" s="5" customFormat="1" ht="12.75" customHeight="1" x14ac:dyDescent="0.2">
      <c r="B188" s="1564"/>
      <c r="C188" s="1138"/>
      <c r="D188" s="1565" t="s">
        <v>448</v>
      </c>
      <c r="E188" s="1139"/>
      <c r="F188" s="1140"/>
      <c r="G188" s="1160">
        <f>+E188*F188</f>
        <v>0</v>
      </c>
      <c r="H188" s="1149"/>
      <c r="I188" s="1142">
        <f t="shared" si="245"/>
        <v>0</v>
      </c>
      <c r="J188" s="1142"/>
      <c r="K188" s="1142"/>
      <c r="L188" s="1142">
        <f t="shared" si="246"/>
        <v>0</v>
      </c>
      <c r="M188" s="1142"/>
      <c r="N188" s="1142"/>
      <c r="O188" s="1142">
        <f t="shared" si="247"/>
        <v>0</v>
      </c>
      <c r="P188" s="1142"/>
      <c r="Q188" s="1142"/>
      <c r="R188" s="1142">
        <f t="shared" si="248"/>
        <v>0</v>
      </c>
      <c r="S188" s="1142"/>
      <c r="T188" s="1142"/>
      <c r="U188" s="1142">
        <f t="shared" si="249"/>
        <v>0</v>
      </c>
      <c r="V188" s="1142"/>
      <c r="W188" s="1142"/>
      <c r="X188" s="1142">
        <f t="shared" si="250"/>
        <v>0</v>
      </c>
      <c r="Y188" s="1142"/>
      <c r="Z188" s="1142"/>
      <c r="AA188" s="1159">
        <f t="shared" si="236"/>
        <v>0</v>
      </c>
      <c r="AB188" s="1159">
        <f t="shared" si="237"/>
        <v>0</v>
      </c>
    </row>
    <row r="189" spans="2:28" s="5" customFormat="1" ht="12.75" customHeight="1" x14ac:dyDescent="0.2">
      <c r="B189" s="1564"/>
      <c r="C189" s="1138"/>
      <c r="D189" s="1565" t="s">
        <v>448</v>
      </c>
      <c r="E189" s="1139"/>
      <c r="F189" s="1140"/>
      <c r="G189" s="1160">
        <f>+E189*F189</f>
        <v>0</v>
      </c>
      <c r="H189" s="1149"/>
      <c r="I189" s="1142">
        <f t="shared" si="245"/>
        <v>0</v>
      </c>
      <c r="J189" s="1142"/>
      <c r="K189" s="1142"/>
      <c r="L189" s="1142">
        <f t="shared" si="246"/>
        <v>0</v>
      </c>
      <c r="M189" s="1142"/>
      <c r="N189" s="1142"/>
      <c r="O189" s="1142">
        <f t="shared" si="247"/>
        <v>0</v>
      </c>
      <c r="P189" s="1142"/>
      <c r="Q189" s="1142"/>
      <c r="R189" s="1142">
        <f t="shared" si="248"/>
        <v>0</v>
      </c>
      <c r="S189" s="1142"/>
      <c r="T189" s="1142"/>
      <c r="U189" s="1142">
        <f t="shared" si="249"/>
        <v>0</v>
      </c>
      <c r="V189" s="1142"/>
      <c r="W189" s="1142"/>
      <c r="X189" s="1142">
        <f t="shared" si="250"/>
        <v>0</v>
      </c>
      <c r="Y189" s="1142"/>
      <c r="Z189" s="1142"/>
      <c r="AA189" s="1159">
        <f t="shared" si="236"/>
        <v>0</v>
      </c>
      <c r="AB189" s="1159">
        <f t="shared" si="237"/>
        <v>0</v>
      </c>
    </row>
    <row r="190" spans="2:28" s="5" customFormat="1" ht="12.75" customHeight="1" x14ac:dyDescent="0.2">
      <c r="B190" s="1563"/>
      <c r="C190" s="1143"/>
      <c r="D190" s="1566" t="s">
        <v>448</v>
      </c>
      <c r="E190" s="1144"/>
      <c r="F190" s="1145"/>
      <c r="G190" s="1161">
        <f>+E190*F190</f>
        <v>0</v>
      </c>
      <c r="H190" s="1150"/>
      <c r="I190" s="1147">
        <f t="shared" si="245"/>
        <v>0</v>
      </c>
      <c r="J190" s="1147"/>
      <c r="K190" s="1147"/>
      <c r="L190" s="1147">
        <f t="shared" si="246"/>
        <v>0</v>
      </c>
      <c r="M190" s="1147"/>
      <c r="N190" s="1147"/>
      <c r="O190" s="1147">
        <f t="shared" si="247"/>
        <v>0</v>
      </c>
      <c r="P190" s="1147"/>
      <c r="Q190" s="1147"/>
      <c r="R190" s="1147">
        <f t="shared" si="248"/>
        <v>0</v>
      </c>
      <c r="S190" s="1147"/>
      <c r="T190" s="1147"/>
      <c r="U190" s="1147">
        <f t="shared" si="249"/>
        <v>0</v>
      </c>
      <c r="V190" s="1147"/>
      <c r="W190" s="1147"/>
      <c r="X190" s="1147">
        <f t="shared" si="250"/>
        <v>0</v>
      </c>
      <c r="Y190" s="1147"/>
      <c r="Z190" s="1147"/>
      <c r="AA190" s="1159">
        <f t="shared" si="236"/>
        <v>0</v>
      </c>
      <c r="AB190" s="1159">
        <f t="shared" si="237"/>
        <v>0</v>
      </c>
    </row>
    <row r="191" spans="2:28" s="5" customFormat="1" ht="12.75" customHeight="1" x14ac:dyDescent="0.15">
      <c r="B191" s="1135" t="s">
        <v>419</v>
      </c>
      <c r="C191" s="286" t="s">
        <v>556</v>
      </c>
      <c r="D191" s="14"/>
      <c r="E191" s="1136"/>
      <c r="F191" s="1137"/>
      <c r="G191" s="623">
        <f t="shared" ref="G191:Z191" si="251">SUM(G192:G196)</f>
        <v>0</v>
      </c>
      <c r="H191" s="16">
        <f t="shared" si="251"/>
        <v>0</v>
      </c>
      <c r="I191" s="16">
        <f t="shared" si="251"/>
        <v>0</v>
      </c>
      <c r="J191" s="16">
        <f t="shared" si="251"/>
        <v>0</v>
      </c>
      <c r="K191" s="16">
        <f t="shared" si="251"/>
        <v>0</v>
      </c>
      <c r="L191" s="16">
        <f t="shared" si="251"/>
        <v>0</v>
      </c>
      <c r="M191" s="16">
        <f t="shared" si="251"/>
        <v>0</v>
      </c>
      <c r="N191" s="16">
        <f t="shared" si="251"/>
        <v>0</v>
      </c>
      <c r="O191" s="16">
        <f t="shared" si="251"/>
        <v>0</v>
      </c>
      <c r="P191" s="16">
        <f t="shared" si="251"/>
        <v>0</v>
      </c>
      <c r="Q191" s="16">
        <f t="shared" si="251"/>
        <v>0</v>
      </c>
      <c r="R191" s="16">
        <f t="shared" si="251"/>
        <v>0</v>
      </c>
      <c r="S191" s="16">
        <f t="shared" si="251"/>
        <v>0</v>
      </c>
      <c r="T191" s="16">
        <f t="shared" si="251"/>
        <v>0</v>
      </c>
      <c r="U191" s="16">
        <f t="shared" si="251"/>
        <v>0</v>
      </c>
      <c r="V191" s="16">
        <f t="shared" si="251"/>
        <v>0</v>
      </c>
      <c r="W191" s="16">
        <f t="shared" si="251"/>
        <v>0</v>
      </c>
      <c r="X191" s="16">
        <f t="shared" si="251"/>
        <v>0</v>
      </c>
      <c r="Y191" s="16">
        <f t="shared" si="251"/>
        <v>0</v>
      </c>
      <c r="Z191" s="16">
        <f t="shared" si="251"/>
        <v>0</v>
      </c>
      <c r="AA191" s="1159">
        <f t="shared" si="236"/>
        <v>0</v>
      </c>
      <c r="AB191" s="1159">
        <f t="shared" si="237"/>
        <v>0</v>
      </c>
    </row>
    <row r="192" spans="2:28" s="5" customFormat="1" ht="12.75" customHeight="1" x14ac:dyDescent="0.2">
      <c r="B192" s="1564"/>
      <c r="C192" s="1138"/>
      <c r="D192" s="1565" t="s">
        <v>448</v>
      </c>
      <c r="E192" s="1139"/>
      <c r="F192" s="1140"/>
      <c r="G192" s="1160">
        <f>+E192*F192</f>
        <v>0</v>
      </c>
      <c r="H192" s="1137"/>
      <c r="I192" s="1148">
        <f t="shared" si="245"/>
        <v>0</v>
      </c>
      <c r="J192" s="1137"/>
      <c r="K192" s="1137"/>
      <c r="L192" s="1148">
        <f t="shared" ref="L192:L196" si="252">M192+N192</f>
        <v>0</v>
      </c>
      <c r="M192" s="1137"/>
      <c r="N192" s="1137"/>
      <c r="O192" s="1148">
        <f t="shared" ref="O192:O196" si="253">P192+Q192</f>
        <v>0</v>
      </c>
      <c r="P192" s="1137"/>
      <c r="Q192" s="1137"/>
      <c r="R192" s="1148">
        <f t="shared" ref="R192:R196" si="254">S192+T192</f>
        <v>0</v>
      </c>
      <c r="S192" s="1137"/>
      <c r="T192" s="1137"/>
      <c r="U192" s="1148">
        <f t="shared" ref="U192:U196" si="255">V192+W192</f>
        <v>0</v>
      </c>
      <c r="V192" s="1137"/>
      <c r="W192" s="1137"/>
      <c r="X192" s="1148">
        <f t="shared" ref="X192:X196" si="256">Y192+Z192</f>
        <v>0</v>
      </c>
      <c r="Y192" s="1137"/>
      <c r="Z192" s="1137"/>
      <c r="AA192" s="1159">
        <f t="shared" si="236"/>
        <v>0</v>
      </c>
      <c r="AB192" s="1159">
        <f t="shared" si="237"/>
        <v>0</v>
      </c>
    </row>
    <row r="193" spans="2:28" s="5" customFormat="1" ht="12.75" customHeight="1" x14ac:dyDescent="0.2">
      <c r="B193" s="1564"/>
      <c r="C193" s="1138"/>
      <c r="D193" s="1565" t="s">
        <v>448</v>
      </c>
      <c r="E193" s="1139"/>
      <c r="F193" s="1140"/>
      <c r="G193" s="1160">
        <f>+E193*F193</f>
        <v>0</v>
      </c>
      <c r="H193" s="1137"/>
      <c r="I193" s="1137">
        <f t="shared" si="245"/>
        <v>0</v>
      </c>
      <c r="J193" s="1137"/>
      <c r="K193" s="1137"/>
      <c r="L193" s="1137">
        <f t="shared" si="252"/>
        <v>0</v>
      </c>
      <c r="M193" s="1137"/>
      <c r="N193" s="1137"/>
      <c r="O193" s="1137">
        <f t="shared" si="253"/>
        <v>0</v>
      </c>
      <c r="P193" s="1137"/>
      <c r="Q193" s="1137"/>
      <c r="R193" s="1137">
        <f t="shared" si="254"/>
        <v>0</v>
      </c>
      <c r="S193" s="1137"/>
      <c r="T193" s="1137"/>
      <c r="U193" s="1137">
        <f t="shared" si="255"/>
        <v>0</v>
      </c>
      <c r="V193" s="1137"/>
      <c r="W193" s="1137"/>
      <c r="X193" s="1137">
        <f t="shared" si="256"/>
        <v>0</v>
      </c>
      <c r="Y193" s="1137"/>
      <c r="Z193" s="1137"/>
      <c r="AA193" s="1159">
        <f t="shared" si="236"/>
        <v>0</v>
      </c>
      <c r="AB193" s="1159">
        <f t="shared" si="237"/>
        <v>0</v>
      </c>
    </row>
    <row r="194" spans="2:28" s="5" customFormat="1" ht="12.75" customHeight="1" x14ac:dyDescent="0.2">
      <c r="B194" s="1564"/>
      <c r="C194" s="1138"/>
      <c r="D194" s="1565" t="s">
        <v>448</v>
      </c>
      <c r="E194" s="1139"/>
      <c r="F194" s="1140"/>
      <c r="G194" s="1160">
        <f>+E194*F194</f>
        <v>0</v>
      </c>
      <c r="H194" s="1141"/>
      <c r="I194" s="1142">
        <f t="shared" si="245"/>
        <v>0</v>
      </c>
      <c r="J194" s="1142"/>
      <c r="K194" s="1142"/>
      <c r="L194" s="1142">
        <f t="shared" si="252"/>
        <v>0</v>
      </c>
      <c r="M194" s="1142"/>
      <c r="N194" s="1142"/>
      <c r="O194" s="1142">
        <f t="shared" si="253"/>
        <v>0</v>
      </c>
      <c r="P194" s="1142"/>
      <c r="Q194" s="1142"/>
      <c r="R194" s="1142">
        <f t="shared" si="254"/>
        <v>0</v>
      </c>
      <c r="S194" s="1142"/>
      <c r="T194" s="1142"/>
      <c r="U194" s="1142">
        <f t="shared" si="255"/>
        <v>0</v>
      </c>
      <c r="V194" s="1142"/>
      <c r="W194" s="1142"/>
      <c r="X194" s="1142">
        <f t="shared" si="256"/>
        <v>0</v>
      </c>
      <c r="Y194" s="1142"/>
      <c r="Z194" s="1142"/>
      <c r="AA194" s="1159">
        <f t="shared" si="236"/>
        <v>0</v>
      </c>
      <c r="AB194" s="1159">
        <f t="shared" si="237"/>
        <v>0</v>
      </c>
    </row>
    <row r="195" spans="2:28" s="5" customFormat="1" ht="12.75" customHeight="1" x14ac:dyDescent="0.2">
      <c r="B195" s="1564"/>
      <c r="C195" s="1138"/>
      <c r="D195" s="1565" t="s">
        <v>448</v>
      </c>
      <c r="E195" s="1139"/>
      <c r="F195" s="1140"/>
      <c r="G195" s="1160">
        <f>+E195*F195</f>
        <v>0</v>
      </c>
      <c r="H195" s="1141"/>
      <c r="I195" s="1142">
        <f t="shared" si="245"/>
        <v>0</v>
      </c>
      <c r="J195" s="1142"/>
      <c r="K195" s="1142"/>
      <c r="L195" s="1142">
        <f t="shared" si="252"/>
        <v>0</v>
      </c>
      <c r="M195" s="1142"/>
      <c r="N195" s="1142"/>
      <c r="O195" s="1142">
        <f t="shared" si="253"/>
        <v>0</v>
      </c>
      <c r="P195" s="1142"/>
      <c r="Q195" s="1142"/>
      <c r="R195" s="1142">
        <f t="shared" si="254"/>
        <v>0</v>
      </c>
      <c r="S195" s="1142"/>
      <c r="T195" s="1142"/>
      <c r="U195" s="1142">
        <f t="shared" si="255"/>
        <v>0</v>
      </c>
      <c r="V195" s="1142"/>
      <c r="W195" s="1142"/>
      <c r="X195" s="1142">
        <f t="shared" si="256"/>
        <v>0</v>
      </c>
      <c r="Y195" s="1142"/>
      <c r="Z195" s="1142"/>
      <c r="AA195" s="1159">
        <f t="shared" si="236"/>
        <v>0</v>
      </c>
      <c r="AB195" s="1159">
        <f t="shared" si="237"/>
        <v>0</v>
      </c>
    </row>
    <row r="196" spans="2:28" s="5" customFormat="1" ht="12.75" customHeight="1" x14ac:dyDescent="0.2">
      <c r="B196" s="1563"/>
      <c r="C196" s="1143"/>
      <c r="D196" s="1566" t="s">
        <v>448</v>
      </c>
      <c r="E196" s="1144"/>
      <c r="F196" s="1145"/>
      <c r="G196" s="1161">
        <f>+E196*F196</f>
        <v>0</v>
      </c>
      <c r="H196" s="1146"/>
      <c r="I196" s="1147">
        <f t="shared" si="245"/>
        <v>0</v>
      </c>
      <c r="J196" s="1147"/>
      <c r="K196" s="1147"/>
      <c r="L196" s="1147">
        <f t="shared" si="252"/>
        <v>0</v>
      </c>
      <c r="M196" s="1147"/>
      <c r="N196" s="1147"/>
      <c r="O196" s="1147">
        <f t="shared" si="253"/>
        <v>0</v>
      </c>
      <c r="P196" s="1147"/>
      <c r="Q196" s="1147"/>
      <c r="R196" s="1147">
        <f t="shared" si="254"/>
        <v>0</v>
      </c>
      <c r="S196" s="1147"/>
      <c r="T196" s="1147"/>
      <c r="U196" s="1147">
        <f t="shared" si="255"/>
        <v>0</v>
      </c>
      <c r="V196" s="1147"/>
      <c r="W196" s="1147"/>
      <c r="X196" s="1147">
        <f t="shared" si="256"/>
        <v>0</v>
      </c>
      <c r="Y196" s="1147"/>
      <c r="Z196" s="1147"/>
      <c r="AA196" s="1159">
        <f t="shared" si="236"/>
        <v>0</v>
      </c>
      <c r="AB196" s="1159">
        <f t="shared" si="237"/>
        <v>0</v>
      </c>
    </row>
    <row r="197" spans="2:28" s="5" customFormat="1" ht="12.75" customHeight="1" x14ac:dyDescent="0.15">
      <c r="B197" s="1135" t="s">
        <v>419</v>
      </c>
      <c r="C197" s="286" t="s">
        <v>557</v>
      </c>
      <c r="D197" s="14"/>
      <c r="E197" s="1136"/>
      <c r="F197" s="1137"/>
      <c r="G197" s="623">
        <f t="shared" ref="G197:Z197" si="257">SUM(G198:G202)</f>
        <v>0</v>
      </c>
      <c r="H197" s="16">
        <f t="shared" si="257"/>
        <v>0</v>
      </c>
      <c r="I197" s="16">
        <f t="shared" si="257"/>
        <v>0</v>
      </c>
      <c r="J197" s="16">
        <f t="shared" si="257"/>
        <v>0</v>
      </c>
      <c r="K197" s="16">
        <f t="shared" si="257"/>
        <v>0</v>
      </c>
      <c r="L197" s="16">
        <f t="shared" si="257"/>
        <v>0</v>
      </c>
      <c r="M197" s="16">
        <f t="shared" si="257"/>
        <v>0</v>
      </c>
      <c r="N197" s="16">
        <f t="shared" si="257"/>
        <v>0</v>
      </c>
      <c r="O197" s="16">
        <f t="shared" si="257"/>
        <v>0</v>
      </c>
      <c r="P197" s="16">
        <f t="shared" si="257"/>
        <v>0</v>
      </c>
      <c r="Q197" s="16">
        <f t="shared" si="257"/>
        <v>0</v>
      </c>
      <c r="R197" s="16">
        <f t="shared" si="257"/>
        <v>0</v>
      </c>
      <c r="S197" s="16">
        <f t="shared" si="257"/>
        <v>0</v>
      </c>
      <c r="T197" s="16">
        <f t="shared" si="257"/>
        <v>0</v>
      </c>
      <c r="U197" s="16">
        <f t="shared" si="257"/>
        <v>0</v>
      </c>
      <c r="V197" s="16">
        <f t="shared" si="257"/>
        <v>0</v>
      </c>
      <c r="W197" s="16">
        <f t="shared" si="257"/>
        <v>0</v>
      </c>
      <c r="X197" s="16">
        <f t="shared" si="257"/>
        <v>0</v>
      </c>
      <c r="Y197" s="16">
        <f t="shared" si="257"/>
        <v>0</v>
      </c>
      <c r="Z197" s="16">
        <f t="shared" si="257"/>
        <v>0</v>
      </c>
      <c r="AA197" s="1159">
        <f t="shared" si="236"/>
        <v>0</v>
      </c>
      <c r="AB197" s="1159">
        <f t="shared" si="237"/>
        <v>0</v>
      </c>
    </row>
    <row r="198" spans="2:28" s="5" customFormat="1" ht="12.75" customHeight="1" x14ac:dyDescent="0.2">
      <c r="B198" s="1564"/>
      <c r="C198" s="1138"/>
      <c r="D198" s="1565" t="s">
        <v>448</v>
      </c>
      <c r="E198" s="1139"/>
      <c r="F198" s="1140"/>
      <c r="G198" s="1160">
        <f>+E198*F198</f>
        <v>0</v>
      </c>
      <c r="H198" s="1137"/>
      <c r="I198" s="1148">
        <f t="shared" si="245"/>
        <v>0</v>
      </c>
      <c r="J198" s="1142"/>
      <c r="K198" s="1142"/>
      <c r="L198" s="1148">
        <f t="shared" ref="L198:L202" si="258">M198+N198</f>
        <v>0</v>
      </c>
      <c r="M198" s="1142"/>
      <c r="N198" s="1142"/>
      <c r="O198" s="1148">
        <f t="shared" ref="O198:O202" si="259">P198+Q198</f>
        <v>0</v>
      </c>
      <c r="P198" s="1142"/>
      <c r="Q198" s="1142"/>
      <c r="R198" s="1148">
        <f t="shared" ref="R198:R202" si="260">S198+T198</f>
        <v>0</v>
      </c>
      <c r="S198" s="1142"/>
      <c r="T198" s="1142"/>
      <c r="U198" s="1148">
        <f t="shared" ref="U198:U202" si="261">V198+W198</f>
        <v>0</v>
      </c>
      <c r="V198" s="1142"/>
      <c r="W198" s="1142"/>
      <c r="X198" s="1148">
        <f t="shared" ref="X198:X202" si="262">Y198+Z198</f>
        <v>0</v>
      </c>
      <c r="Y198" s="1142"/>
      <c r="Z198" s="1142"/>
      <c r="AA198" s="1159">
        <f t="shared" si="236"/>
        <v>0</v>
      </c>
      <c r="AB198" s="1159">
        <f t="shared" si="237"/>
        <v>0</v>
      </c>
    </row>
    <row r="199" spans="2:28" s="5" customFormat="1" ht="12.75" customHeight="1" x14ac:dyDescent="0.2">
      <c r="B199" s="1564"/>
      <c r="C199" s="1138"/>
      <c r="D199" s="1565" t="s">
        <v>448</v>
      </c>
      <c r="E199" s="1139"/>
      <c r="F199" s="1140"/>
      <c r="G199" s="1160">
        <f>+E199*F199</f>
        <v>0</v>
      </c>
      <c r="H199" s="1137"/>
      <c r="I199" s="1137">
        <f t="shared" si="245"/>
        <v>0</v>
      </c>
      <c r="J199" s="1142"/>
      <c r="K199" s="1142"/>
      <c r="L199" s="1137">
        <f t="shared" si="258"/>
        <v>0</v>
      </c>
      <c r="M199" s="1142"/>
      <c r="N199" s="1142"/>
      <c r="O199" s="1137">
        <f t="shared" si="259"/>
        <v>0</v>
      </c>
      <c r="P199" s="1142"/>
      <c r="Q199" s="1142"/>
      <c r="R199" s="1137">
        <f t="shared" si="260"/>
        <v>0</v>
      </c>
      <c r="S199" s="1142"/>
      <c r="T199" s="1142"/>
      <c r="U199" s="1137">
        <f t="shared" si="261"/>
        <v>0</v>
      </c>
      <c r="V199" s="1142"/>
      <c r="W199" s="1142"/>
      <c r="X199" s="1137">
        <f t="shared" si="262"/>
        <v>0</v>
      </c>
      <c r="Y199" s="1142"/>
      <c r="Z199" s="1142"/>
      <c r="AA199" s="1159">
        <f t="shared" si="236"/>
        <v>0</v>
      </c>
      <c r="AB199" s="1159">
        <f t="shared" si="237"/>
        <v>0</v>
      </c>
    </row>
    <row r="200" spans="2:28" s="5" customFormat="1" ht="12.75" customHeight="1" x14ac:dyDescent="0.2">
      <c r="B200" s="1564"/>
      <c r="C200" s="1138"/>
      <c r="D200" s="1565" t="s">
        <v>448</v>
      </c>
      <c r="E200" s="1139"/>
      <c r="F200" s="1140"/>
      <c r="G200" s="1160">
        <f>+E200*F200</f>
        <v>0</v>
      </c>
      <c r="H200" s="1141"/>
      <c r="I200" s="1142">
        <f t="shared" si="245"/>
        <v>0</v>
      </c>
      <c r="J200" s="1142"/>
      <c r="K200" s="1142"/>
      <c r="L200" s="1142">
        <f t="shared" si="258"/>
        <v>0</v>
      </c>
      <c r="M200" s="1142"/>
      <c r="N200" s="1142"/>
      <c r="O200" s="1142">
        <f t="shared" si="259"/>
        <v>0</v>
      </c>
      <c r="P200" s="1142"/>
      <c r="Q200" s="1142"/>
      <c r="R200" s="1142">
        <f t="shared" si="260"/>
        <v>0</v>
      </c>
      <c r="S200" s="1142"/>
      <c r="T200" s="1142"/>
      <c r="U200" s="1142">
        <f t="shared" si="261"/>
        <v>0</v>
      </c>
      <c r="V200" s="1142"/>
      <c r="W200" s="1142"/>
      <c r="X200" s="1142">
        <f t="shared" si="262"/>
        <v>0</v>
      </c>
      <c r="Y200" s="1142"/>
      <c r="Z200" s="1142"/>
      <c r="AA200" s="1159">
        <f t="shared" si="236"/>
        <v>0</v>
      </c>
      <c r="AB200" s="1159">
        <f t="shared" si="237"/>
        <v>0</v>
      </c>
    </row>
    <row r="201" spans="2:28" s="5" customFormat="1" ht="12.75" customHeight="1" x14ac:dyDescent="0.2">
      <c r="B201" s="1564"/>
      <c r="C201" s="1138"/>
      <c r="D201" s="1565" t="s">
        <v>448</v>
      </c>
      <c r="E201" s="1139"/>
      <c r="F201" s="1140"/>
      <c r="G201" s="1160">
        <f>+E201*F201</f>
        <v>0</v>
      </c>
      <c r="H201" s="1141"/>
      <c r="I201" s="1142">
        <f t="shared" si="245"/>
        <v>0</v>
      </c>
      <c r="J201" s="1142"/>
      <c r="K201" s="1142"/>
      <c r="L201" s="1142">
        <f t="shared" si="258"/>
        <v>0</v>
      </c>
      <c r="M201" s="1142"/>
      <c r="N201" s="1142"/>
      <c r="O201" s="1142">
        <f t="shared" si="259"/>
        <v>0</v>
      </c>
      <c r="P201" s="1142"/>
      <c r="Q201" s="1142"/>
      <c r="R201" s="1142">
        <f t="shared" si="260"/>
        <v>0</v>
      </c>
      <c r="S201" s="1142"/>
      <c r="T201" s="1142"/>
      <c r="U201" s="1142">
        <f t="shared" si="261"/>
        <v>0</v>
      </c>
      <c r="V201" s="1142"/>
      <c r="W201" s="1142"/>
      <c r="X201" s="1142">
        <f t="shared" si="262"/>
        <v>0</v>
      </c>
      <c r="Y201" s="1142"/>
      <c r="Z201" s="1142"/>
      <c r="AA201" s="1159">
        <f t="shared" si="236"/>
        <v>0</v>
      </c>
      <c r="AB201" s="1159">
        <f t="shared" si="237"/>
        <v>0</v>
      </c>
    </row>
    <row r="202" spans="2:28" s="5" customFormat="1" ht="12.75" customHeight="1" x14ac:dyDescent="0.2">
      <c r="B202" s="1563"/>
      <c r="C202" s="1143"/>
      <c r="D202" s="1566" t="s">
        <v>448</v>
      </c>
      <c r="E202" s="1144"/>
      <c r="F202" s="1145"/>
      <c r="G202" s="1161">
        <f>+E202*F202</f>
        <v>0</v>
      </c>
      <c r="H202" s="1146"/>
      <c r="I202" s="1147">
        <f t="shared" si="245"/>
        <v>0</v>
      </c>
      <c r="J202" s="1147"/>
      <c r="K202" s="1147"/>
      <c r="L202" s="1147">
        <f t="shared" si="258"/>
        <v>0</v>
      </c>
      <c r="M202" s="1147"/>
      <c r="N202" s="1147"/>
      <c r="O202" s="1147">
        <f t="shared" si="259"/>
        <v>0</v>
      </c>
      <c r="P202" s="1147"/>
      <c r="Q202" s="1147"/>
      <c r="R202" s="1147">
        <f t="shared" si="260"/>
        <v>0</v>
      </c>
      <c r="S202" s="1147"/>
      <c r="T202" s="1147"/>
      <c r="U202" s="1147">
        <f t="shared" si="261"/>
        <v>0</v>
      </c>
      <c r="V202" s="1147"/>
      <c r="W202" s="1147"/>
      <c r="X202" s="1147">
        <f t="shared" si="262"/>
        <v>0</v>
      </c>
      <c r="Y202" s="1147"/>
      <c r="Z202" s="1147"/>
      <c r="AA202" s="1159">
        <f t="shared" si="236"/>
        <v>0</v>
      </c>
      <c r="AB202" s="1159">
        <f t="shared" si="237"/>
        <v>0</v>
      </c>
    </row>
    <row r="203" spans="2:28" s="5" customFormat="1" ht="12.75" customHeight="1" x14ac:dyDescent="0.15">
      <c r="B203" s="1135" t="s">
        <v>419</v>
      </c>
      <c r="C203" s="286" t="s">
        <v>558</v>
      </c>
      <c r="D203" s="14"/>
      <c r="E203" s="1136"/>
      <c r="F203" s="1137"/>
      <c r="G203" s="623">
        <f t="shared" ref="G203:Z203" si="263">SUM(G204:G208)</f>
        <v>0</v>
      </c>
      <c r="H203" s="16">
        <f t="shared" si="263"/>
        <v>0</v>
      </c>
      <c r="I203" s="16">
        <f t="shared" si="263"/>
        <v>0</v>
      </c>
      <c r="J203" s="20">
        <f t="shared" si="263"/>
        <v>0</v>
      </c>
      <c r="K203" s="20">
        <f t="shared" si="263"/>
        <v>0</v>
      </c>
      <c r="L203" s="16">
        <f t="shared" si="263"/>
        <v>0</v>
      </c>
      <c r="M203" s="20">
        <f t="shared" si="263"/>
        <v>0</v>
      </c>
      <c r="N203" s="20">
        <f t="shared" si="263"/>
        <v>0</v>
      </c>
      <c r="O203" s="16">
        <f t="shared" si="263"/>
        <v>0</v>
      </c>
      <c r="P203" s="20">
        <f t="shared" si="263"/>
        <v>0</v>
      </c>
      <c r="Q203" s="20">
        <f t="shared" si="263"/>
        <v>0</v>
      </c>
      <c r="R203" s="16">
        <f t="shared" si="263"/>
        <v>0</v>
      </c>
      <c r="S203" s="20">
        <f t="shared" si="263"/>
        <v>0</v>
      </c>
      <c r="T203" s="20">
        <f t="shared" si="263"/>
        <v>0</v>
      </c>
      <c r="U203" s="16">
        <f t="shared" si="263"/>
        <v>0</v>
      </c>
      <c r="V203" s="20">
        <f t="shared" si="263"/>
        <v>0</v>
      </c>
      <c r="W203" s="20">
        <f t="shared" si="263"/>
        <v>0</v>
      </c>
      <c r="X203" s="16">
        <f t="shared" si="263"/>
        <v>0</v>
      </c>
      <c r="Y203" s="20">
        <f t="shared" si="263"/>
        <v>0</v>
      </c>
      <c r="Z203" s="20">
        <f t="shared" si="263"/>
        <v>0</v>
      </c>
      <c r="AA203" s="1159">
        <f t="shared" si="236"/>
        <v>0</v>
      </c>
      <c r="AB203" s="1159">
        <f t="shared" si="237"/>
        <v>0</v>
      </c>
    </row>
    <row r="204" spans="2:28" s="5" customFormat="1" ht="12.75" customHeight="1" x14ac:dyDescent="0.2">
      <c r="B204" s="1564"/>
      <c r="C204" s="1138"/>
      <c r="D204" s="1565" t="s">
        <v>448</v>
      </c>
      <c r="E204" s="1139"/>
      <c r="F204" s="1140"/>
      <c r="G204" s="1160">
        <f>+E204*F204</f>
        <v>0</v>
      </c>
      <c r="H204" s="1137"/>
      <c r="I204" s="1148">
        <f t="shared" si="245"/>
        <v>0</v>
      </c>
      <c r="J204" s="1137"/>
      <c r="K204" s="1137"/>
      <c r="L204" s="1148">
        <f t="shared" ref="L204:L208" si="264">M204+N204</f>
        <v>0</v>
      </c>
      <c r="M204" s="1137"/>
      <c r="N204" s="1137"/>
      <c r="O204" s="1148">
        <f t="shared" ref="O204:O208" si="265">P204+Q204</f>
        <v>0</v>
      </c>
      <c r="P204" s="1137"/>
      <c r="Q204" s="1137"/>
      <c r="R204" s="1148">
        <f t="shared" ref="R204:R208" si="266">S204+T204</f>
        <v>0</v>
      </c>
      <c r="S204" s="1137"/>
      <c r="T204" s="1137"/>
      <c r="U204" s="1148">
        <f t="shared" ref="U204:U208" si="267">V204+W204</f>
        <v>0</v>
      </c>
      <c r="V204" s="1137"/>
      <c r="W204" s="1137"/>
      <c r="X204" s="1148">
        <f t="shared" ref="X204:X208" si="268">Y204+Z204</f>
        <v>0</v>
      </c>
      <c r="Y204" s="1137"/>
      <c r="Z204" s="1137"/>
      <c r="AA204" s="1159">
        <f t="shared" si="236"/>
        <v>0</v>
      </c>
      <c r="AB204" s="1159">
        <f t="shared" si="237"/>
        <v>0</v>
      </c>
    </row>
    <row r="205" spans="2:28" s="5" customFormat="1" ht="12.75" customHeight="1" x14ac:dyDescent="0.2">
      <c r="B205" s="1564"/>
      <c r="C205" s="1138"/>
      <c r="D205" s="1565" t="s">
        <v>448</v>
      </c>
      <c r="E205" s="1139"/>
      <c r="F205" s="1140"/>
      <c r="G205" s="1160">
        <f>+E205*F205</f>
        <v>0</v>
      </c>
      <c r="H205" s="1137"/>
      <c r="I205" s="1137">
        <f t="shared" si="245"/>
        <v>0</v>
      </c>
      <c r="J205" s="1137"/>
      <c r="K205" s="1137"/>
      <c r="L205" s="1137">
        <f t="shared" si="264"/>
        <v>0</v>
      </c>
      <c r="M205" s="1137"/>
      <c r="N205" s="1137"/>
      <c r="O205" s="1137">
        <f t="shared" si="265"/>
        <v>0</v>
      </c>
      <c r="P205" s="1137"/>
      <c r="Q205" s="1137"/>
      <c r="R205" s="1137">
        <f t="shared" si="266"/>
        <v>0</v>
      </c>
      <c r="S205" s="1137"/>
      <c r="T205" s="1137"/>
      <c r="U205" s="1137">
        <f t="shared" si="267"/>
        <v>0</v>
      </c>
      <c r="V205" s="1137"/>
      <c r="W205" s="1137"/>
      <c r="X205" s="1137">
        <f t="shared" si="268"/>
        <v>0</v>
      </c>
      <c r="Y205" s="1137"/>
      <c r="Z205" s="1137"/>
      <c r="AA205" s="1159">
        <f t="shared" si="236"/>
        <v>0</v>
      </c>
      <c r="AB205" s="1159">
        <f t="shared" si="237"/>
        <v>0</v>
      </c>
    </row>
    <row r="206" spans="2:28" s="5" customFormat="1" ht="12.75" customHeight="1" x14ac:dyDescent="0.2">
      <c r="B206" s="1564"/>
      <c r="C206" s="1138"/>
      <c r="D206" s="1565" t="s">
        <v>448</v>
      </c>
      <c r="E206" s="1139"/>
      <c r="F206" s="1140"/>
      <c r="G206" s="1160">
        <f>+E206*F206</f>
        <v>0</v>
      </c>
      <c r="H206" s="1141"/>
      <c r="I206" s="1142">
        <f t="shared" si="245"/>
        <v>0</v>
      </c>
      <c r="J206" s="1142"/>
      <c r="K206" s="1142"/>
      <c r="L206" s="1142">
        <f t="shared" si="264"/>
        <v>0</v>
      </c>
      <c r="M206" s="1142"/>
      <c r="N206" s="1142"/>
      <c r="O206" s="1142">
        <f t="shared" si="265"/>
        <v>0</v>
      </c>
      <c r="P206" s="1142"/>
      <c r="Q206" s="1142"/>
      <c r="R206" s="1142">
        <f t="shared" si="266"/>
        <v>0</v>
      </c>
      <c r="S206" s="1142"/>
      <c r="T206" s="1142"/>
      <c r="U206" s="1142">
        <f t="shared" si="267"/>
        <v>0</v>
      </c>
      <c r="V206" s="1142"/>
      <c r="W206" s="1142"/>
      <c r="X206" s="1142">
        <f t="shared" si="268"/>
        <v>0</v>
      </c>
      <c r="Y206" s="1142"/>
      <c r="Z206" s="1142"/>
      <c r="AA206" s="1159">
        <f t="shared" si="236"/>
        <v>0</v>
      </c>
      <c r="AB206" s="1159">
        <f t="shared" si="237"/>
        <v>0</v>
      </c>
    </row>
    <row r="207" spans="2:28" s="5" customFormat="1" ht="12.75" customHeight="1" x14ac:dyDescent="0.2">
      <c r="B207" s="1564"/>
      <c r="C207" s="1138"/>
      <c r="D207" s="1565" t="s">
        <v>448</v>
      </c>
      <c r="E207" s="1139"/>
      <c r="F207" s="1140"/>
      <c r="G207" s="1160">
        <f>+E207*F207</f>
        <v>0</v>
      </c>
      <c r="H207" s="1141"/>
      <c r="I207" s="1142">
        <f t="shared" si="245"/>
        <v>0</v>
      </c>
      <c r="J207" s="1142"/>
      <c r="K207" s="1142"/>
      <c r="L207" s="1142">
        <f t="shared" si="264"/>
        <v>0</v>
      </c>
      <c r="M207" s="1142"/>
      <c r="N207" s="1142"/>
      <c r="O207" s="1142">
        <f t="shared" si="265"/>
        <v>0</v>
      </c>
      <c r="P207" s="1142"/>
      <c r="Q207" s="1142"/>
      <c r="R207" s="1142">
        <f t="shared" si="266"/>
        <v>0</v>
      </c>
      <c r="S207" s="1142"/>
      <c r="T207" s="1142"/>
      <c r="U207" s="1142">
        <f t="shared" si="267"/>
        <v>0</v>
      </c>
      <c r="V207" s="1142"/>
      <c r="W207" s="1142"/>
      <c r="X207" s="1142">
        <f t="shared" si="268"/>
        <v>0</v>
      </c>
      <c r="Y207" s="1142"/>
      <c r="Z207" s="1142"/>
      <c r="AA207" s="1159">
        <f t="shared" si="236"/>
        <v>0</v>
      </c>
      <c r="AB207" s="1159">
        <f t="shared" si="237"/>
        <v>0</v>
      </c>
    </row>
    <row r="208" spans="2:28" s="5" customFormat="1" ht="12.75" customHeight="1" x14ac:dyDescent="0.2">
      <c r="B208" s="1563"/>
      <c r="C208" s="1143"/>
      <c r="D208" s="1566" t="s">
        <v>448</v>
      </c>
      <c r="E208" s="1144"/>
      <c r="F208" s="1145"/>
      <c r="G208" s="1160">
        <f>+E208*F208</f>
        <v>0</v>
      </c>
      <c r="H208" s="1141"/>
      <c r="I208" s="1147">
        <f t="shared" si="245"/>
        <v>0</v>
      </c>
      <c r="J208" s="1142"/>
      <c r="K208" s="1142"/>
      <c r="L208" s="1147">
        <f t="shared" si="264"/>
        <v>0</v>
      </c>
      <c r="M208" s="1142"/>
      <c r="N208" s="1142"/>
      <c r="O208" s="1147">
        <f t="shared" si="265"/>
        <v>0</v>
      </c>
      <c r="P208" s="1142"/>
      <c r="Q208" s="1142"/>
      <c r="R208" s="1147">
        <f t="shared" si="266"/>
        <v>0</v>
      </c>
      <c r="S208" s="1142"/>
      <c r="T208" s="1142"/>
      <c r="U208" s="1147">
        <f t="shared" si="267"/>
        <v>0</v>
      </c>
      <c r="V208" s="1142"/>
      <c r="W208" s="1142"/>
      <c r="X208" s="1147">
        <f t="shared" si="268"/>
        <v>0</v>
      </c>
      <c r="Y208" s="1142"/>
      <c r="Z208" s="1142"/>
      <c r="AA208" s="1159">
        <f t="shared" si="236"/>
        <v>0</v>
      </c>
      <c r="AB208" s="1159">
        <f t="shared" si="237"/>
        <v>0</v>
      </c>
    </row>
    <row r="209" spans="2:28" s="47" customFormat="1" ht="26.25" customHeight="1" x14ac:dyDescent="0.15">
      <c r="B209" s="52">
        <f>+'CRONOGRAMA ACTIVIDADES'!C84</f>
        <v>0</v>
      </c>
      <c r="C209" s="232" t="str">
        <f>+'CRONOGRAMA ACTIVIDADES'!B84</f>
        <v>3.2.2</v>
      </c>
      <c r="D209" s="625" t="str">
        <f>+'CRONOGRAMA ACTIVIDADES'!D84</f>
        <v>Unidad medida</v>
      </c>
      <c r="E209" s="626">
        <f>+'CRONOGRAMA ACTIVIDADES'!E84</f>
        <v>0</v>
      </c>
      <c r="F209" s="624"/>
      <c r="G209" s="624">
        <f t="shared" ref="G209:Z209" si="269">+G211+G217+G223+G229+G235</f>
        <v>0</v>
      </c>
      <c r="H209" s="12">
        <f t="shared" si="269"/>
        <v>0</v>
      </c>
      <c r="I209" s="12">
        <f t="shared" si="269"/>
        <v>0</v>
      </c>
      <c r="J209" s="12">
        <f t="shared" si="269"/>
        <v>0</v>
      </c>
      <c r="K209" s="12">
        <f t="shared" si="269"/>
        <v>0</v>
      </c>
      <c r="L209" s="12">
        <f t="shared" si="269"/>
        <v>0</v>
      </c>
      <c r="M209" s="12">
        <f t="shared" si="269"/>
        <v>0</v>
      </c>
      <c r="N209" s="12">
        <f t="shared" si="269"/>
        <v>0</v>
      </c>
      <c r="O209" s="12">
        <f t="shared" si="269"/>
        <v>0</v>
      </c>
      <c r="P209" s="12">
        <f t="shared" si="269"/>
        <v>0</v>
      </c>
      <c r="Q209" s="12">
        <f t="shared" si="269"/>
        <v>0</v>
      </c>
      <c r="R209" s="12">
        <f t="shared" si="269"/>
        <v>0</v>
      </c>
      <c r="S209" s="12">
        <f t="shared" si="269"/>
        <v>0</v>
      </c>
      <c r="T209" s="12">
        <f t="shared" si="269"/>
        <v>0</v>
      </c>
      <c r="U209" s="12">
        <f t="shared" si="269"/>
        <v>0</v>
      </c>
      <c r="V209" s="12">
        <f t="shared" si="269"/>
        <v>0</v>
      </c>
      <c r="W209" s="12">
        <f t="shared" si="269"/>
        <v>0</v>
      </c>
      <c r="X209" s="12">
        <f t="shared" si="269"/>
        <v>0</v>
      </c>
      <c r="Y209" s="12">
        <f t="shared" si="269"/>
        <v>0</v>
      </c>
      <c r="Z209" s="12">
        <f t="shared" si="269"/>
        <v>0</v>
      </c>
      <c r="AA209" s="1159">
        <f>X209+U209+R209+O209+L209+I209+H209</f>
        <v>0</v>
      </c>
      <c r="AB209" s="1159">
        <f>+AA209-G209</f>
        <v>0</v>
      </c>
    </row>
    <row r="210" spans="2:28" s="5" customFormat="1" ht="26.25" customHeight="1" x14ac:dyDescent="0.15">
      <c r="B210" s="633" t="s">
        <v>768</v>
      </c>
      <c r="C210" s="634"/>
      <c r="D210" s="2014"/>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6"/>
      <c r="AA210" s="1163"/>
      <c r="AB210" s="1163"/>
    </row>
    <row r="211" spans="2:28" s="5" customFormat="1" ht="12.75" customHeight="1" x14ac:dyDescent="0.15">
      <c r="B211" s="1135" t="s">
        <v>419</v>
      </c>
      <c r="C211" s="286" t="s">
        <v>559</v>
      </c>
      <c r="D211" s="14"/>
      <c r="E211" s="1136"/>
      <c r="F211" s="1137"/>
      <c r="G211" s="623">
        <f t="shared" ref="G211:I211" si="270">SUM(G212:G216)</f>
        <v>0</v>
      </c>
      <c r="H211" s="16">
        <f t="shared" si="270"/>
        <v>0</v>
      </c>
      <c r="I211" s="16">
        <f t="shared" si="270"/>
        <v>0</v>
      </c>
      <c r="J211" s="16">
        <f t="shared" ref="J211:K211" si="271">SUM(J212:J216)</f>
        <v>0</v>
      </c>
      <c r="K211" s="16">
        <f t="shared" si="271"/>
        <v>0</v>
      </c>
      <c r="L211" s="16">
        <f t="shared" ref="L211" si="272">SUM(L212:L216)</f>
        <v>0</v>
      </c>
      <c r="M211" s="16">
        <f t="shared" ref="M211:N211" si="273">SUM(M212:M216)</f>
        <v>0</v>
      </c>
      <c r="N211" s="16">
        <f t="shared" si="273"/>
        <v>0</v>
      </c>
      <c r="O211" s="16">
        <f t="shared" ref="O211" si="274">SUM(O212:O216)</f>
        <v>0</v>
      </c>
      <c r="P211" s="16">
        <f t="shared" ref="P211:Q211" si="275">SUM(P212:P216)</f>
        <v>0</v>
      </c>
      <c r="Q211" s="16">
        <f t="shared" si="275"/>
        <v>0</v>
      </c>
      <c r="R211" s="16">
        <f t="shared" ref="R211" si="276">SUM(R212:R216)</f>
        <v>0</v>
      </c>
      <c r="S211" s="16">
        <f t="shared" ref="S211:T211" si="277">SUM(S212:S216)</f>
        <v>0</v>
      </c>
      <c r="T211" s="16">
        <f t="shared" si="277"/>
        <v>0</v>
      </c>
      <c r="U211" s="16">
        <f t="shared" ref="U211" si="278">SUM(U212:U216)</f>
        <v>0</v>
      </c>
      <c r="V211" s="16">
        <f t="shared" ref="V211:W211" si="279">SUM(V212:V216)</f>
        <v>0</v>
      </c>
      <c r="W211" s="16">
        <f t="shared" si="279"/>
        <v>0</v>
      </c>
      <c r="X211" s="16">
        <f t="shared" ref="X211" si="280">SUM(X212:X216)</f>
        <v>0</v>
      </c>
      <c r="Y211" s="16">
        <f t="shared" ref="Y211:Z211" si="281">SUM(Y212:Y216)</f>
        <v>0</v>
      </c>
      <c r="Z211" s="16">
        <f t="shared" si="281"/>
        <v>0</v>
      </c>
      <c r="AA211" s="1159">
        <f t="shared" ref="AA211:AA240" si="282">X211+U211+R211+O211+L211+I211+H211</f>
        <v>0</v>
      </c>
      <c r="AB211" s="1159">
        <f t="shared" ref="AB211:AB240" si="283">+AA211-G211</f>
        <v>0</v>
      </c>
    </row>
    <row r="212" spans="2:28" s="5" customFormat="1" ht="12.75" customHeight="1" x14ac:dyDescent="0.2">
      <c r="B212" s="1564"/>
      <c r="C212" s="1138"/>
      <c r="D212" s="1565" t="s">
        <v>448</v>
      </c>
      <c r="E212" s="1139"/>
      <c r="F212" s="1140"/>
      <c r="G212" s="1160">
        <f>+E212*F212</f>
        <v>0</v>
      </c>
      <c r="H212" s="1137"/>
      <c r="I212" s="1137">
        <f t="shared" ref="I212:I216" si="284">J212+K212</f>
        <v>0</v>
      </c>
      <c r="J212" s="1137"/>
      <c r="K212" s="1137"/>
      <c r="L212" s="1137">
        <f t="shared" ref="L212:L216" si="285">M212+N212</f>
        <v>0</v>
      </c>
      <c r="M212" s="1137"/>
      <c r="N212" s="1137"/>
      <c r="O212" s="1137">
        <f t="shared" ref="O212:O216" si="286">P212+Q212</f>
        <v>0</v>
      </c>
      <c r="P212" s="1137"/>
      <c r="Q212" s="1137"/>
      <c r="R212" s="1137">
        <f t="shared" ref="R212:R216" si="287">S212+T212</f>
        <v>0</v>
      </c>
      <c r="S212" s="1137"/>
      <c r="T212" s="1137"/>
      <c r="U212" s="1137">
        <f t="shared" ref="U212:U216" si="288">V212+W212</f>
        <v>0</v>
      </c>
      <c r="V212" s="1137"/>
      <c r="W212" s="1137"/>
      <c r="X212" s="1137">
        <f t="shared" ref="X212:X216" si="289">Y212+Z212</f>
        <v>0</v>
      </c>
      <c r="Y212" s="1137"/>
      <c r="Z212" s="1137"/>
      <c r="AA212" s="1159">
        <f t="shared" si="282"/>
        <v>0</v>
      </c>
      <c r="AB212" s="1159">
        <f t="shared" si="283"/>
        <v>0</v>
      </c>
    </row>
    <row r="213" spans="2:28" s="5" customFormat="1" ht="12.75" customHeight="1" x14ac:dyDescent="0.2">
      <c r="B213" s="1564"/>
      <c r="C213" s="1138"/>
      <c r="D213" s="1565" t="s">
        <v>448</v>
      </c>
      <c r="E213" s="1139"/>
      <c r="F213" s="1140"/>
      <c r="G213" s="1160">
        <f>+E213*F213</f>
        <v>0</v>
      </c>
      <c r="H213" s="1137"/>
      <c r="I213" s="1137">
        <f t="shared" si="284"/>
        <v>0</v>
      </c>
      <c r="J213" s="1137"/>
      <c r="K213" s="1137"/>
      <c r="L213" s="1137">
        <f t="shared" si="285"/>
        <v>0</v>
      </c>
      <c r="M213" s="1137"/>
      <c r="N213" s="1137"/>
      <c r="O213" s="1137">
        <f t="shared" si="286"/>
        <v>0</v>
      </c>
      <c r="P213" s="1137"/>
      <c r="Q213" s="1137"/>
      <c r="R213" s="1137">
        <f t="shared" si="287"/>
        <v>0</v>
      </c>
      <c r="S213" s="1137"/>
      <c r="T213" s="1137"/>
      <c r="U213" s="1137">
        <f t="shared" si="288"/>
        <v>0</v>
      </c>
      <c r="V213" s="1137"/>
      <c r="W213" s="1137"/>
      <c r="X213" s="1137">
        <f t="shared" si="289"/>
        <v>0</v>
      </c>
      <c r="Y213" s="1137"/>
      <c r="Z213" s="1137"/>
      <c r="AA213" s="1159">
        <f t="shared" si="282"/>
        <v>0</v>
      </c>
      <c r="AB213" s="1159">
        <f t="shared" si="283"/>
        <v>0</v>
      </c>
    </row>
    <row r="214" spans="2:28" s="5" customFormat="1" ht="12.75" customHeight="1" x14ac:dyDescent="0.2">
      <c r="B214" s="1564"/>
      <c r="C214" s="1138"/>
      <c r="D214" s="1565" t="s">
        <v>448</v>
      </c>
      <c r="E214" s="1139"/>
      <c r="F214" s="1140"/>
      <c r="G214" s="1160">
        <f>+E214*F214</f>
        <v>0</v>
      </c>
      <c r="H214" s="1141"/>
      <c r="I214" s="1142">
        <f t="shared" si="284"/>
        <v>0</v>
      </c>
      <c r="J214" s="1142"/>
      <c r="K214" s="1142"/>
      <c r="L214" s="1142">
        <f t="shared" si="285"/>
        <v>0</v>
      </c>
      <c r="M214" s="1142"/>
      <c r="N214" s="1142"/>
      <c r="O214" s="1142">
        <f t="shared" si="286"/>
        <v>0</v>
      </c>
      <c r="P214" s="1142"/>
      <c r="Q214" s="1142"/>
      <c r="R214" s="1142">
        <f t="shared" si="287"/>
        <v>0</v>
      </c>
      <c r="S214" s="1142"/>
      <c r="T214" s="1142"/>
      <c r="U214" s="1142">
        <f t="shared" si="288"/>
        <v>0</v>
      </c>
      <c r="V214" s="1142"/>
      <c r="W214" s="1142"/>
      <c r="X214" s="1142">
        <f t="shared" si="289"/>
        <v>0</v>
      </c>
      <c r="Y214" s="1142"/>
      <c r="Z214" s="1142"/>
      <c r="AA214" s="1159">
        <f t="shared" si="282"/>
        <v>0</v>
      </c>
      <c r="AB214" s="1159">
        <f t="shared" si="283"/>
        <v>0</v>
      </c>
    </row>
    <row r="215" spans="2:28" s="5" customFormat="1" ht="12.75" customHeight="1" x14ac:dyDescent="0.2">
      <c r="B215" s="1564"/>
      <c r="C215" s="1138"/>
      <c r="D215" s="1565" t="s">
        <v>448</v>
      </c>
      <c r="E215" s="1139"/>
      <c r="F215" s="1140"/>
      <c r="G215" s="1160">
        <f>+E215*F215</f>
        <v>0</v>
      </c>
      <c r="H215" s="1141"/>
      <c r="I215" s="1142">
        <f t="shared" si="284"/>
        <v>0</v>
      </c>
      <c r="J215" s="1142"/>
      <c r="K215" s="1142"/>
      <c r="L215" s="1142">
        <f t="shared" si="285"/>
        <v>0</v>
      </c>
      <c r="M215" s="1142"/>
      <c r="N215" s="1142"/>
      <c r="O215" s="1142">
        <f t="shared" si="286"/>
        <v>0</v>
      </c>
      <c r="P215" s="1142"/>
      <c r="Q215" s="1142"/>
      <c r="R215" s="1142">
        <f t="shared" si="287"/>
        <v>0</v>
      </c>
      <c r="S215" s="1142"/>
      <c r="T215" s="1142"/>
      <c r="U215" s="1142">
        <f t="shared" si="288"/>
        <v>0</v>
      </c>
      <c r="V215" s="1142"/>
      <c r="W215" s="1142"/>
      <c r="X215" s="1142">
        <f t="shared" si="289"/>
        <v>0</v>
      </c>
      <c r="Y215" s="1142"/>
      <c r="Z215" s="1142"/>
      <c r="AA215" s="1159">
        <f t="shared" si="282"/>
        <v>0</v>
      </c>
      <c r="AB215" s="1159">
        <f t="shared" si="283"/>
        <v>0</v>
      </c>
    </row>
    <row r="216" spans="2:28" s="5" customFormat="1" ht="12.75" customHeight="1" x14ac:dyDescent="0.2">
      <c r="B216" s="1563"/>
      <c r="C216" s="1143"/>
      <c r="D216" s="1566" t="s">
        <v>448</v>
      </c>
      <c r="E216" s="1144"/>
      <c r="F216" s="1145"/>
      <c r="G216" s="1161">
        <f>+E216*F216</f>
        <v>0</v>
      </c>
      <c r="H216" s="1146"/>
      <c r="I216" s="1147">
        <f t="shared" si="284"/>
        <v>0</v>
      </c>
      <c r="J216" s="1147"/>
      <c r="K216" s="1147"/>
      <c r="L216" s="1147">
        <f t="shared" si="285"/>
        <v>0</v>
      </c>
      <c r="M216" s="1147"/>
      <c r="N216" s="1147"/>
      <c r="O216" s="1147">
        <f t="shared" si="286"/>
        <v>0</v>
      </c>
      <c r="P216" s="1147"/>
      <c r="Q216" s="1147"/>
      <c r="R216" s="1147">
        <f t="shared" si="287"/>
        <v>0</v>
      </c>
      <c r="S216" s="1147"/>
      <c r="T216" s="1147"/>
      <c r="U216" s="1147">
        <f t="shared" si="288"/>
        <v>0</v>
      </c>
      <c r="V216" s="1147"/>
      <c r="W216" s="1147"/>
      <c r="X216" s="1147">
        <f t="shared" si="289"/>
        <v>0</v>
      </c>
      <c r="Y216" s="1147"/>
      <c r="Z216" s="1147"/>
      <c r="AA216" s="1159">
        <f t="shared" si="282"/>
        <v>0</v>
      </c>
      <c r="AB216" s="1159">
        <f t="shared" si="283"/>
        <v>0</v>
      </c>
    </row>
    <row r="217" spans="2:28" s="5" customFormat="1" ht="12.75" customHeight="1" x14ac:dyDescent="0.15">
      <c r="B217" s="1135" t="s">
        <v>419</v>
      </c>
      <c r="C217" s="286" t="s">
        <v>560</v>
      </c>
      <c r="D217" s="14"/>
      <c r="E217" s="1136"/>
      <c r="F217" s="1137"/>
      <c r="G217" s="623">
        <f t="shared" ref="G217:Z217" si="290">SUM(G218:G222)</f>
        <v>0</v>
      </c>
      <c r="H217" s="16">
        <f t="shared" si="290"/>
        <v>0</v>
      </c>
      <c r="I217" s="16">
        <f t="shared" si="290"/>
        <v>0</v>
      </c>
      <c r="J217" s="16">
        <f t="shared" si="290"/>
        <v>0</v>
      </c>
      <c r="K217" s="16">
        <f t="shared" si="290"/>
        <v>0</v>
      </c>
      <c r="L217" s="16">
        <f t="shared" si="290"/>
        <v>0</v>
      </c>
      <c r="M217" s="16">
        <f t="shared" si="290"/>
        <v>0</v>
      </c>
      <c r="N217" s="16">
        <f t="shared" si="290"/>
        <v>0</v>
      </c>
      <c r="O217" s="16">
        <f t="shared" si="290"/>
        <v>0</v>
      </c>
      <c r="P217" s="16">
        <f t="shared" si="290"/>
        <v>0</v>
      </c>
      <c r="Q217" s="16">
        <f t="shared" si="290"/>
        <v>0</v>
      </c>
      <c r="R217" s="16">
        <f t="shared" si="290"/>
        <v>0</v>
      </c>
      <c r="S217" s="16">
        <f t="shared" si="290"/>
        <v>0</v>
      </c>
      <c r="T217" s="16">
        <f t="shared" si="290"/>
        <v>0</v>
      </c>
      <c r="U217" s="16">
        <f t="shared" si="290"/>
        <v>0</v>
      </c>
      <c r="V217" s="16">
        <f t="shared" si="290"/>
        <v>0</v>
      </c>
      <c r="W217" s="16">
        <f t="shared" si="290"/>
        <v>0</v>
      </c>
      <c r="X217" s="16">
        <f t="shared" si="290"/>
        <v>0</v>
      </c>
      <c r="Y217" s="16">
        <f t="shared" si="290"/>
        <v>0</v>
      </c>
      <c r="Z217" s="16">
        <f t="shared" si="290"/>
        <v>0</v>
      </c>
      <c r="AA217" s="1159">
        <f t="shared" si="282"/>
        <v>0</v>
      </c>
      <c r="AB217" s="1159">
        <f t="shared" si="283"/>
        <v>0</v>
      </c>
    </row>
    <row r="218" spans="2:28" s="5" customFormat="1" ht="12.75" customHeight="1" x14ac:dyDescent="0.2">
      <c r="B218" s="1564"/>
      <c r="C218" s="1138"/>
      <c r="D218" s="1565" t="s">
        <v>448</v>
      </c>
      <c r="E218" s="1139"/>
      <c r="F218" s="1140"/>
      <c r="G218" s="1160">
        <f>+E218*F218</f>
        <v>0</v>
      </c>
      <c r="H218" s="1140"/>
      <c r="I218" s="1148">
        <f t="shared" ref="I218:I240" si="291">J218+K218</f>
        <v>0</v>
      </c>
      <c r="J218" s="1148"/>
      <c r="K218" s="1148"/>
      <c r="L218" s="1148">
        <f t="shared" ref="L218:L222" si="292">M218+N218</f>
        <v>0</v>
      </c>
      <c r="M218" s="1148"/>
      <c r="N218" s="1148"/>
      <c r="O218" s="1148">
        <f t="shared" ref="O218:O222" si="293">P218+Q218</f>
        <v>0</v>
      </c>
      <c r="P218" s="1148"/>
      <c r="Q218" s="1148"/>
      <c r="R218" s="1148">
        <f t="shared" ref="R218:R222" si="294">S218+T218</f>
        <v>0</v>
      </c>
      <c r="S218" s="1148"/>
      <c r="T218" s="1148"/>
      <c r="U218" s="1148">
        <f t="shared" ref="U218:U222" si="295">V218+W218</f>
        <v>0</v>
      </c>
      <c r="V218" s="1148"/>
      <c r="W218" s="1148"/>
      <c r="X218" s="1148">
        <f t="shared" ref="X218:X222" si="296">Y218+Z218</f>
        <v>0</v>
      </c>
      <c r="Y218" s="1148"/>
      <c r="Z218" s="1148"/>
      <c r="AA218" s="1159">
        <f t="shared" si="282"/>
        <v>0</v>
      </c>
      <c r="AB218" s="1159">
        <f t="shared" si="283"/>
        <v>0</v>
      </c>
    </row>
    <row r="219" spans="2:28" s="5" customFormat="1" ht="12.75" customHeight="1" x14ac:dyDescent="0.2">
      <c r="B219" s="1564"/>
      <c r="C219" s="1138"/>
      <c r="D219" s="1565" t="s">
        <v>448</v>
      </c>
      <c r="E219" s="1139"/>
      <c r="F219" s="1140"/>
      <c r="G219" s="1160">
        <f>+E219*F219</f>
        <v>0</v>
      </c>
      <c r="H219" s="1149"/>
      <c r="I219" s="1137">
        <f t="shared" si="291"/>
        <v>0</v>
      </c>
      <c r="J219" s="1137"/>
      <c r="K219" s="1137"/>
      <c r="L219" s="1137">
        <f t="shared" si="292"/>
        <v>0</v>
      </c>
      <c r="M219" s="1137"/>
      <c r="N219" s="1137"/>
      <c r="O219" s="1137">
        <f t="shared" si="293"/>
        <v>0</v>
      </c>
      <c r="P219" s="1137"/>
      <c r="Q219" s="1137"/>
      <c r="R219" s="1137">
        <f t="shared" si="294"/>
        <v>0</v>
      </c>
      <c r="S219" s="1137"/>
      <c r="T219" s="1137"/>
      <c r="U219" s="1137">
        <f t="shared" si="295"/>
        <v>0</v>
      </c>
      <c r="V219" s="1137"/>
      <c r="W219" s="1137"/>
      <c r="X219" s="1137">
        <f t="shared" si="296"/>
        <v>0</v>
      </c>
      <c r="Y219" s="1137"/>
      <c r="Z219" s="1137"/>
      <c r="AA219" s="1159">
        <f t="shared" si="282"/>
        <v>0</v>
      </c>
      <c r="AB219" s="1159">
        <f t="shared" si="283"/>
        <v>0</v>
      </c>
    </row>
    <row r="220" spans="2:28" s="5" customFormat="1" ht="12.75" customHeight="1" x14ac:dyDescent="0.2">
      <c r="B220" s="1564"/>
      <c r="C220" s="1138"/>
      <c r="D220" s="1565" t="s">
        <v>448</v>
      </c>
      <c r="E220" s="1139"/>
      <c r="F220" s="1140"/>
      <c r="G220" s="1160">
        <f>+E220*F220</f>
        <v>0</v>
      </c>
      <c r="H220" s="1149"/>
      <c r="I220" s="1142">
        <f t="shared" si="291"/>
        <v>0</v>
      </c>
      <c r="J220" s="1142"/>
      <c r="K220" s="1142"/>
      <c r="L220" s="1142">
        <f t="shared" si="292"/>
        <v>0</v>
      </c>
      <c r="M220" s="1142"/>
      <c r="N220" s="1142"/>
      <c r="O220" s="1142">
        <f t="shared" si="293"/>
        <v>0</v>
      </c>
      <c r="P220" s="1142"/>
      <c r="Q220" s="1142"/>
      <c r="R220" s="1142">
        <f t="shared" si="294"/>
        <v>0</v>
      </c>
      <c r="S220" s="1142"/>
      <c r="T220" s="1142"/>
      <c r="U220" s="1142">
        <f t="shared" si="295"/>
        <v>0</v>
      </c>
      <c r="V220" s="1142"/>
      <c r="W220" s="1142"/>
      <c r="X220" s="1142">
        <f t="shared" si="296"/>
        <v>0</v>
      </c>
      <c r="Y220" s="1142"/>
      <c r="Z220" s="1142"/>
      <c r="AA220" s="1159">
        <f t="shared" si="282"/>
        <v>0</v>
      </c>
      <c r="AB220" s="1159">
        <f t="shared" si="283"/>
        <v>0</v>
      </c>
    </row>
    <row r="221" spans="2:28" s="5" customFormat="1" ht="12.75" customHeight="1" x14ac:dyDescent="0.2">
      <c r="B221" s="1564"/>
      <c r="C221" s="1138"/>
      <c r="D221" s="1565" t="s">
        <v>448</v>
      </c>
      <c r="E221" s="1139"/>
      <c r="F221" s="1140"/>
      <c r="G221" s="1160">
        <f>+E221*F221</f>
        <v>0</v>
      </c>
      <c r="H221" s="1149"/>
      <c r="I221" s="1142">
        <f t="shared" si="291"/>
        <v>0</v>
      </c>
      <c r="J221" s="1142"/>
      <c r="K221" s="1142"/>
      <c r="L221" s="1142">
        <f t="shared" si="292"/>
        <v>0</v>
      </c>
      <c r="M221" s="1142"/>
      <c r="N221" s="1142"/>
      <c r="O221" s="1142">
        <f t="shared" si="293"/>
        <v>0</v>
      </c>
      <c r="P221" s="1142"/>
      <c r="Q221" s="1142"/>
      <c r="R221" s="1142">
        <f t="shared" si="294"/>
        <v>0</v>
      </c>
      <c r="S221" s="1142"/>
      <c r="T221" s="1142"/>
      <c r="U221" s="1142">
        <f t="shared" si="295"/>
        <v>0</v>
      </c>
      <c r="V221" s="1142"/>
      <c r="W221" s="1142"/>
      <c r="X221" s="1142">
        <f t="shared" si="296"/>
        <v>0</v>
      </c>
      <c r="Y221" s="1142"/>
      <c r="Z221" s="1142"/>
      <c r="AA221" s="1159">
        <f t="shared" si="282"/>
        <v>0</v>
      </c>
      <c r="AB221" s="1159">
        <f t="shared" si="283"/>
        <v>0</v>
      </c>
    </row>
    <row r="222" spans="2:28" s="5" customFormat="1" ht="12.75" customHeight="1" x14ac:dyDescent="0.2">
      <c r="B222" s="1563"/>
      <c r="C222" s="1143"/>
      <c r="D222" s="1566" t="s">
        <v>448</v>
      </c>
      <c r="E222" s="1144"/>
      <c r="F222" s="1145"/>
      <c r="G222" s="1161">
        <f>+E222*F222</f>
        <v>0</v>
      </c>
      <c r="H222" s="1150"/>
      <c r="I222" s="1147">
        <f t="shared" si="291"/>
        <v>0</v>
      </c>
      <c r="J222" s="1147"/>
      <c r="K222" s="1147"/>
      <c r="L222" s="1147">
        <f t="shared" si="292"/>
        <v>0</v>
      </c>
      <c r="M222" s="1147"/>
      <c r="N222" s="1147"/>
      <c r="O222" s="1147">
        <f t="shared" si="293"/>
        <v>0</v>
      </c>
      <c r="P222" s="1147"/>
      <c r="Q222" s="1147"/>
      <c r="R222" s="1147">
        <f t="shared" si="294"/>
        <v>0</v>
      </c>
      <c r="S222" s="1147"/>
      <c r="T222" s="1147"/>
      <c r="U222" s="1147">
        <f t="shared" si="295"/>
        <v>0</v>
      </c>
      <c r="V222" s="1147"/>
      <c r="W222" s="1147"/>
      <c r="X222" s="1147">
        <f t="shared" si="296"/>
        <v>0</v>
      </c>
      <c r="Y222" s="1147"/>
      <c r="Z222" s="1147"/>
      <c r="AA222" s="1159">
        <f t="shared" si="282"/>
        <v>0</v>
      </c>
      <c r="AB222" s="1159">
        <f t="shared" si="283"/>
        <v>0</v>
      </c>
    </row>
    <row r="223" spans="2:28" s="5" customFormat="1" ht="12.75" customHeight="1" x14ac:dyDescent="0.15">
      <c r="B223" s="1135" t="s">
        <v>419</v>
      </c>
      <c r="C223" s="286" t="s">
        <v>561</v>
      </c>
      <c r="D223" s="14"/>
      <c r="E223" s="1136"/>
      <c r="F223" s="1137"/>
      <c r="G223" s="623">
        <f t="shared" ref="G223:I223" si="297">SUM(G224:G228)</f>
        <v>0</v>
      </c>
      <c r="H223" s="16">
        <f t="shared" si="297"/>
        <v>0</v>
      </c>
      <c r="I223" s="16">
        <f t="shared" si="297"/>
        <v>0</v>
      </c>
      <c r="J223" s="16">
        <f t="shared" ref="J223:K223" si="298">SUM(J224:J228)</f>
        <v>0</v>
      </c>
      <c r="K223" s="16">
        <f t="shared" si="298"/>
        <v>0</v>
      </c>
      <c r="L223" s="16">
        <f t="shared" ref="L223" si="299">SUM(L224:L228)</f>
        <v>0</v>
      </c>
      <c r="M223" s="16">
        <f t="shared" ref="M223:N223" si="300">SUM(M224:M228)</f>
        <v>0</v>
      </c>
      <c r="N223" s="16">
        <f t="shared" si="300"/>
        <v>0</v>
      </c>
      <c r="O223" s="16">
        <f t="shared" ref="O223" si="301">SUM(O224:O228)</f>
        <v>0</v>
      </c>
      <c r="P223" s="16">
        <f t="shared" ref="P223:Q223" si="302">SUM(P224:P228)</f>
        <v>0</v>
      </c>
      <c r="Q223" s="16">
        <f t="shared" si="302"/>
        <v>0</v>
      </c>
      <c r="R223" s="16">
        <f t="shared" ref="R223" si="303">SUM(R224:R228)</f>
        <v>0</v>
      </c>
      <c r="S223" s="16">
        <f t="shared" ref="S223:T223" si="304">SUM(S224:S228)</f>
        <v>0</v>
      </c>
      <c r="T223" s="16">
        <f t="shared" si="304"/>
        <v>0</v>
      </c>
      <c r="U223" s="16">
        <f t="shared" ref="U223" si="305">SUM(U224:U228)</f>
        <v>0</v>
      </c>
      <c r="V223" s="16">
        <f t="shared" ref="V223:W223" si="306">SUM(V224:V228)</f>
        <v>0</v>
      </c>
      <c r="W223" s="16">
        <f t="shared" si="306"/>
        <v>0</v>
      </c>
      <c r="X223" s="16">
        <f t="shared" ref="X223" si="307">SUM(X224:X228)</f>
        <v>0</v>
      </c>
      <c r="Y223" s="16">
        <f t="shared" ref="Y223:Z223" si="308">SUM(Y224:Y228)</f>
        <v>0</v>
      </c>
      <c r="Z223" s="16">
        <f t="shared" si="308"/>
        <v>0</v>
      </c>
      <c r="AA223" s="1159">
        <f t="shared" si="282"/>
        <v>0</v>
      </c>
      <c r="AB223" s="1159">
        <f t="shared" si="283"/>
        <v>0</v>
      </c>
    </row>
    <row r="224" spans="2:28" s="5" customFormat="1" ht="12.75" customHeight="1" x14ac:dyDescent="0.2">
      <c r="B224" s="1564"/>
      <c r="C224" s="1138"/>
      <c r="D224" s="1565" t="s">
        <v>448</v>
      </c>
      <c r="E224" s="1139"/>
      <c r="F224" s="1140"/>
      <c r="G224" s="1160">
        <f>+E224*F224</f>
        <v>0</v>
      </c>
      <c r="H224" s="1137"/>
      <c r="I224" s="1148">
        <f t="shared" si="291"/>
        <v>0</v>
      </c>
      <c r="J224" s="1137"/>
      <c r="K224" s="1137"/>
      <c r="L224" s="1148">
        <f t="shared" ref="L224:L228" si="309">M224+N224</f>
        <v>0</v>
      </c>
      <c r="M224" s="1137"/>
      <c r="N224" s="1137"/>
      <c r="O224" s="1148">
        <f t="shared" ref="O224:O228" si="310">P224+Q224</f>
        <v>0</v>
      </c>
      <c r="P224" s="1137"/>
      <c r="Q224" s="1137"/>
      <c r="R224" s="1148">
        <f t="shared" ref="R224:R228" si="311">S224+T224</f>
        <v>0</v>
      </c>
      <c r="S224" s="1137"/>
      <c r="T224" s="1137"/>
      <c r="U224" s="1148">
        <f t="shared" ref="U224:U228" si="312">V224+W224</f>
        <v>0</v>
      </c>
      <c r="V224" s="1137"/>
      <c r="W224" s="1137"/>
      <c r="X224" s="1148">
        <f t="shared" ref="X224:X228" si="313">Y224+Z224</f>
        <v>0</v>
      </c>
      <c r="Y224" s="1137"/>
      <c r="Z224" s="1137"/>
      <c r="AA224" s="1159">
        <f t="shared" si="282"/>
        <v>0</v>
      </c>
      <c r="AB224" s="1159">
        <f t="shared" si="283"/>
        <v>0</v>
      </c>
    </row>
    <row r="225" spans="2:28" s="5" customFormat="1" ht="12.75" customHeight="1" x14ac:dyDescent="0.2">
      <c r="B225" s="1564"/>
      <c r="C225" s="1138"/>
      <c r="D225" s="1565" t="s">
        <v>448</v>
      </c>
      <c r="E225" s="1139"/>
      <c r="F225" s="1140"/>
      <c r="G225" s="1160">
        <f>+E225*F225</f>
        <v>0</v>
      </c>
      <c r="H225" s="1137"/>
      <c r="I225" s="1137">
        <f t="shared" si="291"/>
        <v>0</v>
      </c>
      <c r="J225" s="1137"/>
      <c r="K225" s="1137"/>
      <c r="L225" s="1137">
        <f t="shared" si="309"/>
        <v>0</v>
      </c>
      <c r="M225" s="1137"/>
      <c r="N225" s="1137"/>
      <c r="O225" s="1137">
        <f t="shared" si="310"/>
        <v>0</v>
      </c>
      <c r="P225" s="1137"/>
      <c r="Q225" s="1137"/>
      <c r="R225" s="1137">
        <f t="shared" si="311"/>
        <v>0</v>
      </c>
      <c r="S225" s="1137"/>
      <c r="T225" s="1137"/>
      <c r="U225" s="1137">
        <f t="shared" si="312"/>
        <v>0</v>
      </c>
      <c r="V225" s="1137"/>
      <c r="W225" s="1137"/>
      <c r="X225" s="1137">
        <f t="shared" si="313"/>
        <v>0</v>
      </c>
      <c r="Y225" s="1137"/>
      <c r="Z225" s="1137"/>
      <c r="AA225" s="1159">
        <f t="shared" si="282"/>
        <v>0</v>
      </c>
      <c r="AB225" s="1159">
        <f t="shared" si="283"/>
        <v>0</v>
      </c>
    </row>
    <row r="226" spans="2:28" s="5" customFormat="1" ht="12.75" customHeight="1" x14ac:dyDescent="0.2">
      <c r="B226" s="1564"/>
      <c r="C226" s="1138"/>
      <c r="D226" s="1565" t="s">
        <v>448</v>
      </c>
      <c r="E226" s="1139"/>
      <c r="F226" s="1140"/>
      <c r="G226" s="1160">
        <f>+E226*F226</f>
        <v>0</v>
      </c>
      <c r="H226" s="1141"/>
      <c r="I226" s="1142">
        <f t="shared" si="291"/>
        <v>0</v>
      </c>
      <c r="J226" s="1142"/>
      <c r="K226" s="1142"/>
      <c r="L226" s="1142">
        <f t="shared" si="309"/>
        <v>0</v>
      </c>
      <c r="M226" s="1142"/>
      <c r="N226" s="1142"/>
      <c r="O226" s="1142">
        <f t="shared" si="310"/>
        <v>0</v>
      </c>
      <c r="P226" s="1142"/>
      <c r="Q226" s="1142"/>
      <c r="R226" s="1142">
        <f t="shared" si="311"/>
        <v>0</v>
      </c>
      <c r="S226" s="1142"/>
      <c r="T226" s="1142"/>
      <c r="U226" s="1142">
        <f t="shared" si="312"/>
        <v>0</v>
      </c>
      <c r="V226" s="1142"/>
      <c r="W226" s="1142"/>
      <c r="X226" s="1142">
        <f t="shared" si="313"/>
        <v>0</v>
      </c>
      <c r="Y226" s="1142"/>
      <c r="Z226" s="1142"/>
      <c r="AA226" s="1159">
        <f t="shared" si="282"/>
        <v>0</v>
      </c>
      <c r="AB226" s="1159">
        <f t="shared" si="283"/>
        <v>0</v>
      </c>
    </row>
    <row r="227" spans="2:28" s="5" customFormat="1" ht="12.75" customHeight="1" x14ac:dyDescent="0.2">
      <c r="B227" s="1564"/>
      <c r="C227" s="1138"/>
      <c r="D227" s="1565" t="s">
        <v>448</v>
      </c>
      <c r="E227" s="1139"/>
      <c r="F227" s="1140"/>
      <c r="G227" s="1160">
        <f>+E227*F227</f>
        <v>0</v>
      </c>
      <c r="H227" s="1141"/>
      <c r="I227" s="1142">
        <f t="shared" si="291"/>
        <v>0</v>
      </c>
      <c r="J227" s="1142"/>
      <c r="K227" s="1142"/>
      <c r="L227" s="1142">
        <f t="shared" si="309"/>
        <v>0</v>
      </c>
      <c r="M227" s="1142"/>
      <c r="N227" s="1142"/>
      <c r="O227" s="1142">
        <f t="shared" si="310"/>
        <v>0</v>
      </c>
      <c r="P227" s="1142"/>
      <c r="Q227" s="1142"/>
      <c r="R227" s="1142">
        <f t="shared" si="311"/>
        <v>0</v>
      </c>
      <c r="S227" s="1142"/>
      <c r="T227" s="1142"/>
      <c r="U227" s="1142">
        <f t="shared" si="312"/>
        <v>0</v>
      </c>
      <c r="V227" s="1142"/>
      <c r="W227" s="1142"/>
      <c r="X227" s="1142">
        <f t="shared" si="313"/>
        <v>0</v>
      </c>
      <c r="Y227" s="1142"/>
      <c r="Z227" s="1142"/>
      <c r="AA227" s="1159">
        <f t="shared" si="282"/>
        <v>0</v>
      </c>
      <c r="AB227" s="1159">
        <f t="shared" si="283"/>
        <v>0</v>
      </c>
    </row>
    <row r="228" spans="2:28" s="5" customFormat="1" ht="12.75" customHeight="1" x14ac:dyDescent="0.2">
      <c r="B228" s="1563"/>
      <c r="C228" s="1143"/>
      <c r="D228" s="1566" t="s">
        <v>448</v>
      </c>
      <c r="E228" s="1144"/>
      <c r="F228" s="1145"/>
      <c r="G228" s="1161">
        <f>+E228*F228</f>
        <v>0</v>
      </c>
      <c r="H228" s="1146"/>
      <c r="I228" s="1147">
        <f t="shared" si="291"/>
        <v>0</v>
      </c>
      <c r="J228" s="1147"/>
      <c r="K228" s="1147"/>
      <c r="L228" s="1147">
        <f t="shared" si="309"/>
        <v>0</v>
      </c>
      <c r="M228" s="1147"/>
      <c r="N228" s="1147"/>
      <c r="O228" s="1147">
        <f t="shared" si="310"/>
        <v>0</v>
      </c>
      <c r="P228" s="1147"/>
      <c r="Q228" s="1147"/>
      <c r="R228" s="1147">
        <f t="shared" si="311"/>
        <v>0</v>
      </c>
      <c r="S228" s="1147"/>
      <c r="T228" s="1147"/>
      <c r="U228" s="1147">
        <f t="shared" si="312"/>
        <v>0</v>
      </c>
      <c r="V228" s="1147"/>
      <c r="W228" s="1147"/>
      <c r="X228" s="1147">
        <f t="shared" si="313"/>
        <v>0</v>
      </c>
      <c r="Y228" s="1147"/>
      <c r="Z228" s="1147"/>
      <c r="AA228" s="1159">
        <f t="shared" si="282"/>
        <v>0</v>
      </c>
      <c r="AB228" s="1159">
        <f t="shared" si="283"/>
        <v>0</v>
      </c>
    </row>
    <row r="229" spans="2:28" s="5" customFormat="1" ht="12.75" customHeight="1" x14ac:dyDescent="0.15">
      <c r="B229" s="1135" t="s">
        <v>419</v>
      </c>
      <c r="C229" s="286" t="s">
        <v>562</v>
      </c>
      <c r="D229" s="14"/>
      <c r="E229" s="1136"/>
      <c r="F229" s="1137"/>
      <c r="G229" s="623">
        <f t="shared" ref="G229:I229" si="314">SUM(G230:G234)</f>
        <v>0</v>
      </c>
      <c r="H229" s="16">
        <f t="shared" si="314"/>
        <v>0</v>
      </c>
      <c r="I229" s="16">
        <f t="shared" si="314"/>
        <v>0</v>
      </c>
      <c r="J229" s="16">
        <f t="shared" ref="J229:K229" si="315">SUM(J230:J234)</f>
        <v>0</v>
      </c>
      <c r="K229" s="16">
        <f t="shared" si="315"/>
        <v>0</v>
      </c>
      <c r="L229" s="16">
        <f t="shared" ref="L229" si="316">SUM(L230:L234)</f>
        <v>0</v>
      </c>
      <c r="M229" s="16">
        <f t="shared" ref="M229:N229" si="317">SUM(M230:M234)</f>
        <v>0</v>
      </c>
      <c r="N229" s="16">
        <f t="shared" si="317"/>
        <v>0</v>
      </c>
      <c r="O229" s="16">
        <f t="shared" ref="O229" si="318">SUM(O230:O234)</f>
        <v>0</v>
      </c>
      <c r="P229" s="16">
        <f t="shared" ref="P229:Q229" si="319">SUM(P230:P234)</f>
        <v>0</v>
      </c>
      <c r="Q229" s="16">
        <f t="shared" si="319"/>
        <v>0</v>
      </c>
      <c r="R229" s="16">
        <f t="shared" ref="R229" si="320">SUM(R230:R234)</f>
        <v>0</v>
      </c>
      <c r="S229" s="16">
        <f t="shared" ref="S229:T229" si="321">SUM(S230:S234)</f>
        <v>0</v>
      </c>
      <c r="T229" s="16">
        <f t="shared" si="321"/>
        <v>0</v>
      </c>
      <c r="U229" s="16">
        <f t="shared" ref="U229" si="322">SUM(U230:U234)</f>
        <v>0</v>
      </c>
      <c r="V229" s="16">
        <f t="shared" ref="V229:W229" si="323">SUM(V230:V234)</f>
        <v>0</v>
      </c>
      <c r="W229" s="16">
        <f t="shared" si="323"/>
        <v>0</v>
      </c>
      <c r="X229" s="16">
        <f t="shared" ref="X229" si="324">SUM(X230:X234)</f>
        <v>0</v>
      </c>
      <c r="Y229" s="16">
        <f t="shared" ref="Y229:Z229" si="325">SUM(Y230:Y234)</f>
        <v>0</v>
      </c>
      <c r="Z229" s="16">
        <f t="shared" si="325"/>
        <v>0</v>
      </c>
      <c r="AA229" s="1159">
        <f t="shared" si="282"/>
        <v>0</v>
      </c>
      <c r="AB229" s="1159">
        <f t="shared" si="283"/>
        <v>0</v>
      </c>
    </row>
    <row r="230" spans="2:28" s="5" customFormat="1" ht="12.75" customHeight="1" x14ac:dyDescent="0.2">
      <c r="B230" s="1564"/>
      <c r="C230" s="1138"/>
      <c r="D230" s="1565" t="s">
        <v>448</v>
      </c>
      <c r="E230" s="1139"/>
      <c r="F230" s="1140"/>
      <c r="G230" s="1160">
        <f>+E230*F230</f>
        <v>0</v>
      </c>
      <c r="H230" s="1137"/>
      <c r="I230" s="1148">
        <f t="shared" si="291"/>
        <v>0</v>
      </c>
      <c r="J230" s="1142"/>
      <c r="K230" s="1142"/>
      <c r="L230" s="1148">
        <f t="shared" ref="L230:L234" si="326">M230+N230</f>
        <v>0</v>
      </c>
      <c r="M230" s="1142"/>
      <c r="N230" s="1142"/>
      <c r="O230" s="1148">
        <f t="shared" ref="O230:O234" si="327">P230+Q230</f>
        <v>0</v>
      </c>
      <c r="P230" s="1142"/>
      <c r="Q230" s="1142"/>
      <c r="R230" s="1148">
        <f t="shared" ref="R230:R234" si="328">S230+T230</f>
        <v>0</v>
      </c>
      <c r="S230" s="1142"/>
      <c r="T230" s="1142"/>
      <c r="U230" s="1148">
        <f t="shared" ref="U230:U234" si="329">V230+W230</f>
        <v>0</v>
      </c>
      <c r="V230" s="1142"/>
      <c r="W230" s="1142"/>
      <c r="X230" s="1148">
        <f t="shared" ref="X230:X234" si="330">Y230+Z230</f>
        <v>0</v>
      </c>
      <c r="Y230" s="1142"/>
      <c r="Z230" s="1142"/>
      <c r="AA230" s="1159">
        <f t="shared" si="282"/>
        <v>0</v>
      </c>
      <c r="AB230" s="1159">
        <f t="shared" si="283"/>
        <v>0</v>
      </c>
    </row>
    <row r="231" spans="2:28" s="5" customFormat="1" ht="12.75" customHeight="1" x14ac:dyDescent="0.2">
      <c r="B231" s="1564"/>
      <c r="C231" s="1138"/>
      <c r="D231" s="1565" t="s">
        <v>448</v>
      </c>
      <c r="E231" s="1139"/>
      <c r="F231" s="1140"/>
      <c r="G231" s="1160">
        <f>+E231*F231</f>
        <v>0</v>
      </c>
      <c r="H231" s="1137"/>
      <c r="I231" s="1137">
        <f t="shared" si="291"/>
        <v>0</v>
      </c>
      <c r="J231" s="1142"/>
      <c r="K231" s="1142"/>
      <c r="L231" s="1137">
        <f t="shared" si="326"/>
        <v>0</v>
      </c>
      <c r="M231" s="1142"/>
      <c r="N231" s="1142"/>
      <c r="O231" s="1137">
        <f t="shared" si="327"/>
        <v>0</v>
      </c>
      <c r="P231" s="1142"/>
      <c r="Q231" s="1142"/>
      <c r="R231" s="1137">
        <f t="shared" si="328"/>
        <v>0</v>
      </c>
      <c r="S231" s="1142"/>
      <c r="T231" s="1142"/>
      <c r="U231" s="1137">
        <f t="shared" si="329"/>
        <v>0</v>
      </c>
      <c r="V231" s="1142"/>
      <c r="W231" s="1142"/>
      <c r="X231" s="1137">
        <f t="shared" si="330"/>
        <v>0</v>
      </c>
      <c r="Y231" s="1142"/>
      <c r="Z231" s="1142"/>
      <c r="AA231" s="1159">
        <f t="shared" si="282"/>
        <v>0</v>
      </c>
      <c r="AB231" s="1159">
        <f t="shared" si="283"/>
        <v>0</v>
      </c>
    </row>
    <row r="232" spans="2:28" s="5" customFormat="1" ht="12.75" customHeight="1" x14ac:dyDescent="0.2">
      <c r="B232" s="1564"/>
      <c r="C232" s="1138"/>
      <c r="D232" s="1565" t="s">
        <v>448</v>
      </c>
      <c r="E232" s="1139"/>
      <c r="F232" s="1140"/>
      <c r="G232" s="1160">
        <f>+E232*F232</f>
        <v>0</v>
      </c>
      <c r="H232" s="1141"/>
      <c r="I232" s="1142">
        <f t="shared" si="291"/>
        <v>0</v>
      </c>
      <c r="J232" s="1142"/>
      <c r="K232" s="1142"/>
      <c r="L232" s="1142">
        <f t="shared" si="326"/>
        <v>0</v>
      </c>
      <c r="M232" s="1142"/>
      <c r="N232" s="1142"/>
      <c r="O232" s="1142">
        <f t="shared" si="327"/>
        <v>0</v>
      </c>
      <c r="P232" s="1142"/>
      <c r="Q232" s="1142"/>
      <c r="R232" s="1142">
        <f t="shared" si="328"/>
        <v>0</v>
      </c>
      <c r="S232" s="1142"/>
      <c r="T232" s="1142"/>
      <c r="U232" s="1142">
        <f t="shared" si="329"/>
        <v>0</v>
      </c>
      <c r="V232" s="1142"/>
      <c r="W232" s="1142"/>
      <c r="X232" s="1142">
        <f t="shared" si="330"/>
        <v>0</v>
      </c>
      <c r="Y232" s="1142"/>
      <c r="Z232" s="1142"/>
      <c r="AA232" s="1159">
        <f t="shared" si="282"/>
        <v>0</v>
      </c>
      <c r="AB232" s="1159">
        <f t="shared" si="283"/>
        <v>0</v>
      </c>
    </row>
    <row r="233" spans="2:28" s="5" customFormat="1" ht="12.75" customHeight="1" x14ac:dyDescent="0.2">
      <c r="B233" s="1564"/>
      <c r="C233" s="1138"/>
      <c r="D233" s="1565" t="s">
        <v>448</v>
      </c>
      <c r="E233" s="1139"/>
      <c r="F233" s="1140"/>
      <c r="G233" s="1160">
        <f>+E233*F233</f>
        <v>0</v>
      </c>
      <c r="H233" s="1141"/>
      <c r="I233" s="1142">
        <f t="shared" si="291"/>
        <v>0</v>
      </c>
      <c r="J233" s="1142"/>
      <c r="K233" s="1142"/>
      <c r="L233" s="1142">
        <f t="shared" si="326"/>
        <v>0</v>
      </c>
      <c r="M233" s="1142"/>
      <c r="N233" s="1142"/>
      <c r="O233" s="1142">
        <f t="shared" si="327"/>
        <v>0</v>
      </c>
      <c r="P233" s="1142"/>
      <c r="Q233" s="1142"/>
      <c r="R233" s="1142">
        <f t="shared" si="328"/>
        <v>0</v>
      </c>
      <c r="S233" s="1142"/>
      <c r="T233" s="1142"/>
      <c r="U233" s="1142">
        <f t="shared" si="329"/>
        <v>0</v>
      </c>
      <c r="V233" s="1142"/>
      <c r="W233" s="1142"/>
      <c r="X233" s="1142">
        <f t="shared" si="330"/>
        <v>0</v>
      </c>
      <c r="Y233" s="1142"/>
      <c r="Z233" s="1142"/>
      <c r="AA233" s="1159">
        <f t="shared" si="282"/>
        <v>0</v>
      </c>
      <c r="AB233" s="1159">
        <f t="shared" si="283"/>
        <v>0</v>
      </c>
    </row>
    <row r="234" spans="2:28" s="5" customFormat="1" ht="12.75" customHeight="1" x14ac:dyDescent="0.2">
      <c r="B234" s="1563"/>
      <c r="C234" s="1143"/>
      <c r="D234" s="1566" t="s">
        <v>448</v>
      </c>
      <c r="E234" s="1144"/>
      <c r="F234" s="1145"/>
      <c r="G234" s="1161">
        <f>+E234*F234</f>
        <v>0</v>
      </c>
      <c r="H234" s="1146"/>
      <c r="I234" s="1147">
        <f t="shared" si="291"/>
        <v>0</v>
      </c>
      <c r="J234" s="1147"/>
      <c r="K234" s="1147"/>
      <c r="L234" s="1147">
        <f t="shared" si="326"/>
        <v>0</v>
      </c>
      <c r="M234" s="1147"/>
      <c r="N234" s="1147"/>
      <c r="O234" s="1147">
        <f t="shared" si="327"/>
        <v>0</v>
      </c>
      <c r="P234" s="1147"/>
      <c r="Q234" s="1147"/>
      <c r="R234" s="1147">
        <f t="shared" si="328"/>
        <v>0</v>
      </c>
      <c r="S234" s="1147"/>
      <c r="T234" s="1147"/>
      <c r="U234" s="1147">
        <f t="shared" si="329"/>
        <v>0</v>
      </c>
      <c r="V234" s="1147"/>
      <c r="W234" s="1147"/>
      <c r="X234" s="1147">
        <f t="shared" si="330"/>
        <v>0</v>
      </c>
      <c r="Y234" s="1147"/>
      <c r="Z234" s="1147"/>
      <c r="AA234" s="1159">
        <f t="shared" si="282"/>
        <v>0</v>
      </c>
      <c r="AB234" s="1159">
        <f t="shared" si="283"/>
        <v>0</v>
      </c>
    </row>
    <row r="235" spans="2:28" s="5" customFormat="1" ht="12.75" customHeight="1" x14ac:dyDescent="0.15">
      <c r="B235" s="1135" t="s">
        <v>419</v>
      </c>
      <c r="C235" s="286" t="s">
        <v>563</v>
      </c>
      <c r="D235" s="14"/>
      <c r="E235" s="1136"/>
      <c r="F235" s="1137"/>
      <c r="G235" s="623">
        <f t="shared" ref="G235:I235" si="331">SUM(G236:G240)</f>
        <v>0</v>
      </c>
      <c r="H235" s="16">
        <f t="shared" si="331"/>
        <v>0</v>
      </c>
      <c r="I235" s="16">
        <f t="shared" si="331"/>
        <v>0</v>
      </c>
      <c r="J235" s="20">
        <f t="shared" ref="J235:K235" si="332">SUM(J236:J240)</f>
        <v>0</v>
      </c>
      <c r="K235" s="20">
        <f t="shared" si="332"/>
        <v>0</v>
      </c>
      <c r="L235" s="16">
        <f t="shared" ref="L235" si="333">SUM(L236:L240)</f>
        <v>0</v>
      </c>
      <c r="M235" s="20">
        <f t="shared" ref="M235:N235" si="334">SUM(M236:M240)</f>
        <v>0</v>
      </c>
      <c r="N235" s="20">
        <f t="shared" si="334"/>
        <v>0</v>
      </c>
      <c r="O235" s="16">
        <f t="shared" ref="O235" si="335">SUM(O236:O240)</f>
        <v>0</v>
      </c>
      <c r="P235" s="20">
        <f t="shared" ref="P235:Q235" si="336">SUM(P236:P240)</f>
        <v>0</v>
      </c>
      <c r="Q235" s="20">
        <f t="shared" si="336"/>
        <v>0</v>
      </c>
      <c r="R235" s="16">
        <f t="shared" ref="R235" si="337">SUM(R236:R240)</f>
        <v>0</v>
      </c>
      <c r="S235" s="20">
        <f t="shared" ref="S235:T235" si="338">SUM(S236:S240)</f>
        <v>0</v>
      </c>
      <c r="T235" s="20">
        <f t="shared" si="338"/>
        <v>0</v>
      </c>
      <c r="U235" s="16">
        <f t="shared" ref="U235" si="339">SUM(U236:U240)</f>
        <v>0</v>
      </c>
      <c r="V235" s="20">
        <f t="shared" ref="V235:W235" si="340">SUM(V236:V240)</f>
        <v>0</v>
      </c>
      <c r="W235" s="20">
        <f t="shared" si="340"/>
        <v>0</v>
      </c>
      <c r="X235" s="16">
        <f t="shared" ref="X235" si="341">SUM(X236:X240)</f>
        <v>0</v>
      </c>
      <c r="Y235" s="20">
        <f t="shared" ref="Y235:Z235" si="342">SUM(Y236:Y240)</f>
        <v>0</v>
      </c>
      <c r="Z235" s="20">
        <f t="shared" si="342"/>
        <v>0</v>
      </c>
      <c r="AA235" s="1159">
        <f t="shared" si="282"/>
        <v>0</v>
      </c>
      <c r="AB235" s="1159">
        <f t="shared" si="283"/>
        <v>0</v>
      </c>
    </row>
    <row r="236" spans="2:28" s="5" customFormat="1" ht="12.75" customHeight="1" x14ac:dyDescent="0.2">
      <c r="B236" s="1564"/>
      <c r="C236" s="1138"/>
      <c r="D236" s="1565" t="s">
        <v>448</v>
      </c>
      <c r="E236" s="1139"/>
      <c r="F236" s="1140"/>
      <c r="G236" s="1160">
        <f>+E236*F236</f>
        <v>0</v>
      </c>
      <c r="H236" s="1137"/>
      <c r="I236" s="1148">
        <f t="shared" si="291"/>
        <v>0</v>
      </c>
      <c r="J236" s="1137"/>
      <c r="K236" s="1137"/>
      <c r="L236" s="1148">
        <f t="shared" ref="L236:L240" si="343">M236+N236</f>
        <v>0</v>
      </c>
      <c r="M236" s="1137"/>
      <c r="N236" s="1137"/>
      <c r="O236" s="1148">
        <f t="shared" ref="O236:O240" si="344">P236+Q236</f>
        <v>0</v>
      </c>
      <c r="P236" s="1137"/>
      <c r="Q236" s="1137"/>
      <c r="R236" s="1148">
        <f t="shared" ref="R236:R240" si="345">S236+T236</f>
        <v>0</v>
      </c>
      <c r="S236" s="1137"/>
      <c r="T236" s="1137"/>
      <c r="U236" s="1148">
        <f t="shared" ref="U236:U240" si="346">V236+W236</f>
        <v>0</v>
      </c>
      <c r="V236" s="1137"/>
      <c r="W236" s="1137"/>
      <c r="X236" s="1148">
        <f t="shared" ref="X236:X240" si="347">Y236+Z236</f>
        <v>0</v>
      </c>
      <c r="Y236" s="1137"/>
      <c r="Z236" s="1137"/>
      <c r="AA236" s="1159">
        <f t="shared" si="282"/>
        <v>0</v>
      </c>
      <c r="AB236" s="1159">
        <f t="shared" si="283"/>
        <v>0</v>
      </c>
    </row>
    <row r="237" spans="2:28" s="5" customFormat="1" ht="12.75" customHeight="1" x14ac:dyDescent="0.2">
      <c r="B237" s="1564"/>
      <c r="C237" s="1138"/>
      <c r="D237" s="1565" t="s">
        <v>448</v>
      </c>
      <c r="E237" s="1139"/>
      <c r="F237" s="1140"/>
      <c r="G237" s="1160">
        <f>+E237*F237</f>
        <v>0</v>
      </c>
      <c r="H237" s="1137"/>
      <c r="I237" s="1137">
        <f t="shared" si="291"/>
        <v>0</v>
      </c>
      <c r="J237" s="1137"/>
      <c r="K237" s="1137"/>
      <c r="L237" s="1137">
        <f t="shared" si="343"/>
        <v>0</v>
      </c>
      <c r="M237" s="1137"/>
      <c r="N237" s="1137"/>
      <c r="O237" s="1137">
        <f t="shared" si="344"/>
        <v>0</v>
      </c>
      <c r="P237" s="1137"/>
      <c r="Q237" s="1137"/>
      <c r="R237" s="1137">
        <f t="shared" si="345"/>
        <v>0</v>
      </c>
      <c r="S237" s="1137"/>
      <c r="T237" s="1137"/>
      <c r="U237" s="1137">
        <f t="shared" si="346"/>
        <v>0</v>
      </c>
      <c r="V237" s="1137"/>
      <c r="W237" s="1137"/>
      <c r="X237" s="1137">
        <f t="shared" si="347"/>
        <v>0</v>
      </c>
      <c r="Y237" s="1137"/>
      <c r="Z237" s="1137"/>
      <c r="AA237" s="1159">
        <f t="shared" si="282"/>
        <v>0</v>
      </c>
      <c r="AB237" s="1159">
        <f t="shared" si="283"/>
        <v>0</v>
      </c>
    </row>
    <row r="238" spans="2:28" s="5" customFormat="1" ht="12.75" customHeight="1" x14ac:dyDescent="0.2">
      <c r="B238" s="1564"/>
      <c r="C238" s="1138"/>
      <c r="D238" s="1565" t="s">
        <v>448</v>
      </c>
      <c r="E238" s="1139"/>
      <c r="F238" s="1140"/>
      <c r="G238" s="1160">
        <f>+E238*F238</f>
        <v>0</v>
      </c>
      <c r="H238" s="1141"/>
      <c r="I238" s="1142">
        <f t="shared" si="291"/>
        <v>0</v>
      </c>
      <c r="J238" s="1142"/>
      <c r="K238" s="1142"/>
      <c r="L238" s="1142">
        <f t="shared" si="343"/>
        <v>0</v>
      </c>
      <c r="M238" s="1142"/>
      <c r="N238" s="1142"/>
      <c r="O238" s="1142">
        <f t="shared" si="344"/>
        <v>0</v>
      </c>
      <c r="P238" s="1142"/>
      <c r="Q238" s="1142"/>
      <c r="R238" s="1142">
        <f t="shared" si="345"/>
        <v>0</v>
      </c>
      <c r="S238" s="1142"/>
      <c r="T238" s="1142"/>
      <c r="U238" s="1142">
        <f t="shared" si="346"/>
        <v>0</v>
      </c>
      <c r="V238" s="1142"/>
      <c r="W238" s="1142"/>
      <c r="X238" s="1142">
        <f t="shared" si="347"/>
        <v>0</v>
      </c>
      <c r="Y238" s="1142"/>
      <c r="Z238" s="1142"/>
      <c r="AA238" s="1159">
        <f t="shared" si="282"/>
        <v>0</v>
      </c>
      <c r="AB238" s="1159">
        <f t="shared" si="283"/>
        <v>0</v>
      </c>
    </row>
    <row r="239" spans="2:28" s="5" customFormat="1" ht="12.75" customHeight="1" x14ac:dyDescent="0.2">
      <c r="B239" s="1564"/>
      <c r="C239" s="1138"/>
      <c r="D239" s="1565" t="s">
        <v>448</v>
      </c>
      <c r="E239" s="1139"/>
      <c r="F239" s="1140"/>
      <c r="G239" s="1160">
        <f>+E239*F239</f>
        <v>0</v>
      </c>
      <c r="H239" s="1141"/>
      <c r="I239" s="1142">
        <f t="shared" si="291"/>
        <v>0</v>
      </c>
      <c r="J239" s="1142"/>
      <c r="K239" s="1142"/>
      <c r="L239" s="1142">
        <f t="shared" si="343"/>
        <v>0</v>
      </c>
      <c r="M239" s="1142"/>
      <c r="N239" s="1142"/>
      <c r="O239" s="1142">
        <f t="shared" si="344"/>
        <v>0</v>
      </c>
      <c r="P239" s="1142"/>
      <c r="Q239" s="1142"/>
      <c r="R239" s="1142">
        <f t="shared" si="345"/>
        <v>0</v>
      </c>
      <c r="S239" s="1142"/>
      <c r="T239" s="1142"/>
      <c r="U239" s="1142">
        <f t="shared" si="346"/>
        <v>0</v>
      </c>
      <c r="V239" s="1142"/>
      <c r="W239" s="1142"/>
      <c r="X239" s="1142">
        <f t="shared" si="347"/>
        <v>0</v>
      </c>
      <c r="Y239" s="1142"/>
      <c r="Z239" s="1142"/>
      <c r="AA239" s="1159">
        <f t="shared" si="282"/>
        <v>0</v>
      </c>
      <c r="AB239" s="1159">
        <f t="shared" si="283"/>
        <v>0</v>
      </c>
    </row>
    <row r="240" spans="2:28" s="5" customFormat="1" ht="12.75" customHeight="1" x14ac:dyDescent="0.2">
      <c r="B240" s="1563"/>
      <c r="C240" s="1143"/>
      <c r="D240" s="1566" t="s">
        <v>448</v>
      </c>
      <c r="E240" s="1144"/>
      <c r="F240" s="1145"/>
      <c r="G240" s="1160">
        <f>+E240*F240</f>
        <v>0</v>
      </c>
      <c r="H240" s="1141"/>
      <c r="I240" s="1147">
        <f t="shared" si="291"/>
        <v>0</v>
      </c>
      <c r="J240" s="1142"/>
      <c r="K240" s="1142"/>
      <c r="L240" s="1147">
        <f t="shared" si="343"/>
        <v>0</v>
      </c>
      <c r="M240" s="1142"/>
      <c r="N240" s="1142"/>
      <c r="O240" s="1147">
        <f t="shared" si="344"/>
        <v>0</v>
      </c>
      <c r="P240" s="1142"/>
      <c r="Q240" s="1142"/>
      <c r="R240" s="1147">
        <f t="shared" si="345"/>
        <v>0</v>
      </c>
      <c r="S240" s="1142"/>
      <c r="T240" s="1142"/>
      <c r="U240" s="1147">
        <f t="shared" si="346"/>
        <v>0</v>
      </c>
      <c r="V240" s="1142"/>
      <c r="W240" s="1142"/>
      <c r="X240" s="1147">
        <f t="shared" si="347"/>
        <v>0</v>
      </c>
      <c r="Y240" s="1142"/>
      <c r="Z240" s="1142"/>
      <c r="AA240" s="1159">
        <f t="shared" si="282"/>
        <v>0</v>
      </c>
      <c r="AB240" s="1159">
        <f t="shared" si="283"/>
        <v>0</v>
      </c>
    </row>
    <row r="241" spans="2:28" s="47" customFormat="1" ht="26.25" customHeight="1" x14ac:dyDescent="0.15">
      <c r="B241" s="52">
        <f>+'CRONOGRAMA ACTIVIDADES'!C85</f>
        <v>0</v>
      </c>
      <c r="C241" s="232" t="str">
        <f>+'CRONOGRAMA ACTIVIDADES'!B85</f>
        <v>3.2.3</v>
      </c>
      <c r="D241" s="625" t="str">
        <f>+'CRONOGRAMA ACTIVIDADES'!D85</f>
        <v>Unidad medida</v>
      </c>
      <c r="E241" s="626">
        <f>+'CRONOGRAMA ACTIVIDADES'!E85</f>
        <v>0</v>
      </c>
      <c r="F241" s="624"/>
      <c r="G241" s="624">
        <f t="shared" ref="G241:Z241" si="348">+G243+G249+G255+G261+G267</f>
        <v>0</v>
      </c>
      <c r="H241" s="12">
        <f t="shared" si="348"/>
        <v>0</v>
      </c>
      <c r="I241" s="12">
        <f t="shared" si="348"/>
        <v>0</v>
      </c>
      <c r="J241" s="12">
        <f t="shared" si="348"/>
        <v>0</v>
      </c>
      <c r="K241" s="12">
        <f t="shared" si="348"/>
        <v>0</v>
      </c>
      <c r="L241" s="12">
        <f t="shared" si="348"/>
        <v>0</v>
      </c>
      <c r="M241" s="12">
        <f t="shared" si="348"/>
        <v>0</v>
      </c>
      <c r="N241" s="12">
        <f t="shared" si="348"/>
        <v>0</v>
      </c>
      <c r="O241" s="12">
        <f t="shared" si="348"/>
        <v>0</v>
      </c>
      <c r="P241" s="12">
        <f t="shared" si="348"/>
        <v>0</v>
      </c>
      <c r="Q241" s="12">
        <f t="shared" si="348"/>
        <v>0</v>
      </c>
      <c r="R241" s="12">
        <f t="shared" si="348"/>
        <v>0</v>
      </c>
      <c r="S241" s="12">
        <f t="shared" si="348"/>
        <v>0</v>
      </c>
      <c r="T241" s="12">
        <f t="shared" si="348"/>
        <v>0</v>
      </c>
      <c r="U241" s="12">
        <f t="shared" si="348"/>
        <v>0</v>
      </c>
      <c r="V241" s="12">
        <f t="shared" si="348"/>
        <v>0</v>
      </c>
      <c r="W241" s="12">
        <f t="shared" si="348"/>
        <v>0</v>
      </c>
      <c r="X241" s="12">
        <f t="shared" si="348"/>
        <v>0</v>
      </c>
      <c r="Y241" s="12">
        <f t="shared" si="348"/>
        <v>0</v>
      </c>
      <c r="Z241" s="12">
        <f t="shared" si="348"/>
        <v>0</v>
      </c>
      <c r="AA241" s="1159">
        <f>X241+U241+R241+O241+L241+I241+H241</f>
        <v>0</v>
      </c>
      <c r="AB241" s="1159">
        <f>+AA241-G241</f>
        <v>0</v>
      </c>
    </row>
    <row r="242" spans="2:28" s="5" customFormat="1" ht="26.25" customHeight="1" x14ac:dyDescent="0.15">
      <c r="B242" s="633" t="s">
        <v>768</v>
      </c>
      <c r="C242" s="634"/>
      <c r="D242" s="2014"/>
      <c r="E242" s="2015"/>
      <c r="F242" s="2015"/>
      <c r="G242" s="2015"/>
      <c r="H242" s="2015"/>
      <c r="I242" s="2015"/>
      <c r="J242" s="2015"/>
      <c r="K242" s="2015"/>
      <c r="L242" s="2015"/>
      <c r="M242" s="2015"/>
      <c r="N242" s="2015"/>
      <c r="O242" s="2015"/>
      <c r="P242" s="2015"/>
      <c r="Q242" s="2015"/>
      <c r="R242" s="2015"/>
      <c r="S242" s="2015"/>
      <c r="T242" s="2015"/>
      <c r="U242" s="2015"/>
      <c r="V242" s="2015"/>
      <c r="W242" s="2015"/>
      <c r="X242" s="2015"/>
      <c r="Y242" s="2015"/>
      <c r="Z242" s="2016"/>
      <c r="AA242" s="1163"/>
      <c r="AB242" s="1163"/>
    </row>
    <row r="243" spans="2:28" s="5" customFormat="1" ht="12.75" customHeight="1" x14ac:dyDescent="0.15">
      <c r="B243" s="1135" t="s">
        <v>419</v>
      </c>
      <c r="C243" s="286" t="s">
        <v>564</v>
      </c>
      <c r="D243" s="14"/>
      <c r="E243" s="1136"/>
      <c r="F243" s="1137"/>
      <c r="G243" s="623">
        <f t="shared" ref="G243:I243" si="349">SUM(G244:G248)</f>
        <v>0</v>
      </c>
      <c r="H243" s="16">
        <f t="shared" si="349"/>
        <v>0</v>
      </c>
      <c r="I243" s="16">
        <f t="shared" si="349"/>
        <v>0</v>
      </c>
      <c r="J243" s="16">
        <f t="shared" ref="J243:K243" si="350">SUM(J244:J248)</f>
        <v>0</v>
      </c>
      <c r="K243" s="16">
        <f t="shared" si="350"/>
        <v>0</v>
      </c>
      <c r="L243" s="16">
        <f t="shared" ref="L243" si="351">SUM(L244:L248)</f>
        <v>0</v>
      </c>
      <c r="M243" s="16">
        <f t="shared" ref="M243:N243" si="352">SUM(M244:M248)</f>
        <v>0</v>
      </c>
      <c r="N243" s="16">
        <f t="shared" si="352"/>
        <v>0</v>
      </c>
      <c r="O243" s="16">
        <f t="shared" ref="O243" si="353">SUM(O244:O248)</f>
        <v>0</v>
      </c>
      <c r="P243" s="16">
        <f t="shared" ref="P243:Q243" si="354">SUM(P244:P248)</f>
        <v>0</v>
      </c>
      <c r="Q243" s="16">
        <f t="shared" si="354"/>
        <v>0</v>
      </c>
      <c r="R243" s="16">
        <f t="shared" ref="R243" si="355">SUM(R244:R248)</f>
        <v>0</v>
      </c>
      <c r="S243" s="16">
        <f t="shared" ref="S243:T243" si="356">SUM(S244:S248)</f>
        <v>0</v>
      </c>
      <c r="T243" s="16">
        <f t="shared" si="356"/>
        <v>0</v>
      </c>
      <c r="U243" s="16">
        <f t="shared" ref="U243" si="357">SUM(U244:U248)</f>
        <v>0</v>
      </c>
      <c r="V243" s="16">
        <f t="shared" ref="V243:W243" si="358">SUM(V244:V248)</f>
        <v>0</v>
      </c>
      <c r="W243" s="16">
        <f t="shared" si="358"/>
        <v>0</v>
      </c>
      <c r="X243" s="16">
        <f t="shared" ref="X243" si="359">SUM(X244:X248)</f>
        <v>0</v>
      </c>
      <c r="Y243" s="16">
        <f t="shared" ref="Y243:Z243" si="360">SUM(Y244:Y248)</f>
        <v>0</v>
      </c>
      <c r="Z243" s="16">
        <f t="shared" si="360"/>
        <v>0</v>
      </c>
      <c r="AA243" s="1159">
        <f t="shared" ref="AA243:AA272" si="361">X243+U243+R243+O243+L243+I243+H243</f>
        <v>0</v>
      </c>
      <c r="AB243" s="1159">
        <f t="shared" ref="AB243:AB272" si="362">+AA243-G243</f>
        <v>0</v>
      </c>
    </row>
    <row r="244" spans="2:28" s="5" customFormat="1" ht="12.75" customHeight="1" x14ac:dyDescent="0.2">
      <c r="B244" s="1564"/>
      <c r="C244" s="1138"/>
      <c r="D244" s="1565" t="s">
        <v>448</v>
      </c>
      <c r="E244" s="1139"/>
      <c r="F244" s="1140"/>
      <c r="G244" s="1160">
        <f>+E244*F244</f>
        <v>0</v>
      </c>
      <c r="H244" s="1137"/>
      <c r="I244" s="1137">
        <f t="shared" ref="I244:I248" si="363">J244+K244</f>
        <v>0</v>
      </c>
      <c r="J244" s="1137"/>
      <c r="K244" s="1137"/>
      <c r="L244" s="1137">
        <f t="shared" ref="L244:L248" si="364">M244+N244</f>
        <v>0</v>
      </c>
      <c r="M244" s="1137"/>
      <c r="N244" s="1137"/>
      <c r="O244" s="1137">
        <f t="shared" ref="O244:O248" si="365">P244+Q244</f>
        <v>0</v>
      </c>
      <c r="P244" s="1137"/>
      <c r="Q244" s="1137"/>
      <c r="R244" s="1137">
        <f t="shared" ref="R244:R248" si="366">S244+T244</f>
        <v>0</v>
      </c>
      <c r="S244" s="1137"/>
      <c r="T244" s="1137"/>
      <c r="U244" s="1137">
        <f t="shared" ref="U244:U248" si="367">V244+W244</f>
        <v>0</v>
      </c>
      <c r="V244" s="1137"/>
      <c r="W244" s="1137"/>
      <c r="X244" s="1137">
        <f t="shared" ref="X244:X248" si="368">Y244+Z244</f>
        <v>0</v>
      </c>
      <c r="Y244" s="1137"/>
      <c r="Z244" s="1137"/>
      <c r="AA244" s="1159">
        <f t="shared" si="361"/>
        <v>0</v>
      </c>
      <c r="AB244" s="1159">
        <f t="shared" si="362"/>
        <v>0</v>
      </c>
    </row>
    <row r="245" spans="2:28" s="5" customFormat="1" ht="12.75" customHeight="1" x14ac:dyDescent="0.2">
      <c r="B245" s="1564"/>
      <c r="C245" s="1138"/>
      <c r="D245" s="1565" t="s">
        <v>448</v>
      </c>
      <c r="E245" s="1139"/>
      <c r="F245" s="1140"/>
      <c r="G245" s="1160">
        <f>+E245*F245</f>
        <v>0</v>
      </c>
      <c r="H245" s="1137"/>
      <c r="I245" s="1137">
        <f t="shared" si="363"/>
        <v>0</v>
      </c>
      <c r="J245" s="1137"/>
      <c r="K245" s="1137"/>
      <c r="L245" s="1137">
        <f t="shared" si="364"/>
        <v>0</v>
      </c>
      <c r="M245" s="1137"/>
      <c r="N245" s="1137"/>
      <c r="O245" s="1137">
        <f t="shared" si="365"/>
        <v>0</v>
      </c>
      <c r="P245" s="1137"/>
      <c r="Q245" s="1137"/>
      <c r="R245" s="1137">
        <f t="shared" si="366"/>
        <v>0</v>
      </c>
      <c r="S245" s="1137"/>
      <c r="T245" s="1137"/>
      <c r="U245" s="1137">
        <f t="shared" si="367"/>
        <v>0</v>
      </c>
      <c r="V245" s="1137"/>
      <c r="W245" s="1137"/>
      <c r="X245" s="1137">
        <f t="shared" si="368"/>
        <v>0</v>
      </c>
      <c r="Y245" s="1137"/>
      <c r="Z245" s="1137"/>
      <c r="AA245" s="1159">
        <f t="shared" si="361"/>
        <v>0</v>
      </c>
      <c r="AB245" s="1159">
        <f t="shared" si="362"/>
        <v>0</v>
      </c>
    </row>
    <row r="246" spans="2:28" s="5" customFormat="1" ht="12.75" customHeight="1" x14ac:dyDescent="0.2">
      <c r="B246" s="1564"/>
      <c r="C246" s="1138"/>
      <c r="D246" s="1565" t="s">
        <v>448</v>
      </c>
      <c r="E246" s="1139"/>
      <c r="F246" s="1140"/>
      <c r="G246" s="1160">
        <f>+E246*F246</f>
        <v>0</v>
      </c>
      <c r="H246" s="1141"/>
      <c r="I246" s="1142">
        <f t="shared" si="363"/>
        <v>0</v>
      </c>
      <c r="J246" s="1142"/>
      <c r="K246" s="1142"/>
      <c r="L246" s="1142">
        <f t="shared" si="364"/>
        <v>0</v>
      </c>
      <c r="M246" s="1142"/>
      <c r="N246" s="1142"/>
      <c r="O246" s="1142">
        <f t="shared" si="365"/>
        <v>0</v>
      </c>
      <c r="P246" s="1142"/>
      <c r="Q246" s="1142"/>
      <c r="R246" s="1142">
        <f t="shared" si="366"/>
        <v>0</v>
      </c>
      <c r="S246" s="1142"/>
      <c r="T246" s="1142"/>
      <c r="U246" s="1142">
        <f t="shared" si="367"/>
        <v>0</v>
      </c>
      <c r="V246" s="1142"/>
      <c r="W246" s="1142"/>
      <c r="X246" s="1142">
        <f t="shared" si="368"/>
        <v>0</v>
      </c>
      <c r="Y246" s="1142"/>
      <c r="Z246" s="1142"/>
      <c r="AA246" s="1159">
        <f t="shared" si="361"/>
        <v>0</v>
      </c>
      <c r="AB246" s="1159">
        <f t="shared" si="362"/>
        <v>0</v>
      </c>
    </row>
    <row r="247" spans="2:28" s="5" customFormat="1" ht="12.75" customHeight="1" x14ac:dyDescent="0.2">
      <c r="B247" s="1564"/>
      <c r="C247" s="1138"/>
      <c r="D247" s="1565" t="s">
        <v>448</v>
      </c>
      <c r="E247" s="1139"/>
      <c r="F247" s="1140"/>
      <c r="G247" s="1160">
        <f>+E247*F247</f>
        <v>0</v>
      </c>
      <c r="H247" s="1141"/>
      <c r="I247" s="1142">
        <f t="shared" si="363"/>
        <v>0</v>
      </c>
      <c r="J247" s="1142"/>
      <c r="K247" s="1142"/>
      <c r="L247" s="1142">
        <f t="shared" si="364"/>
        <v>0</v>
      </c>
      <c r="M247" s="1142"/>
      <c r="N247" s="1142"/>
      <c r="O247" s="1142">
        <f t="shared" si="365"/>
        <v>0</v>
      </c>
      <c r="P247" s="1142"/>
      <c r="Q247" s="1142"/>
      <c r="R247" s="1142">
        <f t="shared" si="366"/>
        <v>0</v>
      </c>
      <c r="S247" s="1142"/>
      <c r="T247" s="1142"/>
      <c r="U247" s="1142">
        <f t="shared" si="367"/>
        <v>0</v>
      </c>
      <c r="V247" s="1142"/>
      <c r="W247" s="1142"/>
      <c r="X247" s="1142">
        <f t="shared" si="368"/>
        <v>0</v>
      </c>
      <c r="Y247" s="1142"/>
      <c r="Z247" s="1142"/>
      <c r="AA247" s="1159">
        <f t="shared" si="361"/>
        <v>0</v>
      </c>
      <c r="AB247" s="1159">
        <f t="shared" si="362"/>
        <v>0</v>
      </c>
    </row>
    <row r="248" spans="2:28" s="5" customFormat="1" ht="12.75" customHeight="1" x14ac:dyDescent="0.2">
      <c r="B248" s="1563"/>
      <c r="C248" s="1143"/>
      <c r="D248" s="1566" t="s">
        <v>448</v>
      </c>
      <c r="E248" s="1144"/>
      <c r="F248" s="1145"/>
      <c r="G248" s="1161">
        <f>+E248*F248</f>
        <v>0</v>
      </c>
      <c r="H248" s="1146"/>
      <c r="I248" s="1147">
        <f t="shared" si="363"/>
        <v>0</v>
      </c>
      <c r="J248" s="1147"/>
      <c r="K248" s="1147"/>
      <c r="L248" s="1147">
        <f t="shared" si="364"/>
        <v>0</v>
      </c>
      <c r="M248" s="1147"/>
      <c r="N248" s="1147"/>
      <c r="O248" s="1147">
        <f t="shared" si="365"/>
        <v>0</v>
      </c>
      <c r="P248" s="1147"/>
      <c r="Q248" s="1147"/>
      <c r="R248" s="1147">
        <f t="shared" si="366"/>
        <v>0</v>
      </c>
      <c r="S248" s="1147"/>
      <c r="T248" s="1147"/>
      <c r="U248" s="1147">
        <f t="shared" si="367"/>
        <v>0</v>
      </c>
      <c r="V248" s="1147"/>
      <c r="W248" s="1147"/>
      <c r="X248" s="1147">
        <f t="shared" si="368"/>
        <v>0</v>
      </c>
      <c r="Y248" s="1147"/>
      <c r="Z248" s="1147"/>
      <c r="AA248" s="1159">
        <f t="shared" si="361"/>
        <v>0</v>
      </c>
      <c r="AB248" s="1159">
        <f t="shared" si="362"/>
        <v>0</v>
      </c>
    </row>
    <row r="249" spans="2:28" s="5" customFormat="1" ht="12.75" customHeight="1" x14ac:dyDescent="0.15">
      <c r="B249" s="1135" t="s">
        <v>419</v>
      </c>
      <c r="C249" s="286" t="s">
        <v>565</v>
      </c>
      <c r="D249" s="14"/>
      <c r="E249" s="1136"/>
      <c r="F249" s="1137"/>
      <c r="G249" s="623">
        <f t="shared" ref="G249:Z249" si="369">SUM(G250:G254)</f>
        <v>0</v>
      </c>
      <c r="H249" s="16">
        <f t="shared" si="369"/>
        <v>0</v>
      </c>
      <c r="I249" s="16">
        <f t="shared" si="369"/>
        <v>0</v>
      </c>
      <c r="J249" s="16">
        <f t="shared" si="369"/>
        <v>0</v>
      </c>
      <c r="K249" s="16">
        <f t="shared" si="369"/>
        <v>0</v>
      </c>
      <c r="L249" s="16">
        <f t="shared" si="369"/>
        <v>0</v>
      </c>
      <c r="M249" s="16">
        <f t="shared" si="369"/>
        <v>0</v>
      </c>
      <c r="N249" s="16">
        <f t="shared" si="369"/>
        <v>0</v>
      </c>
      <c r="O249" s="16">
        <f t="shared" si="369"/>
        <v>0</v>
      </c>
      <c r="P249" s="16">
        <f t="shared" si="369"/>
        <v>0</v>
      </c>
      <c r="Q249" s="16">
        <f t="shared" si="369"/>
        <v>0</v>
      </c>
      <c r="R249" s="16">
        <f t="shared" si="369"/>
        <v>0</v>
      </c>
      <c r="S249" s="16">
        <f t="shared" si="369"/>
        <v>0</v>
      </c>
      <c r="T249" s="16">
        <f t="shared" si="369"/>
        <v>0</v>
      </c>
      <c r="U249" s="16">
        <f t="shared" si="369"/>
        <v>0</v>
      </c>
      <c r="V249" s="16">
        <f t="shared" si="369"/>
        <v>0</v>
      </c>
      <c r="W249" s="16">
        <f t="shared" si="369"/>
        <v>0</v>
      </c>
      <c r="X249" s="16">
        <f t="shared" si="369"/>
        <v>0</v>
      </c>
      <c r="Y249" s="16">
        <f t="shared" si="369"/>
        <v>0</v>
      </c>
      <c r="Z249" s="16">
        <f t="shared" si="369"/>
        <v>0</v>
      </c>
      <c r="AA249" s="1159">
        <f t="shared" si="361"/>
        <v>0</v>
      </c>
      <c r="AB249" s="1159">
        <f t="shared" si="362"/>
        <v>0</v>
      </c>
    </row>
    <row r="250" spans="2:28" s="5" customFormat="1" ht="12.75" customHeight="1" x14ac:dyDescent="0.2">
      <c r="B250" s="1564"/>
      <c r="C250" s="1138"/>
      <c r="D250" s="1565" t="s">
        <v>448</v>
      </c>
      <c r="E250" s="1139"/>
      <c r="F250" s="1140"/>
      <c r="G250" s="1160">
        <f>+E250*F250</f>
        <v>0</v>
      </c>
      <c r="H250" s="1140"/>
      <c r="I250" s="1148">
        <f t="shared" ref="I250:I272" si="370">J250+K250</f>
        <v>0</v>
      </c>
      <c r="J250" s="1148"/>
      <c r="K250" s="1148"/>
      <c r="L250" s="1148">
        <f t="shared" ref="L250:L254" si="371">M250+N250</f>
        <v>0</v>
      </c>
      <c r="M250" s="1148"/>
      <c r="N250" s="1148"/>
      <c r="O250" s="1148">
        <f t="shared" ref="O250:O254" si="372">P250+Q250</f>
        <v>0</v>
      </c>
      <c r="P250" s="1148"/>
      <c r="Q250" s="1148"/>
      <c r="R250" s="1148">
        <f t="shared" ref="R250:R254" si="373">S250+T250</f>
        <v>0</v>
      </c>
      <c r="S250" s="1148"/>
      <c r="T250" s="1148"/>
      <c r="U250" s="1148">
        <f t="shared" ref="U250:U254" si="374">V250+W250</f>
        <v>0</v>
      </c>
      <c r="V250" s="1148"/>
      <c r="W250" s="1148"/>
      <c r="X250" s="1148">
        <f t="shared" ref="X250:X254" si="375">Y250+Z250</f>
        <v>0</v>
      </c>
      <c r="Y250" s="1148"/>
      <c r="Z250" s="1148"/>
      <c r="AA250" s="1159">
        <f t="shared" si="361"/>
        <v>0</v>
      </c>
      <c r="AB250" s="1159">
        <f t="shared" si="362"/>
        <v>0</v>
      </c>
    </row>
    <row r="251" spans="2:28" s="5" customFormat="1" ht="12.75" customHeight="1" x14ac:dyDescent="0.2">
      <c r="B251" s="1564"/>
      <c r="C251" s="1138"/>
      <c r="D251" s="1565" t="s">
        <v>448</v>
      </c>
      <c r="E251" s="1139"/>
      <c r="F251" s="1140"/>
      <c r="G251" s="1160">
        <f>+E251*F251</f>
        <v>0</v>
      </c>
      <c r="H251" s="1149"/>
      <c r="I251" s="1137">
        <f t="shared" si="370"/>
        <v>0</v>
      </c>
      <c r="J251" s="1137"/>
      <c r="K251" s="1137"/>
      <c r="L251" s="1137">
        <f t="shared" si="371"/>
        <v>0</v>
      </c>
      <c r="M251" s="1137"/>
      <c r="N251" s="1137"/>
      <c r="O251" s="1137">
        <f t="shared" si="372"/>
        <v>0</v>
      </c>
      <c r="P251" s="1137"/>
      <c r="Q251" s="1137"/>
      <c r="R251" s="1137">
        <f t="shared" si="373"/>
        <v>0</v>
      </c>
      <c r="S251" s="1137"/>
      <c r="T251" s="1137"/>
      <c r="U251" s="1137">
        <f t="shared" si="374"/>
        <v>0</v>
      </c>
      <c r="V251" s="1137"/>
      <c r="W251" s="1137"/>
      <c r="X251" s="1137">
        <f t="shared" si="375"/>
        <v>0</v>
      </c>
      <c r="Y251" s="1137"/>
      <c r="Z251" s="1137"/>
      <c r="AA251" s="1159">
        <f t="shared" si="361"/>
        <v>0</v>
      </c>
      <c r="AB251" s="1159">
        <f t="shared" si="362"/>
        <v>0</v>
      </c>
    </row>
    <row r="252" spans="2:28" s="5" customFormat="1" ht="12.75" customHeight="1" x14ac:dyDescent="0.2">
      <c r="B252" s="1564"/>
      <c r="C252" s="1138"/>
      <c r="D252" s="1565" t="s">
        <v>448</v>
      </c>
      <c r="E252" s="1139"/>
      <c r="F252" s="1140"/>
      <c r="G252" s="1160">
        <f>+E252*F252</f>
        <v>0</v>
      </c>
      <c r="H252" s="1149"/>
      <c r="I252" s="1142">
        <f t="shared" si="370"/>
        <v>0</v>
      </c>
      <c r="J252" s="1142"/>
      <c r="K252" s="1142"/>
      <c r="L252" s="1142">
        <f t="shared" si="371"/>
        <v>0</v>
      </c>
      <c r="M252" s="1142"/>
      <c r="N252" s="1142"/>
      <c r="O252" s="1142">
        <f t="shared" si="372"/>
        <v>0</v>
      </c>
      <c r="P252" s="1142"/>
      <c r="Q252" s="1142"/>
      <c r="R252" s="1142">
        <f t="shared" si="373"/>
        <v>0</v>
      </c>
      <c r="S252" s="1142"/>
      <c r="T252" s="1142"/>
      <c r="U252" s="1142">
        <f t="shared" si="374"/>
        <v>0</v>
      </c>
      <c r="V252" s="1142"/>
      <c r="W252" s="1142"/>
      <c r="X252" s="1142">
        <f t="shared" si="375"/>
        <v>0</v>
      </c>
      <c r="Y252" s="1142"/>
      <c r="Z252" s="1142"/>
      <c r="AA252" s="1159">
        <f t="shared" si="361"/>
        <v>0</v>
      </c>
      <c r="AB252" s="1159">
        <f t="shared" si="362"/>
        <v>0</v>
      </c>
    </row>
    <row r="253" spans="2:28" s="5" customFormat="1" ht="12.75" customHeight="1" x14ac:dyDescent="0.2">
      <c r="B253" s="1564"/>
      <c r="C253" s="1138"/>
      <c r="D253" s="1565" t="s">
        <v>448</v>
      </c>
      <c r="E253" s="1139"/>
      <c r="F253" s="1140"/>
      <c r="G253" s="1160">
        <f>+E253*F253</f>
        <v>0</v>
      </c>
      <c r="H253" s="1149"/>
      <c r="I253" s="1142">
        <f t="shared" si="370"/>
        <v>0</v>
      </c>
      <c r="J253" s="1142"/>
      <c r="K253" s="1142"/>
      <c r="L253" s="1142">
        <f t="shared" si="371"/>
        <v>0</v>
      </c>
      <c r="M253" s="1142"/>
      <c r="N253" s="1142"/>
      <c r="O253" s="1142">
        <f t="shared" si="372"/>
        <v>0</v>
      </c>
      <c r="P253" s="1142"/>
      <c r="Q253" s="1142"/>
      <c r="R253" s="1142">
        <f t="shared" si="373"/>
        <v>0</v>
      </c>
      <c r="S253" s="1142"/>
      <c r="T253" s="1142"/>
      <c r="U253" s="1142">
        <f t="shared" si="374"/>
        <v>0</v>
      </c>
      <c r="V253" s="1142"/>
      <c r="W253" s="1142"/>
      <c r="X253" s="1142">
        <f t="shared" si="375"/>
        <v>0</v>
      </c>
      <c r="Y253" s="1142"/>
      <c r="Z253" s="1142"/>
      <c r="AA253" s="1159">
        <f t="shared" si="361"/>
        <v>0</v>
      </c>
      <c r="AB253" s="1159">
        <f t="shared" si="362"/>
        <v>0</v>
      </c>
    </row>
    <row r="254" spans="2:28" s="5" customFormat="1" ht="12.75" customHeight="1" x14ac:dyDescent="0.2">
      <c r="B254" s="1563"/>
      <c r="C254" s="1143"/>
      <c r="D254" s="1566" t="s">
        <v>448</v>
      </c>
      <c r="E254" s="1144"/>
      <c r="F254" s="1145"/>
      <c r="G254" s="1161">
        <f>+E254*F254</f>
        <v>0</v>
      </c>
      <c r="H254" s="1150"/>
      <c r="I254" s="1147">
        <f t="shared" si="370"/>
        <v>0</v>
      </c>
      <c r="J254" s="1147"/>
      <c r="K254" s="1147"/>
      <c r="L254" s="1147">
        <f t="shared" si="371"/>
        <v>0</v>
      </c>
      <c r="M254" s="1147"/>
      <c r="N254" s="1147"/>
      <c r="O254" s="1147">
        <f t="shared" si="372"/>
        <v>0</v>
      </c>
      <c r="P254" s="1147"/>
      <c r="Q254" s="1147"/>
      <c r="R254" s="1147">
        <f t="shared" si="373"/>
        <v>0</v>
      </c>
      <c r="S254" s="1147"/>
      <c r="T254" s="1147"/>
      <c r="U254" s="1147">
        <f t="shared" si="374"/>
        <v>0</v>
      </c>
      <c r="V254" s="1147"/>
      <c r="W254" s="1147"/>
      <c r="X254" s="1147">
        <f t="shared" si="375"/>
        <v>0</v>
      </c>
      <c r="Y254" s="1147"/>
      <c r="Z254" s="1147"/>
      <c r="AA254" s="1159">
        <f t="shared" si="361"/>
        <v>0</v>
      </c>
      <c r="AB254" s="1159">
        <f t="shared" si="362"/>
        <v>0</v>
      </c>
    </row>
    <row r="255" spans="2:28" s="5" customFormat="1" ht="12.75" customHeight="1" x14ac:dyDescent="0.15">
      <c r="B255" s="1135" t="s">
        <v>419</v>
      </c>
      <c r="C255" s="286" t="s">
        <v>566</v>
      </c>
      <c r="D255" s="14"/>
      <c r="E255" s="1136"/>
      <c r="F255" s="1137"/>
      <c r="G255" s="623">
        <f t="shared" ref="G255:I255" si="376">SUM(G256:G260)</f>
        <v>0</v>
      </c>
      <c r="H255" s="16">
        <f t="shared" si="376"/>
        <v>0</v>
      </c>
      <c r="I255" s="16">
        <f t="shared" si="376"/>
        <v>0</v>
      </c>
      <c r="J255" s="16">
        <f t="shared" ref="J255:K255" si="377">SUM(J256:J260)</f>
        <v>0</v>
      </c>
      <c r="K255" s="16">
        <f t="shared" si="377"/>
        <v>0</v>
      </c>
      <c r="L255" s="16">
        <f t="shared" ref="L255" si="378">SUM(L256:L260)</f>
        <v>0</v>
      </c>
      <c r="M255" s="16">
        <f t="shared" ref="M255:N255" si="379">SUM(M256:M260)</f>
        <v>0</v>
      </c>
      <c r="N255" s="16">
        <f t="shared" si="379"/>
        <v>0</v>
      </c>
      <c r="O255" s="16">
        <f t="shared" ref="O255" si="380">SUM(O256:O260)</f>
        <v>0</v>
      </c>
      <c r="P255" s="16">
        <f t="shared" ref="P255:Q255" si="381">SUM(P256:P260)</f>
        <v>0</v>
      </c>
      <c r="Q255" s="16">
        <f t="shared" si="381"/>
        <v>0</v>
      </c>
      <c r="R255" s="16">
        <f t="shared" ref="R255" si="382">SUM(R256:R260)</f>
        <v>0</v>
      </c>
      <c r="S255" s="16">
        <f t="shared" ref="S255:T255" si="383">SUM(S256:S260)</f>
        <v>0</v>
      </c>
      <c r="T255" s="16">
        <f t="shared" si="383"/>
        <v>0</v>
      </c>
      <c r="U255" s="16">
        <f t="shared" ref="U255" si="384">SUM(U256:U260)</f>
        <v>0</v>
      </c>
      <c r="V255" s="16">
        <f t="shared" ref="V255:W255" si="385">SUM(V256:V260)</f>
        <v>0</v>
      </c>
      <c r="W255" s="16">
        <f t="shared" si="385"/>
        <v>0</v>
      </c>
      <c r="X255" s="16">
        <f t="shared" ref="X255" si="386">SUM(X256:X260)</f>
        <v>0</v>
      </c>
      <c r="Y255" s="16">
        <f t="shared" ref="Y255:Z255" si="387">SUM(Y256:Y260)</f>
        <v>0</v>
      </c>
      <c r="Z255" s="16">
        <f t="shared" si="387"/>
        <v>0</v>
      </c>
      <c r="AA255" s="1159">
        <f t="shared" si="361"/>
        <v>0</v>
      </c>
      <c r="AB255" s="1159">
        <f t="shared" si="362"/>
        <v>0</v>
      </c>
    </row>
    <row r="256" spans="2:28" s="5" customFormat="1" ht="12.75" customHeight="1" x14ac:dyDescent="0.2">
      <c r="B256" s="1564"/>
      <c r="C256" s="1138"/>
      <c r="D256" s="1565" t="s">
        <v>448</v>
      </c>
      <c r="E256" s="1139"/>
      <c r="F256" s="1140"/>
      <c r="G256" s="1160">
        <f>+E256*F256</f>
        <v>0</v>
      </c>
      <c r="H256" s="1137"/>
      <c r="I256" s="1148">
        <f t="shared" si="370"/>
        <v>0</v>
      </c>
      <c r="J256" s="1137"/>
      <c r="K256" s="1137"/>
      <c r="L256" s="1148">
        <f t="shared" ref="L256:L260" si="388">M256+N256</f>
        <v>0</v>
      </c>
      <c r="M256" s="1137"/>
      <c r="N256" s="1137"/>
      <c r="O256" s="1148">
        <f t="shared" ref="O256:O260" si="389">P256+Q256</f>
        <v>0</v>
      </c>
      <c r="P256" s="1137"/>
      <c r="Q256" s="1137"/>
      <c r="R256" s="1148">
        <f t="shared" ref="R256:R260" si="390">S256+T256</f>
        <v>0</v>
      </c>
      <c r="S256" s="1137"/>
      <c r="T256" s="1137"/>
      <c r="U256" s="1148">
        <f t="shared" ref="U256:U260" si="391">V256+W256</f>
        <v>0</v>
      </c>
      <c r="V256" s="1137"/>
      <c r="W256" s="1137"/>
      <c r="X256" s="1148">
        <f t="shared" ref="X256:X260" si="392">Y256+Z256</f>
        <v>0</v>
      </c>
      <c r="Y256" s="1137"/>
      <c r="Z256" s="1137"/>
      <c r="AA256" s="1159">
        <f t="shared" si="361"/>
        <v>0</v>
      </c>
      <c r="AB256" s="1159">
        <f t="shared" si="362"/>
        <v>0</v>
      </c>
    </row>
    <row r="257" spans="2:28" s="5" customFormat="1" ht="12.75" customHeight="1" x14ac:dyDescent="0.2">
      <c r="B257" s="1564"/>
      <c r="C257" s="1138"/>
      <c r="D257" s="1565" t="s">
        <v>448</v>
      </c>
      <c r="E257" s="1139"/>
      <c r="F257" s="1140"/>
      <c r="G257" s="1160">
        <f>+E257*F257</f>
        <v>0</v>
      </c>
      <c r="H257" s="1137"/>
      <c r="I257" s="1137">
        <f t="shared" si="370"/>
        <v>0</v>
      </c>
      <c r="J257" s="1137"/>
      <c r="K257" s="1137"/>
      <c r="L257" s="1137">
        <f t="shared" si="388"/>
        <v>0</v>
      </c>
      <c r="M257" s="1137"/>
      <c r="N257" s="1137"/>
      <c r="O257" s="1137">
        <f t="shared" si="389"/>
        <v>0</v>
      </c>
      <c r="P257" s="1137"/>
      <c r="Q257" s="1137"/>
      <c r="R257" s="1137">
        <f t="shared" si="390"/>
        <v>0</v>
      </c>
      <c r="S257" s="1137"/>
      <c r="T257" s="1137"/>
      <c r="U257" s="1137">
        <f t="shared" si="391"/>
        <v>0</v>
      </c>
      <c r="V257" s="1137"/>
      <c r="W257" s="1137"/>
      <c r="X257" s="1137">
        <f t="shared" si="392"/>
        <v>0</v>
      </c>
      <c r="Y257" s="1137"/>
      <c r="Z257" s="1137"/>
      <c r="AA257" s="1159">
        <f t="shared" si="361"/>
        <v>0</v>
      </c>
      <c r="AB257" s="1159">
        <f t="shared" si="362"/>
        <v>0</v>
      </c>
    </row>
    <row r="258" spans="2:28" s="5" customFormat="1" ht="12.75" customHeight="1" x14ac:dyDescent="0.2">
      <c r="B258" s="1564"/>
      <c r="C258" s="1138"/>
      <c r="D258" s="1565" t="s">
        <v>448</v>
      </c>
      <c r="E258" s="1139"/>
      <c r="F258" s="1140"/>
      <c r="G258" s="1160">
        <f>+E258*F258</f>
        <v>0</v>
      </c>
      <c r="H258" s="1141"/>
      <c r="I258" s="1142">
        <f t="shared" si="370"/>
        <v>0</v>
      </c>
      <c r="J258" s="1142"/>
      <c r="K258" s="1142"/>
      <c r="L258" s="1142">
        <f t="shared" si="388"/>
        <v>0</v>
      </c>
      <c r="M258" s="1142"/>
      <c r="N258" s="1142"/>
      <c r="O258" s="1142">
        <f t="shared" si="389"/>
        <v>0</v>
      </c>
      <c r="P258" s="1142"/>
      <c r="Q258" s="1142"/>
      <c r="R258" s="1142">
        <f t="shared" si="390"/>
        <v>0</v>
      </c>
      <c r="S258" s="1142"/>
      <c r="T258" s="1142"/>
      <c r="U258" s="1142">
        <f t="shared" si="391"/>
        <v>0</v>
      </c>
      <c r="V258" s="1142"/>
      <c r="W258" s="1142"/>
      <c r="X258" s="1142">
        <f t="shared" si="392"/>
        <v>0</v>
      </c>
      <c r="Y258" s="1142"/>
      <c r="Z258" s="1142"/>
      <c r="AA258" s="1159">
        <f t="shared" si="361"/>
        <v>0</v>
      </c>
      <c r="AB258" s="1159">
        <f t="shared" si="362"/>
        <v>0</v>
      </c>
    </row>
    <row r="259" spans="2:28" s="5" customFormat="1" ht="12.75" customHeight="1" x14ac:dyDescent="0.2">
      <c r="B259" s="1564"/>
      <c r="C259" s="1138"/>
      <c r="D259" s="1565" t="s">
        <v>448</v>
      </c>
      <c r="E259" s="1139"/>
      <c r="F259" s="1140"/>
      <c r="G259" s="1160">
        <f>+E259*F259</f>
        <v>0</v>
      </c>
      <c r="H259" s="1141"/>
      <c r="I259" s="1142">
        <f t="shared" si="370"/>
        <v>0</v>
      </c>
      <c r="J259" s="1142"/>
      <c r="K259" s="1142"/>
      <c r="L259" s="1142">
        <f t="shared" si="388"/>
        <v>0</v>
      </c>
      <c r="M259" s="1142"/>
      <c r="N259" s="1142"/>
      <c r="O259" s="1142">
        <f t="shared" si="389"/>
        <v>0</v>
      </c>
      <c r="P259" s="1142"/>
      <c r="Q259" s="1142"/>
      <c r="R259" s="1142">
        <f t="shared" si="390"/>
        <v>0</v>
      </c>
      <c r="S259" s="1142"/>
      <c r="T259" s="1142"/>
      <c r="U259" s="1142">
        <f t="shared" si="391"/>
        <v>0</v>
      </c>
      <c r="V259" s="1142"/>
      <c r="W259" s="1142"/>
      <c r="X259" s="1142">
        <f t="shared" si="392"/>
        <v>0</v>
      </c>
      <c r="Y259" s="1142"/>
      <c r="Z259" s="1142"/>
      <c r="AA259" s="1159">
        <f t="shared" si="361"/>
        <v>0</v>
      </c>
      <c r="AB259" s="1159">
        <f t="shared" si="362"/>
        <v>0</v>
      </c>
    </row>
    <row r="260" spans="2:28" s="5" customFormat="1" ht="12.75" customHeight="1" x14ac:dyDescent="0.2">
      <c r="B260" s="1563"/>
      <c r="C260" s="1143"/>
      <c r="D260" s="1566" t="s">
        <v>448</v>
      </c>
      <c r="E260" s="1144"/>
      <c r="F260" s="1145"/>
      <c r="G260" s="1161">
        <f>+E260*F260</f>
        <v>0</v>
      </c>
      <c r="H260" s="1146"/>
      <c r="I260" s="1147">
        <f t="shared" si="370"/>
        <v>0</v>
      </c>
      <c r="J260" s="1147"/>
      <c r="K260" s="1147"/>
      <c r="L260" s="1147">
        <f t="shared" si="388"/>
        <v>0</v>
      </c>
      <c r="M260" s="1147"/>
      <c r="N260" s="1147"/>
      <c r="O260" s="1147">
        <f t="shared" si="389"/>
        <v>0</v>
      </c>
      <c r="P260" s="1147"/>
      <c r="Q260" s="1147"/>
      <c r="R260" s="1147">
        <f t="shared" si="390"/>
        <v>0</v>
      </c>
      <c r="S260" s="1147"/>
      <c r="T260" s="1147"/>
      <c r="U260" s="1147">
        <f t="shared" si="391"/>
        <v>0</v>
      </c>
      <c r="V260" s="1147"/>
      <c r="W260" s="1147"/>
      <c r="X260" s="1147">
        <f t="shared" si="392"/>
        <v>0</v>
      </c>
      <c r="Y260" s="1147"/>
      <c r="Z260" s="1147"/>
      <c r="AA260" s="1159">
        <f t="shared" si="361"/>
        <v>0</v>
      </c>
      <c r="AB260" s="1159">
        <f t="shared" si="362"/>
        <v>0</v>
      </c>
    </row>
    <row r="261" spans="2:28" s="5" customFormat="1" ht="12.75" customHeight="1" x14ac:dyDescent="0.15">
      <c r="B261" s="1135" t="s">
        <v>419</v>
      </c>
      <c r="C261" s="286" t="s">
        <v>567</v>
      </c>
      <c r="D261" s="14"/>
      <c r="E261" s="1136"/>
      <c r="F261" s="1137"/>
      <c r="G261" s="623">
        <f t="shared" ref="G261:I261" si="393">SUM(G262:G266)</f>
        <v>0</v>
      </c>
      <c r="H261" s="16">
        <f t="shared" si="393"/>
        <v>0</v>
      </c>
      <c r="I261" s="16">
        <f t="shared" si="393"/>
        <v>0</v>
      </c>
      <c r="J261" s="16">
        <f t="shared" ref="J261:K261" si="394">SUM(J262:J266)</f>
        <v>0</v>
      </c>
      <c r="K261" s="16">
        <f t="shared" si="394"/>
        <v>0</v>
      </c>
      <c r="L261" s="16">
        <f t="shared" ref="L261" si="395">SUM(L262:L266)</f>
        <v>0</v>
      </c>
      <c r="M261" s="16">
        <f t="shared" ref="M261:N261" si="396">SUM(M262:M266)</f>
        <v>0</v>
      </c>
      <c r="N261" s="16">
        <f t="shared" si="396"/>
        <v>0</v>
      </c>
      <c r="O261" s="16">
        <f t="shared" ref="O261" si="397">SUM(O262:O266)</f>
        <v>0</v>
      </c>
      <c r="P261" s="16">
        <f t="shared" ref="P261:Q261" si="398">SUM(P262:P266)</f>
        <v>0</v>
      </c>
      <c r="Q261" s="16">
        <f t="shared" si="398"/>
        <v>0</v>
      </c>
      <c r="R261" s="16">
        <f t="shared" ref="R261" si="399">SUM(R262:R266)</f>
        <v>0</v>
      </c>
      <c r="S261" s="16">
        <f t="shared" ref="S261:T261" si="400">SUM(S262:S266)</f>
        <v>0</v>
      </c>
      <c r="T261" s="16">
        <f t="shared" si="400"/>
        <v>0</v>
      </c>
      <c r="U261" s="16">
        <f t="shared" ref="U261" si="401">SUM(U262:U266)</f>
        <v>0</v>
      </c>
      <c r="V261" s="16">
        <f t="shared" ref="V261:W261" si="402">SUM(V262:V266)</f>
        <v>0</v>
      </c>
      <c r="W261" s="16">
        <f t="shared" si="402"/>
        <v>0</v>
      </c>
      <c r="X261" s="16">
        <f t="shared" ref="X261" si="403">SUM(X262:X266)</f>
        <v>0</v>
      </c>
      <c r="Y261" s="16">
        <f t="shared" ref="Y261:Z261" si="404">SUM(Y262:Y266)</f>
        <v>0</v>
      </c>
      <c r="Z261" s="16">
        <f t="shared" si="404"/>
        <v>0</v>
      </c>
      <c r="AA261" s="1159">
        <f t="shared" si="361"/>
        <v>0</v>
      </c>
      <c r="AB261" s="1159">
        <f t="shared" si="362"/>
        <v>0</v>
      </c>
    </row>
    <row r="262" spans="2:28" s="5" customFormat="1" ht="12.75" customHeight="1" x14ac:dyDescent="0.2">
      <c r="B262" s="1564"/>
      <c r="C262" s="1138"/>
      <c r="D262" s="1565" t="s">
        <v>448</v>
      </c>
      <c r="E262" s="1139"/>
      <c r="F262" s="1140"/>
      <c r="G262" s="1160">
        <f>+E262*F262</f>
        <v>0</v>
      </c>
      <c r="H262" s="1137"/>
      <c r="I262" s="1148">
        <f t="shared" si="370"/>
        <v>0</v>
      </c>
      <c r="J262" s="1142"/>
      <c r="K262" s="1142"/>
      <c r="L262" s="1148">
        <f t="shared" ref="L262:L266" si="405">M262+N262</f>
        <v>0</v>
      </c>
      <c r="M262" s="1142"/>
      <c r="N262" s="1142"/>
      <c r="O262" s="1148">
        <f t="shared" ref="O262:O266" si="406">P262+Q262</f>
        <v>0</v>
      </c>
      <c r="P262" s="1142"/>
      <c r="Q262" s="1142"/>
      <c r="R262" s="1148">
        <f t="shared" ref="R262:R266" si="407">S262+T262</f>
        <v>0</v>
      </c>
      <c r="S262" s="1142"/>
      <c r="T262" s="1142"/>
      <c r="U262" s="1148">
        <f t="shared" ref="U262:U266" si="408">V262+W262</f>
        <v>0</v>
      </c>
      <c r="V262" s="1142"/>
      <c r="W262" s="1142"/>
      <c r="X262" s="1148">
        <f t="shared" ref="X262:X266" si="409">Y262+Z262</f>
        <v>0</v>
      </c>
      <c r="Y262" s="1142"/>
      <c r="Z262" s="1142"/>
      <c r="AA262" s="1159">
        <f t="shared" si="361"/>
        <v>0</v>
      </c>
      <c r="AB262" s="1159">
        <f t="shared" si="362"/>
        <v>0</v>
      </c>
    </row>
    <row r="263" spans="2:28" s="5" customFormat="1" ht="12.75" customHeight="1" x14ac:dyDescent="0.2">
      <c r="B263" s="1564"/>
      <c r="C263" s="1138"/>
      <c r="D263" s="1565" t="s">
        <v>448</v>
      </c>
      <c r="E263" s="1139"/>
      <c r="F263" s="1140"/>
      <c r="G263" s="1160">
        <f>+E263*F263</f>
        <v>0</v>
      </c>
      <c r="H263" s="1137"/>
      <c r="I263" s="1137">
        <f t="shared" si="370"/>
        <v>0</v>
      </c>
      <c r="J263" s="1142"/>
      <c r="K263" s="1142"/>
      <c r="L263" s="1137">
        <f t="shared" si="405"/>
        <v>0</v>
      </c>
      <c r="M263" s="1142"/>
      <c r="N263" s="1142"/>
      <c r="O263" s="1137">
        <f t="shared" si="406"/>
        <v>0</v>
      </c>
      <c r="P263" s="1142"/>
      <c r="Q263" s="1142"/>
      <c r="R263" s="1137">
        <f t="shared" si="407"/>
        <v>0</v>
      </c>
      <c r="S263" s="1142"/>
      <c r="T263" s="1142"/>
      <c r="U263" s="1137">
        <f t="shared" si="408"/>
        <v>0</v>
      </c>
      <c r="V263" s="1142"/>
      <c r="W263" s="1142"/>
      <c r="X263" s="1137">
        <f t="shared" si="409"/>
        <v>0</v>
      </c>
      <c r="Y263" s="1142"/>
      <c r="Z263" s="1142"/>
      <c r="AA263" s="1159">
        <f t="shared" si="361"/>
        <v>0</v>
      </c>
      <c r="AB263" s="1159">
        <f t="shared" si="362"/>
        <v>0</v>
      </c>
    </row>
    <row r="264" spans="2:28" s="5" customFormat="1" ht="12.75" customHeight="1" x14ac:dyDescent="0.2">
      <c r="B264" s="1564"/>
      <c r="C264" s="1138"/>
      <c r="D264" s="1565" t="s">
        <v>448</v>
      </c>
      <c r="E264" s="1139"/>
      <c r="F264" s="1140"/>
      <c r="G264" s="1160">
        <f>+E264*F264</f>
        <v>0</v>
      </c>
      <c r="H264" s="1141"/>
      <c r="I264" s="1142">
        <f t="shared" si="370"/>
        <v>0</v>
      </c>
      <c r="J264" s="1142"/>
      <c r="K264" s="1142"/>
      <c r="L264" s="1142">
        <f t="shared" si="405"/>
        <v>0</v>
      </c>
      <c r="M264" s="1142"/>
      <c r="N264" s="1142"/>
      <c r="O264" s="1142">
        <f t="shared" si="406"/>
        <v>0</v>
      </c>
      <c r="P264" s="1142"/>
      <c r="Q264" s="1142"/>
      <c r="R264" s="1142">
        <f t="shared" si="407"/>
        <v>0</v>
      </c>
      <c r="S264" s="1142"/>
      <c r="T264" s="1142"/>
      <c r="U264" s="1142">
        <f t="shared" si="408"/>
        <v>0</v>
      </c>
      <c r="V264" s="1142"/>
      <c r="W264" s="1142"/>
      <c r="X264" s="1142">
        <f t="shared" si="409"/>
        <v>0</v>
      </c>
      <c r="Y264" s="1142"/>
      <c r="Z264" s="1142"/>
      <c r="AA264" s="1159">
        <f t="shared" si="361"/>
        <v>0</v>
      </c>
      <c r="AB264" s="1159">
        <f t="shared" si="362"/>
        <v>0</v>
      </c>
    </row>
    <row r="265" spans="2:28" s="5" customFormat="1" ht="12.75" customHeight="1" x14ac:dyDescent="0.2">
      <c r="B265" s="1564"/>
      <c r="C265" s="1138"/>
      <c r="D265" s="1565" t="s">
        <v>448</v>
      </c>
      <c r="E265" s="1139"/>
      <c r="F265" s="1140"/>
      <c r="G265" s="1160">
        <f>+E265*F265</f>
        <v>0</v>
      </c>
      <c r="H265" s="1141"/>
      <c r="I265" s="1142">
        <f t="shared" si="370"/>
        <v>0</v>
      </c>
      <c r="J265" s="1142"/>
      <c r="K265" s="1142"/>
      <c r="L265" s="1142">
        <f t="shared" si="405"/>
        <v>0</v>
      </c>
      <c r="M265" s="1142"/>
      <c r="N265" s="1142"/>
      <c r="O265" s="1142">
        <f t="shared" si="406"/>
        <v>0</v>
      </c>
      <c r="P265" s="1142"/>
      <c r="Q265" s="1142"/>
      <c r="R265" s="1142">
        <f t="shared" si="407"/>
        <v>0</v>
      </c>
      <c r="S265" s="1142"/>
      <c r="T265" s="1142"/>
      <c r="U265" s="1142">
        <f t="shared" si="408"/>
        <v>0</v>
      </c>
      <c r="V265" s="1142"/>
      <c r="W265" s="1142"/>
      <c r="X265" s="1142">
        <f t="shared" si="409"/>
        <v>0</v>
      </c>
      <c r="Y265" s="1142"/>
      <c r="Z265" s="1142"/>
      <c r="AA265" s="1159">
        <f t="shared" si="361"/>
        <v>0</v>
      </c>
      <c r="AB265" s="1159">
        <f t="shared" si="362"/>
        <v>0</v>
      </c>
    </row>
    <row r="266" spans="2:28" s="5" customFormat="1" ht="12.75" customHeight="1" x14ac:dyDescent="0.2">
      <c r="B266" s="1563"/>
      <c r="C266" s="1143"/>
      <c r="D266" s="1566" t="s">
        <v>448</v>
      </c>
      <c r="E266" s="1144"/>
      <c r="F266" s="1145"/>
      <c r="G266" s="1161">
        <f>+E266*F266</f>
        <v>0</v>
      </c>
      <c r="H266" s="1146"/>
      <c r="I266" s="1147">
        <f t="shared" si="370"/>
        <v>0</v>
      </c>
      <c r="J266" s="1147"/>
      <c r="K266" s="1147"/>
      <c r="L266" s="1147">
        <f t="shared" si="405"/>
        <v>0</v>
      </c>
      <c r="M266" s="1147"/>
      <c r="N266" s="1147"/>
      <c r="O266" s="1147">
        <f t="shared" si="406"/>
        <v>0</v>
      </c>
      <c r="P266" s="1147"/>
      <c r="Q266" s="1147"/>
      <c r="R266" s="1147">
        <f t="shared" si="407"/>
        <v>0</v>
      </c>
      <c r="S266" s="1147"/>
      <c r="T266" s="1147"/>
      <c r="U266" s="1147">
        <f t="shared" si="408"/>
        <v>0</v>
      </c>
      <c r="V266" s="1147"/>
      <c r="W266" s="1147"/>
      <c r="X266" s="1147">
        <f t="shared" si="409"/>
        <v>0</v>
      </c>
      <c r="Y266" s="1147"/>
      <c r="Z266" s="1147"/>
      <c r="AA266" s="1159">
        <f t="shared" si="361"/>
        <v>0</v>
      </c>
      <c r="AB266" s="1159">
        <f t="shared" si="362"/>
        <v>0</v>
      </c>
    </row>
    <row r="267" spans="2:28" s="5" customFormat="1" ht="12.75" customHeight="1" x14ac:dyDescent="0.15">
      <c r="B267" s="1135" t="s">
        <v>419</v>
      </c>
      <c r="C267" s="286" t="s">
        <v>568</v>
      </c>
      <c r="D267" s="14"/>
      <c r="E267" s="1136"/>
      <c r="F267" s="1137"/>
      <c r="G267" s="623">
        <f t="shared" ref="G267:I267" si="410">SUM(G268:G272)</f>
        <v>0</v>
      </c>
      <c r="H267" s="16">
        <f t="shared" si="410"/>
        <v>0</v>
      </c>
      <c r="I267" s="16">
        <f t="shared" si="410"/>
        <v>0</v>
      </c>
      <c r="J267" s="20">
        <f t="shared" ref="J267:K267" si="411">SUM(J268:J272)</f>
        <v>0</v>
      </c>
      <c r="K267" s="20">
        <f t="shared" si="411"/>
        <v>0</v>
      </c>
      <c r="L267" s="16">
        <f t="shared" ref="L267" si="412">SUM(L268:L272)</f>
        <v>0</v>
      </c>
      <c r="M267" s="20">
        <f t="shared" ref="M267:N267" si="413">SUM(M268:M272)</f>
        <v>0</v>
      </c>
      <c r="N267" s="20">
        <f t="shared" si="413"/>
        <v>0</v>
      </c>
      <c r="O267" s="16">
        <f t="shared" ref="O267" si="414">SUM(O268:O272)</f>
        <v>0</v>
      </c>
      <c r="P267" s="20">
        <f t="shared" ref="P267:Q267" si="415">SUM(P268:P272)</f>
        <v>0</v>
      </c>
      <c r="Q267" s="20">
        <f t="shared" si="415"/>
        <v>0</v>
      </c>
      <c r="R267" s="16">
        <f t="shared" ref="R267" si="416">SUM(R268:R272)</f>
        <v>0</v>
      </c>
      <c r="S267" s="20">
        <f t="shared" ref="S267:T267" si="417">SUM(S268:S272)</f>
        <v>0</v>
      </c>
      <c r="T267" s="20">
        <f t="shared" si="417"/>
        <v>0</v>
      </c>
      <c r="U267" s="16">
        <f t="shared" ref="U267" si="418">SUM(U268:U272)</f>
        <v>0</v>
      </c>
      <c r="V267" s="20">
        <f t="shared" ref="V267:W267" si="419">SUM(V268:V272)</f>
        <v>0</v>
      </c>
      <c r="W267" s="20">
        <f t="shared" si="419"/>
        <v>0</v>
      </c>
      <c r="X267" s="16">
        <f t="shared" ref="X267" si="420">SUM(X268:X272)</f>
        <v>0</v>
      </c>
      <c r="Y267" s="20">
        <f t="shared" ref="Y267:Z267" si="421">SUM(Y268:Y272)</f>
        <v>0</v>
      </c>
      <c r="Z267" s="20">
        <f t="shared" si="421"/>
        <v>0</v>
      </c>
      <c r="AA267" s="1159">
        <f t="shared" si="361"/>
        <v>0</v>
      </c>
      <c r="AB267" s="1159">
        <f t="shared" si="362"/>
        <v>0</v>
      </c>
    </row>
    <row r="268" spans="2:28" s="5" customFormat="1" ht="12.75" customHeight="1" x14ac:dyDescent="0.2">
      <c r="B268" s="1564"/>
      <c r="C268" s="1138"/>
      <c r="D268" s="1565" t="s">
        <v>448</v>
      </c>
      <c r="E268" s="1139"/>
      <c r="F268" s="1140"/>
      <c r="G268" s="1160">
        <f>+E268*F268</f>
        <v>0</v>
      </c>
      <c r="H268" s="1137"/>
      <c r="I268" s="1148">
        <f t="shared" si="370"/>
        <v>0</v>
      </c>
      <c r="J268" s="1137"/>
      <c r="K268" s="1137"/>
      <c r="L268" s="1148">
        <f t="shared" ref="L268:L272" si="422">M268+N268</f>
        <v>0</v>
      </c>
      <c r="M268" s="1137"/>
      <c r="N268" s="1137"/>
      <c r="O268" s="1148">
        <f t="shared" ref="O268:O272" si="423">P268+Q268</f>
        <v>0</v>
      </c>
      <c r="P268" s="1137"/>
      <c r="Q268" s="1137"/>
      <c r="R268" s="1148">
        <f t="shared" ref="R268:R272" si="424">S268+T268</f>
        <v>0</v>
      </c>
      <c r="S268" s="1137"/>
      <c r="T268" s="1137"/>
      <c r="U268" s="1148">
        <f t="shared" ref="U268:U272" si="425">V268+W268</f>
        <v>0</v>
      </c>
      <c r="V268" s="1137"/>
      <c r="W268" s="1137"/>
      <c r="X268" s="1148">
        <f t="shared" ref="X268:X272" si="426">Y268+Z268</f>
        <v>0</v>
      </c>
      <c r="Y268" s="1137"/>
      <c r="Z268" s="1137"/>
      <c r="AA268" s="1159">
        <f t="shared" si="361"/>
        <v>0</v>
      </c>
      <c r="AB268" s="1159">
        <f t="shared" si="362"/>
        <v>0</v>
      </c>
    </row>
    <row r="269" spans="2:28" s="5" customFormat="1" ht="12.75" customHeight="1" x14ac:dyDescent="0.2">
      <c r="B269" s="1564"/>
      <c r="C269" s="1138"/>
      <c r="D269" s="1565" t="s">
        <v>448</v>
      </c>
      <c r="E269" s="1139"/>
      <c r="F269" s="1140"/>
      <c r="G269" s="1160">
        <f>+E269*F269</f>
        <v>0</v>
      </c>
      <c r="H269" s="1137"/>
      <c r="I269" s="1137">
        <f t="shared" si="370"/>
        <v>0</v>
      </c>
      <c r="J269" s="1137"/>
      <c r="K269" s="1137"/>
      <c r="L269" s="1137">
        <f t="shared" si="422"/>
        <v>0</v>
      </c>
      <c r="M269" s="1137"/>
      <c r="N269" s="1137"/>
      <c r="O269" s="1137">
        <f t="shared" si="423"/>
        <v>0</v>
      </c>
      <c r="P269" s="1137"/>
      <c r="Q269" s="1137"/>
      <c r="R269" s="1137">
        <f t="shared" si="424"/>
        <v>0</v>
      </c>
      <c r="S269" s="1137"/>
      <c r="T269" s="1137"/>
      <c r="U269" s="1137">
        <f t="shared" si="425"/>
        <v>0</v>
      </c>
      <c r="V269" s="1137"/>
      <c r="W269" s="1137"/>
      <c r="X269" s="1137">
        <f t="shared" si="426"/>
        <v>0</v>
      </c>
      <c r="Y269" s="1137"/>
      <c r="Z269" s="1137"/>
      <c r="AA269" s="1159">
        <f t="shared" si="361"/>
        <v>0</v>
      </c>
      <c r="AB269" s="1159">
        <f t="shared" si="362"/>
        <v>0</v>
      </c>
    </row>
    <row r="270" spans="2:28" s="5" customFormat="1" ht="12.75" customHeight="1" x14ac:dyDescent="0.2">
      <c r="B270" s="1564"/>
      <c r="C270" s="1138"/>
      <c r="D270" s="1565" t="s">
        <v>448</v>
      </c>
      <c r="E270" s="1139"/>
      <c r="F270" s="1140"/>
      <c r="G270" s="1160">
        <f>+E270*F270</f>
        <v>0</v>
      </c>
      <c r="H270" s="1141"/>
      <c r="I270" s="1142">
        <f t="shared" si="370"/>
        <v>0</v>
      </c>
      <c r="J270" s="1142"/>
      <c r="K270" s="1142"/>
      <c r="L270" s="1142">
        <f t="shared" si="422"/>
        <v>0</v>
      </c>
      <c r="M270" s="1142"/>
      <c r="N270" s="1142"/>
      <c r="O270" s="1142">
        <f t="shared" si="423"/>
        <v>0</v>
      </c>
      <c r="P270" s="1142"/>
      <c r="Q270" s="1142"/>
      <c r="R270" s="1142">
        <f t="shared" si="424"/>
        <v>0</v>
      </c>
      <c r="S270" s="1142"/>
      <c r="T270" s="1142"/>
      <c r="U270" s="1142">
        <f t="shared" si="425"/>
        <v>0</v>
      </c>
      <c r="V270" s="1142"/>
      <c r="W270" s="1142"/>
      <c r="X270" s="1142">
        <f t="shared" si="426"/>
        <v>0</v>
      </c>
      <c r="Y270" s="1142"/>
      <c r="Z270" s="1142"/>
      <c r="AA270" s="1159">
        <f t="shared" si="361"/>
        <v>0</v>
      </c>
      <c r="AB270" s="1159">
        <f t="shared" si="362"/>
        <v>0</v>
      </c>
    </row>
    <row r="271" spans="2:28" s="5" customFormat="1" ht="12.75" customHeight="1" x14ac:dyDescent="0.2">
      <c r="B271" s="1564"/>
      <c r="C271" s="1138"/>
      <c r="D271" s="1565" t="s">
        <v>448</v>
      </c>
      <c r="E271" s="1139"/>
      <c r="F271" s="1140"/>
      <c r="G271" s="1160">
        <f>+E271*F271</f>
        <v>0</v>
      </c>
      <c r="H271" s="1141"/>
      <c r="I271" s="1142">
        <f t="shared" si="370"/>
        <v>0</v>
      </c>
      <c r="J271" s="1142"/>
      <c r="K271" s="1142"/>
      <c r="L271" s="1142">
        <f t="shared" si="422"/>
        <v>0</v>
      </c>
      <c r="M271" s="1142"/>
      <c r="N271" s="1142"/>
      <c r="O271" s="1142">
        <f t="shared" si="423"/>
        <v>0</v>
      </c>
      <c r="P271" s="1142"/>
      <c r="Q271" s="1142"/>
      <c r="R271" s="1142">
        <f t="shared" si="424"/>
        <v>0</v>
      </c>
      <c r="S271" s="1142"/>
      <c r="T271" s="1142"/>
      <c r="U271" s="1142">
        <f t="shared" si="425"/>
        <v>0</v>
      </c>
      <c r="V271" s="1142"/>
      <c r="W271" s="1142"/>
      <c r="X271" s="1142">
        <f t="shared" si="426"/>
        <v>0</v>
      </c>
      <c r="Y271" s="1142"/>
      <c r="Z271" s="1142"/>
      <c r="AA271" s="1159">
        <f t="shared" si="361"/>
        <v>0</v>
      </c>
      <c r="AB271" s="1159">
        <f t="shared" si="362"/>
        <v>0</v>
      </c>
    </row>
    <row r="272" spans="2:28" s="5" customFormat="1" ht="12.75" customHeight="1" x14ac:dyDescent="0.2">
      <c r="B272" s="1563"/>
      <c r="C272" s="1143"/>
      <c r="D272" s="1566" t="s">
        <v>448</v>
      </c>
      <c r="E272" s="1144"/>
      <c r="F272" s="1145"/>
      <c r="G272" s="1160">
        <f>+E272*F272</f>
        <v>0</v>
      </c>
      <c r="H272" s="1141"/>
      <c r="I272" s="1147">
        <f t="shared" si="370"/>
        <v>0</v>
      </c>
      <c r="J272" s="1142"/>
      <c r="K272" s="1142"/>
      <c r="L272" s="1147">
        <f t="shared" si="422"/>
        <v>0</v>
      </c>
      <c r="M272" s="1142"/>
      <c r="N272" s="1142"/>
      <c r="O272" s="1147">
        <f t="shared" si="423"/>
        <v>0</v>
      </c>
      <c r="P272" s="1142"/>
      <c r="Q272" s="1142"/>
      <c r="R272" s="1147">
        <f t="shared" si="424"/>
        <v>0</v>
      </c>
      <c r="S272" s="1142"/>
      <c r="T272" s="1142"/>
      <c r="U272" s="1147">
        <f t="shared" si="425"/>
        <v>0</v>
      </c>
      <c r="V272" s="1142"/>
      <c r="W272" s="1142"/>
      <c r="X272" s="1147">
        <f t="shared" si="426"/>
        <v>0</v>
      </c>
      <c r="Y272" s="1142"/>
      <c r="Z272" s="1142"/>
      <c r="AA272" s="1159">
        <f t="shared" si="361"/>
        <v>0</v>
      </c>
      <c r="AB272" s="1159">
        <f t="shared" si="362"/>
        <v>0</v>
      </c>
    </row>
    <row r="273" spans="2:28" s="47" customFormat="1" ht="26.25" customHeight="1" x14ac:dyDescent="0.15">
      <c r="B273" s="52">
        <f>+'CRONOGRAMA ACTIVIDADES'!C86</f>
        <v>0</v>
      </c>
      <c r="C273" s="232" t="str">
        <f>+'CRONOGRAMA ACTIVIDADES'!B86</f>
        <v>3.2.4</v>
      </c>
      <c r="D273" s="625" t="str">
        <f>+'CRONOGRAMA ACTIVIDADES'!D86</f>
        <v>Unidad medida</v>
      </c>
      <c r="E273" s="626">
        <f>+'CRONOGRAMA ACTIVIDADES'!E86</f>
        <v>0</v>
      </c>
      <c r="F273" s="624"/>
      <c r="G273" s="624">
        <f t="shared" ref="G273:Z273" si="427">+G275+G281+G287+G293+G299</f>
        <v>0</v>
      </c>
      <c r="H273" s="12">
        <f t="shared" si="427"/>
        <v>0</v>
      </c>
      <c r="I273" s="12">
        <f t="shared" si="427"/>
        <v>0</v>
      </c>
      <c r="J273" s="12">
        <f t="shared" si="427"/>
        <v>0</v>
      </c>
      <c r="K273" s="12">
        <f t="shared" si="427"/>
        <v>0</v>
      </c>
      <c r="L273" s="12">
        <f t="shared" si="427"/>
        <v>0</v>
      </c>
      <c r="M273" s="12">
        <f t="shared" si="427"/>
        <v>0</v>
      </c>
      <c r="N273" s="12">
        <f t="shared" si="427"/>
        <v>0</v>
      </c>
      <c r="O273" s="12">
        <f t="shared" si="427"/>
        <v>0</v>
      </c>
      <c r="P273" s="12">
        <f t="shared" si="427"/>
        <v>0</v>
      </c>
      <c r="Q273" s="12">
        <f t="shared" si="427"/>
        <v>0</v>
      </c>
      <c r="R273" s="12">
        <f t="shared" si="427"/>
        <v>0</v>
      </c>
      <c r="S273" s="12">
        <f t="shared" si="427"/>
        <v>0</v>
      </c>
      <c r="T273" s="12">
        <f t="shared" si="427"/>
        <v>0</v>
      </c>
      <c r="U273" s="12">
        <f t="shared" si="427"/>
        <v>0</v>
      </c>
      <c r="V273" s="12">
        <f t="shared" si="427"/>
        <v>0</v>
      </c>
      <c r="W273" s="12">
        <f t="shared" si="427"/>
        <v>0</v>
      </c>
      <c r="X273" s="12">
        <f t="shared" si="427"/>
        <v>0</v>
      </c>
      <c r="Y273" s="12">
        <f t="shared" si="427"/>
        <v>0</v>
      </c>
      <c r="Z273" s="12">
        <f t="shared" si="427"/>
        <v>0</v>
      </c>
      <c r="AA273" s="1159">
        <f>X273+U273+R273+O273+L273+I273+H273</f>
        <v>0</v>
      </c>
      <c r="AB273" s="1159">
        <f>+AA273-G273</f>
        <v>0</v>
      </c>
    </row>
    <row r="274" spans="2:28" s="5" customFormat="1" ht="26.25" customHeight="1" x14ac:dyDescent="0.15">
      <c r="B274" s="633" t="s">
        <v>768</v>
      </c>
      <c r="C274" s="634"/>
      <c r="D274" s="2014"/>
      <c r="E274" s="2015"/>
      <c r="F274" s="2015"/>
      <c r="G274" s="2015"/>
      <c r="H274" s="2015"/>
      <c r="I274" s="2015"/>
      <c r="J274" s="2015"/>
      <c r="K274" s="2015"/>
      <c r="L274" s="2015"/>
      <c r="M274" s="2015"/>
      <c r="N274" s="2015"/>
      <c r="O274" s="2015"/>
      <c r="P274" s="2015"/>
      <c r="Q274" s="2015"/>
      <c r="R274" s="2015"/>
      <c r="S274" s="2015"/>
      <c r="T274" s="2015"/>
      <c r="U274" s="2015"/>
      <c r="V274" s="2015"/>
      <c r="W274" s="2015"/>
      <c r="X274" s="2015"/>
      <c r="Y274" s="2015"/>
      <c r="Z274" s="2016"/>
      <c r="AA274" s="1163"/>
      <c r="AB274" s="1163"/>
    </row>
    <row r="275" spans="2:28" s="5" customFormat="1" ht="12.75" customHeight="1" x14ac:dyDescent="0.15">
      <c r="B275" s="1135" t="s">
        <v>419</v>
      </c>
      <c r="C275" s="286" t="s">
        <v>569</v>
      </c>
      <c r="D275" s="14"/>
      <c r="E275" s="1136"/>
      <c r="F275" s="1137"/>
      <c r="G275" s="623">
        <f t="shared" ref="G275:H275" si="428">SUM(G276:G280)</f>
        <v>0</v>
      </c>
      <c r="H275" s="16">
        <f t="shared" si="428"/>
        <v>0</v>
      </c>
      <c r="I275" s="16">
        <f t="shared" ref="I275" si="429">SUM(I276:I280)</f>
        <v>0</v>
      </c>
      <c r="J275" s="16">
        <f t="shared" ref="J275:K275" si="430">SUM(J276:J280)</f>
        <v>0</v>
      </c>
      <c r="K275" s="16">
        <f t="shared" si="430"/>
        <v>0</v>
      </c>
      <c r="L275" s="16">
        <f t="shared" ref="L275" si="431">SUM(L276:L280)</f>
        <v>0</v>
      </c>
      <c r="M275" s="16">
        <f t="shared" ref="M275:N275" si="432">SUM(M276:M280)</f>
        <v>0</v>
      </c>
      <c r="N275" s="16">
        <f t="shared" si="432"/>
        <v>0</v>
      </c>
      <c r="O275" s="16">
        <f t="shared" ref="O275" si="433">SUM(O276:O280)</f>
        <v>0</v>
      </c>
      <c r="P275" s="16">
        <f t="shared" ref="P275:Q275" si="434">SUM(P276:P280)</f>
        <v>0</v>
      </c>
      <c r="Q275" s="16">
        <f t="shared" si="434"/>
        <v>0</v>
      </c>
      <c r="R275" s="16">
        <f t="shared" ref="R275" si="435">SUM(R276:R280)</f>
        <v>0</v>
      </c>
      <c r="S275" s="16">
        <f t="shared" ref="S275:T275" si="436">SUM(S276:S280)</f>
        <v>0</v>
      </c>
      <c r="T275" s="16">
        <f t="shared" si="436"/>
        <v>0</v>
      </c>
      <c r="U275" s="16">
        <f t="shared" ref="U275" si="437">SUM(U276:U280)</f>
        <v>0</v>
      </c>
      <c r="V275" s="16">
        <f t="shared" ref="V275:W275" si="438">SUM(V276:V280)</f>
        <v>0</v>
      </c>
      <c r="W275" s="16">
        <f t="shared" si="438"/>
        <v>0</v>
      </c>
      <c r="X275" s="16">
        <f t="shared" ref="X275" si="439">SUM(X276:X280)</f>
        <v>0</v>
      </c>
      <c r="Y275" s="16">
        <f t="shared" ref="Y275:Z275" si="440">SUM(Y276:Y280)</f>
        <v>0</v>
      </c>
      <c r="Z275" s="16">
        <f t="shared" si="440"/>
        <v>0</v>
      </c>
      <c r="AA275" s="1159">
        <f t="shared" ref="AA275:AA304" si="441">X275+U275+R275+O275+L275+I275+H275</f>
        <v>0</v>
      </c>
      <c r="AB275" s="1159">
        <f t="shared" ref="AB275:AB304" si="442">+AA275-G275</f>
        <v>0</v>
      </c>
    </row>
    <row r="276" spans="2:28" s="5" customFormat="1" ht="12.75" customHeight="1" x14ac:dyDescent="0.2">
      <c r="B276" s="1564"/>
      <c r="C276" s="1138"/>
      <c r="D276" s="1565" t="s">
        <v>448</v>
      </c>
      <c r="E276" s="1139"/>
      <c r="F276" s="1140"/>
      <c r="G276" s="1160">
        <f>+E276*F276</f>
        <v>0</v>
      </c>
      <c r="H276" s="1137"/>
      <c r="I276" s="1137">
        <f t="shared" ref="I276:I280" si="443">J276+K276</f>
        <v>0</v>
      </c>
      <c r="J276" s="1137"/>
      <c r="K276" s="1137"/>
      <c r="L276" s="1137">
        <f t="shared" ref="L276:L280" si="444">M276+N276</f>
        <v>0</v>
      </c>
      <c r="M276" s="1137"/>
      <c r="N276" s="1137"/>
      <c r="O276" s="1137">
        <f t="shared" ref="O276:O280" si="445">P276+Q276</f>
        <v>0</v>
      </c>
      <c r="P276" s="1137"/>
      <c r="Q276" s="1137"/>
      <c r="R276" s="1137">
        <f t="shared" ref="R276:R280" si="446">S276+T276</f>
        <v>0</v>
      </c>
      <c r="S276" s="1137"/>
      <c r="T276" s="1137"/>
      <c r="U276" s="1137">
        <f t="shared" ref="U276:U280" si="447">V276+W276</f>
        <v>0</v>
      </c>
      <c r="V276" s="1137"/>
      <c r="W276" s="1137"/>
      <c r="X276" s="1137">
        <f t="shared" ref="X276:X280" si="448">Y276+Z276</f>
        <v>0</v>
      </c>
      <c r="Y276" s="1137"/>
      <c r="Z276" s="1137"/>
      <c r="AA276" s="1159">
        <f t="shared" si="441"/>
        <v>0</v>
      </c>
      <c r="AB276" s="1159">
        <f t="shared" si="442"/>
        <v>0</v>
      </c>
    </row>
    <row r="277" spans="2:28" s="5" customFormat="1" ht="12.75" customHeight="1" x14ac:dyDescent="0.2">
      <c r="B277" s="1564"/>
      <c r="C277" s="1138"/>
      <c r="D277" s="1565" t="s">
        <v>448</v>
      </c>
      <c r="E277" s="1139"/>
      <c r="F277" s="1140"/>
      <c r="G277" s="1160">
        <f>+E277*F277</f>
        <v>0</v>
      </c>
      <c r="H277" s="1137"/>
      <c r="I277" s="1137">
        <f t="shared" si="443"/>
        <v>0</v>
      </c>
      <c r="J277" s="1137"/>
      <c r="K277" s="1137"/>
      <c r="L277" s="1137">
        <f t="shared" si="444"/>
        <v>0</v>
      </c>
      <c r="M277" s="1137"/>
      <c r="N277" s="1137"/>
      <c r="O277" s="1137">
        <f t="shared" si="445"/>
        <v>0</v>
      </c>
      <c r="P277" s="1137"/>
      <c r="Q277" s="1137"/>
      <c r="R277" s="1137">
        <f t="shared" si="446"/>
        <v>0</v>
      </c>
      <c r="S277" s="1137"/>
      <c r="T277" s="1137"/>
      <c r="U277" s="1137">
        <f t="shared" si="447"/>
        <v>0</v>
      </c>
      <c r="V277" s="1137"/>
      <c r="W277" s="1137"/>
      <c r="X277" s="1137">
        <f t="shared" si="448"/>
        <v>0</v>
      </c>
      <c r="Y277" s="1137"/>
      <c r="Z277" s="1137"/>
      <c r="AA277" s="1159">
        <f t="shared" si="441"/>
        <v>0</v>
      </c>
      <c r="AB277" s="1159">
        <f t="shared" si="442"/>
        <v>0</v>
      </c>
    </row>
    <row r="278" spans="2:28" s="5" customFormat="1" ht="12.75" customHeight="1" x14ac:dyDescent="0.2">
      <c r="B278" s="1564"/>
      <c r="C278" s="1138"/>
      <c r="D278" s="1565" t="s">
        <v>448</v>
      </c>
      <c r="E278" s="1139"/>
      <c r="F278" s="1140"/>
      <c r="G278" s="1160">
        <f>+E278*F278</f>
        <v>0</v>
      </c>
      <c r="H278" s="1141"/>
      <c r="I278" s="1142">
        <f t="shared" si="443"/>
        <v>0</v>
      </c>
      <c r="J278" s="1142"/>
      <c r="K278" s="1142"/>
      <c r="L278" s="1142">
        <f t="shared" si="444"/>
        <v>0</v>
      </c>
      <c r="M278" s="1142"/>
      <c r="N278" s="1142"/>
      <c r="O278" s="1142">
        <f t="shared" si="445"/>
        <v>0</v>
      </c>
      <c r="P278" s="1142"/>
      <c r="Q278" s="1142"/>
      <c r="R278" s="1142">
        <f t="shared" si="446"/>
        <v>0</v>
      </c>
      <c r="S278" s="1142"/>
      <c r="T278" s="1142"/>
      <c r="U278" s="1142">
        <f t="shared" si="447"/>
        <v>0</v>
      </c>
      <c r="V278" s="1142"/>
      <c r="W278" s="1142"/>
      <c r="X278" s="1142">
        <f t="shared" si="448"/>
        <v>0</v>
      </c>
      <c r="Y278" s="1142"/>
      <c r="Z278" s="1142"/>
      <c r="AA278" s="1159">
        <f t="shared" si="441"/>
        <v>0</v>
      </c>
      <c r="AB278" s="1159">
        <f t="shared" si="442"/>
        <v>0</v>
      </c>
    </row>
    <row r="279" spans="2:28" s="5" customFormat="1" ht="12.75" customHeight="1" x14ac:dyDescent="0.2">
      <c r="B279" s="1564"/>
      <c r="C279" s="1138"/>
      <c r="D279" s="1565" t="s">
        <v>448</v>
      </c>
      <c r="E279" s="1139"/>
      <c r="F279" s="1140"/>
      <c r="G279" s="1160">
        <f>+E279*F279</f>
        <v>0</v>
      </c>
      <c r="H279" s="1141"/>
      <c r="I279" s="1142">
        <f t="shared" si="443"/>
        <v>0</v>
      </c>
      <c r="J279" s="1142"/>
      <c r="K279" s="1142"/>
      <c r="L279" s="1142">
        <f t="shared" si="444"/>
        <v>0</v>
      </c>
      <c r="M279" s="1142"/>
      <c r="N279" s="1142"/>
      <c r="O279" s="1142">
        <f t="shared" si="445"/>
        <v>0</v>
      </c>
      <c r="P279" s="1142"/>
      <c r="Q279" s="1142"/>
      <c r="R279" s="1142">
        <f t="shared" si="446"/>
        <v>0</v>
      </c>
      <c r="S279" s="1142"/>
      <c r="T279" s="1142"/>
      <c r="U279" s="1142">
        <f t="shared" si="447"/>
        <v>0</v>
      </c>
      <c r="V279" s="1142"/>
      <c r="W279" s="1142"/>
      <c r="X279" s="1142">
        <f t="shared" si="448"/>
        <v>0</v>
      </c>
      <c r="Y279" s="1142"/>
      <c r="Z279" s="1142"/>
      <c r="AA279" s="1159">
        <f t="shared" si="441"/>
        <v>0</v>
      </c>
      <c r="AB279" s="1159">
        <f t="shared" si="442"/>
        <v>0</v>
      </c>
    </row>
    <row r="280" spans="2:28" s="5" customFormat="1" ht="12.75" customHeight="1" x14ac:dyDescent="0.2">
      <c r="B280" s="1563"/>
      <c r="C280" s="1143"/>
      <c r="D280" s="1566" t="s">
        <v>448</v>
      </c>
      <c r="E280" s="1144"/>
      <c r="F280" s="1145"/>
      <c r="G280" s="1161">
        <f>+E280*F280</f>
        <v>0</v>
      </c>
      <c r="H280" s="1146"/>
      <c r="I280" s="1147">
        <f t="shared" si="443"/>
        <v>0</v>
      </c>
      <c r="J280" s="1147"/>
      <c r="K280" s="1147"/>
      <c r="L280" s="1147">
        <f t="shared" si="444"/>
        <v>0</v>
      </c>
      <c r="M280" s="1147"/>
      <c r="N280" s="1147"/>
      <c r="O280" s="1147">
        <f t="shared" si="445"/>
        <v>0</v>
      </c>
      <c r="P280" s="1147"/>
      <c r="Q280" s="1147"/>
      <c r="R280" s="1147">
        <f t="shared" si="446"/>
        <v>0</v>
      </c>
      <c r="S280" s="1147"/>
      <c r="T280" s="1147"/>
      <c r="U280" s="1147">
        <f t="shared" si="447"/>
        <v>0</v>
      </c>
      <c r="V280" s="1147"/>
      <c r="W280" s="1147"/>
      <c r="X280" s="1147">
        <f t="shared" si="448"/>
        <v>0</v>
      </c>
      <c r="Y280" s="1147"/>
      <c r="Z280" s="1147"/>
      <c r="AA280" s="1159">
        <f t="shared" si="441"/>
        <v>0</v>
      </c>
      <c r="AB280" s="1159">
        <f t="shared" si="442"/>
        <v>0</v>
      </c>
    </row>
    <row r="281" spans="2:28" s="5" customFormat="1" ht="12.75" customHeight="1" x14ac:dyDescent="0.15">
      <c r="B281" s="1135" t="s">
        <v>419</v>
      </c>
      <c r="C281" s="286" t="s">
        <v>570</v>
      </c>
      <c r="D281" s="14"/>
      <c r="E281" s="1136"/>
      <c r="F281" s="1137"/>
      <c r="G281" s="623">
        <f t="shared" ref="G281:Z281" si="449">SUM(G282:G286)</f>
        <v>0</v>
      </c>
      <c r="H281" s="16">
        <f t="shared" si="449"/>
        <v>0</v>
      </c>
      <c r="I281" s="16">
        <f t="shared" si="449"/>
        <v>0</v>
      </c>
      <c r="J281" s="16">
        <f t="shared" si="449"/>
        <v>0</v>
      </c>
      <c r="K281" s="16">
        <f t="shared" si="449"/>
        <v>0</v>
      </c>
      <c r="L281" s="16">
        <f t="shared" si="449"/>
        <v>0</v>
      </c>
      <c r="M281" s="16">
        <f t="shared" si="449"/>
        <v>0</v>
      </c>
      <c r="N281" s="16">
        <f t="shared" si="449"/>
        <v>0</v>
      </c>
      <c r="O281" s="16">
        <f t="shared" si="449"/>
        <v>0</v>
      </c>
      <c r="P281" s="16">
        <f t="shared" si="449"/>
        <v>0</v>
      </c>
      <c r="Q281" s="16">
        <f t="shared" si="449"/>
        <v>0</v>
      </c>
      <c r="R281" s="16">
        <f t="shared" si="449"/>
        <v>0</v>
      </c>
      <c r="S281" s="16">
        <f t="shared" si="449"/>
        <v>0</v>
      </c>
      <c r="T281" s="16">
        <f t="shared" si="449"/>
        <v>0</v>
      </c>
      <c r="U281" s="16">
        <f t="shared" si="449"/>
        <v>0</v>
      </c>
      <c r="V281" s="16">
        <f t="shared" si="449"/>
        <v>0</v>
      </c>
      <c r="W281" s="16">
        <f t="shared" si="449"/>
        <v>0</v>
      </c>
      <c r="X281" s="16">
        <f t="shared" si="449"/>
        <v>0</v>
      </c>
      <c r="Y281" s="16">
        <f t="shared" si="449"/>
        <v>0</v>
      </c>
      <c r="Z281" s="16">
        <f t="shared" si="449"/>
        <v>0</v>
      </c>
      <c r="AA281" s="1159">
        <f t="shared" si="441"/>
        <v>0</v>
      </c>
      <c r="AB281" s="1159">
        <f t="shared" si="442"/>
        <v>0</v>
      </c>
    </row>
    <row r="282" spans="2:28" s="5" customFormat="1" ht="12.75" customHeight="1" x14ac:dyDescent="0.2">
      <c r="B282" s="1564"/>
      <c r="C282" s="1138"/>
      <c r="D282" s="1565" t="s">
        <v>448</v>
      </c>
      <c r="E282" s="1139"/>
      <c r="F282" s="1140"/>
      <c r="G282" s="1160">
        <f>+E282*F282</f>
        <v>0</v>
      </c>
      <c r="H282" s="1140"/>
      <c r="I282" s="1148">
        <f t="shared" ref="I282:I304" si="450">J282+K282</f>
        <v>0</v>
      </c>
      <c r="J282" s="1148"/>
      <c r="K282" s="1148"/>
      <c r="L282" s="1148">
        <f t="shared" ref="L282:L286" si="451">M282+N282</f>
        <v>0</v>
      </c>
      <c r="M282" s="1148"/>
      <c r="N282" s="1148"/>
      <c r="O282" s="1148">
        <f t="shared" ref="O282:O286" si="452">P282+Q282</f>
        <v>0</v>
      </c>
      <c r="P282" s="1148"/>
      <c r="Q282" s="1148"/>
      <c r="R282" s="1148">
        <f t="shared" ref="R282:R286" si="453">S282+T282</f>
        <v>0</v>
      </c>
      <c r="S282" s="1148"/>
      <c r="T282" s="1148"/>
      <c r="U282" s="1148">
        <f t="shared" ref="U282:U286" si="454">V282+W282</f>
        <v>0</v>
      </c>
      <c r="V282" s="1148"/>
      <c r="W282" s="1148"/>
      <c r="X282" s="1148">
        <f t="shared" ref="X282:X286" si="455">Y282+Z282</f>
        <v>0</v>
      </c>
      <c r="Y282" s="1148"/>
      <c r="Z282" s="1148"/>
      <c r="AA282" s="1159">
        <f t="shared" si="441"/>
        <v>0</v>
      </c>
      <c r="AB282" s="1159">
        <f t="shared" si="442"/>
        <v>0</v>
      </c>
    </row>
    <row r="283" spans="2:28" s="5" customFormat="1" ht="12.75" customHeight="1" x14ac:dyDescent="0.2">
      <c r="B283" s="1564"/>
      <c r="C283" s="1138"/>
      <c r="D283" s="1565" t="s">
        <v>448</v>
      </c>
      <c r="E283" s="1139"/>
      <c r="F283" s="1140"/>
      <c r="G283" s="1160">
        <f>+E283*F283</f>
        <v>0</v>
      </c>
      <c r="H283" s="1149"/>
      <c r="I283" s="1137">
        <f t="shared" si="450"/>
        <v>0</v>
      </c>
      <c r="J283" s="1137"/>
      <c r="K283" s="1137"/>
      <c r="L283" s="1137">
        <f t="shared" si="451"/>
        <v>0</v>
      </c>
      <c r="M283" s="1137"/>
      <c r="N283" s="1137"/>
      <c r="O283" s="1137">
        <f t="shared" si="452"/>
        <v>0</v>
      </c>
      <c r="P283" s="1137"/>
      <c r="Q283" s="1137"/>
      <c r="R283" s="1137">
        <f t="shared" si="453"/>
        <v>0</v>
      </c>
      <c r="S283" s="1137"/>
      <c r="T283" s="1137"/>
      <c r="U283" s="1137">
        <f t="shared" si="454"/>
        <v>0</v>
      </c>
      <c r="V283" s="1137"/>
      <c r="W283" s="1137"/>
      <c r="X283" s="1137">
        <f t="shared" si="455"/>
        <v>0</v>
      </c>
      <c r="Y283" s="1137"/>
      <c r="Z283" s="1137"/>
      <c r="AA283" s="1159">
        <f t="shared" si="441"/>
        <v>0</v>
      </c>
      <c r="AB283" s="1159">
        <f t="shared" si="442"/>
        <v>0</v>
      </c>
    </row>
    <row r="284" spans="2:28" s="5" customFormat="1" ht="12.75" customHeight="1" x14ac:dyDescent="0.2">
      <c r="B284" s="1564"/>
      <c r="C284" s="1138"/>
      <c r="D284" s="1565" t="s">
        <v>448</v>
      </c>
      <c r="E284" s="1139"/>
      <c r="F284" s="1140"/>
      <c r="G284" s="1160">
        <f>+E284*F284</f>
        <v>0</v>
      </c>
      <c r="H284" s="1149"/>
      <c r="I284" s="1142">
        <f t="shared" si="450"/>
        <v>0</v>
      </c>
      <c r="J284" s="1142"/>
      <c r="K284" s="1142"/>
      <c r="L284" s="1142">
        <f t="shared" si="451"/>
        <v>0</v>
      </c>
      <c r="M284" s="1142"/>
      <c r="N284" s="1142"/>
      <c r="O284" s="1142">
        <f t="shared" si="452"/>
        <v>0</v>
      </c>
      <c r="P284" s="1142"/>
      <c r="Q284" s="1142"/>
      <c r="R284" s="1142">
        <f t="shared" si="453"/>
        <v>0</v>
      </c>
      <c r="S284" s="1142"/>
      <c r="T284" s="1142"/>
      <c r="U284" s="1142">
        <f t="shared" si="454"/>
        <v>0</v>
      </c>
      <c r="V284" s="1142"/>
      <c r="W284" s="1142"/>
      <c r="X284" s="1142">
        <f t="shared" si="455"/>
        <v>0</v>
      </c>
      <c r="Y284" s="1142"/>
      <c r="Z284" s="1142"/>
      <c r="AA284" s="1159">
        <f t="shared" si="441"/>
        <v>0</v>
      </c>
      <c r="AB284" s="1159">
        <f t="shared" si="442"/>
        <v>0</v>
      </c>
    </row>
    <row r="285" spans="2:28" s="5" customFormat="1" ht="12.75" customHeight="1" x14ac:dyDescent="0.2">
      <c r="B285" s="1564"/>
      <c r="C285" s="1138"/>
      <c r="D285" s="1565" t="s">
        <v>448</v>
      </c>
      <c r="E285" s="1139"/>
      <c r="F285" s="1140"/>
      <c r="G285" s="1160">
        <f>+E285*F285</f>
        <v>0</v>
      </c>
      <c r="H285" s="1149"/>
      <c r="I285" s="1142">
        <f t="shared" si="450"/>
        <v>0</v>
      </c>
      <c r="J285" s="1142"/>
      <c r="K285" s="1142"/>
      <c r="L285" s="1142">
        <f t="shared" si="451"/>
        <v>0</v>
      </c>
      <c r="M285" s="1142"/>
      <c r="N285" s="1142"/>
      <c r="O285" s="1142">
        <f t="shared" si="452"/>
        <v>0</v>
      </c>
      <c r="P285" s="1142"/>
      <c r="Q285" s="1142"/>
      <c r="R285" s="1142">
        <f t="shared" si="453"/>
        <v>0</v>
      </c>
      <c r="S285" s="1142"/>
      <c r="T285" s="1142"/>
      <c r="U285" s="1142">
        <f t="shared" si="454"/>
        <v>0</v>
      </c>
      <c r="V285" s="1142"/>
      <c r="W285" s="1142"/>
      <c r="X285" s="1142">
        <f t="shared" si="455"/>
        <v>0</v>
      </c>
      <c r="Y285" s="1142"/>
      <c r="Z285" s="1142"/>
      <c r="AA285" s="1159">
        <f t="shared" si="441"/>
        <v>0</v>
      </c>
      <c r="AB285" s="1159">
        <f t="shared" si="442"/>
        <v>0</v>
      </c>
    </row>
    <row r="286" spans="2:28" s="5" customFormat="1" ht="12.75" customHeight="1" x14ac:dyDescent="0.2">
      <c r="B286" s="1563"/>
      <c r="C286" s="1143"/>
      <c r="D286" s="1566" t="s">
        <v>448</v>
      </c>
      <c r="E286" s="1144"/>
      <c r="F286" s="1145"/>
      <c r="G286" s="1161">
        <f>+E286*F286</f>
        <v>0</v>
      </c>
      <c r="H286" s="1150"/>
      <c r="I286" s="1147">
        <f t="shared" si="450"/>
        <v>0</v>
      </c>
      <c r="J286" s="1147"/>
      <c r="K286" s="1147"/>
      <c r="L286" s="1147">
        <f t="shared" si="451"/>
        <v>0</v>
      </c>
      <c r="M286" s="1147"/>
      <c r="N286" s="1147"/>
      <c r="O286" s="1147">
        <f t="shared" si="452"/>
        <v>0</v>
      </c>
      <c r="P286" s="1147"/>
      <c r="Q286" s="1147"/>
      <c r="R286" s="1147">
        <f t="shared" si="453"/>
        <v>0</v>
      </c>
      <c r="S286" s="1147"/>
      <c r="T286" s="1147"/>
      <c r="U286" s="1147">
        <f t="shared" si="454"/>
        <v>0</v>
      </c>
      <c r="V286" s="1147"/>
      <c r="W286" s="1147"/>
      <c r="X286" s="1147">
        <f t="shared" si="455"/>
        <v>0</v>
      </c>
      <c r="Y286" s="1147"/>
      <c r="Z286" s="1147"/>
      <c r="AA286" s="1159">
        <f t="shared" si="441"/>
        <v>0</v>
      </c>
      <c r="AB286" s="1159">
        <f t="shared" si="442"/>
        <v>0</v>
      </c>
    </row>
    <row r="287" spans="2:28" s="5" customFormat="1" ht="12.75" customHeight="1" x14ac:dyDescent="0.15">
      <c r="B287" s="1135" t="s">
        <v>419</v>
      </c>
      <c r="C287" s="286" t="s">
        <v>571</v>
      </c>
      <c r="D287" s="14"/>
      <c r="E287" s="1136"/>
      <c r="F287" s="1137"/>
      <c r="G287" s="623">
        <f t="shared" ref="G287:Z287" si="456">SUM(G288:G292)</f>
        <v>0</v>
      </c>
      <c r="H287" s="16">
        <f t="shared" si="456"/>
        <v>0</v>
      </c>
      <c r="I287" s="16">
        <f t="shared" si="456"/>
        <v>0</v>
      </c>
      <c r="J287" s="16">
        <f t="shared" si="456"/>
        <v>0</v>
      </c>
      <c r="K287" s="16">
        <f t="shared" si="456"/>
        <v>0</v>
      </c>
      <c r="L287" s="16">
        <f t="shared" si="456"/>
        <v>0</v>
      </c>
      <c r="M287" s="16">
        <f t="shared" si="456"/>
        <v>0</v>
      </c>
      <c r="N287" s="16">
        <f t="shared" si="456"/>
        <v>0</v>
      </c>
      <c r="O287" s="16">
        <f t="shared" si="456"/>
        <v>0</v>
      </c>
      <c r="P287" s="16">
        <f t="shared" si="456"/>
        <v>0</v>
      </c>
      <c r="Q287" s="16">
        <f t="shared" si="456"/>
        <v>0</v>
      </c>
      <c r="R287" s="16">
        <f t="shared" si="456"/>
        <v>0</v>
      </c>
      <c r="S287" s="16">
        <f t="shared" si="456"/>
        <v>0</v>
      </c>
      <c r="T287" s="16">
        <f t="shared" si="456"/>
        <v>0</v>
      </c>
      <c r="U287" s="16">
        <f t="shared" si="456"/>
        <v>0</v>
      </c>
      <c r="V287" s="16">
        <f t="shared" si="456"/>
        <v>0</v>
      </c>
      <c r="W287" s="16">
        <f t="shared" si="456"/>
        <v>0</v>
      </c>
      <c r="X287" s="16">
        <f t="shared" si="456"/>
        <v>0</v>
      </c>
      <c r="Y287" s="16">
        <f t="shared" si="456"/>
        <v>0</v>
      </c>
      <c r="Z287" s="16">
        <f t="shared" si="456"/>
        <v>0</v>
      </c>
      <c r="AA287" s="1159">
        <f t="shared" si="441"/>
        <v>0</v>
      </c>
      <c r="AB287" s="1159">
        <f t="shared" si="442"/>
        <v>0</v>
      </c>
    </row>
    <row r="288" spans="2:28" s="5" customFormat="1" ht="12.75" customHeight="1" x14ac:dyDescent="0.2">
      <c r="B288" s="1564"/>
      <c r="C288" s="1138"/>
      <c r="D288" s="1565" t="s">
        <v>448</v>
      </c>
      <c r="E288" s="1139"/>
      <c r="F288" s="1140"/>
      <c r="G288" s="1160">
        <f>+E288*F288</f>
        <v>0</v>
      </c>
      <c r="H288" s="1137"/>
      <c r="I288" s="1148">
        <f t="shared" si="450"/>
        <v>0</v>
      </c>
      <c r="J288" s="1137"/>
      <c r="K288" s="1137"/>
      <c r="L288" s="1148">
        <f t="shared" ref="L288:L292" si="457">M288+N288</f>
        <v>0</v>
      </c>
      <c r="M288" s="1137"/>
      <c r="N288" s="1137"/>
      <c r="O288" s="1148">
        <f t="shared" ref="O288:O292" si="458">P288+Q288</f>
        <v>0</v>
      </c>
      <c r="P288" s="1137"/>
      <c r="Q288" s="1137"/>
      <c r="R288" s="1148">
        <f t="shared" ref="R288:R292" si="459">S288+T288</f>
        <v>0</v>
      </c>
      <c r="S288" s="1137"/>
      <c r="T288" s="1137"/>
      <c r="U288" s="1148">
        <f t="shared" ref="U288:U292" si="460">V288+W288</f>
        <v>0</v>
      </c>
      <c r="V288" s="1137"/>
      <c r="W288" s="1137"/>
      <c r="X288" s="1148">
        <f t="shared" ref="X288:X292" si="461">Y288+Z288</f>
        <v>0</v>
      </c>
      <c r="Y288" s="1137"/>
      <c r="Z288" s="1137"/>
      <c r="AA288" s="1159">
        <f t="shared" si="441"/>
        <v>0</v>
      </c>
      <c r="AB288" s="1159">
        <f t="shared" si="442"/>
        <v>0</v>
      </c>
    </row>
    <row r="289" spans="2:28" s="5" customFormat="1" ht="12.75" customHeight="1" x14ac:dyDescent="0.2">
      <c r="B289" s="1564"/>
      <c r="C289" s="1138"/>
      <c r="D289" s="1565" t="s">
        <v>448</v>
      </c>
      <c r="E289" s="1139"/>
      <c r="F289" s="1140"/>
      <c r="G289" s="1160">
        <f>+E289*F289</f>
        <v>0</v>
      </c>
      <c r="H289" s="1137"/>
      <c r="I289" s="1137">
        <f t="shared" si="450"/>
        <v>0</v>
      </c>
      <c r="J289" s="1137"/>
      <c r="K289" s="1137"/>
      <c r="L289" s="1137">
        <f t="shared" si="457"/>
        <v>0</v>
      </c>
      <c r="M289" s="1137"/>
      <c r="N289" s="1137"/>
      <c r="O289" s="1137">
        <f t="shared" si="458"/>
        <v>0</v>
      </c>
      <c r="P289" s="1137"/>
      <c r="Q289" s="1137"/>
      <c r="R289" s="1137">
        <f t="shared" si="459"/>
        <v>0</v>
      </c>
      <c r="S289" s="1137"/>
      <c r="T289" s="1137"/>
      <c r="U289" s="1137">
        <f t="shared" si="460"/>
        <v>0</v>
      </c>
      <c r="V289" s="1137"/>
      <c r="W289" s="1137"/>
      <c r="X289" s="1137">
        <f t="shared" si="461"/>
        <v>0</v>
      </c>
      <c r="Y289" s="1137"/>
      <c r="Z289" s="1137"/>
      <c r="AA289" s="1159">
        <f t="shared" si="441"/>
        <v>0</v>
      </c>
      <c r="AB289" s="1159">
        <f t="shared" si="442"/>
        <v>0</v>
      </c>
    </row>
    <row r="290" spans="2:28" s="5" customFormat="1" ht="12.75" customHeight="1" x14ac:dyDescent="0.2">
      <c r="B290" s="1564"/>
      <c r="C290" s="1138"/>
      <c r="D290" s="1565" t="s">
        <v>448</v>
      </c>
      <c r="E290" s="1139"/>
      <c r="F290" s="1140"/>
      <c r="G290" s="1160">
        <f>+E290*F290</f>
        <v>0</v>
      </c>
      <c r="H290" s="1141"/>
      <c r="I290" s="1142">
        <f t="shared" si="450"/>
        <v>0</v>
      </c>
      <c r="J290" s="1142"/>
      <c r="K290" s="1142"/>
      <c r="L290" s="1142">
        <f t="shared" si="457"/>
        <v>0</v>
      </c>
      <c r="M290" s="1142"/>
      <c r="N290" s="1142"/>
      <c r="O290" s="1142">
        <f t="shared" si="458"/>
        <v>0</v>
      </c>
      <c r="P290" s="1142"/>
      <c r="Q290" s="1142"/>
      <c r="R290" s="1142">
        <f t="shared" si="459"/>
        <v>0</v>
      </c>
      <c r="S290" s="1142"/>
      <c r="T290" s="1142"/>
      <c r="U290" s="1142">
        <f t="shared" si="460"/>
        <v>0</v>
      </c>
      <c r="V290" s="1142"/>
      <c r="W290" s="1142"/>
      <c r="X290" s="1142">
        <f t="shared" si="461"/>
        <v>0</v>
      </c>
      <c r="Y290" s="1142"/>
      <c r="Z290" s="1142"/>
      <c r="AA290" s="1159">
        <f t="shared" si="441"/>
        <v>0</v>
      </c>
      <c r="AB290" s="1159">
        <f t="shared" si="442"/>
        <v>0</v>
      </c>
    </row>
    <row r="291" spans="2:28" s="5" customFormat="1" ht="12.75" customHeight="1" x14ac:dyDescent="0.2">
      <c r="B291" s="1564"/>
      <c r="C291" s="1138"/>
      <c r="D291" s="1565" t="s">
        <v>448</v>
      </c>
      <c r="E291" s="1139"/>
      <c r="F291" s="1140"/>
      <c r="G291" s="1160">
        <f>+E291*F291</f>
        <v>0</v>
      </c>
      <c r="H291" s="1141"/>
      <c r="I291" s="1142">
        <f t="shared" si="450"/>
        <v>0</v>
      </c>
      <c r="J291" s="1142"/>
      <c r="K291" s="1142"/>
      <c r="L291" s="1142">
        <f t="shared" si="457"/>
        <v>0</v>
      </c>
      <c r="M291" s="1142"/>
      <c r="N291" s="1142"/>
      <c r="O291" s="1142">
        <f t="shared" si="458"/>
        <v>0</v>
      </c>
      <c r="P291" s="1142"/>
      <c r="Q291" s="1142"/>
      <c r="R291" s="1142">
        <f t="shared" si="459"/>
        <v>0</v>
      </c>
      <c r="S291" s="1142"/>
      <c r="T291" s="1142"/>
      <c r="U291" s="1142">
        <f t="shared" si="460"/>
        <v>0</v>
      </c>
      <c r="V291" s="1142"/>
      <c r="W291" s="1142"/>
      <c r="X291" s="1142">
        <f t="shared" si="461"/>
        <v>0</v>
      </c>
      <c r="Y291" s="1142"/>
      <c r="Z291" s="1142"/>
      <c r="AA291" s="1159">
        <f t="shared" si="441"/>
        <v>0</v>
      </c>
      <c r="AB291" s="1159">
        <f t="shared" si="442"/>
        <v>0</v>
      </c>
    </row>
    <row r="292" spans="2:28" s="5" customFormat="1" ht="12.75" customHeight="1" x14ac:dyDescent="0.2">
      <c r="B292" s="1563"/>
      <c r="C292" s="1143"/>
      <c r="D292" s="1566" t="s">
        <v>448</v>
      </c>
      <c r="E292" s="1144"/>
      <c r="F292" s="1145"/>
      <c r="G292" s="1161">
        <f>+E292*F292</f>
        <v>0</v>
      </c>
      <c r="H292" s="1146"/>
      <c r="I292" s="1147">
        <f t="shared" si="450"/>
        <v>0</v>
      </c>
      <c r="J292" s="1147"/>
      <c r="K292" s="1147"/>
      <c r="L292" s="1147">
        <f t="shared" si="457"/>
        <v>0</v>
      </c>
      <c r="M292" s="1147"/>
      <c r="N292" s="1147"/>
      <c r="O292" s="1147">
        <f t="shared" si="458"/>
        <v>0</v>
      </c>
      <c r="P292" s="1147"/>
      <c r="Q292" s="1147"/>
      <c r="R292" s="1147">
        <f t="shared" si="459"/>
        <v>0</v>
      </c>
      <c r="S292" s="1147"/>
      <c r="T292" s="1147"/>
      <c r="U292" s="1147">
        <f t="shared" si="460"/>
        <v>0</v>
      </c>
      <c r="V292" s="1147"/>
      <c r="W292" s="1147"/>
      <c r="X292" s="1147">
        <f t="shared" si="461"/>
        <v>0</v>
      </c>
      <c r="Y292" s="1147"/>
      <c r="Z292" s="1147"/>
      <c r="AA292" s="1159">
        <f t="shared" si="441"/>
        <v>0</v>
      </c>
      <c r="AB292" s="1159">
        <f t="shared" si="442"/>
        <v>0</v>
      </c>
    </row>
    <row r="293" spans="2:28" s="5" customFormat="1" ht="12.75" customHeight="1" x14ac:dyDescent="0.15">
      <c r="B293" s="1135" t="s">
        <v>419</v>
      </c>
      <c r="C293" s="286" t="s">
        <v>572</v>
      </c>
      <c r="D293" s="14"/>
      <c r="E293" s="1136"/>
      <c r="F293" s="1137"/>
      <c r="G293" s="623">
        <f t="shared" ref="G293:Z293" si="462">SUM(G294:G298)</f>
        <v>0</v>
      </c>
      <c r="H293" s="16">
        <f t="shared" si="462"/>
        <v>0</v>
      </c>
      <c r="I293" s="16">
        <f t="shared" si="462"/>
        <v>0</v>
      </c>
      <c r="J293" s="16">
        <f t="shared" si="462"/>
        <v>0</v>
      </c>
      <c r="K293" s="16">
        <f t="shared" si="462"/>
        <v>0</v>
      </c>
      <c r="L293" s="16">
        <f t="shared" si="462"/>
        <v>0</v>
      </c>
      <c r="M293" s="16">
        <f t="shared" si="462"/>
        <v>0</v>
      </c>
      <c r="N293" s="16">
        <f t="shared" si="462"/>
        <v>0</v>
      </c>
      <c r="O293" s="16">
        <f t="shared" si="462"/>
        <v>0</v>
      </c>
      <c r="P293" s="16">
        <f t="shared" si="462"/>
        <v>0</v>
      </c>
      <c r="Q293" s="16">
        <f t="shared" si="462"/>
        <v>0</v>
      </c>
      <c r="R293" s="16">
        <f t="shared" si="462"/>
        <v>0</v>
      </c>
      <c r="S293" s="16">
        <f t="shared" si="462"/>
        <v>0</v>
      </c>
      <c r="T293" s="16">
        <f t="shared" si="462"/>
        <v>0</v>
      </c>
      <c r="U293" s="16">
        <f t="shared" si="462"/>
        <v>0</v>
      </c>
      <c r="V293" s="16">
        <f t="shared" si="462"/>
        <v>0</v>
      </c>
      <c r="W293" s="16">
        <f t="shared" si="462"/>
        <v>0</v>
      </c>
      <c r="X293" s="16">
        <f t="shared" si="462"/>
        <v>0</v>
      </c>
      <c r="Y293" s="16">
        <f t="shared" si="462"/>
        <v>0</v>
      </c>
      <c r="Z293" s="16">
        <f t="shared" si="462"/>
        <v>0</v>
      </c>
      <c r="AA293" s="1159">
        <f t="shared" si="441"/>
        <v>0</v>
      </c>
      <c r="AB293" s="1159">
        <f t="shared" si="442"/>
        <v>0</v>
      </c>
    </row>
    <row r="294" spans="2:28" s="5" customFormat="1" ht="12.75" customHeight="1" x14ac:dyDescent="0.2">
      <c r="B294" s="1564"/>
      <c r="C294" s="1138"/>
      <c r="D294" s="1565" t="s">
        <v>448</v>
      </c>
      <c r="E294" s="1139"/>
      <c r="F294" s="1140"/>
      <c r="G294" s="1160">
        <f>+E294*F294</f>
        <v>0</v>
      </c>
      <c r="H294" s="1137"/>
      <c r="I294" s="1148">
        <f t="shared" si="450"/>
        <v>0</v>
      </c>
      <c r="J294" s="1142"/>
      <c r="K294" s="1142"/>
      <c r="L294" s="1148">
        <f t="shared" ref="L294:L298" si="463">M294+N294</f>
        <v>0</v>
      </c>
      <c r="M294" s="1142"/>
      <c r="N294" s="1142"/>
      <c r="O294" s="1148">
        <f t="shared" ref="O294:O298" si="464">P294+Q294</f>
        <v>0</v>
      </c>
      <c r="P294" s="1142"/>
      <c r="Q294" s="1142"/>
      <c r="R294" s="1148">
        <f t="shared" ref="R294:R298" si="465">S294+T294</f>
        <v>0</v>
      </c>
      <c r="S294" s="1142"/>
      <c r="T294" s="1142"/>
      <c r="U294" s="1148">
        <f t="shared" ref="U294:U298" si="466">V294+W294</f>
        <v>0</v>
      </c>
      <c r="V294" s="1142"/>
      <c r="W294" s="1142"/>
      <c r="X294" s="1148">
        <f t="shared" ref="X294:X298" si="467">Y294+Z294</f>
        <v>0</v>
      </c>
      <c r="Y294" s="1142"/>
      <c r="Z294" s="1142"/>
      <c r="AA294" s="1159">
        <f t="shared" si="441"/>
        <v>0</v>
      </c>
      <c r="AB294" s="1159">
        <f t="shared" si="442"/>
        <v>0</v>
      </c>
    </row>
    <row r="295" spans="2:28" s="5" customFormat="1" ht="12.75" customHeight="1" x14ac:dyDescent="0.2">
      <c r="B295" s="1564"/>
      <c r="C295" s="1138"/>
      <c r="D295" s="1565" t="s">
        <v>448</v>
      </c>
      <c r="E295" s="1139"/>
      <c r="F295" s="1140"/>
      <c r="G295" s="1160">
        <f>+E295*F295</f>
        <v>0</v>
      </c>
      <c r="H295" s="1137"/>
      <c r="I295" s="1137">
        <f t="shared" si="450"/>
        <v>0</v>
      </c>
      <c r="J295" s="1142"/>
      <c r="K295" s="1142"/>
      <c r="L295" s="1137">
        <f t="shared" si="463"/>
        <v>0</v>
      </c>
      <c r="M295" s="1142"/>
      <c r="N295" s="1142"/>
      <c r="O295" s="1137">
        <f t="shared" si="464"/>
        <v>0</v>
      </c>
      <c r="P295" s="1142"/>
      <c r="Q295" s="1142"/>
      <c r="R295" s="1137">
        <f t="shared" si="465"/>
        <v>0</v>
      </c>
      <c r="S295" s="1142"/>
      <c r="T295" s="1142"/>
      <c r="U295" s="1137">
        <f t="shared" si="466"/>
        <v>0</v>
      </c>
      <c r="V295" s="1142"/>
      <c r="W295" s="1142"/>
      <c r="X295" s="1137">
        <f t="shared" si="467"/>
        <v>0</v>
      </c>
      <c r="Y295" s="1142"/>
      <c r="Z295" s="1142"/>
      <c r="AA295" s="1159">
        <f t="shared" si="441"/>
        <v>0</v>
      </c>
      <c r="AB295" s="1159">
        <f t="shared" si="442"/>
        <v>0</v>
      </c>
    </row>
    <row r="296" spans="2:28" s="5" customFormat="1" ht="12.75" customHeight="1" x14ac:dyDescent="0.2">
      <c r="B296" s="1564"/>
      <c r="C296" s="1138"/>
      <c r="D296" s="1565" t="s">
        <v>448</v>
      </c>
      <c r="E296" s="1139"/>
      <c r="F296" s="1140"/>
      <c r="G296" s="1160">
        <f>+E296*F296</f>
        <v>0</v>
      </c>
      <c r="H296" s="1141"/>
      <c r="I296" s="1142">
        <f t="shared" si="450"/>
        <v>0</v>
      </c>
      <c r="J296" s="1142"/>
      <c r="K296" s="1142"/>
      <c r="L296" s="1142">
        <f t="shared" si="463"/>
        <v>0</v>
      </c>
      <c r="M296" s="1142"/>
      <c r="N296" s="1142"/>
      <c r="O296" s="1142">
        <f t="shared" si="464"/>
        <v>0</v>
      </c>
      <c r="P296" s="1142"/>
      <c r="Q296" s="1142"/>
      <c r="R296" s="1142">
        <f t="shared" si="465"/>
        <v>0</v>
      </c>
      <c r="S296" s="1142"/>
      <c r="T296" s="1142"/>
      <c r="U296" s="1142">
        <f t="shared" si="466"/>
        <v>0</v>
      </c>
      <c r="V296" s="1142"/>
      <c r="W296" s="1142"/>
      <c r="X296" s="1142">
        <f t="shared" si="467"/>
        <v>0</v>
      </c>
      <c r="Y296" s="1142"/>
      <c r="Z296" s="1142"/>
      <c r="AA296" s="1159">
        <f t="shared" si="441"/>
        <v>0</v>
      </c>
      <c r="AB296" s="1159">
        <f t="shared" si="442"/>
        <v>0</v>
      </c>
    </row>
    <row r="297" spans="2:28" s="5" customFormat="1" ht="12.75" customHeight="1" x14ac:dyDescent="0.2">
      <c r="B297" s="1564"/>
      <c r="C297" s="1138"/>
      <c r="D297" s="1565" t="s">
        <v>448</v>
      </c>
      <c r="E297" s="1139"/>
      <c r="F297" s="1140"/>
      <c r="G297" s="1160">
        <f>+E297*F297</f>
        <v>0</v>
      </c>
      <c r="H297" s="1141"/>
      <c r="I297" s="1142">
        <f t="shared" si="450"/>
        <v>0</v>
      </c>
      <c r="J297" s="1142"/>
      <c r="K297" s="1142"/>
      <c r="L297" s="1142">
        <f t="shared" si="463"/>
        <v>0</v>
      </c>
      <c r="M297" s="1142"/>
      <c r="N297" s="1142"/>
      <c r="O297" s="1142">
        <f t="shared" si="464"/>
        <v>0</v>
      </c>
      <c r="P297" s="1142"/>
      <c r="Q297" s="1142"/>
      <c r="R297" s="1142">
        <f t="shared" si="465"/>
        <v>0</v>
      </c>
      <c r="S297" s="1142"/>
      <c r="T297" s="1142"/>
      <c r="U297" s="1142">
        <f t="shared" si="466"/>
        <v>0</v>
      </c>
      <c r="V297" s="1142"/>
      <c r="W297" s="1142"/>
      <c r="X297" s="1142">
        <f t="shared" si="467"/>
        <v>0</v>
      </c>
      <c r="Y297" s="1142"/>
      <c r="Z297" s="1142"/>
      <c r="AA297" s="1159">
        <f t="shared" si="441"/>
        <v>0</v>
      </c>
      <c r="AB297" s="1159">
        <f t="shared" si="442"/>
        <v>0</v>
      </c>
    </row>
    <row r="298" spans="2:28" s="5" customFormat="1" ht="12.75" customHeight="1" x14ac:dyDescent="0.2">
      <c r="B298" s="1563"/>
      <c r="C298" s="1143"/>
      <c r="D298" s="1566" t="s">
        <v>448</v>
      </c>
      <c r="E298" s="1144"/>
      <c r="F298" s="1145"/>
      <c r="G298" s="1161">
        <f>+E298*F298</f>
        <v>0</v>
      </c>
      <c r="H298" s="1146"/>
      <c r="I298" s="1147">
        <f t="shared" si="450"/>
        <v>0</v>
      </c>
      <c r="J298" s="1147"/>
      <c r="K298" s="1147"/>
      <c r="L298" s="1147">
        <f t="shared" si="463"/>
        <v>0</v>
      </c>
      <c r="M298" s="1147"/>
      <c r="N298" s="1147"/>
      <c r="O298" s="1147">
        <f t="shared" si="464"/>
        <v>0</v>
      </c>
      <c r="P298" s="1147"/>
      <c r="Q298" s="1147"/>
      <c r="R298" s="1147">
        <f t="shared" si="465"/>
        <v>0</v>
      </c>
      <c r="S298" s="1147"/>
      <c r="T298" s="1147"/>
      <c r="U298" s="1147">
        <f t="shared" si="466"/>
        <v>0</v>
      </c>
      <c r="V298" s="1147"/>
      <c r="W298" s="1147"/>
      <c r="X298" s="1147">
        <f t="shared" si="467"/>
        <v>0</v>
      </c>
      <c r="Y298" s="1147"/>
      <c r="Z298" s="1147"/>
      <c r="AA298" s="1159">
        <f t="shared" si="441"/>
        <v>0</v>
      </c>
      <c r="AB298" s="1159">
        <f t="shared" si="442"/>
        <v>0</v>
      </c>
    </row>
    <row r="299" spans="2:28" s="5" customFormat="1" ht="12.75" customHeight="1" x14ac:dyDescent="0.15">
      <c r="B299" s="1135" t="s">
        <v>419</v>
      </c>
      <c r="C299" s="286" t="s">
        <v>573</v>
      </c>
      <c r="D299" s="14"/>
      <c r="E299" s="1136"/>
      <c r="F299" s="1137"/>
      <c r="G299" s="623">
        <f t="shared" ref="G299:Z299" si="468">SUM(G300:G304)</f>
        <v>0</v>
      </c>
      <c r="H299" s="16">
        <f t="shared" si="468"/>
        <v>0</v>
      </c>
      <c r="I299" s="16">
        <f t="shared" si="468"/>
        <v>0</v>
      </c>
      <c r="J299" s="20">
        <f t="shared" si="468"/>
        <v>0</v>
      </c>
      <c r="K299" s="20">
        <f t="shared" si="468"/>
        <v>0</v>
      </c>
      <c r="L299" s="16">
        <f t="shared" si="468"/>
        <v>0</v>
      </c>
      <c r="M299" s="20">
        <f t="shared" si="468"/>
        <v>0</v>
      </c>
      <c r="N299" s="20">
        <f t="shared" si="468"/>
        <v>0</v>
      </c>
      <c r="O299" s="16">
        <f t="shared" si="468"/>
        <v>0</v>
      </c>
      <c r="P299" s="20">
        <f t="shared" si="468"/>
        <v>0</v>
      </c>
      <c r="Q299" s="20">
        <f t="shared" si="468"/>
        <v>0</v>
      </c>
      <c r="R299" s="16">
        <f t="shared" si="468"/>
        <v>0</v>
      </c>
      <c r="S299" s="20">
        <f t="shared" si="468"/>
        <v>0</v>
      </c>
      <c r="T299" s="20">
        <f t="shared" si="468"/>
        <v>0</v>
      </c>
      <c r="U299" s="16">
        <f t="shared" si="468"/>
        <v>0</v>
      </c>
      <c r="V299" s="20">
        <f t="shared" si="468"/>
        <v>0</v>
      </c>
      <c r="W299" s="20">
        <f t="shared" si="468"/>
        <v>0</v>
      </c>
      <c r="X299" s="16">
        <f t="shared" si="468"/>
        <v>0</v>
      </c>
      <c r="Y299" s="20">
        <f t="shared" si="468"/>
        <v>0</v>
      </c>
      <c r="Z299" s="20">
        <f t="shared" si="468"/>
        <v>0</v>
      </c>
      <c r="AA299" s="1159">
        <f t="shared" si="441"/>
        <v>0</v>
      </c>
      <c r="AB299" s="1159">
        <f t="shared" si="442"/>
        <v>0</v>
      </c>
    </row>
    <row r="300" spans="2:28" s="5" customFormat="1" ht="12.75" customHeight="1" x14ac:dyDescent="0.2">
      <c r="B300" s="1564"/>
      <c r="C300" s="1138"/>
      <c r="D300" s="1565" t="s">
        <v>448</v>
      </c>
      <c r="E300" s="1139"/>
      <c r="F300" s="1140"/>
      <c r="G300" s="1160">
        <f>+E300*F300</f>
        <v>0</v>
      </c>
      <c r="H300" s="1137"/>
      <c r="I300" s="1148">
        <f t="shared" si="450"/>
        <v>0</v>
      </c>
      <c r="J300" s="1137"/>
      <c r="K300" s="1137"/>
      <c r="L300" s="1148">
        <f t="shared" ref="L300:L304" si="469">M300+N300</f>
        <v>0</v>
      </c>
      <c r="M300" s="1137"/>
      <c r="N300" s="1137"/>
      <c r="O300" s="1148">
        <f t="shared" ref="O300:O304" si="470">P300+Q300</f>
        <v>0</v>
      </c>
      <c r="P300" s="1137"/>
      <c r="Q300" s="1137"/>
      <c r="R300" s="1148">
        <f t="shared" ref="R300:R304" si="471">S300+T300</f>
        <v>0</v>
      </c>
      <c r="S300" s="1137"/>
      <c r="T300" s="1137"/>
      <c r="U300" s="1148">
        <f t="shared" ref="U300:U304" si="472">V300+W300</f>
        <v>0</v>
      </c>
      <c r="V300" s="1137"/>
      <c r="W300" s="1137"/>
      <c r="X300" s="1148">
        <f t="shared" ref="X300:X304" si="473">Y300+Z300</f>
        <v>0</v>
      </c>
      <c r="Y300" s="1137"/>
      <c r="Z300" s="1137"/>
      <c r="AA300" s="1159">
        <f t="shared" si="441"/>
        <v>0</v>
      </c>
      <c r="AB300" s="1159">
        <f t="shared" si="442"/>
        <v>0</v>
      </c>
    </row>
    <row r="301" spans="2:28" s="5" customFormat="1" ht="12.75" customHeight="1" x14ac:dyDescent="0.2">
      <c r="B301" s="1564"/>
      <c r="C301" s="1138"/>
      <c r="D301" s="1565" t="s">
        <v>448</v>
      </c>
      <c r="E301" s="1139"/>
      <c r="F301" s="1140"/>
      <c r="G301" s="1160">
        <f>+E301*F301</f>
        <v>0</v>
      </c>
      <c r="H301" s="1137"/>
      <c r="I301" s="1137">
        <f t="shared" si="450"/>
        <v>0</v>
      </c>
      <c r="J301" s="1137"/>
      <c r="K301" s="1137"/>
      <c r="L301" s="1137">
        <f t="shared" si="469"/>
        <v>0</v>
      </c>
      <c r="M301" s="1137"/>
      <c r="N301" s="1137"/>
      <c r="O301" s="1137">
        <f t="shared" si="470"/>
        <v>0</v>
      </c>
      <c r="P301" s="1137"/>
      <c r="Q301" s="1137"/>
      <c r="R301" s="1137">
        <f t="shared" si="471"/>
        <v>0</v>
      </c>
      <c r="S301" s="1137"/>
      <c r="T301" s="1137"/>
      <c r="U301" s="1137">
        <f t="shared" si="472"/>
        <v>0</v>
      </c>
      <c r="V301" s="1137"/>
      <c r="W301" s="1137"/>
      <c r="X301" s="1137">
        <f t="shared" si="473"/>
        <v>0</v>
      </c>
      <c r="Y301" s="1137"/>
      <c r="Z301" s="1137"/>
      <c r="AA301" s="1159">
        <f t="shared" si="441"/>
        <v>0</v>
      </c>
      <c r="AB301" s="1159">
        <f t="shared" si="442"/>
        <v>0</v>
      </c>
    </row>
    <row r="302" spans="2:28" s="5" customFormat="1" ht="12.75" customHeight="1" x14ac:dyDescent="0.2">
      <c r="B302" s="1564"/>
      <c r="C302" s="1138"/>
      <c r="D302" s="1565" t="s">
        <v>448</v>
      </c>
      <c r="E302" s="1139"/>
      <c r="F302" s="1140"/>
      <c r="G302" s="1160">
        <f>+E302*F302</f>
        <v>0</v>
      </c>
      <c r="H302" s="1141"/>
      <c r="I302" s="1142">
        <f t="shared" si="450"/>
        <v>0</v>
      </c>
      <c r="J302" s="1142"/>
      <c r="K302" s="1142"/>
      <c r="L302" s="1142">
        <f t="shared" si="469"/>
        <v>0</v>
      </c>
      <c r="M302" s="1142"/>
      <c r="N302" s="1142"/>
      <c r="O302" s="1142">
        <f t="shared" si="470"/>
        <v>0</v>
      </c>
      <c r="P302" s="1142"/>
      <c r="Q302" s="1142"/>
      <c r="R302" s="1142">
        <f t="shared" si="471"/>
        <v>0</v>
      </c>
      <c r="S302" s="1142"/>
      <c r="T302" s="1142"/>
      <c r="U302" s="1142">
        <f t="shared" si="472"/>
        <v>0</v>
      </c>
      <c r="V302" s="1142"/>
      <c r="W302" s="1142"/>
      <c r="X302" s="1142">
        <f t="shared" si="473"/>
        <v>0</v>
      </c>
      <c r="Y302" s="1142"/>
      <c r="Z302" s="1142"/>
      <c r="AA302" s="1159">
        <f t="shared" si="441"/>
        <v>0</v>
      </c>
      <c r="AB302" s="1159">
        <f t="shared" si="442"/>
        <v>0</v>
      </c>
    </row>
    <row r="303" spans="2:28" s="5" customFormat="1" ht="12.75" customHeight="1" x14ac:dyDescent="0.2">
      <c r="B303" s="1564"/>
      <c r="C303" s="1138"/>
      <c r="D303" s="1565" t="s">
        <v>448</v>
      </c>
      <c r="E303" s="1139"/>
      <c r="F303" s="1140"/>
      <c r="G303" s="1160">
        <f>+E303*F303</f>
        <v>0</v>
      </c>
      <c r="H303" s="1141"/>
      <c r="I303" s="1142">
        <f t="shared" si="450"/>
        <v>0</v>
      </c>
      <c r="J303" s="1142"/>
      <c r="K303" s="1142"/>
      <c r="L303" s="1142">
        <f t="shared" si="469"/>
        <v>0</v>
      </c>
      <c r="M303" s="1142"/>
      <c r="N303" s="1142"/>
      <c r="O303" s="1142">
        <f t="shared" si="470"/>
        <v>0</v>
      </c>
      <c r="P303" s="1142"/>
      <c r="Q303" s="1142"/>
      <c r="R303" s="1142">
        <f t="shared" si="471"/>
        <v>0</v>
      </c>
      <c r="S303" s="1142"/>
      <c r="T303" s="1142"/>
      <c r="U303" s="1142">
        <f t="shared" si="472"/>
        <v>0</v>
      </c>
      <c r="V303" s="1142"/>
      <c r="W303" s="1142"/>
      <c r="X303" s="1142">
        <f t="shared" si="473"/>
        <v>0</v>
      </c>
      <c r="Y303" s="1142"/>
      <c r="Z303" s="1142"/>
      <c r="AA303" s="1159">
        <f t="shared" si="441"/>
        <v>0</v>
      </c>
      <c r="AB303" s="1159">
        <f t="shared" si="442"/>
        <v>0</v>
      </c>
    </row>
    <row r="304" spans="2:28" s="5" customFormat="1" ht="12.75" customHeight="1" x14ac:dyDescent="0.2">
      <c r="B304" s="1563"/>
      <c r="C304" s="1143"/>
      <c r="D304" s="1566" t="s">
        <v>448</v>
      </c>
      <c r="E304" s="1144"/>
      <c r="F304" s="1145"/>
      <c r="G304" s="1160">
        <f>+E304*F304</f>
        <v>0</v>
      </c>
      <c r="H304" s="1141"/>
      <c r="I304" s="1147">
        <f t="shared" si="450"/>
        <v>0</v>
      </c>
      <c r="J304" s="1142"/>
      <c r="K304" s="1142"/>
      <c r="L304" s="1147">
        <f t="shared" si="469"/>
        <v>0</v>
      </c>
      <c r="M304" s="1142"/>
      <c r="N304" s="1142"/>
      <c r="O304" s="1147">
        <f t="shared" si="470"/>
        <v>0</v>
      </c>
      <c r="P304" s="1142"/>
      <c r="Q304" s="1142"/>
      <c r="R304" s="1147">
        <f t="shared" si="471"/>
        <v>0</v>
      </c>
      <c r="S304" s="1142"/>
      <c r="T304" s="1142"/>
      <c r="U304" s="1147">
        <f t="shared" si="472"/>
        <v>0</v>
      </c>
      <c r="V304" s="1142"/>
      <c r="W304" s="1142"/>
      <c r="X304" s="1147">
        <f t="shared" si="473"/>
        <v>0</v>
      </c>
      <c r="Y304" s="1142"/>
      <c r="Z304" s="1142"/>
      <c r="AA304" s="1159">
        <f t="shared" si="441"/>
        <v>0</v>
      </c>
      <c r="AB304" s="1159">
        <f t="shared" si="442"/>
        <v>0</v>
      </c>
    </row>
    <row r="305" spans="2:28" s="47" customFormat="1" ht="26.25" customHeight="1" x14ac:dyDescent="0.15">
      <c r="B305" s="52">
        <f>+'CRONOGRAMA ACTIVIDADES'!C87</f>
        <v>0</v>
      </c>
      <c r="C305" s="232" t="str">
        <f>+'CRONOGRAMA ACTIVIDADES'!B87</f>
        <v>3.2.5</v>
      </c>
      <c r="D305" s="625" t="str">
        <f>+'CRONOGRAMA ACTIVIDADES'!D87</f>
        <v>Unidad medida</v>
      </c>
      <c r="E305" s="626">
        <f>+'CRONOGRAMA ACTIVIDADES'!E87</f>
        <v>0</v>
      </c>
      <c r="F305" s="624"/>
      <c r="G305" s="624">
        <f t="shared" ref="G305:Z305" si="474">+G307+G313+G319+G325+G331</f>
        <v>0</v>
      </c>
      <c r="H305" s="12">
        <f t="shared" si="474"/>
        <v>0</v>
      </c>
      <c r="I305" s="12">
        <f t="shared" si="474"/>
        <v>0</v>
      </c>
      <c r="J305" s="12">
        <f t="shared" si="474"/>
        <v>0</v>
      </c>
      <c r="K305" s="12">
        <f t="shared" si="474"/>
        <v>0</v>
      </c>
      <c r="L305" s="12">
        <f t="shared" si="474"/>
        <v>0</v>
      </c>
      <c r="M305" s="12">
        <f t="shared" si="474"/>
        <v>0</v>
      </c>
      <c r="N305" s="12">
        <f t="shared" si="474"/>
        <v>0</v>
      </c>
      <c r="O305" s="12">
        <f t="shared" si="474"/>
        <v>0</v>
      </c>
      <c r="P305" s="12">
        <f t="shared" si="474"/>
        <v>0</v>
      </c>
      <c r="Q305" s="12">
        <f t="shared" si="474"/>
        <v>0</v>
      </c>
      <c r="R305" s="12">
        <f t="shared" si="474"/>
        <v>0</v>
      </c>
      <c r="S305" s="12">
        <f t="shared" si="474"/>
        <v>0</v>
      </c>
      <c r="T305" s="12">
        <f t="shared" si="474"/>
        <v>0</v>
      </c>
      <c r="U305" s="12">
        <f t="shared" si="474"/>
        <v>0</v>
      </c>
      <c r="V305" s="12">
        <f t="shared" si="474"/>
        <v>0</v>
      </c>
      <c r="W305" s="12">
        <f t="shared" si="474"/>
        <v>0</v>
      </c>
      <c r="X305" s="12">
        <f t="shared" si="474"/>
        <v>0</v>
      </c>
      <c r="Y305" s="12">
        <f t="shared" si="474"/>
        <v>0</v>
      </c>
      <c r="Z305" s="12">
        <f t="shared" si="474"/>
        <v>0</v>
      </c>
      <c r="AA305" s="1159">
        <f>X305+U305+R305+O305+L305+I305+H305</f>
        <v>0</v>
      </c>
      <c r="AB305" s="1159">
        <f>+AA305-G305</f>
        <v>0</v>
      </c>
    </row>
    <row r="306" spans="2:28" s="5" customFormat="1" ht="26.25" customHeight="1" x14ac:dyDescent="0.15">
      <c r="B306" s="633" t="s">
        <v>768</v>
      </c>
      <c r="C306" s="634"/>
      <c r="D306" s="2014"/>
      <c r="E306" s="2015"/>
      <c r="F306" s="2015"/>
      <c r="G306" s="2015"/>
      <c r="H306" s="2015"/>
      <c r="I306" s="2015"/>
      <c r="J306" s="2015"/>
      <c r="K306" s="2015"/>
      <c r="L306" s="2015"/>
      <c r="M306" s="2015"/>
      <c r="N306" s="2015"/>
      <c r="O306" s="2015"/>
      <c r="P306" s="2015"/>
      <c r="Q306" s="2015"/>
      <c r="R306" s="2015"/>
      <c r="S306" s="2015"/>
      <c r="T306" s="2015"/>
      <c r="U306" s="2015"/>
      <c r="V306" s="2015"/>
      <c r="W306" s="2015"/>
      <c r="X306" s="2015"/>
      <c r="Y306" s="2015"/>
      <c r="Z306" s="2016"/>
      <c r="AA306" s="1163"/>
      <c r="AB306" s="1163"/>
    </row>
    <row r="307" spans="2:28" s="5" customFormat="1" ht="12.75" customHeight="1" x14ac:dyDescent="0.15">
      <c r="B307" s="1135" t="s">
        <v>419</v>
      </c>
      <c r="C307" s="286" t="s">
        <v>574</v>
      </c>
      <c r="D307" s="14"/>
      <c r="E307" s="1136"/>
      <c r="F307" s="1137"/>
      <c r="G307" s="623">
        <f t="shared" ref="G307:I307" si="475">SUM(G308:G312)</f>
        <v>0</v>
      </c>
      <c r="H307" s="16">
        <f t="shared" si="475"/>
        <v>0</v>
      </c>
      <c r="I307" s="16">
        <f t="shared" si="475"/>
        <v>0</v>
      </c>
      <c r="J307" s="16">
        <f t="shared" ref="J307:K307" si="476">SUM(J308:J312)</f>
        <v>0</v>
      </c>
      <c r="K307" s="16">
        <f t="shared" si="476"/>
        <v>0</v>
      </c>
      <c r="L307" s="16">
        <f t="shared" ref="L307" si="477">SUM(L308:L312)</f>
        <v>0</v>
      </c>
      <c r="M307" s="16">
        <f t="shared" ref="M307:N307" si="478">SUM(M308:M312)</f>
        <v>0</v>
      </c>
      <c r="N307" s="16">
        <f t="shared" si="478"/>
        <v>0</v>
      </c>
      <c r="O307" s="16">
        <f t="shared" ref="O307" si="479">SUM(O308:O312)</f>
        <v>0</v>
      </c>
      <c r="P307" s="16">
        <f t="shared" ref="P307:Q307" si="480">SUM(P308:P312)</f>
        <v>0</v>
      </c>
      <c r="Q307" s="16">
        <f t="shared" si="480"/>
        <v>0</v>
      </c>
      <c r="R307" s="16">
        <f t="shared" ref="R307" si="481">SUM(R308:R312)</f>
        <v>0</v>
      </c>
      <c r="S307" s="16">
        <f t="shared" ref="S307:T307" si="482">SUM(S308:S312)</f>
        <v>0</v>
      </c>
      <c r="T307" s="16">
        <f t="shared" si="482"/>
        <v>0</v>
      </c>
      <c r="U307" s="16">
        <f t="shared" ref="U307" si="483">SUM(U308:U312)</f>
        <v>0</v>
      </c>
      <c r="V307" s="16">
        <f t="shared" ref="V307:W307" si="484">SUM(V308:V312)</f>
        <v>0</v>
      </c>
      <c r="W307" s="16">
        <f t="shared" si="484"/>
        <v>0</v>
      </c>
      <c r="X307" s="16">
        <f t="shared" ref="X307" si="485">SUM(X308:X312)</f>
        <v>0</v>
      </c>
      <c r="Y307" s="16">
        <f t="shared" ref="Y307:Z307" si="486">SUM(Y308:Y312)</f>
        <v>0</v>
      </c>
      <c r="Z307" s="16">
        <f t="shared" si="486"/>
        <v>0</v>
      </c>
      <c r="AA307" s="1159">
        <f t="shared" ref="AA307:AA337" si="487">X307+U307+R307+O307+L307+I307+H307</f>
        <v>0</v>
      </c>
      <c r="AB307" s="1159">
        <f t="shared" ref="AB307:AB337" si="488">+AA307-G307</f>
        <v>0</v>
      </c>
    </row>
    <row r="308" spans="2:28" s="5" customFormat="1" ht="12.75" customHeight="1" x14ac:dyDescent="0.2">
      <c r="B308" s="1564"/>
      <c r="C308" s="1138"/>
      <c r="D308" s="1565" t="s">
        <v>448</v>
      </c>
      <c r="E308" s="1139"/>
      <c r="F308" s="1140"/>
      <c r="G308" s="1160">
        <f>+E308*F308</f>
        <v>0</v>
      </c>
      <c r="H308" s="1137"/>
      <c r="I308" s="1137">
        <f t="shared" ref="I308:I312" si="489">J308+K308</f>
        <v>0</v>
      </c>
      <c r="J308" s="1137"/>
      <c r="K308" s="1137"/>
      <c r="L308" s="1137">
        <f t="shared" ref="L308:L312" si="490">M308+N308</f>
        <v>0</v>
      </c>
      <c r="M308" s="1137"/>
      <c r="N308" s="1137"/>
      <c r="O308" s="1137">
        <f t="shared" ref="O308:O312" si="491">P308+Q308</f>
        <v>0</v>
      </c>
      <c r="P308" s="1137"/>
      <c r="Q308" s="1137"/>
      <c r="R308" s="1137">
        <f t="shared" ref="R308:R312" si="492">S308+T308</f>
        <v>0</v>
      </c>
      <c r="S308" s="1137"/>
      <c r="T308" s="1137"/>
      <c r="U308" s="1137">
        <f t="shared" ref="U308:U312" si="493">V308+W308</f>
        <v>0</v>
      </c>
      <c r="V308" s="1137"/>
      <c r="W308" s="1137"/>
      <c r="X308" s="1137">
        <f t="shared" ref="X308:X312" si="494">Y308+Z308</f>
        <v>0</v>
      </c>
      <c r="Y308" s="1137"/>
      <c r="Z308" s="1137"/>
      <c r="AA308" s="1159">
        <f t="shared" si="487"/>
        <v>0</v>
      </c>
      <c r="AB308" s="1159">
        <f t="shared" si="488"/>
        <v>0</v>
      </c>
    </row>
    <row r="309" spans="2:28" s="5" customFormat="1" ht="12.75" customHeight="1" x14ac:dyDescent="0.2">
      <c r="B309" s="1564"/>
      <c r="C309" s="1138"/>
      <c r="D309" s="1565" t="s">
        <v>448</v>
      </c>
      <c r="E309" s="1139"/>
      <c r="F309" s="1140"/>
      <c r="G309" s="1160">
        <f>+E309*F309</f>
        <v>0</v>
      </c>
      <c r="H309" s="1137"/>
      <c r="I309" s="1137">
        <f t="shared" si="489"/>
        <v>0</v>
      </c>
      <c r="J309" s="1137"/>
      <c r="K309" s="1137"/>
      <c r="L309" s="1137">
        <f t="shared" si="490"/>
        <v>0</v>
      </c>
      <c r="M309" s="1137"/>
      <c r="N309" s="1137"/>
      <c r="O309" s="1137">
        <f t="shared" si="491"/>
        <v>0</v>
      </c>
      <c r="P309" s="1137"/>
      <c r="Q309" s="1137"/>
      <c r="R309" s="1137">
        <f t="shared" si="492"/>
        <v>0</v>
      </c>
      <c r="S309" s="1137"/>
      <c r="T309" s="1137"/>
      <c r="U309" s="1137">
        <f t="shared" si="493"/>
        <v>0</v>
      </c>
      <c r="V309" s="1137"/>
      <c r="W309" s="1137"/>
      <c r="X309" s="1137">
        <f t="shared" si="494"/>
        <v>0</v>
      </c>
      <c r="Y309" s="1137"/>
      <c r="Z309" s="1137"/>
      <c r="AA309" s="1159">
        <f t="shared" si="487"/>
        <v>0</v>
      </c>
      <c r="AB309" s="1159">
        <f t="shared" si="488"/>
        <v>0</v>
      </c>
    </row>
    <row r="310" spans="2:28" s="5" customFormat="1" ht="12.75" customHeight="1" x14ac:dyDescent="0.2">
      <c r="B310" s="1564"/>
      <c r="C310" s="1138"/>
      <c r="D310" s="1565" t="s">
        <v>448</v>
      </c>
      <c r="E310" s="1139"/>
      <c r="F310" s="1140"/>
      <c r="G310" s="1160">
        <f>+E310*F310</f>
        <v>0</v>
      </c>
      <c r="H310" s="1141"/>
      <c r="I310" s="1142">
        <f t="shared" si="489"/>
        <v>0</v>
      </c>
      <c r="J310" s="1142"/>
      <c r="K310" s="1142"/>
      <c r="L310" s="1142">
        <f t="shared" si="490"/>
        <v>0</v>
      </c>
      <c r="M310" s="1142"/>
      <c r="N310" s="1142"/>
      <c r="O310" s="1142">
        <f t="shared" si="491"/>
        <v>0</v>
      </c>
      <c r="P310" s="1142"/>
      <c r="Q310" s="1142"/>
      <c r="R310" s="1142">
        <f t="shared" si="492"/>
        <v>0</v>
      </c>
      <c r="S310" s="1142"/>
      <c r="T310" s="1142"/>
      <c r="U310" s="1142">
        <f t="shared" si="493"/>
        <v>0</v>
      </c>
      <c r="V310" s="1142"/>
      <c r="W310" s="1142"/>
      <c r="X310" s="1142">
        <f t="shared" si="494"/>
        <v>0</v>
      </c>
      <c r="Y310" s="1142"/>
      <c r="Z310" s="1142"/>
      <c r="AA310" s="1159">
        <f t="shared" si="487"/>
        <v>0</v>
      </c>
      <c r="AB310" s="1159">
        <f t="shared" si="488"/>
        <v>0</v>
      </c>
    </row>
    <row r="311" spans="2:28" s="5" customFormat="1" ht="12.75" customHeight="1" x14ac:dyDescent="0.2">
      <c r="B311" s="1564"/>
      <c r="C311" s="1138"/>
      <c r="D311" s="1565" t="s">
        <v>448</v>
      </c>
      <c r="E311" s="1139"/>
      <c r="F311" s="1140"/>
      <c r="G311" s="1160">
        <f>+E311*F311</f>
        <v>0</v>
      </c>
      <c r="H311" s="1141"/>
      <c r="I311" s="1142">
        <f t="shared" si="489"/>
        <v>0</v>
      </c>
      <c r="J311" s="1142"/>
      <c r="K311" s="1142"/>
      <c r="L311" s="1142">
        <f t="shared" si="490"/>
        <v>0</v>
      </c>
      <c r="M311" s="1142"/>
      <c r="N311" s="1142"/>
      <c r="O311" s="1142">
        <f t="shared" si="491"/>
        <v>0</v>
      </c>
      <c r="P311" s="1142"/>
      <c r="Q311" s="1142"/>
      <c r="R311" s="1142">
        <f t="shared" si="492"/>
        <v>0</v>
      </c>
      <c r="S311" s="1142"/>
      <c r="T311" s="1142"/>
      <c r="U311" s="1142">
        <f t="shared" si="493"/>
        <v>0</v>
      </c>
      <c r="V311" s="1142"/>
      <c r="W311" s="1142"/>
      <c r="X311" s="1142">
        <f t="shared" si="494"/>
        <v>0</v>
      </c>
      <c r="Y311" s="1142"/>
      <c r="Z311" s="1142"/>
      <c r="AA311" s="1159">
        <f t="shared" si="487"/>
        <v>0</v>
      </c>
      <c r="AB311" s="1159">
        <f t="shared" si="488"/>
        <v>0</v>
      </c>
    </row>
    <row r="312" spans="2:28" s="5" customFormat="1" ht="12.75" customHeight="1" x14ac:dyDescent="0.2">
      <c r="B312" s="1563"/>
      <c r="C312" s="1143"/>
      <c r="D312" s="1566" t="s">
        <v>448</v>
      </c>
      <c r="E312" s="1144"/>
      <c r="F312" s="1145"/>
      <c r="G312" s="1161">
        <f>+E312*F312</f>
        <v>0</v>
      </c>
      <c r="H312" s="1146"/>
      <c r="I312" s="1147">
        <f t="shared" si="489"/>
        <v>0</v>
      </c>
      <c r="J312" s="1147"/>
      <c r="K312" s="1147"/>
      <c r="L312" s="1147">
        <f t="shared" si="490"/>
        <v>0</v>
      </c>
      <c r="M312" s="1147"/>
      <c r="N312" s="1147"/>
      <c r="O312" s="1147">
        <f t="shared" si="491"/>
        <v>0</v>
      </c>
      <c r="P312" s="1147"/>
      <c r="Q312" s="1147"/>
      <c r="R312" s="1147">
        <f t="shared" si="492"/>
        <v>0</v>
      </c>
      <c r="S312" s="1147"/>
      <c r="T312" s="1147"/>
      <c r="U312" s="1147">
        <f t="shared" si="493"/>
        <v>0</v>
      </c>
      <c r="V312" s="1147"/>
      <c r="W312" s="1147"/>
      <c r="X312" s="1147">
        <f t="shared" si="494"/>
        <v>0</v>
      </c>
      <c r="Y312" s="1147"/>
      <c r="Z312" s="1147"/>
      <c r="AA312" s="1159">
        <f t="shared" si="487"/>
        <v>0</v>
      </c>
      <c r="AB312" s="1159">
        <f t="shared" si="488"/>
        <v>0</v>
      </c>
    </row>
    <row r="313" spans="2:28" s="5" customFormat="1" ht="12.75" customHeight="1" x14ac:dyDescent="0.15">
      <c r="B313" s="1135" t="s">
        <v>419</v>
      </c>
      <c r="C313" s="286" t="s">
        <v>575</v>
      </c>
      <c r="D313" s="14"/>
      <c r="E313" s="1136"/>
      <c r="F313" s="1137"/>
      <c r="G313" s="623">
        <f t="shared" ref="G313:Z313" si="495">SUM(G314:G318)</f>
        <v>0</v>
      </c>
      <c r="H313" s="16">
        <f t="shared" si="495"/>
        <v>0</v>
      </c>
      <c r="I313" s="16">
        <f t="shared" si="495"/>
        <v>0</v>
      </c>
      <c r="J313" s="16">
        <f t="shared" si="495"/>
        <v>0</v>
      </c>
      <c r="K313" s="16">
        <f t="shared" si="495"/>
        <v>0</v>
      </c>
      <c r="L313" s="16">
        <f t="shared" si="495"/>
        <v>0</v>
      </c>
      <c r="M313" s="16">
        <f t="shared" si="495"/>
        <v>0</v>
      </c>
      <c r="N313" s="16">
        <f t="shared" si="495"/>
        <v>0</v>
      </c>
      <c r="O313" s="16">
        <f t="shared" si="495"/>
        <v>0</v>
      </c>
      <c r="P313" s="16">
        <f t="shared" si="495"/>
        <v>0</v>
      </c>
      <c r="Q313" s="16">
        <f t="shared" si="495"/>
        <v>0</v>
      </c>
      <c r="R313" s="16">
        <f t="shared" si="495"/>
        <v>0</v>
      </c>
      <c r="S313" s="16">
        <f t="shared" si="495"/>
        <v>0</v>
      </c>
      <c r="T313" s="16">
        <f t="shared" si="495"/>
        <v>0</v>
      </c>
      <c r="U313" s="16">
        <f t="shared" si="495"/>
        <v>0</v>
      </c>
      <c r="V313" s="16">
        <f t="shared" si="495"/>
        <v>0</v>
      </c>
      <c r="W313" s="16">
        <f t="shared" si="495"/>
        <v>0</v>
      </c>
      <c r="X313" s="16">
        <f t="shared" si="495"/>
        <v>0</v>
      </c>
      <c r="Y313" s="16">
        <f t="shared" si="495"/>
        <v>0</v>
      </c>
      <c r="Z313" s="16">
        <f t="shared" si="495"/>
        <v>0</v>
      </c>
      <c r="AA313" s="1159">
        <f t="shared" si="487"/>
        <v>0</v>
      </c>
      <c r="AB313" s="1159">
        <f t="shared" si="488"/>
        <v>0</v>
      </c>
    </row>
    <row r="314" spans="2:28" s="5" customFormat="1" ht="12.75" customHeight="1" x14ac:dyDescent="0.2">
      <c r="B314" s="1564"/>
      <c r="C314" s="1138"/>
      <c r="D314" s="1565" t="s">
        <v>448</v>
      </c>
      <c r="E314" s="1139"/>
      <c r="F314" s="1140"/>
      <c r="G314" s="1160">
        <f>+E314*F314</f>
        <v>0</v>
      </c>
      <c r="H314" s="1140"/>
      <c r="I314" s="1148">
        <f t="shared" ref="I314:I336" si="496">J314+K314</f>
        <v>0</v>
      </c>
      <c r="J314" s="1148"/>
      <c r="K314" s="1148"/>
      <c r="L314" s="1148">
        <f t="shared" ref="L314:L318" si="497">M314+N314</f>
        <v>0</v>
      </c>
      <c r="M314" s="1148"/>
      <c r="N314" s="1148"/>
      <c r="O314" s="1148">
        <f t="shared" ref="O314:O318" si="498">P314+Q314</f>
        <v>0</v>
      </c>
      <c r="P314" s="1148"/>
      <c r="Q314" s="1148"/>
      <c r="R314" s="1148">
        <f t="shared" ref="R314:R318" si="499">S314+T314</f>
        <v>0</v>
      </c>
      <c r="S314" s="1148"/>
      <c r="T314" s="1148"/>
      <c r="U314" s="1148">
        <f t="shared" ref="U314:U318" si="500">V314+W314</f>
        <v>0</v>
      </c>
      <c r="V314" s="1148"/>
      <c r="W314" s="1148"/>
      <c r="X314" s="1148">
        <f t="shared" ref="X314:X318" si="501">Y314+Z314</f>
        <v>0</v>
      </c>
      <c r="Y314" s="1148"/>
      <c r="Z314" s="1148"/>
      <c r="AA314" s="1159">
        <f t="shared" si="487"/>
        <v>0</v>
      </c>
      <c r="AB314" s="1159">
        <f t="shared" si="488"/>
        <v>0</v>
      </c>
    </row>
    <row r="315" spans="2:28" s="5" customFormat="1" ht="12.75" customHeight="1" x14ac:dyDescent="0.2">
      <c r="B315" s="1564"/>
      <c r="C315" s="1138"/>
      <c r="D315" s="1565" t="s">
        <v>448</v>
      </c>
      <c r="E315" s="1139"/>
      <c r="F315" s="1140"/>
      <c r="G315" s="1160">
        <f>+E315*F315</f>
        <v>0</v>
      </c>
      <c r="H315" s="1149"/>
      <c r="I315" s="1137">
        <f t="shared" si="496"/>
        <v>0</v>
      </c>
      <c r="J315" s="1137"/>
      <c r="K315" s="1137"/>
      <c r="L315" s="1137">
        <f t="shared" si="497"/>
        <v>0</v>
      </c>
      <c r="M315" s="1137"/>
      <c r="N315" s="1137"/>
      <c r="O315" s="1137">
        <f t="shared" si="498"/>
        <v>0</v>
      </c>
      <c r="P315" s="1137"/>
      <c r="Q315" s="1137"/>
      <c r="R315" s="1137">
        <f t="shared" si="499"/>
        <v>0</v>
      </c>
      <c r="S315" s="1137"/>
      <c r="T315" s="1137"/>
      <c r="U315" s="1137">
        <f t="shared" si="500"/>
        <v>0</v>
      </c>
      <c r="V315" s="1137"/>
      <c r="W315" s="1137"/>
      <c r="X315" s="1137">
        <f t="shared" si="501"/>
        <v>0</v>
      </c>
      <c r="Y315" s="1137"/>
      <c r="Z315" s="1137"/>
      <c r="AA315" s="1159">
        <f t="shared" si="487"/>
        <v>0</v>
      </c>
      <c r="AB315" s="1159">
        <f t="shared" si="488"/>
        <v>0</v>
      </c>
    </row>
    <row r="316" spans="2:28" s="5" customFormat="1" ht="12.75" customHeight="1" x14ac:dyDescent="0.2">
      <c r="B316" s="1564"/>
      <c r="C316" s="1138"/>
      <c r="D316" s="1565" t="s">
        <v>448</v>
      </c>
      <c r="E316" s="1139"/>
      <c r="F316" s="1140"/>
      <c r="G316" s="1160">
        <f>+E316*F316</f>
        <v>0</v>
      </c>
      <c r="H316" s="1149"/>
      <c r="I316" s="1142">
        <f t="shared" si="496"/>
        <v>0</v>
      </c>
      <c r="J316" s="1142"/>
      <c r="K316" s="1142"/>
      <c r="L316" s="1142">
        <f t="shared" si="497"/>
        <v>0</v>
      </c>
      <c r="M316" s="1142"/>
      <c r="N316" s="1142"/>
      <c r="O316" s="1142">
        <f t="shared" si="498"/>
        <v>0</v>
      </c>
      <c r="P316" s="1142"/>
      <c r="Q316" s="1142"/>
      <c r="R316" s="1142">
        <f t="shared" si="499"/>
        <v>0</v>
      </c>
      <c r="S316" s="1142"/>
      <c r="T316" s="1142"/>
      <c r="U316" s="1142">
        <f t="shared" si="500"/>
        <v>0</v>
      </c>
      <c r="V316" s="1142"/>
      <c r="W316" s="1142"/>
      <c r="X316" s="1142">
        <f t="shared" si="501"/>
        <v>0</v>
      </c>
      <c r="Y316" s="1142"/>
      <c r="Z316" s="1142"/>
      <c r="AA316" s="1159">
        <f t="shared" si="487"/>
        <v>0</v>
      </c>
      <c r="AB316" s="1159">
        <f t="shared" si="488"/>
        <v>0</v>
      </c>
    </row>
    <row r="317" spans="2:28" s="5" customFormat="1" ht="12.75" customHeight="1" x14ac:dyDescent="0.2">
      <c r="B317" s="1564"/>
      <c r="C317" s="1138"/>
      <c r="D317" s="1565" t="s">
        <v>448</v>
      </c>
      <c r="E317" s="1139"/>
      <c r="F317" s="1140"/>
      <c r="G317" s="1160">
        <f>+E317*F317</f>
        <v>0</v>
      </c>
      <c r="H317" s="1149"/>
      <c r="I317" s="1142">
        <f t="shared" si="496"/>
        <v>0</v>
      </c>
      <c r="J317" s="1142"/>
      <c r="K317" s="1142"/>
      <c r="L317" s="1142">
        <f t="shared" si="497"/>
        <v>0</v>
      </c>
      <c r="M317" s="1142"/>
      <c r="N317" s="1142"/>
      <c r="O317" s="1142">
        <f t="shared" si="498"/>
        <v>0</v>
      </c>
      <c r="P317" s="1142"/>
      <c r="Q317" s="1142"/>
      <c r="R317" s="1142">
        <f t="shared" si="499"/>
        <v>0</v>
      </c>
      <c r="S317" s="1142"/>
      <c r="T317" s="1142"/>
      <c r="U317" s="1142">
        <f t="shared" si="500"/>
        <v>0</v>
      </c>
      <c r="V317" s="1142"/>
      <c r="W317" s="1142"/>
      <c r="X317" s="1142">
        <f t="shared" si="501"/>
        <v>0</v>
      </c>
      <c r="Y317" s="1142"/>
      <c r="Z317" s="1142"/>
      <c r="AA317" s="1159">
        <f t="shared" si="487"/>
        <v>0</v>
      </c>
      <c r="AB317" s="1159">
        <f t="shared" si="488"/>
        <v>0</v>
      </c>
    </row>
    <row r="318" spans="2:28" s="5" customFormat="1" ht="12.75" customHeight="1" x14ac:dyDescent="0.2">
      <c r="B318" s="1563"/>
      <c r="C318" s="1143"/>
      <c r="D318" s="1566" t="s">
        <v>448</v>
      </c>
      <c r="E318" s="1144"/>
      <c r="F318" s="1145"/>
      <c r="G318" s="1161">
        <f>+E318*F318</f>
        <v>0</v>
      </c>
      <c r="H318" s="1150"/>
      <c r="I318" s="1147">
        <f t="shared" si="496"/>
        <v>0</v>
      </c>
      <c r="J318" s="1147"/>
      <c r="K318" s="1147"/>
      <c r="L318" s="1147">
        <f t="shared" si="497"/>
        <v>0</v>
      </c>
      <c r="M318" s="1147"/>
      <c r="N318" s="1147"/>
      <c r="O318" s="1147">
        <f t="shared" si="498"/>
        <v>0</v>
      </c>
      <c r="P318" s="1147"/>
      <c r="Q318" s="1147"/>
      <c r="R318" s="1147">
        <f t="shared" si="499"/>
        <v>0</v>
      </c>
      <c r="S318" s="1147"/>
      <c r="T318" s="1147"/>
      <c r="U318" s="1147">
        <f t="shared" si="500"/>
        <v>0</v>
      </c>
      <c r="V318" s="1147"/>
      <c r="W318" s="1147"/>
      <c r="X318" s="1147">
        <f t="shared" si="501"/>
        <v>0</v>
      </c>
      <c r="Y318" s="1147"/>
      <c r="Z318" s="1147"/>
      <c r="AA318" s="1159">
        <f t="shared" si="487"/>
        <v>0</v>
      </c>
      <c r="AB318" s="1159">
        <f t="shared" si="488"/>
        <v>0</v>
      </c>
    </row>
    <row r="319" spans="2:28" s="5" customFormat="1" ht="12.75" customHeight="1" x14ac:dyDescent="0.15">
      <c r="B319" s="1135" t="s">
        <v>419</v>
      </c>
      <c r="C319" s="286" t="s">
        <v>576</v>
      </c>
      <c r="D319" s="14"/>
      <c r="E319" s="1136"/>
      <c r="F319" s="1137"/>
      <c r="G319" s="623">
        <f t="shared" ref="G319:Z319" si="502">SUM(G320:G324)</f>
        <v>0</v>
      </c>
      <c r="H319" s="16">
        <f t="shared" si="502"/>
        <v>0</v>
      </c>
      <c r="I319" s="16">
        <f t="shared" si="502"/>
        <v>0</v>
      </c>
      <c r="J319" s="16">
        <f t="shared" si="502"/>
        <v>0</v>
      </c>
      <c r="K319" s="16">
        <f t="shared" si="502"/>
        <v>0</v>
      </c>
      <c r="L319" s="16">
        <f t="shared" si="502"/>
        <v>0</v>
      </c>
      <c r="M319" s="16">
        <f t="shared" si="502"/>
        <v>0</v>
      </c>
      <c r="N319" s="16">
        <f t="shared" si="502"/>
        <v>0</v>
      </c>
      <c r="O319" s="16">
        <f t="shared" si="502"/>
        <v>0</v>
      </c>
      <c r="P319" s="16">
        <f t="shared" si="502"/>
        <v>0</v>
      </c>
      <c r="Q319" s="16">
        <f t="shared" si="502"/>
        <v>0</v>
      </c>
      <c r="R319" s="16">
        <f t="shared" si="502"/>
        <v>0</v>
      </c>
      <c r="S319" s="16">
        <f t="shared" si="502"/>
        <v>0</v>
      </c>
      <c r="T319" s="16">
        <f t="shared" si="502"/>
        <v>0</v>
      </c>
      <c r="U319" s="16">
        <f t="shared" si="502"/>
        <v>0</v>
      </c>
      <c r="V319" s="16">
        <f t="shared" si="502"/>
        <v>0</v>
      </c>
      <c r="W319" s="16">
        <f t="shared" si="502"/>
        <v>0</v>
      </c>
      <c r="X319" s="16">
        <f t="shared" si="502"/>
        <v>0</v>
      </c>
      <c r="Y319" s="16">
        <f t="shared" si="502"/>
        <v>0</v>
      </c>
      <c r="Z319" s="16">
        <f t="shared" si="502"/>
        <v>0</v>
      </c>
      <c r="AA319" s="1159">
        <f t="shared" si="487"/>
        <v>0</v>
      </c>
      <c r="AB319" s="1159">
        <f t="shared" si="488"/>
        <v>0</v>
      </c>
    </row>
    <row r="320" spans="2:28" s="5" customFormat="1" ht="12.75" customHeight="1" x14ac:dyDescent="0.2">
      <c r="B320" s="1564"/>
      <c r="C320" s="1138"/>
      <c r="D320" s="1565" t="s">
        <v>448</v>
      </c>
      <c r="E320" s="1139"/>
      <c r="F320" s="1140"/>
      <c r="G320" s="1160">
        <f>+E320*F320</f>
        <v>0</v>
      </c>
      <c r="H320" s="1137"/>
      <c r="I320" s="1148">
        <f t="shared" si="496"/>
        <v>0</v>
      </c>
      <c r="J320" s="1137"/>
      <c r="K320" s="1137"/>
      <c r="L320" s="1148">
        <f t="shared" ref="L320:L324" si="503">M320+N320</f>
        <v>0</v>
      </c>
      <c r="M320" s="1137"/>
      <c r="N320" s="1137"/>
      <c r="O320" s="1148">
        <f t="shared" ref="O320:O324" si="504">P320+Q320</f>
        <v>0</v>
      </c>
      <c r="P320" s="1137"/>
      <c r="Q320" s="1137"/>
      <c r="R320" s="1148">
        <f t="shared" ref="R320:R324" si="505">S320+T320</f>
        <v>0</v>
      </c>
      <c r="S320" s="1137"/>
      <c r="T320" s="1137"/>
      <c r="U320" s="1148">
        <f t="shared" ref="U320:U324" si="506">V320+W320</f>
        <v>0</v>
      </c>
      <c r="V320" s="1137"/>
      <c r="W320" s="1137"/>
      <c r="X320" s="1148">
        <f t="shared" ref="X320:X324" si="507">Y320+Z320</f>
        <v>0</v>
      </c>
      <c r="Y320" s="1137"/>
      <c r="Z320" s="1137"/>
      <c r="AA320" s="1159">
        <f t="shared" si="487"/>
        <v>0</v>
      </c>
      <c r="AB320" s="1159">
        <f t="shared" si="488"/>
        <v>0</v>
      </c>
    </row>
    <row r="321" spans="2:28" s="5" customFormat="1" ht="12.75" customHeight="1" x14ac:dyDescent="0.2">
      <c r="B321" s="1564"/>
      <c r="C321" s="1138"/>
      <c r="D321" s="1565" t="s">
        <v>448</v>
      </c>
      <c r="E321" s="1139"/>
      <c r="F321" s="1140"/>
      <c r="G321" s="1160">
        <f>+E321*F321</f>
        <v>0</v>
      </c>
      <c r="H321" s="1137"/>
      <c r="I321" s="1137">
        <f t="shared" si="496"/>
        <v>0</v>
      </c>
      <c r="J321" s="1137"/>
      <c r="K321" s="1137"/>
      <c r="L321" s="1137">
        <f t="shared" si="503"/>
        <v>0</v>
      </c>
      <c r="M321" s="1137"/>
      <c r="N321" s="1137"/>
      <c r="O321" s="1137">
        <f t="shared" si="504"/>
        <v>0</v>
      </c>
      <c r="P321" s="1137"/>
      <c r="Q321" s="1137"/>
      <c r="R321" s="1137">
        <f t="shared" si="505"/>
        <v>0</v>
      </c>
      <c r="S321" s="1137"/>
      <c r="T321" s="1137"/>
      <c r="U321" s="1137">
        <f t="shared" si="506"/>
        <v>0</v>
      </c>
      <c r="V321" s="1137"/>
      <c r="W321" s="1137"/>
      <c r="X321" s="1137">
        <f t="shared" si="507"/>
        <v>0</v>
      </c>
      <c r="Y321" s="1137"/>
      <c r="Z321" s="1137"/>
      <c r="AA321" s="1159">
        <f t="shared" si="487"/>
        <v>0</v>
      </c>
      <c r="AB321" s="1159">
        <f t="shared" si="488"/>
        <v>0</v>
      </c>
    </row>
    <row r="322" spans="2:28" s="5" customFormat="1" ht="12.75" customHeight="1" x14ac:dyDescent="0.2">
      <c r="B322" s="1564"/>
      <c r="C322" s="1138"/>
      <c r="D322" s="1565" t="s">
        <v>448</v>
      </c>
      <c r="E322" s="1139"/>
      <c r="F322" s="1140"/>
      <c r="G322" s="1160">
        <f>+E322*F322</f>
        <v>0</v>
      </c>
      <c r="H322" s="1141"/>
      <c r="I322" s="1142">
        <f t="shared" si="496"/>
        <v>0</v>
      </c>
      <c r="J322" s="1142"/>
      <c r="K322" s="1142"/>
      <c r="L322" s="1142">
        <f t="shared" si="503"/>
        <v>0</v>
      </c>
      <c r="M322" s="1142"/>
      <c r="N322" s="1142"/>
      <c r="O322" s="1142">
        <f t="shared" si="504"/>
        <v>0</v>
      </c>
      <c r="P322" s="1142"/>
      <c r="Q322" s="1142"/>
      <c r="R322" s="1142">
        <f t="shared" si="505"/>
        <v>0</v>
      </c>
      <c r="S322" s="1142"/>
      <c r="T322" s="1142"/>
      <c r="U322" s="1142">
        <f t="shared" si="506"/>
        <v>0</v>
      </c>
      <c r="V322" s="1142"/>
      <c r="W322" s="1142"/>
      <c r="X322" s="1142">
        <f t="shared" si="507"/>
        <v>0</v>
      </c>
      <c r="Y322" s="1142"/>
      <c r="Z322" s="1142"/>
      <c r="AA322" s="1159">
        <f t="shared" si="487"/>
        <v>0</v>
      </c>
      <c r="AB322" s="1159">
        <f t="shared" si="488"/>
        <v>0</v>
      </c>
    </row>
    <row r="323" spans="2:28" s="5" customFormat="1" ht="12.75" customHeight="1" x14ac:dyDescent="0.2">
      <c r="B323" s="1564"/>
      <c r="C323" s="1138"/>
      <c r="D323" s="1565" t="s">
        <v>448</v>
      </c>
      <c r="E323" s="1139"/>
      <c r="F323" s="1140"/>
      <c r="G323" s="1160">
        <f>+E323*F323</f>
        <v>0</v>
      </c>
      <c r="H323" s="1141"/>
      <c r="I323" s="1142">
        <f t="shared" si="496"/>
        <v>0</v>
      </c>
      <c r="J323" s="1142"/>
      <c r="K323" s="1142"/>
      <c r="L323" s="1142">
        <f t="shared" si="503"/>
        <v>0</v>
      </c>
      <c r="M323" s="1142"/>
      <c r="N323" s="1142"/>
      <c r="O323" s="1142">
        <f t="shared" si="504"/>
        <v>0</v>
      </c>
      <c r="P323" s="1142"/>
      <c r="Q323" s="1142"/>
      <c r="R323" s="1142">
        <f t="shared" si="505"/>
        <v>0</v>
      </c>
      <c r="S323" s="1142"/>
      <c r="T323" s="1142"/>
      <c r="U323" s="1142">
        <f t="shared" si="506"/>
        <v>0</v>
      </c>
      <c r="V323" s="1142"/>
      <c r="W323" s="1142"/>
      <c r="X323" s="1142">
        <f t="shared" si="507"/>
        <v>0</v>
      </c>
      <c r="Y323" s="1142"/>
      <c r="Z323" s="1142"/>
      <c r="AA323" s="1159">
        <f t="shared" si="487"/>
        <v>0</v>
      </c>
      <c r="AB323" s="1159">
        <f t="shared" si="488"/>
        <v>0</v>
      </c>
    </row>
    <row r="324" spans="2:28" s="5" customFormat="1" ht="12.75" customHeight="1" x14ac:dyDescent="0.2">
      <c r="B324" s="1563"/>
      <c r="C324" s="1143"/>
      <c r="D324" s="1566" t="s">
        <v>448</v>
      </c>
      <c r="E324" s="1144"/>
      <c r="F324" s="1145"/>
      <c r="G324" s="1161">
        <f>+E324*F324</f>
        <v>0</v>
      </c>
      <c r="H324" s="1146"/>
      <c r="I324" s="1147">
        <f t="shared" si="496"/>
        <v>0</v>
      </c>
      <c r="J324" s="1147"/>
      <c r="K324" s="1147"/>
      <c r="L324" s="1147">
        <f t="shared" si="503"/>
        <v>0</v>
      </c>
      <c r="M324" s="1147"/>
      <c r="N324" s="1147"/>
      <c r="O324" s="1147">
        <f t="shared" si="504"/>
        <v>0</v>
      </c>
      <c r="P324" s="1147"/>
      <c r="Q324" s="1147"/>
      <c r="R324" s="1147">
        <f t="shared" si="505"/>
        <v>0</v>
      </c>
      <c r="S324" s="1147"/>
      <c r="T324" s="1147"/>
      <c r="U324" s="1147">
        <f t="shared" si="506"/>
        <v>0</v>
      </c>
      <c r="V324" s="1147"/>
      <c r="W324" s="1147"/>
      <c r="X324" s="1147">
        <f t="shared" si="507"/>
        <v>0</v>
      </c>
      <c r="Y324" s="1147"/>
      <c r="Z324" s="1147"/>
      <c r="AA324" s="1159">
        <f t="shared" si="487"/>
        <v>0</v>
      </c>
      <c r="AB324" s="1159">
        <f t="shared" si="488"/>
        <v>0</v>
      </c>
    </row>
    <row r="325" spans="2:28" s="5" customFormat="1" ht="12.75" customHeight="1" x14ac:dyDescent="0.15">
      <c r="B325" s="1135" t="s">
        <v>419</v>
      </c>
      <c r="C325" s="286" t="s">
        <v>577</v>
      </c>
      <c r="D325" s="14"/>
      <c r="E325" s="1136"/>
      <c r="F325" s="1137"/>
      <c r="G325" s="623">
        <f t="shared" ref="G325:Z325" si="508">SUM(G326:G330)</f>
        <v>0</v>
      </c>
      <c r="H325" s="16">
        <f t="shared" si="508"/>
        <v>0</v>
      </c>
      <c r="I325" s="16">
        <f t="shared" si="508"/>
        <v>0</v>
      </c>
      <c r="J325" s="16">
        <f t="shared" si="508"/>
        <v>0</v>
      </c>
      <c r="K325" s="16">
        <f t="shared" si="508"/>
        <v>0</v>
      </c>
      <c r="L325" s="16">
        <f t="shared" si="508"/>
        <v>0</v>
      </c>
      <c r="M325" s="16">
        <f t="shared" si="508"/>
        <v>0</v>
      </c>
      <c r="N325" s="16">
        <f t="shared" si="508"/>
        <v>0</v>
      </c>
      <c r="O325" s="16">
        <f t="shared" si="508"/>
        <v>0</v>
      </c>
      <c r="P325" s="16">
        <f t="shared" si="508"/>
        <v>0</v>
      </c>
      <c r="Q325" s="16">
        <f t="shared" si="508"/>
        <v>0</v>
      </c>
      <c r="R325" s="16">
        <f t="shared" si="508"/>
        <v>0</v>
      </c>
      <c r="S325" s="16">
        <f t="shared" si="508"/>
        <v>0</v>
      </c>
      <c r="T325" s="16">
        <f t="shared" si="508"/>
        <v>0</v>
      </c>
      <c r="U325" s="16">
        <f t="shared" si="508"/>
        <v>0</v>
      </c>
      <c r="V325" s="16">
        <f t="shared" si="508"/>
        <v>0</v>
      </c>
      <c r="W325" s="16">
        <f t="shared" si="508"/>
        <v>0</v>
      </c>
      <c r="X325" s="16">
        <f t="shared" si="508"/>
        <v>0</v>
      </c>
      <c r="Y325" s="16">
        <f t="shared" si="508"/>
        <v>0</v>
      </c>
      <c r="Z325" s="16">
        <f t="shared" si="508"/>
        <v>0</v>
      </c>
      <c r="AA325" s="1159">
        <f t="shared" si="487"/>
        <v>0</v>
      </c>
      <c r="AB325" s="1159">
        <f t="shared" si="488"/>
        <v>0</v>
      </c>
    </row>
    <row r="326" spans="2:28" s="5" customFormat="1" ht="12.75" customHeight="1" x14ac:dyDescent="0.2">
      <c r="B326" s="1564"/>
      <c r="C326" s="1138"/>
      <c r="D326" s="1565" t="s">
        <v>448</v>
      </c>
      <c r="E326" s="1139"/>
      <c r="F326" s="1140"/>
      <c r="G326" s="1160">
        <f>+E326*F326</f>
        <v>0</v>
      </c>
      <c r="H326" s="1137"/>
      <c r="I326" s="1148">
        <f t="shared" si="496"/>
        <v>0</v>
      </c>
      <c r="J326" s="1142"/>
      <c r="K326" s="1142"/>
      <c r="L326" s="1148">
        <f t="shared" ref="L326:L330" si="509">M326+N326</f>
        <v>0</v>
      </c>
      <c r="M326" s="1142"/>
      <c r="N326" s="1142"/>
      <c r="O326" s="1148">
        <f t="shared" ref="O326:O330" si="510">P326+Q326</f>
        <v>0</v>
      </c>
      <c r="P326" s="1142"/>
      <c r="Q326" s="1142"/>
      <c r="R326" s="1148">
        <f t="shared" ref="R326:R330" si="511">S326+T326</f>
        <v>0</v>
      </c>
      <c r="S326" s="1142"/>
      <c r="T326" s="1142"/>
      <c r="U326" s="1148">
        <f t="shared" ref="U326:U330" si="512">V326+W326</f>
        <v>0</v>
      </c>
      <c r="V326" s="1142"/>
      <c r="W326" s="1142"/>
      <c r="X326" s="1148">
        <f t="shared" ref="X326:X330" si="513">Y326+Z326</f>
        <v>0</v>
      </c>
      <c r="Y326" s="1142"/>
      <c r="Z326" s="1142"/>
      <c r="AA326" s="1159">
        <f t="shared" si="487"/>
        <v>0</v>
      </c>
      <c r="AB326" s="1159">
        <f t="shared" si="488"/>
        <v>0</v>
      </c>
    </row>
    <row r="327" spans="2:28" s="5" customFormat="1" ht="12.75" customHeight="1" x14ac:dyDescent="0.2">
      <c r="B327" s="1564"/>
      <c r="C327" s="1138"/>
      <c r="D327" s="1565" t="s">
        <v>448</v>
      </c>
      <c r="E327" s="1139"/>
      <c r="F327" s="1140"/>
      <c r="G327" s="1160">
        <f>+E327*F327</f>
        <v>0</v>
      </c>
      <c r="H327" s="1137"/>
      <c r="I327" s="1137">
        <f t="shared" si="496"/>
        <v>0</v>
      </c>
      <c r="J327" s="1142"/>
      <c r="K327" s="1142"/>
      <c r="L327" s="1137">
        <f t="shared" si="509"/>
        <v>0</v>
      </c>
      <c r="M327" s="1142"/>
      <c r="N327" s="1142"/>
      <c r="O327" s="1137">
        <f t="shared" si="510"/>
        <v>0</v>
      </c>
      <c r="P327" s="1142"/>
      <c r="Q327" s="1142"/>
      <c r="R327" s="1137">
        <f t="shared" si="511"/>
        <v>0</v>
      </c>
      <c r="S327" s="1142"/>
      <c r="T327" s="1142"/>
      <c r="U327" s="1137">
        <f t="shared" si="512"/>
        <v>0</v>
      </c>
      <c r="V327" s="1142"/>
      <c r="W327" s="1142"/>
      <c r="X327" s="1137">
        <f t="shared" si="513"/>
        <v>0</v>
      </c>
      <c r="Y327" s="1142"/>
      <c r="Z327" s="1142"/>
      <c r="AA327" s="1159">
        <f t="shared" si="487"/>
        <v>0</v>
      </c>
      <c r="AB327" s="1159">
        <f t="shared" si="488"/>
        <v>0</v>
      </c>
    </row>
    <row r="328" spans="2:28" s="5" customFormat="1" ht="12.75" customHeight="1" x14ac:dyDescent="0.2">
      <c r="B328" s="1564"/>
      <c r="C328" s="1138"/>
      <c r="D328" s="1565" t="s">
        <v>448</v>
      </c>
      <c r="E328" s="1139"/>
      <c r="F328" s="1140"/>
      <c r="G328" s="1160">
        <f>+E328*F328</f>
        <v>0</v>
      </c>
      <c r="H328" s="1141"/>
      <c r="I328" s="1142">
        <f t="shared" si="496"/>
        <v>0</v>
      </c>
      <c r="J328" s="1142"/>
      <c r="K328" s="1142"/>
      <c r="L328" s="1142">
        <f t="shared" si="509"/>
        <v>0</v>
      </c>
      <c r="M328" s="1142"/>
      <c r="N328" s="1142"/>
      <c r="O328" s="1142">
        <f t="shared" si="510"/>
        <v>0</v>
      </c>
      <c r="P328" s="1142"/>
      <c r="Q328" s="1142"/>
      <c r="R328" s="1142">
        <f t="shared" si="511"/>
        <v>0</v>
      </c>
      <c r="S328" s="1142"/>
      <c r="T328" s="1142"/>
      <c r="U328" s="1142">
        <f t="shared" si="512"/>
        <v>0</v>
      </c>
      <c r="V328" s="1142"/>
      <c r="W328" s="1142"/>
      <c r="X328" s="1142">
        <f t="shared" si="513"/>
        <v>0</v>
      </c>
      <c r="Y328" s="1142"/>
      <c r="Z328" s="1142"/>
      <c r="AA328" s="1159">
        <f t="shared" si="487"/>
        <v>0</v>
      </c>
      <c r="AB328" s="1159">
        <f t="shared" si="488"/>
        <v>0</v>
      </c>
    </row>
    <row r="329" spans="2:28" s="5" customFormat="1" ht="12.75" customHeight="1" x14ac:dyDescent="0.2">
      <c r="B329" s="1564"/>
      <c r="C329" s="1138"/>
      <c r="D329" s="1565" t="s">
        <v>448</v>
      </c>
      <c r="E329" s="1139"/>
      <c r="F329" s="1140"/>
      <c r="G329" s="1160">
        <f>+E329*F329</f>
        <v>0</v>
      </c>
      <c r="H329" s="1141"/>
      <c r="I329" s="1142">
        <f t="shared" si="496"/>
        <v>0</v>
      </c>
      <c r="J329" s="1142"/>
      <c r="K329" s="1142"/>
      <c r="L329" s="1142">
        <f t="shared" si="509"/>
        <v>0</v>
      </c>
      <c r="M329" s="1142"/>
      <c r="N329" s="1142"/>
      <c r="O329" s="1142">
        <f t="shared" si="510"/>
        <v>0</v>
      </c>
      <c r="P329" s="1142"/>
      <c r="Q329" s="1142"/>
      <c r="R329" s="1142">
        <f t="shared" si="511"/>
        <v>0</v>
      </c>
      <c r="S329" s="1142"/>
      <c r="T329" s="1142"/>
      <c r="U329" s="1142">
        <f t="shared" si="512"/>
        <v>0</v>
      </c>
      <c r="V329" s="1142"/>
      <c r="W329" s="1142"/>
      <c r="X329" s="1142">
        <f t="shared" si="513"/>
        <v>0</v>
      </c>
      <c r="Y329" s="1142"/>
      <c r="Z329" s="1142"/>
      <c r="AA329" s="1159">
        <f t="shared" si="487"/>
        <v>0</v>
      </c>
      <c r="AB329" s="1159">
        <f t="shared" si="488"/>
        <v>0</v>
      </c>
    </row>
    <row r="330" spans="2:28" s="5" customFormat="1" ht="12.75" customHeight="1" x14ac:dyDescent="0.2">
      <c r="B330" s="1563"/>
      <c r="C330" s="1143"/>
      <c r="D330" s="1566" t="s">
        <v>448</v>
      </c>
      <c r="E330" s="1144"/>
      <c r="F330" s="1145"/>
      <c r="G330" s="1161">
        <f>+E330*F330</f>
        <v>0</v>
      </c>
      <c r="H330" s="1146"/>
      <c r="I330" s="1147">
        <f t="shared" si="496"/>
        <v>0</v>
      </c>
      <c r="J330" s="1147"/>
      <c r="K330" s="1147"/>
      <c r="L330" s="1147">
        <f t="shared" si="509"/>
        <v>0</v>
      </c>
      <c r="M330" s="1147"/>
      <c r="N330" s="1147"/>
      <c r="O330" s="1147">
        <f t="shared" si="510"/>
        <v>0</v>
      </c>
      <c r="P330" s="1147"/>
      <c r="Q330" s="1147"/>
      <c r="R330" s="1147">
        <f t="shared" si="511"/>
        <v>0</v>
      </c>
      <c r="S330" s="1147"/>
      <c r="T330" s="1147"/>
      <c r="U330" s="1147">
        <f t="shared" si="512"/>
        <v>0</v>
      </c>
      <c r="V330" s="1147"/>
      <c r="W330" s="1147"/>
      <c r="X330" s="1147">
        <f t="shared" si="513"/>
        <v>0</v>
      </c>
      <c r="Y330" s="1147"/>
      <c r="Z330" s="1147"/>
      <c r="AA330" s="1159">
        <f t="shared" si="487"/>
        <v>0</v>
      </c>
      <c r="AB330" s="1159">
        <f t="shared" si="488"/>
        <v>0</v>
      </c>
    </row>
    <row r="331" spans="2:28" s="5" customFormat="1" ht="12.75" customHeight="1" x14ac:dyDescent="0.15">
      <c r="B331" s="1135" t="s">
        <v>419</v>
      </c>
      <c r="C331" s="286" t="s">
        <v>578</v>
      </c>
      <c r="D331" s="14"/>
      <c r="E331" s="1136"/>
      <c r="F331" s="1137"/>
      <c r="G331" s="623">
        <f t="shared" ref="G331:Z331" si="514">SUM(G332:G336)</f>
        <v>0</v>
      </c>
      <c r="H331" s="16">
        <f t="shared" si="514"/>
        <v>0</v>
      </c>
      <c r="I331" s="16">
        <f t="shared" si="514"/>
        <v>0</v>
      </c>
      <c r="J331" s="20">
        <f t="shared" si="514"/>
        <v>0</v>
      </c>
      <c r="K331" s="20">
        <f t="shared" si="514"/>
        <v>0</v>
      </c>
      <c r="L331" s="16">
        <f t="shared" si="514"/>
        <v>0</v>
      </c>
      <c r="M331" s="20">
        <f t="shared" si="514"/>
        <v>0</v>
      </c>
      <c r="N331" s="20">
        <f t="shared" si="514"/>
        <v>0</v>
      </c>
      <c r="O331" s="16">
        <f t="shared" si="514"/>
        <v>0</v>
      </c>
      <c r="P331" s="20">
        <f t="shared" si="514"/>
        <v>0</v>
      </c>
      <c r="Q331" s="20">
        <f t="shared" si="514"/>
        <v>0</v>
      </c>
      <c r="R331" s="16">
        <f t="shared" si="514"/>
        <v>0</v>
      </c>
      <c r="S331" s="20">
        <f t="shared" si="514"/>
        <v>0</v>
      </c>
      <c r="T331" s="20">
        <f t="shared" si="514"/>
        <v>0</v>
      </c>
      <c r="U331" s="16">
        <f t="shared" si="514"/>
        <v>0</v>
      </c>
      <c r="V331" s="20">
        <f t="shared" si="514"/>
        <v>0</v>
      </c>
      <c r="W331" s="20">
        <f t="shared" si="514"/>
        <v>0</v>
      </c>
      <c r="X331" s="16">
        <f t="shared" si="514"/>
        <v>0</v>
      </c>
      <c r="Y331" s="20">
        <f t="shared" si="514"/>
        <v>0</v>
      </c>
      <c r="Z331" s="20">
        <f t="shared" si="514"/>
        <v>0</v>
      </c>
      <c r="AA331" s="1159">
        <f t="shared" si="487"/>
        <v>0</v>
      </c>
      <c r="AB331" s="1159">
        <f t="shared" si="488"/>
        <v>0</v>
      </c>
    </row>
    <row r="332" spans="2:28" s="5" customFormat="1" ht="12.75" customHeight="1" x14ac:dyDescent="0.2">
      <c r="B332" s="1564"/>
      <c r="C332" s="1138"/>
      <c r="D332" s="1565" t="s">
        <v>448</v>
      </c>
      <c r="E332" s="1139"/>
      <c r="F332" s="1140"/>
      <c r="G332" s="1160">
        <f>+E332*F332</f>
        <v>0</v>
      </c>
      <c r="H332" s="1137"/>
      <c r="I332" s="1148">
        <f t="shared" si="496"/>
        <v>0</v>
      </c>
      <c r="J332" s="1137"/>
      <c r="K332" s="1137"/>
      <c r="L332" s="1148">
        <f t="shared" ref="L332:L336" si="515">M332+N332</f>
        <v>0</v>
      </c>
      <c r="M332" s="1137"/>
      <c r="N332" s="1137"/>
      <c r="O332" s="1148">
        <f t="shared" ref="O332:O336" si="516">P332+Q332</f>
        <v>0</v>
      </c>
      <c r="P332" s="1137"/>
      <c r="Q332" s="1137"/>
      <c r="R332" s="1148">
        <f t="shared" ref="R332:R336" si="517">S332+T332</f>
        <v>0</v>
      </c>
      <c r="S332" s="1137"/>
      <c r="T332" s="1137"/>
      <c r="U332" s="1148">
        <f t="shared" ref="U332:U336" si="518">V332+W332</f>
        <v>0</v>
      </c>
      <c r="V332" s="1137"/>
      <c r="W332" s="1137"/>
      <c r="X332" s="1148">
        <f t="shared" ref="X332:X336" si="519">Y332+Z332</f>
        <v>0</v>
      </c>
      <c r="Y332" s="1137"/>
      <c r="Z332" s="1137"/>
      <c r="AA332" s="1159">
        <f t="shared" si="487"/>
        <v>0</v>
      </c>
      <c r="AB332" s="1159">
        <f t="shared" si="488"/>
        <v>0</v>
      </c>
    </row>
    <row r="333" spans="2:28" s="5" customFormat="1" ht="12.75" customHeight="1" x14ac:dyDescent="0.2">
      <c r="B333" s="1564"/>
      <c r="C333" s="1138"/>
      <c r="D333" s="1565" t="s">
        <v>448</v>
      </c>
      <c r="E333" s="1139"/>
      <c r="F333" s="1140"/>
      <c r="G333" s="1160">
        <f>+E333*F333</f>
        <v>0</v>
      </c>
      <c r="H333" s="1137"/>
      <c r="I333" s="1137">
        <f t="shared" si="496"/>
        <v>0</v>
      </c>
      <c r="J333" s="1137"/>
      <c r="K333" s="1137"/>
      <c r="L333" s="1137">
        <f t="shared" si="515"/>
        <v>0</v>
      </c>
      <c r="M333" s="1137"/>
      <c r="N333" s="1137"/>
      <c r="O333" s="1137">
        <f t="shared" si="516"/>
        <v>0</v>
      </c>
      <c r="P333" s="1137"/>
      <c r="Q333" s="1137"/>
      <c r="R333" s="1137">
        <f t="shared" si="517"/>
        <v>0</v>
      </c>
      <c r="S333" s="1137"/>
      <c r="T333" s="1137"/>
      <c r="U333" s="1137">
        <f t="shared" si="518"/>
        <v>0</v>
      </c>
      <c r="V333" s="1137"/>
      <c r="W333" s="1137"/>
      <c r="X333" s="1137">
        <f t="shared" si="519"/>
        <v>0</v>
      </c>
      <c r="Y333" s="1137"/>
      <c r="Z333" s="1137"/>
      <c r="AA333" s="1159">
        <f t="shared" si="487"/>
        <v>0</v>
      </c>
      <c r="AB333" s="1159">
        <f t="shared" si="488"/>
        <v>0</v>
      </c>
    </row>
    <row r="334" spans="2:28" s="5" customFormat="1" ht="12.75" customHeight="1" x14ac:dyDescent="0.2">
      <c r="B334" s="1564"/>
      <c r="C334" s="1138"/>
      <c r="D334" s="1565" t="s">
        <v>448</v>
      </c>
      <c r="E334" s="1139"/>
      <c r="F334" s="1140"/>
      <c r="G334" s="1160">
        <f>+E334*F334</f>
        <v>0</v>
      </c>
      <c r="H334" s="1141"/>
      <c r="I334" s="1142">
        <f t="shared" si="496"/>
        <v>0</v>
      </c>
      <c r="J334" s="1142"/>
      <c r="K334" s="1142"/>
      <c r="L334" s="1142">
        <f t="shared" si="515"/>
        <v>0</v>
      </c>
      <c r="M334" s="1142"/>
      <c r="N334" s="1142"/>
      <c r="O334" s="1142">
        <f t="shared" si="516"/>
        <v>0</v>
      </c>
      <c r="P334" s="1142"/>
      <c r="Q334" s="1142"/>
      <c r="R334" s="1142">
        <f t="shared" si="517"/>
        <v>0</v>
      </c>
      <c r="S334" s="1142"/>
      <c r="T334" s="1142"/>
      <c r="U334" s="1142">
        <f t="shared" si="518"/>
        <v>0</v>
      </c>
      <c r="V334" s="1142"/>
      <c r="W334" s="1142"/>
      <c r="X334" s="1142">
        <f t="shared" si="519"/>
        <v>0</v>
      </c>
      <c r="Y334" s="1142"/>
      <c r="Z334" s="1142"/>
      <c r="AA334" s="1159">
        <f t="shared" si="487"/>
        <v>0</v>
      </c>
      <c r="AB334" s="1159">
        <f t="shared" si="488"/>
        <v>0</v>
      </c>
    </row>
    <row r="335" spans="2:28" s="5" customFormat="1" ht="12.75" customHeight="1" x14ac:dyDescent="0.2">
      <c r="B335" s="1564"/>
      <c r="C335" s="1138"/>
      <c r="D335" s="1565" t="s">
        <v>448</v>
      </c>
      <c r="E335" s="1139"/>
      <c r="F335" s="1140"/>
      <c r="G335" s="1160">
        <f>+E335*F335</f>
        <v>0</v>
      </c>
      <c r="H335" s="1141"/>
      <c r="I335" s="1142">
        <f t="shared" si="496"/>
        <v>0</v>
      </c>
      <c r="J335" s="1142"/>
      <c r="K335" s="1142"/>
      <c r="L335" s="1142">
        <f t="shared" si="515"/>
        <v>0</v>
      </c>
      <c r="M335" s="1142"/>
      <c r="N335" s="1142"/>
      <c r="O335" s="1142">
        <f t="shared" si="516"/>
        <v>0</v>
      </c>
      <c r="P335" s="1142"/>
      <c r="Q335" s="1142"/>
      <c r="R335" s="1142">
        <f t="shared" si="517"/>
        <v>0</v>
      </c>
      <c r="S335" s="1142"/>
      <c r="T335" s="1142"/>
      <c r="U335" s="1142">
        <f t="shared" si="518"/>
        <v>0</v>
      </c>
      <c r="V335" s="1142"/>
      <c r="W335" s="1142"/>
      <c r="X335" s="1142">
        <f t="shared" si="519"/>
        <v>0</v>
      </c>
      <c r="Y335" s="1142"/>
      <c r="Z335" s="1142"/>
      <c r="AA335" s="1159">
        <f t="shared" si="487"/>
        <v>0</v>
      </c>
      <c r="AB335" s="1159">
        <f t="shared" si="488"/>
        <v>0</v>
      </c>
    </row>
    <row r="336" spans="2:28" s="5" customFormat="1" ht="12.75" customHeight="1" x14ac:dyDescent="0.2">
      <c r="B336" s="1563"/>
      <c r="C336" s="1143"/>
      <c r="D336" s="1566" t="s">
        <v>448</v>
      </c>
      <c r="E336" s="1144"/>
      <c r="F336" s="1145"/>
      <c r="G336" s="1160">
        <f>+E336*F336</f>
        <v>0</v>
      </c>
      <c r="H336" s="1141"/>
      <c r="I336" s="1147">
        <f t="shared" si="496"/>
        <v>0</v>
      </c>
      <c r="J336" s="1142"/>
      <c r="K336" s="1142"/>
      <c r="L336" s="1147">
        <f t="shared" si="515"/>
        <v>0</v>
      </c>
      <c r="M336" s="1142"/>
      <c r="N336" s="1142"/>
      <c r="O336" s="1147">
        <f t="shared" si="516"/>
        <v>0</v>
      </c>
      <c r="P336" s="1142"/>
      <c r="Q336" s="1142"/>
      <c r="R336" s="1147">
        <f t="shared" si="517"/>
        <v>0</v>
      </c>
      <c r="S336" s="1142"/>
      <c r="T336" s="1142"/>
      <c r="U336" s="1147">
        <f t="shared" si="518"/>
        <v>0</v>
      </c>
      <c r="V336" s="1142"/>
      <c r="W336" s="1142"/>
      <c r="X336" s="1147">
        <f t="shared" si="519"/>
        <v>0</v>
      </c>
      <c r="Y336" s="1142"/>
      <c r="Z336" s="1142"/>
      <c r="AA336" s="1159">
        <f t="shared" si="487"/>
        <v>0</v>
      </c>
      <c r="AB336" s="1159">
        <f t="shared" si="488"/>
        <v>0</v>
      </c>
    </row>
    <row r="337" spans="2:28" s="5" customFormat="1" ht="18" customHeight="1" x14ac:dyDescent="0.15">
      <c r="B337" s="1647" t="s">
        <v>287</v>
      </c>
      <c r="C337" s="1627"/>
      <c r="D337" s="1627"/>
      <c r="E337" s="1627"/>
      <c r="F337" s="1627"/>
      <c r="G337" s="628">
        <f t="shared" ref="G337:Z337" si="520">+G177+G209+G241+G273+G305</f>
        <v>0</v>
      </c>
      <c r="H337" s="11">
        <f t="shared" si="520"/>
        <v>0</v>
      </c>
      <c r="I337" s="11">
        <f t="shared" si="520"/>
        <v>0</v>
      </c>
      <c r="J337" s="11">
        <f t="shared" si="520"/>
        <v>0</v>
      </c>
      <c r="K337" s="11">
        <f t="shared" si="520"/>
        <v>0</v>
      </c>
      <c r="L337" s="11">
        <f t="shared" si="520"/>
        <v>0</v>
      </c>
      <c r="M337" s="11">
        <f t="shared" si="520"/>
        <v>0</v>
      </c>
      <c r="N337" s="11">
        <f t="shared" si="520"/>
        <v>0</v>
      </c>
      <c r="O337" s="11">
        <f t="shared" si="520"/>
        <v>0</v>
      </c>
      <c r="P337" s="11">
        <f t="shared" si="520"/>
        <v>0</v>
      </c>
      <c r="Q337" s="11">
        <f t="shared" si="520"/>
        <v>0</v>
      </c>
      <c r="R337" s="11">
        <f t="shared" si="520"/>
        <v>0</v>
      </c>
      <c r="S337" s="11">
        <f t="shared" si="520"/>
        <v>0</v>
      </c>
      <c r="T337" s="11">
        <f t="shared" si="520"/>
        <v>0</v>
      </c>
      <c r="U337" s="11">
        <f t="shared" si="520"/>
        <v>0</v>
      </c>
      <c r="V337" s="11">
        <f t="shared" si="520"/>
        <v>0</v>
      </c>
      <c r="W337" s="11">
        <f t="shared" si="520"/>
        <v>0</v>
      </c>
      <c r="X337" s="11">
        <f t="shared" si="520"/>
        <v>0</v>
      </c>
      <c r="Y337" s="11">
        <f t="shared" si="520"/>
        <v>0</v>
      </c>
      <c r="Z337" s="11">
        <f t="shared" si="520"/>
        <v>0</v>
      </c>
      <c r="AA337" s="1159">
        <f t="shared" si="487"/>
        <v>0</v>
      </c>
      <c r="AB337" s="1159">
        <f t="shared" si="488"/>
        <v>0</v>
      </c>
    </row>
    <row r="338" spans="2:28" s="5" customFormat="1" ht="30" customHeight="1" x14ac:dyDescent="0.15">
      <c r="B338" s="1567" t="s">
        <v>289</v>
      </c>
      <c r="C338" s="1568">
        <f>+'CRONOGRAMA ACTIVIDADES'!B88</f>
        <v>3.3</v>
      </c>
      <c r="D338" s="1644">
        <f>+'CRONOGRAMA ACTIVIDADES'!C88</f>
        <v>0</v>
      </c>
      <c r="E338" s="1645"/>
      <c r="F338" s="1645"/>
      <c r="G338" s="1645"/>
      <c r="H338" s="1645"/>
      <c r="I338" s="1645"/>
      <c r="J338" s="1645"/>
      <c r="K338" s="1645"/>
      <c r="L338" s="1645"/>
      <c r="M338" s="1645"/>
      <c r="N338" s="1645"/>
      <c r="O338" s="1645"/>
      <c r="P338" s="1645"/>
      <c r="Q338" s="1645"/>
      <c r="R338" s="1645"/>
      <c r="S338" s="1645"/>
      <c r="T338" s="1645"/>
      <c r="U338" s="1645"/>
      <c r="V338" s="1645"/>
      <c r="W338" s="1645"/>
      <c r="X338" s="1645"/>
      <c r="Y338" s="1645"/>
      <c r="Z338" s="1645"/>
      <c r="AA338" s="1159"/>
      <c r="AB338" s="1159"/>
    </row>
    <row r="339" spans="2:28" s="47" customFormat="1" ht="26.25" customHeight="1" x14ac:dyDescent="0.15">
      <c r="B339" s="52">
        <f>+'CRONOGRAMA ACTIVIDADES'!C92</f>
        <v>0</v>
      </c>
      <c r="C339" s="232" t="str">
        <f>+'CRONOGRAMA ACTIVIDADES'!B92</f>
        <v>3.3.1</v>
      </c>
      <c r="D339" s="625" t="str">
        <f>+'CRONOGRAMA ACTIVIDADES'!D92</f>
        <v>Unidad medida</v>
      </c>
      <c r="E339" s="626">
        <f>+'CRONOGRAMA ACTIVIDADES'!E92</f>
        <v>0</v>
      </c>
      <c r="F339" s="624"/>
      <c r="G339" s="624">
        <f t="shared" ref="G339:Z339" si="521">+G341+G347+G353+G359+G365</f>
        <v>0</v>
      </c>
      <c r="H339" s="12">
        <f t="shared" si="521"/>
        <v>0</v>
      </c>
      <c r="I339" s="12">
        <f t="shared" si="521"/>
        <v>0</v>
      </c>
      <c r="J339" s="12">
        <f t="shared" si="521"/>
        <v>0</v>
      </c>
      <c r="K339" s="12">
        <f t="shared" si="521"/>
        <v>0</v>
      </c>
      <c r="L339" s="12">
        <f t="shared" si="521"/>
        <v>0</v>
      </c>
      <c r="M339" s="12">
        <f t="shared" si="521"/>
        <v>0</v>
      </c>
      <c r="N339" s="12">
        <f t="shared" si="521"/>
        <v>0</v>
      </c>
      <c r="O339" s="12">
        <f t="shared" si="521"/>
        <v>0</v>
      </c>
      <c r="P339" s="12">
        <f t="shared" si="521"/>
        <v>0</v>
      </c>
      <c r="Q339" s="12">
        <f t="shared" si="521"/>
        <v>0</v>
      </c>
      <c r="R339" s="12">
        <f t="shared" si="521"/>
        <v>0</v>
      </c>
      <c r="S339" s="12">
        <f t="shared" si="521"/>
        <v>0</v>
      </c>
      <c r="T339" s="12">
        <f t="shared" si="521"/>
        <v>0</v>
      </c>
      <c r="U339" s="12">
        <f t="shared" si="521"/>
        <v>0</v>
      </c>
      <c r="V339" s="12">
        <f t="shared" si="521"/>
        <v>0</v>
      </c>
      <c r="W339" s="12">
        <f t="shared" si="521"/>
        <v>0</v>
      </c>
      <c r="X339" s="12">
        <f t="shared" si="521"/>
        <v>0</v>
      </c>
      <c r="Y339" s="12">
        <f t="shared" si="521"/>
        <v>0</v>
      </c>
      <c r="Z339" s="12">
        <f t="shared" si="521"/>
        <v>0</v>
      </c>
      <c r="AA339" s="1159">
        <f>X339+U339+R339+O339+L339+I339+H339</f>
        <v>0</v>
      </c>
      <c r="AB339" s="1159">
        <f>+AA339-G339</f>
        <v>0</v>
      </c>
    </row>
    <row r="340" spans="2:28" s="5" customFormat="1" ht="26.25" customHeight="1" x14ac:dyDescent="0.15">
      <c r="B340" s="633" t="s">
        <v>768</v>
      </c>
      <c r="C340" s="634"/>
      <c r="D340" s="2014"/>
      <c r="E340" s="2015"/>
      <c r="F340" s="2015"/>
      <c r="G340" s="2015"/>
      <c r="H340" s="2015"/>
      <c r="I340" s="2015"/>
      <c r="J340" s="2015"/>
      <c r="K340" s="2015"/>
      <c r="L340" s="2015"/>
      <c r="M340" s="2015"/>
      <c r="N340" s="2015"/>
      <c r="O340" s="2015"/>
      <c r="P340" s="2015"/>
      <c r="Q340" s="2015"/>
      <c r="R340" s="2015"/>
      <c r="S340" s="2015"/>
      <c r="T340" s="2015"/>
      <c r="U340" s="2015"/>
      <c r="V340" s="2015"/>
      <c r="W340" s="2015"/>
      <c r="X340" s="2015"/>
      <c r="Y340" s="2015"/>
      <c r="Z340" s="2016"/>
      <c r="AA340" s="1163"/>
      <c r="AB340" s="1163"/>
    </row>
    <row r="341" spans="2:28" s="5" customFormat="1" ht="12.75" customHeight="1" x14ac:dyDescent="0.15">
      <c r="B341" s="1135" t="s">
        <v>419</v>
      </c>
      <c r="C341" s="286" t="s">
        <v>579</v>
      </c>
      <c r="D341" s="14"/>
      <c r="E341" s="1136"/>
      <c r="F341" s="1137"/>
      <c r="G341" s="623">
        <f t="shared" ref="G341:H341" si="522">SUM(G342:G346)</f>
        <v>0</v>
      </c>
      <c r="H341" s="16">
        <f t="shared" si="522"/>
        <v>0</v>
      </c>
      <c r="I341" s="16">
        <f t="shared" ref="I341" si="523">SUM(I342:I346)</f>
        <v>0</v>
      </c>
      <c r="J341" s="16">
        <f t="shared" ref="J341:K341" si="524">SUM(J342:J346)</f>
        <v>0</v>
      </c>
      <c r="K341" s="16">
        <f t="shared" si="524"/>
        <v>0</v>
      </c>
      <c r="L341" s="16">
        <f t="shared" ref="L341" si="525">SUM(L342:L346)</f>
        <v>0</v>
      </c>
      <c r="M341" s="16">
        <f t="shared" ref="M341:N341" si="526">SUM(M342:M346)</f>
        <v>0</v>
      </c>
      <c r="N341" s="16">
        <f t="shared" si="526"/>
        <v>0</v>
      </c>
      <c r="O341" s="16">
        <f t="shared" ref="O341" si="527">SUM(O342:O346)</f>
        <v>0</v>
      </c>
      <c r="P341" s="16">
        <f t="shared" ref="P341:Q341" si="528">SUM(P342:P346)</f>
        <v>0</v>
      </c>
      <c r="Q341" s="16">
        <f t="shared" si="528"/>
        <v>0</v>
      </c>
      <c r="R341" s="16">
        <f t="shared" ref="R341" si="529">SUM(R342:R346)</f>
        <v>0</v>
      </c>
      <c r="S341" s="16">
        <f t="shared" ref="S341:T341" si="530">SUM(S342:S346)</f>
        <v>0</v>
      </c>
      <c r="T341" s="16">
        <f t="shared" si="530"/>
        <v>0</v>
      </c>
      <c r="U341" s="16">
        <f t="shared" ref="U341" si="531">SUM(U342:U346)</f>
        <v>0</v>
      </c>
      <c r="V341" s="16">
        <f t="shared" ref="V341:W341" si="532">SUM(V342:V346)</f>
        <v>0</v>
      </c>
      <c r="W341" s="16">
        <f t="shared" si="532"/>
        <v>0</v>
      </c>
      <c r="X341" s="16">
        <f t="shared" ref="X341" si="533">SUM(X342:X346)</f>
        <v>0</v>
      </c>
      <c r="Y341" s="16">
        <f t="shared" ref="Y341:Z341" si="534">SUM(Y342:Y346)</f>
        <v>0</v>
      </c>
      <c r="Z341" s="16">
        <f t="shared" si="534"/>
        <v>0</v>
      </c>
      <c r="AA341" s="1159">
        <f t="shared" ref="AA341:AA370" si="535">X341+U341+R341+O341+L341+I341+H341</f>
        <v>0</v>
      </c>
      <c r="AB341" s="1159">
        <f t="shared" ref="AB341:AB370" si="536">+AA341-G341</f>
        <v>0</v>
      </c>
    </row>
    <row r="342" spans="2:28" s="5" customFormat="1" ht="12.75" customHeight="1" x14ac:dyDescent="0.2">
      <c r="B342" s="1564"/>
      <c r="C342" s="1138"/>
      <c r="D342" s="1565" t="s">
        <v>448</v>
      </c>
      <c r="E342" s="1139"/>
      <c r="F342" s="1140"/>
      <c r="G342" s="1160">
        <f>+E342*F342</f>
        <v>0</v>
      </c>
      <c r="H342" s="1137"/>
      <c r="I342" s="1137">
        <f t="shared" ref="I342:I346" si="537">J342+K342</f>
        <v>0</v>
      </c>
      <c r="J342" s="1137"/>
      <c r="K342" s="1137"/>
      <c r="L342" s="1137">
        <f t="shared" ref="L342:L346" si="538">M342+N342</f>
        <v>0</v>
      </c>
      <c r="M342" s="1137"/>
      <c r="N342" s="1137"/>
      <c r="O342" s="1137">
        <f t="shared" ref="O342:O346" si="539">P342+Q342</f>
        <v>0</v>
      </c>
      <c r="P342" s="1137"/>
      <c r="Q342" s="1137"/>
      <c r="R342" s="1137">
        <f t="shared" ref="R342:R346" si="540">S342+T342</f>
        <v>0</v>
      </c>
      <c r="S342" s="1137"/>
      <c r="T342" s="1137"/>
      <c r="U342" s="1137">
        <f t="shared" ref="U342:U346" si="541">V342+W342</f>
        <v>0</v>
      </c>
      <c r="V342" s="1137"/>
      <c r="W342" s="1137"/>
      <c r="X342" s="1137">
        <f t="shared" ref="X342:X346" si="542">Y342+Z342</f>
        <v>0</v>
      </c>
      <c r="Y342" s="1137"/>
      <c r="Z342" s="1137"/>
      <c r="AA342" s="1159">
        <f t="shared" si="535"/>
        <v>0</v>
      </c>
      <c r="AB342" s="1159">
        <f t="shared" si="536"/>
        <v>0</v>
      </c>
    </row>
    <row r="343" spans="2:28" s="5" customFormat="1" ht="12.75" customHeight="1" x14ac:dyDescent="0.2">
      <c r="B343" s="1564"/>
      <c r="C343" s="1138"/>
      <c r="D343" s="1565" t="s">
        <v>448</v>
      </c>
      <c r="E343" s="1139"/>
      <c r="F343" s="1140"/>
      <c r="G343" s="1160">
        <f>+E343*F343</f>
        <v>0</v>
      </c>
      <c r="H343" s="1137"/>
      <c r="I343" s="1137">
        <f t="shared" si="537"/>
        <v>0</v>
      </c>
      <c r="J343" s="1137"/>
      <c r="K343" s="1137"/>
      <c r="L343" s="1137">
        <f t="shared" si="538"/>
        <v>0</v>
      </c>
      <c r="M343" s="1137"/>
      <c r="N343" s="1137"/>
      <c r="O343" s="1137">
        <f t="shared" si="539"/>
        <v>0</v>
      </c>
      <c r="P343" s="1137"/>
      <c r="Q343" s="1137"/>
      <c r="R343" s="1137">
        <f t="shared" si="540"/>
        <v>0</v>
      </c>
      <c r="S343" s="1137"/>
      <c r="T343" s="1137"/>
      <c r="U343" s="1137">
        <f t="shared" si="541"/>
        <v>0</v>
      </c>
      <c r="V343" s="1137"/>
      <c r="W343" s="1137"/>
      <c r="X343" s="1137">
        <f t="shared" si="542"/>
        <v>0</v>
      </c>
      <c r="Y343" s="1137"/>
      <c r="Z343" s="1137"/>
      <c r="AA343" s="1159">
        <f t="shared" si="535"/>
        <v>0</v>
      </c>
      <c r="AB343" s="1159">
        <f t="shared" si="536"/>
        <v>0</v>
      </c>
    </row>
    <row r="344" spans="2:28" s="5" customFormat="1" ht="12.75" customHeight="1" x14ac:dyDescent="0.2">
      <c r="B344" s="1564"/>
      <c r="C344" s="1138"/>
      <c r="D344" s="1565" t="s">
        <v>448</v>
      </c>
      <c r="E344" s="1139"/>
      <c r="F344" s="1140"/>
      <c r="G344" s="1160">
        <f>+E344*F344</f>
        <v>0</v>
      </c>
      <c r="H344" s="1141"/>
      <c r="I344" s="1142">
        <f t="shared" si="537"/>
        <v>0</v>
      </c>
      <c r="J344" s="1142"/>
      <c r="K344" s="1142"/>
      <c r="L344" s="1142">
        <f t="shared" si="538"/>
        <v>0</v>
      </c>
      <c r="M344" s="1142"/>
      <c r="N344" s="1142"/>
      <c r="O344" s="1142">
        <f t="shared" si="539"/>
        <v>0</v>
      </c>
      <c r="P344" s="1142"/>
      <c r="Q344" s="1142"/>
      <c r="R344" s="1142">
        <f t="shared" si="540"/>
        <v>0</v>
      </c>
      <c r="S344" s="1142"/>
      <c r="T344" s="1142"/>
      <c r="U344" s="1142">
        <f t="shared" si="541"/>
        <v>0</v>
      </c>
      <c r="V344" s="1142"/>
      <c r="W344" s="1142"/>
      <c r="X344" s="1142">
        <f t="shared" si="542"/>
        <v>0</v>
      </c>
      <c r="Y344" s="1142"/>
      <c r="Z344" s="1142"/>
      <c r="AA344" s="1159">
        <f t="shared" si="535"/>
        <v>0</v>
      </c>
      <c r="AB344" s="1159">
        <f t="shared" si="536"/>
        <v>0</v>
      </c>
    </row>
    <row r="345" spans="2:28" s="5" customFormat="1" ht="12.75" customHeight="1" x14ac:dyDescent="0.2">
      <c r="B345" s="1564"/>
      <c r="C345" s="1138"/>
      <c r="D345" s="1565" t="s">
        <v>448</v>
      </c>
      <c r="E345" s="1139"/>
      <c r="F345" s="1140"/>
      <c r="G345" s="1160">
        <f>+E345*F345</f>
        <v>0</v>
      </c>
      <c r="H345" s="1141"/>
      <c r="I345" s="1142">
        <f t="shared" si="537"/>
        <v>0</v>
      </c>
      <c r="J345" s="1142"/>
      <c r="K345" s="1142"/>
      <c r="L345" s="1142">
        <f t="shared" si="538"/>
        <v>0</v>
      </c>
      <c r="M345" s="1142"/>
      <c r="N345" s="1142"/>
      <c r="O345" s="1142">
        <f t="shared" si="539"/>
        <v>0</v>
      </c>
      <c r="P345" s="1142"/>
      <c r="Q345" s="1142"/>
      <c r="R345" s="1142">
        <f t="shared" si="540"/>
        <v>0</v>
      </c>
      <c r="S345" s="1142"/>
      <c r="T345" s="1142"/>
      <c r="U345" s="1142">
        <f t="shared" si="541"/>
        <v>0</v>
      </c>
      <c r="V345" s="1142"/>
      <c r="W345" s="1142"/>
      <c r="X345" s="1142">
        <f t="shared" si="542"/>
        <v>0</v>
      </c>
      <c r="Y345" s="1142"/>
      <c r="Z345" s="1142"/>
      <c r="AA345" s="1159">
        <f t="shared" si="535"/>
        <v>0</v>
      </c>
      <c r="AB345" s="1159">
        <f t="shared" si="536"/>
        <v>0</v>
      </c>
    </row>
    <row r="346" spans="2:28" s="5" customFormat="1" ht="12.75" customHeight="1" x14ac:dyDescent="0.2">
      <c r="B346" s="1563"/>
      <c r="C346" s="1143"/>
      <c r="D346" s="1566" t="s">
        <v>448</v>
      </c>
      <c r="E346" s="1144"/>
      <c r="F346" s="1145"/>
      <c r="G346" s="1161">
        <f>+E346*F346</f>
        <v>0</v>
      </c>
      <c r="H346" s="1146"/>
      <c r="I346" s="1147">
        <f t="shared" si="537"/>
        <v>0</v>
      </c>
      <c r="J346" s="1147"/>
      <c r="K346" s="1147"/>
      <c r="L346" s="1147">
        <f t="shared" si="538"/>
        <v>0</v>
      </c>
      <c r="M346" s="1147"/>
      <c r="N346" s="1147"/>
      <c r="O346" s="1147">
        <f t="shared" si="539"/>
        <v>0</v>
      </c>
      <c r="P346" s="1147"/>
      <c r="Q346" s="1147"/>
      <c r="R346" s="1147">
        <f t="shared" si="540"/>
        <v>0</v>
      </c>
      <c r="S346" s="1147"/>
      <c r="T346" s="1147"/>
      <c r="U346" s="1147">
        <f t="shared" si="541"/>
        <v>0</v>
      </c>
      <c r="V346" s="1147"/>
      <c r="W346" s="1147"/>
      <c r="X346" s="1147">
        <f t="shared" si="542"/>
        <v>0</v>
      </c>
      <c r="Y346" s="1147"/>
      <c r="Z346" s="1147"/>
      <c r="AA346" s="1159">
        <f t="shared" si="535"/>
        <v>0</v>
      </c>
      <c r="AB346" s="1159">
        <f t="shared" si="536"/>
        <v>0</v>
      </c>
    </row>
    <row r="347" spans="2:28" s="5" customFormat="1" ht="12.75" customHeight="1" x14ac:dyDescent="0.15">
      <c r="B347" s="1135" t="s">
        <v>419</v>
      </c>
      <c r="C347" s="286" t="s">
        <v>580</v>
      </c>
      <c r="D347" s="14"/>
      <c r="E347" s="1136"/>
      <c r="F347" s="1137"/>
      <c r="G347" s="623">
        <f t="shared" ref="G347:Z347" si="543">SUM(G348:G352)</f>
        <v>0</v>
      </c>
      <c r="H347" s="16">
        <f t="shared" si="543"/>
        <v>0</v>
      </c>
      <c r="I347" s="16">
        <f t="shared" si="543"/>
        <v>0</v>
      </c>
      <c r="J347" s="16">
        <f t="shared" si="543"/>
        <v>0</v>
      </c>
      <c r="K347" s="16">
        <f t="shared" si="543"/>
        <v>0</v>
      </c>
      <c r="L347" s="16">
        <f t="shared" si="543"/>
        <v>0</v>
      </c>
      <c r="M347" s="16">
        <f t="shared" si="543"/>
        <v>0</v>
      </c>
      <c r="N347" s="16">
        <f t="shared" si="543"/>
        <v>0</v>
      </c>
      <c r="O347" s="16">
        <f t="shared" si="543"/>
        <v>0</v>
      </c>
      <c r="P347" s="16">
        <f t="shared" si="543"/>
        <v>0</v>
      </c>
      <c r="Q347" s="16">
        <f t="shared" si="543"/>
        <v>0</v>
      </c>
      <c r="R347" s="16">
        <f t="shared" si="543"/>
        <v>0</v>
      </c>
      <c r="S347" s="16">
        <f t="shared" si="543"/>
        <v>0</v>
      </c>
      <c r="T347" s="16">
        <f t="shared" si="543"/>
        <v>0</v>
      </c>
      <c r="U347" s="16">
        <f t="shared" si="543"/>
        <v>0</v>
      </c>
      <c r="V347" s="16">
        <f t="shared" si="543"/>
        <v>0</v>
      </c>
      <c r="W347" s="16">
        <f t="shared" si="543"/>
        <v>0</v>
      </c>
      <c r="X347" s="16">
        <f t="shared" si="543"/>
        <v>0</v>
      </c>
      <c r="Y347" s="16">
        <f t="shared" si="543"/>
        <v>0</v>
      </c>
      <c r="Z347" s="16">
        <f t="shared" si="543"/>
        <v>0</v>
      </c>
      <c r="AA347" s="1159">
        <f t="shared" si="535"/>
        <v>0</v>
      </c>
      <c r="AB347" s="1159">
        <f t="shared" si="536"/>
        <v>0</v>
      </c>
    </row>
    <row r="348" spans="2:28" s="5" customFormat="1" ht="12.75" customHeight="1" x14ac:dyDescent="0.2">
      <c r="B348" s="1564"/>
      <c r="C348" s="1138"/>
      <c r="D348" s="1565" t="s">
        <v>448</v>
      </c>
      <c r="E348" s="1139"/>
      <c r="F348" s="1140"/>
      <c r="G348" s="1160">
        <f>+E348*F348</f>
        <v>0</v>
      </c>
      <c r="H348" s="1140"/>
      <c r="I348" s="1148">
        <f t="shared" ref="I348:I370" si="544">J348+K348</f>
        <v>0</v>
      </c>
      <c r="J348" s="1148"/>
      <c r="K348" s="1148"/>
      <c r="L348" s="1148">
        <f t="shared" ref="L348:L352" si="545">M348+N348</f>
        <v>0</v>
      </c>
      <c r="M348" s="1148"/>
      <c r="N348" s="1148"/>
      <c r="O348" s="1148">
        <f t="shared" ref="O348:O352" si="546">P348+Q348</f>
        <v>0</v>
      </c>
      <c r="P348" s="1148"/>
      <c r="Q348" s="1148"/>
      <c r="R348" s="1148">
        <f t="shared" ref="R348:R352" si="547">S348+T348</f>
        <v>0</v>
      </c>
      <c r="S348" s="1148"/>
      <c r="T348" s="1148"/>
      <c r="U348" s="1148">
        <f t="shared" ref="U348:U352" si="548">V348+W348</f>
        <v>0</v>
      </c>
      <c r="V348" s="1148"/>
      <c r="W348" s="1148"/>
      <c r="X348" s="1148">
        <f t="shared" ref="X348:X352" si="549">Y348+Z348</f>
        <v>0</v>
      </c>
      <c r="Y348" s="1148"/>
      <c r="Z348" s="1148"/>
      <c r="AA348" s="1159">
        <f t="shared" si="535"/>
        <v>0</v>
      </c>
      <c r="AB348" s="1159">
        <f t="shared" si="536"/>
        <v>0</v>
      </c>
    </row>
    <row r="349" spans="2:28" s="5" customFormat="1" ht="12.75" customHeight="1" x14ac:dyDescent="0.2">
      <c r="B349" s="1564"/>
      <c r="C349" s="1138"/>
      <c r="D349" s="1565" t="s">
        <v>448</v>
      </c>
      <c r="E349" s="1139"/>
      <c r="F349" s="1140"/>
      <c r="G349" s="1160">
        <f>+E349*F349</f>
        <v>0</v>
      </c>
      <c r="H349" s="1149"/>
      <c r="I349" s="1137">
        <f t="shared" si="544"/>
        <v>0</v>
      </c>
      <c r="J349" s="1137"/>
      <c r="K349" s="1137"/>
      <c r="L349" s="1137">
        <f t="shared" si="545"/>
        <v>0</v>
      </c>
      <c r="M349" s="1137"/>
      <c r="N349" s="1137"/>
      <c r="O349" s="1137">
        <f t="shared" si="546"/>
        <v>0</v>
      </c>
      <c r="P349" s="1137"/>
      <c r="Q349" s="1137"/>
      <c r="R349" s="1137">
        <f t="shared" si="547"/>
        <v>0</v>
      </c>
      <c r="S349" s="1137"/>
      <c r="T349" s="1137"/>
      <c r="U349" s="1137">
        <f t="shared" si="548"/>
        <v>0</v>
      </c>
      <c r="V349" s="1137"/>
      <c r="W349" s="1137"/>
      <c r="X349" s="1137">
        <f t="shared" si="549"/>
        <v>0</v>
      </c>
      <c r="Y349" s="1137"/>
      <c r="Z349" s="1137"/>
      <c r="AA349" s="1159">
        <f t="shared" si="535"/>
        <v>0</v>
      </c>
      <c r="AB349" s="1159">
        <f t="shared" si="536"/>
        <v>0</v>
      </c>
    </row>
    <row r="350" spans="2:28" s="5" customFormat="1" ht="12.75" customHeight="1" x14ac:dyDescent="0.2">
      <c r="B350" s="1564"/>
      <c r="C350" s="1138"/>
      <c r="D350" s="1565" t="s">
        <v>448</v>
      </c>
      <c r="E350" s="1139"/>
      <c r="F350" s="1140"/>
      <c r="G350" s="1160">
        <f>+E350*F350</f>
        <v>0</v>
      </c>
      <c r="H350" s="1149"/>
      <c r="I350" s="1142">
        <f t="shared" si="544"/>
        <v>0</v>
      </c>
      <c r="J350" s="1142"/>
      <c r="K350" s="1142"/>
      <c r="L350" s="1142">
        <f t="shared" si="545"/>
        <v>0</v>
      </c>
      <c r="M350" s="1142"/>
      <c r="N350" s="1142"/>
      <c r="O350" s="1142">
        <f t="shared" si="546"/>
        <v>0</v>
      </c>
      <c r="P350" s="1142"/>
      <c r="Q350" s="1142"/>
      <c r="R350" s="1142">
        <f t="shared" si="547"/>
        <v>0</v>
      </c>
      <c r="S350" s="1142"/>
      <c r="T350" s="1142"/>
      <c r="U350" s="1142">
        <f t="shared" si="548"/>
        <v>0</v>
      </c>
      <c r="V350" s="1142"/>
      <c r="W350" s="1142"/>
      <c r="X350" s="1142">
        <f t="shared" si="549"/>
        <v>0</v>
      </c>
      <c r="Y350" s="1142"/>
      <c r="Z350" s="1142"/>
      <c r="AA350" s="1159">
        <f t="shared" si="535"/>
        <v>0</v>
      </c>
      <c r="AB350" s="1159">
        <f t="shared" si="536"/>
        <v>0</v>
      </c>
    </row>
    <row r="351" spans="2:28" s="5" customFormat="1" ht="12.75" customHeight="1" x14ac:dyDescent="0.2">
      <c r="B351" s="1564"/>
      <c r="C351" s="1138"/>
      <c r="D351" s="1565" t="s">
        <v>448</v>
      </c>
      <c r="E351" s="1139"/>
      <c r="F351" s="1140"/>
      <c r="G351" s="1160">
        <f>+E351*F351</f>
        <v>0</v>
      </c>
      <c r="H351" s="1149"/>
      <c r="I351" s="1142">
        <f t="shared" si="544"/>
        <v>0</v>
      </c>
      <c r="J351" s="1142"/>
      <c r="K351" s="1142"/>
      <c r="L351" s="1142">
        <f t="shared" si="545"/>
        <v>0</v>
      </c>
      <c r="M351" s="1142"/>
      <c r="N351" s="1142"/>
      <c r="O351" s="1142">
        <f t="shared" si="546"/>
        <v>0</v>
      </c>
      <c r="P351" s="1142"/>
      <c r="Q351" s="1142"/>
      <c r="R351" s="1142">
        <f t="shared" si="547"/>
        <v>0</v>
      </c>
      <c r="S351" s="1142"/>
      <c r="T351" s="1142"/>
      <c r="U351" s="1142">
        <f t="shared" si="548"/>
        <v>0</v>
      </c>
      <c r="V351" s="1142"/>
      <c r="W351" s="1142"/>
      <c r="X351" s="1142">
        <f t="shared" si="549"/>
        <v>0</v>
      </c>
      <c r="Y351" s="1142"/>
      <c r="Z351" s="1142"/>
      <c r="AA351" s="1159">
        <f t="shared" si="535"/>
        <v>0</v>
      </c>
      <c r="AB351" s="1159">
        <f t="shared" si="536"/>
        <v>0</v>
      </c>
    </row>
    <row r="352" spans="2:28" s="5" customFormat="1" ht="12.75" customHeight="1" x14ac:dyDescent="0.2">
      <c r="B352" s="1563"/>
      <c r="C352" s="1143"/>
      <c r="D352" s="1566" t="s">
        <v>448</v>
      </c>
      <c r="E352" s="1144"/>
      <c r="F352" s="1145"/>
      <c r="G352" s="1161">
        <f>+E352*F352</f>
        <v>0</v>
      </c>
      <c r="H352" s="1150"/>
      <c r="I352" s="1147">
        <f t="shared" si="544"/>
        <v>0</v>
      </c>
      <c r="J352" s="1147"/>
      <c r="K352" s="1147"/>
      <c r="L352" s="1147">
        <f t="shared" si="545"/>
        <v>0</v>
      </c>
      <c r="M352" s="1147"/>
      <c r="N352" s="1147"/>
      <c r="O352" s="1147">
        <f t="shared" si="546"/>
        <v>0</v>
      </c>
      <c r="P352" s="1147"/>
      <c r="Q352" s="1147"/>
      <c r="R352" s="1147">
        <f t="shared" si="547"/>
        <v>0</v>
      </c>
      <c r="S352" s="1147"/>
      <c r="T352" s="1147"/>
      <c r="U352" s="1147">
        <f t="shared" si="548"/>
        <v>0</v>
      </c>
      <c r="V352" s="1147"/>
      <c r="W352" s="1147"/>
      <c r="X352" s="1147">
        <f t="shared" si="549"/>
        <v>0</v>
      </c>
      <c r="Y352" s="1147"/>
      <c r="Z352" s="1147"/>
      <c r="AA352" s="1159">
        <f t="shared" si="535"/>
        <v>0</v>
      </c>
      <c r="AB352" s="1159">
        <f t="shared" si="536"/>
        <v>0</v>
      </c>
    </row>
    <row r="353" spans="2:28" s="5" customFormat="1" ht="12.75" customHeight="1" x14ac:dyDescent="0.15">
      <c r="B353" s="1135" t="s">
        <v>419</v>
      </c>
      <c r="C353" s="286" t="s">
        <v>581</v>
      </c>
      <c r="D353" s="14"/>
      <c r="E353" s="1136"/>
      <c r="F353" s="1137"/>
      <c r="G353" s="623">
        <f t="shared" ref="G353:Z353" si="550">SUM(G354:G358)</f>
        <v>0</v>
      </c>
      <c r="H353" s="16">
        <f t="shared" si="550"/>
        <v>0</v>
      </c>
      <c r="I353" s="16">
        <f t="shared" si="550"/>
        <v>0</v>
      </c>
      <c r="J353" s="16">
        <f t="shared" si="550"/>
        <v>0</v>
      </c>
      <c r="K353" s="16">
        <f t="shared" si="550"/>
        <v>0</v>
      </c>
      <c r="L353" s="16">
        <f t="shared" si="550"/>
        <v>0</v>
      </c>
      <c r="M353" s="16">
        <f t="shared" si="550"/>
        <v>0</v>
      </c>
      <c r="N353" s="16">
        <f t="shared" si="550"/>
        <v>0</v>
      </c>
      <c r="O353" s="16">
        <f t="shared" si="550"/>
        <v>0</v>
      </c>
      <c r="P353" s="16">
        <f t="shared" si="550"/>
        <v>0</v>
      </c>
      <c r="Q353" s="16">
        <f t="shared" si="550"/>
        <v>0</v>
      </c>
      <c r="R353" s="16">
        <f t="shared" si="550"/>
        <v>0</v>
      </c>
      <c r="S353" s="16">
        <f t="shared" si="550"/>
        <v>0</v>
      </c>
      <c r="T353" s="16">
        <f t="shared" si="550"/>
        <v>0</v>
      </c>
      <c r="U353" s="16">
        <f t="shared" si="550"/>
        <v>0</v>
      </c>
      <c r="V353" s="16">
        <f t="shared" si="550"/>
        <v>0</v>
      </c>
      <c r="W353" s="16">
        <f t="shared" si="550"/>
        <v>0</v>
      </c>
      <c r="X353" s="16">
        <f t="shared" si="550"/>
        <v>0</v>
      </c>
      <c r="Y353" s="16">
        <f t="shared" si="550"/>
        <v>0</v>
      </c>
      <c r="Z353" s="16">
        <f t="shared" si="550"/>
        <v>0</v>
      </c>
      <c r="AA353" s="1159">
        <f t="shared" si="535"/>
        <v>0</v>
      </c>
      <c r="AB353" s="1159">
        <f t="shared" si="536"/>
        <v>0</v>
      </c>
    </row>
    <row r="354" spans="2:28" s="5" customFormat="1" ht="12.75" customHeight="1" x14ac:dyDescent="0.2">
      <c r="B354" s="1564"/>
      <c r="C354" s="1138"/>
      <c r="D354" s="1565" t="s">
        <v>448</v>
      </c>
      <c r="E354" s="1139"/>
      <c r="F354" s="1140"/>
      <c r="G354" s="1160">
        <f>+E354*F354</f>
        <v>0</v>
      </c>
      <c r="H354" s="1137"/>
      <c r="I354" s="1148">
        <f t="shared" si="544"/>
        <v>0</v>
      </c>
      <c r="J354" s="1137"/>
      <c r="K354" s="1137"/>
      <c r="L354" s="1148">
        <f t="shared" ref="L354:L358" si="551">M354+N354</f>
        <v>0</v>
      </c>
      <c r="M354" s="1137"/>
      <c r="N354" s="1137"/>
      <c r="O354" s="1148">
        <f t="shared" ref="O354:O358" si="552">P354+Q354</f>
        <v>0</v>
      </c>
      <c r="P354" s="1137"/>
      <c r="Q354" s="1137"/>
      <c r="R354" s="1148">
        <f t="shared" ref="R354:R358" si="553">S354+T354</f>
        <v>0</v>
      </c>
      <c r="S354" s="1137"/>
      <c r="T354" s="1137"/>
      <c r="U354" s="1148">
        <f t="shared" ref="U354:U358" si="554">V354+W354</f>
        <v>0</v>
      </c>
      <c r="V354" s="1137"/>
      <c r="W354" s="1137"/>
      <c r="X354" s="1148">
        <f t="shared" ref="X354:X358" si="555">Y354+Z354</f>
        <v>0</v>
      </c>
      <c r="Y354" s="1137"/>
      <c r="Z354" s="1137"/>
      <c r="AA354" s="1159">
        <f t="shared" si="535"/>
        <v>0</v>
      </c>
      <c r="AB354" s="1159">
        <f t="shared" si="536"/>
        <v>0</v>
      </c>
    </row>
    <row r="355" spans="2:28" s="5" customFormat="1" ht="12.75" customHeight="1" x14ac:dyDescent="0.2">
      <c r="B355" s="1564"/>
      <c r="C355" s="1138"/>
      <c r="D355" s="1565" t="s">
        <v>448</v>
      </c>
      <c r="E355" s="1139"/>
      <c r="F355" s="1140"/>
      <c r="G355" s="1160">
        <f>+E355*F355</f>
        <v>0</v>
      </c>
      <c r="H355" s="1137"/>
      <c r="I355" s="1137">
        <f t="shared" si="544"/>
        <v>0</v>
      </c>
      <c r="J355" s="1137"/>
      <c r="K355" s="1137"/>
      <c r="L355" s="1137">
        <f t="shared" si="551"/>
        <v>0</v>
      </c>
      <c r="M355" s="1137"/>
      <c r="N355" s="1137"/>
      <c r="O355" s="1137">
        <f t="shared" si="552"/>
        <v>0</v>
      </c>
      <c r="P355" s="1137"/>
      <c r="Q355" s="1137"/>
      <c r="R355" s="1137">
        <f t="shared" si="553"/>
        <v>0</v>
      </c>
      <c r="S355" s="1137"/>
      <c r="T355" s="1137"/>
      <c r="U355" s="1137">
        <f t="shared" si="554"/>
        <v>0</v>
      </c>
      <c r="V355" s="1137"/>
      <c r="W355" s="1137"/>
      <c r="X355" s="1137">
        <f t="shared" si="555"/>
        <v>0</v>
      </c>
      <c r="Y355" s="1137"/>
      <c r="Z355" s="1137"/>
      <c r="AA355" s="1159">
        <f t="shared" si="535"/>
        <v>0</v>
      </c>
      <c r="AB355" s="1159">
        <f t="shared" si="536"/>
        <v>0</v>
      </c>
    </row>
    <row r="356" spans="2:28" s="5" customFormat="1" ht="12.75" customHeight="1" x14ac:dyDescent="0.2">
      <c r="B356" s="1564"/>
      <c r="C356" s="1138"/>
      <c r="D356" s="1565" t="s">
        <v>448</v>
      </c>
      <c r="E356" s="1139"/>
      <c r="F356" s="1140"/>
      <c r="G356" s="1160">
        <f>+E356*F356</f>
        <v>0</v>
      </c>
      <c r="H356" s="1141"/>
      <c r="I356" s="1142">
        <f t="shared" si="544"/>
        <v>0</v>
      </c>
      <c r="J356" s="1142"/>
      <c r="K356" s="1142"/>
      <c r="L356" s="1142">
        <f t="shared" si="551"/>
        <v>0</v>
      </c>
      <c r="M356" s="1142"/>
      <c r="N356" s="1142"/>
      <c r="O356" s="1142">
        <f t="shared" si="552"/>
        <v>0</v>
      </c>
      <c r="P356" s="1142"/>
      <c r="Q356" s="1142"/>
      <c r="R356" s="1142">
        <f t="shared" si="553"/>
        <v>0</v>
      </c>
      <c r="S356" s="1142"/>
      <c r="T356" s="1142"/>
      <c r="U356" s="1142">
        <f t="shared" si="554"/>
        <v>0</v>
      </c>
      <c r="V356" s="1142"/>
      <c r="W356" s="1142"/>
      <c r="X356" s="1142">
        <f t="shared" si="555"/>
        <v>0</v>
      </c>
      <c r="Y356" s="1142"/>
      <c r="Z356" s="1142"/>
      <c r="AA356" s="1159">
        <f t="shared" si="535"/>
        <v>0</v>
      </c>
      <c r="AB356" s="1159">
        <f t="shared" si="536"/>
        <v>0</v>
      </c>
    </row>
    <row r="357" spans="2:28" s="5" customFormat="1" ht="12.75" customHeight="1" x14ac:dyDescent="0.2">
      <c r="B357" s="1564"/>
      <c r="C357" s="1138"/>
      <c r="D357" s="1565" t="s">
        <v>448</v>
      </c>
      <c r="E357" s="1139"/>
      <c r="F357" s="1140"/>
      <c r="G357" s="1160">
        <f>+E357*F357</f>
        <v>0</v>
      </c>
      <c r="H357" s="1141"/>
      <c r="I357" s="1142">
        <f t="shared" si="544"/>
        <v>0</v>
      </c>
      <c r="J357" s="1142"/>
      <c r="K357" s="1142"/>
      <c r="L357" s="1142">
        <f t="shared" si="551"/>
        <v>0</v>
      </c>
      <c r="M357" s="1142"/>
      <c r="N357" s="1142"/>
      <c r="O357" s="1142">
        <f t="shared" si="552"/>
        <v>0</v>
      </c>
      <c r="P357" s="1142"/>
      <c r="Q357" s="1142"/>
      <c r="R357" s="1142">
        <f t="shared" si="553"/>
        <v>0</v>
      </c>
      <c r="S357" s="1142"/>
      <c r="T357" s="1142"/>
      <c r="U357" s="1142">
        <f t="shared" si="554"/>
        <v>0</v>
      </c>
      <c r="V357" s="1142"/>
      <c r="W357" s="1142"/>
      <c r="X357" s="1142">
        <f t="shared" si="555"/>
        <v>0</v>
      </c>
      <c r="Y357" s="1142"/>
      <c r="Z357" s="1142"/>
      <c r="AA357" s="1159">
        <f t="shared" si="535"/>
        <v>0</v>
      </c>
      <c r="AB357" s="1159">
        <f t="shared" si="536"/>
        <v>0</v>
      </c>
    </row>
    <row r="358" spans="2:28" s="5" customFormat="1" ht="12.75" customHeight="1" x14ac:dyDescent="0.2">
      <c r="B358" s="1563"/>
      <c r="C358" s="1143"/>
      <c r="D358" s="1566" t="s">
        <v>448</v>
      </c>
      <c r="E358" s="1144"/>
      <c r="F358" s="1145"/>
      <c r="G358" s="1161">
        <f>+E358*F358</f>
        <v>0</v>
      </c>
      <c r="H358" s="1146"/>
      <c r="I358" s="1147">
        <f t="shared" si="544"/>
        <v>0</v>
      </c>
      <c r="J358" s="1147"/>
      <c r="K358" s="1147"/>
      <c r="L358" s="1147">
        <f t="shared" si="551"/>
        <v>0</v>
      </c>
      <c r="M358" s="1147"/>
      <c r="N358" s="1147"/>
      <c r="O358" s="1147">
        <f t="shared" si="552"/>
        <v>0</v>
      </c>
      <c r="P358" s="1147"/>
      <c r="Q358" s="1147"/>
      <c r="R358" s="1147">
        <f t="shared" si="553"/>
        <v>0</v>
      </c>
      <c r="S358" s="1147"/>
      <c r="T358" s="1147"/>
      <c r="U358" s="1147">
        <f t="shared" si="554"/>
        <v>0</v>
      </c>
      <c r="V358" s="1147"/>
      <c r="W358" s="1147"/>
      <c r="X358" s="1147">
        <f t="shared" si="555"/>
        <v>0</v>
      </c>
      <c r="Y358" s="1147"/>
      <c r="Z358" s="1147"/>
      <c r="AA358" s="1159">
        <f t="shared" si="535"/>
        <v>0</v>
      </c>
      <c r="AB358" s="1159">
        <f t="shared" si="536"/>
        <v>0</v>
      </c>
    </row>
    <row r="359" spans="2:28" s="5" customFormat="1" ht="12.75" customHeight="1" x14ac:dyDescent="0.15">
      <c r="B359" s="1135" t="s">
        <v>419</v>
      </c>
      <c r="C359" s="286" t="s">
        <v>582</v>
      </c>
      <c r="D359" s="14"/>
      <c r="E359" s="1136"/>
      <c r="F359" s="1137"/>
      <c r="G359" s="623">
        <f t="shared" ref="G359:Z359" si="556">SUM(G360:G364)</f>
        <v>0</v>
      </c>
      <c r="H359" s="16">
        <f t="shared" si="556"/>
        <v>0</v>
      </c>
      <c r="I359" s="16">
        <f t="shared" si="556"/>
        <v>0</v>
      </c>
      <c r="J359" s="16">
        <f t="shared" si="556"/>
        <v>0</v>
      </c>
      <c r="K359" s="16">
        <f t="shared" si="556"/>
        <v>0</v>
      </c>
      <c r="L359" s="16">
        <f t="shared" si="556"/>
        <v>0</v>
      </c>
      <c r="M359" s="16">
        <f t="shared" si="556"/>
        <v>0</v>
      </c>
      <c r="N359" s="16">
        <f t="shared" si="556"/>
        <v>0</v>
      </c>
      <c r="O359" s="16">
        <f t="shared" si="556"/>
        <v>0</v>
      </c>
      <c r="P359" s="16">
        <f t="shared" si="556"/>
        <v>0</v>
      </c>
      <c r="Q359" s="16">
        <f t="shared" si="556"/>
        <v>0</v>
      </c>
      <c r="R359" s="16">
        <f t="shared" si="556"/>
        <v>0</v>
      </c>
      <c r="S359" s="16">
        <f t="shared" si="556"/>
        <v>0</v>
      </c>
      <c r="T359" s="16">
        <f t="shared" si="556"/>
        <v>0</v>
      </c>
      <c r="U359" s="16">
        <f t="shared" si="556"/>
        <v>0</v>
      </c>
      <c r="V359" s="16">
        <f t="shared" si="556"/>
        <v>0</v>
      </c>
      <c r="W359" s="16">
        <f t="shared" si="556"/>
        <v>0</v>
      </c>
      <c r="X359" s="16">
        <f t="shared" si="556"/>
        <v>0</v>
      </c>
      <c r="Y359" s="16">
        <f t="shared" si="556"/>
        <v>0</v>
      </c>
      <c r="Z359" s="16">
        <f t="shared" si="556"/>
        <v>0</v>
      </c>
      <c r="AA359" s="1159">
        <f t="shared" si="535"/>
        <v>0</v>
      </c>
      <c r="AB359" s="1159">
        <f t="shared" si="536"/>
        <v>0</v>
      </c>
    </row>
    <row r="360" spans="2:28" s="5" customFormat="1" ht="12.75" customHeight="1" x14ac:dyDescent="0.2">
      <c r="B360" s="1564"/>
      <c r="C360" s="1138"/>
      <c r="D360" s="1565" t="s">
        <v>448</v>
      </c>
      <c r="E360" s="1139"/>
      <c r="F360" s="1140"/>
      <c r="G360" s="1160">
        <f>+E360*F360</f>
        <v>0</v>
      </c>
      <c r="H360" s="1137"/>
      <c r="I360" s="1148">
        <f t="shared" si="544"/>
        <v>0</v>
      </c>
      <c r="J360" s="1142"/>
      <c r="K360" s="1142"/>
      <c r="L360" s="1148">
        <f t="shared" ref="L360:L364" si="557">M360+N360</f>
        <v>0</v>
      </c>
      <c r="M360" s="1142"/>
      <c r="N360" s="1142"/>
      <c r="O360" s="1148">
        <f t="shared" ref="O360:O364" si="558">P360+Q360</f>
        <v>0</v>
      </c>
      <c r="P360" s="1142"/>
      <c r="Q360" s="1142"/>
      <c r="R360" s="1148">
        <f t="shared" ref="R360:R364" si="559">S360+T360</f>
        <v>0</v>
      </c>
      <c r="S360" s="1142"/>
      <c r="T360" s="1142"/>
      <c r="U360" s="1148">
        <f t="shared" ref="U360:U364" si="560">V360+W360</f>
        <v>0</v>
      </c>
      <c r="V360" s="1142"/>
      <c r="W360" s="1142"/>
      <c r="X360" s="1148">
        <f t="shared" ref="X360:X364" si="561">Y360+Z360</f>
        <v>0</v>
      </c>
      <c r="Y360" s="1142"/>
      <c r="Z360" s="1142"/>
      <c r="AA360" s="1159">
        <f t="shared" si="535"/>
        <v>0</v>
      </c>
      <c r="AB360" s="1159">
        <f t="shared" si="536"/>
        <v>0</v>
      </c>
    </row>
    <row r="361" spans="2:28" s="5" customFormat="1" ht="12.75" customHeight="1" x14ac:dyDescent="0.2">
      <c r="B361" s="1564"/>
      <c r="C361" s="1138"/>
      <c r="D361" s="1565" t="s">
        <v>448</v>
      </c>
      <c r="E361" s="1139"/>
      <c r="F361" s="1140"/>
      <c r="G361" s="1160">
        <f>+E361*F361</f>
        <v>0</v>
      </c>
      <c r="H361" s="1137"/>
      <c r="I361" s="1137">
        <f t="shared" si="544"/>
        <v>0</v>
      </c>
      <c r="J361" s="1142"/>
      <c r="K361" s="1142"/>
      <c r="L361" s="1137">
        <f t="shared" si="557"/>
        <v>0</v>
      </c>
      <c r="M361" s="1142"/>
      <c r="N361" s="1142"/>
      <c r="O361" s="1137">
        <f t="shared" si="558"/>
        <v>0</v>
      </c>
      <c r="P361" s="1142"/>
      <c r="Q361" s="1142"/>
      <c r="R361" s="1137">
        <f t="shared" si="559"/>
        <v>0</v>
      </c>
      <c r="S361" s="1142"/>
      <c r="T361" s="1142"/>
      <c r="U361" s="1137">
        <f t="shared" si="560"/>
        <v>0</v>
      </c>
      <c r="V361" s="1142"/>
      <c r="W361" s="1142"/>
      <c r="X361" s="1137">
        <f t="shared" si="561"/>
        <v>0</v>
      </c>
      <c r="Y361" s="1142"/>
      <c r="Z361" s="1142"/>
      <c r="AA361" s="1159">
        <f t="shared" si="535"/>
        <v>0</v>
      </c>
      <c r="AB361" s="1159">
        <f t="shared" si="536"/>
        <v>0</v>
      </c>
    </row>
    <row r="362" spans="2:28" s="5" customFormat="1" ht="12.75" customHeight="1" x14ac:dyDescent="0.2">
      <c r="B362" s="1564"/>
      <c r="C362" s="1138"/>
      <c r="D362" s="1565" t="s">
        <v>448</v>
      </c>
      <c r="E362" s="1139"/>
      <c r="F362" s="1140"/>
      <c r="G362" s="1160">
        <f>+E362*F362</f>
        <v>0</v>
      </c>
      <c r="H362" s="1141"/>
      <c r="I362" s="1142">
        <f t="shared" si="544"/>
        <v>0</v>
      </c>
      <c r="J362" s="1142"/>
      <c r="K362" s="1142"/>
      <c r="L362" s="1142">
        <f t="shared" si="557"/>
        <v>0</v>
      </c>
      <c r="M362" s="1142"/>
      <c r="N362" s="1142"/>
      <c r="O362" s="1142">
        <f t="shared" si="558"/>
        <v>0</v>
      </c>
      <c r="P362" s="1142"/>
      <c r="Q362" s="1142"/>
      <c r="R362" s="1142">
        <f t="shared" si="559"/>
        <v>0</v>
      </c>
      <c r="S362" s="1142"/>
      <c r="T362" s="1142"/>
      <c r="U362" s="1142">
        <f t="shared" si="560"/>
        <v>0</v>
      </c>
      <c r="V362" s="1142"/>
      <c r="W362" s="1142"/>
      <c r="X362" s="1142">
        <f t="shared" si="561"/>
        <v>0</v>
      </c>
      <c r="Y362" s="1142"/>
      <c r="Z362" s="1142"/>
      <c r="AA362" s="1159">
        <f t="shared" si="535"/>
        <v>0</v>
      </c>
      <c r="AB362" s="1159">
        <f t="shared" si="536"/>
        <v>0</v>
      </c>
    </row>
    <row r="363" spans="2:28" s="5" customFormat="1" ht="12.75" customHeight="1" x14ac:dyDescent="0.2">
      <c r="B363" s="1564"/>
      <c r="C363" s="1138"/>
      <c r="D363" s="1565" t="s">
        <v>448</v>
      </c>
      <c r="E363" s="1139"/>
      <c r="F363" s="1140"/>
      <c r="G363" s="1160">
        <f>+E363*F363</f>
        <v>0</v>
      </c>
      <c r="H363" s="1141"/>
      <c r="I363" s="1142">
        <f t="shared" si="544"/>
        <v>0</v>
      </c>
      <c r="J363" s="1142"/>
      <c r="K363" s="1142"/>
      <c r="L363" s="1142">
        <f t="shared" si="557"/>
        <v>0</v>
      </c>
      <c r="M363" s="1142"/>
      <c r="N363" s="1142"/>
      <c r="O363" s="1142">
        <f t="shared" si="558"/>
        <v>0</v>
      </c>
      <c r="P363" s="1142"/>
      <c r="Q363" s="1142"/>
      <c r="R363" s="1142">
        <f t="shared" si="559"/>
        <v>0</v>
      </c>
      <c r="S363" s="1142"/>
      <c r="T363" s="1142"/>
      <c r="U363" s="1142">
        <f t="shared" si="560"/>
        <v>0</v>
      </c>
      <c r="V363" s="1142"/>
      <c r="W363" s="1142"/>
      <c r="X363" s="1142">
        <f t="shared" si="561"/>
        <v>0</v>
      </c>
      <c r="Y363" s="1142"/>
      <c r="Z363" s="1142"/>
      <c r="AA363" s="1159">
        <f t="shared" si="535"/>
        <v>0</v>
      </c>
      <c r="AB363" s="1159">
        <f t="shared" si="536"/>
        <v>0</v>
      </c>
    </row>
    <row r="364" spans="2:28" s="5" customFormat="1" ht="12.75" customHeight="1" x14ac:dyDescent="0.2">
      <c r="B364" s="1563"/>
      <c r="C364" s="1143"/>
      <c r="D364" s="1566" t="s">
        <v>448</v>
      </c>
      <c r="E364" s="1144"/>
      <c r="F364" s="1145"/>
      <c r="G364" s="1161">
        <f>+E364*F364</f>
        <v>0</v>
      </c>
      <c r="H364" s="1146"/>
      <c r="I364" s="1147">
        <f t="shared" si="544"/>
        <v>0</v>
      </c>
      <c r="J364" s="1147"/>
      <c r="K364" s="1147"/>
      <c r="L364" s="1147">
        <f t="shared" si="557"/>
        <v>0</v>
      </c>
      <c r="M364" s="1147"/>
      <c r="N364" s="1147"/>
      <c r="O364" s="1147">
        <f t="shared" si="558"/>
        <v>0</v>
      </c>
      <c r="P364" s="1147"/>
      <c r="Q364" s="1147"/>
      <c r="R364" s="1147">
        <f t="shared" si="559"/>
        <v>0</v>
      </c>
      <c r="S364" s="1147"/>
      <c r="T364" s="1147"/>
      <c r="U364" s="1147">
        <f t="shared" si="560"/>
        <v>0</v>
      </c>
      <c r="V364" s="1147"/>
      <c r="W364" s="1147"/>
      <c r="X364" s="1147">
        <f t="shared" si="561"/>
        <v>0</v>
      </c>
      <c r="Y364" s="1147"/>
      <c r="Z364" s="1147"/>
      <c r="AA364" s="1159">
        <f t="shared" si="535"/>
        <v>0</v>
      </c>
      <c r="AB364" s="1159">
        <f t="shared" si="536"/>
        <v>0</v>
      </c>
    </row>
    <row r="365" spans="2:28" s="5" customFormat="1" ht="12.75" customHeight="1" x14ac:dyDescent="0.15">
      <c r="B365" s="1135" t="s">
        <v>419</v>
      </c>
      <c r="C365" s="286" t="s">
        <v>583</v>
      </c>
      <c r="D365" s="14"/>
      <c r="E365" s="1136"/>
      <c r="F365" s="1137"/>
      <c r="G365" s="623">
        <f t="shared" ref="G365:Z365" si="562">SUM(G366:G370)</f>
        <v>0</v>
      </c>
      <c r="H365" s="16">
        <f t="shared" si="562"/>
        <v>0</v>
      </c>
      <c r="I365" s="16">
        <f t="shared" si="562"/>
        <v>0</v>
      </c>
      <c r="J365" s="20">
        <f t="shared" si="562"/>
        <v>0</v>
      </c>
      <c r="K365" s="20">
        <f t="shared" si="562"/>
        <v>0</v>
      </c>
      <c r="L365" s="16">
        <f t="shared" si="562"/>
        <v>0</v>
      </c>
      <c r="M365" s="20">
        <f t="shared" si="562"/>
        <v>0</v>
      </c>
      <c r="N365" s="20">
        <f t="shared" si="562"/>
        <v>0</v>
      </c>
      <c r="O365" s="16">
        <f t="shared" si="562"/>
        <v>0</v>
      </c>
      <c r="P365" s="20">
        <f t="shared" si="562"/>
        <v>0</v>
      </c>
      <c r="Q365" s="20">
        <f t="shared" si="562"/>
        <v>0</v>
      </c>
      <c r="R365" s="16">
        <f t="shared" si="562"/>
        <v>0</v>
      </c>
      <c r="S365" s="20">
        <f t="shared" si="562"/>
        <v>0</v>
      </c>
      <c r="T365" s="20">
        <f t="shared" si="562"/>
        <v>0</v>
      </c>
      <c r="U365" s="16">
        <f t="shared" si="562"/>
        <v>0</v>
      </c>
      <c r="V365" s="20">
        <f t="shared" si="562"/>
        <v>0</v>
      </c>
      <c r="W365" s="20">
        <f t="shared" si="562"/>
        <v>0</v>
      </c>
      <c r="X365" s="16">
        <f t="shared" si="562"/>
        <v>0</v>
      </c>
      <c r="Y365" s="20">
        <f t="shared" si="562"/>
        <v>0</v>
      </c>
      <c r="Z365" s="20">
        <f t="shared" si="562"/>
        <v>0</v>
      </c>
      <c r="AA365" s="1159">
        <f t="shared" si="535"/>
        <v>0</v>
      </c>
      <c r="AB365" s="1159">
        <f t="shared" si="536"/>
        <v>0</v>
      </c>
    </row>
    <row r="366" spans="2:28" s="5" customFormat="1" ht="12.75" customHeight="1" x14ac:dyDescent="0.2">
      <c r="B366" s="1564"/>
      <c r="C366" s="1138"/>
      <c r="D366" s="1565" t="s">
        <v>448</v>
      </c>
      <c r="E366" s="1139"/>
      <c r="F366" s="1140"/>
      <c r="G366" s="1160">
        <f>+E366*F366</f>
        <v>0</v>
      </c>
      <c r="H366" s="1137"/>
      <c r="I366" s="1148">
        <f t="shared" si="544"/>
        <v>0</v>
      </c>
      <c r="J366" s="1137"/>
      <c r="K366" s="1137"/>
      <c r="L366" s="1148">
        <f t="shared" ref="L366:L370" si="563">M366+N366</f>
        <v>0</v>
      </c>
      <c r="M366" s="1137"/>
      <c r="N366" s="1137"/>
      <c r="O366" s="1148">
        <f t="shared" ref="O366:O370" si="564">P366+Q366</f>
        <v>0</v>
      </c>
      <c r="P366" s="1137"/>
      <c r="Q366" s="1137"/>
      <c r="R366" s="1148">
        <f t="shared" ref="R366:R370" si="565">S366+T366</f>
        <v>0</v>
      </c>
      <c r="S366" s="1137"/>
      <c r="T366" s="1137"/>
      <c r="U366" s="1148">
        <f t="shared" ref="U366:U370" si="566">V366+W366</f>
        <v>0</v>
      </c>
      <c r="V366" s="1137"/>
      <c r="W366" s="1137"/>
      <c r="X366" s="1148">
        <f t="shared" ref="X366:X370" si="567">Y366+Z366</f>
        <v>0</v>
      </c>
      <c r="Y366" s="1137"/>
      <c r="Z366" s="1137"/>
      <c r="AA366" s="1159">
        <f t="shared" si="535"/>
        <v>0</v>
      </c>
      <c r="AB366" s="1159">
        <f t="shared" si="536"/>
        <v>0</v>
      </c>
    </row>
    <row r="367" spans="2:28" s="5" customFormat="1" ht="12.75" customHeight="1" x14ac:dyDescent="0.2">
      <c r="B367" s="1564"/>
      <c r="C367" s="1138"/>
      <c r="D367" s="1565" t="s">
        <v>448</v>
      </c>
      <c r="E367" s="1139"/>
      <c r="F367" s="1140"/>
      <c r="G367" s="1160">
        <f>+E367*F367</f>
        <v>0</v>
      </c>
      <c r="H367" s="1137"/>
      <c r="I367" s="1137">
        <f t="shared" si="544"/>
        <v>0</v>
      </c>
      <c r="J367" s="1137"/>
      <c r="K367" s="1137"/>
      <c r="L367" s="1137">
        <f t="shared" si="563"/>
        <v>0</v>
      </c>
      <c r="M367" s="1137"/>
      <c r="N367" s="1137"/>
      <c r="O367" s="1137">
        <f t="shared" si="564"/>
        <v>0</v>
      </c>
      <c r="P367" s="1137"/>
      <c r="Q367" s="1137"/>
      <c r="R367" s="1137">
        <f t="shared" si="565"/>
        <v>0</v>
      </c>
      <c r="S367" s="1137"/>
      <c r="T367" s="1137"/>
      <c r="U367" s="1137">
        <f t="shared" si="566"/>
        <v>0</v>
      </c>
      <c r="V367" s="1137"/>
      <c r="W367" s="1137"/>
      <c r="X367" s="1137">
        <f t="shared" si="567"/>
        <v>0</v>
      </c>
      <c r="Y367" s="1137"/>
      <c r="Z367" s="1137"/>
      <c r="AA367" s="1159">
        <f t="shared" si="535"/>
        <v>0</v>
      </c>
      <c r="AB367" s="1159">
        <f t="shared" si="536"/>
        <v>0</v>
      </c>
    </row>
    <row r="368" spans="2:28" s="5" customFormat="1" ht="12.75" customHeight="1" x14ac:dyDescent="0.2">
      <c r="B368" s="1564"/>
      <c r="C368" s="1138"/>
      <c r="D368" s="1565" t="s">
        <v>448</v>
      </c>
      <c r="E368" s="1139"/>
      <c r="F368" s="1140"/>
      <c r="G368" s="1160">
        <f>+E368*F368</f>
        <v>0</v>
      </c>
      <c r="H368" s="1141"/>
      <c r="I368" s="1142">
        <f t="shared" si="544"/>
        <v>0</v>
      </c>
      <c r="J368" s="1142"/>
      <c r="K368" s="1142"/>
      <c r="L368" s="1142">
        <f t="shared" si="563"/>
        <v>0</v>
      </c>
      <c r="M368" s="1142"/>
      <c r="N368" s="1142"/>
      <c r="O368" s="1142">
        <f t="shared" si="564"/>
        <v>0</v>
      </c>
      <c r="P368" s="1142"/>
      <c r="Q368" s="1142"/>
      <c r="R368" s="1142">
        <f t="shared" si="565"/>
        <v>0</v>
      </c>
      <c r="S368" s="1142"/>
      <c r="T368" s="1142"/>
      <c r="U368" s="1142">
        <f t="shared" si="566"/>
        <v>0</v>
      </c>
      <c r="V368" s="1142"/>
      <c r="W368" s="1142"/>
      <c r="X368" s="1142">
        <f t="shared" si="567"/>
        <v>0</v>
      </c>
      <c r="Y368" s="1142"/>
      <c r="Z368" s="1142"/>
      <c r="AA368" s="1159">
        <f t="shared" si="535"/>
        <v>0</v>
      </c>
      <c r="AB368" s="1159">
        <f t="shared" si="536"/>
        <v>0</v>
      </c>
    </row>
    <row r="369" spans="2:28" s="5" customFormat="1" ht="12.75" customHeight="1" x14ac:dyDescent="0.2">
      <c r="B369" s="1564"/>
      <c r="C369" s="1138"/>
      <c r="D369" s="1565" t="s">
        <v>448</v>
      </c>
      <c r="E369" s="1139"/>
      <c r="F369" s="1140"/>
      <c r="G369" s="1160">
        <f>+E369*F369</f>
        <v>0</v>
      </c>
      <c r="H369" s="1141"/>
      <c r="I369" s="1142">
        <f t="shared" si="544"/>
        <v>0</v>
      </c>
      <c r="J369" s="1142"/>
      <c r="K369" s="1142"/>
      <c r="L369" s="1142">
        <f t="shared" si="563"/>
        <v>0</v>
      </c>
      <c r="M369" s="1142"/>
      <c r="N369" s="1142"/>
      <c r="O369" s="1142">
        <f t="shared" si="564"/>
        <v>0</v>
      </c>
      <c r="P369" s="1142"/>
      <c r="Q369" s="1142"/>
      <c r="R369" s="1142">
        <f t="shared" si="565"/>
        <v>0</v>
      </c>
      <c r="S369" s="1142"/>
      <c r="T369" s="1142"/>
      <c r="U369" s="1142">
        <f t="shared" si="566"/>
        <v>0</v>
      </c>
      <c r="V369" s="1142"/>
      <c r="W369" s="1142"/>
      <c r="X369" s="1142">
        <f t="shared" si="567"/>
        <v>0</v>
      </c>
      <c r="Y369" s="1142"/>
      <c r="Z369" s="1142"/>
      <c r="AA369" s="1159">
        <f t="shared" si="535"/>
        <v>0</v>
      </c>
      <c r="AB369" s="1159">
        <f t="shared" si="536"/>
        <v>0</v>
      </c>
    </row>
    <row r="370" spans="2:28" s="5" customFormat="1" ht="12.75" customHeight="1" x14ac:dyDescent="0.2">
      <c r="B370" s="1563"/>
      <c r="C370" s="1143"/>
      <c r="D370" s="1566" t="s">
        <v>448</v>
      </c>
      <c r="E370" s="1144"/>
      <c r="F370" s="1145"/>
      <c r="G370" s="1160">
        <f>+E370*F370</f>
        <v>0</v>
      </c>
      <c r="H370" s="1141"/>
      <c r="I370" s="1147">
        <f t="shared" si="544"/>
        <v>0</v>
      </c>
      <c r="J370" s="1142"/>
      <c r="K370" s="1142"/>
      <c r="L370" s="1147">
        <f t="shared" si="563"/>
        <v>0</v>
      </c>
      <c r="M370" s="1142"/>
      <c r="N370" s="1142"/>
      <c r="O370" s="1147">
        <f t="shared" si="564"/>
        <v>0</v>
      </c>
      <c r="P370" s="1142"/>
      <c r="Q370" s="1142"/>
      <c r="R370" s="1147">
        <f t="shared" si="565"/>
        <v>0</v>
      </c>
      <c r="S370" s="1142"/>
      <c r="T370" s="1142"/>
      <c r="U370" s="1147">
        <f t="shared" si="566"/>
        <v>0</v>
      </c>
      <c r="V370" s="1142"/>
      <c r="W370" s="1142"/>
      <c r="X370" s="1147">
        <f t="shared" si="567"/>
        <v>0</v>
      </c>
      <c r="Y370" s="1142"/>
      <c r="Z370" s="1142"/>
      <c r="AA370" s="1159">
        <f t="shared" si="535"/>
        <v>0</v>
      </c>
      <c r="AB370" s="1159">
        <f t="shared" si="536"/>
        <v>0</v>
      </c>
    </row>
    <row r="371" spans="2:28" s="47" customFormat="1" ht="26.25" customHeight="1" x14ac:dyDescent="0.15">
      <c r="B371" s="52">
        <f>+'CRONOGRAMA ACTIVIDADES'!C93</f>
        <v>0</v>
      </c>
      <c r="C371" s="232" t="str">
        <f>+'CRONOGRAMA ACTIVIDADES'!B93</f>
        <v>3.3.2</v>
      </c>
      <c r="D371" s="625" t="str">
        <f>+'CRONOGRAMA ACTIVIDADES'!D93</f>
        <v>Unidad medida</v>
      </c>
      <c r="E371" s="626">
        <f>+'CRONOGRAMA ACTIVIDADES'!E93</f>
        <v>0</v>
      </c>
      <c r="F371" s="624"/>
      <c r="G371" s="624">
        <f t="shared" ref="G371:Z371" si="568">+G373+G379+G385+G391+G397</f>
        <v>0</v>
      </c>
      <c r="H371" s="12">
        <f t="shared" si="568"/>
        <v>0</v>
      </c>
      <c r="I371" s="12">
        <f t="shared" si="568"/>
        <v>0</v>
      </c>
      <c r="J371" s="12">
        <f t="shared" si="568"/>
        <v>0</v>
      </c>
      <c r="K371" s="12">
        <f t="shared" si="568"/>
        <v>0</v>
      </c>
      <c r="L371" s="12">
        <f t="shared" si="568"/>
        <v>0</v>
      </c>
      <c r="M371" s="12">
        <f t="shared" si="568"/>
        <v>0</v>
      </c>
      <c r="N371" s="12">
        <f t="shared" si="568"/>
        <v>0</v>
      </c>
      <c r="O371" s="12">
        <f t="shared" si="568"/>
        <v>0</v>
      </c>
      <c r="P371" s="12">
        <f t="shared" si="568"/>
        <v>0</v>
      </c>
      <c r="Q371" s="12">
        <f t="shared" si="568"/>
        <v>0</v>
      </c>
      <c r="R371" s="12">
        <f t="shared" si="568"/>
        <v>0</v>
      </c>
      <c r="S371" s="12">
        <f t="shared" si="568"/>
        <v>0</v>
      </c>
      <c r="T371" s="12">
        <f t="shared" si="568"/>
        <v>0</v>
      </c>
      <c r="U371" s="12">
        <f t="shared" si="568"/>
        <v>0</v>
      </c>
      <c r="V371" s="12">
        <f t="shared" si="568"/>
        <v>0</v>
      </c>
      <c r="W371" s="12">
        <f t="shared" si="568"/>
        <v>0</v>
      </c>
      <c r="X371" s="12">
        <f t="shared" si="568"/>
        <v>0</v>
      </c>
      <c r="Y371" s="12">
        <f t="shared" si="568"/>
        <v>0</v>
      </c>
      <c r="Z371" s="12">
        <f t="shared" si="568"/>
        <v>0</v>
      </c>
      <c r="AA371" s="1159">
        <f>X371+U371+R371+O371+L371+I371+H371</f>
        <v>0</v>
      </c>
      <c r="AB371" s="1159">
        <f>+AA371-G371</f>
        <v>0</v>
      </c>
    </row>
    <row r="372" spans="2:28" s="5" customFormat="1" ht="26.25" customHeight="1" x14ac:dyDescent="0.15">
      <c r="B372" s="633" t="s">
        <v>768</v>
      </c>
      <c r="C372" s="634"/>
      <c r="D372" s="2014"/>
      <c r="E372" s="2015"/>
      <c r="F372" s="2015"/>
      <c r="G372" s="2015"/>
      <c r="H372" s="2015"/>
      <c r="I372" s="2015"/>
      <c r="J372" s="2015"/>
      <c r="K372" s="2015"/>
      <c r="L372" s="2015"/>
      <c r="M372" s="2015"/>
      <c r="N372" s="2015"/>
      <c r="O372" s="2015"/>
      <c r="P372" s="2015"/>
      <c r="Q372" s="2015"/>
      <c r="R372" s="2015"/>
      <c r="S372" s="2015"/>
      <c r="T372" s="2015"/>
      <c r="U372" s="2015"/>
      <c r="V372" s="2015"/>
      <c r="W372" s="2015"/>
      <c r="X372" s="2015"/>
      <c r="Y372" s="2015"/>
      <c r="Z372" s="2016"/>
      <c r="AA372" s="1163"/>
      <c r="AB372" s="1163"/>
    </row>
    <row r="373" spans="2:28" s="5" customFormat="1" ht="12.75" customHeight="1" x14ac:dyDescent="0.15">
      <c r="B373" s="1135" t="s">
        <v>419</v>
      </c>
      <c r="C373" s="286" t="s">
        <v>584</v>
      </c>
      <c r="D373" s="14"/>
      <c r="E373" s="1136"/>
      <c r="F373" s="1137"/>
      <c r="G373" s="623">
        <f t="shared" ref="G373:Z373" si="569">SUM(G374:G378)</f>
        <v>0</v>
      </c>
      <c r="H373" s="16">
        <f t="shared" si="569"/>
        <v>0</v>
      </c>
      <c r="I373" s="16">
        <f t="shared" si="569"/>
        <v>0</v>
      </c>
      <c r="J373" s="16">
        <f t="shared" si="569"/>
        <v>0</v>
      </c>
      <c r="K373" s="16">
        <f t="shared" si="569"/>
        <v>0</v>
      </c>
      <c r="L373" s="16">
        <f t="shared" si="569"/>
        <v>0</v>
      </c>
      <c r="M373" s="16">
        <f t="shared" si="569"/>
        <v>0</v>
      </c>
      <c r="N373" s="16">
        <f t="shared" si="569"/>
        <v>0</v>
      </c>
      <c r="O373" s="16">
        <f t="shared" si="569"/>
        <v>0</v>
      </c>
      <c r="P373" s="16">
        <f t="shared" si="569"/>
        <v>0</v>
      </c>
      <c r="Q373" s="16">
        <f t="shared" si="569"/>
        <v>0</v>
      </c>
      <c r="R373" s="16">
        <f t="shared" si="569"/>
        <v>0</v>
      </c>
      <c r="S373" s="16">
        <f t="shared" si="569"/>
        <v>0</v>
      </c>
      <c r="T373" s="16">
        <f t="shared" si="569"/>
        <v>0</v>
      </c>
      <c r="U373" s="16">
        <f t="shared" si="569"/>
        <v>0</v>
      </c>
      <c r="V373" s="16">
        <f t="shared" si="569"/>
        <v>0</v>
      </c>
      <c r="W373" s="16">
        <f t="shared" si="569"/>
        <v>0</v>
      </c>
      <c r="X373" s="16">
        <f t="shared" si="569"/>
        <v>0</v>
      </c>
      <c r="Y373" s="16">
        <f t="shared" si="569"/>
        <v>0</v>
      </c>
      <c r="Z373" s="16">
        <f t="shared" si="569"/>
        <v>0</v>
      </c>
      <c r="AA373" s="1159">
        <f t="shared" ref="AA373:AA402" si="570">X373+U373+R373+O373+L373+I373+H373</f>
        <v>0</v>
      </c>
      <c r="AB373" s="1159">
        <f t="shared" ref="AB373:AB402" si="571">+AA373-G373</f>
        <v>0</v>
      </c>
    </row>
    <row r="374" spans="2:28" s="5" customFormat="1" ht="12.75" customHeight="1" x14ac:dyDescent="0.2">
      <c r="B374" s="1564"/>
      <c r="C374" s="1138"/>
      <c r="D374" s="1565" t="s">
        <v>448</v>
      </c>
      <c r="E374" s="1139"/>
      <c r="F374" s="1140"/>
      <c r="G374" s="1160">
        <f>+E374*F374</f>
        <v>0</v>
      </c>
      <c r="H374" s="1137"/>
      <c r="I374" s="1137">
        <f t="shared" ref="I374:I378" si="572">J374+K374</f>
        <v>0</v>
      </c>
      <c r="J374" s="1137"/>
      <c r="K374" s="1137"/>
      <c r="L374" s="1137">
        <f t="shared" ref="L374:L378" si="573">M374+N374</f>
        <v>0</v>
      </c>
      <c r="M374" s="1137"/>
      <c r="N374" s="1137"/>
      <c r="O374" s="1137">
        <f t="shared" ref="O374:O378" si="574">P374+Q374</f>
        <v>0</v>
      </c>
      <c r="P374" s="1137"/>
      <c r="Q374" s="1137"/>
      <c r="R374" s="1137">
        <f t="shared" ref="R374:R378" si="575">S374+T374</f>
        <v>0</v>
      </c>
      <c r="S374" s="1137"/>
      <c r="T374" s="1137"/>
      <c r="U374" s="1137">
        <f t="shared" ref="U374:U378" si="576">V374+W374</f>
        <v>0</v>
      </c>
      <c r="V374" s="1137"/>
      <c r="W374" s="1137"/>
      <c r="X374" s="1137">
        <f t="shared" ref="X374:X378" si="577">Y374+Z374</f>
        <v>0</v>
      </c>
      <c r="Y374" s="1137"/>
      <c r="Z374" s="1137"/>
      <c r="AA374" s="1159">
        <f t="shared" si="570"/>
        <v>0</v>
      </c>
      <c r="AB374" s="1159">
        <f t="shared" si="571"/>
        <v>0</v>
      </c>
    </row>
    <row r="375" spans="2:28" s="5" customFormat="1" ht="12.75" customHeight="1" x14ac:dyDescent="0.2">
      <c r="B375" s="1564"/>
      <c r="C375" s="1138"/>
      <c r="D375" s="1565" t="s">
        <v>448</v>
      </c>
      <c r="E375" s="1139"/>
      <c r="F375" s="1140"/>
      <c r="G375" s="1160">
        <f>+E375*F375</f>
        <v>0</v>
      </c>
      <c r="H375" s="1137"/>
      <c r="I375" s="1137">
        <f t="shared" si="572"/>
        <v>0</v>
      </c>
      <c r="J375" s="1137"/>
      <c r="K375" s="1137"/>
      <c r="L375" s="1137">
        <f t="shared" si="573"/>
        <v>0</v>
      </c>
      <c r="M375" s="1137"/>
      <c r="N375" s="1137"/>
      <c r="O375" s="1137">
        <f t="shared" si="574"/>
        <v>0</v>
      </c>
      <c r="P375" s="1137"/>
      <c r="Q375" s="1137"/>
      <c r="R375" s="1137">
        <f t="shared" si="575"/>
        <v>0</v>
      </c>
      <c r="S375" s="1137"/>
      <c r="T375" s="1137"/>
      <c r="U375" s="1137">
        <f t="shared" si="576"/>
        <v>0</v>
      </c>
      <c r="V375" s="1137"/>
      <c r="W375" s="1137"/>
      <c r="X375" s="1137">
        <f t="shared" si="577"/>
        <v>0</v>
      </c>
      <c r="Y375" s="1137"/>
      <c r="Z375" s="1137"/>
      <c r="AA375" s="1159">
        <f t="shared" si="570"/>
        <v>0</v>
      </c>
      <c r="AB375" s="1159">
        <f t="shared" si="571"/>
        <v>0</v>
      </c>
    </row>
    <row r="376" spans="2:28" s="5" customFormat="1" ht="12.75" customHeight="1" x14ac:dyDescent="0.2">
      <c r="B376" s="1564"/>
      <c r="C376" s="1138"/>
      <c r="D376" s="1565" t="s">
        <v>448</v>
      </c>
      <c r="E376" s="1139"/>
      <c r="F376" s="1140"/>
      <c r="G376" s="1160">
        <f>+E376*F376</f>
        <v>0</v>
      </c>
      <c r="H376" s="1141"/>
      <c r="I376" s="1142">
        <f t="shared" si="572"/>
        <v>0</v>
      </c>
      <c r="J376" s="1142"/>
      <c r="K376" s="1142"/>
      <c r="L376" s="1142">
        <f t="shared" si="573"/>
        <v>0</v>
      </c>
      <c r="M376" s="1142"/>
      <c r="N376" s="1142"/>
      <c r="O376" s="1142">
        <f t="shared" si="574"/>
        <v>0</v>
      </c>
      <c r="P376" s="1142"/>
      <c r="Q376" s="1142"/>
      <c r="R376" s="1142">
        <f t="shared" si="575"/>
        <v>0</v>
      </c>
      <c r="S376" s="1142"/>
      <c r="T376" s="1142"/>
      <c r="U376" s="1142">
        <f t="shared" si="576"/>
        <v>0</v>
      </c>
      <c r="V376" s="1142"/>
      <c r="W376" s="1142"/>
      <c r="X376" s="1142">
        <f t="shared" si="577"/>
        <v>0</v>
      </c>
      <c r="Y376" s="1142"/>
      <c r="Z376" s="1142"/>
      <c r="AA376" s="1159">
        <f t="shared" si="570"/>
        <v>0</v>
      </c>
      <c r="AB376" s="1159">
        <f t="shared" si="571"/>
        <v>0</v>
      </c>
    </row>
    <row r="377" spans="2:28" s="5" customFormat="1" ht="12.75" customHeight="1" x14ac:dyDescent="0.2">
      <c r="B377" s="1564"/>
      <c r="C377" s="1138"/>
      <c r="D377" s="1565" t="s">
        <v>448</v>
      </c>
      <c r="E377" s="1139"/>
      <c r="F377" s="1140"/>
      <c r="G377" s="1160">
        <f>+E377*F377</f>
        <v>0</v>
      </c>
      <c r="H377" s="1141"/>
      <c r="I377" s="1142">
        <f t="shared" si="572"/>
        <v>0</v>
      </c>
      <c r="J377" s="1142"/>
      <c r="K377" s="1142"/>
      <c r="L377" s="1142">
        <f t="shared" si="573"/>
        <v>0</v>
      </c>
      <c r="M377" s="1142"/>
      <c r="N377" s="1142"/>
      <c r="O377" s="1142">
        <f t="shared" si="574"/>
        <v>0</v>
      </c>
      <c r="P377" s="1142"/>
      <c r="Q377" s="1142"/>
      <c r="R377" s="1142">
        <f t="shared" si="575"/>
        <v>0</v>
      </c>
      <c r="S377" s="1142"/>
      <c r="T377" s="1142"/>
      <c r="U377" s="1142">
        <f t="shared" si="576"/>
        <v>0</v>
      </c>
      <c r="V377" s="1142"/>
      <c r="W377" s="1142"/>
      <c r="X377" s="1142">
        <f t="shared" si="577"/>
        <v>0</v>
      </c>
      <c r="Y377" s="1142"/>
      <c r="Z377" s="1142"/>
      <c r="AA377" s="1159">
        <f t="shared" si="570"/>
        <v>0</v>
      </c>
      <c r="AB377" s="1159">
        <f t="shared" si="571"/>
        <v>0</v>
      </c>
    </row>
    <row r="378" spans="2:28" s="5" customFormat="1" ht="12.75" customHeight="1" x14ac:dyDescent="0.2">
      <c r="B378" s="1563"/>
      <c r="C378" s="1143"/>
      <c r="D378" s="1566" t="s">
        <v>448</v>
      </c>
      <c r="E378" s="1144"/>
      <c r="F378" s="1145"/>
      <c r="G378" s="1161">
        <f>+E378*F378</f>
        <v>0</v>
      </c>
      <c r="H378" s="1146"/>
      <c r="I378" s="1147">
        <f t="shared" si="572"/>
        <v>0</v>
      </c>
      <c r="J378" s="1147"/>
      <c r="K378" s="1147"/>
      <c r="L378" s="1147">
        <f t="shared" si="573"/>
        <v>0</v>
      </c>
      <c r="M378" s="1147"/>
      <c r="N378" s="1147"/>
      <c r="O378" s="1147">
        <f t="shared" si="574"/>
        <v>0</v>
      </c>
      <c r="P378" s="1147"/>
      <c r="Q378" s="1147"/>
      <c r="R378" s="1147">
        <f t="shared" si="575"/>
        <v>0</v>
      </c>
      <c r="S378" s="1147"/>
      <c r="T378" s="1147"/>
      <c r="U378" s="1147">
        <f t="shared" si="576"/>
        <v>0</v>
      </c>
      <c r="V378" s="1147"/>
      <c r="W378" s="1147"/>
      <c r="X378" s="1147">
        <f t="shared" si="577"/>
        <v>0</v>
      </c>
      <c r="Y378" s="1147"/>
      <c r="Z378" s="1147"/>
      <c r="AA378" s="1159">
        <f t="shared" si="570"/>
        <v>0</v>
      </c>
      <c r="AB378" s="1159">
        <f t="shared" si="571"/>
        <v>0</v>
      </c>
    </row>
    <row r="379" spans="2:28" s="5" customFormat="1" ht="12.75" customHeight="1" x14ac:dyDescent="0.15">
      <c r="B379" s="1135" t="s">
        <v>419</v>
      </c>
      <c r="C379" s="286" t="s">
        <v>585</v>
      </c>
      <c r="D379" s="14"/>
      <c r="E379" s="1136"/>
      <c r="F379" s="1137"/>
      <c r="G379" s="623">
        <f t="shared" ref="G379:Z379" si="578">SUM(G380:G384)</f>
        <v>0</v>
      </c>
      <c r="H379" s="16">
        <f t="shared" si="578"/>
        <v>0</v>
      </c>
      <c r="I379" s="16">
        <f t="shared" si="578"/>
        <v>0</v>
      </c>
      <c r="J379" s="16">
        <f t="shared" si="578"/>
        <v>0</v>
      </c>
      <c r="K379" s="16">
        <f t="shared" si="578"/>
        <v>0</v>
      </c>
      <c r="L379" s="16">
        <f t="shared" si="578"/>
        <v>0</v>
      </c>
      <c r="M379" s="16">
        <f t="shared" si="578"/>
        <v>0</v>
      </c>
      <c r="N379" s="16">
        <f t="shared" si="578"/>
        <v>0</v>
      </c>
      <c r="O379" s="16">
        <f t="shared" si="578"/>
        <v>0</v>
      </c>
      <c r="P379" s="16">
        <f t="shared" si="578"/>
        <v>0</v>
      </c>
      <c r="Q379" s="16">
        <f t="shared" si="578"/>
        <v>0</v>
      </c>
      <c r="R379" s="16">
        <f t="shared" si="578"/>
        <v>0</v>
      </c>
      <c r="S379" s="16">
        <f t="shared" si="578"/>
        <v>0</v>
      </c>
      <c r="T379" s="16">
        <f t="shared" si="578"/>
        <v>0</v>
      </c>
      <c r="U379" s="16">
        <f t="shared" si="578"/>
        <v>0</v>
      </c>
      <c r="V379" s="16">
        <f t="shared" si="578"/>
        <v>0</v>
      </c>
      <c r="W379" s="16">
        <f t="shared" si="578"/>
        <v>0</v>
      </c>
      <c r="X379" s="16">
        <f t="shared" si="578"/>
        <v>0</v>
      </c>
      <c r="Y379" s="16">
        <f t="shared" si="578"/>
        <v>0</v>
      </c>
      <c r="Z379" s="16">
        <f t="shared" si="578"/>
        <v>0</v>
      </c>
      <c r="AA379" s="1159">
        <f t="shared" si="570"/>
        <v>0</v>
      </c>
      <c r="AB379" s="1159">
        <f t="shared" si="571"/>
        <v>0</v>
      </c>
    </row>
    <row r="380" spans="2:28" s="5" customFormat="1" ht="12.75" customHeight="1" x14ac:dyDescent="0.2">
      <c r="B380" s="1564"/>
      <c r="C380" s="1138"/>
      <c r="D380" s="1565" t="s">
        <v>448</v>
      </c>
      <c r="E380" s="1139"/>
      <c r="F380" s="1140"/>
      <c r="G380" s="1160">
        <f>+E380*F380</f>
        <v>0</v>
      </c>
      <c r="H380" s="1140"/>
      <c r="I380" s="1148">
        <f t="shared" ref="I380:I402" si="579">J380+K380</f>
        <v>0</v>
      </c>
      <c r="J380" s="1148"/>
      <c r="K380" s="1148"/>
      <c r="L380" s="1148">
        <f t="shared" ref="L380:L384" si="580">M380+N380</f>
        <v>0</v>
      </c>
      <c r="M380" s="1148"/>
      <c r="N380" s="1148"/>
      <c r="O380" s="1148">
        <f t="shared" ref="O380:O384" si="581">P380+Q380</f>
        <v>0</v>
      </c>
      <c r="P380" s="1148"/>
      <c r="Q380" s="1148"/>
      <c r="R380" s="1148">
        <f t="shared" ref="R380:R384" si="582">S380+T380</f>
        <v>0</v>
      </c>
      <c r="S380" s="1148"/>
      <c r="T380" s="1148"/>
      <c r="U380" s="1148">
        <f t="shared" ref="U380:U384" si="583">V380+W380</f>
        <v>0</v>
      </c>
      <c r="V380" s="1148"/>
      <c r="W380" s="1148"/>
      <c r="X380" s="1148">
        <f t="shared" ref="X380:X384" si="584">Y380+Z380</f>
        <v>0</v>
      </c>
      <c r="Y380" s="1148"/>
      <c r="Z380" s="1148"/>
      <c r="AA380" s="1159">
        <f t="shared" si="570"/>
        <v>0</v>
      </c>
      <c r="AB380" s="1159">
        <f t="shared" si="571"/>
        <v>0</v>
      </c>
    </row>
    <row r="381" spans="2:28" s="5" customFormat="1" ht="12.75" customHeight="1" x14ac:dyDescent="0.2">
      <c r="B381" s="1564"/>
      <c r="C381" s="1138"/>
      <c r="D381" s="1565" t="s">
        <v>448</v>
      </c>
      <c r="E381" s="1139"/>
      <c r="F381" s="1140"/>
      <c r="G381" s="1160">
        <f>+E381*F381</f>
        <v>0</v>
      </c>
      <c r="H381" s="1149"/>
      <c r="I381" s="1137">
        <f t="shared" si="579"/>
        <v>0</v>
      </c>
      <c r="J381" s="1137"/>
      <c r="K381" s="1137"/>
      <c r="L381" s="1137">
        <f t="shared" si="580"/>
        <v>0</v>
      </c>
      <c r="M381" s="1137"/>
      <c r="N381" s="1137"/>
      <c r="O381" s="1137">
        <f t="shared" si="581"/>
        <v>0</v>
      </c>
      <c r="P381" s="1137"/>
      <c r="Q381" s="1137"/>
      <c r="R381" s="1137">
        <f t="shared" si="582"/>
        <v>0</v>
      </c>
      <c r="S381" s="1137"/>
      <c r="T381" s="1137"/>
      <c r="U381" s="1137">
        <f t="shared" si="583"/>
        <v>0</v>
      </c>
      <c r="V381" s="1137"/>
      <c r="W381" s="1137"/>
      <c r="X381" s="1137">
        <f t="shared" si="584"/>
        <v>0</v>
      </c>
      <c r="Y381" s="1137"/>
      <c r="Z381" s="1137"/>
      <c r="AA381" s="1159">
        <f t="shared" si="570"/>
        <v>0</v>
      </c>
      <c r="AB381" s="1159">
        <f t="shared" si="571"/>
        <v>0</v>
      </c>
    </row>
    <row r="382" spans="2:28" s="5" customFormat="1" ht="12.75" customHeight="1" x14ac:dyDescent="0.2">
      <c r="B382" s="1564"/>
      <c r="C382" s="1138"/>
      <c r="D382" s="1565" t="s">
        <v>448</v>
      </c>
      <c r="E382" s="1139"/>
      <c r="F382" s="1140"/>
      <c r="G382" s="1160">
        <f>+E382*F382</f>
        <v>0</v>
      </c>
      <c r="H382" s="1149"/>
      <c r="I382" s="1142">
        <f t="shared" si="579"/>
        <v>0</v>
      </c>
      <c r="J382" s="1142"/>
      <c r="K382" s="1142"/>
      <c r="L382" s="1142">
        <f t="shared" si="580"/>
        <v>0</v>
      </c>
      <c r="M382" s="1142"/>
      <c r="N382" s="1142"/>
      <c r="O382" s="1142">
        <f t="shared" si="581"/>
        <v>0</v>
      </c>
      <c r="P382" s="1142"/>
      <c r="Q382" s="1142"/>
      <c r="R382" s="1142">
        <f t="shared" si="582"/>
        <v>0</v>
      </c>
      <c r="S382" s="1142"/>
      <c r="T382" s="1142"/>
      <c r="U382" s="1142">
        <f t="shared" si="583"/>
        <v>0</v>
      </c>
      <c r="V382" s="1142"/>
      <c r="W382" s="1142"/>
      <c r="X382" s="1142">
        <f t="shared" si="584"/>
        <v>0</v>
      </c>
      <c r="Y382" s="1142"/>
      <c r="Z382" s="1142"/>
      <c r="AA382" s="1159">
        <f t="shared" si="570"/>
        <v>0</v>
      </c>
      <c r="AB382" s="1159">
        <f t="shared" si="571"/>
        <v>0</v>
      </c>
    </row>
    <row r="383" spans="2:28" s="5" customFormat="1" ht="12.75" customHeight="1" x14ac:dyDescent="0.2">
      <c r="B383" s="1564"/>
      <c r="C383" s="1138"/>
      <c r="D383" s="1565" t="s">
        <v>448</v>
      </c>
      <c r="E383" s="1139"/>
      <c r="F383" s="1140"/>
      <c r="G383" s="1160">
        <f>+E383*F383</f>
        <v>0</v>
      </c>
      <c r="H383" s="1149"/>
      <c r="I383" s="1142">
        <f t="shared" si="579"/>
        <v>0</v>
      </c>
      <c r="J383" s="1142"/>
      <c r="K383" s="1142"/>
      <c r="L383" s="1142">
        <f t="shared" si="580"/>
        <v>0</v>
      </c>
      <c r="M383" s="1142"/>
      <c r="N383" s="1142"/>
      <c r="O383" s="1142">
        <f t="shared" si="581"/>
        <v>0</v>
      </c>
      <c r="P383" s="1142"/>
      <c r="Q383" s="1142"/>
      <c r="R383" s="1142">
        <f t="shared" si="582"/>
        <v>0</v>
      </c>
      <c r="S383" s="1142"/>
      <c r="T383" s="1142"/>
      <c r="U383" s="1142">
        <f t="shared" si="583"/>
        <v>0</v>
      </c>
      <c r="V383" s="1142"/>
      <c r="W383" s="1142"/>
      <c r="X383" s="1142">
        <f t="shared" si="584"/>
        <v>0</v>
      </c>
      <c r="Y383" s="1142"/>
      <c r="Z383" s="1142"/>
      <c r="AA383" s="1159">
        <f t="shared" si="570"/>
        <v>0</v>
      </c>
      <c r="AB383" s="1159">
        <f t="shared" si="571"/>
        <v>0</v>
      </c>
    </row>
    <row r="384" spans="2:28" s="5" customFormat="1" ht="12.75" customHeight="1" x14ac:dyDescent="0.2">
      <c r="B384" s="1563"/>
      <c r="C384" s="1143"/>
      <c r="D384" s="1566" t="s">
        <v>448</v>
      </c>
      <c r="E384" s="1144"/>
      <c r="F384" s="1145"/>
      <c r="G384" s="1161">
        <f>+E384*F384</f>
        <v>0</v>
      </c>
      <c r="H384" s="1150"/>
      <c r="I384" s="1147">
        <f t="shared" si="579"/>
        <v>0</v>
      </c>
      <c r="J384" s="1147"/>
      <c r="K384" s="1147"/>
      <c r="L384" s="1147">
        <f t="shared" si="580"/>
        <v>0</v>
      </c>
      <c r="M384" s="1147"/>
      <c r="N384" s="1147"/>
      <c r="O384" s="1147">
        <f t="shared" si="581"/>
        <v>0</v>
      </c>
      <c r="P384" s="1147"/>
      <c r="Q384" s="1147"/>
      <c r="R384" s="1147">
        <f t="shared" si="582"/>
        <v>0</v>
      </c>
      <c r="S384" s="1147"/>
      <c r="T384" s="1147"/>
      <c r="U384" s="1147">
        <f t="shared" si="583"/>
        <v>0</v>
      </c>
      <c r="V384" s="1147"/>
      <c r="W384" s="1147"/>
      <c r="X384" s="1147">
        <f t="shared" si="584"/>
        <v>0</v>
      </c>
      <c r="Y384" s="1147"/>
      <c r="Z384" s="1147"/>
      <c r="AA384" s="1159">
        <f t="shared" si="570"/>
        <v>0</v>
      </c>
      <c r="AB384" s="1159">
        <f t="shared" si="571"/>
        <v>0</v>
      </c>
    </row>
    <row r="385" spans="2:28" s="5" customFormat="1" ht="12.75" customHeight="1" x14ac:dyDescent="0.15">
      <c r="B385" s="1135" t="s">
        <v>419</v>
      </c>
      <c r="C385" s="286" t="s">
        <v>586</v>
      </c>
      <c r="D385" s="14"/>
      <c r="E385" s="1136"/>
      <c r="F385" s="1137"/>
      <c r="G385" s="623">
        <f t="shared" ref="G385:Z385" si="585">SUM(G386:G390)</f>
        <v>0</v>
      </c>
      <c r="H385" s="16">
        <f t="shared" si="585"/>
        <v>0</v>
      </c>
      <c r="I385" s="16">
        <f t="shared" si="585"/>
        <v>0</v>
      </c>
      <c r="J385" s="16">
        <f t="shared" si="585"/>
        <v>0</v>
      </c>
      <c r="K385" s="16">
        <f t="shared" si="585"/>
        <v>0</v>
      </c>
      <c r="L385" s="16">
        <f t="shared" si="585"/>
        <v>0</v>
      </c>
      <c r="M385" s="16">
        <f t="shared" si="585"/>
        <v>0</v>
      </c>
      <c r="N385" s="16">
        <f t="shared" si="585"/>
        <v>0</v>
      </c>
      <c r="O385" s="16">
        <f t="shared" si="585"/>
        <v>0</v>
      </c>
      <c r="P385" s="16">
        <f t="shared" si="585"/>
        <v>0</v>
      </c>
      <c r="Q385" s="16">
        <f t="shared" si="585"/>
        <v>0</v>
      </c>
      <c r="R385" s="16">
        <f t="shared" si="585"/>
        <v>0</v>
      </c>
      <c r="S385" s="16">
        <f t="shared" si="585"/>
        <v>0</v>
      </c>
      <c r="T385" s="16">
        <f t="shared" si="585"/>
        <v>0</v>
      </c>
      <c r="U385" s="16">
        <f t="shared" si="585"/>
        <v>0</v>
      </c>
      <c r="V385" s="16">
        <f t="shared" si="585"/>
        <v>0</v>
      </c>
      <c r="W385" s="16">
        <f t="shared" si="585"/>
        <v>0</v>
      </c>
      <c r="X385" s="16">
        <f t="shared" si="585"/>
        <v>0</v>
      </c>
      <c r="Y385" s="16">
        <f t="shared" si="585"/>
        <v>0</v>
      </c>
      <c r="Z385" s="16">
        <f t="shared" si="585"/>
        <v>0</v>
      </c>
      <c r="AA385" s="1159">
        <f t="shared" si="570"/>
        <v>0</v>
      </c>
      <c r="AB385" s="1159">
        <f t="shared" si="571"/>
        <v>0</v>
      </c>
    </row>
    <row r="386" spans="2:28" s="5" customFormat="1" ht="12.75" customHeight="1" x14ac:dyDescent="0.2">
      <c r="B386" s="1564"/>
      <c r="C386" s="1138"/>
      <c r="D386" s="1565" t="s">
        <v>448</v>
      </c>
      <c r="E386" s="1139"/>
      <c r="F386" s="1140"/>
      <c r="G386" s="1160">
        <f>+E386*F386</f>
        <v>0</v>
      </c>
      <c r="H386" s="1137"/>
      <c r="I386" s="1148">
        <f t="shared" si="579"/>
        <v>0</v>
      </c>
      <c r="J386" s="1137"/>
      <c r="K386" s="1137"/>
      <c r="L386" s="1148">
        <f t="shared" ref="L386:L390" si="586">M386+N386</f>
        <v>0</v>
      </c>
      <c r="M386" s="1137"/>
      <c r="N386" s="1137"/>
      <c r="O386" s="1148">
        <f t="shared" ref="O386:O390" si="587">P386+Q386</f>
        <v>0</v>
      </c>
      <c r="P386" s="1137"/>
      <c r="Q386" s="1137"/>
      <c r="R386" s="1148">
        <f t="shared" ref="R386:R390" si="588">S386+T386</f>
        <v>0</v>
      </c>
      <c r="S386" s="1137"/>
      <c r="T386" s="1137"/>
      <c r="U386" s="1148">
        <f t="shared" ref="U386:U390" si="589">V386+W386</f>
        <v>0</v>
      </c>
      <c r="V386" s="1137"/>
      <c r="W386" s="1137"/>
      <c r="X386" s="1148">
        <f t="shared" ref="X386:X390" si="590">Y386+Z386</f>
        <v>0</v>
      </c>
      <c r="Y386" s="1137"/>
      <c r="Z386" s="1137"/>
      <c r="AA386" s="1159">
        <f t="shared" si="570"/>
        <v>0</v>
      </c>
      <c r="AB386" s="1159">
        <f t="shared" si="571"/>
        <v>0</v>
      </c>
    </row>
    <row r="387" spans="2:28" s="5" customFormat="1" ht="12.75" customHeight="1" x14ac:dyDescent="0.2">
      <c r="B387" s="1564"/>
      <c r="C387" s="1138"/>
      <c r="D387" s="1565" t="s">
        <v>448</v>
      </c>
      <c r="E387" s="1139"/>
      <c r="F387" s="1140"/>
      <c r="G387" s="1160">
        <f>+E387*F387</f>
        <v>0</v>
      </c>
      <c r="H387" s="1137"/>
      <c r="I387" s="1137">
        <f t="shared" si="579"/>
        <v>0</v>
      </c>
      <c r="J387" s="1137"/>
      <c r="K387" s="1137"/>
      <c r="L387" s="1137">
        <f t="shared" si="586"/>
        <v>0</v>
      </c>
      <c r="M387" s="1137"/>
      <c r="N387" s="1137"/>
      <c r="O387" s="1137">
        <f t="shared" si="587"/>
        <v>0</v>
      </c>
      <c r="P387" s="1137"/>
      <c r="Q387" s="1137"/>
      <c r="R387" s="1137">
        <f t="shared" si="588"/>
        <v>0</v>
      </c>
      <c r="S387" s="1137"/>
      <c r="T387" s="1137"/>
      <c r="U387" s="1137">
        <f t="shared" si="589"/>
        <v>0</v>
      </c>
      <c r="V387" s="1137"/>
      <c r="W387" s="1137"/>
      <c r="X387" s="1137">
        <f t="shared" si="590"/>
        <v>0</v>
      </c>
      <c r="Y387" s="1137"/>
      <c r="Z387" s="1137"/>
      <c r="AA387" s="1159">
        <f t="shared" si="570"/>
        <v>0</v>
      </c>
      <c r="AB387" s="1159">
        <f t="shared" si="571"/>
        <v>0</v>
      </c>
    </row>
    <row r="388" spans="2:28" s="5" customFormat="1" ht="12.75" customHeight="1" x14ac:dyDescent="0.2">
      <c r="B388" s="1564"/>
      <c r="C388" s="1138"/>
      <c r="D388" s="1565" t="s">
        <v>448</v>
      </c>
      <c r="E388" s="1139"/>
      <c r="F388" s="1140"/>
      <c r="G388" s="1160">
        <f>+E388*F388</f>
        <v>0</v>
      </c>
      <c r="H388" s="1141"/>
      <c r="I388" s="1142">
        <f t="shared" si="579"/>
        <v>0</v>
      </c>
      <c r="J388" s="1142"/>
      <c r="K388" s="1142"/>
      <c r="L388" s="1142">
        <f t="shared" si="586"/>
        <v>0</v>
      </c>
      <c r="M388" s="1142"/>
      <c r="N388" s="1142"/>
      <c r="O388" s="1142">
        <f t="shared" si="587"/>
        <v>0</v>
      </c>
      <c r="P388" s="1142"/>
      <c r="Q388" s="1142"/>
      <c r="R388" s="1142">
        <f t="shared" si="588"/>
        <v>0</v>
      </c>
      <c r="S388" s="1142"/>
      <c r="T388" s="1142"/>
      <c r="U388" s="1142">
        <f t="shared" si="589"/>
        <v>0</v>
      </c>
      <c r="V388" s="1142"/>
      <c r="W388" s="1142"/>
      <c r="X388" s="1142">
        <f t="shared" si="590"/>
        <v>0</v>
      </c>
      <c r="Y388" s="1142"/>
      <c r="Z388" s="1142"/>
      <c r="AA388" s="1159">
        <f t="shared" si="570"/>
        <v>0</v>
      </c>
      <c r="AB388" s="1159">
        <f t="shared" si="571"/>
        <v>0</v>
      </c>
    </row>
    <row r="389" spans="2:28" s="5" customFormat="1" ht="12.75" customHeight="1" x14ac:dyDescent="0.2">
      <c r="B389" s="1564"/>
      <c r="C389" s="1138"/>
      <c r="D389" s="1565" t="s">
        <v>448</v>
      </c>
      <c r="E389" s="1139"/>
      <c r="F389" s="1140"/>
      <c r="G389" s="1160">
        <f>+E389*F389</f>
        <v>0</v>
      </c>
      <c r="H389" s="1141"/>
      <c r="I389" s="1142">
        <f t="shared" si="579"/>
        <v>0</v>
      </c>
      <c r="J389" s="1142"/>
      <c r="K389" s="1142"/>
      <c r="L389" s="1142">
        <f t="shared" si="586"/>
        <v>0</v>
      </c>
      <c r="M389" s="1142"/>
      <c r="N389" s="1142"/>
      <c r="O389" s="1142">
        <f t="shared" si="587"/>
        <v>0</v>
      </c>
      <c r="P389" s="1142"/>
      <c r="Q389" s="1142"/>
      <c r="R389" s="1142">
        <f t="shared" si="588"/>
        <v>0</v>
      </c>
      <c r="S389" s="1142"/>
      <c r="T389" s="1142"/>
      <c r="U389" s="1142">
        <f t="shared" si="589"/>
        <v>0</v>
      </c>
      <c r="V389" s="1142"/>
      <c r="W389" s="1142"/>
      <c r="X389" s="1142">
        <f t="shared" si="590"/>
        <v>0</v>
      </c>
      <c r="Y389" s="1142"/>
      <c r="Z389" s="1142"/>
      <c r="AA389" s="1159">
        <f t="shared" si="570"/>
        <v>0</v>
      </c>
      <c r="AB389" s="1159">
        <f t="shared" si="571"/>
        <v>0</v>
      </c>
    </row>
    <row r="390" spans="2:28" s="5" customFormat="1" ht="12.75" customHeight="1" x14ac:dyDescent="0.2">
      <c r="B390" s="1563"/>
      <c r="C390" s="1143"/>
      <c r="D390" s="1566" t="s">
        <v>448</v>
      </c>
      <c r="E390" s="1144"/>
      <c r="F390" s="1145"/>
      <c r="G390" s="1161">
        <f>+E390*F390</f>
        <v>0</v>
      </c>
      <c r="H390" s="1146"/>
      <c r="I390" s="1147">
        <f t="shared" si="579"/>
        <v>0</v>
      </c>
      <c r="J390" s="1147"/>
      <c r="K390" s="1147"/>
      <c r="L390" s="1147">
        <f t="shared" si="586"/>
        <v>0</v>
      </c>
      <c r="M390" s="1147"/>
      <c r="N390" s="1147"/>
      <c r="O390" s="1147">
        <f t="shared" si="587"/>
        <v>0</v>
      </c>
      <c r="P390" s="1147"/>
      <c r="Q390" s="1147"/>
      <c r="R390" s="1147">
        <f t="shared" si="588"/>
        <v>0</v>
      </c>
      <c r="S390" s="1147"/>
      <c r="T390" s="1147"/>
      <c r="U390" s="1147">
        <f t="shared" si="589"/>
        <v>0</v>
      </c>
      <c r="V390" s="1147"/>
      <c r="W390" s="1147"/>
      <c r="X390" s="1147">
        <f t="shared" si="590"/>
        <v>0</v>
      </c>
      <c r="Y390" s="1147"/>
      <c r="Z390" s="1147"/>
      <c r="AA390" s="1159">
        <f t="shared" si="570"/>
        <v>0</v>
      </c>
      <c r="AB390" s="1159">
        <f t="shared" si="571"/>
        <v>0</v>
      </c>
    </row>
    <row r="391" spans="2:28" s="5" customFormat="1" ht="12.75" customHeight="1" x14ac:dyDescent="0.15">
      <c r="B391" s="1135" t="s">
        <v>419</v>
      </c>
      <c r="C391" s="286" t="s">
        <v>587</v>
      </c>
      <c r="D391" s="14"/>
      <c r="E391" s="1136"/>
      <c r="F391" s="1137"/>
      <c r="G391" s="623">
        <f t="shared" ref="G391:Z391" si="591">SUM(G392:G396)</f>
        <v>0</v>
      </c>
      <c r="H391" s="16">
        <f t="shared" si="591"/>
        <v>0</v>
      </c>
      <c r="I391" s="16">
        <f t="shared" si="591"/>
        <v>0</v>
      </c>
      <c r="J391" s="16">
        <f t="shared" si="591"/>
        <v>0</v>
      </c>
      <c r="K391" s="16">
        <f t="shared" si="591"/>
        <v>0</v>
      </c>
      <c r="L391" s="16">
        <f t="shared" si="591"/>
        <v>0</v>
      </c>
      <c r="M391" s="16">
        <f t="shared" si="591"/>
        <v>0</v>
      </c>
      <c r="N391" s="16">
        <f t="shared" si="591"/>
        <v>0</v>
      </c>
      <c r="O391" s="16">
        <f t="shared" si="591"/>
        <v>0</v>
      </c>
      <c r="P391" s="16">
        <f t="shared" si="591"/>
        <v>0</v>
      </c>
      <c r="Q391" s="16">
        <f t="shared" si="591"/>
        <v>0</v>
      </c>
      <c r="R391" s="16">
        <f t="shared" si="591"/>
        <v>0</v>
      </c>
      <c r="S391" s="16">
        <f t="shared" si="591"/>
        <v>0</v>
      </c>
      <c r="T391" s="16">
        <f t="shared" si="591"/>
        <v>0</v>
      </c>
      <c r="U391" s="16">
        <f t="shared" si="591"/>
        <v>0</v>
      </c>
      <c r="V391" s="16">
        <f t="shared" si="591"/>
        <v>0</v>
      </c>
      <c r="W391" s="16">
        <f t="shared" si="591"/>
        <v>0</v>
      </c>
      <c r="X391" s="16">
        <f t="shared" si="591"/>
        <v>0</v>
      </c>
      <c r="Y391" s="16">
        <f t="shared" si="591"/>
        <v>0</v>
      </c>
      <c r="Z391" s="16">
        <f t="shared" si="591"/>
        <v>0</v>
      </c>
      <c r="AA391" s="1159">
        <f t="shared" si="570"/>
        <v>0</v>
      </c>
      <c r="AB391" s="1159">
        <f t="shared" si="571"/>
        <v>0</v>
      </c>
    </row>
    <row r="392" spans="2:28" s="5" customFormat="1" ht="12.75" customHeight="1" x14ac:dyDescent="0.2">
      <c r="B392" s="1564"/>
      <c r="C392" s="1138"/>
      <c r="D392" s="1565" t="s">
        <v>448</v>
      </c>
      <c r="E392" s="1139"/>
      <c r="F392" s="1140"/>
      <c r="G392" s="1160">
        <f>+E392*F392</f>
        <v>0</v>
      </c>
      <c r="H392" s="1137"/>
      <c r="I392" s="1148">
        <f t="shared" si="579"/>
        <v>0</v>
      </c>
      <c r="J392" s="1142"/>
      <c r="K392" s="1142"/>
      <c r="L392" s="1148">
        <f t="shared" ref="L392:L396" si="592">M392+N392</f>
        <v>0</v>
      </c>
      <c r="M392" s="1142"/>
      <c r="N392" s="1142"/>
      <c r="O392" s="1148">
        <f t="shared" ref="O392:O396" si="593">P392+Q392</f>
        <v>0</v>
      </c>
      <c r="P392" s="1142"/>
      <c r="Q392" s="1142"/>
      <c r="R392" s="1148">
        <f t="shared" ref="R392:R396" si="594">S392+T392</f>
        <v>0</v>
      </c>
      <c r="S392" s="1142"/>
      <c r="T392" s="1142"/>
      <c r="U392" s="1148">
        <f t="shared" ref="U392:U396" si="595">V392+W392</f>
        <v>0</v>
      </c>
      <c r="V392" s="1142"/>
      <c r="W392" s="1142"/>
      <c r="X392" s="1148">
        <f t="shared" ref="X392:X396" si="596">Y392+Z392</f>
        <v>0</v>
      </c>
      <c r="Y392" s="1142"/>
      <c r="Z392" s="1142"/>
      <c r="AA392" s="1159">
        <f t="shared" si="570"/>
        <v>0</v>
      </c>
      <c r="AB392" s="1159">
        <f t="shared" si="571"/>
        <v>0</v>
      </c>
    </row>
    <row r="393" spans="2:28" s="5" customFormat="1" ht="12.75" customHeight="1" x14ac:dyDescent="0.2">
      <c r="B393" s="1564"/>
      <c r="C393" s="1138"/>
      <c r="D393" s="1565" t="s">
        <v>448</v>
      </c>
      <c r="E393" s="1139"/>
      <c r="F393" s="1140"/>
      <c r="G393" s="1160">
        <f>+E393*F393</f>
        <v>0</v>
      </c>
      <c r="H393" s="1137"/>
      <c r="I393" s="1137">
        <f t="shared" si="579"/>
        <v>0</v>
      </c>
      <c r="J393" s="1142"/>
      <c r="K393" s="1142"/>
      <c r="L393" s="1137">
        <f t="shared" si="592"/>
        <v>0</v>
      </c>
      <c r="M393" s="1142"/>
      <c r="N393" s="1142"/>
      <c r="O393" s="1137">
        <f t="shared" si="593"/>
        <v>0</v>
      </c>
      <c r="P393" s="1142"/>
      <c r="Q393" s="1142"/>
      <c r="R393" s="1137">
        <f t="shared" si="594"/>
        <v>0</v>
      </c>
      <c r="S393" s="1142"/>
      <c r="T393" s="1142"/>
      <c r="U393" s="1137">
        <f t="shared" si="595"/>
        <v>0</v>
      </c>
      <c r="V393" s="1142"/>
      <c r="W393" s="1142"/>
      <c r="X393" s="1137">
        <f t="shared" si="596"/>
        <v>0</v>
      </c>
      <c r="Y393" s="1142"/>
      <c r="Z393" s="1142"/>
      <c r="AA393" s="1159">
        <f t="shared" si="570"/>
        <v>0</v>
      </c>
      <c r="AB393" s="1159">
        <f t="shared" si="571"/>
        <v>0</v>
      </c>
    </row>
    <row r="394" spans="2:28" s="5" customFormat="1" ht="12.75" customHeight="1" x14ac:dyDescent="0.2">
      <c r="B394" s="1564"/>
      <c r="C394" s="1138"/>
      <c r="D394" s="1565" t="s">
        <v>448</v>
      </c>
      <c r="E394" s="1139"/>
      <c r="F394" s="1140"/>
      <c r="G394" s="1160">
        <f>+E394*F394</f>
        <v>0</v>
      </c>
      <c r="H394" s="1141"/>
      <c r="I394" s="1142">
        <f t="shared" si="579"/>
        <v>0</v>
      </c>
      <c r="J394" s="1142"/>
      <c r="K394" s="1142"/>
      <c r="L394" s="1142">
        <f t="shared" si="592"/>
        <v>0</v>
      </c>
      <c r="M394" s="1142"/>
      <c r="N394" s="1142"/>
      <c r="O394" s="1142">
        <f t="shared" si="593"/>
        <v>0</v>
      </c>
      <c r="P394" s="1142"/>
      <c r="Q394" s="1142"/>
      <c r="R394" s="1142">
        <f t="shared" si="594"/>
        <v>0</v>
      </c>
      <c r="S394" s="1142"/>
      <c r="T394" s="1142"/>
      <c r="U394" s="1142">
        <f t="shared" si="595"/>
        <v>0</v>
      </c>
      <c r="V394" s="1142"/>
      <c r="W394" s="1142"/>
      <c r="X394" s="1142">
        <f t="shared" si="596"/>
        <v>0</v>
      </c>
      <c r="Y394" s="1142"/>
      <c r="Z394" s="1142"/>
      <c r="AA394" s="1159">
        <f t="shared" si="570"/>
        <v>0</v>
      </c>
      <c r="AB394" s="1159">
        <f t="shared" si="571"/>
        <v>0</v>
      </c>
    </row>
    <row r="395" spans="2:28" s="5" customFormat="1" ht="12.75" customHeight="1" x14ac:dyDescent="0.2">
      <c r="B395" s="1564"/>
      <c r="C395" s="1138"/>
      <c r="D395" s="1565" t="s">
        <v>448</v>
      </c>
      <c r="E395" s="1139"/>
      <c r="F395" s="1140"/>
      <c r="G395" s="1160">
        <f>+E395*F395</f>
        <v>0</v>
      </c>
      <c r="H395" s="1141"/>
      <c r="I395" s="1142">
        <f t="shared" si="579"/>
        <v>0</v>
      </c>
      <c r="J395" s="1142"/>
      <c r="K395" s="1142"/>
      <c r="L395" s="1142">
        <f t="shared" si="592"/>
        <v>0</v>
      </c>
      <c r="M395" s="1142"/>
      <c r="N395" s="1142"/>
      <c r="O395" s="1142">
        <f t="shared" si="593"/>
        <v>0</v>
      </c>
      <c r="P395" s="1142"/>
      <c r="Q395" s="1142"/>
      <c r="R395" s="1142">
        <f t="shared" si="594"/>
        <v>0</v>
      </c>
      <c r="S395" s="1142"/>
      <c r="T395" s="1142"/>
      <c r="U395" s="1142">
        <f t="shared" si="595"/>
        <v>0</v>
      </c>
      <c r="V395" s="1142"/>
      <c r="W395" s="1142"/>
      <c r="X395" s="1142">
        <f t="shared" si="596"/>
        <v>0</v>
      </c>
      <c r="Y395" s="1142"/>
      <c r="Z395" s="1142"/>
      <c r="AA395" s="1159">
        <f t="shared" si="570"/>
        <v>0</v>
      </c>
      <c r="AB395" s="1159">
        <f t="shared" si="571"/>
        <v>0</v>
      </c>
    </row>
    <row r="396" spans="2:28" s="5" customFormat="1" ht="12.75" customHeight="1" x14ac:dyDescent="0.2">
      <c r="B396" s="1563"/>
      <c r="C396" s="1143"/>
      <c r="D396" s="1566" t="s">
        <v>448</v>
      </c>
      <c r="E396" s="1144"/>
      <c r="F396" s="1145"/>
      <c r="G396" s="1161">
        <f>+E396*F396</f>
        <v>0</v>
      </c>
      <c r="H396" s="1146"/>
      <c r="I396" s="1147">
        <f t="shared" si="579"/>
        <v>0</v>
      </c>
      <c r="J396" s="1147"/>
      <c r="K396" s="1147"/>
      <c r="L396" s="1147">
        <f t="shared" si="592"/>
        <v>0</v>
      </c>
      <c r="M396" s="1147"/>
      <c r="N396" s="1147"/>
      <c r="O396" s="1147">
        <f t="shared" si="593"/>
        <v>0</v>
      </c>
      <c r="P396" s="1147"/>
      <c r="Q396" s="1147"/>
      <c r="R396" s="1147">
        <f t="shared" si="594"/>
        <v>0</v>
      </c>
      <c r="S396" s="1147"/>
      <c r="T396" s="1147"/>
      <c r="U396" s="1147">
        <f t="shared" si="595"/>
        <v>0</v>
      </c>
      <c r="V396" s="1147"/>
      <c r="W396" s="1147"/>
      <c r="X396" s="1147">
        <f t="shared" si="596"/>
        <v>0</v>
      </c>
      <c r="Y396" s="1147"/>
      <c r="Z396" s="1147"/>
      <c r="AA396" s="1159">
        <f t="shared" si="570"/>
        <v>0</v>
      </c>
      <c r="AB396" s="1159">
        <f t="shared" si="571"/>
        <v>0</v>
      </c>
    </row>
    <row r="397" spans="2:28" s="5" customFormat="1" ht="12.75" customHeight="1" x14ac:dyDescent="0.15">
      <c r="B397" s="1135" t="s">
        <v>419</v>
      </c>
      <c r="C397" s="286" t="s">
        <v>588</v>
      </c>
      <c r="D397" s="14"/>
      <c r="E397" s="1136"/>
      <c r="F397" s="1137"/>
      <c r="G397" s="623">
        <f t="shared" ref="G397:I397" si="597">SUM(G398:G402)</f>
        <v>0</v>
      </c>
      <c r="H397" s="16">
        <f t="shared" si="597"/>
        <v>0</v>
      </c>
      <c r="I397" s="16">
        <f t="shared" si="597"/>
        <v>0</v>
      </c>
      <c r="J397" s="20">
        <f t="shared" ref="J397:K397" si="598">SUM(J398:J402)</f>
        <v>0</v>
      </c>
      <c r="K397" s="20">
        <f t="shared" si="598"/>
        <v>0</v>
      </c>
      <c r="L397" s="16">
        <f t="shared" ref="L397" si="599">SUM(L398:L402)</f>
        <v>0</v>
      </c>
      <c r="M397" s="20">
        <f t="shared" ref="M397:N397" si="600">SUM(M398:M402)</f>
        <v>0</v>
      </c>
      <c r="N397" s="20">
        <f t="shared" si="600"/>
        <v>0</v>
      </c>
      <c r="O397" s="16">
        <f t="shared" ref="O397" si="601">SUM(O398:O402)</f>
        <v>0</v>
      </c>
      <c r="P397" s="20">
        <f t="shared" ref="P397:Q397" si="602">SUM(P398:P402)</f>
        <v>0</v>
      </c>
      <c r="Q397" s="20">
        <f t="shared" si="602"/>
        <v>0</v>
      </c>
      <c r="R397" s="16">
        <f t="shared" ref="R397" si="603">SUM(R398:R402)</f>
        <v>0</v>
      </c>
      <c r="S397" s="20">
        <f t="shared" ref="S397:T397" si="604">SUM(S398:S402)</f>
        <v>0</v>
      </c>
      <c r="T397" s="20">
        <f t="shared" si="604"/>
        <v>0</v>
      </c>
      <c r="U397" s="16">
        <f t="shared" ref="U397" si="605">SUM(U398:U402)</f>
        <v>0</v>
      </c>
      <c r="V397" s="20">
        <f t="shared" ref="V397:W397" si="606">SUM(V398:V402)</f>
        <v>0</v>
      </c>
      <c r="W397" s="20">
        <f t="shared" si="606"/>
        <v>0</v>
      </c>
      <c r="X397" s="16">
        <f t="shared" ref="X397" si="607">SUM(X398:X402)</f>
        <v>0</v>
      </c>
      <c r="Y397" s="20">
        <f t="shared" ref="Y397:Z397" si="608">SUM(Y398:Y402)</f>
        <v>0</v>
      </c>
      <c r="Z397" s="20">
        <f t="shared" si="608"/>
        <v>0</v>
      </c>
      <c r="AA397" s="1159">
        <f t="shared" si="570"/>
        <v>0</v>
      </c>
      <c r="AB397" s="1159">
        <f t="shared" si="571"/>
        <v>0</v>
      </c>
    </row>
    <row r="398" spans="2:28" s="5" customFormat="1" ht="12.75" customHeight="1" x14ac:dyDescent="0.2">
      <c r="B398" s="1564"/>
      <c r="C398" s="1138"/>
      <c r="D398" s="1565" t="s">
        <v>448</v>
      </c>
      <c r="E398" s="1139"/>
      <c r="F398" s="1140"/>
      <c r="G398" s="1160">
        <f>+E398*F398</f>
        <v>0</v>
      </c>
      <c r="H398" s="1137"/>
      <c r="I398" s="1148">
        <f t="shared" si="579"/>
        <v>0</v>
      </c>
      <c r="J398" s="1137"/>
      <c r="K398" s="1137"/>
      <c r="L398" s="1148">
        <f t="shared" ref="L398:L402" si="609">M398+N398</f>
        <v>0</v>
      </c>
      <c r="M398" s="1137"/>
      <c r="N398" s="1137"/>
      <c r="O398" s="1148">
        <f t="shared" ref="O398:O402" si="610">P398+Q398</f>
        <v>0</v>
      </c>
      <c r="P398" s="1137"/>
      <c r="Q398" s="1137"/>
      <c r="R398" s="1148">
        <f t="shared" ref="R398:R402" si="611">S398+T398</f>
        <v>0</v>
      </c>
      <c r="S398" s="1137"/>
      <c r="T398" s="1137"/>
      <c r="U398" s="1148">
        <f t="shared" ref="U398:U402" si="612">V398+W398</f>
        <v>0</v>
      </c>
      <c r="V398" s="1137"/>
      <c r="W398" s="1137"/>
      <c r="X398" s="1148">
        <f t="shared" ref="X398:X402" si="613">Y398+Z398</f>
        <v>0</v>
      </c>
      <c r="Y398" s="1137"/>
      <c r="Z398" s="1137"/>
      <c r="AA398" s="1159">
        <f t="shared" si="570"/>
        <v>0</v>
      </c>
      <c r="AB398" s="1159">
        <f t="shared" si="571"/>
        <v>0</v>
      </c>
    </row>
    <row r="399" spans="2:28" s="5" customFormat="1" ht="12.75" customHeight="1" x14ac:dyDescent="0.2">
      <c r="B399" s="1564"/>
      <c r="C399" s="1138"/>
      <c r="D399" s="1565" t="s">
        <v>448</v>
      </c>
      <c r="E399" s="1139"/>
      <c r="F399" s="1140"/>
      <c r="G399" s="1160">
        <f>+E399*F399</f>
        <v>0</v>
      </c>
      <c r="H399" s="1137"/>
      <c r="I399" s="1137">
        <f t="shared" si="579"/>
        <v>0</v>
      </c>
      <c r="J399" s="1137"/>
      <c r="K399" s="1137"/>
      <c r="L399" s="1137">
        <f t="shared" si="609"/>
        <v>0</v>
      </c>
      <c r="M399" s="1137"/>
      <c r="N399" s="1137"/>
      <c r="O399" s="1137">
        <f t="shared" si="610"/>
        <v>0</v>
      </c>
      <c r="P399" s="1137"/>
      <c r="Q399" s="1137"/>
      <c r="R399" s="1137">
        <f t="shared" si="611"/>
        <v>0</v>
      </c>
      <c r="S399" s="1137"/>
      <c r="T399" s="1137"/>
      <c r="U399" s="1137">
        <f t="shared" si="612"/>
        <v>0</v>
      </c>
      <c r="V399" s="1137"/>
      <c r="W399" s="1137"/>
      <c r="X399" s="1137">
        <f t="shared" si="613"/>
        <v>0</v>
      </c>
      <c r="Y399" s="1137"/>
      <c r="Z399" s="1137"/>
      <c r="AA399" s="1159">
        <f t="shared" si="570"/>
        <v>0</v>
      </c>
      <c r="AB399" s="1159">
        <f t="shared" si="571"/>
        <v>0</v>
      </c>
    </row>
    <row r="400" spans="2:28" s="5" customFormat="1" ht="12.75" customHeight="1" x14ac:dyDescent="0.2">
      <c r="B400" s="1564"/>
      <c r="C400" s="1138"/>
      <c r="D400" s="1565" t="s">
        <v>448</v>
      </c>
      <c r="E400" s="1139"/>
      <c r="F400" s="1140"/>
      <c r="G400" s="1160">
        <f>+E400*F400</f>
        <v>0</v>
      </c>
      <c r="H400" s="1141"/>
      <c r="I400" s="1142">
        <f t="shared" si="579"/>
        <v>0</v>
      </c>
      <c r="J400" s="1142"/>
      <c r="K400" s="1142"/>
      <c r="L400" s="1142">
        <f t="shared" si="609"/>
        <v>0</v>
      </c>
      <c r="M400" s="1142"/>
      <c r="N400" s="1142"/>
      <c r="O400" s="1142">
        <f t="shared" si="610"/>
        <v>0</v>
      </c>
      <c r="P400" s="1142"/>
      <c r="Q400" s="1142"/>
      <c r="R400" s="1142">
        <f t="shared" si="611"/>
        <v>0</v>
      </c>
      <c r="S400" s="1142"/>
      <c r="T400" s="1142"/>
      <c r="U400" s="1142">
        <f t="shared" si="612"/>
        <v>0</v>
      </c>
      <c r="V400" s="1142"/>
      <c r="W400" s="1142"/>
      <c r="X400" s="1142">
        <f t="shared" si="613"/>
        <v>0</v>
      </c>
      <c r="Y400" s="1142"/>
      <c r="Z400" s="1142"/>
      <c r="AA400" s="1159">
        <f t="shared" si="570"/>
        <v>0</v>
      </c>
      <c r="AB400" s="1159">
        <f t="shared" si="571"/>
        <v>0</v>
      </c>
    </row>
    <row r="401" spans="2:28" s="5" customFormat="1" ht="12.75" customHeight="1" x14ac:dyDescent="0.2">
      <c r="B401" s="1564"/>
      <c r="C401" s="1138"/>
      <c r="D401" s="1565" t="s">
        <v>448</v>
      </c>
      <c r="E401" s="1139"/>
      <c r="F401" s="1140"/>
      <c r="G401" s="1160">
        <f>+E401*F401</f>
        <v>0</v>
      </c>
      <c r="H401" s="1141"/>
      <c r="I401" s="1142">
        <f t="shared" si="579"/>
        <v>0</v>
      </c>
      <c r="J401" s="1142"/>
      <c r="K401" s="1142"/>
      <c r="L401" s="1142">
        <f t="shared" si="609"/>
        <v>0</v>
      </c>
      <c r="M401" s="1142"/>
      <c r="N401" s="1142"/>
      <c r="O401" s="1142">
        <f t="shared" si="610"/>
        <v>0</v>
      </c>
      <c r="P401" s="1142"/>
      <c r="Q401" s="1142"/>
      <c r="R401" s="1142">
        <f t="shared" si="611"/>
        <v>0</v>
      </c>
      <c r="S401" s="1142"/>
      <c r="T401" s="1142"/>
      <c r="U401" s="1142">
        <f t="shared" si="612"/>
        <v>0</v>
      </c>
      <c r="V401" s="1142"/>
      <c r="W401" s="1142"/>
      <c r="X401" s="1142">
        <f t="shared" si="613"/>
        <v>0</v>
      </c>
      <c r="Y401" s="1142"/>
      <c r="Z401" s="1142"/>
      <c r="AA401" s="1159">
        <f t="shared" si="570"/>
        <v>0</v>
      </c>
      <c r="AB401" s="1159">
        <f t="shared" si="571"/>
        <v>0</v>
      </c>
    </row>
    <row r="402" spans="2:28" s="5" customFormat="1" ht="12.75" customHeight="1" x14ac:dyDescent="0.2">
      <c r="B402" s="1563"/>
      <c r="C402" s="1143"/>
      <c r="D402" s="1566" t="s">
        <v>448</v>
      </c>
      <c r="E402" s="1144"/>
      <c r="F402" s="1145"/>
      <c r="G402" s="1160">
        <f>+E402*F402</f>
        <v>0</v>
      </c>
      <c r="H402" s="1141"/>
      <c r="I402" s="1147">
        <f t="shared" si="579"/>
        <v>0</v>
      </c>
      <c r="J402" s="1142"/>
      <c r="K402" s="1142"/>
      <c r="L402" s="1147">
        <f t="shared" si="609"/>
        <v>0</v>
      </c>
      <c r="M402" s="1142"/>
      <c r="N402" s="1142"/>
      <c r="O402" s="1147">
        <f t="shared" si="610"/>
        <v>0</v>
      </c>
      <c r="P402" s="1142"/>
      <c r="Q402" s="1142"/>
      <c r="R402" s="1147">
        <f t="shared" si="611"/>
        <v>0</v>
      </c>
      <c r="S402" s="1142"/>
      <c r="T402" s="1142"/>
      <c r="U402" s="1147">
        <f t="shared" si="612"/>
        <v>0</v>
      </c>
      <c r="V402" s="1142"/>
      <c r="W402" s="1142"/>
      <c r="X402" s="1147">
        <f t="shared" si="613"/>
        <v>0</v>
      </c>
      <c r="Y402" s="1142"/>
      <c r="Z402" s="1142"/>
      <c r="AA402" s="1159">
        <f t="shared" si="570"/>
        <v>0</v>
      </c>
      <c r="AB402" s="1159">
        <f t="shared" si="571"/>
        <v>0</v>
      </c>
    </row>
    <row r="403" spans="2:28" s="47" customFormat="1" ht="26.25" customHeight="1" x14ac:dyDescent="0.15">
      <c r="B403" s="52">
        <f>+'CRONOGRAMA ACTIVIDADES'!C94</f>
        <v>0</v>
      </c>
      <c r="C403" s="232" t="str">
        <f>+'CRONOGRAMA ACTIVIDADES'!B94</f>
        <v>3.3.3</v>
      </c>
      <c r="D403" s="625" t="str">
        <f>+'CRONOGRAMA ACTIVIDADES'!D94</f>
        <v>Unidad medida</v>
      </c>
      <c r="E403" s="626">
        <f>+'CRONOGRAMA ACTIVIDADES'!E94</f>
        <v>0</v>
      </c>
      <c r="F403" s="624"/>
      <c r="G403" s="624">
        <f t="shared" ref="G403:Z403" si="614">+G405+G411+G417+G423+G429</f>
        <v>0</v>
      </c>
      <c r="H403" s="12">
        <f t="shared" si="614"/>
        <v>0</v>
      </c>
      <c r="I403" s="12">
        <f t="shared" si="614"/>
        <v>0</v>
      </c>
      <c r="J403" s="12">
        <f t="shared" si="614"/>
        <v>0</v>
      </c>
      <c r="K403" s="12">
        <f t="shared" si="614"/>
        <v>0</v>
      </c>
      <c r="L403" s="12">
        <f t="shared" si="614"/>
        <v>0</v>
      </c>
      <c r="M403" s="12">
        <f t="shared" si="614"/>
        <v>0</v>
      </c>
      <c r="N403" s="12">
        <f t="shared" si="614"/>
        <v>0</v>
      </c>
      <c r="O403" s="12">
        <f t="shared" si="614"/>
        <v>0</v>
      </c>
      <c r="P403" s="12">
        <f t="shared" si="614"/>
        <v>0</v>
      </c>
      <c r="Q403" s="12">
        <f t="shared" si="614"/>
        <v>0</v>
      </c>
      <c r="R403" s="12">
        <f t="shared" si="614"/>
        <v>0</v>
      </c>
      <c r="S403" s="12">
        <f t="shared" si="614"/>
        <v>0</v>
      </c>
      <c r="T403" s="12">
        <f t="shared" si="614"/>
        <v>0</v>
      </c>
      <c r="U403" s="12">
        <f t="shared" si="614"/>
        <v>0</v>
      </c>
      <c r="V403" s="12">
        <f t="shared" si="614"/>
        <v>0</v>
      </c>
      <c r="W403" s="12">
        <f t="shared" si="614"/>
        <v>0</v>
      </c>
      <c r="X403" s="12">
        <f t="shared" si="614"/>
        <v>0</v>
      </c>
      <c r="Y403" s="12">
        <f t="shared" si="614"/>
        <v>0</v>
      </c>
      <c r="Z403" s="12">
        <f t="shared" si="614"/>
        <v>0</v>
      </c>
      <c r="AA403" s="1159">
        <f>X403+U403+R403+O403+L403+I403+H403</f>
        <v>0</v>
      </c>
      <c r="AB403" s="1159">
        <f>+AA403-G403</f>
        <v>0</v>
      </c>
    </row>
    <row r="404" spans="2:28" s="5" customFormat="1" ht="26.25" customHeight="1" x14ac:dyDescent="0.15">
      <c r="B404" s="633" t="s">
        <v>768</v>
      </c>
      <c r="C404" s="634"/>
      <c r="D404" s="2014"/>
      <c r="E404" s="2015"/>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6"/>
      <c r="AA404" s="1163"/>
      <c r="AB404" s="1163"/>
    </row>
    <row r="405" spans="2:28" s="5" customFormat="1" ht="12.75" customHeight="1" x14ac:dyDescent="0.15">
      <c r="B405" s="1135" t="s">
        <v>419</v>
      </c>
      <c r="C405" s="286" t="s">
        <v>589</v>
      </c>
      <c r="D405" s="14"/>
      <c r="E405" s="1136"/>
      <c r="F405" s="1137"/>
      <c r="G405" s="623">
        <f t="shared" ref="G405:Z405" si="615">SUM(G406:G410)</f>
        <v>0</v>
      </c>
      <c r="H405" s="16">
        <f t="shared" si="615"/>
        <v>0</v>
      </c>
      <c r="I405" s="16">
        <f t="shared" si="615"/>
        <v>0</v>
      </c>
      <c r="J405" s="16">
        <f t="shared" si="615"/>
        <v>0</v>
      </c>
      <c r="K405" s="16">
        <f t="shared" si="615"/>
        <v>0</v>
      </c>
      <c r="L405" s="16">
        <f t="shared" si="615"/>
        <v>0</v>
      </c>
      <c r="M405" s="16">
        <f t="shared" si="615"/>
        <v>0</v>
      </c>
      <c r="N405" s="16">
        <f t="shared" si="615"/>
        <v>0</v>
      </c>
      <c r="O405" s="16">
        <f t="shared" si="615"/>
        <v>0</v>
      </c>
      <c r="P405" s="16">
        <f t="shared" si="615"/>
        <v>0</v>
      </c>
      <c r="Q405" s="16">
        <f t="shared" si="615"/>
        <v>0</v>
      </c>
      <c r="R405" s="16">
        <f t="shared" si="615"/>
        <v>0</v>
      </c>
      <c r="S405" s="16">
        <f t="shared" si="615"/>
        <v>0</v>
      </c>
      <c r="T405" s="16">
        <f t="shared" si="615"/>
        <v>0</v>
      </c>
      <c r="U405" s="16">
        <f t="shared" si="615"/>
        <v>0</v>
      </c>
      <c r="V405" s="16">
        <f t="shared" si="615"/>
        <v>0</v>
      </c>
      <c r="W405" s="16">
        <f t="shared" si="615"/>
        <v>0</v>
      </c>
      <c r="X405" s="16">
        <f t="shared" si="615"/>
        <v>0</v>
      </c>
      <c r="Y405" s="16">
        <f t="shared" si="615"/>
        <v>0</v>
      </c>
      <c r="Z405" s="16">
        <f t="shared" si="615"/>
        <v>0</v>
      </c>
      <c r="AA405" s="1159">
        <f t="shared" ref="AA405:AA434" si="616">X405+U405+R405+O405+L405+I405+H405</f>
        <v>0</v>
      </c>
      <c r="AB405" s="1159">
        <f t="shared" ref="AB405:AB434" si="617">+AA405-G405</f>
        <v>0</v>
      </c>
    </row>
    <row r="406" spans="2:28" s="5" customFormat="1" ht="12.75" customHeight="1" x14ac:dyDescent="0.2">
      <c r="B406" s="1564"/>
      <c r="C406" s="1138"/>
      <c r="D406" s="1565" t="s">
        <v>448</v>
      </c>
      <c r="E406" s="1139"/>
      <c r="F406" s="1140"/>
      <c r="G406" s="1160">
        <f>+E406*F406</f>
        <v>0</v>
      </c>
      <c r="H406" s="1137"/>
      <c r="I406" s="1137">
        <f t="shared" ref="I406:I410" si="618">J406+K406</f>
        <v>0</v>
      </c>
      <c r="J406" s="1137"/>
      <c r="K406" s="1137"/>
      <c r="L406" s="1137">
        <f t="shared" ref="L406:L410" si="619">M406+N406</f>
        <v>0</v>
      </c>
      <c r="M406" s="1137"/>
      <c r="N406" s="1137"/>
      <c r="O406" s="1137">
        <f t="shared" ref="O406:O410" si="620">P406+Q406</f>
        <v>0</v>
      </c>
      <c r="P406" s="1137"/>
      <c r="Q406" s="1137"/>
      <c r="R406" s="1137">
        <f t="shared" ref="R406:R410" si="621">S406+T406</f>
        <v>0</v>
      </c>
      <c r="S406" s="1137"/>
      <c r="T406" s="1137"/>
      <c r="U406" s="1137">
        <f t="shared" ref="U406:U410" si="622">V406+W406</f>
        <v>0</v>
      </c>
      <c r="V406" s="1137"/>
      <c r="W406" s="1137"/>
      <c r="X406" s="1137">
        <f t="shared" ref="X406:X410" si="623">Y406+Z406</f>
        <v>0</v>
      </c>
      <c r="Y406" s="1137"/>
      <c r="Z406" s="1137"/>
      <c r="AA406" s="1159">
        <f t="shared" si="616"/>
        <v>0</v>
      </c>
      <c r="AB406" s="1159">
        <f t="shared" si="617"/>
        <v>0</v>
      </c>
    </row>
    <row r="407" spans="2:28" s="5" customFormat="1" ht="12.75" customHeight="1" x14ac:dyDescent="0.2">
      <c r="B407" s="1564"/>
      <c r="C407" s="1138"/>
      <c r="D407" s="1565" t="s">
        <v>448</v>
      </c>
      <c r="E407" s="1139"/>
      <c r="F407" s="1140"/>
      <c r="G407" s="1160">
        <f>+E407*F407</f>
        <v>0</v>
      </c>
      <c r="H407" s="1137"/>
      <c r="I407" s="1137">
        <f t="shared" si="618"/>
        <v>0</v>
      </c>
      <c r="J407" s="1137"/>
      <c r="K407" s="1137"/>
      <c r="L407" s="1137">
        <f t="shared" si="619"/>
        <v>0</v>
      </c>
      <c r="M407" s="1137"/>
      <c r="N407" s="1137"/>
      <c r="O407" s="1137">
        <f t="shared" si="620"/>
        <v>0</v>
      </c>
      <c r="P407" s="1137"/>
      <c r="Q407" s="1137"/>
      <c r="R407" s="1137">
        <f t="shared" si="621"/>
        <v>0</v>
      </c>
      <c r="S407" s="1137"/>
      <c r="T407" s="1137"/>
      <c r="U407" s="1137">
        <f t="shared" si="622"/>
        <v>0</v>
      </c>
      <c r="V407" s="1137"/>
      <c r="W407" s="1137"/>
      <c r="X407" s="1137">
        <f t="shared" si="623"/>
        <v>0</v>
      </c>
      <c r="Y407" s="1137"/>
      <c r="Z407" s="1137"/>
      <c r="AA407" s="1159">
        <f t="shared" si="616"/>
        <v>0</v>
      </c>
      <c r="AB407" s="1159">
        <f t="shared" si="617"/>
        <v>0</v>
      </c>
    </row>
    <row r="408" spans="2:28" s="5" customFormat="1" ht="12.75" customHeight="1" x14ac:dyDescent="0.2">
      <c r="B408" s="1564"/>
      <c r="C408" s="1138"/>
      <c r="D408" s="1565" t="s">
        <v>448</v>
      </c>
      <c r="E408" s="1139"/>
      <c r="F408" s="1140"/>
      <c r="G408" s="1160">
        <f>+E408*F408</f>
        <v>0</v>
      </c>
      <c r="H408" s="1141"/>
      <c r="I408" s="1142">
        <f t="shared" si="618"/>
        <v>0</v>
      </c>
      <c r="J408" s="1142"/>
      <c r="K408" s="1142"/>
      <c r="L408" s="1142">
        <f t="shared" si="619"/>
        <v>0</v>
      </c>
      <c r="M408" s="1142"/>
      <c r="N408" s="1142"/>
      <c r="O408" s="1142">
        <f t="shared" si="620"/>
        <v>0</v>
      </c>
      <c r="P408" s="1142"/>
      <c r="Q408" s="1142"/>
      <c r="R408" s="1142">
        <f t="shared" si="621"/>
        <v>0</v>
      </c>
      <c r="S408" s="1142"/>
      <c r="T408" s="1142"/>
      <c r="U408" s="1142">
        <f t="shared" si="622"/>
        <v>0</v>
      </c>
      <c r="V408" s="1142"/>
      <c r="W408" s="1142"/>
      <c r="X408" s="1142">
        <f t="shared" si="623"/>
        <v>0</v>
      </c>
      <c r="Y408" s="1142"/>
      <c r="Z408" s="1142"/>
      <c r="AA408" s="1159">
        <f t="shared" si="616"/>
        <v>0</v>
      </c>
      <c r="AB408" s="1159">
        <f t="shared" si="617"/>
        <v>0</v>
      </c>
    </row>
    <row r="409" spans="2:28" s="5" customFormat="1" ht="12.75" customHeight="1" x14ac:dyDescent="0.2">
      <c r="B409" s="1564"/>
      <c r="C409" s="1138"/>
      <c r="D409" s="1565" t="s">
        <v>448</v>
      </c>
      <c r="E409" s="1139"/>
      <c r="F409" s="1140"/>
      <c r="G409" s="1160">
        <f>+E409*F409</f>
        <v>0</v>
      </c>
      <c r="H409" s="1141"/>
      <c r="I409" s="1142">
        <f t="shared" si="618"/>
        <v>0</v>
      </c>
      <c r="J409" s="1142"/>
      <c r="K409" s="1142"/>
      <c r="L409" s="1142">
        <f t="shared" si="619"/>
        <v>0</v>
      </c>
      <c r="M409" s="1142"/>
      <c r="N409" s="1142"/>
      <c r="O409" s="1142">
        <f t="shared" si="620"/>
        <v>0</v>
      </c>
      <c r="P409" s="1142"/>
      <c r="Q409" s="1142"/>
      <c r="R409" s="1142">
        <f t="shared" si="621"/>
        <v>0</v>
      </c>
      <c r="S409" s="1142"/>
      <c r="T409" s="1142"/>
      <c r="U409" s="1142">
        <f t="shared" si="622"/>
        <v>0</v>
      </c>
      <c r="V409" s="1142"/>
      <c r="W409" s="1142"/>
      <c r="X409" s="1142">
        <f t="shared" si="623"/>
        <v>0</v>
      </c>
      <c r="Y409" s="1142"/>
      <c r="Z409" s="1142"/>
      <c r="AA409" s="1159">
        <f t="shared" si="616"/>
        <v>0</v>
      </c>
      <c r="AB409" s="1159">
        <f t="shared" si="617"/>
        <v>0</v>
      </c>
    </row>
    <row r="410" spans="2:28" s="5" customFormat="1" ht="12.75" customHeight="1" x14ac:dyDescent="0.2">
      <c r="B410" s="1563"/>
      <c r="C410" s="1143"/>
      <c r="D410" s="1566" t="s">
        <v>448</v>
      </c>
      <c r="E410" s="1144"/>
      <c r="F410" s="1145"/>
      <c r="G410" s="1161">
        <f>+E410*F410</f>
        <v>0</v>
      </c>
      <c r="H410" s="1146"/>
      <c r="I410" s="1147">
        <f t="shared" si="618"/>
        <v>0</v>
      </c>
      <c r="J410" s="1147"/>
      <c r="K410" s="1147"/>
      <c r="L410" s="1147">
        <f t="shared" si="619"/>
        <v>0</v>
      </c>
      <c r="M410" s="1147"/>
      <c r="N410" s="1147"/>
      <c r="O410" s="1147">
        <f t="shared" si="620"/>
        <v>0</v>
      </c>
      <c r="P410" s="1147"/>
      <c r="Q410" s="1147"/>
      <c r="R410" s="1147">
        <f t="shared" si="621"/>
        <v>0</v>
      </c>
      <c r="S410" s="1147"/>
      <c r="T410" s="1147"/>
      <c r="U410" s="1147">
        <f t="shared" si="622"/>
        <v>0</v>
      </c>
      <c r="V410" s="1147"/>
      <c r="W410" s="1147"/>
      <c r="X410" s="1147">
        <f t="shared" si="623"/>
        <v>0</v>
      </c>
      <c r="Y410" s="1147"/>
      <c r="Z410" s="1147"/>
      <c r="AA410" s="1159">
        <f t="shared" si="616"/>
        <v>0</v>
      </c>
      <c r="AB410" s="1159">
        <f t="shared" si="617"/>
        <v>0</v>
      </c>
    </row>
    <row r="411" spans="2:28" s="5" customFormat="1" ht="12.75" customHeight="1" x14ac:dyDescent="0.15">
      <c r="B411" s="1135" t="s">
        <v>419</v>
      </c>
      <c r="C411" s="286" t="s">
        <v>590</v>
      </c>
      <c r="D411" s="14"/>
      <c r="E411" s="1136"/>
      <c r="F411" s="1137"/>
      <c r="G411" s="623">
        <f t="shared" ref="G411:Z411" si="624">SUM(G412:G416)</f>
        <v>0</v>
      </c>
      <c r="H411" s="16">
        <f t="shared" si="624"/>
        <v>0</v>
      </c>
      <c r="I411" s="16">
        <f t="shared" si="624"/>
        <v>0</v>
      </c>
      <c r="J411" s="16">
        <f t="shared" si="624"/>
        <v>0</v>
      </c>
      <c r="K411" s="16">
        <f t="shared" si="624"/>
        <v>0</v>
      </c>
      <c r="L411" s="16">
        <f t="shared" si="624"/>
        <v>0</v>
      </c>
      <c r="M411" s="16">
        <f t="shared" si="624"/>
        <v>0</v>
      </c>
      <c r="N411" s="16">
        <f t="shared" si="624"/>
        <v>0</v>
      </c>
      <c r="O411" s="16">
        <f t="shared" si="624"/>
        <v>0</v>
      </c>
      <c r="P411" s="16">
        <f t="shared" si="624"/>
        <v>0</v>
      </c>
      <c r="Q411" s="16">
        <f t="shared" si="624"/>
        <v>0</v>
      </c>
      <c r="R411" s="16">
        <f t="shared" si="624"/>
        <v>0</v>
      </c>
      <c r="S411" s="16">
        <f t="shared" si="624"/>
        <v>0</v>
      </c>
      <c r="T411" s="16">
        <f t="shared" si="624"/>
        <v>0</v>
      </c>
      <c r="U411" s="16">
        <f t="shared" si="624"/>
        <v>0</v>
      </c>
      <c r="V411" s="16">
        <f t="shared" si="624"/>
        <v>0</v>
      </c>
      <c r="W411" s="16">
        <f t="shared" si="624"/>
        <v>0</v>
      </c>
      <c r="X411" s="16">
        <f t="shared" si="624"/>
        <v>0</v>
      </c>
      <c r="Y411" s="16">
        <f t="shared" si="624"/>
        <v>0</v>
      </c>
      <c r="Z411" s="16">
        <f t="shared" si="624"/>
        <v>0</v>
      </c>
      <c r="AA411" s="1159">
        <f t="shared" si="616"/>
        <v>0</v>
      </c>
      <c r="AB411" s="1159">
        <f t="shared" si="617"/>
        <v>0</v>
      </c>
    </row>
    <row r="412" spans="2:28" s="5" customFormat="1" ht="12.75" customHeight="1" x14ac:dyDescent="0.2">
      <c r="B412" s="1564"/>
      <c r="C412" s="1138"/>
      <c r="D412" s="1565" t="s">
        <v>448</v>
      </c>
      <c r="E412" s="1139"/>
      <c r="F412" s="1140"/>
      <c r="G412" s="1160">
        <f>+E412*F412</f>
        <v>0</v>
      </c>
      <c r="H412" s="1140"/>
      <c r="I412" s="1148">
        <f t="shared" ref="I412:I434" si="625">J412+K412</f>
        <v>0</v>
      </c>
      <c r="J412" s="1148"/>
      <c r="K412" s="1148"/>
      <c r="L412" s="1148">
        <f t="shared" ref="L412:L416" si="626">M412+N412</f>
        <v>0</v>
      </c>
      <c r="M412" s="1148"/>
      <c r="N412" s="1148"/>
      <c r="O412" s="1148">
        <f t="shared" ref="O412:O416" si="627">P412+Q412</f>
        <v>0</v>
      </c>
      <c r="P412" s="1148"/>
      <c r="Q412" s="1148"/>
      <c r="R412" s="1148">
        <f t="shared" ref="R412:R416" si="628">S412+T412</f>
        <v>0</v>
      </c>
      <c r="S412" s="1148"/>
      <c r="T412" s="1148"/>
      <c r="U412" s="1148">
        <f t="shared" ref="U412:U416" si="629">V412+W412</f>
        <v>0</v>
      </c>
      <c r="V412" s="1148"/>
      <c r="W412" s="1148"/>
      <c r="X412" s="1148">
        <f t="shared" ref="X412:X416" si="630">Y412+Z412</f>
        <v>0</v>
      </c>
      <c r="Y412" s="1148"/>
      <c r="Z412" s="1148"/>
      <c r="AA412" s="1159">
        <f t="shared" si="616"/>
        <v>0</v>
      </c>
      <c r="AB412" s="1159">
        <f t="shared" si="617"/>
        <v>0</v>
      </c>
    </row>
    <row r="413" spans="2:28" s="5" customFormat="1" ht="12.75" customHeight="1" x14ac:dyDescent="0.2">
      <c r="B413" s="1564"/>
      <c r="C413" s="1138"/>
      <c r="D413" s="1565" t="s">
        <v>448</v>
      </c>
      <c r="E413" s="1139"/>
      <c r="F413" s="1140"/>
      <c r="G413" s="1160">
        <f>+E413*F413</f>
        <v>0</v>
      </c>
      <c r="H413" s="1149"/>
      <c r="I413" s="1137">
        <f t="shared" si="625"/>
        <v>0</v>
      </c>
      <c r="J413" s="1137"/>
      <c r="K413" s="1137"/>
      <c r="L413" s="1137">
        <f t="shared" si="626"/>
        <v>0</v>
      </c>
      <c r="M413" s="1137"/>
      <c r="N413" s="1137"/>
      <c r="O413" s="1137">
        <f t="shared" si="627"/>
        <v>0</v>
      </c>
      <c r="P413" s="1137"/>
      <c r="Q413" s="1137"/>
      <c r="R413" s="1137">
        <f t="shared" si="628"/>
        <v>0</v>
      </c>
      <c r="S413" s="1137"/>
      <c r="T413" s="1137"/>
      <c r="U413" s="1137">
        <f t="shared" si="629"/>
        <v>0</v>
      </c>
      <c r="V413" s="1137"/>
      <c r="W413" s="1137"/>
      <c r="X413" s="1137">
        <f t="shared" si="630"/>
        <v>0</v>
      </c>
      <c r="Y413" s="1137"/>
      <c r="Z413" s="1137"/>
      <c r="AA413" s="1159">
        <f t="shared" si="616"/>
        <v>0</v>
      </c>
      <c r="AB413" s="1159">
        <f t="shared" si="617"/>
        <v>0</v>
      </c>
    </row>
    <row r="414" spans="2:28" s="5" customFormat="1" ht="12.75" customHeight="1" x14ac:dyDescent="0.2">
      <c r="B414" s="1564"/>
      <c r="C414" s="1138"/>
      <c r="D414" s="1565" t="s">
        <v>448</v>
      </c>
      <c r="E414" s="1139"/>
      <c r="F414" s="1140"/>
      <c r="G414" s="1160">
        <f>+E414*F414</f>
        <v>0</v>
      </c>
      <c r="H414" s="1149"/>
      <c r="I414" s="1142">
        <f t="shared" si="625"/>
        <v>0</v>
      </c>
      <c r="J414" s="1142"/>
      <c r="K414" s="1142"/>
      <c r="L414" s="1142">
        <f t="shared" si="626"/>
        <v>0</v>
      </c>
      <c r="M414" s="1142"/>
      <c r="N414" s="1142"/>
      <c r="O414" s="1142">
        <f t="shared" si="627"/>
        <v>0</v>
      </c>
      <c r="P414" s="1142"/>
      <c r="Q414" s="1142"/>
      <c r="R414" s="1142">
        <f t="shared" si="628"/>
        <v>0</v>
      </c>
      <c r="S414" s="1142"/>
      <c r="T414" s="1142"/>
      <c r="U414" s="1142">
        <f t="shared" si="629"/>
        <v>0</v>
      </c>
      <c r="V414" s="1142"/>
      <c r="W414" s="1142"/>
      <c r="X414" s="1142">
        <f t="shared" si="630"/>
        <v>0</v>
      </c>
      <c r="Y414" s="1142"/>
      <c r="Z414" s="1142"/>
      <c r="AA414" s="1159">
        <f t="shared" si="616"/>
        <v>0</v>
      </c>
      <c r="AB414" s="1159">
        <f t="shared" si="617"/>
        <v>0</v>
      </c>
    </row>
    <row r="415" spans="2:28" s="5" customFormat="1" ht="12.75" customHeight="1" x14ac:dyDescent="0.2">
      <c r="B415" s="1564"/>
      <c r="C415" s="1138"/>
      <c r="D415" s="1565" t="s">
        <v>448</v>
      </c>
      <c r="E415" s="1139"/>
      <c r="F415" s="1140"/>
      <c r="G415" s="1160">
        <f>+E415*F415</f>
        <v>0</v>
      </c>
      <c r="H415" s="1149"/>
      <c r="I415" s="1142">
        <f t="shared" si="625"/>
        <v>0</v>
      </c>
      <c r="J415" s="1142"/>
      <c r="K415" s="1142"/>
      <c r="L415" s="1142">
        <f t="shared" si="626"/>
        <v>0</v>
      </c>
      <c r="M415" s="1142"/>
      <c r="N415" s="1142"/>
      <c r="O415" s="1142">
        <f t="shared" si="627"/>
        <v>0</v>
      </c>
      <c r="P415" s="1142"/>
      <c r="Q415" s="1142"/>
      <c r="R415" s="1142">
        <f t="shared" si="628"/>
        <v>0</v>
      </c>
      <c r="S415" s="1142"/>
      <c r="T415" s="1142"/>
      <c r="U415" s="1142">
        <f t="shared" si="629"/>
        <v>0</v>
      </c>
      <c r="V415" s="1142"/>
      <c r="W415" s="1142"/>
      <c r="X415" s="1142">
        <f t="shared" si="630"/>
        <v>0</v>
      </c>
      <c r="Y415" s="1142"/>
      <c r="Z415" s="1142"/>
      <c r="AA415" s="1159">
        <f t="shared" si="616"/>
        <v>0</v>
      </c>
      <c r="AB415" s="1159">
        <f t="shared" si="617"/>
        <v>0</v>
      </c>
    </row>
    <row r="416" spans="2:28" s="5" customFormat="1" ht="12.75" customHeight="1" x14ac:dyDescent="0.2">
      <c r="B416" s="1563"/>
      <c r="C416" s="1143"/>
      <c r="D416" s="1566" t="s">
        <v>448</v>
      </c>
      <c r="E416" s="1144"/>
      <c r="F416" s="1145"/>
      <c r="G416" s="1161">
        <f>+E416*F416</f>
        <v>0</v>
      </c>
      <c r="H416" s="1150"/>
      <c r="I416" s="1147">
        <f t="shared" si="625"/>
        <v>0</v>
      </c>
      <c r="J416" s="1147"/>
      <c r="K416" s="1147"/>
      <c r="L416" s="1147">
        <f t="shared" si="626"/>
        <v>0</v>
      </c>
      <c r="M416" s="1147"/>
      <c r="N416" s="1147"/>
      <c r="O416" s="1147">
        <f t="shared" si="627"/>
        <v>0</v>
      </c>
      <c r="P416" s="1147"/>
      <c r="Q416" s="1147"/>
      <c r="R416" s="1147">
        <f t="shared" si="628"/>
        <v>0</v>
      </c>
      <c r="S416" s="1147"/>
      <c r="T416" s="1147"/>
      <c r="U416" s="1147">
        <f t="shared" si="629"/>
        <v>0</v>
      </c>
      <c r="V416" s="1147"/>
      <c r="W416" s="1147"/>
      <c r="X416" s="1147">
        <f t="shared" si="630"/>
        <v>0</v>
      </c>
      <c r="Y416" s="1147"/>
      <c r="Z416" s="1147"/>
      <c r="AA416" s="1159">
        <f t="shared" si="616"/>
        <v>0</v>
      </c>
      <c r="AB416" s="1159">
        <f t="shared" si="617"/>
        <v>0</v>
      </c>
    </row>
    <row r="417" spans="2:28" s="5" customFormat="1" ht="12.75" customHeight="1" x14ac:dyDescent="0.15">
      <c r="B417" s="1135" t="s">
        <v>419</v>
      </c>
      <c r="C417" s="286" t="s">
        <v>591</v>
      </c>
      <c r="D417" s="14"/>
      <c r="E417" s="1136"/>
      <c r="F417" s="1137"/>
      <c r="G417" s="623">
        <f t="shared" ref="G417:Z417" si="631">SUM(G418:G422)</f>
        <v>0</v>
      </c>
      <c r="H417" s="16">
        <f t="shared" si="631"/>
        <v>0</v>
      </c>
      <c r="I417" s="16">
        <f t="shared" si="631"/>
        <v>0</v>
      </c>
      <c r="J417" s="16">
        <f t="shared" si="631"/>
        <v>0</v>
      </c>
      <c r="K417" s="16">
        <f t="shared" si="631"/>
        <v>0</v>
      </c>
      <c r="L417" s="16">
        <f t="shared" si="631"/>
        <v>0</v>
      </c>
      <c r="M417" s="16">
        <f t="shared" si="631"/>
        <v>0</v>
      </c>
      <c r="N417" s="16">
        <f t="shared" si="631"/>
        <v>0</v>
      </c>
      <c r="O417" s="16">
        <f t="shared" si="631"/>
        <v>0</v>
      </c>
      <c r="P417" s="16">
        <f t="shared" si="631"/>
        <v>0</v>
      </c>
      <c r="Q417" s="16">
        <f t="shared" si="631"/>
        <v>0</v>
      </c>
      <c r="R417" s="16">
        <f t="shared" si="631"/>
        <v>0</v>
      </c>
      <c r="S417" s="16">
        <f t="shared" si="631"/>
        <v>0</v>
      </c>
      <c r="T417" s="16">
        <f t="shared" si="631"/>
        <v>0</v>
      </c>
      <c r="U417" s="16">
        <f t="shared" si="631"/>
        <v>0</v>
      </c>
      <c r="V417" s="16">
        <f t="shared" si="631"/>
        <v>0</v>
      </c>
      <c r="W417" s="16">
        <f t="shared" si="631"/>
        <v>0</v>
      </c>
      <c r="X417" s="16">
        <f t="shared" si="631"/>
        <v>0</v>
      </c>
      <c r="Y417" s="16">
        <f t="shared" si="631"/>
        <v>0</v>
      </c>
      <c r="Z417" s="16">
        <f t="shared" si="631"/>
        <v>0</v>
      </c>
      <c r="AA417" s="1159">
        <f t="shared" si="616"/>
        <v>0</v>
      </c>
      <c r="AB417" s="1159">
        <f t="shared" si="617"/>
        <v>0</v>
      </c>
    </row>
    <row r="418" spans="2:28" s="5" customFormat="1" ht="12.75" customHeight="1" x14ac:dyDescent="0.2">
      <c r="B418" s="1564"/>
      <c r="C418" s="1138"/>
      <c r="D418" s="1565" t="s">
        <v>448</v>
      </c>
      <c r="E418" s="1139"/>
      <c r="F418" s="1140"/>
      <c r="G418" s="1160">
        <f>+E418*F418</f>
        <v>0</v>
      </c>
      <c r="H418" s="1137"/>
      <c r="I418" s="1148">
        <f t="shared" si="625"/>
        <v>0</v>
      </c>
      <c r="J418" s="1137"/>
      <c r="K418" s="1137"/>
      <c r="L418" s="1148">
        <f t="shared" ref="L418:L422" si="632">M418+N418</f>
        <v>0</v>
      </c>
      <c r="M418" s="1137"/>
      <c r="N418" s="1137"/>
      <c r="O418" s="1148">
        <f t="shared" ref="O418:O422" si="633">P418+Q418</f>
        <v>0</v>
      </c>
      <c r="P418" s="1137"/>
      <c r="Q418" s="1137"/>
      <c r="R418" s="1148">
        <f t="shared" ref="R418:R422" si="634">S418+T418</f>
        <v>0</v>
      </c>
      <c r="S418" s="1137"/>
      <c r="T418" s="1137"/>
      <c r="U418" s="1148">
        <f t="shared" ref="U418:U422" si="635">V418+W418</f>
        <v>0</v>
      </c>
      <c r="V418" s="1137"/>
      <c r="W418" s="1137"/>
      <c r="X418" s="1148">
        <f t="shared" ref="X418:X422" si="636">Y418+Z418</f>
        <v>0</v>
      </c>
      <c r="Y418" s="1137"/>
      <c r="Z418" s="1137"/>
      <c r="AA418" s="1159">
        <f t="shared" si="616"/>
        <v>0</v>
      </c>
      <c r="AB418" s="1159">
        <f t="shared" si="617"/>
        <v>0</v>
      </c>
    </row>
    <row r="419" spans="2:28" s="5" customFormat="1" ht="12.75" customHeight="1" x14ac:dyDescent="0.2">
      <c r="B419" s="1564"/>
      <c r="C419" s="1138"/>
      <c r="D419" s="1565" t="s">
        <v>448</v>
      </c>
      <c r="E419" s="1139"/>
      <c r="F419" s="1140"/>
      <c r="G419" s="1160">
        <f>+E419*F419</f>
        <v>0</v>
      </c>
      <c r="H419" s="1137"/>
      <c r="I419" s="1137">
        <f t="shared" si="625"/>
        <v>0</v>
      </c>
      <c r="J419" s="1137"/>
      <c r="K419" s="1137"/>
      <c r="L419" s="1137">
        <f t="shared" si="632"/>
        <v>0</v>
      </c>
      <c r="M419" s="1137"/>
      <c r="N419" s="1137"/>
      <c r="O419" s="1137">
        <f t="shared" si="633"/>
        <v>0</v>
      </c>
      <c r="P419" s="1137"/>
      <c r="Q419" s="1137"/>
      <c r="R419" s="1137">
        <f t="shared" si="634"/>
        <v>0</v>
      </c>
      <c r="S419" s="1137"/>
      <c r="T419" s="1137"/>
      <c r="U419" s="1137">
        <f t="shared" si="635"/>
        <v>0</v>
      </c>
      <c r="V419" s="1137"/>
      <c r="W419" s="1137"/>
      <c r="X419" s="1137">
        <f t="shared" si="636"/>
        <v>0</v>
      </c>
      <c r="Y419" s="1137"/>
      <c r="Z419" s="1137"/>
      <c r="AA419" s="1159">
        <f t="shared" si="616"/>
        <v>0</v>
      </c>
      <c r="AB419" s="1159">
        <f t="shared" si="617"/>
        <v>0</v>
      </c>
    </row>
    <row r="420" spans="2:28" s="5" customFormat="1" ht="12.75" customHeight="1" x14ac:dyDescent="0.2">
      <c r="B420" s="1564"/>
      <c r="C420" s="1138"/>
      <c r="D420" s="1565" t="s">
        <v>448</v>
      </c>
      <c r="E420" s="1139"/>
      <c r="F420" s="1140"/>
      <c r="G420" s="1160">
        <f>+E420*F420</f>
        <v>0</v>
      </c>
      <c r="H420" s="1141"/>
      <c r="I420" s="1142">
        <f t="shared" si="625"/>
        <v>0</v>
      </c>
      <c r="J420" s="1142"/>
      <c r="K420" s="1142"/>
      <c r="L420" s="1142">
        <f t="shared" si="632"/>
        <v>0</v>
      </c>
      <c r="M420" s="1142"/>
      <c r="N420" s="1142"/>
      <c r="O420" s="1142">
        <f t="shared" si="633"/>
        <v>0</v>
      </c>
      <c r="P420" s="1142"/>
      <c r="Q420" s="1142"/>
      <c r="R420" s="1142">
        <f t="shared" si="634"/>
        <v>0</v>
      </c>
      <c r="S420" s="1142"/>
      <c r="T420" s="1142"/>
      <c r="U420" s="1142">
        <f t="shared" si="635"/>
        <v>0</v>
      </c>
      <c r="V420" s="1142"/>
      <c r="W420" s="1142"/>
      <c r="X420" s="1142">
        <f t="shared" si="636"/>
        <v>0</v>
      </c>
      <c r="Y420" s="1142"/>
      <c r="Z420" s="1142"/>
      <c r="AA420" s="1159">
        <f t="shared" si="616"/>
        <v>0</v>
      </c>
      <c r="AB420" s="1159">
        <f t="shared" si="617"/>
        <v>0</v>
      </c>
    </row>
    <row r="421" spans="2:28" s="5" customFormat="1" ht="12.75" customHeight="1" x14ac:dyDescent="0.2">
      <c r="B421" s="1564"/>
      <c r="C421" s="1138"/>
      <c r="D421" s="1565" t="s">
        <v>448</v>
      </c>
      <c r="E421" s="1139"/>
      <c r="F421" s="1140"/>
      <c r="G421" s="1160">
        <f>+E421*F421</f>
        <v>0</v>
      </c>
      <c r="H421" s="1141"/>
      <c r="I421" s="1142">
        <f t="shared" si="625"/>
        <v>0</v>
      </c>
      <c r="J421" s="1142"/>
      <c r="K421" s="1142"/>
      <c r="L421" s="1142">
        <f t="shared" si="632"/>
        <v>0</v>
      </c>
      <c r="M421" s="1142"/>
      <c r="N421" s="1142"/>
      <c r="O421" s="1142">
        <f t="shared" si="633"/>
        <v>0</v>
      </c>
      <c r="P421" s="1142"/>
      <c r="Q421" s="1142"/>
      <c r="R421" s="1142">
        <f t="shared" si="634"/>
        <v>0</v>
      </c>
      <c r="S421" s="1142"/>
      <c r="T421" s="1142"/>
      <c r="U421" s="1142">
        <f t="shared" si="635"/>
        <v>0</v>
      </c>
      <c r="V421" s="1142"/>
      <c r="W421" s="1142"/>
      <c r="X421" s="1142">
        <f t="shared" si="636"/>
        <v>0</v>
      </c>
      <c r="Y421" s="1142"/>
      <c r="Z421" s="1142"/>
      <c r="AA421" s="1159">
        <f t="shared" si="616"/>
        <v>0</v>
      </c>
      <c r="AB421" s="1159">
        <f t="shared" si="617"/>
        <v>0</v>
      </c>
    </row>
    <row r="422" spans="2:28" s="5" customFormat="1" ht="12.75" customHeight="1" x14ac:dyDescent="0.2">
      <c r="B422" s="1563"/>
      <c r="C422" s="1143"/>
      <c r="D422" s="1566" t="s">
        <v>448</v>
      </c>
      <c r="E422" s="1144"/>
      <c r="F422" s="1145"/>
      <c r="G422" s="1161">
        <f>+E422*F422</f>
        <v>0</v>
      </c>
      <c r="H422" s="1146"/>
      <c r="I422" s="1147">
        <f t="shared" si="625"/>
        <v>0</v>
      </c>
      <c r="J422" s="1147"/>
      <c r="K422" s="1147"/>
      <c r="L422" s="1147">
        <f t="shared" si="632"/>
        <v>0</v>
      </c>
      <c r="M422" s="1147"/>
      <c r="N422" s="1147"/>
      <c r="O422" s="1147">
        <f t="shared" si="633"/>
        <v>0</v>
      </c>
      <c r="P422" s="1147"/>
      <c r="Q422" s="1147"/>
      <c r="R422" s="1147">
        <f t="shared" si="634"/>
        <v>0</v>
      </c>
      <c r="S422" s="1147"/>
      <c r="T422" s="1147"/>
      <c r="U422" s="1147">
        <f t="shared" si="635"/>
        <v>0</v>
      </c>
      <c r="V422" s="1147"/>
      <c r="W422" s="1147"/>
      <c r="X422" s="1147">
        <f t="shared" si="636"/>
        <v>0</v>
      </c>
      <c r="Y422" s="1147"/>
      <c r="Z422" s="1147"/>
      <c r="AA422" s="1159">
        <f t="shared" si="616"/>
        <v>0</v>
      </c>
      <c r="AB422" s="1159">
        <f t="shared" si="617"/>
        <v>0</v>
      </c>
    </row>
    <row r="423" spans="2:28" s="5" customFormat="1" ht="12.75" customHeight="1" x14ac:dyDescent="0.15">
      <c r="B423" s="1135" t="s">
        <v>419</v>
      </c>
      <c r="C423" s="286" t="s">
        <v>592</v>
      </c>
      <c r="D423" s="14"/>
      <c r="E423" s="1136"/>
      <c r="F423" s="1137"/>
      <c r="G423" s="623">
        <f t="shared" ref="G423:Z423" si="637">SUM(G424:G428)</f>
        <v>0</v>
      </c>
      <c r="H423" s="16">
        <f t="shared" si="637"/>
        <v>0</v>
      </c>
      <c r="I423" s="16">
        <f t="shared" si="637"/>
        <v>0</v>
      </c>
      <c r="J423" s="16">
        <f t="shared" si="637"/>
        <v>0</v>
      </c>
      <c r="K423" s="16">
        <f t="shared" si="637"/>
        <v>0</v>
      </c>
      <c r="L423" s="16">
        <f t="shared" si="637"/>
        <v>0</v>
      </c>
      <c r="M423" s="16">
        <f t="shared" si="637"/>
        <v>0</v>
      </c>
      <c r="N423" s="16">
        <f t="shared" si="637"/>
        <v>0</v>
      </c>
      <c r="O423" s="16">
        <f t="shared" si="637"/>
        <v>0</v>
      </c>
      <c r="P423" s="16">
        <f t="shared" si="637"/>
        <v>0</v>
      </c>
      <c r="Q423" s="16">
        <f t="shared" si="637"/>
        <v>0</v>
      </c>
      <c r="R423" s="16">
        <f t="shared" si="637"/>
        <v>0</v>
      </c>
      <c r="S423" s="16">
        <f t="shared" si="637"/>
        <v>0</v>
      </c>
      <c r="T423" s="16">
        <f t="shared" si="637"/>
        <v>0</v>
      </c>
      <c r="U423" s="16">
        <f t="shared" si="637"/>
        <v>0</v>
      </c>
      <c r="V423" s="16">
        <f t="shared" si="637"/>
        <v>0</v>
      </c>
      <c r="W423" s="16">
        <f t="shared" si="637"/>
        <v>0</v>
      </c>
      <c r="X423" s="16">
        <f t="shared" si="637"/>
        <v>0</v>
      </c>
      <c r="Y423" s="16">
        <f t="shared" si="637"/>
        <v>0</v>
      </c>
      <c r="Z423" s="16">
        <f t="shared" si="637"/>
        <v>0</v>
      </c>
      <c r="AA423" s="1159">
        <f t="shared" si="616"/>
        <v>0</v>
      </c>
      <c r="AB423" s="1159">
        <f t="shared" si="617"/>
        <v>0</v>
      </c>
    </row>
    <row r="424" spans="2:28" s="5" customFormat="1" ht="12.75" customHeight="1" x14ac:dyDescent="0.2">
      <c r="B424" s="1564"/>
      <c r="C424" s="1138"/>
      <c r="D424" s="1565" t="s">
        <v>448</v>
      </c>
      <c r="E424" s="1139"/>
      <c r="F424" s="1140"/>
      <c r="G424" s="1160">
        <f>+E424*F424</f>
        <v>0</v>
      </c>
      <c r="H424" s="1137"/>
      <c r="I424" s="1148">
        <f t="shared" si="625"/>
        <v>0</v>
      </c>
      <c r="J424" s="1142"/>
      <c r="K424" s="1142"/>
      <c r="L424" s="1148">
        <f t="shared" ref="L424:L428" si="638">M424+N424</f>
        <v>0</v>
      </c>
      <c r="M424" s="1142"/>
      <c r="N424" s="1142"/>
      <c r="O424" s="1148">
        <f t="shared" ref="O424:O428" si="639">P424+Q424</f>
        <v>0</v>
      </c>
      <c r="P424" s="1142"/>
      <c r="Q424" s="1142"/>
      <c r="R424" s="1148">
        <f t="shared" ref="R424:R428" si="640">S424+T424</f>
        <v>0</v>
      </c>
      <c r="S424" s="1142"/>
      <c r="T424" s="1142"/>
      <c r="U424" s="1148">
        <f t="shared" ref="U424:U428" si="641">V424+W424</f>
        <v>0</v>
      </c>
      <c r="V424" s="1142"/>
      <c r="W424" s="1142"/>
      <c r="X424" s="1148">
        <f t="shared" ref="X424:X428" si="642">Y424+Z424</f>
        <v>0</v>
      </c>
      <c r="Y424" s="1142"/>
      <c r="Z424" s="1142"/>
      <c r="AA424" s="1159">
        <f t="shared" si="616"/>
        <v>0</v>
      </c>
      <c r="AB424" s="1159">
        <f t="shared" si="617"/>
        <v>0</v>
      </c>
    </row>
    <row r="425" spans="2:28" s="5" customFormat="1" ht="12.75" customHeight="1" x14ac:dyDescent="0.2">
      <c r="B425" s="1564"/>
      <c r="C425" s="1138"/>
      <c r="D425" s="1565" t="s">
        <v>448</v>
      </c>
      <c r="E425" s="1139"/>
      <c r="F425" s="1140"/>
      <c r="G425" s="1160">
        <f>+E425*F425</f>
        <v>0</v>
      </c>
      <c r="H425" s="1137"/>
      <c r="I425" s="1137">
        <f t="shared" si="625"/>
        <v>0</v>
      </c>
      <c r="J425" s="1142"/>
      <c r="K425" s="1142"/>
      <c r="L425" s="1137">
        <f t="shared" si="638"/>
        <v>0</v>
      </c>
      <c r="M425" s="1142"/>
      <c r="N425" s="1142"/>
      <c r="O425" s="1137">
        <f t="shared" si="639"/>
        <v>0</v>
      </c>
      <c r="P425" s="1142"/>
      <c r="Q425" s="1142"/>
      <c r="R425" s="1137">
        <f t="shared" si="640"/>
        <v>0</v>
      </c>
      <c r="S425" s="1142"/>
      <c r="T425" s="1142"/>
      <c r="U425" s="1137">
        <f t="shared" si="641"/>
        <v>0</v>
      </c>
      <c r="V425" s="1142"/>
      <c r="W425" s="1142"/>
      <c r="X425" s="1137">
        <f t="shared" si="642"/>
        <v>0</v>
      </c>
      <c r="Y425" s="1142"/>
      <c r="Z425" s="1142"/>
      <c r="AA425" s="1159">
        <f t="shared" si="616"/>
        <v>0</v>
      </c>
      <c r="AB425" s="1159">
        <f t="shared" si="617"/>
        <v>0</v>
      </c>
    </row>
    <row r="426" spans="2:28" s="5" customFormat="1" ht="12.75" customHeight="1" x14ac:dyDescent="0.2">
      <c r="B426" s="1564"/>
      <c r="C426" s="1138"/>
      <c r="D426" s="1565" t="s">
        <v>448</v>
      </c>
      <c r="E426" s="1139"/>
      <c r="F426" s="1140"/>
      <c r="G426" s="1160">
        <f>+E426*F426</f>
        <v>0</v>
      </c>
      <c r="H426" s="1141"/>
      <c r="I426" s="1142">
        <f t="shared" si="625"/>
        <v>0</v>
      </c>
      <c r="J426" s="1142"/>
      <c r="K426" s="1142"/>
      <c r="L426" s="1142">
        <f t="shared" si="638"/>
        <v>0</v>
      </c>
      <c r="M426" s="1142"/>
      <c r="N426" s="1142"/>
      <c r="O426" s="1142">
        <f t="shared" si="639"/>
        <v>0</v>
      </c>
      <c r="P426" s="1142"/>
      <c r="Q426" s="1142"/>
      <c r="R426" s="1142">
        <f t="shared" si="640"/>
        <v>0</v>
      </c>
      <c r="S426" s="1142"/>
      <c r="T426" s="1142"/>
      <c r="U426" s="1142">
        <f t="shared" si="641"/>
        <v>0</v>
      </c>
      <c r="V426" s="1142"/>
      <c r="W426" s="1142"/>
      <c r="X426" s="1142">
        <f t="shared" si="642"/>
        <v>0</v>
      </c>
      <c r="Y426" s="1142"/>
      <c r="Z426" s="1142"/>
      <c r="AA426" s="1159">
        <f t="shared" si="616"/>
        <v>0</v>
      </c>
      <c r="AB426" s="1159">
        <f t="shared" si="617"/>
        <v>0</v>
      </c>
    </row>
    <row r="427" spans="2:28" s="5" customFormat="1" ht="12.75" customHeight="1" x14ac:dyDescent="0.2">
      <c r="B427" s="1564"/>
      <c r="C427" s="1138"/>
      <c r="D427" s="1565" t="s">
        <v>448</v>
      </c>
      <c r="E427" s="1139"/>
      <c r="F427" s="1140"/>
      <c r="G427" s="1160">
        <f>+E427*F427</f>
        <v>0</v>
      </c>
      <c r="H427" s="1141"/>
      <c r="I427" s="1142">
        <f t="shared" si="625"/>
        <v>0</v>
      </c>
      <c r="J427" s="1142"/>
      <c r="K427" s="1142"/>
      <c r="L427" s="1142">
        <f t="shared" si="638"/>
        <v>0</v>
      </c>
      <c r="M427" s="1142"/>
      <c r="N427" s="1142"/>
      <c r="O427" s="1142">
        <f t="shared" si="639"/>
        <v>0</v>
      </c>
      <c r="P427" s="1142"/>
      <c r="Q427" s="1142"/>
      <c r="R427" s="1142">
        <f t="shared" si="640"/>
        <v>0</v>
      </c>
      <c r="S427" s="1142"/>
      <c r="T427" s="1142"/>
      <c r="U427" s="1142">
        <f t="shared" si="641"/>
        <v>0</v>
      </c>
      <c r="V427" s="1142"/>
      <c r="W427" s="1142"/>
      <c r="X427" s="1142">
        <f t="shared" si="642"/>
        <v>0</v>
      </c>
      <c r="Y427" s="1142"/>
      <c r="Z427" s="1142"/>
      <c r="AA427" s="1159">
        <f t="shared" si="616"/>
        <v>0</v>
      </c>
      <c r="AB427" s="1159">
        <f t="shared" si="617"/>
        <v>0</v>
      </c>
    </row>
    <row r="428" spans="2:28" s="5" customFormat="1" ht="12.75" customHeight="1" x14ac:dyDescent="0.2">
      <c r="B428" s="1563"/>
      <c r="C428" s="1143"/>
      <c r="D428" s="1566" t="s">
        <v>448</v>
      </c>
      <c r="E428" s="1144"/>
      <c r="F428" s="1145"/>
      <c r="G428" s="1161">
        <f>+E428*F428</f>
        <v>0</v>
      </c>
      <c r="H428" s="1146"/>
      <c r="I428" s="1147">
        <f t="shared" si="625"/>
        <v>0</v>
      </c>
      <c r="J428" s="1147"/>
      <c r="K428" s="1147"/>
      <c r="L428" s="1147">
        <f t="shared" si="638"/>
        <v>0</v>
      </c>
      <c r="M428" s="1147"/>
      <c r="N428" s="1147"/>
      <c r="O428" s="1147">
        <f t="shared" si="639"/>
        <v>0</v>
      </c>
      <c r="P428" s="1147"/>
      <c r="Q428" s="1147"/>
      <c r="R428" s="1147">
        <f t="shared" si="640"/>
        <v>0</v>
      </c>
      <c r="S428" s="1147"/>
      <c r="T428" s="1147"/>
      <c r="U428" s="1147">
        <f t="shared" si="641"/>
        <v>0</v>
      </c>
      <c r="V428" s="1147"/>
      <c r="W428" s="1147"/>
      <c r="X428" s="1147">
        <f t="shared" si="642"/>
        <v>0</v>
      </c>
      <c r="Y428" s="1147"/>
      <c r="Z428" s="1147"/>
      <c r="AA428" s="1159">
        <f t="shared" si="616"/>
        <v>0</v>
      </c>
      <c r="AB428" s="1159">
        <f t="shared" si="617"/>
        <v>0</v>
      </c>
    </row>
    <row r="429" spans="2:28" s="5" customFormat="1" ht="12.75" customHeight="1" x14ac:dyDescent="0.15">
      <c r="B429" s="1135" t="s">
        <v>419</v>
      </c>
      <c r="C429" s="286" t="s">
        <v>593</v>
      </c>
      <c r="D429" s="14"/>
      <c r="E429" s="1136"/>
      <c r="F429" s="1137"/>
      <c r="G429" s="623">
        <f t="shared" ref="G429:Z429" si="643">SUM(G430:G434)</f>
        <v>0</v>
      </c>
      <c r="H429" s="16">
        <f t="shared" si="643"/>
        <v>0</v>
      </c>
      <c r="I429" s="16">
        <f t="shared" si="643"/>
        <v>0</v>
      </c>
      <c r="J429" s="20">
        <f t="shared" si="643"/>
        <v>0</v>
      </c>
      <c r="K429" s="20">
        <f t="shared" si="643"/>
        <v>0</v>
      </c>
      <c r="L429" s="16">
        <f t="shared" si="643"/>
        <v>0</v>
      </c>
      <c r="M429" s="20">
        <f t="shared" si="643"/>
        <v>0</v>
      </c>
      <c r="N429" s="20">
        <f t="shared" si="643"/>
        <v>0</v>
      </c>
      <c r="O429" s="16">
        <f t="shared" si="643"/>
        <v>0</v>
      </c>
      <c r="P429" s="20">
        <f t="shared" si="643"/>
        <v>0</v>
      </c>
      <c r="Q429" s="20">
        <f t="shared" si="643"/>
        <v>0</v>
      </c>
      <c r="R429" s="16">
        <f t="shared" si="643"/>
        <v>0</v>
      </c>
      <c r="S429" s="20">
        <f t="shared" si="643"/>
        <v>0</v>
      </c>
      <c r="T429" s="20">
        <f t="shared" si="643"/>
        <v>0</v>
      </c>
      <c r="U429" s="16">
        <f t="shared" si="643"/>
        <v>0</v>
      </c>
      <c r="V429" s="20">
        <f t="shared" si="643"/>
        <v>0</v>
      </c>
      <c r="W429" s="20">
        <f t="shared" si="643"/>
        <v>0</v>
      </c>
      <c r="X429" s="16">
        <f t="shared" si="643"/>
        <v>0</v>
      </c>
      <c r="Y429" s="20">
        <f t="shared" si="643"/>
        <v>0</v>
      </c>
      <c r="Z429" s="20">
        <f t="shared" si="643"/>
        <v>0</v>
      </c>
      <c r="AA429" s="1159">
        <f t="shared" si="616"/>
        <v>0</v>
      </c>
      <c r="AB429" s="1159">
        <f t="shared" si="617"/>
        <v>0</v>
      </c>
    </row>
    <row r="430" spans="2:28" s="5" customFormat="1" ht="12.75" customHeight="1" x14ac:dyDescent="0.2">
      <c r="B430" s="1564"/>
      <c r="C430" s="1138"/>
      <c r="D430" s="1565" t="s">
        <v>448</v>
      </c>
      <c r="E430" s="1139"/>
      <c r="F430" s="1140"/>
      <c r="G430" s="1160">
        <f>+E430*F430</f>
        <v>0</v>
      </c>
      <c r="H430" s="1137"/>
      <c r="I430" s="1148">
        <f t="shared" si="625"/>
        <v>0</v>
      </c>
      <c r="J430" s="1137"/>
      <c r="K430" s="1137"/>
      <c r="L430" s="1148">
        <f t="shared" ref="L430:L434" si="644">M430+N430</f>
        <v>0</v>
      </c>
      <c r="M430" s="1137"/>
      <c r="N430" s="1137"/>
      <c r="O430" s="1148">
        <f t="shared" ref="O430:O434" si="645">P430+Q430</f>
        <v>0</v>
      </c>
      <c r="P430" s="1137"/>
      <c r="Q430" s="1137"/>
      <c r="R430" s="1148">
        <f t="shared" ref="R430:R434" si="646">S430+T430</f>
        <v>0</v>
      </c>
      <c r="S430" s="1137"/>
      <c r="T430" s="1137"/>
      <c r="U430" s="1148">
        <f t="shared" ref="U430:U434" si="647">V430+W430</f>
        <v>0</v>
      </c>
      <c r="V430" s="1137"/>
      <c r="W430" s="1137"/>
      <c r="X430" s="1148">
        <f t="shared" ref="X430:X434" si="648">Y430+Z430</f>
        <v>0</v>
      </c>
      <c r="Y430" s="1137"/>
      <c r="Z430" s="1137"/>
      <c r="AA430" s="1159">
        <f t="shared" si="616"/>
        <v>0</v>
      </c>
      <c r="AB430" s="1159">
        <f t="shared" si="617"/>
        <v>0</v>
      </c>
    </row>
    <row r="431" spans="2:28" s="5" customFormat="1" ht="12.75" customHeight="1" x14ac:dyDescent="0.2">
      <c r="B431" s="1564"/>
      <c r="C431" s="1138"/>
      <c r="D431" s="1565" t="s">
        <v>448</v>
      </c>
      <c r="E431" s="1139"/>
      <c r="F431" s="1140"/>
      <c r="G431" s="1160">
        <f>+E431*F431</f>
        <v>0</v>
      </c>
      <c r="H431" s="1137"/>
      <c r="I431" s="1137">
        <f t="shared" si="625"/>
        <v>0</v>
      </c>
      <c r="J431" s="1137"/>
      <c r="K431" s="1137"/>
      <c r="L431" s="1137">
        <f t="shared" si="644"/>
        <v>0</v>
      </c>
      <c r="M431" s="1137"/>
      <c r="N431" s="1137"/>
      <c r="O431" s="1137">
        <f t="shared" si="645"/>
        <v>0</v>
      </c>
      <c r="P431" s="1137"/>
      <c r="Q431" s="1137"/>
      <c r="R431" s="1137">
        <f t="shared" si="646"/>
        <v>0</v>
      </c>
      <c r="S431" s="1137"/>
      <c r="T431" s="1137"/>
      <c r="U431" s="1137">
        <f t="shared" si="647"/>
        <v>0</v>
      </c>
      <c r="V431" s="1137"/>
      <c r="W431" s="1137"/>
      <c r="X431" s="1137">
        <f t="shared" si="648"/>
        <v>0</v>
      </c>
      <c r="Y431" s="1137"/>
      <c r="Z431" s="1137"/>
      <c r="AA431" s="1159">
        <f t="shared" si="616"/>
        <v>0</v>
      </c>
      <c r="AB431" s="1159">
        <f t="shared" si="617"/>
        <v>0</v>
      </c>
    </row>
    <row r="432" spans="2:28" s="5" customFormat="1" ht="12.75" customHeight="1" x14ac:dyDescent="0.2">
      <c r="B432" s="1564"/>
      <c r="C432" s="1138"/>
      <c r="D432" s="1565" t="s">
        <v>448</v>
      </c>
      <c r="E432" s="1139"/>
      <c r="F432" s="1140"/>
      <c r="G432" s="1160">
        <f>+E432*F432</f>
        <v>0</v>
      </c>
      <c r="H432" s="1141"/>
      <c r="I432" s="1142">
        <f t="shared" si="625"/>
        <v>0</v>
      </c>
      <c r="J432" s="1142"/>
      <c r="K432" s="1142"/>
      <c r="L432" s="1142">
        <f t="shared" si="644"/>
        <v>0</v>
      </c>
      <c r="M432" s="1142"/>
      <c r="N432" s="1142"/>
      <c r="O432" s="1142">
        <f t="shared" si="645"/>
        <v>0</v>
      </c>
      <c r="P432" s="1142"/>
      <c r="Q432" s="1142"/>
      <c r="R432" s="1142">
        <f t="shared" si="646"/>
        <v>0</v>
      </c>
      <c r="S432" s="1142"/>
      <c r="T432" s="1142"/>
      <c r="U432" s="1142">
        <f t="shared" si="647"/>
        <v>0</v>
      </c>
      <c r="V432" s="1142"/>
      <c r="W432" s="1142"/>
      <c r="X432" s="1142">
        <f t="shared" si="648"/>
        <v>0</v>
      </c>
      <c r="Y432" s="1142"/>
      <c r="Z432" s="1142"/>
      <c r="AA432" s="1159">
        <f t="shared" si="616"/>
        <v>0</v>
      </c>
      <c r="AB432" s="1159">
        <f t="shared" si="617"/>
        <v>0</v>
      </c>
    </row>
    <row r="433" spans="2:28" s="5" customFormat="1" ht="12.75" customHeight="1" x14ac:dyDescent="0.2">
      <c r="B433" s="1564"/>
      <c r="C433" s="1138"/>
      <c r="D433" s="1565" t="s">
        <v>448</v>
      </c>
      <c r="E433" s="1139"/>
      <c r="F433" s="1140"/>
      <c r="G433" s="1160">
        <f>+E433*F433</f>
        <v>0</v>
      </c>
      <c r="H433" s="1141"/>
      <c r="I433" s="1142">
        <f t="shared" si="625"/>
        <v>0</v>
      </c>
      <c r="J433" s="1142"/>
      <c r="K433" s="1142"/>
      <c r="L433" s="1142">
        <f t="shared" si="644"/>
        <v>0</v>
      </c>
      <c r="M433" s="1142"/>
      <c r="N433" s="1142"/>
      <c r="O433" s="1142">
        <f t="shared" si="645"/>
        <v>0</v>
      </c>
      <c r="P433" s="1142"/>
      <c r="Q433" s="1142"/>
      <c r="R433" s="1142">
        <f t="shared" si="646"/>
        <v>0</v>
      </c>
      <c r="S433" s="1142"/>
      <c r="T433" s="1142"/>
      <c r="U433" s="1142">
        <f t="shared" si="647"/>
        <v>0</v>
      </c>
      <c r="V433" s="1142"/>
      <c r="W433" s="1142"/>
      <c r="X433" s="1142">
        <f t="shared" si="648"/>
        <v>0</v>
      </c>
      <c r="Y433" s="1142"/>
      <c r="Z433" s="1142"/>
      <c r="AA433" s="1159">
        <f t="shared" si="616"/>
        <v>0</v>
      </c>
      <c r="AB433" s="1159">
        <f t="shared" si="617"/>
        <v>0</v>
      </c>
    </row>
    <row r="434" spans="2:28" s="5" customFormat="1" ht="12.75" customHeight="1" x14ac:dyDescent="0.2">
      <c r="B434" s="1563"/>
      <c r="C434" s="1143"/>
      <c r="D434" s="1566" t="s">
        <v>448</v>
      </c>
      <c r="E434" s="1144"/>
      <c r="F434" s="1145"/>
      <c r="G434" s="1160">
        <f>+E434*F434</f>
        <v>0</v>
      </c>
      <c r="H434" s="1141"/>
      <c r="I434" s="1147">
        <f t="shared" si="625"/>
        <v>0</v>
      </c>
      <c r="J434" s="1142"/>
      <c r="K434" s="1142"/>
      <c r="L434" s="1147">
        <f t="shared" si="644"/>
        <v>0</v>
      </c>
      <c r="M434" s="1142"/>
      <c r="N434" s="1142"/>
      <c r="O434" s="1147">
        <f t="shared" si="645"/>
        <v>0</v>
      </c>
      <c r="P434" s="1142"/>
      <c r="Q434" s="1142"/>
      <c r="R434" s="1147">
        <f t="shared" si="646"/>
        <v>0</v>
      </c>
      <c r="S434" s="1142"/>
      <c r="T434" s="1142"/>
      <c r="U434" s="1147">
        <f t="shared" si="647"/>
        <v>0</v>
      </c>
      <c r="V434" s="1142"/>
      <c r="W434" s="1142"/>
      <c r="X434" s="1147">
        <f t="shared" si="648"/>
        <v>0</v>
      </c>
      <c r="Y434" s="1142"/>
      <c r="Z434" s="1142"/>
      <c r="AA434" s="1159">
        <f t="shared" si="616"/>
        <v>0</v>
      </c>
      <c r="AB434" s="1159">
        <f t="shared" si="617"/>
        <v>0</v>
      </c>
    </row>
    <row r="435" spans="2:28" s="47" customFormat="1" ht="26.25" customHeight="1" x14ac:dyDescent="0.15">
      <c r="B435" s="52">
        <f>+'CRONOGRAMA ACTIVIDADES'!C95</f>
        <v>0</v>
      </c>
      <c r="C435" s="232" t="str">
        <f>+'CRONOGRAMA ACTIVIDADES'!B95</f>
        <v>3.3.4</v>
      </c>
      <c r="D435" s="625" t="str">
        <f>+'CRONOGRAMA ACTIVIDADES'!D95</f>
        <v>Unidad medida</v>
      </c>
      <c r="E435" s="626">
        <f>+'CRONOGRAMA ACTIVIDADES'!E95</f>
        <v>0</v>
      </c>
      <c r="F435" s="624"/>
      <c r="G435" s="624">
        <f t="shared" ref="G435:Z435" si="649">+G437+G443+G449+G455+G461</f>
        <v>0</v>
      </c>
      <c r="H435" s="12">
        <f t="shared" si="649"/>
        <v>0</v>
      </c>
      <c r="I435" s="12">
        <f t="shared" si="649"/>
        <v>0</v>
      </c>
      <c r="J435" s="12">
        <f t="shared" si="649"/>
        <v>0</v>
      </c>
      <c r="K435" s="12">
        <f t="shared" si="649"/>
        <v>0</v>
      </c>
      <c r="L435" s="12">
        <f t="shared" si="649"/>
        <v>0</v>
      </c>
      <c r="M435" s="12">
        <f t="shared" si="649"/>
        <v>0</v>
      </c>
      <c r="N435" s="12">
        <f t="shared" si="649"/>
        <v>0</v>
      </c>
      <c r="O435" s="12">
        <f t="shared" si="649"/>
        <v>0</v>
      </c>
      <c r="P435" s="12">
        <f t="shared" si="649"/>
        <v>0</v>
      </c>
      <c r="Q435" s="12">
        <f t="shared" si="649"/>
        <v>0</v>
      </c>
      <c r="R435" s="12">
        <f t="shared" si="649"/>
        <v>0</v>
      </c>
      <c r="S435" s="12">
        <f t="shared" si="649"/>
        <v>0</v>
      </c>
      <c r="T435" s="12">
        <f t="shared" si="649"/>
        <v>0</v>
      </c>
      <c r="U435" s="12">
        <f t="shared" si="649"/>
        <v>0</v>
      </c>
      <c r="V435" s="12">
        <f t="shared" si="649"/>
        <v>0</v>
      </c>
      <c r="W435" s="12">
        <f t="shared" si="649"/>
        <v>0</v>
      </c>
      <c r="X435" s="12">
        <f t="shared" si="649"/>
        <v>0</v>
      </c>
      <c r="Y435" s="12">
        <f t="shared" si="649"/>
        <v>0</v>
      </c>
      <c r="Z435" s="12">
        <f t="shared" si="649"/>
        <v>0</v>
      </c>
      <c r="AA435" s="1159">
        <f>X435+U435+R435+O435+L435+I435+H435</f>
        <v>0</v>
      </c>
      <c r="AB435" s="1159">
        <f>+AA435-G435</f>
        <v>0</v>
      </c>
    </row>
    <row r="436" spans="2:28" s="5" customFormat="1" ht="26.25" customHeight="1" x14ac:dyDescent="0.15">
      <c r="B436" s="633" t="s">
        <v>768</v>
      </c>
      <c r="C436" s="634"/>
      <c r="D436" s="2014"/>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6"/>
      <c r="AA436" s="1163"/>
      <c r="AB436" s="1163"/>
    </row>
    <row r="437" spans="2:28" s="5" customFormat="1" ht="12.75" customHeight="1" x14ac:dyDescent="0.15">
      <c r="B437" s="1135" t="s">
        <v>419</v>
      </c>
      <c r="C437" s="286" t="s">
        <v>594</v>
      </c>
      <c r="D437" s="14"/>
      <c r="E437" s="1136"/>
      <c r="F437" s="1137"/>
      <c r="G437" s="623">
        <f t="shared" ref="G437:H437" si="650">SUM(G438:G442)</f>
        <v>0</v>
      </c>
      <c r="H437" s="16">
        <f t="shared" si="650"/>
        <v>0</v>
      </c>
      <c r="I437" s="16">
        <f t="shared" ref="I437" si="651">SUM(I438:I442)</f>
        <v>0</v>
      </c>
      <c r="J437" s="16">
        <f t="shared" ref="J437:K437" si="652">SUM(J438:J442)</f>
        <v>0</v>
      </c>
      <c r="K437" s="16">
        <f t="shared" si="652"/>
        <v>0</v>
      </c>
      <c r="L437" s="16">
        <f t="shared" ref="L437" si="653">SUM(L438:L442)</f>
        <v>0</v>
      </c>
      <c r="M437" s="16">
        <f t="shared" ref="M437:N437" si="654">SUM(M438:M442)</f>
        <v>0</v>
      </c>
      <c r="N437" s="16">
        <f t="shared" si="654"/>
        <v>0</v>
      </c>
      <c r="O437" s="16">
        <f t="shared" ref="O437" si="655">SUM(O438:O442)</f>
        <v>0</v>
      </c>
      <c r="P437" s="16">
        <f t="shared" ref="P437:Q437" si="656">SUM(P438:P442)</f>
        <v>0</v>
      </c>
      <c r="Q437" s="16">
        <f t="shared" si="656"/>
        <v>0</v>
      </c>
      <c r="R437" s="16">
        <f t="shared" ref="R437" si="657">SUM(R438:R442)</f>
        <v>0</v>
      </c>
      <c r="S437" s="16">
        <f t="shared" ref="S437:T437" si="658">SUM(S438:S442)</f>
        <v>0</v>
      </c>
      <c r="T437" s="16">
        <f t="shared" si="658"/>
        <v>0</v>
      </c>
      <c r="U437" s="16">
        <f t="shared" ref="U437" si="659">SUM(U438:U442)</f>
        <v>0</v>
      </c>
      <c r="V437" s="16">
        <f t="shared" ref="V437:W437" si="660">SUM(V438:V442)</f>
        <v>0</v>
      </c>
      <c r="W437" s="16">
        <f t="shared" si="660"/>
        <v>0</v>
      </c>
      <c r="X437" s="16">
        <f t="shared" ref="X437" si="661">SUM(X438:X442)</f>
        <v>0</v>
      </c>
      <c r="Y437" s="16">
        <f t="shared" ref="Y437:Z437" si="662">SUM(Y438:Y442)</f>
        <v>0</v>
      </c>
      <c r="Z437" s="16">
        <f t="shared" si="662"/>
        <v>0</v>
      </c>
      <c r="AA437" s="1159">
        <f t="shared" ref="AA437:AA466" si="663">X437+U437+R437+O437+L437+I437+H437</f>
        <v>0</v>
      </c>
      <c r="AB437" s="1159">
        <f t="shared" ref="AB437:AB466" si="664">+AA437-G437</f>
        <v>0</v>
      </c>
    </row>
    <row r="438" spans="2:28" s="5" customFormat="1" ht="12.75" customHeight="1" x14ac:dyDescent="0.2">
      <c r="B438" s="1564"/>
      <c r="C438" s="1138"/>
      <c r="D438" s="1565" t="s">
        <v>448</v>
      </c>
      <c r="E438" s="1139"/>
      <c r="F438" s="1140"/>
      <c r="G438" s="1160">
        <f>+E438*F438</f>
        <v>0</v>
      </c>
      <c r="H438" s="1137"/>
      <c r="I438" s="1137">
        <f t="shared" ref="I438:I442" si="665">J438+K438</f>
        <v>0</v>
      </c>
      <c r="J438" s="1137"/>
      <c r="K438" s="1137"/>
      <c r="L438" s="1137">
        <f t="shared" ref="L438:L442" si="666">M438+N438</f>
        <v>0</v>
      </c>
      <c r="M438" s="1137"/>
      <c r="N438" s="1137"/>
      <c r="O438" s="1137">
        <f t="shared" ref="O438:O442" si="667">P438+Q438</f>
        <v>0</v>
      </c>
      <c r="P438" s="1137"/>
      <c r="Q438" s="1137"/>
      <c r="R438" s="1137">
        <f t="shared" ref="R438:R442" si="668">S438+T438</f>
        <v>0</v>
      </c>
      <c r="S438" s="1137"/>
      <c r="T438" s="1137"/>
      <c r="U438" s="1137">
        <f t="shared" ref="U438:U442" si="669">V438+W438</f>
        <v>0</v>
      </c>
      <c r="V438" s="1137"/>
      <c r="W438" s="1137"/>
      <c r="X438" s="1137">
        <f t="shared" ref="X438:X442" si="670">Y438+Z438</f>
        <v>0</v>
      </c>
      <c r="Y438" s="1137"/>
      <c r="Z438" s="1137"/>
      <c r="AA438" s="1159">
        <f t="shared" si="663"/>
        <v>0</v>
      </c>
      <c r="AB438" s="1159">
        <f t="shared" si="664"/>
        <v>0</v>
      </c>
    </row>
    <row r="439" spans="2:28" s="5" customFormat="1" ht="12.75" customHeight="1" x14ac:dyDescent="0.2">
      <c r="B439" s="1564"/>
      <c r="C439" s="1138"/>
      <c r="D439" s="1565" t="s">
        <v>448</v>
      </c>
      <c r="E439" s="1139"/>
      <c r="F439" s="1140"/>
      <c r="G439" s="1160">
        <f>+E439*F439</f>
        <v>0</v>
      </c>
      <c r="H439" s="1137"/>
      <c r="I439" s="1137">
        <f t="shared" si="665"/>
        <v>0</v>
      </c>
      <c r="J439" s="1137"/>
      <c r="K439" s="1137"/>
      <c r="L439" s="1137">
        <f t="shared" si="666"/>
        <v>0</v>
      </c>
      <c r="M439" s="1137"/>
      <c r="N439" s="1137"/>
      <c r="O439" s="1137">
        <f t="shared" si="667"/>
        <v>0</v>
      </c>
      <c r="P439" s="1137"/>
      <c r="Q439" s="1137"/>
      <c r="R439" s="1137">
        <f t="shared" si="668"/>
        <v>0</v>
      </c>
      <c r="S439" s="1137"/>
      <c r="T439" s="1137"/>
      <c r="U439" s="1137">
        <f t="shared" si="669"/>
        <v>0</v>
      </c>
      <c r="V439" s="1137"/>
      <c r="W439" s="1137"/>
      <c r="X439" s="1137">
        <f t="shared" si="670"/>
        <v>0</v>
      </c>
      <c r="Y439" s="1137"/>
      <c r="Z439" s="1137"/>
      <c r="AA439" s="1159">
        <f t="shared" si="663"/>
        <v>0</v>
      </c>
      <c r="AB439" s="1159">
        <f t="shared" si="664"/>
        <v>0</v>
      </c>
    </row>
    <row r="440" spans="2:28" s="5" customFormat="1" ht="12.75" customHeight="1" x14ac:dyDescent="0.2">
      <c r="B440" s="1564"/>
      <c r="C440" s="1138"/>
      <c r="D440" s="1565" t="s">
        <v>448</v>
      </c>
      <c r="E440" s="1139"/>
      <c r="F440" s="1140"/>
      <c r="G440" s="1160">
        <f>+E440*F440</f>
        <v>0</v>
      </c>
      <c r="H440" s="1141"/>
      <c r="I440" s="1142">
        <f t="shared" si="665"/>
        <v>0</v>
      </c>
      <c r="J440" s="1142"/>
      <c r="K440" s="1142"/>
      <c r="L440" s="1142">
        <f t="shared" si="666"/>
        <v>0</v>
      </c>
      <c r="M440" s="1142"/>
      <c r="N440" s="1142"/>
      <c r="O440" s="1142">
        <f t="shared" si="667"/>
        <v>0</v>
      </c>
      <c r="P440" s="1142"/>
      <c r="Q440" s="1142"/>
      <c r="R440" s="1142">
        <f t="shared" si="668"/>
        <v>0</v>
      </c>
      <c r="S440" s="1142"/>
      <c r="T440" s="1142"/>
      <c r="U440" s="1142">
        <f t="shared" si="669"/>
        <v>0</v>
      </c>
      <c r="V440" s="1142"/>
      <c r="W440" s="1142"/>
      <c r="X440" s="1142">
        <f t="shared" si="670"/>
        <v>0</v>
      </c>
      <c r="Y440" s="1142"/>
      <c r="Z440" s="1142"/>
      <c r="AA440" s="1159">
        <f t="shared" si="663"/>
        <v>0</v>
      </c>
      <c r="AB440" s="1159">
        <f t="shared" si="664"/>
        <v>0</v>
      </c>
    </row>
    <row r="441" spans="2:28" s="5" customFormat="1" ht="12.75" customHeight="1" x14ac:dyDescent="0.2">
      <c r="B441" s="1564"/>
      <c r="C441" s="1138"/>
      <c r="D441" s="1565" t="s">
        <v>448</v>
      </c>
      <c r="E441" s="1139"/>
      <c r="F441" s="1140"/>
      <c r="G441" s="1160">
        <f>+E441*F441</f>
        <v>0</v>
      </c>
      <c r="H441" s="1141"/>
      <c r="I441" s="1142">
        <f t="shared" si="665"/>
        <v>0</v>
      </c>
      <c r="J441" s="1142"/>
      <c r="K441" s="1142"/>
      <c r="L441" s="1142">
        <f t="shared" si="666"/>
        <v>0</v>
      </c>
      <c r="M441" s="1142"/>
      <c r="N441" s="1142"/>
      <c r="O441" s="1142">
        <f t="shared" si="667"/>
        <v>0</v>
      </c>
      <c r="P441" s="1142"/>
      <c r="Q441" s="1142"/>
      <c r="R441" s="1142">
        <f t="shared" si="668"/>
        <v>0</v>
      </c>
      <c r="S441" s="1142"/>
      <c r="T441" s="1142"/>
      <c r="U441" s="1142">
        <f t="shared" si="669"/>
        <v>0</v>
      </c>
      <c r="V441" s="1142"/>
      <c r="W441" s="1142"/>
      <c r="X441" s="1142">
        <f t="shared" si="670"/>
        <v>0</v>
      </c>
      <c r="Y441" s="1142"/>
      <c r="Z441" s="1142"/>
      <c r="AA441" s="1159">
        <f t="shared" si="663"/>
        <v>0</v>
      </c>
      <c r="AB441" s="1159">
        <f t="shared" si="664"/>
        <v>0</v>
      </c>
    </row>
    <row r="442" spans="2:28" s="5" customFormat="1" ht="12.75" customHeight="1" x14ac:dyDescent="0.2">
      <c r="B442" s="1563"/>
      <c r="C442" s="1143"/>
      <c r="D442" s="1566" t="s">
        <v>448</v>
      </c>
      <c r="E442" s="1144"/>
      <c r="F442" s="1145"/>
      <c r="G442" s="1161">
        <f>+E442*F442</f>
        <v>0</v>
      </c>
      <c r="H442" s="1146"/>
      <c r="I442" s="1147">
        <f t="shared" si="665"/>
        <v>0</v>
      </c>
      <c r="J442" s="1147"/>
      <c r="K442" s="1147"/>
      <c r="L442" s="1147">
        <f t="shared" si="666"/>
        <v>0</v>
      </c>
      <c r="M442" s="1147"/>
      <c r="N442" s="1147"/>
      <c r="O442" s="1147">
        <f t="shared" si="667"/>
        <v>0</v>
      </c>
      <c r="P442" s="1147"/>
      <c r="Q442" s="1147"/>
      <c r="R442" s="1147">
        <f t="shared" si="668"/>
        <v>0</v>
      </c>
      <c r="S442" s="1147"/>
      <c r="T442" s="1147"/>
      <c r="U442" s="1147">
        <f t="shared" si="669"/>
        <v>0</v>
      </c>
      <c r="V442" s="1147"/>
      <c r="W442" s="1147"/>
      <c r="X442" s="1147">
        <f t="shared" si="670"/>
        <v>0</v>
      </c>
      <c r="Y442" s="1147"/>
      <c r="Z442" s="1147"/>
      <c r="AA442" s="1159">
        <f t="shared" si="663"/>
        <v>0</v>
      </c>
      <c r="AB442" s="1159">
        <f t="shared" si="664"/>
        <v>0</v>
      </c>
    </row>
    <row r="443" spans="2:28" s="5" customFormat="1" ht="12.75" customHeight="1" x14ac:dyDescent="0.15">
      <c r="B443" s="1135" t="s">
        <v>419</v>
      </c>
      <c r="C443" s="286" t="s">
        <v>595</v>
      </c>
      <c r="D443" s="14"/>
      <c r="E443" s="1136"/>
      <c r="F443" s="1137"/>
      <c r="G443" s="623">
        <f t="shared" ref="G443:Z443" si="671">SUM(G444:G448)</f>
        <v>0</v>
      </c>
      <c r="H443" s="16">
        <f t="shared" si="671"/>
        <v>0</v>
      </c>
      <c r="I443" s="16">
        <f t="shared" si="671"/>
        <v>0</v>
      </c>
      <c r="J443" s="16">
        <f t="shared" si="671"/>
        <v>0</v>
      </c>
      <c r="K443" s="16">
        <f t="shared" si="671"/>
        <v>0</v>
      </c>
      <c r="L443" s="16">
        <f t="shared" si="671"/>
        <v>0</v>
      </c>
      <c r="M443" s="16">
        <f t="shared" si="671"/>
        <v>0</v>
      </c>
      <c r="N443" s="16">
        <f t="shared" si="671"/>
        <v>0</v>
      </c>
      <c r="O443" s="16">
        <f t="shared" si="671"/>
        <v>0</v>
      </c>
      <c r="P443" s="16">
        <f t="shared" si="671"/>
        <v>0</v>
      </c>
      <c r="Q443" s="16">
        <f t="shared" si="671"/>
        <v>0</v>
      </c>
      <c r="R443" s="16">
        <f t="shared" si="671"/>
        <v>0</v>
      </c>
      <c r="S443" s="16">
        <f t="shared" si="671"/>
        <v>0</v>
      </c>
      <c r="T443" s="16">
        <f t="shared" si="671"/>
        <v>0</v>
      </c>
      <c r="U443" s="16">
        <f t="shared" si="671"/>
        <v>0</v>
      </c>
      <c r="V443" s="16">
        <f t="shared" si="671"/>
        <v>0</v>
      </c>
      <c r="W443" s="16">
        <f t="shared" si="671"/>
        <v>0</v>
      </c>
      <c r="X443" s="16">
        <f t="shared" si="671"/>
        <v>0</v>
      </c>
      <c r="Y443" s="16">
        <f t="shared" si="671"/>
        <v>0</v>
      </c>
      <c r="Z443" s="16">
        <f t="shared" si="671"/>
        <v>0</v>
      </c>
      <c r="AA443" s="1159">
        <f t="shared" si="663"/>
        <v>0</v>
      </c>
      <c r="AB443" s="1159">
        <f t="shared" si="664"/>
        <v>0</v>
      </c>
    </row>
    <row r="444" spans="2:28" s="5" customFormat="1" ht="12.75" customHeight="1" x14ac:dyDescent="0.2">
      <c r="B444" s="1564"/>
      <c r="C444" s="1138"/>
      <c r="D444" s="1565" t="s">
        <v>448</v>
      </c>
      <c r="E444" s="1139"/>
      <c r="F444" s="1140"/>
      <c r="G444" s="1160">
        <f>+E444*F444</f>
        <v>0</v>
      </c>
      <c r="H444" s="1140"/>
      <c r="I444" s="1148">
        <f t="shared" ref="I444:I466" si="672">J444+K444</f>
        <v>0</v>
      </c>
      <c r="J444" s="1148"/>
      <c r="K444" s="1148"/>
      <c r="L444" s="1148">
        <f t="shared" ref="L444:L448" si="673">M444+N444</f>
        <v>0</v>
      </c>
      <c r="M444" s="1148"/>
      <c r="N444" s="1148"/>
      <c r="O444" s="1148">
        <f t="shared" ref="O444:O448" si="674">P444+Q444</f>
        <v>0</v>
      </c>
      <c r="P444" s="1148"/>
      <c r="Q444" s="1148"/>
      <c r="R444" s="1148">
        <f t="shared" ref="R444:R448" si="675">S444+T444</f>
        <v>0</v>
      </c>
      <c r="S444" s="1148"/>
      <c r="T444" s="1148"/>
      <c r="U444" s="1148">
        <f t="shared" ref="U444:U448" si="676">V444+W444</f>
        <v>0</v>
      </c>
      <c r="V444" s="1148"/>
      <c r="W444" s="1148"/>
      <c r="X444" s="1148">
        <f t="shared" ref="X444:X448" si="677">Y444+Z444</f>
        <v>0</v>
      </c>
      <c r="Y444" s="1148"/>
      <c r="Z444" s="1148"/>
      <c r="AA444" s="1159">
        <f t="shared" si="663"/>
        <v>0</v>
      </c>
      <c r="AB444" s="1159">
        <f t="shared" si="664"/>
        <v>0</v>
      </c>
    </row>
    <row r="445" spans="2:28" s="5" customFormat="1" ht="12.75" customHeight="1" x14ac:dyDescent="0.2">
      <c r="B445" s="1564"/>
      <c r="C445" s="1138"/>
      <c r="D445" s="1565" t="s">
        <v>448</v>
      </c>
      <c r="E445" s="1139"/>
      <c r="F445" s="1140"/>
      <c r="G445" s="1160">
        <f>+E445*F445</f>
        <v>0</v>
      </c>
      <c r="H445" s="1149"/>
      <c r="I445" s="1137">
        <f t="shared" si="672"/>
        <v>0</v>
      </c>
      <c r="J445" s="1137"/>
      <c r="K445" s="1137"/>
      <c r="L445" s="1137">
        <f t="shared" si="673"/>
        <v>0</v>
      </c>
      <c r="M445" s="1137"/>
      <c r="N445" s="1137"/>
      <c r="O445" s="1137">
        <f t="shared" si="674"/>
        <v>0</v>
      </c>
      <c r="P445" s="1137"/>
      <c r="Q445" s="1137"/>
      <c r="R445" s="1137">
        <f t="shared" si="675"/>
        <v>0</v>
      </c>
      <c r="S445" s="1137"/>
      <c r="T445" s="1137"/>
      <c r="U445" s="1137">
        <f t="shared" si="676"/>
        <v>0</v>
      </c>
      <c r="V445" s="1137"/>
      <c r="W445" s="1137"/>
      <c r="X445" s="1137">
        <f t="shared" si="677"/>
        <v>0</v>
      </c>
      <c r="Y445" s="1137"/>
      <c r="Z445" s="1137"/>
      <c r="AA445" s="1159">
        <f t="shared" si="663"/>
        <v>0</v>
      </c>
      <c r="AB445" s="1159">
        <f t="shared" si="664"/>
        <v>0</v>
      </c>
    </row>
    <row r="446" spans="2:28" s="5" customFormat="1" ht="12.75" customHeight="1" x14ac:dyDescent="0.2">
      <c r="B446" s="1564"/>
      <c r="C446" s="1138"/>
      <c r="D446" s="1565" t="s">
        <v>448</v>
      </c>
      <c r="E446" s="1139"/>
      <c r="F446" s="1140"/>
      <c r="G446" s="1160">
        <f>+E446*F446</f>
        <v>0</v>
      </c>
      <c r="H446" s="1149"/>
      <c r="I446" s="1142">
        <f t="shared" si="672"/>
        <v>0</v>
      </c>
      <c r="J446" s="1142"/>
      <c r="K446" s="1142"/>
      <c r="L446" s="1142">
        <f t="shared" si="673"/>
        <v>0</v>
      </c>
      <c r="M446" s="1142"/>
      <c r="N446" s="1142"/>
      <c r="O446" s="1142">
        <f t="shared" si="674"/>
        <v>0</v>
      </c>
      <c r="P446" s="1142"/>
      <c r="Q446" s="1142"/>
      <c r="R446" s="1142">
        <f t="shared" si="675"/>
        <v>0</v>
      </c>
      <c r="S446" s="1142"/>
      <c r="T446" s="1142"/>
      <c r="U446" s="1142">
        <f t="shared" si="676"/>
        <v>0</v>
      </c>
      <c r="V446" s="1142"/>
      <c r="W446" s="1142"/>
      <c r="X446" s="1142">
        <f t="shared" si="677"/>
        <v>0</v>
      </c>
      <c r="Y446" s="1142"/>
      <c r="Z446" s="1142"/>
      <c r="AA446" s="1159">
        <f t="shared" si="663"/>
        <v>0</v>
      </c>
      <c r="AB446" s="1159">
        <f t="shared" si="664"/>
        <v>0</v>
      </c>
    </row>
    <row r="447" spans="2:28" s="5" customFormat="1" ht="12.75" customHeight="1" x14ac:dyDescent="0.2">
      <c r="B447" s="1564"/>
      <c r="C447" s="1138"/>
      <c r="D447" s="1565" t="s">
        <v>448</v>
      </c>
      <c r="E447" s="1139"/>
      <c r="F447" s="1140"/>
      <c r="G447" s="1160">
        <f>+E447*F447</f>
        <v>0</v>
      </c>
      <c r="H447" s="1149"/>
      <c r="I447" s="1142">
        <f t="shared" si="672"/>
        <v>0</v>
      </c>
      <c r="J447" s="1142"/>
      <c r="K447" s="1142"/>
      <c r="L447" s="1142">
        <f t="shared" si="673"/>
        <v>0</v>
      </c>
      <c r="M447" s="1142"/>
      <c r="N447" s="1142"/>
      <c r="O447" s="1142">
        <f t="shared" si="674"/>
        <v>0</v>
      </c>
      <c r="P447" s="1142"/>
      <c r="Q447" s="1142"/>
      <c r="R447" s="1142">
        <f t="shared" si="675"/>
        <v>0</v>
      </c>
      <c r="S447" s="1142"/>
      <c r="T447" s="1142"/>
      <c r="U447" s="1142">
        <f t="shared" si="676"/>
        <v>0</v>
      </c>
      <c r="V447" s="1142"/>
      <c r="W447" s="1142"/>
      <c r="X447" s="1142">
        <f t="shared" si="677"/>
        <v>0</v>
      </c>
      <c r="Y447" s="1142"/>
      <c r="Z447" s="1142"/>
      <c r="AA447" s="1159">
        <f t="shared" si="663"/>
        <v>0</v>
      </c>
      <c r="AB447" s="1159">
        <f t="shared" si="664"/>
        <v>0</v>
      </c>
    </row>
    <row r="448" spans="2:28" s="5" customFormat="1" ht="12.75" customHeight="1" x14ac:dyDescent="0.2">
      <c r="B448" s="1563"/>
      <c r="C448" s="1143"/>
      <c r="D448" s="1566" t="s">
        <v>448</v>
      </c>
      <c r="E448" s="1144"/>
      <c r="F448" s="1145"/>
      <c r="G448" s="1161">
        <f>+E448*F448</f>
        <v>0</v>
      </c>
      <c r="H448" s="1150"/>
      <c r="I448" s="1147">
        <f t="shared" si="672"/>
        <v>0</v>
      </c>
      <c r="J448" s="1147"/>
      <c r="K448" s="1147"/>
      <c r="L448" s="1147">
        <f t="shared" si="673"/>
        <v>0</v>
      </c>
      <c r="M448" s="1147"/>
      <c r="N448" s="1147"/>
      <c r="O448" s="1147">
        <f t="shared" si="674"/>
        <v>0</v>
      </c>
      <c r="P448" s="1147"/>
      <c r="Q448" s="1147"/>
      <c r="R448" s="1147">
        <f t="shared" si="675"/>
        <v>0</v>
      </c>
      <c r="S448" s="1147"/>
      <c r="T448" s="1147"/>
      <c r="U448" s="1147">
        <f t="shared" si="676"/>
        <v>0</v>
      </c>
      <c r="V448" s="1147"/>
      <c r="W448" s="1147"/>
      <c r="X448" s="1147">
        <f t="shared" si="677"/>
        <v>0</v>
      </c>
      <c r="Y448" s="1147"/>
      <c r="Z448" s="1147"/>
      <c r="AA448" s="1159">
        <f t="shared" si="663"/>
        <v>0</v>
      </c>
      <c r="AB448" s="1159">
        <f t="shared" si="664"/>
        <v>0</v>
      </c>
    </row>
    <row r="449" spans="2:28" s="5" customFormat="1" ht="12.75" customHeight="1" x14ac:dyDescent="0.15">
      <c r="B449" s="1135" t="s">
        <v>419</v>
      </c>
      <c r="C449" s="286" t="s">
        <v>596</v>
      </c>
      <c r="D449" s="14"/>
      <c r="E449" s="1136"/>
      <c r="F449" s="1137"/>
      <c r="G449" s="623">
        <f t="shared" ref="G449:Z449" si="678">SUM(G450:G454)</f>
        <v>0</v>
      </c>
      <c r="H449" s="16">
        <f t="shared" si="678"/>
        <v>0</v>
      </c>
      <c r="I449" s="16">
        <f t="shared" si="678"/>
        <v>0</v>
      </c>
      <c r="J449" s="16">
        <f t="shared" si="678"/>
        <v>0</v>
      </c>
      <c r="K449" s="16">
        <f t="shared" si="678"/>
        <v>0</v>
      </c>
      <c r="L449" s="16">
        <f t="shared" si="678"/>
        <v>0</v>
      </c>
      <c r="M449" s="16">
        <f t="shared" si="678"/>
        <v>0</v>
      </c>
      <c r="N449" s="16">
        <f t="shared" si="678"/>
        <v>0</v>
      </c>
      <c r="O449" s="16">
        <f t="shared" si="678"/>
        <v>0</v>
      </c>
      <c r="P449" s="16">
        <f t="shared" si="678"/>
        <v>0</v>
      </c>
      <c r="Q449" s="16">
        <f t="shared" si="678"/>
        <v>0</v>
      </c>
      <c r="R449" s="16">
        <f t="shared" si="678"/>
        <v>0</v>
      </c>
      <c r="S449" s="16">
        <f t="shared" si="678"/>
        <v>0</v>
      </c>
      <c r="T449" s="16">
        <f t="shared" si="678"/>
        <v>0</v>
      </c>
      <c r="U449" s="16">
        <f t="shared" si="678"/>
        <v>0</v>
      </c>
      <c r="V449" s="16">
        <f t="shared" si="678"/>
        <v>0</v>
      </c>
      <c r="W449" s="16">
        <f t="shared" si="678"/>
        <v>0</v>
      </c>
      <c r="X449" s="16">
        <f t="shared" si="678"/>
        <v>0</v>
      </c>
      <c r="Y449" s="16">
        <f t="shared" si="678"/>
        <v>0</v>
      </c>
      <c r="Z449" s="16">
        <f t="shared" si="678"/>
        <v>0</v>
      </c>
      <c r="AA449" s="1159">
        <f t="shared" si="663"/>
        <v>0</v>
      </c>
      <c r="AB449" s="1159">
        <f t="shared" si="664"/>
        <v>0</v>
      </c>
    </row>
    <row r="450" spans="2:28" s="5" customFormat="1" ht="12.75" customHeight="1" x14ac:dyDescent="0.2">
      <c r="B450" s="1564"/>
      <c r="C450" s="1138"/>
      <c r="D450" s="1565" t="s">
        <v>448</v>
      </c>
      <c r="E450" s="1139"/>
      <c r="F450" s="1140"/>
      <c r="G450" s="1160">
        <f>+E450*F450</f>
        <v>0</v>
      </c>
      <c r="H450" s="1137"/>
      <c r="I450" s="1148">
        <f t="shared" si="672"/>
        <v>0</v>
      </c>
      <c r="J450" s="1137"/>
      <c r="K450" s="1137"/>
      <c r="L450" s="1148">
        <f t="shared" ref="L450:L454" si="679">M450+N450</f>
        <v>0</v>
      </c>
      <c r="M450" s="1137"/>
      <c r="N450" s="1137"/>
      <c r="O450" s="1148">
        <f t="shared" ref="O450:O454" si="680">P450+Q450</f>
        <v>0</v>
      </c>
      <c r="P450" s="1137"/>
      <c r="Q450" s="1137"/>
      <c r="R450" s="1148">
        <f t="shared" ref="R450:R454" si="681">S450+T450</f>
        <v>0</v>
      </c>
      <c r="S450" s="1137"/>
      <c r="T450" s="1137"/>
      <c r="U450" s="1148">
        <f t="shared" ref="U450:U454" si="682">V450+W450</f>
        <v>0</v>
      </c>
      <c r="V450" s="1137"/>
      <c r="W450" s="1137"/>
      <c r="X450" s="1148">
        <f t="shared" ref="X450:X454" si="683">Y450+Z450</f>
        <v>0</v>
      </c>
      <c r="Y450" s="1137"/>
      <c r="Z450" s="1137"/>
      <c r="AA450" s="1159">
        <f t="shared" si="663"/>
        <v>0</v>
      </c>
      <c r="AB450" s="1159">
        <f t="shared" si="664"/>
        <v>0</v>
      </c>
    </row>
    <row r="451" spans="2:28" s="5" customFormat="1" ht="12.75" customHeight="1" x14ac:dyDescent="0.2">
      <c r="B451" s="1564"/>
      <c r="C451" s="1138"/>
      <c r="D451" s="1565" t="s">
        <v>448</v>
      </c>
      <c r="E451" s="1139"/>
      <c r="F451" s="1140"/>
      <c r="G451" s="1160">
        <f>+E451*F451</f>
        <v>0</v>
      </c>
      <c r="H451" s="1137"/>
      <c r="I451" s="1137">
        <f t="shared" si="672"/>
        <v>0</v>
      </c>
      <c r="J451" s="1137"/>
      <c r="K451" s="1137"/>
      <c r="L451" s="1137">
        <f t="shared" si="679"/>
        <v>0</v>
      </c>
      <c r="M451" s="1137"/>
      <c r="N451" s="1137"/>
      <c r="O451" s="1137">
        <f t="shared" si="680"/>
        <v>0</v>
      </c>
      <c r="P451" s="1137"/>
      <c r="Q451" s="1137"/>
      <c r="R451" s="1137">
        <f t="shared" si="681"/>
        <v>0</v>
      </c>
      <c r="S451" s="1137"/>
      <c r="T451" s="1137"/>
      <c r="U451" s="1137">
        <f t="shared" si="682"/>
        <v>0</v>
      </c>
      <c r="V451" s="1137"/>
      <c r="W451" s="1137"/>
      <c r="X451" s="1137">
        <f t="shared" si="683"/>
        <v>0</v>
      </c>
      <c r="Y451" s="1137"/>
      <c r="Z451" s="1137"/>
      <c r="AA451" s="1159">
        <f t="shared" si="663"/>
        <v>0</v>
      </c>
      <c r="AB451" s="1159">
        <f t="shared" si="664"/>
        <v>0</v>
      </c>
    </row>
    <row r="452" spans="2:28" s="5" customFormat="1" ht="12.75" customHeight="1" x14ac:dyDescent="0.2">
      <c r="B452" s="1564"/>
      <c r="C452" s="1138"/>
      <c r="D452" s="1565" t="s">
        <v>448</v>
      </c>
      <c r="E452" s="1139"/>
      <c r="F452" s="1140"/>
      <c r="G452" s="1160">
        <f>+E452*F452</f>
        <v>0</v>
      </c>
      <c r="H452" s="1141"/>
      <c r="I452" s="1142">
        <f t="shared" si="672"/>
        <v>0</v>
      </c>
      <c r="J452" s="1142"/>
      <c r="K452" s="1142"/>
      <c r="L452" s="1142">
        <f t="shared" si="679"/>
        <v>0</v>
      </c>
      <c r="M452" s="1142"/>
      <c r="N452" s="1142"/>
      <c r="O452" s="1142">
        <f t="shared" si="680"/>
        <v>0</v>
      </c>
      <c r="P452" s="1142"/>
      <c r="Q452" s="1142"/>
      <c r="R452" s="1142">
        <f t="shared" si="681"/>
        <v>0</v>
      </c>
      <c r="S452" s="1142"/>
      <c r="T452" s="1142"/>
      <c r="U452" s="1142">
        <f t="shared" si="682"/>
        <v>0</v>
      </c>
      <c r="V452" s="1142"/>
      <c r="W452" s="1142"/>
      <c r="X452" s="1142">
        <f t="shared" si="683"/>
        <v>0</v>
      </c>
      <c r="Y452" s="1142"/>
      <c r="Z452" s="1142"/>
      <c r="AA452" s="1159">
        <f t="shared" si="663"/>
        <v>0</v>
      </c>
      <c r="AB452" s="1159">
        <f t="shared" si="664"/>
        <v>0</v>
      </c>
    </row>
    <row r="453" spans="2:28" s="5" customFormat="1" ht="12.75" customHeight="1" x14ac:dyDescent="0.2">
      <c r="B453" s="1564"/>
      <c r="C453" s="1138"/>
      <c r="D453" s="1565" t="s">
        <v>448</v>
      </c>
      <c r="E453" s="1139"/>
      <c r="F453" s="1140"/>
      <c r="G453" s="1160">
        <f>+E453*F453</f>
        <v>0</v>
      </c>
      <c r="H453" s="1141"/>
      <c r="I453" s="1142">
        <f t="shared" si="672"/>
        <v>0</v>
      </c>
      <c r="J453" s="1142"/>
      <c r="K453" s="1142"/>
      <c r="L453" s="1142">
        <f t="shared" si="679"/>
        <v>0</v>
      </c>
      <c r="M453" s="1142"/>
      <c r="N453" s="1142"/>
      <c r="O453" s="1142">
        <f t="shared" si="680"/>
        <v>0</v>
      </c>
      <c r="P453" s="1142"/>
      <c r="Q453" s="1142"/>
      <c r="R453" s="1142">
        <f t="shared" si="681"/>
        <v>0</v>
      </c>
      <c r="S453" s="1142"/>
      <c r="T453" s="1142"/>
      <c r="U453" s="1142">
        <f t="shared" si="682"/>
        <v>0</v>
      </c>
      <c r="V453" s="1142"/>
      <c r="W453" s="1142"/>
      <c r="X453" s="1142">
        <f t="shared" si="683"/>
        <v>0</v>
      </c>
      <c r="Y453" s="1142"/>
      <c r="Z453" s="1142"/>
      <c r="AA453" s="1159">
        <f t="shared" si="663"/>
        <v>0</v>
      </c>
      <c r="AB453" s="1159">
        <f t="shared" si="664"/>
        <v>0</v>
      </c>
    </row>
    <row r="454" spans="2:28" s="5" customFormat="1" ht="12.75" customHeight="1" x14ac:dyDescent="0.2">
      <c r="B454" s="1563"/>
      <c r="C454" s="1143"/>
      <c r="D454" s="1566" t="s">
        <v>448</v>
      </c>
      <c r="E454" s="1144"/>
      <c r="F454" s="1145"/>
      <c r="G454" s="1161">
        <f>+E454*F454</f>
        <v>0</v>
      </c>
      <c r="H454" s="1146"/>
      <c r="I454" s="1147">
        <f t="shared" si="672"/>
        <v>0</v>
      </c>
      <c r="J454" s="1147"/>
      <c r="K454" s="1147"/>
      <c r="L454" s="1147">
        <f t="shared" si="679"/>
        <v>0</v>
      </c>
      <c r="M454" s="1147"/>
      <c r="N454" s="1147"/>
      <c r="O454" s="1147">
        <f t="shared" si="680"/>
        <v>0</v>
      </c>
      <c r="P454" s="1147"/>
      <c r="Q454" s="1147"/>
      <c r="R454" s="1147">
        <f t="shared" si="681"/>
        <v>0</v>
      </c>
      <c r="S454" s="1147"/>
      <c r="T454" s="1147"/>
      <c r="U454" s="1147">
        <f t="shared" si="682"/>
        <v>0</v>
      </c>
      <c r="V454" s="1147"/>
      <c r="W454" s="1147"/>
      <c r="X454" s="1147">
        <f t="shared" si="683"/>
        <v>0</v>
      </c>
      <c r="Y454" s="1147"/>
      <c r="Z454" s="1147"/>
      <c r="AA454" s="1159">
        <f t="shared" si="663"/>
        <v>0</v>
      </c>
      <c r="AB454" s="1159">
        <f t="shared" si="664"/>
        <v>0</v>
      </c>
    </row>
    <row r="455" spans="2:28" s="5" customFormat="1" ht="12.75" customHeight="1" x14ac:dyDescent="0.15">
      <c r="B455" s="1135" t="s">
        <v>419</v>
      </c>
      <c r="C455" s="286" t="s">
        <v>597</v>
      </c>
      <c r="D455" s="14"/>
      <c r="E455" s="1136"/>
      <c r="F455" s="1137"/>
      <c r="G455" s="623">
        <f t="shared" ref="G455:I455" si="684">SUM(G456:G460)</f>
        <v>0</v>
      </c>
      <c r="H455" s="16">
        <f t="shared" si="684"/>
        <v>0</v>
      </c>
      <c r="I455" s="16">
        <f t="shared" si="684"/>
        <v>0</v>
      </c>
      <c r="J455" s="16">
        <f t="shared" ref="J455:K455" si="685">SUM(J456:J460)</f>
        <v>0</v>
      </c>
      <c r="K455" s="16">
        <f t="shared" si="685"/>
        <v>0</v>
      </c>
      <c r="L455" s="16">
        <f t="shared" ref="L455" si="686">SUM(L456:L460)</f>
        <v>0</v>
      </c>
      <c r="M455" s="16">
        <f t="shared" ref="M455:N455" si="687">SUM(M456:M460)</f>
        <v>0</v>
      </c>
      <c r="N455" s="16">
        <f t="shared" si="687"/>
        <v>0</v>
      </c>
      <c r="O455" s="16">
        <f t="shared" ref="O455" si="688">SUM(O456:O460)</f>
        <v>0</v>
      </c>
      <c r="P455" s="16">
        <f t="shared" ref="P455:Q455" si="689">SUM(P456:P460)</f>
        <v>0</v>
      </c>
      <c r="Q455" s="16">
        <f t="shared" si="689"/>
        <v>0</v>
      </c>
      <c r="R455" s="16">
        <f t="shared" ref="R455" si="690">SUM(R456:R460)</f>
        <v>0</v>
      </c>
      <c r="S455" s="16">
        <f t="shared" ref="S455:T455" si="691">SUM(S456:S460)</f>
        <v>0</v>
      </c>
      <c r="T455" s="16">
        <f t="shared" si="691"/>
        <v>0</v>
      </c>
      <c r="U455" s="16">
        <f t="shared" ref="U455" si="692">SUM(U456:U460)</f>
        <v>0</v>
      </c>
      <c r="V455" s="16">
        <f t="shared" ref="V455:W455" si="693">SUM(V456:V460)</f>
        <v>0</v>
      </c>
      <c r="W455" s="16">
        <f t="shared" si="693"/>
        <v>0</v>
      </c>
      <c r="X455" s="16">
        <f t="shared" ref="X455" si="694">SUM(X456:X460)</f>
        <v>0</v>
      </c>
      <c r="Y455" s="16">
        <f t="shared" ref="Y455:Z455" si="695">SUM(Y456:Y460)</f>
        <v>0</v>
      </c>
      <c r="Z455" s="16">
        <f t="shared" si="695"/>
        <v>0</v>
      </c>
      <c r="AA455" s="1159">
        <f t="shared" si="663"/>
        <v>0</v>
      </c>
      <c r="AB455" s="1159">
        <f t="shared" si="664"/>
        <v>0</v>
      </c>
    </row>
    <row r="456" spans="2:28" s="5" customFormat="1" ht="12.75" customHeight="1" x14ac:dyDescent="0.2">
      <c r="B456" s="1564"/>
      <c r="C456" s="1138"/>
      <c r="D456" s="1565" t="s">
        <v>448</v>
      </c>
      <c r="E456" s="1139"/>
      <c r="F456" s="1140"/>
      <c r="G456" s="1160">
        <f>+E456*F456</f>
        <v>0</v>
      </c>
      <c r="H456" s="1137"/>
      <c r="I456" s="1148">
        <f t="shared" si="672"/>
        <v>0</v>
      </c>
      <c r="J456" s="1142"/>
      <c r="K456" s="1142"/>
      <c r="L456" s="1148">
        <f t="shared" ref="L456:L460" si="696">M456+N456</f>
        <v>0</v>
      </c>
      <c r="M456" s="1142"/>
      <c r="N456" s="1142"/>
      <c r="O456" s="1148">
        <f t="shared" ref="O456:O460" si="697">P456+Q456</f>
        <v>0</v>
      </c>
      <c r="P456" s="1142"/>
      <c r="Q456" s="1142"/>
      <c r="R456" s="1148">
        <f t="shared" ref="R456:R460" si="698">S456+T456</f>
        <v>0</v>
      </c>
      <c r="S456" s="1142"/>
      <c r="T456" s="1142"/>
      <c r="U456" s="1148">
        <f t="shared" ref="U456:U460" si="699">V456+W456</f>
        <v>0</v>
      </c>
      <c r="V456" s="1142"/>
      <c r="W456" s="1142"/>
      <c r="X456" s="1148">
        <f t="shared" ref="X456:X460" si="700">Y456+Z456</f>
        <v>0</v>
      </c>
      <c r="Y456" s="1142"/>
      <c r="Z456" s="1142"/>
      <c r="AA456" s="1159">
        <f t="shared" si="663"/>
        <v>0</v>
      </c>
      <c r="AB456" s="1159">
        <f t="shared" si="664"/>
        <v>0</v>
      </c>
    </row>
    <row r="457" spans="2:28" s="5" customFormat="1" ht="12.75" customHeight="1" x14ac:dyDescent="0.2">
      <c r="B457" s="1564"/>
      <c r="C457" s="1138"/>
      <c r="D457" s="1565" t="s">
        <v>448</v>
      </c>
      <c r="E457" s="1139"/>
      <c r="F457" s="1140"/>
      <c r="G457" s="1160">
        <f>+E457*F457</f>
        <v>0</v>
      </c>
      <c r="H457" s="1137"/>
      <c r="I457" s="1137">
        <f t="shared" si="672"/>
        <v>0</v>
      </c>
      <c r="J457" s="1142"/>
      <c r="K457" s="1142"/>
      <c r="L457" s="1137">
        <f t="shared" si="696"/>
        <v>0</v>
      </c>
      <c r="M457" s="1142"/>
      <c r="N457" s="1142"/>
      <c r="O457" s="1137">
        <f t="shared" si="697"/>
        <v>0</v>
      </c>
      <c r="P457" s="1142"/>
      <c r="Q457" s="1142"/>
      <c r="R457" s="1137">
        <f t="shared" si="698"/>
        <v>0</v>
      </c>
      <c r="S457" s="1142"/>
      <c r="T457" s="1142"/>
      <c r="U457" s="1137">
        <f t="shared" si="699"/>
        <v>0</v>
      </c>
      <c r="V457" s="1142"/>
      <c r="W457" s="1142"/>
      <c r="X457" s="1137">
        <f t="shared" si="700"/>
        <v>0</v>
      </c>
      <c r="Y457" s="1142"/>
      <c r="Z457" s="1142"/>
      <c r="AA457" s="1159">
        <f t="shared" si="663"/>
        <v>0</v>
      </c>
      <c r="AB457" s="1159">
        <f t="shared" si="664"/>
        <v>0</v>
      </c>
    </row>
    <row r="458" spans="2:28" s="5" customFormat="1" ht="12.75" customHeight="1" x14ac:dyDescent="0.2">
      <c r="B458" s="1564"/>
      <c r="C458" s="1138"/>
      <c r="D458" s="1565" t="s">
        <v>448</v>
      </c>
      <c r="E458" s="1139"/>
      <c r="F458" s="1140"/>
      <c r="G458" s="1160">
        <f>+E458*F458</f>
        <v>0</v>
      </c>
      <c r="H458" s="1141"/>
      <c r="I458" s="1142">
        <f t="shared" si="672"/>
        <v>0</v>
      </c>
      <c r="J458" s="1142"/>
      <c r="K458" s="1142"/>
      <c r="L458" s="1142">
        <f t="shared" si="696"/>
        <v>0</v>
      </c>
      <c r="M458" s="1142"/>
      <c r="N458" s="1142"/>
      <c r="O458" s="1142">
        <f t="shared" si="697"/>
        <v>0</v>
      </c>
      <c r="P458" s="1142"/>
      <c r="Q458" s="1142"/>
      <c r="R458" s="1142">
        <f t="shared" si="698"/>
        <v>0</v>
      </c>
      <c r="S458" s="1142"/>
      <c r="T458" s="1142"/>
      <c r="U458" s="1142">
        <f t="shared" si="699"/>
        <v>0</v>
      </c>
      <c r="V458" s="1142"/>
      <c r="W458" s="1142"/>
      <c r="X458" s="1142">
        <f t="shared" si="700"/>
        <v>0</v>
      </c>
      <c r="Y458" s="1142"/>
      <c r="Z458" s="1142"/>
      <c r="AA458" s="1159">
        <f t="shared" si="663"/>
        <v>0</v>
      </c>
      <c r="AB458" s="1159">
        <f t="shared" si="664"/>
        <v>0</v>
      </c>
    </row>
    <row r="459" spans="2:28" s="5" customFormat="1" ht="12.75" customHeight="1" x14ac:dyDescent="0.2">
      <c r="B459" s="1564"/>
      <c r="C459" s="1138"/>
      <c r="D459" s="1565" t="s">
        <v>448</v>
      </c>
      <c r="E459" s="1139"/>
      <c r="F459" s="1140"/>
      <c r="G459" s="1160">
        <f>+E459*F459</f>
        <v>0</v>
      </c>
      <c r="H459" s="1141"/>
      <c r="I459" s="1142">
        <f t="shared" si="672"/>
        <v>0</v>
      </c>
      <c r="J459" s="1142"/>
      <c r="K459" s="1142"/>
      <c r="L459" s="1142">
        <f t="shared" si="696"/>
        <v>0</v>
      </c>
      <c r="M459" s="1142"/>
      <c r="N459" s="1142"/>
      <c r="O459" s="1142">
        <f t="shared" si="697"/>
        <v>0</v>
      </c>
      <c r="P459" s="1142"/>
      <c r="Q459" s="1142"/>
      <c r="R459" s="1142">
        <f t="shared" si="698"/>
        <v>0</v>
      </c>
      <c r="S459" s="1142"/>
      <c r="T459" s="1142"/>
      <c r="U459" s="1142">
        <f t="shared" si="699"/>
        <v>0</v>
      </c>
      <c r="V459" s="1142"/>
      <c r="W459" s="1142"/>
      <c r="X459" s="1142">
        <f t="shared" si="700"/>
        <v>0</v>
      </c>
      <c r="Y459" s="1142"/>
      <c r="Z459" s="1142"/>
      <c r="AA459" s="1159">
        <f t="shared" si="663"/>
        <v>0</v>
      </c>
      <c r="AB459" s="1159">
        <f t="shared" si="664"/>
        <v>0</v>
      </c>
    </row>
    <row r="460" spans="2:28" s="5" customFormat="1" ht="12.75" customHeight="1" x14ac:dyDescent="0.2">
      <c r="B460" s="1563"/>
      <c r="C460" s="1143"/>
      <c r="D460" s="1566" t="s">
        <v>448</v>
      </c>
      <c r="E460" s="1144"/>
      <c r="F460" s="1145"/>
      <c r="G460" s="1161">
        <f>+E460*F460</f>
        <v>0</v>
      </c>
      <c r="H460" s="1146"/>
      <c r="I460" s="1147">
        <f t="shared" si="672"/>
        <v>0</v>
      </c>
      <c r="J460" s="1147"/>
      <c r="K460" s="1147"/>
      <c r="L460" s="1147">
        <f t="shared" si="696"/>
        <v>0</v>
      </c>
      <c r="M460" s="1147"/>
      <c r="N460" s="1147"/>
      <c r="O460" s="1147">
        <f t="shared" si="697"/>
        <v>0</v>
      </c>
      <c r="P460" s="1147"/>
      <c r="Q460" s="1147"/>
      <c r="R460" s="1147">
        <f t="shared" si="698"/>
        <v>0</v>
      </c>
      <c r="S460" s="1147"/>
      <c r="T460" s="1147"/>
      <c r="U460" s="1147">
        <f t="shared" si="699"/>
        <v>0</v>
      </c>
      <c r="V460" s="1147"/>
      <c r="W460" s="1147"/>
      <c r="X460" s="1147">
        <f t="shared" si="700"/>
        <v>0</v>
      </c>
      <c r="Y460" s="1147"/>
      <c r="Z460" s="1147"/>
      <c r="AA460" s="1159">
        <f t="shared" si="663"/>
        <v>0</v>
      </c>
      <c r="AB460" s="1159">
        <f t="shared" si="664"/>
        <v>0</v>
      </c>
    </row>
    <row r="461" spans="2:28" s="5" customFormat="1" ht="12.75" customHeight="1" x14ac:dyDescent="0.15">
      <c r="B461" s="1135" t="s">
        <v>419</v>
      </c>
      <c r="C461" s="286" t="s">
        <v>598</v>
      </c>
      <c r="D461" s="14"/>
      <c r="E461" s="1136"/>
      <c r="F461" s="1137"/>
      <c r="G461" s="623">
        <f t="shared" ref="G461:H461" si="701">SUM(G462:G466)</f>
        <v>0</v>
      </c>
      <c r="H461" s="16">
        <f t="shared" si="701"/>
        <v>0</v>
      </c>
      <c r="I461" s="16">
        <f t="shared" ref="I461" si="702">SUM(I462:I466)</f>
        <v>0</v>
      </c>
      <c r="J461" s="20">
        <f t="shared" ref="J461:K461" si="703">SUM(J462:J466)</f>
        <v>0</v>
      </c>
      <c r="K461" s="20">
        <f t="shared" si="703"/>
        <v>0</v>
      </c>
      <c r="L461" s="16">
        <f t="shared" ref="L461" si="704">SUM(L462:L466)</f>
        <v>0</v>
      </c>
      <c r="M461" s="20">
        <f t="shared" ref="M461:N461" si="705">SUM(M462:M466)</f>
        <v>0</v>
      </c>
      <c r="N461" s="20">
        <f t="shared" si="705"/>
        <v>0</v>
      </c>
      <c r="O461" s="16">
        <f t="shared" ref="O461" si="706">SUM(O462:O466)</f>
        <v>0</v>
      </c>
      <c r="P461" s="20">
        <f t="shared" ref="P461:Q461" si="707">SUM(P462:P466)</f>
        <v>0</v>
      </c>
      <c r="Q461" s="20">
        <f t="shared" si="707"/>
        <v>0</v>
      </c>
      <c r="R461" s="16">
        <f t="shared" ref="R461" si="708">SUM(R462:R466)</f>
        <v>0</v>
      </c>
      <c r="S461" s="20">
        <f t="shared" ref="S461:T461" si="709">SUM(S462:S466)</f>
        <v>0</v>
      </c>
      <c r="T461" s="20">
        <f t="shared" si="709"/>
        <v>0</v>
      </c>
      <c r="U461" s="16">
        <f t="shared" ref="U461" si="710">SUM(U462:U466)</f>
        <v>0</v>
      </c>
      <c r="V461" s="20">
        <f t="shared" ref="V461:W461" si="711">SUM(V462:V466)</f>
        <v>0</v>
      </c>
      <c r="W461" s="20">
        <f t="shared" si="711"/>
        <v>0</v>
      </c>
      <c r="X461" s="16">
        <f t="shared" ref="X461" si="712">SUM(X462:X466)</f>
        <v>0</v>
      </c>
      <c r="Y461" s="20">
        <f t="shared" ref="Y461:Z461" si="713">SUM(Y462:Y466)</f>
        <v>0</v>
      </c>
      <c r="Z461" s="20">
        <f t="shared" si="713"/>
        <v>0</v>
      </c>
      <c r="AA461" s="1159">
        <f t="shared" si="663"/>
        <v>0</v>
      </c>
      <c r="AB461" s="1159">
        <f t="shared" si="664"/>
        <v>0</v>
      </c>
    </row>
    <row r="462" spans="2:28" s="5" customFormat="1" ht="12.75" customHeight="1" x14ac:dyDescent="0.2">
      <c r="B462" s="1564"/>
      <c r="C462" s="1138"/>
      <c r="D462" s="1565" t="s">
        <v>448</v>
      </c>
      <c r="E462" s="1139"/>
      <c r="F462" s="1140"/>
      <c r="G462" s="1160">
        <f>+E462*F462</f>
        <v>0</v>
      </c>
      <c r="H462" s="1137"/>
      <c r="I462" s="1148">
        <f t="shared" si="672"/>
        <v>0</v>
      </c>
      <c r="J462" s="1137"/>
      <c r="K462" s="1137"/>
      <c r="L462" s="1148">
        <f t="shared" ref="L462:L466" si="714">M462+N462</f>
        <v>0</v>
      </c>
      <c r="M462" s="1137"/>
      <c r="N462" s="1137"/>
      <c r="O462" s="1148">
        <f t="shared" ref="O462:O466" si="715">P462+Q462</f>
        <v>0</v>
      </c>
      <c r="P462" s="1137"/>
      <c r="Q462" s="1137"/>
      <c r="R462" s="1148">
        <f t="shared" ref="R462:R466" si="716">S462+T462</f>
        <v>0</v>
      </c>
      <c r="S462" s="1137"/>
      <c r="T462" s="1137"/>
      <c r="U462" s="1148">
        <f t="shared" ref="U462:U466" si="717">V462+W462</f>
        <v>0</v>
      </c>
      <c r="V462" s="1137"/>
      <c r="W462" s="1137"/>
      <c r="X462" s="1148">
        <f t="shared" ref="X462:X466" si="718">Y462+Z462</f>
        <v>0</v>
      </c>
      <c r="Y462" s="1137"/>
      <c r="Z462" s="1137"/>
      <c r="AA462" s="1159">
        <f t="shared" si="663"/>
        <v>0</v>
      </c>
      <c r="AB462" s="1159">
        <f t="shared" si="664"/>
        <v>0</v>
      </c>
    </row>
    <row r="463" spans="2:28" s="5" customFormat="1" ht="12.75" customHeight="1" x14ac:dyDescent="0.2">
      <c r="B463" s="1564"/>
      <c r="C463" s="1138"/>
      <c r="D463" s="1565" t="s">
        <v>448</v>
      </c>
      <c r="E463" s="1139"/>
      <c r="F463" s="1140"/>
      <c r="G463" s="1160">
        <f>+E463*F463</f>
        <v>0</v>
      </c>
      <c r="H463" s="1137"/>
      <c r="I463" s="1137">
        <f t="shared" si="672"/>
        <v>0</v>
      </c>
      <c r="J463" s="1137"/>
      <c r="K463" s="1137"/>
      <c r="L463" s="1137">
        <f t="shared" si="714"/>
        <v>0</v>
      </c>
      <c r="M463" s="1137"/>
      <c r="N463" s="1137"/>
      <c r="O463" s="1137">
        <f t="shared" si="715"/>
        <v>0</v>
      </c>
      <c r="P463" s="1137"/>
      <c r="Q463" s="1137"/>
      <c r="R463" s="1137">
        <f t="shared" si="716"/>
        <v>0</v>
      </c>
      <c r="S463" s="1137"/>
      <c r="T463" s="1137"/>
      <c r="U463" s="1137">
        <f t="shared" si="717"/>
        <v>0</v>
      </c>
      <c r="V463" s="1137"/>
      <c r="W463" s="1137"/>
      <c r="X463" s="1137">
        <f t="shared" si="718"/>
        <v>0</v>
      </c>
      <c r="Y463" s="1137"/>
      <c r="Z463" s="1137"/>
      <c r="AA463" s="1159">
        <f t="shared" si="663"/>
        <v>0</v>
      </c>
      <c r="AB463" s="1159">
        <f t="shared" si="664"/>
        <v>0</v>
      </c>
    </row>
    <row r="464" spans="2:28" s="5" customFormat="1" ht="12.75" customHeight="1" x14ac:dyDescent="0.2">
      <c r="B464" s="1564"/>
      <c r="C464" s="1138"/>
      <c r="D464" s="1565" t="s">
        <v>448</v>
      </c>
      <c r="E464" s="1139"/>
      <c r="F464" s="1140"/>
      <c r="G464" s="1160">
        <f>+E464*F464</f>
        <v>0</v>
      </c>
      <c r="H464" s="1141"/>
      <c r="I464" s="1142">
        <f t="shared" si="672"/>
        <v>0</v>
      </c>
      <c r="J464" s="1142"/>
      <c r="K464" s="1142"/>
      <c r="L464" s="1142">
        <f t="shared" si="714"/>
        <v>0</v>
      </c>
      <c r="M464" s="1142"/>
      <c r="N464" s="1142"/>
      <c r="O464" s="1142">
        <f t="shared" si="715"/>
        <v>0</v>
      </c>
      <c r="P464" s="1142"/>
      <c r="Q464" s="1142"/>
      <c r="R464" s="1142">
        <f t="shared" si="716"/>
        <v>0</v>
      </c>
      <c r="S464" s="1142"/>
      <c r="T464" s="1142"/>
      <c r="U464" s="1142">
        <f t="shared" si="717"/>
        <v>0</v>
      </c>
      <c r="V464" s="1142"/>
      <c r="W464" s="1142"/>
      <c r="X464" s="1142">
        <f t="shared" si="718"/>
        <v>0</v>
      </c>
      <c r="Y464" s="1142"/>
      <c r="Z464" s="1142"/>
      <c r="AA464" s="1159">
        <f t="shared" si="663"/>
        <v>0</v>
      </c>
      <c r="AB464" s="1159">
        <f t="shared" si="664"/>
        <v>0</v>
      </c>
    </row>
    <row r="465" spans="2:28" s="5" customFormat="1" ht="12.75" customHeight="1" x14ac:dyDescent="0.2">
      <c r="B465" s="1564"/>
      <c r="C465" s="1138"/>
      <c r="D465" s="1565" t="s">
        <v>448</v>
      </c>
      <c r="E465" s="1139"/>
      <c r="F465" s="1140"/>
      <c r="G465" s="1160">
        <f>+E465*F465</f>
        <v>0</v>
      </c>
      <c r="H465" s="1141"/>
      <c r="I465" s="1142">
        <f t="shared" si="672"/>
        <v>0</v>
      </c>
      <c r="J465" s="1142"/>
      <c r="K465" s="1142"/>
      <c r="L465" s="1142">
        <f t="shared" si="714"/>
        <v>0</v>
      </c>
      <c r="M465" s="1142"/>
      <c r="N465" s="1142"/>
      <c r="O465" s="1142">
        <f t="shared" si="715"/>
        <v>0</v>
      </c>
      <c r="P465" s="1142"/>
      <c r="Q465" s="1142"/>
      <c r="R465" s="1142">
        <f t="shared" si="716"/>
        <v>0</v>
      </c>
      <c r="S465" s="1142"/>
      <c r="T465" s="1142"/>
      <c r="U465" s="1142">
        <f t="shared" si="717"/>
        <v>0</v>
      </c>
      <c r="V465" s="1142"/>
      <c r="W465" s="1142"/>
      <c r="X465" s="1142">
        <f t="shared" si="718"/>
        <v>0</v>
      </c>
      <c r="Y465" s="1142"/>
      <c r="Z465" s="1142"/>
      <c r="AA465" s="1159">
        <f t="shared" si="663"/>
        <v>0</v>
      </c>
      <c r="AB465" s="1159">
        <f t="shared" si="664"/>
        <v>0</v>
      </c>
    </row>
    <row r="466" spans="2:28" s="5" customFormat="1" ht="12.75" customHeight="1" x14ac:dyDescent="0.2">
      <c r="B466" s="1563"/>
      <c r="C466" s="1143"/>
      <c r="D466" s="1566" t="s">
        <v>448</v>
      </c>
      <c r="E466" s="1144"/>
      <c r="F466" s="1145"/>
      <c r="G466" s="1160">
        <f>+E466*F466</f>
        <v>0</v>
      </c>
      <c r="H466" s="1141"/>
      <c r="I466" s="1147">
        <f t="shared" si="672"/>
        <v>0</v>
      </c>
      <c r="J466" s="1142"/>
      <c r="K466" s="1142"/>
      <c r="L466" s="1147">
        <f t="shared" si="714"/>
        <v>0</v>
      </c>
      <c r="M466" s="1142"/>
      <c r="N466" s="1142"/>
      <c r="O466" s="1147">
        <f t="shared" si="715"/>
        <v>0</v>
      </c>
      <c r="P466" s="1142"/>
      <c r="Q466" s="1142"/>
      <c r="R466" s="1147">
        <f t="shared" si="716"/>
        <v>0</v>
      </c>
      <c r="S466" s="1142"/>
      <c r="T466" s="1142"/>
      <c r="U466" s="1147">
        <f t="shared" si="717"/>
        <v>0</v>
      </c>
      <c r="V466" s="1142"/>
      <c r="W466" s="1142"/>
      <c r="X466" s="1147">
        <f t="shared" si="718"/>
        <v>0</v>
      </c>
      <c r="Y466" s="1142"/>
      <c r="Z466" s="1142"/>
      <c r="AA466" s="1159">
        <f t="shared" si="663"/>
        <v>0</v>
      </c>
      <c r="AB466" s="1159">
        <f t="shared" si="664"/>
        <v>0</v>
      </c>
    </row>
    <row r="467" spans="2:28" s="47" customFormat="1" ht="26.25" customHeight="1" x14ac:dyDescent="0.15">
      <c r="B467" s="52">
        <f>+'CRONOGRAMA ACTIVIDADES'!C96</f>
        <v>0</v>
      </c>
      <c r="C467" s="232" t="str">
        <f>+'CRONOGRAMA ACTIVIDADES'!B96</f>
        <v>3.3.5</v>
      </c>
      <c r="D467" s="625" t="str">
        <f>+'CRONOGRAMA ACTIVIDADES'!D96</f>
        <v>Unidad medida</v>
      </c>
      <c r="E467" s="626">
        <f>+'CRONOGRAMA ACTIVIDADES'!E96</f>
        <v>0</v>
      </c>
      <c r="F467" s="624"/>
      <c r="G467" s="624">
        <f t="shared" ref="G467:Z467" si="719">+G469+G475+G481+G487+G493</f>
        <v>0</v>
      </c>
      <c r="H467" s="12">
        <f t="shared" si="719"/>
        <v>0</v>
      </c>
      <c r="I467" s="12">
        <f t="shared" si="719"/>
        <v>0</v>
      </c>
      <c r="J467" s="12">
        <f t="shared" si="719"/>
        <v>0</v>
      </c>
      <c r="K467" s="12">
        <f t="shared" si="719"/>
        <v>0</v>
      </c>
      <c r="L467" s="12">
        <f t="shared" si="719"/>
        <v>0</v>
      </c>
      <c r="M467" s="12">
        <f t="shared" si="719"/>
        <v>0</v>
      </c>
      <c r="N467" s="12">
        <f t="shared" si="719"/>
        <v>0</v>
      </c>
      <c r="O467" s="12">
        <f t="shared" si="719"/>
        <v>0</v>
      </c>
      <c r="P467" s="12">
        <f t="shared" si="719"/>
        <v>0</v>
      </c>
      <c r="Q467" s="12">
        <f t="shared" si="719"/>
        <v>0</v>
      </c>
      <c r="R467" s="12">
        <f t="shared" si="719"/>
        <v>0</v>
      </c>
      <c r="S467" s="12">
        <f t="shared" si="719"/>
        <v>0</v>
      </c>
      <c r="T467" s="12">
        <f t="shared" si="719"/>
        <v>0</v>
      </c>
      <c r="U467" s="12">
        <f t="shared" si="719"/>
        <v>0</v>
      </c>
      <c r="V467" s="12">
        <f t="shared" si="719"/>
        <v>0</v>
      </c>
      <c r="W467" s="12">
        <f t="shared" si="719"/>
        <v>0</v>
      </c>
      <c r="X467" s="12">
        <f t="shared" si="719"/>
        <v>0</v>
      </c>
      <c r="Y467" s="12">
        <f t="shared" si="719"/>
        <v>0</v>
      </c>
      <c r="Z467" s="12">
        <f t="shared" si="719"/>
        <v>0</v>
      </c>
      <c r="AA467" s="1159">
        <f>X467+U467+R467+O467+L467+I467+H467</f>
        <v>0</v>
      </c>
      <c r="AB467" s="1159">
        <f>+AA467-G467</f>
        <v>0</v>
      </c>
    </row>
    <row r="468" spans="2:28" s="5" customFormat="1" ht="26.25" customHeight="1" x14ac:dyDescent="0.15">
      <c r="B468" s="633" t="s">
        <v>768</v>
      </c>
      <c r="C468" s="634"/>
      <c r="D468" s="2014"/>
      <c r="E468" s="2015"/>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6"/>
      <c r="AA468" s="1163"/>
      <c r="AB468" s="1163"/>
    </row>
    <row r="469" spans="2:28" s="5" customFormat="1" ht="12.75" customHeight="1" x14ac:dyDescent="0.15">
      <c r="B469" s="1135" t="s">
        <v>419</v>
      </c>
      <c r="C469" s="286" t="s">
        <v>599</v>
      </c>
      <c r="D469" s="14"/>
      <c r="E469" s="1136"/>
      <c r="F469" s="1137"/>
      <c r="G469" s="623">
        <f t="shared" ref="G469:I469" si="720">SUM(G470:G474)</f>
        <v>0</v>
      </c>
      <c r="H469" s="16">
        <f t="shared" si="720"/>
        <v>0</v>
      </c>
      <c r="I469" s="16">
        <f t="shared" si="720"/>
        <v>0</v>
      </c>
      <c r="J469" s="16">
        <f t="shared" ref="J469:K469" si="721">SUM(J470:J474)</f>
        <v>0</v>
      </c>
      <c r="K469" s="16">
        <f t="shared" si="721"/>
        <v>0</v>
      </c>
      <c r="L469" s="16">
        <f t="shared" ref="L469" si="722">SUM(L470:L474)</f>
        <v>0</v>
      </c>
      <c r="M469" s="16">
        <f t="shared" ref="M469:N469" si="723">SUM(M470:M474)</f>
        <v>0</v>
      </c>
      <c r="N469" s="16">
        <f t="shared" si="723"/>
        <v>0</v>
      </c>
      <c r="O469" s="16">
        <f t="shared" ref="O469" si="724">SUM(O470:O474)</f>
        <v>0</v>
      </c>
      <c r="P469" s="16">
        <f t="shared" ref="P469:Q469" si="725">SUM(P470:P474)</f>
        <v>0</v>
      </c>
      <c r="Q469" s="16">
        <f t="shared" si="725"/>
        <v>0</v>
      </c>
      <c r="R469" s="16">
        <f t="shared" ref="R469" si="726">SUM(R470:R474)</f>
        <v>0</v>
      </c>
      <c r="S469" s="16">
        <f t="shared" ref="S469:T469" si="727">SUM(S470:S474)</f>
        <v>0</v>
      </c>
      <c r="T469" s="16">
        <f t="shared" si="727"/>
        <v>0</v>
      </c>
      <c r="U469" s="16">
        <f t="shared" ref="U469" si="728">SUM(U470:U474)</f>
        <v>0</v>
      </c>
      <c r="V469" s="16">
        <f t="shared" ref="V469:W469" si="729">SUM(V470:V474)</f>
        <v>0</v>
      </c>
      <c r="W469" s="16">
        <f t="shared" si="729"/>
        <v>0</v>
      </c>
      <c r="X469" s="16">
        <f t="shared" ref="X469" si="730">SUM(X470:X474)</f>
        <v>0</v>
      </c>
      <c r="Y469" s="16">
        <f t="shared" ref="Y469:Z469" si="731">SUM(Y470:Y474)</f>
        <v>0</v>
      </c>
      <c r="Z469" s="16">
        <f t="shared" si="731"/>
        <v>0</v>
      </c>
      <c r="AA469" s="1159">
        <f t="shared" ref="AA469:AA500" si="732">X469+U469+R469+O469+L469+I469+H469</f>
        <v>0</v>
      </c>
      <c r="AB469" s="1159">
        <f t="shared" ref="AB469:AB500" si="733">+AA469-G469</f>
        <v>0</v>
      </c>
    </row>
    <row r="470" spans="2:28" s="5" customFormat="1" ht="12.75" customHeight="1" x14ac:dyDescent="0.2">
      <c r="B470" s="1564"/>
      <c r="C470" s="1138"/>
      <c r="D470" s="1565" t="s">
        <v>448</v>
      </c>
      <c r="E470" s="1139"/>
      <c r="F470" s="1140"/>
      <c r="G470" s="1160">
        <f>+E470*F470</f>
        <v>0</v>
      </c>
      <c r="H470" s="1137"/>
      <c r="I470" s="1137">
        <f t="shared" ref="I470:I474" si="734">J470+K470</f>
        <v>0</v>
      </c>
      <c r="J470" s="1137"/>
      <c r="K470" s="1137"/>
      <c r="L470" s="1137">
        <f t="shared" ref="L470:L474" si="735">M470+N470</f>
        <v>0</v>
      </c>
      <c r="M470" s="1137"/>
      <c r="N470" s="1137"/>
      <c r="O470" s="1137">
        <f t="shared" ref="O470:O474" si="736">P470+Q470</f>
        <v>0</v>
      </c>
      <c r="P470" s="1137"/>
      <c r="Q470" s="1137"/>
      <c r="R470" s="1137">
        <f t="shared" ref="R470:R474" si="737">S470+T470</f>
        <v>0</v>
      </c>
      <c r="S470" s="1137"/>
      <c r="T470" s="1137"/>
      <c r="U470" s="1137">
        <f t="shared" ref="U470:U474" si="738">V470+W470</f>
        <v>0</v>
      </c>
      <c r="V470" s="1137"/>
      <c r="W470" s="1137"/>
      <c r="X470" s="1137">
        <f t="shared" ref="X470:X474" si="739">Y470+Z470</f>
        <v>0</v>
      </c>
      <c r="Y470" s="1137"/>
      <c r="Z470" s="1137"/>
      <c r="AA470" s="1159">
        <f t="shared" si="732"/>
        <v>0</v>
      </c>
      <c r="AB470" s="1159">
        <f t="shared" si="733"/>
        <v>0</v>
      </c>
    </row>
    <row r="471" spans="2:28" s="5" customFormat="1" ht="12.75" customHeight="1" x14ac:dyDescent="0.2">
      <c r="B471" s="1564"/>
      <c r="C471" s="1138"/>
      <c r="D471" s="1565" t="s">
        <v>448</v>
      </c>
      <c r="E471" s="1139"/>
      <c r="F471" s="1140"/>
      <c r="G471" s="1160">
        <f>+E471*F471</f>
        <v>0</v>
      </c>
      <c r="H471" s="1137"/>
      <c r="I471" s="1137">
        <f t="shared" si="734"/>
        <v>0</v>
      </c>
      <c r="J471" s="1137"/>
      <c r="K471" s="1137"/>
      <c r="L471" s="1137">
        <f t="shared" si="735"/>
        <v>0</v>
      </c>
      <c r="M471" s="1137"/>
      <c r="N471" s="1137"/>
      <c r="O471" s="1137">
        <f t="shared" si="736"/>
        <v>0</v>
      </c>
      <c r="P471" s="1137"/>
      <c r="Q471" s="1137"/>
      <c r="R471" s="1137">
        <f t="shared" si="737"/>
        <v>0</v>
      </c>
      <c r="S471" s="1137"/>
      <c r="T471" s="1137"/>
      <c r="U471" s="1137">
        <f t="shared" si="738"/>
        <v>0</v>
      </c>
      <c r="V471" s="1137"/>
      <c r="W471" s="1137"/>
      <c r="X471" s="1137">
        <f t="shared" si="739"/>
        <v>0</v>
      </c>
      <c r="Y471" s="1137"/>
      <c r="Z471" s="1137"/>
      <c r="AA471" s="1159">
        <f t="shared" si="732"/>
        <v>0</v>
      </c>
      <c r="AB471" s="1159">
        <f t="shared" si="733"/>
        <v>0</v>
      </c>
    </row>
    <row r="472" spans="2:28" s="5" customFormat="1" ht="12.75" customHeight="1" x14ac:dyDescent="0.2">
      <c r="B472" s="1564"/>
      <c r="C472" s="1138"/>
      <c r="D472" s="1565" t="s">
        <v>448</v>
      </c>
      <c r="E472" s="1139"/>
      <c r="F472" s="1140"/>
      <c r="G472" s="1160">
        <f>+E472*F472</f>
        <v>0</v>
      </c>
      <c r="H472" s="1141"/>
      <c r="I472" s="1142">
        <f t="shared" si="734"/>
        <v>0</v>
      </c>
      <c r="J472" s="1142"/>
      <c r="K472" s="1142"/>
      <c r="L472" s="1142">
        <f t="shared" si="735"/>
        <v>0</v>
      </c>
      <c r="M472" s="1142"/>
      <c r="N472" s="1142"/>
      <c r="O472" s="1142">
        <f t="shared" si="736"/>
        <v>0</v>
      </c>
      <c r="P472" s="1142"/>
      <c r="Q472" s="1142"/>
      <c r="R472" s="1142">
        <f t="shared" si="737"/>
        <v>0</v>
      </c>
      <c r="S472" s="1142"/>
      <c r="T472" s="1142"/>
      <c r="U472" s="1142">
        <f t="shared" si="738"/>
        <v>0</v>
      </c>
      <c r="V472" s="1142"/>
      <c r="W472" s="1142"/>
      <c r="X472" s="1142">
        <f t="shared" si="739"/>
        <v>0</v>
      </c>
      <c r="Y472" s="1142"/>
      <c r="Z472" s="1142"/>
      <c r="AA472" s="1159">
        <f t="shared" si="732"/>
        <v>0</v>
      </c>
      <c r="AB472" s="1159">
        <f t="shared" si="733"/>
        <v>0</v>
      </c>
    </row>
    <row r="473" spans="2:28" s="5" customFormat="1" ht="12.75" customHeight="1" x14ac:dyDescent="0.2">
      <c r="B473" s="1564"/>
      <c r="C473" s="1138"/>
      <c r="D473" s="1565" t="s">
        <v>448</v>
      </c>
      <c r="E473" s="1139"/>
      <c r="F473" s="1140"/>
      <c r="G473" s="1160">
        <f>+E473*F473</f>
        <v>0</v>
      </c>
      <c r="H473" s="1141"/>
      <c r="I473" s="1142">
        <f t="shared" si="734"/>
        <v>0</v>
      </c>
      <c r="J473" s="1142"/>
      <c r="K473" s="1142"/>
      <c r="L473" s="1142">
        <f t="shared" si="735"/>
        <v>0</v>
      </c>
      <c r="M473" s="1142"/>
      <c r="N473" s="1142"/>
      <c r="O473" s="1142">
        <f t="shared" si="736"/>
        <v>0</v>
      </c>
      <c r="P473" s="1142"/>
      <c r="Q473" s="1142"/>
      <c r="R473" s="1142">
        <f t="shared" si="737"/>
        <v>0</v>
      </c>
      <c r="S473" s="1142"/>
      <c r="T473" s="1142"/>
      <c r="U473" s="1142">
        <f t="shared" si="738"/>
        <v>0</v>
      </c>
      <c r="V473" s="1142"/>
      <c r="W473" s="1142"/>
      <c r="X473" s="1142">
        <f t="shared" si="739"/>
        <v>0</v>
      </c>
      <c r="Y473" s="1142"/>
      <c r="Z473" s="1142"/>
      <c r="AA473" s="1159">
        <f t="shared" si="732"/>
        <v>0</v>
      </c>
      <c r="AB473" s="1159">
        <f t="shared" si="733"/>
        <v>0</v>
      </c>
    </row>
    <row r="474" spans="2:28" s="5" customFormat="1" ht="12.75" customHeight="1" x14ac:dyDescent="0.2">
      <c r="B474" s="1563"/>
      <c r="C474" s="1143"/>
      <c r="D474" s="1566" t="s">
        <v>448</v>
      </c>
      <c r="E474" s="1144"/>
      <c r="F474" s="1145"/>
      <c r="G474" s="1161">
        <f>+E474*F474</f>
        <v>0</v>
      </c>
      <c r="H474" s="1146"/>
      <c r="I474" s="1147">
        <f t="shared" si="734"/>
        <v>0</v>
      </c>
      <c r="J474" s="1147"/>
      <c r="K474" s="1147"/>
      <c r="L474" s="1147">
        <f t="shared" si="735"/>
        <v>0</v>
      </c>
      <c r="M474" s="1147"/>
      <c r="N474" s="1147"/>
      <c r="O474" s="1147">
        <f t="shared" si="736"/>
        <v>0</v>
      </c>
      <c r="P474" s="1147"/>
      <c r="Q474" s="1147"/>
      <c r="R474" s="1147">
        <f t="shared" si="737"/>
        <v>0</v>
      </c>
      <c r="S474" s="1147"/>
      <c r="T474" s="1147"/>
      <c r="U474" s="1147">
        <f t="shared" si="738"/>
        <v>0</v>
      </c>
      <c r="V474" s="1147"/>
      <c r="W474" s="1147"/>
      <c r="X474" s="1147">
        <f t="shared" si="739"/>
        <v>0</v>
      </c>
      <c r="Y474" s="1147"/>
      <c r="Z474" s="1147"/>
      <c r="AA474" s="1159">
        <f t="shared" si="732"/>
        <v>0</v>
      </c>
      <c r="AB474" s="1159">
        <f t="shared" si="733"/>
        <v>0</v>
      </c>
    </row>
    <row r="475" spans="2:28" s="5" customFormat="1" ht="12.75" customHeight="1" x14ac:dyDescent="0.15">
      <c r="B475" s="1135" t="s">
        <v>419</v>
      </c>
      <c r="C475" s="286" t="s">
        <v>600</v>
      </c>
      <c r="D475" s="14"/>
      <c r="E475" s="1136"/>
      <c r="F475" s="1137"/>
      <c r="G475" s="623">
        <f t="shared" ref="G475:I475" si="740">SUM(G476:G480)</f>
        <v>0</v>
      </c>
      <c r="H475" s="16">
        <f t="shared" si="740"/>
        <v>0</v>
      </c>
      <c r="I475" s="16">
        <f t="shared" si="740"/>
        <v>0</v>
      </c>
      <c r="J475" s="16">
        <f t="shared" ref="J475:K475" si="741">SUM(J476:J480)</f>
        <v>0</v>
      </c>
      <c r="K475" s="16">
        <f t="shared" si="741"/>
        <v>0</v>
      </c>
      <c r="L475" s="16">
        <f t="shared" ref="L475" si="742">SUM(L476:L480)</f>
        <v>0</v>
      </c>
      <c r="M475" s="16">
        <f t="shared" ref="M475:N475" si="743">SUM(M476:M480)</f>
        <v>0</v>
      </c>
      <c r="N475" s="16">
        <f t="shared" si="743"/>
        <v>0</v>
      </c>
      <c r="O475" s="16">
        <f t="shared" ref="O475" si="744">SUM(O476:O480)</f>
        <v>0</v>
      </c>
      <c r="P475" s="16">
        <f t="shared" ref="P475:Q475" si="745">SUM(P476:P480)</f>
        <v>0</v>
      </c>
      <c r="Q475" s="16">
        <f t="shared" si="745"/>
        <v>0</v>
      </c>
      <c r="R475" s="16">
        <f t="shared" ref="R475" si="746">SUM(R476:R480)</f>
        <v>0</v>
      </c>
      <c r="S475" s="16">
        <f t="shared" ref="S475:T475" si="747">SUM(S476:S480)</f>
        <v>0</v>
      </c>
      <c r="T475" s="16">
        <f t="shared" si="747"/>
        <v>0</v>
      </c>
      <c r="U475" s="16">
        <f t="shared" ref="U475" si="748">SUM(U476:U480)</f>
        <v>0</v>
      </c>
      <c r="V475" s="16">
        <f t="shared" ref="V475:W475" si="749">SUM(V476:V480)</f>
        <v>0</v>
      </c>
      <c r="W475" s="16">
        <f t="shared" si="749"/>
        <v>0</v>
      </c>
      <c r="X475" s="16">
        <f t="shared" ref="X475" si="750">SUM(X476:X480)</f>
        <v>0</v>
      </c>
      <c r="Y475" s="16">
        <f t="shared" ref="Y475:Z475" si="751">SUM(Y476:Y480)</f>
        <v>0</v>
      </c>
      <c r="Z475" s="16">
        <f t="shared" si="751"/>
        <v>0</v>
      </c>
      <c r="AA475" s="1159">
        <f t="shared" si="732"/>
        <v>0</v>
      </c>
      <c r="AB475" s="1159">
        <f t="shared" si="733"/>
        <v>0</v>
      </c>
    </row>
    <row r="476" spans="2:28" s="5" customFormat="1" ht="12.75" customHeight="1" x14ac:dyDescent="0.2">
      <c r="B476" s="1564"/>
      <c r="C476" s="1138"/>
      <c r="D476" s="1565" t="s">
        <v>448</v>
      </c>
      <c r="E476" s="1139"/>
      <c r="F476" s="1140"/>
      <c r="G476" s="1160">
        <f>+E476*F476</f>
        <v>0</v>
      </c>
      <c r="H476" s="1140"/>
      <c r="I476" s="1148">
        <f t="shared" ref="I476:I498" si="752">J476+K476</f>
        <v>0</v>
      </c>
      <c r="J476" s="1148"/>
      <c r="K476" s="1148"/>
      <c r="L476" s="1148">
        <f t="shared" ref="L476:L480" si="753">M476+N476</f>
        <v>0</v>
      </c>
      <c r="M476" s="1148"/>
      <c r="N476" s="1148"/>
      <c r="O476" s="1148">
        <f t="shared" ref="O476:O480" si="754">P476+Q476</f>
        <v>0</v>
      </c>
      <c r="P476" s="1148"/>
      <c r="Q476" s="1148"/>
      <c r="R476" s="1148">
        <f t="shared" ref="R476:R480" si="755">S476+T476</f>
        <v>0</v>
      </c>
      <c r="S476" s="1148"/>
      <c r="T476" s="1148"/>
      <c r="U476" s="1148">
        <f t="shared" ref="U476:U480" si="756">V476+W476</f>
        <v>0</v>
      </c>
      <c r="V476" s="1148"/>
      <c r="W476" s="1148"/>
      <c r="X476" s="1148">
        <f t="shared" ref="X476:X480" si="757">Y476+Z476</f>
        <v>0</v>
      </c>
      <c r="Y476" s="1148"/>
      <c r="Z476" s="1148"/>
      <c r="AA476" s="1159">
        <f t="shared" si="732"/>
        <v>0</v>
      </c>
      <c r="AB476" s="1159">
        <f t="shared" si="733"/>
        <v>0</v>
      </c>
    </row>
    <row r="477" spans="2:28" s="5" customFormat="1" ht="12.75" customHeight="1" x14ac:dyDescent="0.2">
      <c r="B477" s="1564"/>
      <c r="C477" s="1138"/>
      <c r="D477" s="1565" t="s">
        <v>448</v>
      </c>
      <c r="E477" s="1139"/>
      <c r="F477" s="1140"/>
      <c r="G477" s="1160">
        <f>+E477*F477</f>
        <v>0</v>
      </c>
      <c r="H477" s="1149"/>
      <c r="I477" s="1137">
        <f t="shared" si="752"/>
        <v>0</v>
      </c>
      <c r="J477" s="1137"/>
      <c r="K477" s="1137"/>
      <c r="L477" s="1137">
        <f t="shared" si="753"/>
        <v>0</v>
      </c>
      <c r="M477" s="1137"/>
      <c r="N477" s="1137"/>
      <c r="O477" s="1137">
        <f t="shared" si="754"/>
        <v>0</v>
      </c>
      <c r="P477" s="1137"/>
      <c r="Q477" s="1137"/>
      <c r="R477" s="1137">
        <f t="shared" si="755"/>
        <v>0</v>
      </c>
      <c r="S477" s="1137"/>
      <c r="T477" s="1137"/>
      <c r="U477" s="1137">
        <f t="shared" si="756"/>
        <v>0</v>
      </c>
      <c r="V477" s="1137"/>
      <c r="W477" s="1137"/>
      <c r="X477" s="1137">
        <f t="shared" si="757"/>
        <v>0</v>
      </c>
      <c r="Y477" s="1137"/>
      <c r="Z477" s="1137"/>
      <c r="AA477" s="1159">
        <f t="shared" si="732"/>
        <v>0</v>
      </c>
      <c r="AB477" s="1159">
        <f t="shared" si="733"/>
        <v>0</v>
      </c>
    </row>
    <row r="478" spans="2:28" s="5" customFormat="1" ht="12.75" customHeight="1" x14ac:dyDescent="0.2">
      <c r="B478" s="1564"/>
      <c r="C478" s="1138"/>
      <c r="D478" s="1565" t="s">
        <v>448</v>
      </c>
      <c r="E478" s="1139"/>
      <c r="F478" s="1140"/>
      <c r="G478" s="1160">
        <f>+E478*F478</f>
        <v>0</v>
      </c>
      <c r="H478" s="1149"/>
      <c r="I478" s="1142">
        <f t="shared" si="752"/>
        <v>0</v>
      </c>
      <c r="J478" s="1142"/>
      <c r="K478" s="1142"/>
      <c r="L478" s="1142">
        <f t="shared" si="753"/>
        <v>0</v>
      </c>
      <c r="M478" s="1142"/>
      <c r="N478" s="1142"/>
      <c r="O478" s="1142">
        <f t="shared" si="754"/>
        <v>0</v>
      </c>
      <c r="P478" s="1142"/>
      <c r="Q478" s="1142"/>
      <c r="R478" s="1142">
        <f t="shared" si="755"/>
        <v>0</v>
      </c>
      <c r="S478" s="1142"/>
      <c r="T478" s="1142"/>
      <c r="U478" s="1142">
        <f t="shared" si="756"/>
        <v>0</v>
      </c>
      <c r="V478" s="1142"/>
      <c r="W478" s="1142"/>
      <c r="X478" s="1142">
        <f t="shared" si="757"/>
        <v>0</v>
      </c>
      <c r="Y478" s="1142"/>
      <c r="Z478" s="1142"/>
      <c r="AA478" s="1159">
        <f t="shared" si="732"/>
        <v>0</v>
      </c>
      <c r="AB478" s="1159">
        <f t="shared" si="733"/>
        <v>0</v>
      </c>
    </row>
    <row r="479" spans="2:28" s="5" customFormat="1" ht="12.75" customHeight="1" x14ac:dyDescent="0.2">
      <c r="B479" s="1564"/>
      <c r="C479" s="1138"/>
      <c r="D479" s="1565" t="s">
        <v>448</v>
      </c>
      <c r="E479" s="1139"/>
      <c r="F479" s="1140"/>
      <c r="G479" s="1160">
        <f>+E479*F479</f>
        <v>0</v>
      </c>
      <c r="H479" s="1149"/>
      <c r="I479" s="1142">
        <f t="shared" si="752"/>
        <v>0</v>
      </c>
      <c r="J479" s="1142"/>
      <c r="K479" s="1142"/>
      <c r="L479" s="1142">
        <f t="shared" si="753"/>
        <v>0</v>
      </c>
      <c r="M479" s="1142"/>
      <c r="N479" s="1142"/>
      <c r="O479" s="1142">
        <f t="shared" si="754"/>
        <v>0</v>
      </c>
      <c r="P479" s="1142"/>
      <c r="Q479" s="1142"/>
      <c r="R479" s="1142">
        <f t="shared" si="755"/>
        <v>0</v>
      </c>
      <c r="S479" s="1142"/>
      <c r="T479" s="1142"/>
      <c r="U479" s="1142">
        <f t="shared" si="756"/>
        <v>0</v>
      </c>
      <c r="V479" s="1142"/>
      <c r="W479" s="1142"/>
      <c r="X479" s="1142">
        <f t="shared" si="757"/>
        <v>0</v>
      </c>
      <c r="Y479" s="1142"/>
      <c r="Z479" s="1142"/>
      <c r="AA479" s="1159">
        <f t="shared" si="732"/>
        <v>0</v>
      </c>
      <c r="AB479" s="1159">
        <f t="shared" si="733"/>
        <v>0</v>
      </c>
    </row>
    <row r="480" spans="2:28" s="5" customFormat="1" ht="12.75" customHeight="1" x14ac:dyDescent="0.2">
      <c r="B480" s="1563"/>
      <c r="C480" s="1143"/>
      <c r="D480" s="1566" t="s">
        <v>448</v>
      </c>
      <c r="E480" s="1144"/>
      <c r="F480" s="1145"/>
      <c r="G480" s="1161">
        <f>+E480*F480</f>
        <v>0</v>
      </c>
      <c r="H480" s="1150"/>
      <c r="I480" s="1147">
        <f t="shared" si="752"/>
        <v>0</v>
      </c>
      <c r="J480" s="1147"/>
      <c r="K480" s="1147"/>
      <c r="L480" s="1147">
        <f t="shared" si="753"/>
        <v>0</v>
      </c>
      <c r="M480" s="1147"/>
      <c r="N480" s="1147"/>
      <c r="O480" s="1147">
        <f t="shared" si="754"/>
        <v>0</v>
      </c>
      <c r="P480" s="1147"/>
      <c r="Q480" s="1147"/>
      <c r="R480" s="1147">
        <f t="shared" si="755"/>
        <v>0</v>
      </c>
      <c r="S480" s="1147"/>
      <c r="T480" s="1147"/>
      <c r="U480" s="1147">
        <f t="shared" si="756"/>
        <v>0</v>
      </c>
      <c r="V480" s="1147"/>
      <c r="W480" s="1147"/>
      <c r="X480" s="1147">
        <f t="shared" si="757"/>
        <v>0</v>
      </c>
      <c r="Y480" s="1147"/>
      <c r="Z480" s="1147"/>
      <c r="AA480" s="1159">
        <f t="shared" si="732"/>
        <v>0</v>
      </c>
      <c r="AB480" s="1159">
        <f t="shared" si="733"/>
        <v>0</v>
      </c>
    </row>
    <row r="481" spans="2:28" s="5" customFormat="1" ht="12.75" customHeight="1" x14ac:dyDescent="0.15">
      <c r="B481" s="1135" t="s">
        <v>419</v>
      </c>
      <c r="C481" s="286" t="s">
        <v>601</v>
      </c>
      <c r="D481" s="14"/>
      <c r="E481" s="1136"/>
      <c r="F481" s="1137"/>
      <c r="G481" s="623">
        <f t="shared" ref="G481:I481" si="758">SUM(G482:G486)</f>
        <v>0</v>
      </c>
      <c r="H481" s="16">
        <f t="shared" si="758"/>
        <v>0</v>
      </c>
      <c r="I481" s="16">
        <f t="shared" si="758"/>
        <v>0</v>
      </c>
      <c r="J481" s="16">
        <f t="shared" ref="J481:K481" si="759">SUM(J482:J486)</f>
        <v>0</v>
      </c>
      <c r="K481" s="16">
        <f t="shared" si="759"/>
        <v>0</v>
      </c>
      <c r="L481" s="16">
        <f t="shared" ref="L481" si="760">SUM(L482:L486)</f>
        <v>0</v>
      </c>
      <c r="M481" s="16">
        <f t="shared" ref="M481:N481" si="761">SUM(M482:M486)</f>
        <v>0</v>
      </c>
      <c r="N481" s="16">
        <f t="shared" si="761"/>
        <v>0</v>
      </c>
      <c r="O481" s="16">
        <f t="shared" ref="O481" si="762">SUM(O482:O486)</f>
        <v>0</v>
      </c>
      <c r="P481" s="16">
        <f t="shared" ref="P481:Q481" si="763">SUM(P482:P486)</f>
        <v>0</v>
      </c>
      <c r="Q481" s="16">
        <f t="shared" si="763"/>
        <v>0</v>
      </c>
      <c r="R481" s="16">
        <f t="shared" ref="R481" si="764">SUM(R482:R486)</f>
        <v>0</v>
      </c>
      <c r="S481" s="16">
        <f t="shared" ref="S481:T481" si="765">SUM(S482:S486)</f>
        <v>0</v>
      </c>
      <c r="T481" s="16">
        <f t="shared" si="765"/>
        <v>0</v>
      </c>
      <c r="U481" s="16">
        <f t="shared" ref="U481" si="766">SUM(U482:U486)</f>
        <v>0</v>
      </c>
      <c r="V481" s="16">
        <f t="shared" ref="V481:W481" si="767">SUM(V482:V486)</f>
        <v>0</v>
      </c>
      <c r="W481" s="16">
        <f t="shared" si="767"/>
        <v>0</v>
      </c>
      <c r="X481" s="16">
        <f t="shared" ref="X481" si="768">SUM(X482:X486)</f>
        <v>0</v>
      </c>
      <c r="Y481" s="16">
        <f t="shared" ref="Y481:Z481" si="769">SUM(Y482:Y486)</f>
        <v>0</v>
      </c>
      <c r="Z481" s="16">
        <f t="shared" si="769"/>
        <v>0</v>
      </c>
      <c r="AA481" s="1159">
        <f t="shared" si="732"/>
        <v>0</v>
      </c>
      <c r="AB481" s="1159">
        <f t="shared" si="733"/>
        <v>0</v>
      </c>
    </row>
    <row r="482" spans="2:28" s="5" customFormat="1" ht="12.75" customHeight="1" x14ac:dyDescent="0.2">
      <c r="B482" s="1564"/>
      <c r="C482" s="1138"/>
      <c r="D482" s="1565" t="s">
        <v>448</v>
      </c>
      <c r="E482" s="1139"/>
      <c r="F482" s="1140"/>
      <c r="G482" s="1160">
        <f>+E482*F482</f>
        <v>0</v>
      </c>
      <c r="H482" s="1137"/>
      <c r="I482" s="1148">
        <f t="shared" si="752"/>
        <v>0</v>
      </c>
      <c r="J482" s="1137"/>
      <c r="K482" s="1137"/>
      <c r="L482" s="1148">
        <f t="shared" ref="L482:L486" si="770">M482+N482</f>
        <v>0</v>
      </c>
      <c r="M482" s="1137"/>
      <c r="N482" s="1137"/>
      <c r="O482" s="1148">
        <f t="shared" ref="O482:O486" si="771">P482+Q482</f>
        <v>0</v>
      </c>
      <c r="P482" s="1137"/>
      <c r="Q482" s="1137"/>
      <c r="R482" s="1148">
        <f t="shared" ref="R482:R486" si="772">S482+T482</f>
        <v>0</v>
      </c>
      <c r="S482" s="1137"/>
      <c r="T482" s="1137"/>
      <c r="U482" s="1148">
        <f t="shared" ref="U482:U486" si="773">V482+W482</f>
        <v>0</v>
      </c>
      <c r="V482" s="1137"/>
      <c r="W482" s="1137"/>
      <c r="X482" s="1148">
        <f t="shared" ref="X482:X486" si="774">Y482+Z482</f>
        <v>0</v>
      </c>
      <c r="Y482" s="1137"/>
      <c r="Z482" s="1137"/>
      <c r="AA482" s="1159">
        <f t="shared" si="732"/>
        <v>0</v>
      </c>
      <c r="AB482" s="1159">
        <f t="shared" si="733"/>
        <v>0</v>
      </c>
    </row>
    <row r="483" spans="2:28" s="5" customFormat="1" ht="12.75" customHeight="1" x14ac:dyDescent="0.2">
      <c r="B483" s="1564"/>
      <c r="C483" s="1138"/>
      <c r="D483" s="1565" t="s">
        <v>448</v>
      </c>
      <c r="E483" s="1139"/>
      <c r="F483" s="1140"/>
      <c r="G483" s="1160">
        <f>+E483*F483</f>
        <v>0</v>
      </c>
      <c r="H483" s="1137"/>
      <c r="I483" s="1137">
        <f t="shared" si="752"/>
        <v>0</v>
      </c>
      <c r="J483" s="1137"/>
      <c r="K483" s="1137"/>
      <c r="L483" s="1137">
        <f t="shared" si="770"/>
        <v>0</v>
      </c>
      <c r="M483" s="1137"/>
      <c r="N483" s="1137"/>
      <c r="O483" s="1137">
        <f t="shared" si="771"/>
        <v>0</v>
      </c>
      <c r="P483" s="1137"/>
      <c r="Q483" s="1137"/>
      <c r="R483" s="1137">
        <f t="shared" si="772"/>
        <v>0</v>
      </c>
      <c r="S483" s="1137"/>
      <c r="T483" s="1137"/>
      <c r="U483" s="1137">
        <f t="shared" si="773"/>
        <v>0</v>
      </c>
      <c r="V483" s="1137"/>
      <c r="W483" s="1137"/>
      <c r="X483" s="1137">
        <f t="shared" si="774"/>
        <v>0</v>
      </c>
      <c r="Y483" s="1137"/>
      <c r="Z483" s="1137"/>
      <c r="AA483" s="1159">
        <f t="shared" si="732"/>
        <v>0</v>
      </c>
      <c r="AB483" s="1159">
        <f t="shared" si="733"/>
        <v>0</v>
      </c>
    </row>
    <row r="484" spans="2:28" s="5" customFormat="1" ht="12.75" customHeight="1" x14ac:dyDescent="0.2">
      <c r="B484" s="1564"/>
      <c r="C484" s="1138"/>
      <c r="D484" s="1565" t="s">
        <v>448</v>
      </c>
      <c r="E484" s="1139"/>
      <c r="F484" s="1140"/>
      <c r="G484" s="1160">
        <f>+E484*F484</f>
        <v>0</v>
      </c>
      <c r="H484" s="1141"/>
      <c r="I484" s="1142">
        <f t="shared" si="752"/>
        <v>0</v>
      </c>
      <c r="J484" s="1142"/>
      <c r="K484" s="1142"/>
      <c r="L484" s="1142">
        <f t="shared" si="770"/>
        <v>0</v>
      </c>
      <c r="M484" s="1142"/>
      <c r="N484" s="1142"/>
      <c r="O484" s="1142">
        <f t="shared" si="771"/>
        <v>0</v>
      </c>
      <c r="P484" s="1142"/>
      <c r="Q484" s="1142"/>
      <c r="R484" s="1142">
        <f t="shared" si="772"/>
        <v>0</v>
      </c>
      <c r="S484" s="1142"/>
      <c r="T484" s="1142"/>
      <c r="U484" s="1142">
        <f t="shared" si="773"/>
        <v>0</v>
      </c>
      <c r="V484" s="1142"/>
      <c r="W484" s="1142"/>
      <c r="X484" s="1142">
        <f t="shared" si="774"/>
        <v>0</v>
      </c>
      <c r="Y484" s="1142"/>
      <c r="Z484" s="1142"/>
      <c r="AA484" s="1159">
        <f t="shared" si="732"/>
        <v>0</v>
      </c>
      <c r="AB484" s="1159">
        <f t="shared" si="733"/>
        <v>0</v>
      </c>
    </row>
    <row r="485" spans="2:28" s="5" customFormat="1" ht="12.75" customHeight="1" x14ac:dyDescent="0.2">
      <c r="B485" s="1564"/>
      <c r="C485" s="1138"/>
      <c r="D485" s="1565" t="s">
        <v>448</v>
      </c>
      <c r="E485" s="1139"/>
      <c r="F485" s="1140"/>
      <c r="G485" s="1160">
        <f>+E485*F485</f>
        <v>0</v>
      </c>
      <c r="H485" s="1141"/>
      <c r="I485" s="1142">
        <f t="shared" si="752"/>
        <v>0</v>
      </c>
      <c r="J485" s="1142"/>
      <c r="K485" s="1142"/>
      <c r="L485" s="1142">
        <f t="shared" si="770"/>
        <v>0</v>
      </c>
      <c r="M485" s="1142"/>
      <c r="N485" s="1142"/>
      <c r="O485" s="1142">
        <f t="shared" si="771"/>
        <v>0</v>
      </c>
      <c r="P485" s="1142"/>
      <c r="Q485" s="1142"/>
      <c r="R485" s="1142">
        <f t="shared" si="772"/>
        <v>0</v>
      </c>
      <c r="S485" s="1142"/>
      <c r="T485" s="1142"/>
      <c r="U485" s="1142">
        <f t="shared" si="773"/>
        <v>0</v>
      </c>
      <c r="V485" s="1142"/>
      <c r="W485" s="1142"/>
      <c r="X485" s="1142">
        <f t="shared" si="774"/>
        <v>0</v>
      </c>
      <c r="Y485" s="1142"/>
      <c r="Z485" s="1142"/>
      <c r="AA485" s="1159">
        <f t="shared" si="732"/>
        <v>0</v>
      </c>
      <c r="AB485" s="1159">
        <f t="shared" si="733"/>
        <v>0</v>
      </c>
    </row>
    <row r="486" spans="2:28" s="5" customFormat="1" ht="12.75" customHeight="1" x14ac:dyDescent="0.2">
      <c r="B486" s="1563"/>
      <c r="C486" s="1143"/>
      <c r="D486" s="1566" t="s">
        <v>448</v>
      </c>
      <c r="E486" s="1144"/>
      <c r="F486" s="1145"/>
      <c r="G486" s="1161">
        <f>+E486*F486</f>
        <v>0</v>
      </c>
      <c r="H486" s="1146"/>
      <c r="I486" s="1147">
        <f t="shared" si="752"/>
        <v>0</v>
      </c>
      <c r="J486" s="1147"/>
      <c r="K486" s="1147"/>
      <c r="L486" s="1147">
        <f t="shared" si="770"/>
        <v>0</v>
      </c>
      <c r="M486" s="1147"/>
      <c r="N486" s="1147"/>
      <c r="O486" s="1147">
        <f t="shared" si="771"/>
        <v>0</v>
      </c>
      <c r="P486" s="1147"/>
      <c r="Q486" s="1147"/>
      <c r="R486" s="1147">
        <f t="shared" si="772"/>
        <v>0</v>
      </c>
      <c r="S486" s="1147"/>
      <c r="T486" s="1147"/>
      <c r="U486" s="1147">
        <f t="shared" si="773"/>
        <v>0</v>
      </c>
      <c r="V486" s="1147"/>
      <c r="W486" s="1147"/>
      <c r="X486" s="1147">
        <f t="shared" si="774"/>
        <v>0</v>
      </c>
      <c r="Y486" s="1147"/>
      <c r="Z486" s="1147"/>
      <c r="AA486" s="1159">
        <f t="shared" si="732"/>
        <v>0</v>
      </c>
      <c r="AB486" s="1159">
        <f t="shared" si="733"/>
        <v>0</v>
      </c>
    </row>
    <row r="487" spans="2:28" s="5" customFormat="1" ht="12.75" customHeight="1" x14ac:dyDescent="0.15">
      <c r="B487" s="1135" t="s">
        <v>419</v>
      </c>
      <c r="C487" s="286" t="s">
        <v>602</v>
      </c>
      <c r="D487" s="14"/>
      <c r="E487" s="1136"/>
      <c r="F487" s="1137"/>
      <c r="G487" s="623">
        <f t="shared" ref="G487:I487" si="775">SUM(G488:G492)</f>
        <v>0</v>
      </c>
      <c r="H487" s="16">
        <f t="shared" si="775"/>
        <v>0</v>
      </c>
      <c r="I487" s="16">
        <f t="shared" si="775"/>
        <v>0</v>
      </c>
      <c r="J487" s="16">
        <f t="shared" ref="J487:K487" si="776">SUM(J488:J492)</f>
        <v>0</v>
      </c>
      <c r="K487" s="16">
        <f t="shared" si="776"/>
        <v>0</v>
      </c>
      <c r="L487" s="16">
        <f t="shared" ref="L487" si="777">SUM(L488:L492)</f>
        <v>0</v>
      </c>
      <c r="M487" s="16">
        <f t="shared" ref="M487:N487" si="778">SUM(M488:M492)</f>
        <v>0</v>
      </c>
      <c r="N487" s="16">
        <f t="shared" si="778"/>
        <v>0</v>
      </c>
      <c r="O487" s="16">
        <f t="shared" ref="O487" si="779">SUM(O488:O492)</f>
        <v>0</v>
      </c>
      <c r="P487" s="16">
        <f t="shared" ref="P487:Q487" si="780">SUM(P488:P492)</f>
        <v>0</v>
      </c>
      <c r="Q487" s="16">
        <f t="shared" si="780"/>
        <v>0</v>
      </c>
      <c r="R487" s="16">
        <f t="shared" ref="R487" si="781">SUM(R488:R492)</f>
        <v>0</v>
      </c>
      <c r="S487" s="16">
        <f t="shared" ref="S487:T487" si="782">SUM(S488:S492)</f>
        <v>0</v>
      </c>
      <c r="T487" s="16">
        <f t="shared" si="782"/>
        <v>0</v>
      </c>
      <c r="U487" s="16">
        <f t="shared" ref="U487" si="783">SUM(U488:U492)</f>
        <v>0</v>
      </c>
      <c r="V487" s="16">
        <f t="shared" ref="V487:W487" si="784">SUM(V488:V492)</f>
        <v>0</v>
      </c>
      <c r="W487" s="16">
        <f t="shared" si="784"/>
        <v>0</v>
      </c>
      <c r="X487" s="16">
        <f t="shared" ref="X487" si="785">SUM(X488:X492)</f>
        <v>0</v>
      </c>
      <c r="Y487" s="16">
        <f t="shared" ref="Y487:Z487" si="786">SUM(Y488:Y492)</f>
        <v>0</v>
      </c>
      <c r="Z487" s="16">
        <f t="shared" si="786"/>
        <v>0</v>
      </c>
      <c r="AA487" s="1159">
        <f t="shared" si="732"/>
        <v>0</v>
      </c>
      <c r="AB487" s="1159">
        <f t="shared" si="733"/>
        <v>0</v>
      </c>
    </row>
    <row r="488" spans="2:28" s="5" customFormat="1" ht="12.75" customHeight="1" x14ac:dyDescent="0.2">
      <c r="B488" s="1564"/>
      <c r="C488" s="1138"/>
      <c r="D488" s="1565" t="s">
        <v>448</v>
      </c>
      <c r="E488" s="1139"/>
      <c r="F488" s="1140"/>
      <c r="G488" s="1160">
        <f>+E488*F488</f>
        <v>0</v>
      </c>
      <c r="H488" s="1137"/>
      <c r="I488" s="1148">
        <f t="shared" si="752"/>
        <v>0</v>
      </c>
      <c r="J488" s="1142"/>
      <c r="K488" s="1142"/>
      <c r="L488" s="1148">
        <f t="shared" ref="L488:L492" si="787">M488+N488</f>
        <v>0</v>
      </c>
      <c r="M488" s="1142"/>
      <c r="N488" s="1142"/>
      <c r="O488" s="1148">
        <f t="shared" ref="O488:O492" si="788">P488+Q488</f>
        <v>0</v>
      </c>
      <c r="P488" s="1142"/>
      <c r="Q488" s="1142"/>
      <c r="R488" s="1148">
        <f t="shared" ref="R488:R492" si="789">S488+T488</f>
        <v>0</v>
      </c>
      <c r="S488" s="1142"/>
      <c r="T488" s="1142"/>
      <c r="U488" s="1148">
        <f t="shared" ref="U488:U492" si="790">V488+W488</f>
        <v>0</v>
      </c>
      <c r="V488" s="1142"/>
      <c r="W488" s="1142"/>
      <c r="X488" s="1148">
        <f t="shared" ref="X488:X492" si="791">Y488+Z488</f>
        <v>0</v>
      </c>
      <c r="Y488" s="1142"/>
      <c r="Z488" s="1142"/>
      <c r="AA488" s="1159">
        <f t="shared" si="732"/>
        <v>0</v>
      </c>
      <c r="AB488" s="1159">
        <f t="shared" si="733"/>
        <v>0</v>
      </c>
    </row>
    <row r="489" spans="2:28" s="5" customFormat="1" ht="12.75" customHeight="1" x14ac:dyDescent="0.2">
      <c r="B489" s="1564"/>
      <c r="C489" s="1138"/>
      <c r="D489" s="1565" t="s">
        <v>448</v>
      </c>
      <c r="E489" s="1139"/>
      <c r="F489" s="1140"/>
      <c r="G489" s="1160">
        <f>+E489*F489</f>
        <v>0</v>
      </c>
      <c r="H489" s="1137"/>
      <c r="I489" s="1137">
        <f t="shared" si="752"/>
        <v>0</v>
      </c>
      <c r="J489" s="1142"/>
      <c r="K489" s="1142"/>
      <c r="L489" s="1137">
        <f t="shared" si="787"/>
        <v>0</v>
      </c>
      <c r="M489" s="1142"/>
      <c r="N489" s="1142"/>
      <c r="O489" s="1137">
        <f t="shared" si="788"/>
        <v>0</v>
      </c>
      <c r="P489" s="1142"/>
      <c r="Q489" s="1142"/>
      <c r="R489" s="1137">
        <f t="shared" si="789"/>
        <v>0</v>
      </c>
      <c r="S489" s="1142"/>
      <c r="T489" s="1142"/>
      <c r="U489" s="1137">
        <f t="shared" si="790"/>
        <v>0</v>
      </c>
      <c r="V489" s="1142"/>
      <c r="W489" s="1142"/>
      <c r="X489" s="1137">
        <f t="shared" si="791"/>
        <v>0</v>
      </c>
      <c r="Y489" s="1142"/>
      <c r="Z489" s="1142"/>
      <c r="AA489" s="1159">
        <f t="shared" si="732"/>
        <v>0</v>
      </c>
      <c r="AB489" s="1159">
        <f t="shared" si="733"/>
        <v>0</v>
      </c>
    </row>
    <row r="490" spans="2:28" s="5" customFormat="1" ht="12.75" customHeight="1" x14ac:dyDescent="0.2">
      <c r="B490" s="1564"/>
      <c r="C490" s="1138"/>
      <c r="D490" s="1565" t="s">
        <v>448</v>
      </c>
      <c r="E490" s="1139"/>
      <c r="F490" s="1140"/>
      <c r="G490" s="1160">
        <f>+E490*F490</f>
        <v>0</v>
      </c>
      <c r="H490" s="1141"/>
      <c r="I490" s="1142">
        <f t="shared" si="752"/>
        <v>0</v>
      </c>
      <c r="J490" s="1142"/>
      <c r="K490" s="1142"/>
      <c r="L490" s="1142">
        <f t="shared" si="787"/>
        <v>0</v>
      </c>
      <c r="M490" s="1142"/>
      <c r="N490" s="1142"/>
      <c r="O490" s="1142">
        <f t="shared" si="788"/>
        <v>0</v>
      </c>
      <c r="P490" s="1142"/>
      <c r="Q490" s="1142"/>
      <c r="R490" s="1142">
        <f t="shared" si="789"/>
        <v>0</v>
      </c>
      <c r="S490" s="1142"/>
      <c r="T490" s="1142"/>
      <c r="U490" s="1142">
        <f t="shared" si="790"/>
        <v>0</v>
      </c>
      <c r="V490" s="1142"/>
      <c r="W490" s="1142"/>
      <c r="X490" s="1142">
        <f t="shared" si="791"/>
        <v>0</v>
      </c>
      <c r="Y490" s="1142"/>
      <c r="Z490" s="1142"/>
      <c r="AA490" s="1159">
        <f t="shared" si="732"/>
        <v>0</v>
      </c>
      <c r="AB490" s="1159">
        <f t="shared" si="733"/>
        <v>0</v>
      </c>
    </row>
    <row r="491" spans="2:28" s="5" customFormat="1" ht="12.75" customHeight="1" x14ac:dyDescent="0.2">
      <c r="B491" s="1564"/>
      <c r="C491" s="1138"/>
      <c r="D491" s="1565" t="s">
        <v>448</v>
      </c>
      <c r="E491" s="1139"/>
      <c r="F491" s="1140"/>
      <c r="G491" s="1160">
        <f>+E491*F491</f>
        <v>0</v>
      </c>
      <c r="H491" s="1141"/>
      <c r="I491" s="1142">
        <f t="shared" si="752"/>
        <v>0</v>
      </c>
      <c r="J491" s="1142"/>
      <c r="K491" s="1142"/>
      <c r="L491" s="1142">
        <f t="shared" si="787"/>
        <v>0</v>
      </c>
      <c r="M491" s="1142"/>
      <c r="N491" s="1142"/>
      <c r="O491" s="1142">
        <f t="shared" si="788"/>
        <v>0</v>
      </c>
      <c r="P491" s="1142"/>
      <c r="Q491" s="1142"/>
      <c r="R491" s="1142">
        <f t="shared" si="789"/>
        <v>0</v>
      </c>
      <c r="S491" s="1142"/>
      <c r="T491" s="1142"/>
      <c r="U491" s="1142">
        <f t="shared" si="790"/>
        <v>0</v>
      </c>
      <c r="V491" s="1142"/>
      <c r="W491" s="1142"/>
      <c r="X491" s="1142">
        <f t="shared" si="791"/>
        <v>0</v>
      </c>
      <c r="Y491" s="1142"/>
      <c r="Z491" s="1142"/>
      <c r="AA491" s="1159">
        <f t="shared" si="732"/>
        <v>0</v>
      </c>
      <c r="AB491" s="1159">
        <f t="shared" si="733"/>
        <v>0</v>
      </c>
    </row>
    <row r="492" spans="2:28" s="5" customFormat="1" ht="12.75" customHeight="1" x14ac:dyDescent="0.2">
      <c r="B492" s="1563"/>
      <c r="C492" s="1143"/>
      <c r="D492" s="1566" t="s">
        <v>448</v>
      </c>
      <c r="E492" s="1144"/>
      <c r="F492" s="1145"/>
      <c r="G492" s="1161">
        <f>+E492*F492</f>
        <v>0</v>
      </c>
      <c r="H492" s="1146"/>
      <c r="I492" s="1147">
        <f t="shared" si="752"/>
        <v>0</v>
      </c>
      <c r="J492" s="1147"/>
      <c r="K492" s="1147"/>
      <c r="L492" s="1147">
        <f t="shared" si="787"/>
        <v>0</v>
      </c>
      <c r="M492" s="1147"/>
      <c r="N492" s="1147"/>
      <c r="O492" s="1147">
        <f t="shared" si="788"/>
        <v>0</v>
      </c>
      <c r="P492" s="1147"/>
      <c r="Q492" s="1147"/>
      <c r="R492" s="1147">
        <f t="shared" si="789"/>
        <v>0</v>
      </c>
      <c r="S492" s="1147"/>
      <c r="T492" s="1147"/>
      <c r="U492" s="1147">
        <f t="shared" si="790"/>
        <v>0</v>
      </c>
      <c r="V492" s="1147"/>
      <c r="W492" s="1147"/>
      <c r="X492" s="1147">
        <f t="shared" si="791"/>
        <v>0</v>
      </c>
      <c r="Y492" s="1147"/>
      <c r="Z492" s="1147"/>
      <c r="AA492" s="1159">
        <f t="shared" si="732"/>
        <v>0</v>
      </c>
      <c r="AB492" s="1159">
        <f t="shared" si="733"/>
        <v>0</v>
      </c>
    </row>
    <row r="493" spans="2:28" s="5" customFormat="1" ht="12.75" customHeight="1" x14ac:dyDescent="0.15">
      <c r="B493" s="1135" t="s">
        <v>419</v>
      </c>
      <c r="C493" s="286" t="s">
        <v>603</v>
      </c>
      <c r="D493" s="14"/>
      <c r="E493" s="1136"/>
      <c r="F493" s="1137"/>
      <c r="G493" s="623">
        <f t="shared" ref="G493:I493" si="792">SUM(G494:G498)</f>
        <v>0</v>
      </c>
      <c r="H493" s="16">
        <f t="shared" si="792"/>
        <v>0</v>
      </c>
      <c r="I493" s="16">
        <f t="shared" si="792"/>
        <v>0</v>
      </c>
      <c r="J493" s="20">
        <f t="shared" ref="J493:K493" si="793">SUM(J494:J498)</f>
        <v>0</v>
      </c>
      <c r="K493" s="20">
        <f t="shared" si="793"/>
        <v>0</v>
      </c>
      <c r="L493" s="16">
        <f t="shared" ref="L493" si="794">SUM(L494:L498)</f>
        <v>0</v>
      </c>
      <c r="M493" s="20">
        <f t="shared" ref="M493:N493" si="795">SUM(M494:M498)</f>
        <v>0</v>
      </c>
      <c r="N493" s="20">
        <f t="shared" si="795"/>
        <v>0</v>
      </c>
      <c r="O493" s="16">
        <f t="shared" ref="O493" si="796">SUM(O494:O498)</f>
        <v>0</v>
      </c>
      <c r="P493" s="20">
        <f t="shared" ref="P493:Q493" si="797">SUM(P494:P498)</f>
        <v>0</v>
      </c>
      <c r="Q493" s="20">
        <f t="shared" si="797"/>
        <v>0</v>
      </c>
      <c r="R493" s="16">
        <f t="shared" ref="R493" si="798">SUM(R494:R498)</f>
        <v>0</v>
      </c>
      <c r="S493" s="20">
        <f t="shared" ref="S493:T493" si="799">SUM(S494:S498)</f>
        <v>0</v>
      </c>
      <c r="T493" s="20">
        <f t="shared" si="799"/>
        <v>0</v>
      </c>
      <c r="U493" s="16">
        <f t="shared" ref="U493" si="800">SUM(U494:U498)</f>
        <v>0</v>
      </c>
      <c r="V493" s="20">
        <f t="shared" ref="V493:W493" si="801">SUM(V494:V498)</f>
        <v>0</v>
      </c>
      <c r="W493" s="20">
        <f t="shared" si="801"/>
        <v>0</v>
      </c>
      <c r="X493" s="16">
        <f t="shared" ref="X493" si="802">SUM(X494:X498)</f>
        <v>0</v>
      </c>
      <c r="Y493" s="20">
        <f t="shared" ref="Y493:Z493" si="803">SUM(Y494:Y498)</f>
        <v>0</v>
      </c>
      <c r="Z493" s="20">
        <f t="shared" si="803"/>
        <v>0</v>
      </c>
      <c r="AA493" s="1159">
        <f t="shared" si="732"/>
        <v>0</v>
      </c>
      <c r="AB493" s="1159">
        <f t="shared" si="733"/>
        <v>0</v>
      </c>
    </row>
    <row r="494" spans="2:28" s="5" customFormat="1" ht="12.75" customHeight="1" x14ac:dyDescent="0.2">
      <c r="B494" s="1564"/>
      <c r="C494" s="1138"/>
      <c r="D494" s="1565" t="s">
        <v>448</v>
      </c>
      <c r="E494" s="1139"/>
      <c r="F494" s="1140"/>
      <c r="G494" s="1160">
        <f>+E494*F494</f>
        <v>0</v>
      </c>
      <c r="H494" s="1137"/>
      <c r="I494" s="1148">
        <f t="shared" si="752"/>
        <v>0</v>
      </c>
      <c r="J494" s="1137"/>
      <c r="K494" s="1137"/>
      <c r="L494" s="1148">
        <f t="shared" ref="L494:L498" si="804">M494+N494</f>
        <v>0</v>
      </c>
      <c r="M494" s="1137"/>
      <c r="N494" s="1137"/>
      <c r="O494" s="1148">
        <f t="shared" ref="O494:O498" si="805">P494+Q494</f>
        <v>0</v>
      </c>
      <c r="P494" s="1137"/>
      <c r="Q494" s="1137"/>
      <c r="R494" s="1148">
        <f t="shared" ref="R494:R498" si="806">S494+T494</f>
        <v>0</v>
      </c>
      <c r="S494" s="1137"/>
      <c r="T494" s="1137"/>
      <c r="U494" s="1148">
        <f t="shared" ref="U494:U498" si="807">V494+W494</f>
        <v>0</v>
      </c>
      <c r="V494" s="1137"/>
      <c r="W494" s="1137"/>
      <c r="X494" s="1148">
        <f t="shared" ref="X494:X498" si="808">Y494+Z494</f>
        <v>0</v>
      </c>
      <c r="Y494" s="1137"/>
      <c r="Z494" s="1137"/>
      <c r="AA494" s="1159">
        <f t="shared" si="732"/>
        <v>0</v>
      </c>
      <c r="AB494" s="1159">
        <f t="shared" si="733"/>
        <v>0</v>
      </c>
    </row>
    <row r="495" spans="2:28" s="5" customFormat="1" ht="12.75" customHeight="1" x14ac:dyDescent="0.2">
      <c r="B495" s="1564"/>
      <c r="C495" s="1138"/>
      <c r="D495" s="1565" t="s">
        <v>448</v>
      </c>
      <c r="E495" s="1139"/>
      <c r="F495" s="1140"/>
      <c r="G495" s="1160">
        <f>+E495*F495</f>
        <v>0</v>
      </c>
      <c r="H495" s="1137"/>
      <c r="I495" s="1137">
        <f t="shared" si="752"/>
        <v>0</v>
      </c>
      <c r="J495" s="1137"/>
      <c r="K495" s="1137"/>
      <c r="L495" s="1137">
        <f t="shared" si="804"/>
        <v>0</v>
      </c>
      <c r="M495" s="1137"/>
      <c r="N495" s="1137"/>
      <c r="O495" s="1137">
        <f t="shared" si="805"/>
        <v>0</v>
      </c>
      <c r="P495" s="1137"/>
      <c r="Q495" s="1137"/>
      <c r="R495" s="1137">
        <f t="shared" si="806"/>
        <v>0</v>
      </c>
      <c r="S495" s="1137"/>
      <c r="T495" s="1137"/>
      <c r="U495" s="1137">
        <f t="shared" si="807"/>
        <v>0</v>
      </c>
      <c r="V495" s="1137"/>
      <c r="W495" s="1137"/>
      <c r="X495" s="1137">
        <f t="shared" si="808"/>
        <v>0</v>
      </c>
      <c r="Y495" s="1137"/>
      <c r="Z495" s="1137"/>
      <c r="AA495" s="1159">
        <f t="shared" si="732"/>
        <v>0</v>
      </c>
      <c r="AB495" s="1159">
        <f t="shared" si="733"/>
        <v>0</v>
      </c>
    </row>
    <row r="496" spans="2:28" s="5" customFormat="1" ht="12.75" customHeight="1" x14ac:dyDescent="0.2">
      <c r="B496" s="1564"/>
      <c r="C496" s="1138"/>
      <c r="D496" s="1565" t="s">
        <v>448</v>
      </c>
      <c r="E496" s="1139"/>
      <c r="F496" s="1140"/>
      <c r="G496" s="1160">
        <f>+E496*F496</f>
        <v>0</v>
      </c>
      <c r="H496" s="1141"/>
      <c r="I496" s="1142">
        <f t="shared" si="752"/>
        <v>0</v>
      </c>
      <c r="J496" s="1142"/>
      <c r="K496" s="1142"/>
      <c r="L496" s="1142">
        <f t="shared" si="804"/>
        <v>0</v>
      </c>
      <c r="M496" s="1142"/>
      <c r="N496" s="1142"/>
      <c r="O496" s="1142">
        <f t="shared" si="805"/>
        <v>0</v>
      </c>
      <c r="P496" s="1142"/>
      <c r="Q496" s="1142"/>
      <c r="R496" s="1142">
        <f t="shared" si="806"/>
        <v>0</v>
      </c>
      <c r="S496" s="1142"/>
      <c r="T496" s="1142"/>
      <c r="U496" s="1142">
        <f t="shared" si="807"/>
        <v>0</v>
      </c>
      <c r="V496" s="1142"/>
      <c r="W496" s="1142"/>
      <c r="X496" s="1142">
        <f t="shared" si="808"/>
        <v>0</v>
      </c>
      <c r="Y496" s="1142"/>
      <c r="Z496" s="1142"/>
      <c r="AA496" s="1159">
        <f t="shared" si="732"/>
        <v>0</v>
      </c>
      <c r="AB496" s="1159">
        <f t="shared" si="733"/>
        <v>0</v>
      </c>
    </row>
    <row r="497" spans="2:28" s="5" customFormat="1" ht="12.75" customHeight="1" x14ac:dyDescent="0.2">
      <c r="B497" s="1564"/>
      <c r="C497" s="1138"/>
      <c r="D497" s="1565" t="s">
        <v>448</v>
      </c>
      <c r="E497" s="1139"/>
      <c r="F497" s="1140"/>
      <c r="G497" s="1160">
        <f>+E497*F497</f>
        <v>0</v>
      </c>
      <c r="H497" s="1141"/>
      <c r="I497" s="1142">
        <f t="shared" si="752"/>
        <v>0</v>
      </c>
      <c r="J497" s="1142"/>
      <c r="K497" s="1142"/>
      <c r="L497" s="1142">
        <f t="shared" si="804"/>
        <v>0</v>
      </c>
      <c r="M497" s="1142"/>
      <c r="N497" s="1142"/>
      <c r="O497" s="1142">
        <f t="shared" si="805"/>
        <v>0</v>
      </c>
      <c r="P497" s="1142"/>
      <c r="Q497" s="1142"/>
      <c r="R497" s="1142">
        <f t="shared" si="806"/>
        <v>0</v>
      </c>
      <c r="S497" s="1142"/>
      <c r="T497" s="1142"/>
      <c r="U497" s="1142">
        <f t="shared" si="807"/>
        <v>0</v>
      </c>
      <c r="V497" s="1142"/>
      <c r="W497" s="1142"/>
      <c r="X497" s="1142">
        <f t="shared" si="808"/>
        <v>0</v>
      </c>
      <c r="Y497" s="1142"/>
      <c r="Z497" s="1142"/>
      <c r="AA497" s="1159">
        <f t="shared" si="732"/>
        <v>0</v>
      </c>
      <c r="AB497" s="1159">
        <f t="shared" si="733"/>
        <v>0</v>
      </c>
    </row>
    <row r="498" spans="2:28" s="5" customFormat="1" ht="12.75" customHeight="1" x14ac:dyDescent="0.2">
      <c r="B498" s="1563"/>
      <c r="C498" s="1143"/>
      <c r="D498" s="1566" t="s">
        <v>448</v>
      </c>
      <c r="E498" s="1144"/>
      <c r="F498" s="1145"/>
      <c r="G498" s="1160">
        <f>+E498*F498</f>
        <v>0</v>
      </c>
      <c r="H498" s="1141"/>
      <c r="I498" s="1147">
        <f t="shared" si="752"/>
        <v>0</v>
      </c>
      <c r="J498" s="1142"/>
      <c r="K498" s="1142"/>
      <c r="L498" s="1147">
        <f t="shared" si="804"/>
        <v>0</v>
      </c>
      <c r="M498" s="1142"/>
      <c r="N498" s="1142"/>
      <c r="O498" s="1147">
        <f t="shared" si="805"/>
        <v>0</v>
      </c>
      <c r="P498" s="1142"/>
      <c r="Q498" s="1142"/>
      <c r="R498" s="1147">
        <f t="shared" si="806"/>
        <v>0</v>
      </c>
      <c r="S498" s="1142"/>
      <c r="T498" s="1142"/>
      <c r="U498" s="1147">
        <f t="shared" si="807"/>
        <v>0</v>
      </c>
      <c r="V498" s="1142"/>
      <c r="W498" s="1142"/>
      <c r="X498" s="1147">
        <f t="shared" si="808"/>
        <v>0</v>
      </c>
      <c r="Y498" s="1142"/>
      <c r="Z498" s="1142"/>
      <c r="AA498" s="1159">
        <f t="shared" si="732"/>
        <v>0</v>
      </c>
      <c r="AB498" s="1159">
        <f t="shared" si="733"/>
        <v>0</v>
      </c>
    </row>
    <row r="499" spans="2:28" s="5" customFormat="1" ht="15" customHeight="1" x14ac:dyDescent="0.15">
      <c r="B499" s="1647" t="s">
        <v>287</v>
      </c>
      <c r="C499" s="1627"/>
      <c r="D499" s="1627"/>
      <c r="E499" s="1627"/>
      <c r="F499" s="1627"/>
      <c r="G499" s="628">
        <f t="shared" ref="G499:Z499" si="809">+G339+G371+G403+G435+G467</f>
        <v>0</v>
      </c>
      <c r="H499" s="11">
        <f t="shared" si="809"/>
        <v>0</v>
      </c>
      <c r="I499" s="11">
        <f t="shared" si="809"/>
        <v>0</v>
      </c>
      <c r="J499" s="11">
        <f t="shared" si="809"/>
        <v>0</v>
      </c>
      <c r="K499" s="11">
        <f t="shared" si="809"/>
        <v>0</v>
      </c>
      <c r="L499" s="11">
        <f t="shared" si="809"/>
        <v>0</v>
      </c>
      <c r="M499" s="11">
        <f t="shared" si="809"/>
        <v>0</v>
      </c>
      <c r="N499" s="11">
        <f t="shared" si="809"/>
        <v>0</v>
      </c>
      <c r="O499" s="11">
        <f t="shared" si="809"/>
        <v>0</v>
      </c>
      <c r="P499" s="11">
        <f t="shared" si="809"/>
        <v>0</v>
      </c>
      <c r="Q499" s="11">
        <f t="shared" si="809"/>
        <v>0</v>
      </c>
      <c r="R499" s="11">
        <f t="shared" si="809"/>
        <v>0</v>
      </c>
      <c r="S499" s="11">
        <f t="shared" si="809"/>
        <v>0</v>
      </c>
      <c r="T499" s="11">
        <f t="shared" si="809"/>
        <v>0</v>
      </c>
      <c r="U499" s="11">
        <f t="shared" si="809"/>
        <v>0</v>
      </c>
      <c r="V499" s="11">
        <f t="shared" si="809"/>
        <v>0</v>
      </c>
      <c r="W499" s="11">
        <f t="shared" si="809"/>
        <v>0</v>
      </c>
      <c r="X499" s="11">
        <f t="shared" si="809"/>
        <v>0</v>
      </c>
      <c r="Y499" s="11">
        <f t="shared" si="809"/>
        <v>0</v>
      </c>
      <c r="Z499" s="11">
        <f t="shared" si="809"/>
        <v>0</v>
      </c>
      <c r="AA499" s="1159">
        <f t="shared" si="732"/>
        <v>0</v>
      </c>
      <c r="AB499" s="1159">
        <f t="shared" si="733"/>
        <v>0</v>
      </c>
    </row>
    <row r="500" spans="2:28" ht="30" customHeight="1" thickBot="1" x14ac:dyDescent="0.25">
      <c r="B500" s="1659" t="s">
        <v>73</v>
      </c>
      <c r="C500" s="1660"/>
      <c r="D500" s="1660"/>
      <c r="E500" s="1660"/>
      <c r="F500" s="1661"/>
      <c r="G500" s="15">
        <f t="shared" ref="G500:Z500" si="810">+G499+G337+G175</f>
        <v>0</v>
      </c>
      <c r="H500" s="15">
        <f t="shared" si="810"/>
        <v>0</v>
      </c>
      <c r="I500" s="15">
        <f t="shared" si="810"/>
        <v>0</v>
      </c>
      <c r="J500" s="15">
        <f t="shared" si="810"/>
        <v>0</v>
      </c>
      <c r="K500" s="15">
        <f t="shared" si="810"/>
        <v>0</v>
      </c>
      <c r="L500" s="15">
        <f t="shared" si="810"/>
        <v>0</v>
      </c>
      <c r="M500" s="15">
        <f t="shared" si="810"/>
        <v>0</v>
      </c>
      <c r="N500" s="15">
        <f t="shared" si="810"/>
        <v>0</v>
      </c>
      <c r="O500" s="15">
        <f t="shared" si="810"/>
        <v>0</v>
      </c>
      <c r="P500" s="15">
        <f t="shared" si="810"/>
        <v>0</v>
      </c>
      <c r="Q500" s="15">
        <f t="shared" si="810"/>
        <v>0</v>
      </c>
      <c r="R500" s="15">
        <f t="shared" si="810"/>
        <v>0</v>
      </c>
      <c r="S500" s="15">
        <f t="shared" si="810"/>
        <v>0</v>
      </c>
      <c r="T500" s="15">
        <f t="shared" si="810"/>
        <v>0</v>
      </c>
      <c r="U500" s="15">
        <f t="shared" si="810"/>
        <v>0</v>
      </c>
      <c r="V500" s="15">
        <f t="shared" si="810"/>
        <v>0</v>
      </c>
      <c r="W500" s="15">
        <f t="shared" si="810"/>
        <v>0</v>
      </c>
      <c r="X500" s="15">
        <f t="shared" si="810"/>
        <v>0</v>
      </c>
      <c r="Y500" s="15">
        <f t="shared" si="810"/>
        <v>0</v>
      </c>
      <c r="Z500" s="15">
        <f t="shared" si="810"/>
        <v>0</v>
      </c>
      <c r="AA500" s="1159">
        <f t="shared" si="732"/>
        <v>0</v>
      </c>
      <c r="AB500" s="1159">
        <f t="shared" si="733"/>
        <v>0</v>
      </c>
    </row>
    <row r="502" spans="2:28" x14ac:dyDescent="0.2">
      <c r="X502" s="1162">
        <f>+X500+R500+O500+L500+I500+U500+H500</f>
        <v>0</v>
      </c>
      <c r="Y502" s="1162"/>
      <c r="Z502" s="1162"/>
    </row>
    <row r="503" spans="2:28" x14ac:dyDescent="0.2">
      <c r="I503" s="6"/>
      <c r="J503" s="6"/>
      <c r="K503" s="6"/>
    </row>
    <row r="504" spans="2:28" x14ac:dyDescent="0.2">
      <c r="I504" s="6"/>
      <c r="J504" s="6"/>
      <c r="K504" s="6"/>
      <c r="L504" s="6"/>
      <c r="M504" s="6"/>
      <c r="N504" s="6"/>
      <c r="O504" s="6"/>
      <c r="P504" s="6"/>
      <c r="Q504" s="6"/>
      <c r="R504" s="6"/>
      <c r="S504" s="6"/>
      <c r="T504" s="6"/>
      <c r="U504" s="6"/>
      <c r="V504" s="6"/>
      <c r="W504" s="6"/>
      <c r="X504" s="6"/>
      <c r="Y504" s="6"/>
      <c r="Z504" s="6"/>
    </row>
    <row r="506" spans="2:28" ht="12.75" customHeight="1" x14ac:dyDescent="0.2">
      <c r="O506" s="6"/>
      <c r="P506" s="6"/>
      <c r="Q506" s="6"/>
    </row>
  </sheetData>
  <sheetProtection algorithmName="SHA-512" hashValue="HEFXtovVIXHgtApNn1Z6FvcMAE2JSR7wn9ql3ZzT6NPbuAtNNmbFry4rEM0w4VvqqAbDSXYT+1q8S7BIJhzOhg==" saltValue="CRQnuTK72VYrooHrZvPLFg==" spinCount="100000" sheet="1" scenarios="1" formatColumns="0" formatRows="0"/>
  <dataConsolidate/>
  <mergeCells count="40">
    <mergeCell ref="C7:X7"/>
    <mergeCell ref="B1:X1"/>
    <mergeCell ref="B3:X3"/>
    <mergeCell ref="B4:X4"/>
    <mergeCell ref="B5:X5"/>
    <mergeCell ref="C6:X6"/>
    <mergeCell ref="C8:G8"/>
    <mergeCell ref="H8:L8"/>
    <mergeCell ref="O8:X8"/>
    <mergeCell ref="D14:X14"/>
    <mergeCell ref="D13:X13"/>
    <mergeCell ref="G10:G12"/>
    <mergeCell ref="H10:X10"/>
    <mergeCell ref="H11:H12"/>
    <mergeCell ref="I11:K11"/>
    <mergeCell ref="L11:N11"/>
    <mergeCell ref="O11:Q11"/>
    <mergeCell ref="R11:T11"/>
    <mergeCell ref="U11:W11"/>
    <mergeCell ref="X11:Z11"/>
    <mergeCell ref="D16:Z16"/>
    <mergeCell ref="D48:Z48"/>
    <mergeCell ref="D80:Z80"/>
    <mergeCell ref="D112:Z112"/>
    <mergeCell ref="D144:Z144"/>
    <mergeCell ref="D178:Z178"/>
    <mergeCell ref="D210:Z210"/>
    <mergeCell ref="D404:Z404"/>
    <mergeCell ref="D436:Z436"/>
    <mergeCell ref="D468:Z468"/>
    <mergeCell ref="D242:Z242"/>
    <mergeCell ref="D274:Z274"/>
    <mergeCell ref="D306:Z306"/>
    <mergeCell ref="D340:Z340"/>
    <mergeCell ref="D372:Z372"/>
    <mergeCell ref="B10:B12"/>
    <mergeCell ref="C10:C12"/>
    <mergeCell ref="D10:D12"/>
    <mergeCell ref="E10:E12"/>
    <mergeCell ref="F10:F12"/>
  </mergeCells>
  <conditionalFormatting sqref="AB15 AB50:AB78 AB338">
    <cfRule type="cellIs" dxfId="163" priority="72" operator="notEqual">
      <formula>0</formula>
    </cfRule>
  </conditionalFormatting>
  <conditionalFormatting sqref="AB307:AB337">
    <cfRule type="cellIs" dxfId="162" priority="28" operator="notEqual">
      <formula>0</formula>
    </cfRule>
  </conditionalFormatting>
  <conditionalFormatting sqref="AB308:AB337">
    <cfRule type="cellIs" dxfId="161" priority="32" operator="notEqual">
      <formula>0</formula>
    </cfRule>
  </conditionalFormatting>
  <conditionalFormatting sqref="AB273">
    <cfRule type="cellIs" dxfId="160" priority="36" operator="notEqual">
      <formula>0</formula>
    </cfRule>
  </conditionalFormatting>
  <conditionalFormatting sqref="AB243">
    <cfRule type="cellIs" dxfId="159" priority="40" operator="notEqual">
      <formula>0</formula>
    </cfRule>
  </conditionalFormatting>
  <conditionalFormatting sqref="AB209">
    <cfRule type="cellIs" dxfId="158" priority="44" operator="notEqual">
      <formula>0</formula>
    </cfRule>
  </conditionalFormatting>
  <conditionalFormatting sqref="AB179:AB208">
    <cfRule type="cellIs" dxfId="157" priority="48" operator="notEqual">
      <formula>0</formula>
    </cfRule>
  </conditionalFormatting>
  <conditionalFormatting sqref="AB180:AB208">
    <cfRule type="cellIs" dxfId="156" priority="52" operator="notEqual">
      <formula>0</formula>
    </cfRule>
  </conditionalFormatting>
  <conditionalFormatting sqref="AB143">
    <cfRule type="cellIs" dxfId="155" priority="56" operator="notEqual">
      <formula>0</formula>
    </cfRule>
  </conditionalFormatting>
  <conditionalFormatting sqref="AB113">
    <cfRule type="cellIs" dxfId="154" priority="60" operator="notEqual">
      <formula>0</formula>
    </cfRule>
  </conditionalFormatting>
  <conditionalFormatting sqref="AB17:AB47">
    <cfRule type="cellIs" dxfId="153" priority="71" operator="notEqual">
      <formula>0</formula>
    </cfRule>
  </conditionalFormatting>
  <conditionalFormatting sqref="AB49">
    <cfRule type="cellIs" dxfId="152" priority="70" operator="notEqual">
      <formula>0</formula>
    </cfRule>
  </conditionalFormatting>
  <conditionalFormatting sqref="AB47">
    <cfRule type="cellIs" dxfId="151" priority="69" operator="notEqual">
      <formula>0</formula>
    </cfRule>
  </conditionalFormatting>
  <conditionalFormatting sqref="AB49:AB78">
    <cfRule type="cellIs" dxfId="150" priority="68" operator="notEqual">
      <formula>0</formula>
    </cfRule>
  </conditionalFormatting>
  <conditionalFormatting sqref="AB82:AB110">
    <cfRule type="cellIs" dxfId="149" priority="67" operator="notEqual">
      <formula>0</formula>
    </cfRule>
  </conditionalFormatting>
  <conditionalFormatting sqref="AB79">
    <cfRule type="cellIs" dxfId="148" priority="66" operator="notEqual">
      <formula>0</formula>
    </cfRule>
  </conditionalFormatting>
  <conditionalFormatting sqref="AB81">
    <cfRule type="cellIs" dxfId="147" priority="65" operator="notEqual">
      <formula>0</formula>
    </cfRule>
  </conditionalFormatting>
  <conditionalFormatting sqref="AB79">
    <cfRule type="cellIs" dxfId="146" priority="64" operator="notEqual">
      <formula>0</formula>
    </cfRule>
  </conditionalFormatting>
  <conditionalFormatting sqref="AB81:AB110">
    <cfRule type="cellIs" dxfId="145" priority="63" operator="notEqual">
      <formula>0</formula>
    </cfRule>
  </conditionalFormatting>
  <conditionalFormatting sqref="AB114:AB142">
    <cfRule type="cellIs" dxfId="144" priority="62" operator="notEqual">
      <formula>0</formula>
    </cfRule>
  </conditionalFormatting>
  <conditionalFormatting sqref="AB111">
    <cfRule type="cellIs" dxfId="143" priority="61" operator="notEqual">
      <formula>0</formula>
    </cfRule>
  </conditionalFormatting>
  <conditionalFormatting sqref="AB111">
    <cfRule type="cellIs" dxfId="142" priority="59" operator="notEqual">
      <formula>0</formula>
    </cfRule>
  </conditionalFormatting>
  <conditionalFormatting sqref="AB113:AB142">
    <cfRule type="cellIs" dxfId="141" priority="58" operator="notEqual">
      <formula>0</formula>
    </cfRule>
  </conditionalFormatting>
  <conditionalFormatting sqref="AB146:AB176">
    <cfRule type="cellIs" dxfId="140" priority="57" operator="notEqual">
      <formula>0</formula>
    </cfRule>
  </conditionalFormatting>
  <conditionalFormatting sqref="AB145">
    <cfRule type="cellIs" dxfId="139" priority="55" operator="notEqual">
      <formula>0</formula>
    </cfRule>
  </conditionalFormatting>
  <conditionalFormatting sqref="AB143">
    <cfRule type="cellIs" dxfId="138" priority="54" operator="notEqual">
      <formula>0</formula>
    </cfRule>
  </conditionalFormatting>
  <conditionalFormatting sqref="AB145:AB176">
    <cfRule type="cellIs" dxfId="137" priority="53" operator="notEqual">
      <formula>0</formula>
    </cfRule>
  </conditionalFormatting>
  <conditionalFormatting sqref="AB177">
    <cfRule type="cellIs" dxfId="136" priority="51" operator="notEqual">
      <formula>0</formula>
    </cfRule>
  </conditionalFormatting>
  <conditionalFormatting sqref="AB179">
    <cfRule type="cellIs" dxfId="135" priority="50" operator="notEqual">
      <formula>0</formula>
    </cfRule>
  </conditionalFormatting>
  <conditionalFormatting sqref="AB177">
    <cfRule type="cellIs" dxfId="134" priority="49" operator="notEqual">
      <formula>0</formula>
    </cfRule>
  </conditionalFormatting>
  <conditionalFormatting sqref="AB212:AB240">
    <cfRule type="cellIs" dxfId="133" priority="47" operator="notEqual">
      <formula>0</formula>
    </cfRule>
  </conditionalFormatting>
  <conditionalFormatting sqref="AB209">
    <cfRule type="cellIs" dxfId="132" priority="46" operator="notEqual">
      <formula>0</formula>
    </cfRule>
  </conditionalFormatting>
  <conditionalFormatting sqref="AB211">
    <cfRule type="cellIs" dxfId="131" priority="45" operator="notEqual">
      <formula>0</formula>
    </cfRule>
  </conditionalFormatting>
  <conditionalFormatting sqref="AB211:AB240">
    <cfRule type="cellIs" dxfId="130" priority="43" operator="notEqual">
      <formula>0</formula>
    </cfRule>
  </conditionalFormatting>
  <conditionalFormatting sqref="AB244:AB272">
    <cfRule type="cellIs" dxfId="129" priority="42" operator="notEqual">
      <formula>0</formula>
    </cfRule>
  </conditionalFormatting>
  <conditionalFormatting sqref="AB241">
    <cfRule type="cellIs" dxfId="128" priority="41" operator="notEqual">
      <formula>0</formula>
    </cfRule>
  </conditionalFormatting>
  <conditionalFormatting sqref="AB241">
    <cfRule type="cellIs" dxfId="127" priority="39" operator="notEqual">
      <formula>0</formula>
    </cfRule>
  </conditionalFormatting>
  <conditionalFormatting sqref="AB243:AB272">
    <cfRule type="cellIs" dxfId="126" priority="38" operator="notEqual">
      <formula>0</formula>
    </cfRule>
  </conditionalFormatting>
  <conditionalFormatting sqref="AB276:AB304">
    <cfRule type="cellIs" dxfId="125" priority="37" operator="notEqual">
      <formula>0</formula>
    </cfRule>
  </conditionalFormatting>
  <conditionalFormatting sqref="AB275">
    <cfRule type="cellIs" dxfId="124" priority="35" operator="notEqual">
      <formula>0</formula>
    </cfRule>
  </conditionalFormatting>
  <conditionalFormatting sqref="AB273">
    <cfRule type="cellIs" dxfId="123" priority="34" operator="notEqual">
      <formula>0</formula>
    </cfRule>
  </conditionalFormatting>
  <conditionalFormatting sqref="AB275:AB304">
    <cfRule type="cellIs" dxfId="122" priority="33" operator="notEqual">
      <formula>0</formula>
    </cfRule>
  </conditionalFormatting>
  <conditionalFormatting sqref="AB305">
    <cfRule type="cellIs" dxfId="121" priority="31" operator="notEqual">
      <formula>0</formula>
    </cfRule>
  </conditionalFormatting>
  <conditionalFormatting sqref="AB307">
    <cfRule type="cellIs" dxfId="120" priority="30" operator="notEqual">
      <formula>0</formula>
    </cfRule>
  </conditionalFormatting>
  <conditionalFormatting sqref="AB305">
    <cfRule type="cellIs" dxfId="119" priority="29" operator="notEqual">
      <formula>0</formula>
    </cfRule>
  </conditionalFormatting>
  <conditionalFormatting sqref="AB342:AB370">
    <cfRule type="cellIs" dxfId="118" priority="27" operator="notEqual">
      <formula>0</formula>
    </cfRule>
  </conditionalFormatting>
  <conditionalFormatting sqref="AB339">
    <cfRule type="cellIs" dxfId="117" priority="26" operator="notEqual">
      <formula>0</formula>
    </cfRule>
  </conditionalFormatting>
  <conditionalFormatting sqref="AB341">
    <cfRule type="cellIs" dxfId="116" priority="25" operator="notEqual">
      <formula>0</formula>
    </cfRule>
  </conditionalFormatting>
  <conditionalFormatting sqref="AB339">
    <cfRule type="cellIs" dxfId="115" priority="24" operator="notEqual">
      <formula>0</formula>
    </cfRule>
  </conditionalFormatting>
  <conditionalFormatting sqref="AB341:AB370">
    <cfRule type="cellIs" dxfId="114" priority="23" operator="notEqual">
      <formula>0</formula>
    </cfRule>
  </conditionalFormatting>
  <conditionalFormatting sqref="AB374:AB402">
    <cfRule type="cellIs" dxfId="113" priority="22" operator="notEqual">
      <formula>0</formula>
    </cfRule>
  </conditionalFormatting>
  <conditionalFormatting sqref="AB371">
    <cfRule type="cellIs" dxfId="112" priority="21" operator="notEqual">
      <formula>0</formula>
    </cfRule>
  </conditionalFormatting>
  <conditionalFormatting sqref="AB373">
    <cfRule type="cellIs" dxfId="111" priority="20" operator="notEqual">
      <formula>0</formula>
    </cfRule>
  </conditionalFormatting>
  <conditionalFormatting sqref="AB371">
    <cfRule type="cellIs" dxfId="110" priority="19" operator="notEqual">
      <formula>0</formula>
    </cfRule>
  </conditionalFormatting>
  <conditionalFormatting sqref="AB373:AB402">
    <cfRule type="cellIs" dxfId="109" priority="18" operator="notEqual">
      <formula>0</formula>
    </cfRule>
  </conditionalFormatting>
  <conditionalFormatting sqref="AB406:AB434">
    <cfRule type="cellIs" dxfId="108" priority="17" operator="notEqual">
      <formula>0</formula>
    </cfRule>
  </conditionalFormatting>
  <conditionalFormatting sqref="AB403">
    <cfRule type="cellIs" dxfId="107" priority="16" operator="notEqual">
      <formula>0</formula>
    </cfRule>
  </conditionalFormatting>
  <conditionalFormatting sqref="AB405">
    <cfRule type="cellIs" dxfId="106" priority="15" operator="notEqual">
      <formula>0</formula>
    </cfRule>
  </conditionalFormatting>
  <conditionalFormatting sqref="AB403">
    <cfRule type="cellIs" dxfId="105" priority="14" operator="notEqual">
      <formula>0</formula>
    </cfRule>
  </conditionalFormatting>
  <conditionalFormatting sqref="AB405:AB434">
    <cfRule type="cellIs" dxfId="104" priority="13" operator="notEqual">
      <formula>0</formula>
    </cfRule>
  </conditionalFormatting>
  <conditionalFormatting sqref="AB438:AB466">
    <cfRule type="cellIs" dxfId="103" priority="12" operator="notEqual">
      <formula>0</formula>
    </cfRule>
  </conditionalFormatting>
  <conditionalFormatting sqref="AB435">
    <cfRule type="cellIs" dxfId="102" priority="11" operator="notEqual">
      <formula>0</formula>
    </cfRule>
  </conditionalFormatting>
  <conditionalFormatting sqref="AB437">
    <cfRule type="cellIs" dxfId="101" priority="10" operator="notEqual">
      <formula>0</formula>
    </cfRule>
  </conditionalFormatting>
  <conditionalFormatting sqref="AB435">
    <cfRule type="cellIs" dxfId="100" priority="9" operator="notEqual">
      <formula>0</formula>
    </cfRule>
  </conditionalFormatting>
  <conditionalFormatting sqref="AB437:AB466">
    <cfRule type="cellIs" dxfId="99" priority="8" operator="notEqual">
      <formula>0</formula>
    </cfRule>
  </conditionalFormatting>
  <conditionalFormatting sqref="AB470:AB498">
    <cfRule type="cellIs" dxfId="98" priority="7" operator="notEqual">
      <formula>0</formula>
    </cfRule>
  </conditionalFormatting>
  <conditionalFormatting sqref="AB467">
    <cfRule type="cellIs" dxfId="97" priority="6" operator="notEqual">
      <formula>0</formula>
    </cfRule>
  </conditionalFormatting>
  <conditionalFormatting sqref="AB469">
    <cfRule type="cellIs" dxfId="96" priority="5" operator="notEqual">
      <formula>0</formula>
    </cfRule>
  </conditionalFormatting>
  <conditionalFormatting sqref="AB467">
    <cfRule type="cellIs" dxfId="95" priority="4" operator="notEqual">
      <formula>0</formula>
    </cfRule>
  </conditionalFormatting>
  <conditionalFormatting sqref="AB469:AB498">
    <cfRule type="cellIs" dxfId="94" priority="3" operator="notEqual">
      <formula>0</formula>
    </cfRule>
  </conditionalFormatting>
  <conditionalFormatting sqref="AB499:AB500">
    <cfRule type="cellIs" dxfId="93" priority="2" operator="notEqual">
      <formula>0</formula>
    </cfRule>
  </conditionalFormatting>
  <conditionalFormatting sqref="AB499:AB500">
    <cfRule type="cellIs" dxfId="92" priority="1" operator="notEqual">
      <formula>0</formula>
    </cfRule>
  </conditionalFormatting>
  <dataValidations count="1">
    <dataValidation type="custom" showInputMessage="1" showErrorMessage="1" errorTitle="NO MODIFICAR" error="NO MANIPULAR FORMULA_x000a_" promptTitle="NO MANIPULAR" prompt="NO MANIPULAR FORMULA" sqref="G487 G23 G29 G35 G41 G73 G17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15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D314:D318 D308:D312 D482:D486 D476:D480 D470:D474 D456:D460 D450:D454 D444:D448 D438:D442 D424:D428 D418:D422 D412:D416 D406:D410 D392:D396 D386:D390 D380:D384 D374:D378 D360:D364 D354:D358 D348:D352 D342:D346 D326:D330 D320:D324 D42:D46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D138:D142 D106:D110 D100:D104 D94:D98 D88:D92 D82:D86 D74:D78 D68:D72 D62:D66 D56:D60 D50:D54 D488:D492 D494:D498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B1:AC506"/>
  <sheetViews>
    <sheetView showGridLines="0" zoomScale="55" zoomScaleNormal="55" workbookViewId="0">
      <pane xSplit="2" ySplit="13" topLeftCell="E14" activePane="bottomRight" state="frozen"/>
      <selection activeCell="A9" sqref="A9"/>
      <selection pane="topRight" activeCell="C9" sqref="C9"/>
      <selection pane="bottomLeft" activeCell="A13" sqref="A13"/>
      <selection pane="bottomRight" activeCell="AA15" sqref="AA15:AB15"/>
    </sheetView>
  </sheetViews>
  <sheetFormatPr baseColWidth="10" defaultColWidth="11.42578125" defaultRowHeight="12.75" x14ac:dyDescent="0.2"/>
  <cols>
    <col min="1" max="1" width="2.7109375" style="1122" customWidth="1"/>
    <col min="2" max="2" width="40.7109375" style="1122" customWidth="1"/>
    <col min="3" max="3" width="6.7109375" style="1122" customWidth="1"/>
    <col min="4" max="4" width="12.7109375" style="1122" customWidth="1"/>
    <col min="5" max="5" width="9.7109375" style="1154" customWidth="1"/>
    <col min="6" max="6" width="9.7109375" style="1170" customWidth="1"/>
    <col min="7" max="7" width="9.7109375" style="1122" customWidth="1"/>
    <col min="8" max="26" width="12.7109375" style="1122" customWidth="1"/>
    <col min="27" max="28" width="8.7109375" style="1122" customWidth="1"/>
    <col min="29" max="16384" width="11.42578125" style="1122"/>
  </cols>
  <sheetData>
    <row r="1" spans="2:29" x14ac:dyDescent="0.2">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1588"/>
      <c r="Z1" s="1588"/>
    </row>
    <row r="2" spans="2:29" s="1127" customFormat="1" ht="15.75" x14ac:dyDescent="0.2">
      <c r="B2" s="224" t="s">
        <v>49</v>
      </c>
      <c r="C2" s="1125"/>
      <c r="D2" s="1125"/>
      <c r="E2" s="1126"/>
      <c r="F2" s="1167"/>
      <c r="G2" s="1125"/>
      <c r="L2" s="1005" t="s">
        <v>305</v>
      </c>
      <c r="M2" s="1005"/>
      <c r="N2" s="1005"/>
      <c r="O2" s="1125"/>
      <c r="P2" s="1125"/>
      <c r="Q2" s="1125"/>
      <c r="R2" s="1125"/>
      <c r="S2" s="1125"/>
      <c r="T2" s="1125"/>
      <c r="U2" s="1125"/>
      <c r="V2" s="1125"/>
      <c r="W2" s="1125"/>
      <c r="X2" s="1125"/>
      <c r="Y2" s="1125"/>
      <c r="Z2" s="1125"/>
    </row>
    <row r="3" spans="2:29" x14ac:dyDescent="0.2">
      <c r="B3" s="2043"/>
      <c r="C3" s="2042"/>
      <c r="D3" s="2042"/>
      <c r="E3" s="2042"/>
      <c r="F3" s="2042"/>
      <c r="G3" s="2042"/>
      <c r="H3" s="2042"/>
      <c r="I3" s="2042"/>
      <c r="J3" s="2042"/>
      <c r="K3" s="2042"/>
      <c r="L3" s="2042"/>
      <c r="M3" s="2042"/>
      <c r="N3" s="2042"/>
      <c r="O3" s="2042"/>
      <c r="P3" s="2042"/>
      <c r="Q3" s="2042"/>
      <c r="R3" s="2042"/>
      <c r="S3" s="2042"/>
      <c r="T3" s="2042"/>
      <c r="U3" s="2042"/>
      <c r="V3" s="2042"/>
      <c r="W3" s="2042"/>
      <c r="X3" s="2042"/>
      <c r="Y3" s="1588"/>
      <c r="Z3" s="1588"/>
    </row>
    <row r="4" spans="2:29" ht="15.75" x14ac:dyDescent="0.2">
      <c r="B4" s="1999" t="s">
        <v>774</v>
      </c>
      <c r="C4" s="2000"/>
      <c r="D4" s="2000"/>
      <c r="E4" s="2000"/>
      <c r="F4" s="2000"/>
      <c r="G4" s="2000"/>
      <c r="H4" s="2000"/>
      <c r="I4" s="2000"/>
      <c r="J4" s="2000"/>
      <c r="K4" s="2000"/>
      <c r="L4" s="2000"/>
      <c r="M4" s="2000"/>
      <c r="N4" s="2000"/>
      <c r="O4" s="2000"/>
      <c r="P4" s="2000"/>
      <c r="Q4" s="2000"/>
      <c r="R4" s="2000"/>
      <c r="S4" s="2000"/>
      <c r="T4" s="2000"/>
      <c r="U4" s="2000"/>
      <c r="V4" s="2000"/>
      <c r="W4" s="2000"/>
      <c r="X4" s="2000"/>
      <c r="Y4" s="1584"/>
      <c r="Z4" s="1584"/>
    </row>
    <row r="5" spans="2:29" ht="16.5" thickBot="1" x14ac:dyDescent="0.25">
      <c r="B5" s="2045"/>
      <c r="C5" s="2045"/>
      <c r="D5" s="2045"/>
      <c r="E5" s="2045"/>
      <c r="F5" s="2045"/>
      <c r="G5" s="2045"/>
      <c r="H5" s="2045"/>
      <c r="I5" s="2045"/>
      <c r="J5" s="2045"/>
      <c r="K5" s="2045"/>
      <c r="L5" s="2045"/>
      <c r="M5" s="2045"/>
      <c r="N5" s="2045"/>
      <c r="O5" s="2045"/>
      <c r="P5" s="2045"/>
      <c r="Q5" s="2045"/>
      <c r="R5" s="2045"/>
      <c r="S5" s="2045"/>
      <c r="T5" s="2045"/>
      <c r="U5" s="2045"/>
      <c r="V5" s="2045"/>
      <c r="W5" s="2045"/>
      <c r="X5" s="2045"/>
      <c r="Y5" s="1589"/>
      <c r="Z5" s="1589"/>
    </row>
    <row r="6" spans="2:29" x14ac:dyDescent="0.2">
      <c r="B6" s="1156" t="s">
        <v>387</v>
      </c>
      <c r="C6" s="2001" t="str">
        <f>+'INFORMACION GENERAL PROYECTO'!D6</f>
        <v>[TÍTULO DEL PROYECTO]</v>
      </c>
      <c r="D6" s="2002"/>
      <c r="E6" s="2002"/>
      <c r="F6" s="2002"/>
      <c r="G6" s="2002"/>
      <c r="H6" s="2002"/>
      <c r="I6" s="2002"/>
      <c r="J6" s="2002"/>
      <c r="K6" s="2002"/>
      <c r="L6" s="2002"/>
      <c r="M6" s="2002"/>
      <c r="N6" s="2002"/>
      <c r="O6" s="2002"/>
      <c r="P6" s="2002"/>
      <c r="Q6" s="2002"/>
      <c r="R6" s="2002"/>
      <c r="S6" s="2002"/>
      <c r="T6" s="2002"/>
      <c r="U6" s="2002"/>
      <c r="V6" s="2002"/>
      <c r="W6" s="2002"/>
      <c r="X6" s="2003"/>
      <c r="Y6" s="1637"/>
      <c r="Z6" s="1637"/>
    </row>
    <row r="7" spans="2:29" x14ac:dyDescent="0.2">
      <c r="B7" s="1157" t="s">
        <v>388</v>
      </c>
      <c r="C7" s="2004" t="str">
        <f>+'INFORMACION GENERAL PROYECTO'!B12</f>
        <v>[INSTITUCIÓN EJECUTORA]</v>
      </c>
      <c r="D7" s="2005"/>
      <c r="E7" s="2005"/>
      <c r="F7" s="2005"/>
      <c r="G7" s="2005"/>
      <c r="H7" s="2005"/>
      <c r="I7" s="2005"/>
      <c r="J7" s="2005"/>
      <c r="K7" s="2005"/>
      <c r="L7" s="2005"/>
      <c r="M7" s="2005"/>
      <c r="N7" s="2005"/>
      <c r="O7" s="2005"/>
      <c r="P7" s="2005"/>
      <c r="Q7" s="2005"/>
      <c r="R7" s="2005"/>
      <c r="S7" s="2005"/>
      <c r="T7" s="2005"/>
      <c r="U7" s="2005"/>
      <c r="V7" s="2005"/>
      <c r="W7" s="2005"/>
      <c r="X7" s="2006"/>
      <c r="Y7" s="1637"/>
      <c r="Z7" s="1637"/>
    </row>
    <row r="8" spans="2:29" ht="13.5" thickBot="1" x14ac:dyDescent="0.25">
      <c r="B8" s="1158" t="s">
        <v>405</v>
      </c>
      <c r="C8" s="2007">
        <f>+'INFORMACION GENERAL PROYECTO'!H7</f>
        <v>0</v>
      </c>
      <c r="D8" s="2008"/>
      <c r="E8" s="2008"/>
      <c r="F8" s="2008"/>
      <c r="G8" s="2008"/>
      <c r="H8" s="2055" t="s">
        <v>391</v>
      </c>
      <c r="I8" s="2055"/>
      <c r="J8" s="2055"/>
      <c r="K8" s="2055"/>
      <c r="L8" s="2055"/>
      <c r="M8" s="1657"/>
      <c r="N8" s="1657"/>
      <c r="O8" s="2010">
        <f>+'INFORMACION GENERAL PROYECTO'!H24</f>
        <v>28.931506849315067</v>
      </c>
      <c r="P8" s="2011"/>
      <c r="Q8" s="2011"/>
      <c r="R8" s="2012"/>
      <c r="S8" s="2012"/>
      <c r="T8" s="2012"/>
      <c r="U8" s="2012"/>
      <c r="V8" s="2012"/>
      <c r="W8" s="2012"/>
      <c r="X8" s="2013"/>
      <c r="Y8" s="1638"/>
      <c r="Z8" s="1638"/>
    </row>
    <row r="9" spans="2:29" ht="16.5" thickBot="1" x14ac:dyDescent="0.25">
      <c r="B9" s="1006"/>
      <c r="C9" s="1007"/>
      <c r="D9" s="1131"/>
      <c r="E9" s="1132"/>
      <c r="F9" s="1168"/>
      <c r="G9" s="1133"/>
      <c r="H9" s="1133"/>
      <c r="I9" s="1133"/>
      <c r="J9" s="1133"/>
      <c r="K9" s="1133"/>
      <c r="L9" s="1133"/>
      <c r="M9" s="1133"/>
      <c r="N9" s="1133"/>
      <c r="O9" s="1133"/>
      <c r="P9" s="1133"/>
      <c r="Q9" s="1133"/>
      <c r="R9" s="1133"/>
      <c r="S9" s="1133"/>
      <c r="T9" s="1133"/>
      <c r="U9" s="1133"/>
      <c r="V9" s="1133"/>
      <c r="W9" s="1133"/>
      <c r="X9" s="1133"/>
      <c r="Y9" s="1133"/>
      <c r="Z9" s="1133"/>
    </row>
    <row r="10" spans="2:29" s="1163" customFormat="1" ht="12.75" customHeight="1" x14ac:dyDescent="0.15">
      <c r="B10" s="2033" t="s">
        <v>453</v>
      </c>
      <c r="C10" s="2017"/>
      <c r="D10" s="2028" t="s">
        <v>406</v>
      </c>
      <c r="E10" s="2020" t="s">
        <v>414</v>
      </c>
      <c r="F10" s="2028" t="s">
        <v>772</v>
      </c>
      <c r="G10" s="2025" t="s">
        <v>294</v>
      </c>
      <c r="H10" s="2023" t="s">
        <v>48</v>
      </c>
      <c r="I10" s="2024"/>
      <c r="J10" s="2024"/>
      <c r="K10" s="2024"/>
      <c r="L10" s="2024"/>
      <c r="M10" s="2024"/>
      <c r="N10" s="2024"/>
      <c r="O10" s="2024"/>
      <c r="P10" s="2024"/>
      <c r="Q10" s="2024"/>
      <c r="R10" s="2024"/>
      <c r="S10" s="2024"/>
      <c r="T10" s="2024"/>
      <c r="U10" s="2024"/>
      <c r="V10" s="2024"/>
      <c r="W10" s="2024"/>
      <c r="X10" s="2024"/>
      <c r="Y10" s="1585"/>
      <c r="Z10" s="1586"/>
      <c r="AA10" s="17"/>
      <c r="AB10" s="17"/>
      <c r="AC10" s="17"/>
    </row>
    <row r="11" spans="2:29" s="1163" customFormat="1" ht="12.75" customHeight="1" x14ac:dyDescent="0.15">
      <c r="B11" s="2034"/>
      <c r="C11" s="2018"/>
      <c r="D11" s="2029"/>
      <c r="E11" s="2021"/>
      <c r="F11" s="2029"/>
      <c r="G11" s="2026"/>
      <c r="H11" s="2040" t="str">
        <f>+'INFORMACION GENERAL PROYECTO'!$B$11</f>
        <v>APORTE FONDOEMPLEO</v>
      </c>
      <c r="I11" s="2036" t="str">
        <f>+'INFORMACION GENERAL PROYECTO'!B12</f>
        <v>[INSTITUCIÓN EJECUTORA]</v>
      </c>
      <c r="J11" s="2037"/>
      <c r="K11" s="2038"/>
      <c r="L11" s="2036" t="str">
        <f>+'INFORMACION GENERAL PROYECTO'!$B$13</f>
        <v>[INSTITUCIÓN APORTANTE 1]</v>
      </c>
      <c r="M11" s="2037"/>
      <c r="N11" s="2038"/>
      <c r="O11" s="2036" t="str">
        <f>+'INFORMACION GENERAL PROYECTO'!$B$14</f>
        <v>[INSTITUCIÓN APORTANTE 2]</v>
      </c>
      <c r="P11" s="2037"/>
      <c r="Q11" s="2038"/>
      <c r="R11" s="2036" t="str">
        <f>+'INFORMACION GENERAL PROYECTO'!$B$15</f>
        <v>[INSTITUCIÓN APORTANTE 3]</v>
      </c>
      <c r="S11" s="2037"/>
      <c r="T11" s="2038"/>
      <c r="U11" s="2036" t="str">
        <f>+'INFORMACION GENERAL PROYECTO'!$B$16</f>
        <v>[INSTITUCIÓN APORTANTE 4]</v>
      </c>
      <c r="V11" s="2037"/>
      <c r="W11" s="2038"/>
      <c r="X11" s="2036" t="str">
        <f>+'INFORMACION GENERAL PROYECTO'!$B$17</f>
        <v>[BENEFICIARIOS]</v>
      </c>
      <c r="Y11" s="2037"/>
      <c r="Z11" s="2039"/>
      <c r="AA11" s="17"/>
      <c r="AB11" s="17"/>
      <c r="AC11" s="17"/>
    </row>
    <row r="12" spans="2:29" s="1163" customFormat="1" ht="30" customHeight="1" thickBot="1" x14ac:dyDescent="0.2">
      <c r="B12" s="2041"/>
      <c r="C12" s="2052"/>
      <c r="D12" s="2053"/>
      <c r="E12" s="2054"/>
      <c r="F12" s="2053"/>
      <c r="G12" s="2029"/>
      <c r="H12" s="2027"/>
      <c r="I12" s="227" t="s">
        <v>208</v>
      </c>
      <c r="J12" s="1641" t="s">
        <v>1090</v>
      </c>
      <c r="K12" s="1641" t="s">
        <v>1092</v>
      </c>
      <c r="L12" s="227" t="s">
        <v>208</v>
      </c>
      <c r="M12" s="1641" t="s">
        <v>1090</v>
      </c>
      <c r="N12" s="1641" t="s">
        <v>1092</v>
      </c>
      <c r="O12" s="227" t="s">
        <v>208</v>
      </c>
      <c r="P12" s="1641" t="s">
        <v>1090</v>
      </c>
      <c r="Q12" s="1641" t="s">
        <v>1092</v>
      </c>
      <c r="R12" s="227" t="s">
        <v>208</v>
      </c>
      <c r="S12" s="1641" t="s">
        <v>1090</v>
      </c>
      <c r="T12" s="1641" t="s">
        <v>1092</v>
      </c>
      <c r="U12" s="227" t="s">
        <v>208</v>
      </c>
      <c r="V12" s="1641" t="s">
        <v>1090</v>
      </c>
      <c r="W12" s="1641" t="s">
        <v>1092</v>
      </c>
      <c r="X12" s="227" t="s">
        <v>208</v>
      </c>
      <c r="Y12" s="1641" t="s">
        <v>1090</v>
      </c>
      <c r="Z12" s="1651" t="s">
        <v>1092</v>
      </c>
    </row>
    <row r="13" spans="2:29" s="1163" customFormat="1" ht="30" customHeight="1" x14ac:dyDescent="0.15">
      <c r="B13" s="294" t="s">
        <v>74</v>
      </c>
      <c r="C13" s="295">
        <f>+'CRONOGRAMA ACTIVIDADES'!B97</f>
        <v>4</v>
      </c>
      <c r="D13" s="2046">
        <f>+'CRONOGRAMA ACTIVIDADES'!C97</f>
        <v>0</v>
      </c>
      <c r="E13" s="2047"/>
      <c r="F13" s="2047"/>
      <c r="G13" s="2047"/>
      <c r="H13" s="2047"/>
      <c r="I13" s="2047"/>
      <c r="J13" s="2047"/>
      <c r="K13" s="2047"/>
      <c r="L13" s="2047"/>
      <c r="M13" s="2047"/>
      <c r="N13" s="2047"/>
      <c r="O13" s="2047"/>
      <c r="P13" s="2047"/>
      <c r="Q13" s="2047"/>
      <c r="R13" s="2047"/>
      <c r="S13" s="2047"/>
      <c r="T13" s="2047"/>
      <c r="U13" s="2047"/>
      <c r="V13" s="2047"/>
      <c r="W13" s="2047"/>
      <c r="X13" s="2048"/>
      <c r="Y13" s="1639"/>
      <c r="Z13" s="1639"/>
    </row>
    <row r="14" spans="2:29" s="1163" customFormat="1" ht="30" customHeight="1" x14ac:dyDescent="0.15">
      <c r="B14" s="1567" t="s">
        <v>286</v>
      </c>
      <c r="C14" s="1568">
        <f>+'CRONOGRAMA ACTIVIDADES'!B98</f>
        <v>4.0999999999999996</v>
      </c>
      <c r="D14" s="1644">
        <f>+'CRONOGRAMA ACTIVIDADES'!C98</f>
        <v>0</v>
      </c>
      <c r="E14" s="1645"/>
      <c r="F14" s="1645"/>
      <c r="G14" s="1645"/>
      <c r="H14" s="1645"/>
      <c r="I14" s="1645"/>
      <c r="J14" s="1645"/>
      <c r="K14" s="1645"/>
      <c r="L14" s="1645"/>
      <c r="M14" s="1645"/>
      <c r="N14" s="1645"/>
      <c r="O14" s="1645"/>
      <c r="P14" s="1645"/>
      <c r="Q14" s="1645"/>
      <c r="R14" s="1645"/>
      <c r="S14" s="1645"/>
      <c r="T14" s="1645"/>
      <c r="U14" s="1645"/>
      <c r="V14" s="1645"/>
      <c r="W14" s="1645"/>
      <c r="X14" s="1646"/>
      <c r="Y14" s="1640"/>
      <c r="Z14" s="1640"/>
    </row>
    <row r="15" spans="2:29" s="1166" customFormat="1" ht="26.25" customHeight="1" x14ac:dyDescent="0.15">
      <c r="B15" s="52">
        <f>+'CRONOGRAMA ACTIVIDADES'!C102</f>
        <v>0</v>
      </c>
      <c r="C15" s="232" t="str">
        <f>+'CRONOGRAMA ACTIVIDADES'!B102</f>
        <v>4.1.1</v>
      </c>
      <c r="D15" s="625" t="str">
        <f>+'CRONOGRAMA ACTIVIDADES'!D102</f>
        <v>Unidad medida</v>
      </c>
      <c r="E15" s="626">
        <f>+'CRONOGRAMA ACTIVIDADES'!E102</f>
        <v>0</v>
      </c>
      <c r="F15" s="624"/>
      <c r="G15" s="624">
        <f t="shared" ref="G15:Z15" si="0">+G17+G23+G29+G35+G41</f>
        <v>0</v>
      </c>
      <c r="H15" s="12">
        <f t="shared" si="0"/>
        <v>0</v>
      </c>
      <c r="I15" s="12">
        <f t="shared" si="0"/>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59">
        <f>X15+U15+R15+O15+L15+I15+H15</f>
        <v>0</v>
      </c>
      <c r="AB15" s="1159">
        <f>+AA15-G15</f>
        <v>0</v>
      </c>
    </row>
    <row r="16" spans="2:29" s="1134" customFormat="1" ht="26.25" customHeight="1" x14ac:dyDescent="0.15">
      <c r="B16" s="633" t="s">
        <v>768</v>
      </c>
      <c r="C16" s="634"/>
      <c r="D16" s="2014"/>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6"/>
      <c r="AA16" s="1163"/>
      <c r="AB16" s="1163"/>
    </row>
    <row r="17" spans="2:28" s="1163" customFormat="1" ht="12.75" customHeight="1" x14ac:dyDescent="0.15">
      <c r="B17" s="1135" t="s">
        <v>419</v>
      </c>
      <c r="C17" s="286" t="s">
        <v>604</v>
      </c>
      <c r="D17" s="14"/>
      <c r="E17" s="1136"/>
      <c r="F17" s="1137"/>
      <c r="G17" s="623">
        <f t="shared" ref="G17:Z17" si="1">SUM(G18:G22)</f>
        <v>0</v>
      </c>
      <c r="H17" s="16">
        <f t="shared" si="1"/>
        <v>0</v>
      </c>
      <c r="I17" s="16">
        <f t="shared" si="1"/>
        <v>0</v>
      </c>
      <c r="J17" s="16">
        <f t="shared" si="1"/>
        <v>0</v>
      </c>
      <c r="K17" s="16">
        <f t="shared" si="1"/>
        <v>0</v>
      </c>
      <c r="L17" s="16">
        <f t="shared" si="1"/>
        <v>0</v>
      </c>
      <c r="M17" s="16">
        <f t="shared" si="1"/>
        <v>0</v>
      </c>
      <c r="N17" s="16">
        <f t="shared" si="1"/>
        <v>0</v>
      </c>
      <c r="O17" s="16">
        <f t="shared" si="1"/>
        <v>0</v>
      </c>
      <c r="P17" s="16">
        <f t="shared" si="1"/>
        <v>0</v>
      </c>
      <c r="Q17" s="16">
        <f t="shared" si="1"/>
        <v>0</v>
      </c>
      <c r="R17" s="16">
        <f t="shared" si="1"/>
        <v>0</v>
      </c>
      <c r="S17" s="16">
        <f t="shared" si="1"/>
        <v>0</v>
      </c>
      <c r="T17" s="16">
        <f t="shared" si="1"/>
        <v>0</v>
      </c>
      <c r="U17" s="16">
        <f t="shared" si="1"/>
        <v>0</v>
      </c>
      <c r="V17" s="16">
        <f t="shared" si="1"/>
        <v>0</v>
      </c>
      <c r="W17" s="16">
        <f t="shared" si="1"/>
        <v>0</v>
      </c>
      <c r="X17" s="16">
        <f t="shared" si="1"/>
        <v>0</v>
      </c>
      <c r="Y17" s="16">
        <f t="shared" si="1"/>
        <v>0</v>
      </c>
      <c r="Z17" s="16">
        <f t="shared" si="1"/>
        <v>0</v>
      </c>
      <c r="AA17" s="1159">
        <f t="shared" ref="AA17:AA46" si="2">X17+U17+R17+O17+L17+I17+H17</f>
        <v>0</v>
      </c>
      <c r="AB17" s="1159">
        <f t="shared" ref="AB17:AB46" si="3">+AA17-G17</f>
        <v>0</v>
      </c>
    </row>
    <row r="18" spans="2:28" s="1134" customFormat="1" ht="12.75" customHeight="1" x14ac:dyDescent="0.2">
      <c r="B18" s="1564"/>
      <c r="C18" s="1138"/>
      <c r="D18" s="1565" t="s">
        <v>448</v>
      </c>
      <c r="E18" s="1139"/>
      <c r="F18" s="1140"/>
      <c r="G18" s="1160">
        <f>+E18*F18</f>
        <v>0</v>
      </c>
      <c r="H18" s="1137"/>
      <c r="I18" s="1648">
        <f>J18+K18</f>
        <v>0</v>
      </c>
      <c r="J18" s="1137"/>
      <c r="K18" s="1137"/>
      <c r="L18" s="1648">
        <f>M18+N18</f>
        <v>0</v>
      </c>
      <c r="M18" s="1137"/>
      <c r="N18" s="1137"/>
      <c r="O18" s="1648">
        <f>P18+Q18</f>
        <v>0</v>
      </c>
      <c r="P18" s="1137"/>
      <c r="Q18" s="1137"/>
      <c r="R18" s="1648">
        <f>S18+T18</f>
        <v>0</v>
      </c>
      <c r="S18" s="1137"/>
      <c r="T18" s="1137"/>
      <c r="U18" s="1648">
        <f>V18+W18</f>
        <v>0</v>
      </c>
      <c r="V18" s="1137"/>
      <c r="W18" s="1137"/>
      <c r="X18" s="1648">
        <f>Y18+Z18</f>
        <v>0</v>
      </c>
      <c r="Y18" s="1137"/>
      <c r="Z18" s="1137"/>
      <c r="AA18" s="1159">
        <f t="shared" si="2"/>
        <v>0</v>
      </c>
      <c r="AB18" s="1159">
        <f t="shared" si="3"/>
        <v>0</v>
      </c>
    </row>
    <row r="19" spans="2:28" s="1134" customFormat="1" ht="12.75" customHeight="1" x14ac:dyDescent="0.2">
      <c r="B19" s="1564"/>
      <c r="C19" s="1138"/>
      <c r="D19" s="1565" t="s">
        <v>448</v>
      </c>
      <c r="E19" s="1139"/>
      <c r="F19" s="1140"/>
      <c r="G19" s="1160">
        <f>+E19*F19</f>
        <v>0</v>
      </c>
      <c r="H19" s="1137"/>
      <c r="I19" s="1137">
        <f t="shared" ref="I19:I22" si="4">J19+K19</f>
        <v>0</v>
      </c>
      <c r="J19" s="1137"/>
      <c r="K19" s="1137"/>
      <c r="L19" s="1137">
        <f t="shared" ref="L19:L22" si="5">M19+N19</f>
        <v>0</v>
      </c>
      <c r="M19" s="1137"/>
      <c r="N19" s="1137"/>
      <c r="O19" s="1137">
        <f t="shared" ref="O19:O22" si="6">P19+Q19</f>
        <v>0</v>
      </c>
      <c r="P19" s="1137"/>
      <c r="Q19" s="1137"/>
      <c r="R19" s="1137">
        <f t="shared" ref="R19:R22" si="7">S19+T19</f>
        <v>0</v>
      </c>
      <c r="S19" s="1137"/>
      <c r="T19" s="1137"/>
      <c r="U19" s="1137">
        <f t="shared" ref="U19:U22" si="8">V19+W19</f>
        <v>0</v>
      </c>
      <c r="V19" s="1137"/>
      <c r="W19" s="1137"/>
      <c r="X19" s="1137">
        <f t="shared" ref="X19:X22" si="9">Y19+Z19</f>
        <v>0</v>
      </c>
      <c r="Y19" s="1137"/>
      <c r="Z19" s="1137"/>
      <c r="AA19" s="1159">
        <f t="shared" si="2"/>
        <v>0</v>
      </c>
      <c r="AB19" s="1159">
        <f t="shared" si="3"/>
        <v>0</v>
      </c>
    </row>
    <row r="20" spans="2:28" s="1134" customFormat="1" ht="12.75" customHeight="1" x14ac:dyDescent="0.2">
      <c r="B20" s="1564"/>
      <c r="C20" s="1138"/>
      <c r="D20" s="1565" t="s">
        <v>448</v>
      </c>
      <c r="E20" s="1139"/>
      <c r="F20" s="1140"/>
      <c r="G20" s="1160">
        <f>+E20*F20</f>
        <v>0</v>
      </c>
      <c r="H20" s="1141"/>
      <c r="I20" s="1142">
        <f t="shared" si="4"/>
        <v>0</v>
      </c>
      <c r="J20" s="1142"/>
      <c r="K20" s="1142"/>
      <c r="L20" s="1142">
        <f t="shared" si="5"/>
        <v>0</v>
      </c>
      <c r="M20" s="1142"/>
      <c r="N20" s="1142"/>
      <c r="O20" s="1142">
        <f t="shared" si="6"/>
        <v>0</v>
      </c>
      <c r="P20" s="1142"/>
      <c r="Q20" s="1142"/>
      <c r="R20" s="1142">
        <f t="shared" si="7"/>
        <v>0</v>
      </c>
      <c r="S20" s="1142"/>
      <c r="T20" s="1142"/>
      <c r="U20" s="1142">
        <f t="shared" si="8"/>
        <v>0</v>
      </c>
      <c r="V20" s="1142"/>
      <c r="W20" s="1142"/>
      <c r="X20" s="1142">
        <f t="shared" si="9"/>
        <v>0</v>
      </c>
      <c r="Y20" s="1142"/>
      <c r="Z20" s="1142"/>
      <c r="AA20" s="1159">
        <f t="shared" si="2"/>
        <v>0</v>
      </c>
      <c r="AB20" s="1159">
        <f t="shared" si="3"/>
        <v>0</v>
      </c>
    </row>
    <row r="21" spans="2:28" s="1134" customFormat="1" ht="12.75" customHeight="1" x14ac:dyDescent="0.2">
      <c r="B21" s="1564"/>
      <c r="C21" s="1138"/>
      <c r="D21" s="1565" t="s">
        <v>448</v>
      </c>
      <c r="E21" s="1139"/>
      <c r="F21" s="1140"/>
      <c r="G21" s="1160">
        <f>+E21*F21</f>
        <v>0</v>
      </c>
      <c r="H21" s="1141"/>
      <c r="I21" s="1142">
        <f t="shared" si="4"/>
        <v>0</v>
      </c>
      <c r="J21" s="1142"/>
      <c r="K21" s="1142"/>
      <c r="L21" s="1142">
        <f t="shared" si="5"/>
        <v>0</v>
      </c>
      <c r="M21" s="1142"/>
      <c r="N21" s="1142"/>
      <c r="O21" s="1142">
        <f t="shared" si="6"/>
        <v>0</v>
      </c>
      <c r="P21" s="1142"/>
      <c r="Q21" s="1142"/>
      <c r="R21" s="1142">
        <f t="shared" si="7"/>
        <v>0</v>
      </c>
      <c r="S21" s="1142"/>
      <c r="T21" s="1142"/>
      <c r="U21" s="1142">
        <f t="shared" si="8"/>
        <v>0</v>
      </c>
      <c r="V21" s="1142"/>
      <c r="W21" s="1142"/>
      <c r="X21" s="1142">
        <f t="shared" si="9"/>
        <v>0</v>
      </c>
      <c r="Y21" s="1142"/>
      <c r="Z21" s="1142"/>
      <c r="AA21" s="1159">
        <f t="shared" si="2"/>
        <v>0</v>
      </c>
      <c r="AB21" s="1159">
        <f t="shared" si="3"/>
        <v>0</v>
      </c>
    </row>
    <row r="22" spans="2:28" s="1134" customFormat="1" ht="12.75" customHeight="1" x14ac:dyDescent="0.2">
      <c r="B22" s="1563"/>
      <c r="C22" s="1143"/>
      <c r="D22" s="1566" t="s">
        <v>448</v>
      </c>
      <c r="E22" s="1144"/>
      <c r="F22" s="1145"/>
      <c r="G22" s="1161">
        <f>+E22*F22</f>
        <v>0</v>
      </c>
      <c r="H22" s="1146"/>
      <c r="I22" s="1147">
        <f t="shared" si="4"/>
        <v>0</v>
      </c>
      <c r="J22" s="1147"/>
      <c r="K22" s="1147"/>
      <c r="L22" s="1147">
        <f t="shared" si="5"/>
        <v>0</v>
      </c>
      <c r="M22" s="1147"/>
      <c r="N22" s="1147"/>
      <c r="O22" s="1147">
        <f t="shared" si="6"/>
        <v>0</v>
      </c>
      <c r="P22" s="1147"/>
      <c r="Q22" s="1147"/>
      <c r="R22" s="1147">
        <f t="shared" si="7"/>
        <v>0</v>
      </c>
      <c r="S22" s="1147"/>
      <c r="T22" s="1147"/>
      <c r="U22" s="1147">
        <f t="shared" si="8"/>
        <v>0</v>
      </c>
      <c r="V22" s="1147"/>
      <c r="W22" s="1147"/>
      <c r="X22" s="1147">
        <f t="shared" si="9"/>
        <v>0</v>
      </c>
      <c r="Y22" s="1147"/>
      <c r="Z22" s="1147"/>
      <c r="AA22" s="1159">
        <f t="shared" si="2"/>
        <v>0</v>
      </c>
      <c r="AB22" s="1159">
        <f t="shared" si="3"/>
        <v>0</v>
      </c>
    </row>
    <row r="23" spans="2:28" s="1163" customFormat="1" ht="12.75" customHeight="1" x14ac:dyDescent="0.15">
      <c r="B23" s="1135" t="s">
        <v>419</v>
      </c>
      <c r="C23" s="286" t="s">
        <v>605</v>
      </c>
      <c r="D23" s="14"/>
      <c r="E23" s="1136"/>
      <c r="F23" s="1137"/>
      <c r="G23" s="623">
        <f t="shared" ref="G23:H23" si="10">SUM(G24:G28)</f>
        <v>0</v>
      </c>
      <c r="H23" s="16">
        <f t="shared" si="10"/>
        <v>0</v>
      </c>
      <c r="I23" s="16">
        <f t="shared" ref="I23:Z23" si="11">SUM(I24:I28)</f>
        <v>0</v>
      </c>
      <c r="J23" s="16">
        <f t="shared" si="11"/>
        <v>0</v>
      </c>
      <c r="K23" s="16">
        <f t="shared" si="11"/>
        <v>0</v>
      </c>
      <c r="L23" s="16">
        <f t="shared" si="11"/>
        <v>0</v>
      </c>
      <c r="M23" s="16">
        <f t="shared" si="11"/>
        <v>0</v>
      </c>
      <c r="N23" s="16">
        <f t="shared" si="11"/>
        <v>0</v>
      </c>
      <c r="O23" s="16">
        <f t="shared" si="11"/>
        <v>0</v>
      </c>
      <c r="P23" s="16">
        <f t="shared" si="11"/>
        <v>0</v>
      </c>
      <c r="Q23" s="16">
        <f t="shared" si="11"/>
        <v>0</v>
      </c>
      <c r="R23" s="16">
        <f t="shared" si="11"/>
        <v>0</v>
      </c>
      <c r="S23" s="16">
        <f t="shared" si="11"/>
        <v>0</v>
      </c>
      <c r="T23" s="16">
        <f t="shared" si="11"/>
        <v>0</v>
      </c>
      <c r="U23" s="16">
        <f t="shared" si="11"/>
        <v>0</v>
      </c>
      <c r="V23" s="16">
        <f t="shared" si="11"/>
        <v>0</v>
      </c>
      <c r="W23" s="16">
        <f t="shared" si="11"/>
        <v>0</v>
      </c>
      <c r="X23" s="16">
        <f t="shared" si="11"/>
        <v>0</v>
      </c>
      <c r="Y23" s="16">
        <f t="shared" si="11"/>
        <v>0</v>
      </c>
      <c r="Z23" s="16">
        <f t="shared" si="11"/>
        <v>0</v>
      </c>
      <c r="AA23" s="1159">
        <f t="shared" si="2"/>
        <v>0</v>
      </c>
      <c r="AB23" s="1159">
        <f t="shared" si="3"/>
        <v>0</v>
      </c>
    </row>
    <row r="24" spans="2:28" s="1134" customFormat="1" ht="12.75" customHeight="1" x14ac:dyDescent="0.2">
      <c r="B24" s="1564"/>
      <c r="C24" s="1138"/>
      <c r="D24" s="1565" t="s">
        <v>448</v>
      </c>
      <c r="E24" s="1139"/>
      <c r="F24" s="1140"/>
      <c r="G24" s="1160">
        <f>+E24*F24</f>
        <v>0</v>
      </c>
      <c r="H24" s="1140"/>
      <c r="I24" s="1148">
        <f t="shared" ref="I24:I28" si="12">J24+K24</f>
        <v>0</v>
      </c>
      <c r="J24" s="1148"/>
      <c r="K24" s="1148"/>
      <c r="L24" s="1148">
        <f t="shared" ref="L24:L28" si="13">M24+N24</f>
        <v>0</v>
      </c>
      <c r="M24" s="1148"/>
      <c r="N24" s="1148"/>
      <c r="O24" s="1148">
        <f t="shared" ref="O24:O28" si="14">P24+Q24</f>
        <v>0</v>
      </c>
      <c r="P24" s="1148"/>
      <c r="Q24" s="1148"/>
      <c r="R24" s="1148">
        <f t="shared" ref="R24:R28" si="15">S24+T24</f>
        <v>0</v>
      </c>
      <c r="S24" s="1148"/>
      <c r="T24" s="1148"/>
      <c r="U24" s="1148">
        <f t="shared" ref="U24:U28" si="16">V24+W24</f>
        <v>0</v>
      </c>
      <c r="V24" s="1148"/>
      <c r="W24" s="1148"/>
      <c r="X24" s="1148">
        <f t="shared" ref="X24:X28" si="17">Y24+Z24</f>
        <v>0</v>
      </c>
      <c r="Y24" s="1148"/>
      <c r="Z24" s="1148"/>
      <c r="AA24" s="1159">
        <f t="shared" si="2"/>
        <v>0</v>
      </c>
      <c r="AB24" s="1159">
        <f t="shared" si="3"/>
        <v>0</v>
      </c>
    </row>
    <row r="25" spans="2:28" s="1134" customFormat="1" ht="12.75" customHeight="1" x14ac:dyDescent="0.2">
      <c r="B25" s="1564"/>
      <c r="C25" s="1138"/>
      <c r="D25" s="1565" t="s">
        <v>448</v>
      </c>
      <c r="E25" s="1139"/>
      <c r="F25" s="1140"/>
      <c r="G25" s="1160">
        <f>+E25*F25</f>
        <v>0</v>
      </c>
      <c r="H25" s="1149"/>
      <c r="I25" s="1137">
        <f t="shared" si="12"/>
        <v>0</v>
      </c>
      <c r="J25" s="1137"/>
      <c r="K25" s="1137"/>
      <c r="L25" s="1137">
        <f t="shared" si="13"/>
        <v>0</v>
      </c>
      <c r="M25" s="1137"/>
      <c r="N25" s="1137"/>
      <c r="O25" s="1137">
        <f t="shared" si="14"/>
        <v>0</v>
      </c>
      <c r="P25" s="1137"/>
      <c r="Q25" s="1137"/>
      <c r="R25" s="1137">
        <f t="shared" si="15"/>
        <v>0</v>
      </c>
      <c r="S25" s="1137"/>
      <c r="T25" s="1137"/>
      <c r="U25" s="1137">
        <f t="shared" si="16"/>
        <v>0</v>
      </c>
      <c r="V25" s="1137"/>
      <c r="W25" s="1137"/>
      <c r="X25" s="1137">
        <f t="shared" si="17"/>
        <v>0</v>
      </c>
      <c r="Y25" s="1137"/>
      <c r="Z25" s="1137"/>
      <c r="AA25" s="1159">
        <f t="shared" si="2"/>
        <v>0</v>
      </c>
      <c r="AB25" s="1159">
        <f t="shared" si="3"/>
        <v>0</v>
      </c>
    </row>
    <row r="26" spans="2:28" s="1134" customFormat="1" ht="12.75" customHeight="1" x14ac:dyDescent="0.2">
      <c r="B26" s="1564"/>
      <c r="C26" s="1138"/>
      <c r="D26" s="1565" t="s">
        <v>448</v>
      </c>
      <c r="E26" s="1139"/>
      <c r="F26" s="1140"/>
      <c r="G26" s="1160">
        <f>+E26*F26</f>
        <v>0</v>
      </c>
      <c r="H26" s="1149"/>
      <c r="I26" s="1142">
        <f t="shared" si="12"/>
        <v>0</v>
      </c>
      <c r="J26" s="1142"/>
      <c r="K26" s="1142"/>
      <c r="L26" s="1142">
        <f t="shared" si="13"/>
        <v>0</v>
      </c>
      <c r="M26" s="1142"/>
      <c r="N26" s="1142"/>
      <c r="O26" s="1142">
        <f t="shared" si="14"/>
        <v>0</v>
      </c>
      <c r="P26" s="1142"/>
      <c r="Q26" s="1142"/>
      <c r="R26" s="1142">
        <f t="shared" si="15"/>
        <v>0</v>
      </c>
      <c r="S26" s="1142"/>
      <c r="T26" s="1142"/>
      <c r="U26" s="1142">
        <f t="shared" si="16"/>
        <v>0</v>
      </c>
      <c r="V26" s="1142"/>
      <c r="W26" s="1142"/>
      <c r="X26" s="1142">
        <f t="shared" si="17"/>
        <v>0</v>
      </c>
      <c r="Y26" s="1142"/>
      <c r="Z26" s="1142"/>
      <c r="AA26" s="1159">
        <f t="shared" si="2"/>
        <v>0</v>
      </c>
      <c r="AB26" s="1159">
        <f t="shared" si="3"/>
        <v>0</v>
      </c>
    </row>
    <row r="27" spans="2:28" s="1134" customFormat="1" ht="12.75" customHeight="1" x14ac:dyDescent="0.2">
      <c r="B27" s="1564"/>
      <c r="C27" s="1138"/>
      <c r="D27" s="1565" t="s">
        <v>448</v>
      </c>
      <c r="E27" s="1139"/>
      <c r="F27" s="1140"/>
      <c r="G27" s="1160">
        <f>+E27*F27</f>
        <v>0</v>
      </c>
      <c r="H27" s="1149"/>
      <c r="I27" s="1142">
        <f t="shared" si="12"/>
        <v>0</v>
      </c>
      <c r="J27" s="1142"/>
      <c r="K27" s="1142"/>
      <c r="L27" s="1142">
        <f t="shared" si="13"/>
        <v>0</v>
      </c>
      <c r="M27" s="1142"/>
      <c r="N27" s="1142"/>
      <c r="O27" s="1142">
        <f t="shared" si="14"/>
        <v>0</v>
      </c>
      <c r="P27" s="1142"/>
      <c r="Q27" s="1142"/>
      <c r="R27" s="1142">
        <f t="shared" si="15"/>
        <v>0</v>
      </c>
      <c r="S27" s="1142"/>
      <c r="T27" s="1142"/>
      <c r="U27" s="1142">
        <f t="shared" si="16"/>
        <v>0</v>
      </c>
      <c r="V27" s="1142"/>
      <c r="W27" s="1142"/>
      <c r="X27" s="1142">
        <f t="shared" si="17"/>
        <v>0</v>
      </c>
      <c r="Y27" s="1142"/>
      <c r="Z27" s="1142"/>
      <c r="AA27" s="1159">
        <f t="shared" si="2"/>
        <v>0</v>
      </c>
      <c r="AB27" s="1159">
        <f t="shared" si="3"/>
        <v>0</v>
      </c>
    </row>
    <row r="28" spans="2:28" s="1134" customFormat="1" ht="12.75" customHeight="1" x14ac:dyDescent="0.2">
      <c r="B28" s="1563"/>
      <c r="C28" s="1143"/>
      <c r="D28" s="1566" t="s">
        <v>448</v>
      </c>
      <c r="E28" s="1144"/>
      <c r="F28" s="1145"/>
      <c r="G28" s="1161">
        <f>+E28*F28</f>
        <v>0</v>
      </c>
      <c r="H28" s="1150"/>
      <c r="I28" s="1147">
        <f t="shared" si="12"/>
        <v>0</v>
      </c>
      <c r="J28" s="1147"/>
      <c r="K28" s="1147"/>
      <c r="L28" s="1147">
        <f t="shared" si="13"/>
        <v>0</v>
      </c>
      <c r="M28" s="1147"/>
      <c r="N28" s="1147"/>
      <c r="O28" s="1147">
        <f t="shared" si="14"/>
        <v>0</v>
      </c>
      <c r="P28" s="1147"/>
      <c r="Q28" s="1147"/>
      <c r="R28" s="1147">
        <f t="shared" si="15"/>
        <v>0</v>
      </c>
      <c r="S28" s="1147"/>
      <c r="T28" s="1147"/>
      <c r="U28" s="1147">
        <f t="shared" si="16"/>
        <v>0</v>
      </c>
      <c r="V28" s="1147"/>
      <c r="W28" s="1147"/>
      <c r="X28" s="1147">
        <f t="shared" si="17"/>
        <v>0</v>
      </c>
      <c r="Y28" s="1147"/>
      <c r="Z28" s="1147"/>
      <c r="AA28" s="1159">
        <f t="shared" si="2"/>
        <v>0</v>
      </c>
      <c r="AB28" s="1159">
        <f t="shared" si="3"/>
        <v>0</v>
      </c>
    </row>
    <row r="29" spans="2:28" s="1163" customFormat="1" ht="12.75" customHeight="1" x14ac:dyDescent="0.15">
      <c r="B29" s="1135" t="s">
        <v>419</v>
      </c>
      <c r="C29" s="286" t="s">
        <v>606</v>
      </c>
      <c r="D29" s="14"/>
      <c r="E29" s="1136"/>
      <c r="F29" s="1137"/>
      <c r="G29" s="623">
        <f t="shared" ref="G29:H29" si="18">SUM(G30:G34)</f>
        <v>0</v>
      </c>
      <c r="H29" s="16">
        <f t="shared" si="18"/>
        <v>0</v>
      </c>
      <c r="I29" s="16">
        <f t="shared" ref="I29:Z29" si="19">SUM(I30:I34)</f>
        <v>0</v>
      </c>
      <c r="J29" s="16">
        <f t="shared" si="19"/>
        <v>0</v>
      </c>
      <c r="K29" s="16">
        <f t="shared" si="19"/>
        <v>0</v>
      </c>
      <c r="L29" s="16">
        <f t="shared" si="19"/>
        <v>0</v>
      </c>
      <c r="M29" s="16">
        <f t="shared" si="19"/>
        <v>0</v>
      </c>
      <c r="N29" s="16">
        <f t="shared" si="19"/>
        <v>0</v>
      </c>
      <c r="O29" s="16">
        <f t="shared" si="19"/>
        <v>0</v>
      </c>
      <c r="P29" s="16">
        <f t="shared" si="19"/>
        <v>0</v>
      </c>
      <c r="Q29" s="16">
        <f t="shared" si="19"/>
        <v>0</v>
      </c>
      <c r="R29" s="16">
        <f t="shared" si="19"/>
        <v>0</v>
      </c>
      <c r="S29" s="16">
        <f t="shared" si="19"/>
        <v>0</v>
      </c>
      <c r="T29" s="16">
        <f t="shared" si="19"/>
        <v>0</v>
      </c>
      <c r="U29" s="16">
        <f t="shared" si="19"/>
        <v>0</v>
      </c>
      <c r="V29" s="16">
        <f t="shared" si="19"/>
        <v>0</v>
      </c>
      <c r="W29" s="16">
        <f t="shared" si="19"/>
        <v>0</v>
      </c>
      <c r="X29" s="16">
        <f t="shared" si="19"/>
        <v>0</v>
      </c>
      <c r="Y29" s="16">
        <f t="shared" si="19"/>
        <v>0</v>
      </c>
      <c r="Z29" s="16">
        <f t="shared" si="19"/>
        <v>0</v>
      </c>
      <c r="AA29" s="1159">
        <f t="shared" si="2"/>
        <v>0</v>
      </c>
      <c r="AB29" s="1159">
        <f t="shared" si="3"/>
        <v>0</v>
      </c>
    </row>
    <row r="30" spans="2:28" s="1134" customFormat="1" ht="12.75" customHeight="1" x14ac:dyDescent="0.2">
      <c r="B30" s="1564"/>
      <c r="C30" s="1138"/>
      <c r="D30" s="1565" t="s">
        <v>448</v>
      </c>
      <c r="E30" s="1139"/>
      <c r="F30" s="1140"/>
      <c r="G30" s="1160">
        <f>+E30*F30</f>
        <v>0</v>
      </c>
      <c r="H30" s="1137"/>
      <c r="I30" s="1137">
        <f t="shared" ref="I30:I34" si="20">J30+K30</f>
        <v>0</v>
      </c>
      <c r="J30" s="1137"/>
      <c r="K30" s="1137"/>
      <c r="L30" s="1137">
        <f t="shared" ref="L30:L34" si="21">M30+N30</f>
        <v>0</v>
      </c>
      <c r="M30" s="1137"/>
      <c r="N30" s="1137"/>
      <c r="O30" s="1137">
        <f t="shared" ref="O30:O34" si="22">P30+Q30</f>
        <v>0</v>
      </c>
      <c r="P30" s="1137"/>
      <c r="Q30" s="1137"/>
      <c r="R30" s="1137">
        <f t="shared" ref="R30:R34" si="23">S30+T30</f>
        <v>0</v>
      </c>
      <c r="S30" s="1137"/>
      <c r="T30" s="1137"/>
      <c r="U30" s="1137">
        <f t="shared" ref="U30:U34" si="24">V30+W30</f>
        <v>0</v>
      </c>
      <c r="V30" s="1137"/>
      <c r="W30" s="1137"/>
      <c r="X30" s="1137">
        <f t="shared" ref="X30:X34" si="25">Y30+Z30</f>
        <v>0</v>
      </c>
      <c r="Y30" s="1137"/>
      <c r="Z30" s="1137"/>
      <c r="AA30" s="1159">
        <f t="shared" si="2"/>
        <v>0</v>
      </c>
      <c r="AB30" s="1159">
        <f t="shared" si="3"/>
        <v>0</v>
      </c>
    </row>
    <row r="31" spans="2:28" s="1134" customFormat="1" ht="12.75" customHeight="1" x14ac:dyDescent="0.2">
      <c r="B31" s="1564"/>
      <c r="C31" s="1138"/>
      <c r="D31" s="1565" t="s">
        <v>448</v>
      </c>
      <c r="E31" s="1139"/>
      <c r="F31" s="1140"/>
      <c r="G31" s="1160">
        <f>+E31*F31</f>
        <v>0</v>
      </c>
      <c r="H31" s="1137"/>
      <c r="I31" s="1137">
        <f t="shared" si="20"/>
        <v>0</v>
      </c>
      <c r="J31" s="1137"/>
      <c r="K31" s="1137"/>
      <c r="L31" s="1137">
        <f t="shared" si="21"/>
        <v>0</v>
      </c>
      <c r="M31" s="1137"/>
      <c r="N31" s="1137"/>
      <c r="O31" s="1137">
        <f t="shared" si="22"/>
        <v>0</v>
      </c>
      <c r="P31" s="1137"/>
      <c r="Q31" s="1137"/>
      <c r="R31" s="1137">
        <f t="shared" si="23"/>
        <v>0</v>
      </c>
      <c r="S31" s="1137"/>
      <c r="T31" s="1137"/>
      <c r="U31" s="1137">
        <f t="shared" si="24"/>
        <v>0</v>
      </c>
      <c r="V31" s="1137"/>
      <c r="W31" s="1137"/>
      <c r="X31" s="1137">
        <f t="shared" si="25"/>
        <v>0</v>
      </c>
      <c r="Y31" s="1137"/>
      <c r="Z31" s="1137"/>
      <c r="AA31" s="1159">
        <f t="shared" si="2"/>
        <v>0</v>
      </c>
      <c r="AB31" s="1159">
        <f t="shared" si="3"/>
        <v>0</v>
      </c>
    </row>
    <row r="32" spans="2:28" s="1134" customFormat="1" ht="12.75" customHeight="1" x14ac:dyDescent="0.2">
      <c r="B32" s="1564"/>
      <c r="C32" s="1138"/>
      <c r="D32" s="1565" t="s">
        <v>448</v>
      </c>
      <c r="E32" s="1139"/>
      <c r="F32" s="1140"/>
      <c r="G32" s="1160">
        <f>+E32*F32</f>
        <v>0</v>
      </c>
      <c r="H32" s="1141"/>
      <c r="I32" s="1142">
        <f t="shared" si="20"/>
        <v>0</v>
      </c>
      <c r="J32" s="1142"/>
      <c r="K32" s="1142"/>
      <c r="L32" s="1142">
        <f t="shared" si="21"/>
        <v>0</v>
      </c>
      <c r="M32" s="1142"/>
      <c r="N32" s="1142"/>
      <c r="O32" s="1142">
        <f t="shared" si="22"/>
        <v>0</v>
      </c>
      <c r="P32" s="1142"/>
      <c r="Q32" s="1142"/>
      <c r="R32" s="1142">
        <f t="shared" si="23"/>
        <v>0</v>
      </c>
      <c r="S32" s="1142"/>
      <c r="T32" s="1142"/>
      <c r="U32" s="1142">
        <f t="shared" si="24"/>
        <v>0</v>
      </c>
      <c r="V32" s="1142"/>
      <c r="W32" s="1142"/>
      <c r="X32" s="1142">
        <f t="shared" si="25"/>
        <v>0</v>
      </c>
      <c r="Y32" s="1142"/>
      <c r="Z32" s="1142"/>
      <c r="AA32" s="1159">
        <f t="shared" si="2"/>
        <v>0</v>
      </c>
      <c r="AB32" s="1159">
        <f t="shared" si="3"/>
        <v>0</v>
      </c>
    </row>
    <row r="33" spans="2:28" s="1134" customFormat="1" ht="12.75" customHeight="1" x14ac:dyDescent="0.2">
      <c r="B33" s="1564"/>
      <c r="C33" s="1138"/>
      <c r="D33" s="1565" t="s">
        <v>448</v>
      </c>
      <c r="E33" s="1139"/>
      <c r="F33" s="1140"/>
      <c r="G33" s="1160">
        <f>+E33*F33</f>
        <v>0</v>
      </c>
      <c r="H33" s="1141"/>
      <c r="I33" s="1142">
        <f t="shared" si="20"/>
        <v>0</v>
      </c>
      <c r="J33" s="1142"/>
      <c r="K33" s="1142"/>
      <c r="L33" s="1142">
        <f t="shared" si="21"/>
        <v>0</v>
      </c>
      <c r="M33" s="1142"/>
      <c r="N33" s="1142"/>
      <c r="O33" s="1142">
        <f t="shared" si="22"/>
        <v>0</v>
      </c>
      <c r="P33" s="1142"/>
      <c r="Q33" s="1142"/>
      <c r="R33" s="1142">
        <f t="shared" si="23"/>
        <v>0</v>
      </c>
      <c r="S33" s="1142"/>
      <c r="T33" s="1142"/>
      <c r="U33" s="1142">
        <f t="shared" si="24"/>
        <v>0</v>
      </c>
      <c r="V33" s="1142"/>
      <c r="W33" s="1142"/>
      <c r="X33" s="1142">
        <f t="shared" si="25"/>
        <v>0</v>
      </c>
      <c r="Y33" s="1142"/>
      <c r="Z33" s="1142"/>
      <c r="AA33" s="1159">
        <f t="shared" si="2"/>
        <v>0</v>
      </c>
      <c r="AB33" s="1159">
        <f t="shared" si="3"/>
        <v>0</v>
      </c>
    </row>
    <row r="34" spans="2:28" s="1134" customFormat="1" ht="12.75" customHeight="1" x14ac:dyDescent="0.2">
      <c r="B34" s="1563"/>
      <c r="C34" s="1143"/>
      <c r="D34" s="1566" t="s">
        <v>448</v>
      </c>
      <c r="E34" s="1144"/>
      <c r="F34" s="1145"/>
      <c r="G34" s="1161">
        <f>+E34*F34</f>
        <v>0</v>
      </c>
      <c r="H34" s="1146"/>
      <c r="I34" s="1147">
        <f t="shared" si="20"/>
        <v>0</v>
      </c>
      <c r="J34" s="1147"/>
      <c r="K34" s="1147"/>
      <c r="L34" s="1147">
        <f t="shared" si="21"/>
        <v>0</v>
      </c>
      <c r="M34" s="1147"/>
      <c r="N34" s="1147"/>
      <c r="O34" s="1147">
        <f t="shared" si="22"/>
        <v>0</v>
      </c>
      <c r="P34" s="1147"/>
      <c r="Q34" s="1147"/>
      <c r="R34" s="1147">
        <f t="shared" si="23"/>
        <v>0</v>
      </c>
      <c r="S34" s="1147"/>
      <c r="T34" s="1147"/>
      <c r="U34" s="1147">
        <f t="shared" si="24"/>
        <v>0</v>
      </c>
      <c r="V34" s="1147"/>
      <c r="W34" s="1147"/>
      <c r="X34" s="1147">
        <f t="shared" si="25"/>
        <v>0</v>
      </c>
      <c r="Y34" s="1147"/>
      <c r="Z34" s="1147"/>
      <c r="AA34" s="1159">
        <f t="shared" si="2"/>
        <v>0</v>
      </c>
      <c r="AB34" s="1159">
        <f t="shared" si="3"/>
        <v>0</v>
      </c>
    </row>
    <row r="35" spans="2:28" s="1163" customFormat="1" ht="12.75" customHeight="1" x14ac:dyDescent="0.15">
      <c r="B35" s="1135" t="s">
        <v>419</v>
      </c>
      <c r="C35" s="286" t="s">
        <v>607</v>
      </c>
      <c r="D35" s="14"/>
      <c r="E35" s="1136"/>
      <c r="F35" s="1137"/>
      <c r="G35" s="623">
        <f t="shared" ref="G35:H35" si="26">SUM(G36:G40)</f>
        <v>0</v>
      </c>
      <c r="H35" s="16">
        <f t="shared" si="26"/>
        <v>0</v>
      </c>
      <c r="I35" s="16">
        <f t="shared" ref="I35:Z35" si="27">SUM(I36:I40)</f>
        <v>0</v>
      </c>
      <c r="J35" s="16">
        <f t="shared" si="27"/>
        <v>0</v>
      </c>
      <c r="K35" s="16">
        <f t="shared" si="27"/>
        <v>0</v>
      </c>
      <c r="L35" s="16">
        <f t="shared" si="27"/>
        <v>0</v>
      </c>
      <c r="M35" s="16">
        <f t="shared" si="27"/>
        <v>0</v>
      </c>
      <c r="N35" s="16">
        <f t="shared" si="27"/>
        <v>0</v>
      </c>
      <c r="O35" s="16">
        <f t="shared" si="27"/>
        <v>0</v>
      </c>
      <c r="P35" s="16">
        <f t="shared" si="27"/>
        <v>0</v>
      </c>
      <c r="Q35" s="16">
        <f t="shared" si="27"/>
        <v>0</v>
      </c>
      <c r="R35" s="16">
        <f t="shared" si="27"/>
        <v>0</v>
      </c>
      <c r="S35" s="16">
        <f t="shared" si="27"/>
        <v>0</v>
      </c>
      <c r="T35" s="16">
        <f t="shared" si="27"/>
        <v>0</v>
      </c>
      <c r="U35" s="16">
        <f t="shared" si="27"/>
        <v>0</v>
      </c>
      <c r="V35" s="16">
        <f t="shared" si="27"/>
        <v>0</v>
      </c>
      <c r="W35" s="16">
        <f t="shared" si="27"/>
        <v>0</v>
      </c>
      <c r="X35" s="16">
        <f t="shared" si="27"/>
        <v>0</v>
      </c>
      <c r="Y35" s="16">
        <f t="shared" si="27"/>
        <v>0</v>
      </c>
      <c r="Z35" s="16">
        <f t="shared" si="27"/>
        <v>0</v>
      </c>
      <c r="AA35" s="1159">
        <f t="shared" si="2"/>
        <v>0</v>
      </c>
      <c r="AB35" s="1159">
        <f t="shared" si="3"/>
        <v>0</v>
      </c>
    </row>
    <row r="36" spans="2:28" s="1134" customFormat="1" ht="12.75" customHeight="1" x14ac:dyDescent="0.2">
      <c r="B36" s="1564"/>
      <c r="C36" s="1138"/>
      <c r="D36" s="1565" t="s">
        <v>448</v>
      </c>
      <c r="E36" s="1139"/>
      <c r="F36" s="1140"/>
      <c r="G36" s="1160">
        <f>+E36*F36</f>
        <v>0</v>
      </c>
      <c r="H36" s="1137"/>
      <c r="I36" s="1142">
        <f t="shared" ref="I36:I40" si="28">J36+K36</f>
        <v>0</v>
      </c>
      <c r="J36" s="1142"/>
      <c r="K36" s="1142"/>
      <c r="L36" s="1142">
        <f t="shared" ref="L36:L40" si="29">M36+N36</f>
        <v>0</v>
      </c>
      <c r="M36" s="1142"/>
      <c r="N36" s="1142"/>
      <c r="O36" s="1142">
        <f t="shared" ref="O36:O40" si="30">P36+Q36</f>
        <v>0</v>
      </c>
      <c r="P36" s="1142"/>
      <c r="Q36" s="1142"/>
      <c r="R36" s="1142">
        <f t="shared" ref="R36:R40" si="31">S36+T36</f>
        <v>0</v>
      </c>
      <c r="S36" s="1142"/>
      <c r="T36" s="1142"/>
      <c r="U36" s="1142">
        <f t="shared" ref="U36:U40" si="32">V36+W36</f>
        <v>0</v>
      </c>
      <c r="V36" s="1142"/>
      <c r="W36" s="1142"/>
      <c r="X36" s="1142">
        <f t="shared" ref="X36:X40" si="33">Y36+Z36</f>
        <v>0</v>
      </c>
      <c r="Y36" s="1142"/>
      <c r="Z36" s="1142"/>
      <c r="AA36" s="1159">
        <f t="shared" si="2"/>
        <v>0</v>
      </c>
      <c r="AB36" s="1159">
        <f t="shared" si="3"/>
        <v>0</v>
      </c>
    </row>
    <row r="37" spans="2:28" s="1134" customFormat="1" ht="12.75" customHeight="1" x14ac:dyDescent="0.2">
      <c r="B37" s="1564"/>
      <c r="C37" s="1138"/>
      <c r="D37" s="1565" t="s">
        <v>448</v>
      </c>
      <c r="E37" s="1139"/>
      <c r="F37" s="1140"/>
      <c r="G37" s="1160">
        <f>+E37*F37</f>
        <v>0</v>
      </c>
      <c r="H37" s="1137"/>
      <c r="I37" s="1142">
        <f t="shared" si="28"/>
        <v>0</v>
      </c>
      <c r="J37" s="1142"/>
      <c r="K37" s="1142"/>
      <c r="L37" s="1142">
        <f t="shared" si="29"/>
        <v>0</v>
      </c>
      <c r="M37" s="1142"/>
      <c r="N37" s="1142"/>
      <c r="O37" s="1142">
        <f t="shared" si="30"/>
        <v>0</v>
      </c>
      <c r="P37" s="1142"/>
      <c r="Q37" s="1142"/>
      <c r="R37" s="1142">
        <f t="shared" si="31"/>
        <v>0</v>
      </c>
      <c r="S37" s="1142"/>
      <c r="T37" s="1142"/>
      <c r="U37" s="1142">
        <f t="shared" si="32"/>
        <v>0</v>
      </c>
      <c r="V37" s="1142"/>
      <c r="W37" s="1142"/>
      <c r="X37" s="1142">
        <f t="shared" si="33"/>
        <v>0</v>
      </c>
      <c r="Y37" s="1142"/>
      <c r="Z37" s="1142"/>
      <c r="AA37" s="1159">
        <f t="shared" si="2"/>
        <v>0</v>
      </c>
      <c r="AB37" s="1159">
        <f t="shared" si="3"/>
        <v>0</v>
      </c>
    </row>
    <row r="38" spans="2:28" s="1134" customFormat="1" ht="12.75" customHeight="1" x14ac:dyDescent="0.2">
      <c r="B38" s="1564"/>
      <c r="C38" s="1138"/>
      <c r="D38" s="1565" t="s">
        <v>448</v>
      </c>
      <c r="E38" s="1139"/>
      <c r="F38" s="1140"/>
      <c r="G38" s="1160">
        <f>+E38*F38</f>
        <v>0</v>
      </c>
      <c r="H38" s="1141"/>
      <c r="I38" s="1142">
        <f t="shared" si="28"/>
        <v>0</v>
      </c>
      <c r="J38" s="1142"/>
      <c r="K38" s="1142"/>
      <c r="L38" s="1142">
        <f t="shared" si="29"/>
        <v>0</v>
      </c>
      <c r="M38" s="1142"/>
      <c r="N38" s="1142"/>
      <c r="O38" s="1142">
        <f t="shared" si="30"/>
        <v>0</v>
      </c>
      <c r="P38" s="1142"/>
      <c r="Q38" s="1142"/>
      <c r="R38" s="1142">
        <f t="shared" si="31"/>
        <v>0</v>
      </c>
      <c r="S38" s="1142"/>
      <c r="T38" s="1142"/>
      <c r="U38" s="1142">
        <f t="shared" si="32"/>
        <v>0</v>
      </c>
      <c r="V38" s="1142"/>
      <c r="W38" s="1142"/>
      <c r="X38" s="1142">
        <f t="shared" si="33"/>
        <v>0</v>
      </c>
      <c r="Y38" s="1142"/>
      <c r="Z38" s="1142"/>
      <c r="AA38" s="1159">
        <f t="shared" si="2"/>
        <v>0</v>
      </c>
      <c r="AB38" s="1159">
        <f t="shared" si="3"/>
        <v>0</v>
      </c>
    </row>
    <row r="39" spans="2:28" s="1134" customFormat="1" ht="12.75" customHeight="1" x14ac:dyDescent="0.2">
      <c r="B39" s="1564"/>
      <c r="C39" s="1138"/>
      <c r="D39" s="1565" t="s">
        <v>448</v>
      </c>
      <c r="E39" s="1139"/>
      <c r="F39" s="1140"/>
      <c r="G39" s="1160">
        <f>+E39*F39</f>
        <v>0</v>
      </c>
      <c r="H39" s="1141"/>
      <c r="I39" s="1142">
        <f t="shared" si="28"/>
        <v>0</v>
      </c>
      <c r="J39" s="1142"/>
      <c r="K39" s="1142"/>
      <c r="L39" s="1142">
        <f t="shared" si="29"/>
        <v>0</v>
      </c>
      <c r="M39" s="1142"/>
      <c r="N39" s="1142"/>
      <c r="O39" s="1142">
        <f t="shared" si="30"/>
        <v>0</v>
      </c>
      <c r="P39" s="1142"/>
      <c r="Q39" s="1142"/>
      <c r="R39" s="1142">
        <f t="shared" si="31"/>
        <v>0</v>
      </c>
      <c r="S39" s="1142"/>
      <c r="T39" s="1142"/>
      <c r="U39" s="1142">
        <f t="shared" si="32"/>
        <v>0</v>
      </c>
      <c r="V39" s="1142"/>
      <c r="W39" s="1142"/>
      <c r="X39" s="1142">
        <f t="shared" si="33"/>
        <v>0</v>
      </c>
      <c r="Y39" s="1142"/>
      <c r="Z39" s="1142"/>
      <c r="AA39" s="1159">
        <f t="shared" si="2"/>
        <v>0</v>
      </c>
      <c r="AB39" s="1159">
        <f t="shared" si="3"/>
        <v>0</v>
      </c>
    </row>
    <row r="40" spans="2:28" s="1134" customFormat="1" ht="12.75" customHeight="1" x14ac:dyDescent="0.2">
      <c r="B40" s="1563"/>
      <c r="C40" s="1143"/>
      <c r="D40" s="1566" t="s">
        <v>448</v>
      </c>
      <c r="E40" s="1144"/>
      <c r="F40" s="1145"/>
      <c r="G40" s="1161">
        <f>+E40*F40</f>
        <v>0</v>
      </c>
      <c r="H40" s="1146"/>
      <c r="I40" s="1147">
        <f t="shared" si="28"/>
        <v>0</v>
      </c>
      <c r="J40" s="1147"/>
      <c r="K40" s="1147"/>
      <c r="L40" s="1147">
        <f t="shared" si="29"/>
        <v>0</v>
      </c>
      <c r="M40" s="1147"/>
      <c r="N40" s="1147"/>
      <c r="O40" s="1147">
        <f t="shared" si="30"/>
        <v>0</v>
      </c>
      <c r="P40" s="1147"/>
      <c r="Q40" s="1147"/>
      <c r="R40" s="1147">
        <f t="shared" si="31"/>
        <v>0</v>
      </c>
      <c r="S40" s="1147"/>
      <c r="T40" s="1147"/>
      <c r="U40" s="1147">
        <f t="shared" si="32"/>
        <v>0</v>
      </c>
      <c r="V40" s="1147"/>
      <c r="W40" s="1147"/>
      <c r="X40" s="1147">
        <f t="shared" si="33"/>
        <v>0</v>
      </c>
      <c r="Y40" s="1147"/>
      <c r="Z40" s="1147"/>
      <c r="AA40" s="1159">
        <f t="shared" si="2"/>
        <v>0</v>
      </c>
      <c r="AB40" s="1159">
        <f t="shared" si="3"/>
        <v>0</v>
      </c>
    </row>
    <row r="41" spans="2:28" s="1163" customFormat="1" ht="12.75" customHeight="1" x14ac:dyDescent="0.15">
      <c r="B41" s="1135" t="s">
        <v>419</v>
      </c>
      <c r="C41" s="286" t="s">
        <v>608</v>
      </c>
      <c r="D41" s="14"/>
      <c r="E41" s="1136"/>
      <c r="F41" s="1137"/>
      <c r="G41" s="623">
        <f t="shared" ref="G41:H41" si="34">SUM(G42:G46)</f>
        <v>0</v>
      </c>
      <c r="H41" s="16">
        <f t="shared" si="34"/>
        <v>0</v>
      </c>
      <c r="I41" s="20">
        <f t="shared" ref="I41:Z41" si="35">SUM(I42:I46)</f>
        <v>0</v>
      </c>
      <c r="J41" s="20">
        <f t="shared" si="35"/>
        <v>0</v>
      </c>
      <c r="K41" s="20">
        <f t="shared" si="35"/>
        <v>0</v>
      </c>
      <c r="L41" s="20">
        <f t="shared" si="35"/>
        <v>0</v>
      </c>
      <c r="M41" s="20">
        <f t="shared" si="35"/>
        <v>0</v>
      </c>
      <c r="N41" s="20">
        <f t="shared" si="35"/>
        <v>0</v>
      </c>
      <c r="O41" s="20">
        <f t="shared" si="35"/>
        <v>0</v>
      </c>
      <c r="P41" s="20">
        <f t="shared" si="35"/>
        <v>0</v>
      </c>
      <c r="Q41" s="20">
        <f t="shared" si="35"/>
        <v>0</v>
      </c>
      <c r="R41" s="20">
        <f t="shared" si="35"/>
        <v>0</v>
      </c>
      <c r="S41" s="20">
        <f t="shared" si="35"/>
        <v>0</v>
      </c>
      <c r="T41" s="20">
        <f t="shared" si="35"/>
        <v>0</v>
      </c>
      <c r="U41" s="20">
        <f t="shared" si="35"/>
        <v>0</v>
      </c>
      <c r="V41" s="20">
        <f t="shared" si="35"/>
        <v>0</v>
      </c>
      <c r="W41" s="20">
        <f t="shared" si="35"/>
        <v>0</v>
      </c>
      <c r="X41" s="20">
        <f t="shared" si="35"/>
        <v>0</v>
      </c>
      <c r="Y41" s="20">
        <f t="shared" si="35"/>
        <v>0</v>
      </c>
      <c r="Z41" s="20">
        <f t="shared" si="35"/>
        <v>0</v>
      </c>
      <c r="AA41" s="1159">
        <f t="shared" si="2"/>
        <v>0</v>
      </c>
      <c r="AB41" s="1159">
        <f t="shared" si="3"/>
        <v>0</v>
      </c>
    </row>
    <row r="42" spans="2:28" s="1134" customFormat="1" ht="12.75" customHeight="1" x14ac:dyDescent="0.2">
      <c r="B42" s="1564"/>
      <c r="C42" s="1138"/>
      <c r="D42" s="1565" t="s">
        <v>448</v>
      </c>
      <c r="E42" s="1139"/>
      <c r="F42" s="1140"/>
      <c r="G42" s="1160">
        <f>+E42*F42</f>
        <v>0</v>
      </c>
      <c r="H42" s="1137"/>
      <c r="I42" s="1137">
        <f t="shared" ref="I42:I46" si="36">J42+K42</f>
        <v>0</v>
      </c>
      <c r="J42" s="1137"/>
      <c r="K42" s="1137"/>
      <c r="L42" s="1137">
        <f t="shared" ref="L42:L46" si="37">M42+N42</f>
        <v>0</v>
      </c>
      <c r="M42" s="1137"/>
      <c r="N42" s="1137"/>
      <c r="O42" s="1137">
        <f t="shared" ref="O42:O46" si="38">P42+Q42</f>
        <v>0</v>
      </c>
      <c r="P42" s="1137"/>
      <c r="Q42" s="1137"/>
      <c r="R42" s="1137">
        <f t="shared" ref="R42:R46" si="39">S42+T42</f>
        <v>0</v>
      </c>
      <c r="S42" s="1137"/>
      <c r="T42" s="1137"/>
      <c r="U42" s="1137">
        <f t="shared" ref="U42:U46" si="40">V42+W42</f>
        <v>0</v>
      </c>
      <c r="V42" s="1137"/>
      <c r="W42" s="1137"/>
      <c r="X42" s="1137">
        <f t="shared" ref="X42:X46" si="41">Y42+Z42</f>
        <v>0</v>
      </c>
      <c r="Y42" s="1137"/>
      <c r="Z42" s="1137"/>
      <c r="AA42" s="1159">
        <f t="shared" si="2"/>
        <v>0</v>
      </c>
      <c r="AB42" s="1159">
        <f t="shared" si="3"/>
        <v>0</v>
      </c>
    </row>
    <row r="43" spans="2:28" s="1134" customFormat="1" ht="12.75" customHeight="1" x14ac:dyDescent="0.2">
      <c r="B43" s="1564"/>
      <c r="C43" s="1138"/>
      <c r="D43" s="1565" t="s">
        <v>448</v>
      </c>
      <c r="E43" s="1139"/>
      <c r="F43" s="1140"/>
      <c r="G43" s="1160">
        <f>+E43*F43</f>
        <v>0</v>
      </c>
      <c r="H43" s="1137"/>
      <c r="I43" s="1137">
        <f t="shared" si="36"/>
        <v>0</v>
      </c>
      <c r="J43" s="1137"/>
      <c r="K43" s="1137"/>
      <c r="L43" s="1137">
        <f t="shared" si="37"/>
        <v>0</v>
      </c>
      <c r="M43" s="1137"/>
      <c r="N43" s="1137"/>
      <c r="O43" s="1137">
        <f t="shared" si="38"/>
        <v>0</v>
      </c>
      <c r="P43" s="1137"/>
      <c r="Q43" s="1137"/>
      <c r="R43" s="1137">
        <f t="shared" si="39"/>
        <v>0</v>
      </c>
      <c r="S43" s="1137"/>
      <c r="T43" s="1137"/>
      <c r="U43" s="1137">
        <f t="shared" si="40"/>
        <v>0</v>
      </c>
      <c r="V43" s="1137"/>
      <c r="W43" s="1137"/>
      <c r="X43" s="1137">
        <f t="shared" si="41"/>
        <v>0</v>
      </c>
      <c r="Y43" s="1137"/>
      <c r="Z43" s="1137"/>
      <c r="AA43" s="1159">
        <f t="shared" si="2"/>
        <v>0</v>
      </c>
      <c r="AB43" s="1159">
        <f t="shared" si="3"/>
        <v>0</v>
      </c>
    </row>
    <row r="44" spans="2:28" s="1134" customFormat="1" ht="12.75" customHeight="1" x14ac:dyDescent="0.2">
      <c r="B44" s="1564"/>
      <c r="C44" s="1138"/>
      <c r="D44" s="1565" t="s">
        <v>448</v>
      </c>
      <c r="E44" s="1139"/>
      <c r="F44" s="1140"/>
      <c r="G44" s="1160">
        <f>+E44*F44</f>
        <v>0</v>
      </c>
      <c r="H44" s="1141"/>
      <c r="I44" s="1142">
        <f t="shared" si="36"/>
        <v>0</v>
      </c>
      <c r="J44" s="1142"/>
      <c r="K44" s="1142"/>
      <c r="L44" s="1142">
        <f t="shared" si="37"/>
        <v>0</v>
      </c>
      <c r="M44" s="1142"/>
      <c r="N44" s="1142"/>
      <c r="O44" s="1142">
        <f t="shared" si="38"/>
        <v>0</v>
      </c>
      <c r="P44" s="1142"/>
      <c r="Q44" s="1142"/>
      <c r="R44" s="1142">
        <f t="shared" si="39"/>
        <v>0</v>
      </c>
      <c r="S44" s="1142"/>
      <c r="T44" s="1142"/>
      <c r="U44" s="1142">
        <f t="shared" si="40"/>
        <v>0</v>
      </c>
      <c r="V44" s="1142"/>
      <c r="W44" s="1142"/>
      <c r="X44" s="1142">
        <f t="shared" si="41"/>
        <v>0</v>
      </c>
      <c r="Y44" s="1142"/>
      <c r="Z44" s="1142"/>
      <c r="AA44" s="1159">
        <f t="shared" si="2"/>
        <v>0</v>
      </c>
      <c r="AB44" s="1159">
        <f t="shared" si="3"/>
        <v>0</v>
      </c>
    </row>
    <row r="45" spans="2:28" s="1134" customFormat="1" ht="12.75" customHeight="1" x14ac:dyDescent="0.2">
      <c r="B45" s="1564"/>
      <c r="C45" s="1138"/>
      <c r="D45" s="1565" t="s">
        <v>448</v>
      </c>
      <c r="E45" s="1139"/>
      <c r="F45" s="1140"/>
      <c r="G45" s="1160">
        <f>+E45*F45</f>
        <v>0</v>
      </c>
      <c r="H45" s="1141"/>
      <c r="I45" s="1142">
        <f t="shared" si="36"/>
        <v>0</v>
      </c>
      <c r="J45" s="1142"/>
      <c r="K45" s="1142"/>
      <c r="L45" s="1142">
        <f t="shared" si="37"/>
        <v>0</v>
      </c>
      <c r="M45" s="1142"/>
      <c r="N45" s="1142"/>
      <c r="O45" s="1142">
        <f t="shared" si="38"/>
        <v>0</v>
      </c>
      <c r="P45" s="1142"/>
      <c r="Q45" s="1142"/>
      <c r="R45" s="1142">
        <f t="shared" si="39"/>
        <v>0</v>
      </c>
      <c r="S45" s="1142"/>
      <c r="T45" s="1142"/>
      <c r="U45" s="1142">
        <f t="shared" si="40"/>
        <v>0</v>
      </c>
      <c r="V45" s="1142"/>
      <c r="W45" s="1142"/>
      <c r="X45" s="1142">
        <f t="shared" si="41"/>
        <v>0</v>
      </c>
      <c r="Y45" s="1142"/>
      <c r="Z45" s="1142"/>
      <c r="AA45" s="1159">
        <f t="shared" si="2"/>
        <v>0</v>
      </c>
      <c r="AB45" s="1159">
        <f t="shared" si="3"/>
        <v>0</v>
      </c>
    </row>
    <row r="46" spans="2:28" s="1134" customFormat="1" ht="12.75" customHeight="1" x14ac:dyDescent="0.2">
      <c r="B46" s="1563"/>
      <c r="C46" s="1143"/>
      <c r="D46" s="1566" t="s">
        <v>448</v>
      </c>
      <c r="E46" s="1144"/>
      <c r="F46" s="1145"/>
      <c r="G46" s="1160">
        <f>+E46*F46</f>
        <v>0</v>
      </c>
      <c r="H46" s="1141"/>
      <c r="I46" s="1142">
        <f t="shared" si="36"/>
        <v>0</v>
      </c>
      <c r="J46" s="1142"/>
      <c r="K46" s="1142"/>
      <c r="L46" s="1142">
        <f t="shared" si="37"/>
        <v>0</v>
      </c>
      <c r="M46" s="1142"/>
      <c r="N46" s="1142"/>
      <c r="O46" s="1142">
        <f t="shared" si="38"/>
        <v>0</v>
      </c>
      <c r="P46" s="1142"/>
      <c r="Q46" s="1142"/>
      <c r="R46" s="1142">
        <f t="shared" si="39"/>
        <v>0</v>
      </c>
      <c r="S46" s="1142"/>
      <c r="T46" s="1142"/>
      <c r="U46" s="1142">
        <f t="shared" si="40"/>
        <v>0</v>
      </c>
      <c r="V46" s="1142"/>
      <c r="W46" s="1142"/>
      <c r="X46" s="1142">
        <f t="shared" si="41"/>
        <v>0</v>
      </c>
      <c r="Y46" s="1142"/>
      <c r="Z46" s="1142"/>
      <c r="AA46" s="1159">
        <f t="shared" si="2"/>
        <v>0</v>
      </c>
      <c r="AB46" s="1159">
        <f t="shared" si="3"/>
        <v>0</v>
      </c>
    </row>
    <row r="47" spans="2:28" s="1151" customFormat="1" ht="26.25" customHeight="1" x14ac:dyDescent="0.15">
      <c r="B47" s="52">
        <f>+'CRONOGRAMA ACTIVIDADES'!C103</f>
        <v>0</v>
      </c>
      <c r="C47" s="232" t="str">
        <f>+'CRONOGRAMA ACTIVIDADES'!B103</f>
        <v>4.1.2</v>
      </c>
      <c r="D47" s="625" t="str">
        <f>+'CRONOGRAMA ACTIVIDADES'!D103</f>
        <v>Unidad medida</v>
      </c>
      <c r="E47" s="626">
        <f>+'CRONOGRAMA ACTIVIDADES'!E103</f>
        <v>0</v>
      </c>
      <c r="F47" s="624"/>
      <c r="G47" s="624">
        <f t="shared" ref="G47:Z47" si="42">+G49+G55+G61+G67+G73</f>
        <v>0</v>
      </c>
      <c r="H47" s="12">
        <f t="shared" si="42"/>
        <v>0</v>
      </c>
      <c r="I47" s="12">
        <f t="shared" si="42"/>
        <v>0</v>
      </c>
      <c r="J47" s="12">
        <f t="shared" si="42"/>
        <v>0</v>
      </c>
      <c r="K47" s="12">
        <f t="shared" si="42"/>
        <v>0</v>
      </c>
      <c r="L47" s="12">
        <f t="shared" si="42"/>
        <v>0</v>
      </c>
      <c r="M47" s="12">
        <f t="shared" si="42"/>
        <v>0</v>
      </c>
      <c r="N47" s="12">
        <f t="shared" si="42"/>
        <v>0</v>
      </c>
      <c r="O47" s="12">
        <f t="shared" si="42"/>
        <v>0</v>
      </c>
      <c r="P47" s="12">
        <f t="shared" si="42"/>
        <v>0</v>
      </c>
      <c r="Q47" s="12">
        <f t="shared" si="42"/>
        <v>0</v>
      </c>
      <c r="R47" s="12">
        <f t="shared" si="42"/>
        <v>0</v>
      </c>
      <c r="S47" s="12">
        <f t="shared" si="42"/>
        <v>0</v>
      </c>
      <c r="T47" s="12">
        <f t="shared" si="42"/>
        <v>0</v>
      </c>
      <c r="U47" s="12">
        <f t="shared" si="42"/>
        <v>0</v>
      </c>
      <c r="V47" s="12">
        <f t="shared" si="42"/>
        <v>0</v>
      </c>
      <c r="W47" s="12">
        <f t="shared" si="42"/>
        <v>0</v>
      </c>
      <c r="X47" s="12">
        <f t="shared" si="42"/>
        <v>0</v>
      </c>
      <c r="Y47" s="12">
        <f t="shared" si="42"/>
        <v>0</v>
      </c>
      <c r="Z47" s="12">
        <f t="shared" si="42"/>
        <v>0</v>
      </c>
      <c r="AA47" s="1159">
        <f>X47+U47+R47+O47+L47+I47+H47</f>
        <v>0</v>
      </c>
      <c r="AB47" s="1159">
        <f>+AA47-G47</f>
        <v>0</v>
      </c>
    </row>
    <row r="48" spans="2:28" s="1134" customFormat="1" ht="26.25" customHeight="1" x14ac:dyDescent="0.15">
      <c r="B48" s="633" t="s">
        <v>768</v>
      </c>
      <c r="C48" s="634"/>
      <c r="D48" s="2014"/>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6"/>
      <c r="AA48" s="1163"/>
      <c r="AB48" s="1163"/>
    </row>
    <row r="49" spans="2:28" s="1163" customFormat="1" ht="12.75" customHeight="1" x14ac:dyDescent="0.15">
      <c r="B49" s="1135" t="s">
        <v>419</v>
      </c>
      <c r="C49" s="286" t="s">
        <v>609</v>
      </c>
      <c r="D49" s="14"/>
      <c r="E49" s="1136"/>
      <c r="F49" s="1137"/>
      <c r="G49" s="623">
        <f t="shared" ref="G49:Z49" si="43">SUM(G50:G54)</f>
        <v>0</v>
      </c>
      <c r="H49" s="16">
        <f t="shared" si="43"/>
        <v>0</v>
      </c>
      <c r="I49" s="16">
        <f t="shared" si="43"/>
        <v>0</v>
      </c>
      <c r="J49" s="16">
        <f t="shared" si="43"/>
        <v>0</v>
      </c>
      <c r="K49" s="16">
        <f t="shared" si="43"/>
        <v>0</v>
      </c>
      <c r="L49" s="16">
        <f t="shared" si="43"/>
        <v>0</v>
      </c>
      <c r="M49" s="16">
        <f t="shared" si="43"/>
        <v>0</v>
      </c>
      <c r="N49" s="16">
        <f t="shared" si="43"/>
        <v>0</v>
      </c>
      <c r="O49" s="16">
        <f t="shared" si="43"/>
        <v>0</v>
      </c>
      <c r="P49" s="16">
        <f t="shared" si="43"/>
        <v>0</v>
      </c>
      <c r="Q49" s="16">
        <f t="shared" si="43"/>
        <v>0</v>
      </c>
      <c r="R49" s="16">
        <f t="shared" si="43"/>
        <v>0</v>
      </c>
      <c r="S49" s="16">
        <f t="shared" si="43"/>
        <v>0</v>
      </c>
      <c r="T49" s="16">
        <f t="shared" si="43"/>
        <v>0</v>
      </c>
      <c r="U49" s="16">
        <f t="shared" si="43"/>
        <v>0</v>
      </c>
      <c r="V49" s="16">
        <f t="shared" si="43"/>
        <v>0</v>
      </c>
      <c r="W49" s="16">
        <f t="shared" si="43"/>
        <v>0</v>
      </c>
      <c r="X49" s="16">
        <f t="shared" si="43"/>
        <v>0</v>
      </c>
      <c r="Y49" s="16">
        <f t="shared" si="43"/>
        <v>0</v>
      </c>
      <c r="Z49" s="16">
        <f t="shared" si="43"/>
        <v>0</v>
      </c>
      <c r="AA49" s="1159">
        <f t="shared" ref="AA49:AA78" si="44">X49+U49+R49+O49+L49+I49+H49</f>
        <v>0</v>
      </c>
      <c r="AB49" s="1159">
        <f t="shared" ref="AB49:AB78" si="45">+AA49-G49</f>
        <v>0</v>
      </c>
    </row>
    <row r="50" spans="2:28" s="1134" customFormat="1" ht="12.75" customHeight="1" x14ac:dyDescent="0.2">
      <c r="B50" s="1564"/>
      <c r="C50" s="1138"/>
      <c r="D50" s="1565" t="s">
        <v>448</v>
      </c>
      <c r="E50" s="1139"/>
      <c r="F50" s="1140"/>
      <c r="G50" s="1160">
        <f>+E50*F50</f>
        <v>0</v>
      </c>
      <c r="H50" s="1137"/>
      <c r="I50" s="1137">
        <f t="shared" ref="I50:I54" si="46">J50+K50</f>
        <v>0</v>
      </c>
      <c r="J50" s="1137"/>
      <c r="K50" s="1137"/>
      <c r="L50" s="1137">
        <f t="shared" ref="L50:L54" si="47">M50+N50</f>
        <v>0</v>
      </c>
      <c r="M50" s="1137"/>
      <c r="N50" s="1137"/>
      <c r="O50" s="1137">
        <f t="shared" ref="O50:O54" si="48">P50+Q50</f>
        <v>0</v>
      </c>
      <c r="P50" s="1137"/>
      <c r="Q50" s="1137"/>
      <c r="R50" s="1137">
        <f t="shared" ref="R50:R54" si="49">S50+T50</f>
        <v>0</v>
      </c>
      <c r="S50" s="1137"/>
      <c r="T50" s="1137"/>
      <c r="U50" s="1137">
        <f t="shared" ref="U50:U54" si="50">V50+W50</f>
        <v>0</v>
      </c>
      <c r="V50" s="1137"/>
      <c r="W50" s="1137"/>
      <c r="X50" s="1137">
        <f t="shared" ref="X50:X54" si="51">Y50+Z50</f>
        <v>0</v>
      </c>
      <c r="Y50" s="1137"/>
      <c r="Z50" s="1137"/>
      <c r="AA50" s="1159">
        <f t="shared" si="44"/>
        <v>0</v>
      </c>
      <c r="AB50" s="1159">
        <f t="shared" si="45"/>
        <v>0</v>
      </c>
    </row>
    <row r="51" spans="2:28" s="1134" customFormat="1" ht="12.75" customHeight="1" x14ac:dyDescent="0.2">
      <c r="B51" s="1564"/>
      <c r="C51" s="1138"/>
      <c r="D51" s="1565" t="s">
        <v>448</v>
      </c>
      <c r="E51" s="1139"/>
      <c r="F51" s="1140"/>
      <c r="G51" s="1160">
        <f>+E51*F51</f>
        <v>0</v>
      </c>
      <c r="H51" s="1137"/>
      <c r="I51" s="1137">
        <f t="shared" si="46"/>
        <v>0</v>
      </c>
      <c r="J51" s="1137"/>
      <c r="K51" s="1137"/>
      <c r="L51" s="1137">
        <f t="shared" si="47"/>
        <v>0</v>
      </c>
      <c r="M51" s="1137"/>
      <c r="N51" s="1137"/>
      <c r="O51" s="1137">
        <f t="shared" si="48"/>
        <v>0</v>
      </c>
      <c r="P51" s="1137"/>
      <c r="Q51" s="1137"/>
      <c r="R51" s="1137">
        <f t="shared" si="49"/>
        <v>0</v>
      </c>
      <c r="S51" s="1137"/>
      <c r="T51" s="1137"/>
      <c r="U51" s="1137">
        <f t="shared" si="50"/>
        <v>0</v>
      </c>
      <c r="V51" s="1137"/>
      <c r="W51" s="1137"/>
      <c r="X51" s="1137">
        <f t="shared" si="51"/>
        <v>0</v>
      </c>
      <c r="Y51" s="1137"/>
      <c r="Z51" s="1137"/>
      <c r="AA51" s="1159">
        <f t="shared" si="44"/>
        <v>0</v>
      </c>
      <c r="AB51" s="1159">
        <f t="shared" si="45"/>
        <v>0</v>
      </c>
    </row>
    <row r="52" spans="2:28" s="1134" customFormat="1" ht="12.75" customHeight="1" x14ac:dyDescent="0.2">
      <c r="B52" s="1564"/>
      <c r="C52" s="1138"/>
      <c r="D52" s="1565" t="s">
        <v>448</v>
      </c>
      <c r="E52" s="1139"/>
      <c r="F52" s="1140"/>
      <c r="G52" s="1160">
        <f>+E52*F52</f>
        <v>0</v>
      </c>
      <c r="H52" s="1141"/>
      <c r="I52" s="1142">
        <f t="shared" si="46"/>
        <v>0</v>
      </c>
      <c r="J52" s="1142"/>
      <c r="K52" s="1142"/>
      <c r="L52" s="1142">
        <f t="shared" si="47"/>
        <v>0</v>
      </c>
      <c r="M52" s="1142"/>
      <c r="N52" s="1142"/>
      <c r="O52" s="1142">
        <f t="shared" si="48"/>
        <v>0</v>
      </c>
      <c r="P52" s="1142"/>
      <c r="Q52" s="1142"/>
      <c r="R52" s="1142">
        <f t="shared" si="49"/>
        <v>0</v>
      </c>
      <c r="S52" s="1142"/>
      <c r="T52" s="1142"/>
      <c r="U52" s="1142">
        <f t="shared" si="50"/>
        <v>0</v>
      </c>
      <c r="V52" s="1142"/>
      <c r="W52" s="1142"/>
      <c r="X52" s="1142">
        <f t="shared" si="51"/>
        <v>0</v>
      </c>
      <c r="Y52" s="1142"/>
      <c r="Z52" s="1142"/>
      <c r="AA52" s="1159">
        <f t="shared" si="44"/>
        <v>0</v>
      </c>
      <c r="AB52" s="1159">
        <f t="shared" si="45"/>
        <v>0</v>
      </c>
    </row>
    <row r="53" spans="2:28" s="1134" customFormat="1" ht="12.75" customHeight="1" x14ac:dyDescent="0.2">
      <c r="B53" s="1564"/>
      <c r="C53" s="1138"/>
      <c r="D53" s="1565" t="s">
        <v>448</v>
      </c>
      <c r="E53" s="1139"/>
      <c r="F53" s="1140"/>
      <c r="G53" s="1160">
        <f>+E53*F53</f>
        <v>0</v>
      </c>
      <c r="H53" s="1141"/>
      <c r="I53" s="1142">
        <f t="shared" si="46"/>
        <v>0</v>
      </c>
      <c r="J53" s="1142"/>
      <c r="K53" s="1142"/>
      <c r="L53" s="1142">
        <f t="shared" si="47"/>
        <v>0</v>
      </c>
      <c r="M53" s="1142"/>
      <c r="N53" s="1142"/>
      <c r="O53" s="1142">
        <f t="shared" si="48"/>
        <v>0</v>
      </c>
      <c r="P53" s="1142"/>
      <c r="Q53" s="1142"/>
      <c r="R53" s="1142">
        <f t="shared" si="49"/>
        <v>0</v>
      </c>
      <c r="S53" s="1142"/>
      <c r="T53" s="1142"/>
      <c r="U53" s="1142">
        <f t="shared" si="50"/>
        <v>0</v>
      </c>
      <c r="V53" s="1142"/>
      <c r="W53" s="1142"/>
      <c r="X53" s="1142">
        <f t="shared" si="51"/>
        <v>0</v>
      </c>
      <c r="Y53" s="1142"/>
      <c r="Z53" s="1142"/>
      <c r="AA53" s="1159">
        <f t="shared" si="44"/>
        <v>0</v>
      </c>
      <c r="AB53" s="1159">
        <f t="shared" si="45"/>
        <v>0</v>
      </c>
    </row>
    <row r="54" spans="2:28" s="1134" customFormat="1" ht="12.75" customHeight="1" x14ac:dyDescent="0.2">
      <c r="B54" s="1563"/>
      <c r="C54" s="1143"/>
      <c r="D54" s="1566" t="s">
        <v>448</v>
      </c>
      <c r="E54" s="1144"/>
      <c r="F54" s="1145"/>
      <c r="G54" s="1161">
        <f>+E54*F54</f>
        <v>0</v>
      </c>
      <c r="H54" s="1146"/>
      <c r="I54" s="1147">
        <f t="shared" si="46"/>
        <v>0</v>
      </c>
      <c r="J54" s="1147"/>
      <c r="K54" s="1147"/>
      <c r="L54" s="1147">
        <f t="shared" si="47"/>
        <v>0</v>
      </c>
      <c r="M54" s="1147"/>
      <c r="N54" s="1147"/>
      <c r="O54" s="1147">
        <f t="shared" si="48"/>
        <v>0</v>
      </c>
      <c r="P54" s="1147"/>
      <c r="Q54" s="1147"/>
      <c r="R54" s="1147">
        <f t="shared" si="49"/>
        <v>0</v>
      </c>
      <c r="S54" s="1147"/>
      <c r="T54" s="1147"/>
      <c r="U54" s="1147">
        <f t="shared" si="50"/>
        <v>0</v>
      </c>
      <c r="V54" s="1147"/>
      <c r="W54" s="1147"/>
      <c r="X54" s="1147">
        <f t="shared" si="51"/>
        <v>0</v>
      </c>
      <c r="Y54" s="1147"/>
      <c r="Z54" s="1147"/>
      <c r="AA54" s="1159">
        <f t="shared" si="44"/>
        <v>0</v>
      </c>
      <c r="AB54" s="1159">
        <f t="shared" si="45"/>
        <v>0</v>
      </c>
    </row>
    <row r="55" spans="2:28" s="1163" customFormat="1" ht="12.75" customHeight="1" x14ac:dyDescent="0.15">
      <c r="B55" s="1135" t="s">
        <v>419</v>
      </c>
      <c r="C55" s="286" t="s">
        <v>610</v>
      </c>
      <c r="D55" s="14"/>
      <c r="E55" s="1136"/>
      <c r="F55" s="1137"/>
      <c r="G55" s="623">
        <f t="shared" ref="G55:Z55" si="52">SUM(G56:G60)</f>
        <v>0</v>
      </c>
      <c r="H55" s="16">
        <f t="shared" si="52"/>
        <v>0</v>
      </c>
      <c r="I55" s="16">
        <f t="shared" si="52"/>
        <v>0</v>
      </c>
      <c r="J55" s="16">
        <f t="shared" si="52"/>
        <v>0</v>
      </c>
      <c r="K55" s="16">
        <f t="shared" si="52"/>
        <v>0</v>
      </c>
      <c r="L55" s="16">
        <f t="shared" si="52"/>
        <v>0</v>
      </c>
      <c r="M55" s="16">
        <f t="shared" si="52"/>
        <v>0</v>
      </c>
      <c r="N55" s="16">
        <f t="shared" si="52"/>
        <v>0</v>
      </c>
      <c r="O55" s="16">
        <f t="shared" si="52"/>
        <v>0</v>
      </c>
      <c r="P55" s="16">
        <f t="shared" si="52"/>
        <v>0</v>
      </c>
      <c r="Q55" s="16">
        <f t="shared" si="52"/>
        <v>0</v>
      </c>
      <c r="R55" s="16">
        <f t="shared" si="52"/>
        <v>0</v>
      </c>
      <c r="S55" s="16">
        <f t="shared" si="52"/>
        <v>0</v>
      </c>
      <c r="T55" s="16">
        <f t="shared" si="52"/>
        <v>0</v>
      </c>
      <c r="U55" s="16">
        <f t="shared" si="52"/>
        <v>0</v>
      </c>
      <c r="V55" s="16">
        <f t="shared" si="52"/>
        <v>0</v>
      </c>
      <c r="W55" s="16">
        <f t="shared" si="52"/>
        <v>0</v>
      </c>
      <c r="X55" s="16">
        <f t="shared" si="52"/>
        <v>0</v>
      </c>
      <c r="Y55" s="16">
        <f t="shared" si="52"/>
        <v>0</v>
      </c>
      <c r="Z55" s="16">
        <f t="shared" si="52"/>
        <v>0</v>
      </c>
      <c r="AA55" s="1159">
        <f t="shared" si="44"/>
        <v>0</v>
      </c>
      <c r="AB55" s="1159">
        <f t="shared" si="45"/>
        <v>0</v>
      </c>
    </row>
    <row r="56" spans="2:28" s="1134" customFormat="1" ht="12.75" customHeight="1" x14ac:dyDescent="0.2">
      <c r="B56" s="1564"/>
      <c r="C56" s="1138"/>
      <c r="D56" s="1565" t="s">
        <v>448</v>
      </c>
      <c r="E56" s="1139"/>
      <c r="F56" s="1140"/>
      <c r="G56" s="1160">
        <f>+E56*F56</f>
        <v>0</v>
      </c>
      <c r="H56" s="1140"/>
      <c r="I56" s="1148">
        <f t="shared" ref="I56:I78" si="53">J56+K56</f>
        <v>0</v>
      </c>
      <c r="J56" s="1148"/>
      <c r="K56" s="1148"/>
      <c r="L56" s="1148">
        <f t="shared" ref="L56:L60" si="54">M56+N56</f>
        <v>0</v>
      </c>
      <c r="M56" s="1148"/>
      <c r="N56" s="1148"/>
      <c r="O56" s="1148">
        <f t="shared" ref="O56:O60" si="55">P56+Q56</f>
        <v>0</v>
      </c>
      <c r="P56" s="1148"/>
      <c r="Q56" s="1148"/>
      <c r="R56" s="1148">
        <f t="shared" ref="R56:R60" si="56">S56+T56</f>
        <v>0</v>
      </c>
      <c r="S56" s="1148"/>
      <c r="T56" s="1148"/>
      <c r="U56" s="1148">
        <f t="shared" ref="U56:U60" si="57">V56+W56</f>
        <v>0</v>
      </c>
      <c r="V56" s="1148"/>
      <c r="W56" s="1148"/>
      <c r="X56" s="1148">
        <f t="shared" ref="X56:X60" si="58">Y56+Z56</f>
        <v>0</v>
      </c>
      <c r="Y56" s="1148"/>
      <c r="Z56" s="1148"/>
      <c r="AA56" s="1159">
        <f t="shared" si="44"/>
        <v>0</v>
      </c>
      <c r="AB56" s="1159">
        <f t="shared" si="45"/>
        <v>0</v>
      </c>
    </row>
    <row r="57" spans="2:28" s="1134" customFormat="1" ht="12.75" customHeight="1" x14ac:dyDescent="0.2">
      <c r="B57" s="1564"/>
      <c r="C57" s="1138"/>
      <c r="D57" s="1565" t="s">
        <v>448</v>
      </c>
      <c r="E57" s="1139"/>
      <c r="F57" s="1140"/>
      <c r="G57" s="1160">
        <f>+E57*F57</f>
        <v>0</v>
      </c>
      <c r="H57" s="1149"/>
      <c r="I57" s="1137">
        <f t="shared" si="53"/>
        <v>0</v>
      </c>
      <c r="J57" s="1137"/>
      <c r="K57" s="1137"/>
      <c r="L57" s="1137">
        <f t="shared" si="54"/>
        <v>0</v>
      </c>
      <c r="M57" s="1137"/>
      <c r="N57" s="1137"/>
      <c r="O57" s="1137">
        <f t="shared" si="55"/>
        <v>0</v>
      </c>
      <c r="P57" s="1137"/>
      <c r="Q57" s="1137"/>
      <c r="R57" s="1137">
        <f t="shared" si="56"/>
        <v>0</v>
      </c>
      <c r="S57" s="1137"/>
      <c r="T57" s="1137"/>
      <c r="U57" s="1137">
        <f t="shared" si="57"/>
        <v>0</v>
      </c>
      <c r="V57" s="1137"/>
      <c r="W57" s="1137"/>
      <c r="X57" s="1137">
        <f t="shared" si="58"/>
        <v>0</v>
      </c>
      <c r="Y57" s="1137"/>
      <c r="Z57" s="1137"/>
      <c r="AA57" s="1159">
        <f t="shared" si="44"/>
        <v>0</v>
      </c>
      <c r="AB57" s="1159">
        <f t="shared" si="45"/>
        <v>0</v>
      </c>
    </row>
    <row r="58" spans="2:28" s="1134" customFormat="1" ht="12.75" customHeight="1" x14ac:dyDescent="0.2">
      <c r="B58" s="1564"/>
      <c r="C58" s="1138"/>
      <c r="D58" s="1565" t="s">
        <v>448</v>
      </c>
      <c r="E58" s="1139"/>
      <c r="F58" s="1140"/>
      <c r="G58" s="1160">
        <f>+E58*F58</f>
        <v>0</v>
      </c>
      <c r="H58" s="1149"/>
      <c r="I58" s="1142">
        <f t="shared" si="53"/>
        <v>0</v>
      </c>
      <c r="J58" s="1142"/>
      <c r="K58" s="1142"/>
      <c r="L58" s="1142">
        <f t="shared" si="54"/>
        <v>0</v>
      </c>
      <c r="M58" s="1142"/>
      <c r="N58" s="1142"/>
      <c r="O58" s="1142">
        <f t="shared" si="55"/>
        <v>0</v>
      </c>
      <c r="P58" s="1142"/>
      <c r="Q58" s="1142"/>
      <c r="R58" s="1142">
        <f t="shared" si="56"/>
        <v>0</v>
      </c>
      <c r="S58" s="1142"/>
      <c r="T58" s="1142"/>
      <c r="U58" s="1142">
        <f t="shared" si="57"/>
        <v>0</v>
      </c>
      <c r="V58" s="1142"/>
      <c r="W58" s="1142"/>
      <c r="X58" s="1142">
        <f t="shared" si="58"/>
        <v>0</v>
      </c>
      <c r="Y58" s="1142"/>
      <c r="Z58" s="1142"/>
      <c r="AA58" s="1159">
        <f t="shared" si="44"/>
        <v>0</v>
      </c>
      <c r="AB58" s="1159">
        <f t="shared" si="45"/>
        <v>0</v>
      </c>
    </row>
    <row r="59" spans="2:28" s="1134" customFormat="1" ht="12.75" customHeight="1" x14ac:dyDescent="0.2">
      <c r="B59" s="1564"/>
      <c r="C59" s="1138"/>
      <c r="D59" s="1565" t="s">
        <v>448</v>
      </c>
      <c r="E59" s="1139"/>
      <c r="F59" s="1140"/>
      <c r="G59" s="1160">
        <f>+E59*F59</f>
        <v>0</v>
      </c>
      <c r="H59" s="1149"/>
      <c r="I59" s="1142">
        <f t="shared" si="53"/>
        <v>0</v>
      </c>
      <c r="J59" s="1142"/>
      <c r="K59" s="1142"/>
      <c r="L59" s="1142">
        <f t="shared" si="54"/>
        <v>0</v>
      </c>
      <c r="M59" s="1142"/>
      <c r="N59" s="1142"/>
      <c r="O59" s="1142">
        <f t="shared" si="55"/>
        <v>0</v>
      </c>
      <c r="P59" s="1142"/>
      <c r="Q59" s="1142"/>
      <c r="R59" s="1142">
        <f t="shared" si="56"/>
        <v>0</v>
      </c>
      <c r="S59" s="1142"/>
      <c r="T59" s="1142"/>
      <c r="U59" s="1142">
        <f t="shared" si="57"/>
        <v>0</v>
      </c>
      <c r="V59" s="1142"/>
      <c r="W59" s="1142"/>
      <c r="X59" s="1142">
        <f t="shared" si="58"/>
        <v>0</v>
      </c>
      <c r="Y59" s="1142"/>
      <c r="Z59" s="1142"/>
      <c r="AA59" s="1159">
        <f t="shared" si="44"/>
        <v>0</v>
      </c>
      <c r="AB59" s="1159">
        <f t="shared" si="45"/>
        <v>0</v>
      </c>
    </row>
    <row r="60" spans="2:28" s="1134" customFormat="1" ht="12.75" customHeight="1" x14ac:dyDescent="0.2">
      <c r="B60" s="1563"/>
      <c r="C60" s="1143"/>
      <c r="D60" s="1566" t="s">
        <v>448</v>
      </c>
      <c r="E60" s="1144"/>
      <c r="F60" s="1145"/>
      <c r="G60" s="1161">
        <f>+E60*F60</f>
        <v>0</v>
      </c>
      <c r="H60" s="1150"/>
      <c r="I60" s="1147">
        <f t="shared" si="53"/>
        <v>0</v>
      </c>
      <c r="J60" s="1147"/>
      <c r="K60" s="1147"/>
      <c r="L60" s="1147">
        <f t="shared" si="54"/>
        <v>0</v>
      </c>
      <c r="M60" s="1147"/>
      <c r="N60" s="1147"/>
      <c r="O60" s="1147">
        <f t="shared" si="55"/>
        <v>0</v>
      </c>
      <c r="P60" s="1147"/>
      <c r="Q60" s="1147"/>
      <c r="R60" s="1147">
        <f t="shared" si="56"/>
        <v>0</v>
      </c>
      <c r="S60" s="1147"/>
      <c r="T60" s="1147"/>
      <c r="U60" s="1147">
        <f t="shared" si="57"/>
        <v>0</v>
      </c>
      <c r="V60" s="1147"/>
      <c r="W60" s="1147"/>
      <c r="X60" s="1147">
        <f t="shared" si="58"/>
        <v>0</v>
      </c>
      <c r="Y60" s="1147"/>
      <c r="Z60" s="1147"/>
      <c r="AA60" s="1159">
        <f t="shared" si="44"/>
        <v>0</v>
      </c>
      <c r="AB60" s="1159">
        <f t="shared" si="45"/>
        <v>0</v>
      </c>
    </row>
    <row r="61" spans="2:28" s="1163" customFormat="1" ht="12.75" customHeight="1" x14ac:dyDescent="0.15">
      <c r="B61" s="1135" t="s">
        <v>419</v>
      </c>
      <c r="C61" s="286" t="s">
        <v>611</v>
      </c>
      <c r="D61" s="14"/>
      <c r="E61" s="1136"/>
      <c r="F61" s="1137"/>
      <c r="G61" s="623">
        <f t="shared" ref="G61:Z61" si="59">SUM(G62:G66)</f>
        <v>0</v>
      </c>
      <c r="H61" s="16">
        <f t="shared" si="59"/>
        <v>0</v>
      </c>
      <c r="I61" s="16">
        <f t="shared" si="59"/>
        <v>0</v>
      </c>
      <c r="J61" s="16">
        <f t="shared" si="59"/>
        <v>0</v>
      </c>
      <c r="K61" s="16">
        <f t="shared" si="59"/>
        <v>0</v>
      </c>
      <c r="L61" s="16">
        <f t="shared" si="59"/>
        <v>0</v>
      </c>
      <c r="M61" s="16">
        <f t="shared" si="59"/>
        <v>0</v>
      </c>
      <c r="N61" s="16">
        <f t="shared" si="59"/>
        <v>0</v>
      </c>
      <c r="O61" s="16">
        <f t="shared" si="59"/>
        <v>0</v>
      </c>
      <c r="P61" s="16">
        <f t="shared" si="59"/>
        <v>0</v>
      </c>
      <c r="Q61" s="16">
        <f t="shared" si="59"/>
        <v>0</v>
      </c>
      <c r="R61" s="16">
        <f t="shared" si="59"/>
        <v>0</v>
      </c>
      <c r="S61" s="16">
        <f t="shared" si="59"/>
        <v>0</v>
      </c>
      <c r="T61" s="16">
        <f t="shared" si="59"/>
        <v>0</v>
      </c>
      <c r="U61" s="16">
        <f t="shared" si="59"/>
        <v>0</v>
      </c>
      <c r="V61" s="16">
        <f t="shared" si="59"/>
        <v>0</v>
      </c>
      <c r="W61" s="16">
        <f t="shared" si="59"/>
        <v>0</v>
      </c>
      <c r="X61" s="16">
        <f t="shared" si="59"/>
        <v>0</v>
      </c>
      <c r="Y61" s="16">
        <f t="shared" si="59"/>
        <v>0</v>
      </c>
      <c r="Z61" s="16">
        <f t="shared" si="59"/>
        <v>0</v>
      </c>
      <c r="AA61" s="1159">
        <f t="shared" si="44"/>
        <v>0</v>
      </c>
      <c r="AB61" s="1159">
        <f t="shared" si="45"/>
        <v>0</v>
      </c>
    </row>
    <row r="62" spans="2:28" s="1134" customFormat="1" ht="12.75" customHeight="1" x14ac:dyDescent="0.2">
      <c r="B62" s="1564"/>
      <c r="C62" s="1138"/>
      <c r="D62" s="1565" t="s">
        <v>448</v>
      </c>
      <c r="E62" s="1139"/>
      <c r="F62" s="1140"/>
      <c r="G62" s="1160">
        <f>+E62*F62</f>
        <v>0</v>
      </c>
      <c r="H62" s="1137"/>
      <c r="I62" s="1148">
        <f t="shared" si="53"/>
        <v>0</v>
      </c>
      <c r="J62" s="1137"/>
      <c r="K62" s="1137"/>
      <c r="L62" s="1148">
        <f t="shared" ref="L62:L66" si="60">M62+N62</f>
        <v>0</v>
      </c>
      <c r="M62" s="1137"/>
      <c r="N62" s="1137"/>
      <c r="O62" s="1148">
        <f t="shared" ref="O62:O66" si="61">P62+Q62</f>
        <v>0</v>
      </c>
      <c r="P62" s="1137"/>
      <c r="Q62" s="1137"/>
      <c r="R62" s="1148">
        <f t="shared" ref="R62:R66" si="62">S62+T62</f>
        <v>0</v>
      </c>
      <c r="S62" s="1137"/>
      <c r="T62" s="1137"/>
      <c r="U62" s="1148">
        <f t="shared" ref="U62:U66" si="63">V62+W62</f>
        <v>0</v>
      </c>
      <c r="V62" s="1137"/>
      <c r="W62" s="1137"/>
      <c r="X62" s="1148">
        <f t="shared" ref="X62:X66" si="64">Y62+Z62</f>
        <v>0</v>
      </c>
      <c r="Y62" s="1137"/>
      <c r="Z62" s="1137"/>
      <c r="AA62" s="1159">
        <f t="shared" si="44"/>
        <v>0</v>
      </c>
      <c r="AB62" s="1159">
        <f t="shared" si="45"/>
        <v>0</v>
      </c>
    </row>
    <row r="63" spans="2:28" s="1134" customFormat="1" ht="12.75" customHeight="1" x14ac:dyDescent="0.2">
      <c r="B63" s="1564"/>
      <c r="C63" s="1138"/>
      <c r="D63" s="1565" t="s">
        <v>448</v>
      </c>
      <c r="E63" s="1139"/>
      <c r="F63" s="1140"/>
      <c r="G63" s="1160">
        <f>+E63*F63</f>
        <v>0</v>
      </c>
      <c r="H63" s="1137"/>
      <c r="I63" s="1137">
        <f t="shared" si="53"/>
        <v>0</v>
      </c>
      <c r="J63" s="1137"/>
      <c r="K63" s="1137"/>
      <c r="L63" s="1137">
        <f t="shared" si="60"/>
        <v>0</v>
      </c>
      <c r="M63" s="1137"/>
      <c r="N63" s="1137"/>
      <c r="O63" s="1137">
        <f t="shared" si="61"/>
        <v>0</v>
      </c>
      <c r="P63" s="1137"/>
      <c r="Q63" s="1137"/>
      <c r="R63" s="1137">
        <f t="shared" si="62"/>
        <v>0</v>
      </c>
      <c r="S63" s="1137"/>
      <c r="T63" s="1137"/>
      <c r="U63" s="1137">
        <f t="shared" si="63"/>
        <v>0</v>
      </c>
      <c r="V63" s="1137"/>
      <c r="W63" s="1137"/>
      <c r="X63" s="1137">
        <f t="shared" si="64"/>
        <v>0</v>
      </c>
      <c r="Y63" s="1137"/>
      <c r="Z63" s="1137"/>
      <c r="AA63" s="1159">
        <f t="shared" si="44"/>
        <v>0</v>
      </c>
      <c r="AB63" s="1159">
        <f t="shared" si="45"/>
        <v>0</v>
      </c>
    </row>
    <row r="64" spans="2:28" s="1134" customFormat="1" ht="12.75" customHeight="1" x14ac:dyDescent="0.2">
      <c r="B64" s="1564"/>
      <c r="C64" s="1138"/>
      <c r="D64" s="1565" t="s">
        <v>448</v>
      </c>
      <c r="E64" s="1139"/>
      <c r="F64" s="1140"/>
      <c r="G64" s="1160">
        <f>+E64*F64</f>
        <v>0</v>
      </c>
      <c r="H64" s="1141"/>
      <c r="I64" s="1142">
        <f t="shared" si="53"/>
        <v>0</v>
      </c>
      <c r="J64" s="1142"/>
      <c r="K64" s="1142"/>
      <c r="L64" s="1142">
        <f t="shared" si="60"/>
        <v>0</v>
      </c>
      <c r="M64" s="1142"/>
      <c r="N64" s="1142"/>
      <c r="O64" s="1142">
        <f t="shared" si="61"/>
        <v>0</v>
      </c>
      <c r="P64" s="1142"/>
      <c r="Q64" s="1142"/>
      <c r="R64" s="1142">
        <f t="shared" si="62"/>
        <v>0</v>
      </c>
      <c r="S64" s="1142"/>
      <c r="T64" s="1142"/>
      <c r="U64" s="1142">
        <f t="shared" si="63"/>
        <v>0</v>
      </c>
      <c r="V64" s="1142"/>
      <c r="W64" s="1142"/>
      <c r="X64" s="1142">
        <f t="shared" si="64"/>
        <v>0</v>
      </c>
      <c r="Y64" s="1142"/>
      <c r="Z64" s="1142"/>
      <c r="AA64" s="1159">
        <f t="shared" si="44"/>
        <v>0</v>
      </c>
      <c r="AB64" s="1159">
        <f t="shared" si="45"/>
        <v>0</v>
      </c>
    </row>
    <row r="65" spans="2:28" s="1134" customFormat="1" ht="12.75" customHeight="1" x14ac:dyDescent="0.2">
      <c r="B65" s="1564"/>
      <c r="C65" s="1138"/>
      <c r="D65" s="1565" t="s">
        <v>448</v>
      </c>
      <c r="E65" s="1139"/>
      <c r="F65" s="1140"/>
      <c r="G65" s="1160">
        <f>+E65*F65</f>
        <v>0</v>
      </c>
      <c r="H65" s="1141"/>
      <c r="I65" s="1142">
        <f t="shared" si="53"/>
        <v>0</v>
      </c>
      <c r="J65" s="1142"/>
      <c r="K65" s="1142"/>
      <c r="L65" s="1142">
        <f t="shared" si="60"/>
        <v>0</v>
      </c>
      <c r="M65" s="1142"/>
      <c r="N65" s="1142"/>
      <c r="O65" s="1142">
        <f t="shared" si="61"/>
        <v>0</v>
      </c>
      <c r="P65" s="1142"/>
      <c r="Q65" s="1142"/>
      <c r="R65" s="1142">
        <f t="shared" si="62"/>
        <v>0</v>
      </c>
      <c r="S65" s="1142"/>
      <c r="T65" s="1142"/>
      <c r="U65" s="1142">
        <f t="shared" si="63"/>
        <v>0</v>
      </c>
      <c r="V65" s="1142"/>
      <c r="W65" s="1142"/>
      <c r="X65" s="1142">
        <f t="shared" si="64"/>
        <v>0</v>
      </c>
      <c r="Y65" s="1142"/>
      <c r="Z65" s="1142"/>
      <c r="AA65" s="1159">
        <f t="shared" si="44"/>
        <v>0</v>
      </c>
      <c r="AB65" s="1159">
        <f t="shared" si="45"/>
        <v>0</v>
      </c>
    </row>
    <row r="66" spans="2:28" s="1134" customFormat="1" ht="12.75" customHeight="1" x14ac:dyDescent="0.2">
      <c r="B66" s="1563"/>
      <c r="C66" s="1143"/>
      <c r="D66" s="1566" t="s">
        <v>448</v>
      </c>
      <c r="E66" s="1144"/>
      <c r="F66" s="1145"/>
      <c r="G66" s="1161">
        <f>+E66*F66</f>
        <v>0</v>
      </c>
      <c r="H66" s="1146"/>
      <c r="I66" s="1147">
        <f t="shared" si="53"/>
        <v>0</v>
      </c>
      <c r="J66" s="1147"/>
      <c r="K66" s="1147"/>
      <c r="L66" s="1147">
        <f t="shared" si="60"/>
        <v>0</v>
      </c>
      <c r="M66" s="1147"/>
      <c r="N66" s="1147"/>
      <c r="O66" s="1147">
        <f t="shared" si="61"/>
        <v>0</v>
      </c>
      <c r="P66" s="1147"/>
      <c r="Q66" s="1147"/>
      <c r="R66" s="1147">
        <f t="shared" si="62"/>
        <v>0</v>
      </c>
      <c r="S66" s="1147"/>
      <c r="T66" s="1147"/>
      <c r="U66" s="1147">
        <f t="shared" si="63"/>
        <v>0</v>
      </c>
      <c r="V66" s="1147"/>
      <c r="W66" s="1147"/>
      <c r="X66" s="1147">
        <f t="shared" si="64"/>
        <v>0</v>
      </c>
      <c r="Y66" s="1147"/>
      <c r="Z66" s="1147"/>
      <c r="AA66" s="1159">
        <f t="shared" si="44"/>
        <v>0</v>
      </c>
      <c r="AB66" s="1159">
        <f t="shared" si="45"/>
        <v>0</v>
      </c>
    </row>
    <row r="67" spans="2:28" s="1163" customFormat="1" ht="12.75" customHeight="1" x14ac:dyDescent="0.15">
      <c r="B67" s="1135" t="s">
        <v>419</v>
      </c>
      <c r="C67" s="286" t="s">
        <v>612</v>
      </c>
      <c r="D67" s="14"/>
      <c r="E67" s="1136"/>
      <c r="F67" s="1137"/>
      <c r="G67" s="623">
        <f t="shared" ref="G67:Z67" si="65">SUM(G68:G72)</f>
        <v>0</v>
      </c>
      <c r="H67" s="16">
        <f t="shared" si="65"/>
        <v>0</v>
      </c>
      <c r="I67" s="16">
        <f t="shared" si="65"/>
        <v>0</v>
      </c>
      <c r="J67" s="16">
        <f t="shared" si="65"/>
        <v>0</v>
      </c>
      <c r="K67" s="16">
        <f t="shared" si="65"/>
        <v>0</v>
      </c>
      <c r="L67" s="16">
        <f t="shared" si="65"/>
        <v>0</v>
      </c>
      <c r="M67" s="16">
        <f t="shared" si="65"/>
        <v>0</v>
      </c>
      <c r="N67" s="16">
        <f t="shared" si="65"/>
        <v>0</v>
      </c>
      <c r="O67" s="16">
        <f t="shared" si="65"/>
        <v>0</v>
      </c>
      <c r="P67" s="16">
        <f t="shared" si="65"/>
        <v>0</v>
      </c>
      <c r="Q67" s="16">
        <f t="shared" si="65"/>
        <v>0</v>
      </c>
      <c r="R67" s="16">
        <f t="shared" si="65"/>
        <v>0</v>
      </c>
      <c r="S67" s="16">
        <f t="shared" si="65"/>
        <v>0</v>
      </c>
      <c r="T67" s="16">
        <f t="shared" si="65"/>
        <v>0</v>
      </c>
      <c r="U67" s="16">
        <f t="shared" si="65"/>
        <v>0</v>
      </c>
      <c r="V67" s="16">
        <f t="shared" si="65"/>
        <v>0</v>
      </c>
      <c r="W67" s="16">
        <f t="shared" si="65"/>
        <v>0</v>
      </c>
      <c r="X67" s="16">
        <f t="shared" si="65"/>
        <v>0</v>
      </c>
      <c r="Y67" s="16">
        <f t="shared" si="65"/>
        <v>0</v>
      </c>
      <c r="Z67" s="16">
        <f t="shared" si="65"/>
        <v>0</v>
      </c>
      <c r="AA67" s="1159">
        <f t="shared" si="44"/>
        <v>0</v>
      </c>
      <c r="AB67" s="1159">
        <f t="shared" si="45"/>
        <v>0</v>
      </c>
    </row>
    <row r="68" spans="2:28" s="1134" customFormat="1" ht="12.75" customHeight="1" x14ac:dyDescent="0.2">
      <c r="B68" s="1564"/>
      <c r="C68" s="1138"/>
      <c r="D68" s="1565" t="s">
        <v>448</v>
      </c>
      <c r="E68" s="1139"/>
      <c r="F68" s="1140"/>
      <c r="G68" s="1160">
        <f>+E68*F68</f>
        <v>0</v>
      </c>
      <c r="H68" s="1137"/>
      <c r="I68" s="1148">
        <f t="shared" si="53"/>
        <v>0</v>
      </c>
      <c r="J68" s="1142"/>
      <c r="K68" s="1142"/>
      <c r="L68" s="1148">
        <f t="shared" ref="L68:L72" si="66">M68+N68</f>
        <v>0</v>
      </c>
      <c r="M68" s="1142"/>
      <c r="N68" s="1142"/>
      <c r="O68" s="1148">
        <f t="shared" ref="O68:O72" si="67">P68+Q68</f>
        <v>0</v>
      </c>
      <c r="P68" s="1142"/>
      <c r="Q68" s="1142"/>
      <c r="R68" s="1148">
        <f t="shared" ref="R68:R72" si="68">S68+T68</f>
        <v>0</v>
      </c>
      <c r="S68" s="1142"/>
      <c r="T68" s="1142"/>
      <c r="U68" s="1148">
        <f t="shared" ref="U68:U72" si="69">V68+W68</f>
        <v>0</v>
      </c>
      <c r="V68" s="1142"/>
      <c r="W68" s="1142"/>
      <c r="X68" s="1148">
        <f t="shared" ref="X68:X72" si="70">Y68+Z68</f>
        <v>0</v>
      </c>
      <c r="Y68" s="1142"/>
      <c r="Z68" s="1142"/>
      <c r="AA68" s="1159">
        <f t="shared" si="44"/>
        <v>0</v>
      </c>
      <c r="AB68" s="1159">
        <f t="shared" si="45"/>
        <v>0</v>
      </c>
    </row>
    <row r="69" spans="2:28" s="1134" customFormat="1" ht="12.75" customHeight="1" x14ac:dyDescent="0.2">
      <c r="B69" s="1564"/>
      <c r="C69" s="1138"/>
      <c r="D69" s="1565" t="s">
        <v>448</v>
      </c>
      <c r="E69" s="1139"/>
      <c r="F69" s="1140"/>
      <c r="G69" s="1160">
        <f>+E69*F69</f>
        <v>0</v>
      </c>
      <c r="H69" s="1137"/>
      <c r="I69" s="1137">
        <f t="shared" si="53"/>
        <v>0</v>
      </c>
      <c r="J69" s="1142"/>
      <c r="K69" s="1142"/>
      <c r="L69" s="1137">
        <f t="shared" si="66"/>
        <v>0</v>
      </c>
      <c r="M69" s="1142"/>
      <c r="N69" s="1142"/>
      <c r="O69" s="1137">
        <f t="shared" si="67"/>
        <v>0</v>
      </c>
      <c r="P69" s="1142"/>
      <c r="Q69" s="1142"/>
      <c r="R69" s="1137">
        <f t="shared" si="68"/>
        <v>0</v>
      </c>
      <c r="S69" s="1142"/>
      <c r="T69" s="1142"/>
      <c r="U69" s="1137">
        <f t="shared" si="69"/>
        <v>0</v>
      </c>
      <c r="V69" s="1142"/>
      <c r="W69" s="1142"/>
      <c r="X69" s="1137">
        <f t="shared" si="70"/>
        <v>0</v>
      </c>
      <c r="Y69" s="1142"/>
      <c r="Z69" s="1142"/>
      <c r="AA69" s="1159">
        <f t="shared" si="44"/>
        <v>0</v>
      </c>
      <c r="AB69" s="1159">
        <f t="shared" si="45"/>
        <v>0</v>
      </c>
    </row>
    <row r="70" spans="2:28" s="1134" customFormat="1" ht="12.75" customHeight="1" x14ac:dyDescent="0.2">
      <c r="B70" s="1564"/>
      <c r="C70" s="1138"/>
      <c r="D70" s="1565" t="s">
        <v>448</v>
      </c>
      <c r="E70" s="1139"/>
      <c r="F70" s="1140"/>
      <c r="G70" s="1160">
        <f>+E70*F70</f>
        <v>0</v>
      </c>
      <c r="H70" s="1141"/>
      <c r="I70" s="1142">
        <f t="shared" si="53"/>
        <v>0</v>
      </c>
      <c r="J70" s="1142"/>
      <c r="K70" s="1142"/>
      <c r="L70" s="1142">
        <f t="shared" si="66"/>
        <v>0</v>
      </c>
      <c r="M70" s="1142"/>
      <c r="N70" s="1142"/>
      <c r="O70" s="1142">
        <f t="shared" si="67"/>
        <v>0</v>
      </c>
      <c r="P70" s="1142"/>
      <c r="Q70" s="1142"/>
      <c r="R70" s="1142">
        <f t="shared" si="68"/>
        <v>0</v>
      </c>
      <c r="S70" s="1142"/>
      <c r="T70" s="1142"/>
      <c r="U70" s="1142">
        <f t="shared" si="69"/>
        <v>0</v>
      </c>
      <c r="V70" s="1142"/>
      <c r="W70" s="1142"/>
      <c r="X70" s="1142">
        <f t="shared" si="70"/>
        <v>0</v>
      </c>
      <c r="Y70" s="1142"/>
      <c r="Z70" s="1142"/>
      <c r="AA70" s="1159">
        <f t="shared" si="44"/>
        <v>0</v>
      </c>
      <c r="AB70" s="1159">
        <f t="shared" si="45"/>
        <v>0</v>
      </c>
    </row>
    <row r="71" spans="2:28" s="1134" customFormat="1" ht="12.75" customHeight="1" x14ac:dyDescent="0.2">
      <c r="B71" s="1564"/>
      <c r="C71" s="1138"/>
      <c r="D71" s="1565" t="s">
        <v>448</v>
      </c>
      <c r="E71" s="1139"/>
      <c r="F71" s="1140"/>
      <c r="G71" s="1160">
        <f>+E71*F71</f>
        <v>0</v>
      </c>
      <c r="H71" s="1141"/>
      <c r="I71" s="1142">
        <f t="shared" si="53"/>
        <v>0</v>
      </c>
      <c r="J71" s="1142"/>
      <c r="K71" s="1142"/>
      <c r="L71" s="1142">
        <f t="shared" si="66"/>
        <v>0</v>
      </c>
      <c r="M71" s="1142"/>
      <c r="N71" s="1142"/>
      <c r="O71" s="1142">
        <f t="shared" si="67"/>
        <v>0</v>
      </c>
      <c r="P71" s="1142"/>
      <c r="Q71" s="1142"/>
      <c r="R71" s="1142">
        <f t="shared" si="68"/>
        <v>0</v>
      </c>
      <c r="S71" s="1142"/>
      <c r="T71" s="1142"/>
      <c r="U71" s="1142">
        <f t="shared" si="69"/>
        <v>0</v>
      </c>
      <c r="V71" s="1142"/>
      <c r="W71" s="1142"/>
      <c r="X71" s="1142">
        <f t="shared" si="70"/>
        <v>0</v>
      </c>
      <c r="Y71" s="1142"/>
      <c r="Z71" s="1142"/>
      <c r="AA71" s="1159">
        <f t="shared" si="44"/>
        <v>0</v>
      </c>
      <c r="AB71" s="1159">
        <f t="shared" si="45"/>
        <v>0</v>
      </c>
    </row>
    <row r="72" spans="2:28" s="1134" customFormat="1" ht="12.75" customHeight="1" x14ac:dyDescent="0.2">
      <c r="B72" s="1563"/>
      <c r="C72" s="1143"/>
      <c r="D72" s="1566" t="s">
        <v>448</v>
      </c>
      <c r="E72" s="1144"/>
      <c r="F72" s="1145"/>
      <c r="G72" s="1161">
        <f>+E72*F72</f>
        <v>0</v>
      </c>
      <c r="H72" s="1146"/>
      <c r="I72" s="1147">
        <f t="shared" si="53"/>
        <v>0</v>
      </c>
      <c r="J72" s="1147"/>
      <c r="K72" s="1147"/>
      <c r="L72" s="1147">
        <f t="shared" si="66"/>
        <v>0</v>
      </c>
      <c r="M72" s="1147"/>
      <c r="N72" s="1147"/>
      <c r="O72" s="1147">
        <f t="shared" si="67"/>
        <v>0</v>
      </c>
      <c r="P72" s="1147"/>
      <c r="Q72" s="1147"/>
      <c r="R72" s="1147">
        <f t="shared" si="68"/>
        <v>0</v>
      </c>
      <c r="S72" s="1147"/>
      <c r="T72" s="1147"/>
      <c r="U72" s="1147">
        <f t="shared" si="69"/>
        <v>0</v>
      </c>
      <c r="V72" s="1147"/>
      <c r="W72" s="1147"/>
      <c r="X72" s="1147">
        <f t="shared" si="70"/>
        <v>0</v>
      </c>
      <c r="Y72" s="1147"/>
      <c r="Z72" s="1147"/>
      <c r="AA72" s="1159">
        <f t="shared" si="44"/>
        <v>0</v>
      </c>
      <c r="AB72" s="1159">
        <f t="shared" si="45"/>
        <v>0</v>
      </c>
    </row>
    <row r="73" spans="2:28" s="1163" customFormat="1" ht="12.75" customHeight="1" x14ac:dyDescent="0.15">
      <c r="B73" s="1135" t="s">
        <v>419</v>
      </c>
      <c r="C73" s="286" t="s">
        <v>613</v>
      </c>
      <c r="D73" s="14"/>
      <c r="E73" s="1136"/>
      <c r="F73" s="1137"/>
      <c r="G73" s="623">
        <f t="shared" ref="G73:Z73" si="71">SUM(G74:G78)</f>
        <v>0</v>
      </c>
      <c r="H73" s="16">
        <f t="shared" si="71"/>
        <v>0</v>
      </c>
      <c r="I73" s="16">
        <f t="shared" si="71"/>
        <v>0</v>
      </c>
      <c r="J73" s="20">
        <f t="shared" si="71"/>
        <v>0</v>
      </c>
      <c r="K73" s="20">
        <f t="shared" si="71"/>
        <v>0</v>
      </c>
      <c r="L73" s="16">
        <f t="shared" si="71"/>
        <v>0</v>
      </c>
      <c r="M73" s="20">
        <f t="shared" si="71"/>
        <v>0</v>
      </c>
      <c r="N73" s="20">
        <f t="shared" si="71"/>
        <v>0</v>
      </c>
      <c r="O73" s="16">
        <f t="shared" si="71"/>
        <v>0</v>
      </c>
      <c r="P73" s="20">
        <f t="shared" si="71"/>
        <v>0</v>
      </c>
      <c r="Q73" s="20">
        <f t="shared" si="71"/>
        <v>0</v>
      </c>
      <c r="R73" s="16">
        <f t="shared" si="71"/>
        <v>0</v>
      </c>
      <c r="S73" s="20">
        <f t="shared" si="71"/>
        <v>0</v>
      </c>
      <c r="T73" s="20">
        <f t="shared" si="71"/>
        <v>0</v>
      </c>
      <c r="U73" s="16">
        <f t="shared" si="71"/>
        <v>0</v>
      </c>
      <c r="V73" s="20">
        <f t="shared" si="71"/>
        <v>0</v>
      </c>
      <c r="W73" s="20">
        <f t="shared" si="71"/>
        <v>0</v>
      </c>
      <c r="X73" s="16">
        <f t="shared" si="71"/>
        <v>0</v>
      </c>
      <c r="Y73" s="20">
        <f t="shared" si="71"/>
        <v>0</v>
      </c>
      <c r="Z73" s="20">
        <f t="shared" si="71"/>
        <v>0</v>
      </c>
      <c r="AA73" s="1159">
        <f t="shared" si="44"/>
        <v>0</v>
      </c>
      <c r="AB73" s="1159">
        <f t="shared" si="45"/>
        <v>0</v>
      </c>
    </row>
    <row r="74" spans="2:28" s="1134" customFormat="1" ht="12.75" customHeight="1" x14ac:dyDescent="0.2">
      <c r="B74" s="1564"/>
      <c r="C74" s="1138"/>
      <c r="D74" s="1565" t="s">
        <v>448</v>
      </c>
      <c r="E74" s="1139"/>
      <c r="F74" s="1140"/>
      <c r="G74" s="1160">
        <f>+E74*F74</f>
        <v>0</v>
      </c>
      <c r="H74" s="1137"/>
      <c r="I74" s="1148">
        <f t="shared" si="53"/>
        <v>0</v>
      </c>
      <c r="J74" s="1137"/>
      <c r="K74" s="1137"/>
      <c r="L74" s="1148">
        <f t="shared" ref="L74:L78" si="72">M74+N74</f>
        <v>0</v>
      </c>
      <c r="M74" s="1137"/>
      <c r="N74" s="1137"/>
      <c r="O74" s="1148">
        <f t="shared" ref="O74:O78" si="73">P74+Q74</f>
        <v>0</v>
      </c>
      <c r="P74" s="1137"/>
      <c r="Q74" s="1137"/>
      <c r="R74" s="1148">
        <f t="shared" ref="R74:R78" si="74">S74+T74</f>
        <v>0</v>
      </c>
      <c r="S74" s="1137"/>
      <c r="T74" s="1137"/>
      <c r="U74" s="1148">
        <f t="shared" ref="U74:U78" si="75">V74+W74</f>
        <v>0</v>
      </c>
      <c r="V74" s="1137"/>
      <c r="W74" s="1137"/>
      <c r="X74" s="1148">
        <f t="shared" ref="X74:X78" si="76">Y74+Z74</f>
        <v>0</v>
      </c>
      <c r="Y74" s="1137"/>
      <c r="Z74" s="1137"/>
      <c r="AA74" s="1159">
        <f t="shared" si="44"/>
        <v>0</v>
      </c>
      <c r="AB74" s="1159">
        <f t="shared" si="45"/>
        <v>0</v>
      </c>
    </row>
    <row r="75" spans="2:28" s="1134" customFormat="1" ht="12.75" customHeight="1" x14ac:dyDescent="0.2">
      <c r="B75" s="1564"/>
      <c r="C75" s="1138"/>
      <c r="D75" s="1565" t="s">
        <v>448</v>
      </c>
      <c r="E75" s="1139"/>
      <c r="F75" s="1140"/>
      <c r="G75" s="1160">
        <f>+E75*F75</f>
        <v>0</v>
      </c>
      <c r="H75" s="1137"/>
      <c r="I75" s="1137">
        <f t="shared" si="53"/>
        <v>0</v>
      </c>
      <c r="J75" s="1137"/>
      <c r="K75" s="1137"/>
      <c r="L75" s="1137">
        <f t="shared" si="72"/>
        <v>0</v>
      </c>
      <c r="M75" s="1137"/>
      <c r="N75" s="1137"/>
      <c r="O75" s="1137">
        <f t="shared" si="73"/>
        <v>0</v>
      </c>
      <c r="P75" s="1137"/>
      <c r="Q75" s="1137"/>
      <c r="R75" s="1137">
        <f t="shared" si="74"/>
        <v>0</v>
      </c>
      <c r="S75" s="1137"/>
      <c r="T75" s="1137"/>
      <c r="U75" s="1137">
        <f t="shared" si="75"/>
        <v>0</v>
      </c>
      <c r="V75" s="1137"/>
      <c r="W75" s="1137"/>
      <c r="X75" s="1137">
        <f t="shared" si="76"/>
        <v>0</v>
      </c>
      <c r="Y75" s="1137"/>
      <c r="Z75" s="1137"/>
      <c r="AA75" s="1159">
        <f t="shared" si="44"/>
        <v>0</v>
      </c>
      <c r="AB75" s="1159">
        <f t="shared" si="45"/>
        <v>0</v>
      </c>
    </row>
    <row r="76" spans="2:28" s="1134" customFormat="1" ht="12.75" customHeight="1" x14ac:dyDescent="0.2">
      <c r="B76" s="1564"/>
      <c r="C76" s="1138"/>
      <c r="D76" s="1565" t="s">
        <v>448</v>
      </c>
      <c r="E76" s="1139"/>
      <c r="F76" s="1140"/>
      <c r="G76" s="1160">
        <f>+E76*F76</f>
        <v>0</v>
      </c>
      <c r="H76" s="1141"/>
      <c r="I76" s="1142">
        <f t="shared" si="53"/>
        <v>0</v>
      </c>
      <c r="J76" s="1142"/>
      <c r="K76" s="1142"/>
      <c r="L76" s="1142">
        <f t="shared" si="72"/>
        <v>0</v>
      </c>
      <c r="M76" s="1142"/>
      <c r="N76" s="1142"/>
      <c r="O76" s="1142">
        <f t="shared" si="73"/>
        <v>0</v>
      </c>
      <c r="P76" s="1142"/>
      <c r="Q76" s="1142"/>
      <c r="R76" s="1142">
        <f t="shared" si="74"/>
        <v>0</v>
      </c>
      <c r="S76" s="1142"/>
      <c r="T76" s="1142"/>
      <c r="U76" s="1142">
        <f t="shared" si="75"/>
        <v>0</v>
      </c>
      <c r="V76" s="1142"/>
      <c r="W76" s="1142"/>
      <c r="X76" s="1142">
        <f t="shared" si="76"/>
        <v>0</v>
      </c>
      <c r="Y76" s="1142"/>
      <c r="Z76" s="1142"/>
      <c r="AA76" s="1159">
        <f t="shared" si="44"/>
        <v>0</v>
      </c>
      <c r="AB76" s="1159">
        <f t="shared" si="45"/>
        <v>0</v>
      </c>
    </row>
    <row r="77" spans="2:28" s="1134" customFormat="1" ht="12.75" customHeight="1" x14ac:dyDescent="0.2">
      <c r="B77" s="1564"/>
      <c r="C77" s="1138"/>
      <c r="D77" s="1565" t="s">
        <v>448</v>
      </c>
      <c r="E77" s="1139"/>
      <c r="F77" s="1140"/>
      <c r="G77" s="1160">
        <f>+E77*F77</f>
        <v>0</v>
      </c>
      <c r="H77" s="1141"/>
      <c r="I77" s="1142">
        <f t="shared" si="53"/>
        <v>0</v>
      </c>
      <c r="J77" s="1142"/>
      <c r="K77" s="1142"/>
      <c r="L77" s="1142">
        <f t="shared" si="72"/>
        <v>0</v>
      </c>
      <c r="M77" s="1142"/>
      <c r="N77" s="1142"/>
      <c r="O77" s="1142">
        <f t="shared" si="73"/>
        <v>0</v>
      </c>
      <c r="P77" s="1142"/>
      <c r="Q77" s="1142"/>
      <c r="R77" s="1142">
        <f t="shared" si="74"/>
        <v>0</v>
      </c>
      <c r="S77" s="1142"/>
      <c r="T77" s="1142"/>
      <c r="U77" s="1142">
        <f t="shared" si="75"/>
        <v>0</v>
      </c>
      <c r="V77" s="1142"/>
      <c r="W77" s="1142"/>
      <c r="X77" s="1142">
        <f t="shared" si="76"/>
        <v>0</v>
      </c>
      <c r="Y77" s="1142"/>
      <c r="Z77" s="1142"/>
      <c r="AA77" s="1159">
        <f t="shared" si="44"/>
        <v>0</v>
      </c>
      <c r="AB77" s="1159">
        <f t="shared" si="45"/>
        <v>0</v>
      </c>
    </row>
    <row r="78" spans="2:28" s="1134" customFormat="1" ht="12.75" customHeight="1" x14ac:dyDescent="0.2">
      <c r="B78" s="1563"/>
      <c r="C78" s="1143"/>
      <c r="D78" s="1566" t="s">
        <v>448</v>
      </c>
      <c r="E78" s="1144"/>
      <c r="F78" s="1145"/>
      <c r="G78" s="1160">
        <f>+E78*F78</f>
        <v>0</v>
      </c>
      <c r="H78" s="1141"/>
      <c r="I78" s="1147">
        <f t="shared" si="53"/>
        <v>0</v>
      </c>
      <c r="J78" s="1142"/>
      <c r="K78" s="1142"/>
      <c r="L78" s="1147">
        <f t="shared" si="72"/>
        <v>0</v>
      </c>
      <c r="M78" s="1142"/>
      <c r="N78" s="1142"/>
      <c r="O78" s="1147">
        <f t="shared" si="73"/>
        <v>0</v>
      </c>
      <c r="P78" s="1142"/>
      <c r="Q78" s="1142"/>
      <c r="R78" s="1147">
        <f t="shared" si="74"/>
        <v>0</v>
      </c>
      <c r="S78" s="1142"/>
      <c r="T78" s="1142"/>
      <c r="U78" s="1147">
        <f t="shared" si="75"/>
        <v>0</v>
      </c>
      <c r="V78" s="1142"/>
      <c r="W78" s="1142"/>
      <c r="X78" s="1147">
        <f t="shared" si="76"/>
        <v>0</v>
      </c>
      <c r="Y78" s="1142"/>
      <c r="Z78" s="1142"/>
      <c r="AA78" s="1159">
        <f t="shared" si="44"/>
        <v>0</v>
      </c>
      <c r="AB78" s="1159">
        <f t="shared" si="45"/>
        <v>0</v>
      </c>
    </row>
    <row r="79" spans="2:28" s="1166" customFormat="1" ht="26.25" customHeight="1" x14ac:dyDescent="0.15">
      <c r="B79" s="52">
        <f>+'CRONOGRAMA ACTIVIDADES'!C104</f>
        <v>0</v>
      </c>
      <c r="C79" s="232" t="str">
        <f>+'CRONOGRAMA ACTIVIDADES'!B104</f>
        <v>4.1.3</v>
      </c>
      <c r="D79" s="625" t="str">
        <f>+'CRONOGRAMA ACTIVIDADES'!D104</f>
        <v>Unidad medida</v>
      </c>
      <c r="E79" s="626">
        <f>+'CRONOGRAMA ACTIVIDADES'!E104</f>
        <v>0</v>
      </c>
      <c r="F79" s="624"/>
      <c r="G79" s="624">
        <f t="shared" ref="G79:Z79" si="77">+G81+G87+G93+G99+G105</f>
        <v>0</v>
      </c>
      <c r="H79" s="12">
        <f t="shared" si="77"/>
        <v>0</v>
      </c>
      <c r="I79" s="12">
        <f t="shared" si="77"/>
        <v>0</v>
      </c>
      <c r="J79" s="12">
        <f t="shared" si="77"/>
        <v>0</v>
      </c>
      <c r="K79" s="12">
        <f t="shared" si="77"/>
        <v>0</v>
      </c>
      <c r="L79" s="12">
        <f t="shared" si="77"/>
        <v>0</v>
      </c>
      <c r="M79" s="12">
        <f t="shared" si="77"/>
        <v>0</v>
      </c>
      <c r="N79" s="12">
        <f t="shared" si="77"/>
        <v>0</v>
      </c>
      <c r="O79" s="12">
        <f t="shared" si="77"/>
        <v>0</v>
      </c>
      <c r="P79" s="12">
        <f t="shared" si="77"/>
        <v>0</v>
      </c>
      <c r="Q79" s="12">
        <f t="shared" si="77"/>
        <v>0</v>
      </c>
      <c r="R79" s="12">
        <f t="shared" si="77"/>
        <v>0</v>
      </c>
      <c r="S79" s="12">
        <f t="shared" si="77"/>
        <v>0</v>
      </c>
      <c r="T79" s="12">
        <f t="shared" si="77"/>
        <v>0</v>
      </c>
      <c r="U79" s="12">
        <f t="shared" si="77"/>
        <v>0</v>
      </c>
      <c r="V79" s="12">
        <f t="shared" si="77"/>
        <v>0</v>
      </c>
      <c r="W79" s="12">
        <f t="shared" si="77"/>
        <v>0</v>
      </c>
      <c r="X79" s="12">
        <f t="shared" si="77"/>
        <v>0</v>
      </c>
      <c r="Y79" s="12">
        <f t="shared" si="77"/>
        <v>0</v>
      </c>
      <c r="Z79" s="12">
        <f t="shared" si="77"/>
        <v>0</v>
      </c>
      <c r="AA79" s="1159">
        <f>X79+U79+R79+O79+L79+I79+H79</f>
        <v>0</v>
      </c>
      <c r="AB79" s="1159">
        <f>+AA79-G79</f>
        <v>0</v>
      </c>
    </row>
    <row r="80" spans="2:28" s="1134" customFormat="1" ht="26.25" customHeight="1" x14ac:dyDescent="0.15">
      <c r="B80" s="633" t="s">
        <v>768</v>
      </c>
      <c r="C80" s="634"/>
      <c r="D80" s="2014"/>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6"/>
      <c r="AA80" s="1163"/>
      <c r="AB80" s="1163"/>
    </row>
    <row r="81" spans="2:28" s="1134" customFormat="1" ht="12.75" customHeight="1" x14ac:dyDescent="0.15">
      <c r="B81" s="1135" t="s">
        <v>419</v>
      </c>
      <c r="C81" s="286" t="s">
        <v>614</v>
      </c>
      <c r="D81" s="14"/>
      <c r="E81" s="1136"/>
      <c r="F81" s="1137"/>
      <c r="G81" s="623">
        <f t="shared" ref="G81:Z81" si="78">SUM(G82:G86)</f>
        <v>0</v>
      </c>
      <c r="H81" s="16">
        <f t="shared" si="78"/>
        <v>0</v>
      </c>
      <c r="I81" s="16">
        <f t="shared" si="78"/>
        <v>0</v>
      </c>
      <c r="J81" s="16">
        <f t="shared" si="78"/>
        <v>0</v>
      </c>
      <c r="K81" s="16">
        <f t="shared" si="78"/>
        <v>0</v>
      </c>
      <c r="L81" s="16">
        <f t="shared" si="78"/>
        <v>0</v>
      </c>
      <c r="M81" s="16">
        <f t="shared" si="78"/>
        <v>0</v>
      </c>
      <c r="N81" s="16">
        <f t="shared" si="78"/>
        <v>0</v>
      </c>
      <c r="O81" s="16">
        <f t="shared" si="78"/>
        <v>0</v>
      </c>
      <c r="P81" s="16">
        <f t="shared" si="78"/>
        <v>0</v>
      </c>
      <c r="Q81" s="16">
        <f t="shared" si="78"/>
        <v>0</v>
      </c>
      <c r="R81" s="16">
        <f t="shared" si="78"/>
        <v>0</v>
      </c>
      <c r="S81" s="16">
        <f t="shared" si="78"/>
        <v>0</v>
      </c>
      <c r="T81" s="16">
        <f t="shared" si="78"/>
        <v>0</v>
      </c>
      <c r="U81" s="16">
        <f t="shared" si="78"/>
        <v>0</v>
      </c>
      <c r="V81" s="16">
        <f t="shared" si="78"/>
        <v>0</v>
      </c>
      <c r="W81" s="16">
        <f t="shared" si="78"/>
        <v>0</v>
      </c>
      <c r="X81" s="16">
        <f t="shared" si="78"/>
        <v>0</v>
      </c>
      <c r="Y81" s="16">
        <f t="shared" si="78"/>
        <v>0</v>
      </c>
      <c r="Z81" s="16">
        <f t="shared" si="78"/>
        <v>0</v>
      </c>
      <c r="AA81" s="1159">
        <f t="shared" ref="AA81:AA110" si="79">X81+U81+R81+O81+L81+I81+H81</f>
        <v>0</v>
      </c>
      <c r="AB81" s="1159">
        <f t="shared" ref="AB81:AB110" si="80">+AA81-G81</f>
        <v>0</v>
      </c>
    </row>
    <row r="82" spans="2:28" s="1134" customFormat="1" ht="12.75" customHeight="1" x14ac:dyDescent="0.2">
      <c r="B82" s="1564"/>
      <c r="C82" s="1138"/>
      <c r="D82" s="1565" t="s">
        <v>448</v>
      </c>
      <c r="E82" s="1139"/>
      <c r="F82" s="1140"/>
      <c r="G82" s="1160">
        <f>+E82*F82</f>
        <v>0</v>
      </c>
      <c r="H82" s="1137"/>
      <c r="I82" s="1137">
        <f t="shared" ref="I82:I86" si="81">J82+K82</f>
        <v>0</v>
      </c>
      <c r="J82" s="1137"/>
      <c r="K82" s="1137"/>
      <c r="L82" s="1137">
        <f t="shared" ref="L82:L86" si="82">M82+N82</f>
        <v>0</v>
      </c>
      <c r="M82" s="1137"/>
      <c r="N82" s="1137"/>
      <c r="O82" s="1137">
        <f t="shared" ref="O82:O86" si="83">P82+Q82</f>
        <v>0</v>
      </c>
      <c r="P82" s="1137"/>
      <c r="Q82" s="1137"/>
      <c r="R82" s="1137">
        <f t="shared" ref="R82:R86" si="84">S82+T82</f>
        <v>0</v>
      </c>
      <c r="S82" s="1137"/>
      <c r="T82" s="1137"/>
      <c r="U82" s="1137">
        <f t="shared" ref="U82:U86" si="85">V82+W82</f>
        <v>0</v>
      </c>
      <c r="V82" s="1137"/>
      <c r="W82" s="1137"/>
      <c r="X82" s="1137">
        <f t="shared" ref="X82:X86" si="86">Y82+Z82</f>
        <v>0</v>
      </c>
      <c r="Y82" s="1137"/>
      <c r="Z82" s="1137"/>
      <c r="AA82" s="1159">
        <f t="shared" si="79"/>
        <v>0</v>
      </c>
      <c r="AB82" s="1159">
        <f t="shared" si="80"/>
        <v>0</v>
      </c>
    </row>
    <row r="83" spans="2:28" s="1134" customFormat="1" ht="12.75" customHeight="1" x14ac:dyDescent="0.2">
      <c r="B83" s="1564"/>
      <c r="C83" s="1138"/>
      <c r="D83" s="1565" t="s">
        <v>448</v>
      </c>
      <c r="E83" s="1139"/>
      <c r="F83" s="1140"/>
      <c r="G83" s="1160">
        <f>+E83*F83</f>
        <v>0</v>
      </c>
      <c r="H83" s="1137"/>
      <c r="I83" s="1137">
        <f t="shared" si="81"/>
        <v>0</v>
      </c>
      <c r="J83" s="1137"/>
      <c r="K83" s="1137"/>
      <c r="L83" s="1137">
        <f t="shared" si="82"/>
        <v>0</v>
      </c>
      <c r="M83" s="1137"/>
      <c r="N83" s="1137"/>
      <c r="O83" s="1137">
        <f t="shared" si="83"/>
        <v>0</v>
      </c>
      <c r="P83" s="1137"/>
      <c r="Q83" s="1137"/>
      <c r="R83" s="1137">
        <f t="shared" si="84"/>
        <v>0</v>
      </c>
      <c r="S83" s="1137"/>
      <c r="T83" s="1137"/>
      <c r="U83" s="1137">
        <f t="shared" si="85"/>
        <v>0</v>
      </c>
      <c r="V83" s="1137"/>
      <c r="W83" s="1137"/>
      <c r="X83" s="1137">
        <f t="shared" si="86"/>
        <v>0</v>
      </c>
      <c r="Y83" s="1137"/>
      <c r="Z83" s="1137"/>
      <c r="AA83" s="1159">
        <f t="shared" si="79"/>
        <v>0</v>
      </c>
      <c r="AB83" s="1159">
        <f t="shared" si="80"/>
        <v>0</v>
      </c>
    </row>
    <row r="84" spans="2:28" s="1134" customFormat="1" ht="12.75" customHeight="1" x14ac:dyDescent="0.2">
      <c r="B84" s="1564"/>
      <c r="C84" s="1138"/>
      <c r="D84" s="1565" t="s">
        <v>448</v>
      </c>
      <c r="E84" s="1139"/>
      <c r="F84" s="1140"/>
      <c r="G84" s="1160">
        <f>+E84*F84</f>
        <v>0</v>
      </c>
      <c r="H84" s="1141"/>
      <c r="I84" s="1142">
        <f t="shared" si="81"/>
        <v>0</v>
      </c>
      <c r="J84" s="1142"/>
      <c r="K84" s="1142"/>
      <c r="L84" s="1142">
        <f t="shared" si="82"/>
        <v>0</v>
      </c>
      <c r="M84" s="1142"/>
      <c r="N84" s="1142"/>
      <c r="O84" s="1142">
        <f t="shared" si="83"/>
        <v>0</v>
      </c>
      <c r="P84" s="1142"/>
      <c r="Q84" s="1142"/>
      <c r="R84" s="1142">
        <f t="shared" si="84"/>
        <v>0</v>
      </c>
      <c r="S84" s="1142"/>
      <c r="T84" s="1142"/>
      <c r="U84" s="1142">
        <f t="shared" si="85"/>
        <v>0</v>
      </c>
      <c r="V84" s="1142"/>
      <c r="W84" s="1142"/>
      <c r="X84" s="1142">
        <f t="shared" si="86"/>
        <v>0</v>
      </c>
      <c r="Y84" s="1142"/>
      <c r="Z84" s="1142"/>
      <c r="AA84" s="1159">
        <f t="shared" si="79"/>
        <v>0</v>
      </c>
      <c r="AB84" s="1159">
        <f t="shared" si="80"/>
        <v>0</v>
      </c>
    </row>
    <row r="85" spans="2:28" s="1134" customFormat="1" ht="12.75" customHeight="1" x14ac:dyDescent="0.2">
      <c r="B85" s="1564"/>
      <c r="C85" s="1138"/>
      <c r="D85" s="1565" t="s">
        <v>448</v>
      </c>
      <c r="E85" s="1139"/>
      <c r="F85" s="1140"/>
      <c r="G85" s="1160">
        <f>+E85*F85</f>
        <v>0</v>
      </c>
      <c r="H85" s="1141"/>
      <c r="I85" s="1142">
        <f t="shared" si="81"/>
        <v>0</v>
      </c>
      <c r="J85" s="1142"/>
      <c r="K85" s="1142"/>
      <c r="L85" s="1142">
        <f t="shared" si="82"/>
        <v>0</v>
      </c>
      <c r="M85" s="1142"/>
      <c r="N85" s="1142"/>
      <c r="O85" s="1142">
        <f t="shared" si="83"/>
        <v>0</v>
      </c>
      <c r="P85" s="1142"/>
      <c r="Q85" s="1142"/>
      <c r="R85" s="1142">
        <f t="shared" si="84"/>
        <v>0</v>
      </c>
      <c r="S85" s="1142"/>
      <c r="T85" s="1142"/>
      <c r="U85" s="1142">
        <f t="shared" si="85"/>
        <v>0</v>
      </c>
      <c r="V85" s="1142"/>
      <c r="W85" s="1142"/>
      <c r="X85" s="1142">
        <f t="shared" si="86"/>
        <v>0</v>
      </c>
      <c r="Y85" s="1142"/>
      <c r="Z85" s="1142"/>
      <c r="AA85" s="1159">
        <f t="shared" si="79"/>
        <v>0</v>
      </c>
      <c r="AB85" s="1159">
        <f t="shared" si="80"/>
        <v>0</v>
      </c>
    </row>
    <row r="86" spans="2:28" s="1134" customFormat="1" ht="12.75" customHeight="1" x14ac:dyDescent="0.2">
      <c r="B86" s="1563"/>
      <c r="C86" s="1143"/>
      <c r="D86" s="1566" t="s">
        <v>448</v>
      </c>
      <c r="E86" s="1144"/>
      <c r="F86" s="1145"/>
      <c r="G86" s="1161">
        <f>+E86*F86</f>
        <v>0</v>
      </c>
      <c r="H86" s="1146"/>
      <c r="I86" s="1147">
        <f t="shared" si="81"/>
        <v>0</v>
      </c>
      <c r="J86" s="1147"/>
      <c r="K86" s="1147"/>
      <c r="L86" s="1147">
        <f t="shared" si="82"/>
        <v>0</v>
      </c>
      <c r="M86" s="1147"/>
      <c r="N86" s="1147"/>
      <c r="O86" s="1147">
        <f t="shared" si="83"/>
        <v>0</v>
      </c>
      <c r="P86" s="1147"/>
      <c r="Q86" s="1147"/>
      <c r="R86" s="1147">
        <f t="shared" si="84"/>
        <v>0</v>
      </c>
      <c r="S86" s="1147"/>
      <c r="T86" s="1147"/>
      <c r="U86" s="1147">
        <f t="shared" si="85"/>
        <v>0</v>
      </c>
      <c r="V86" s="1147"/>
      <c r="W86" s="1147"/>
      <c r="X86" s="1147">
        <f t="shared" si="86"/>
        <v>0</v>
      </c>
      <c r="Y86" s="1147"/>
      <c r="Z86" s="1147"/>
      <c r="AA86" s="1159">
        <f t="shared" si="79"/>
        <v>0</v>
      </c>
      <c r="AB86" s="1159">
        <f t="shared" si="80"/>
        <v>0</v>
      </c>
    </row>
    <row r="87" spans="2:28" s="1134" customFormat="1" ht="12.75" customHeight="1" x14ac:dyDescent="0.15">
      <c r="B87" s="1135" t="s">
        <v>419</v>
      </c>
      <c r="C87" s="286" t="s">
        <v>615</v>
      </c>
      <c r="D87" s="14"/>
      <c r="E87" s="1136"/>
      <c r="F87" s="1137"/>
      <c r="G87" s="623">
        <f t="shared" ref="G87:Z87" si="87">SUM(G88:G92)</f>
        <v>0</v>
      </c>
      <c r="H87" s="16">
        <f t="shared" si="87"/>
        <v>0</v>
      </c>
      <c r="I87" s="16">
        <f t="shared" si="87"/>
        <v>0</v>
      </c>
      <c r="J87" s="16">
        <f t="shared" si="87"/>
        <v>0</v>
      </c>
      <c r="K87" s="16">
        <f t="shared" si="87"/>
        <v>0</v>
      </c>
      <c r="L87" s="16">
        <f t="shared" si="87"/>
        <v>0</v>
      </c>
      <c r="M87" s="16">
        <f t="shared" si="87"/>
        <v>0</v>
      </c>
      <c r="N87" s="16">
        <f t="shared" si="87"/>
        <v>0</v>
      </c>
      <c r="O87" s="16">
        <f t="shared" si="87"/>
        <v>0</v>
      </c>
      <c r="P87" s="16">
        <f t="shared" si="87"/>
        <v>0</v>
      </c>
      <c r="Q87" s="16">
        <f t="shared" si="87"/>
        <v>0</v>
      </c>
      <c r="R87" s="16">
        <f t="shared" si="87"/>
        <v>0</v>
      </c>
      <c r="S87" s="16">
        <f t="shared" si="87"/>
        <v>0</v>
      </c>
      <c r="T87" s="16">
        <f t="shared" si="87"/>
        <v>0</v>
      </c>
      <c r="U87" s="16">
        <f t="shared" si="87"/>
        <v>0</v>
      </c>
      <c r="V87" s="16">
        <f t="shared" si="87"/>
        <v>0</v>
      </c>
      <c r="W87" s="16">
        <f t="shared" si="87"/>
        <v>0</v>
      </c>
      <c r="X87" s="16">
        <f t="shared" si="87"/>
        <v>0</v>
      </c>
      <c r="Y87" s="16">
        <f t="shared" si="87"/>
        <v>0</v>
      </c>
      <c r="Z87" s="16">
        <f t="shared" si="87"/>
        <v>0</v>
      </c>
      <c r="AA87" s="1159">
        <f t="shared" si="79"/>
        <v>0</v>
      </c>
      <c r="AB87" s="1159">
        <f t="shared" si="80"/>
        <v>0</v>
      </c>
    </row>
    <row r="88" spans="2:28" s="1134" customFormat="1" ht="12.75" customHeight="1" x14ac:dyDescent="0.2">
      <c r="B88" s="1564"/>
      <c r="C88" s="1138"/>
      <c r="D88" s="1565" t="s">
        <v>448</v>
      </c>
      <c r="E88" s="1139"/>
      <c r="F88" s="1140"/>
      <c r="G88" s="1160">
        <f>+E88*F88</f>
        <v>0</v>
      </c>
      <c r="H88" s="1140"/>
      <c r="I88" s="1148">
        <f t="shared" ref="I88:I110" si="88">J88+K88</f>
        <v>0</v>
      </c>
      <c r="J88" s="1148"/>
      <c r="K88" s="1148"/>
      <c r="L88" s="1148">
        <f t="shared" ref="L88:L92" si="89">M88+N88</f>
        <v>0</v>
      </c>
      <c r="M88" s="1148"/>
      <c r="N88" s="1148"/>
      <c r="O88" s="1148">
        <f t="shared" ref="O88:O92" si="90">P88+Q88</f>
        <v>0</v>
      </c>
      <c r="P88" s="1148"/>
      <c r="Q88" s="1148"/>
      <c r="R88" s="1148">
        <f t="shared" ref="R88:R92" si="91">S88+T88</f>
        <v>0</v>
      </c>
      <c r="S88" s="1148"/>
      <c r="T88" s="1148"/>
      <c r="U88" s="1148">
        <f t="shared" ref="U88:U92" si="92">V88+W88</f>
        <v>0</v>
      </c>
      <c r="V88" s="1148"/>
      <c r="W88" s="1148"/>
      <c r="X88" s="1148">
        <f t="shared" ref="X88:X92" si="93">Y88+Z88</f>
        <v>0</v>
      </c>
      <c r="Y88" s="1148"/>
      <c r="Z88" s="1148"/>
      <c r="AA88" s="1159">
        <f t="shared" si="79"/>
        <v>0</v>
      </c>
      <c r="AB88" s="1159">
        <f t="shared" si="80"/>
        <v>0</v>
      </c>
    </row>
    <row r="89" spans="2:28" s="1134" customFormat="1" ht="12.75" customHeight="1" x14ac:dyDescent="0.2">
      <c r="B89" s="1564"/>
      <c r="C89" s="1138"/>
      <c r="D89" s="1565" t="s">
        <v>448</v>
      </c>
      <c r="E89" s="1139"/>
      <c r="F89" s="1140"/>
      <c r="G89" s="1160">
        <f>+E89*F89</f>
        <v>0</v>
      </c>
      <c r="H89" s="1149"/>
      <c r="I89" s="1137">
        <f t="shared" si="88"/>
        <v>0</v>
      </c>
      <c r="J89" s="1137"/>
      <c r="K89" s="1137"/>
      <c r="L89" s="1137">
        <f t="shared" si="89"/>
        <v>0</v>
      </c>
      <c r="M89" s="1137"/>
      <c r="N89" s="1137"/>
      <c r="O89" s="1137">
        <f t="shared" si="90"/>
        <v>0</v>
      </c>
      <c r="P89" s="1137"/>
      <c r="Q89" s="1137"/>
      <c r="R89" s="1137">
        <f t="shared" si="91"/>
        <v>0</v>
      </c>
      <c r="S89" s="1137"/>
      <c r="T89" s="1137"/>
      <c r="U89" s="1137">
        <f t="shared" si="92"/>
        <v>0</v>
      </c>
      <c r="V89" s="1137"/>
      <c r="W89" s="1137"/>
      <c r="X89" s="1137">
        <f t="shared" si="93"/>
        <v>0</v>
      </c>
      <c r="Y89" s="1137"/>
      <c r="Z89" s="1137"/>
      <c r="AA89" s="1159">
        <f t="shared" si="79"/>
        <v>0</v>
      </c>
      <c r="AB89" s="1159">
        <f t="shared" si="80"/>
        <v>0</v>
      </c>
    </row>
    <row r="90" spans="2:28" s="1134" customFormat="1" ht="12.75" customHeight="1" x14ac:dyDescent="0.2">
      <c r="B90" s="1564"/>
      <c r="C90" s="1138"/>
      <c r="D90" s="1565" t="s">
        <v>448</v>
      </c>
      <c r="E90" s="1139"/>
      <c r="F90" s="1140"/>
      <c r="G90" s="1160">
        <f>+E90*F90</f>
        <v>0</v>
      </c>
      <c r="H90" s="1149"/>
      <c r="I90" s="1142">
        <f t="shared" si="88"/>
        <v>0</v>
      </c>
      <c r="J90" s="1142"/>
      <c r="K90" s="1142"/>
      <c r="L90" s="1142">
        <f t="shared" si="89"/>
        <v>0</v>
      </c>
      <c r="M90" s="1142"/>
      <c r="N90" s="1142"/>
      <c r="O90" s="1142">
        <f t="shared" si="90"/>
        <v>0</v>
      </c>
      <c r="P90" s="1142"/>
      <c r="Q90" s="1142"/>
      <c r="R90" s="1142">
        <f t="shared" si="91"/>
        <v>0</v>
      </c>
      <c r="S90" s="1142"/>
      <c r="T90" s="1142"/>
      <c r="U90" s="1142">
        <f t="shared" si="92"/>
        <v>0</v>
      </c>
      <c r="V90" s="1142"/>
      <c r="W90" s="1142"/>
      <c r="X90" s="1142">
        <f t="shared" si="93"/>
        <v>0</v>
      </c>
      <c r="Y90" s="1142"/>
      <c r="Z90" s="1142"/>
      <c r="AA90" s="1159">
        <f t="shared" si="79"/>
        <v>0</v>
      </c>
      <c r="AB90" s="1159">
        <f t="shared" si="80"/>
        <v>0</v>
      </c>
    </row>
    <row r="91" spans="2:28" s="1134" customFormat="1" ht="12.75" customHeight="1" x14ac:dyDescent="0.2">
      <c r="B91" s="1564"/>
      <c r="C91" s="1138"/>
      <c r="D91" s="1565" t="s">
        <v>448</v>
      </c>
      <c r="E91" s="1139"/>
      <c r="F91" s="1140"/>
      <c r="G91" s="1160">
        <f>+E91*F91</f>
        <v>0</v>
      </c>
      <c r="H91" s="1149"/>
      <c r="I91" s="1142">
        <f t="shared" si="88"/>
        <v>0</v>
      </c>
      <c r="J91" s="1142"/>
      <c r="K91" s="1142"/>
      <c r="L91" s="1142">
        <f t="shared" si="89"/>
        <v>0</v>
      </c>
      <c r="M91" s="1142"/>
      <c r="N91" s="1142"/>
      <c r="O91" s="1142">
        <f t="shared" si="90"/>
        <v>0</v>
      </c>
      <c r="P91" s="1142"/>
      <c r="Q91" s="1142"/>
      <c r="R91" s="1142">
        <f t="shared" si="91"/>
        <v>0</v>
      </c>
      <c r="S91" s="1142"/>
      <c r="T91" s="1142"/>
      <c r="U91" s="1142">
        <f t="shared" si="92"/>
        <v>0</v>
      </c>
      <c r="V91" s="1142"/>
      <c r="W91" s="1142"/>
      <c r="X91" s="1142">
        <f t="shared" si="93"/>
        <v>0</v>
      </c>
      <c r="Y91" s="1142"/>
      <c r="Z91" s="1142"/>
      <c r="AA91" s="1159">
        <f t="shared" si="79"/>
        <v>0</v>
      </c>
      <c r="AB91" s="1159">
        <f t="shared" si="80"/>
        <v>0</v>
      </c>
    </row>
    <row r="92" spans="2:28" s="1134" customFormat="1" ht="12.75" customHeight="1" x14ac:dyDescent="0.2">
      <c r="B92" s="1563"/>
      <c r="C92" s="1143"/>
      <c r="D92" s="1566" t="s">
        <v>448</v>
      </c>
      <c r="E92" s="1144"/>
      <c r="F92" s="1145"/>
      <c r="G92" s="1161">
        <f>+E92*F92</f>
        <v>0</v>
      </c>
      <c r="H92" s="1150"/>
      <c r="I92" s="1147">
        <f t="shared" si="88"/>
        <v>0</v>
      </c>
      <c r="J92" s="1147"/>
      <c r="K92" s="1147"/>
      <c r="L92" s="1147">
        <f t="shared" si="89"/>
        <v>0</v>
      </c>
      <c r="M92" s="1147"/>
      <c r="N92" s="1147"/>
      <c r="O92" s="1147">
        <f t="shared" si="90"/>
        <v>0</v>
      </c>
      <c r="P92" s="1147"/>
      <c r="Q92" s="1147"/>
      <c r="R92" s="1147">
        <f t="shared" si="91"/>
        <v>0</v>
      </c>
      <c r="S92" s="1147"/>
      <c r="T92" s="1147"/>
      <c r="U92" s="1147">
        <f t="shared" si="92"/>
        <v>0</v>
      </c>
      <c r="V92" s="1147"/>
      <c r="W92" s="1147"/>
      <c r="X92" s="1147">
        <f t="shared" si="93"/>
        <v>0</v>
      </c>
      <c r="Y92" s="1147"/>
      <c r="Z92" s="1147"/>
      <c r="AA92" s="1159">
        <f t="shared" si="79"/>
        <v>0</v>
      </c>
      <c r="AB92" s="1159">
        <f t="shared" si="80"/>
        <v>0</v>
      </c>
    </row>
    <row r="93" spans="2:28" s="1134" customFormat="1" ht="12.75" customHeight="1" x14ac:dyDescent="0.15">
      <c r="B93" s="1135" t="s">
        <v>419</v>
      </c>
      <c r="C93" s="286" t="s">
        <v>616</v>
      </c>
      <c r="D93" s="14"/>
      <c r="E93" s="1136"/>
      <c r="F93" s="1137"/>
      <c r="G93" s="623">
        <f t="shared" ref="G93:Z93" si="94">SUM(G94:G98)</f>
        <v>0</v>
      </c>
      <c r="H93" s="16">
        <f t="shared" si="94"/>
        <v>0</v>
      </c>
      <c r="I93" s="16">
        <f t="shared" si="94"/>
        <v>0</v>
      </c>
      <c r="J93" s="16">
        <f t="shared" si="94"/>
        <v>0</v>
      </c>
      <c r="K93" s="16">
        <f t="shared" si="94"/>
        <v>0</v>
      </c>
      <c r="L93" s="16">
        <f t="shared" si="94"/>
        <v>0</v>
      </c>
      <c r="M93" s="16">
        <f t="shared" si="94"/>
        <v>0</v>
      </c>
      <c r="N93" s="16">
        <f t="shared" si="94"/>
        <v>0</v>
      </c>
      <c r="O93" s="16">
        <f t="shared" si="94"/>
        <v>0</v>
      </c>
      <c r="P93" s="16">
        <f t="shared" si="94"/>
        <v>0</v>
      </c>
      <c r="Q93" s="16">
        <f t="shared" si="94"/>
        <v>0</v>
      </c>
      <c r="R93" s="16">
        <f t="shared" si="94"/>
        <v>0</v>
      </c>
      <c r="S93" s="16">
        <f t="shared" si="94"/>
        <v>0</v>
      </c>
      <c r="T93" s="16">
        <f t="shared" si="94"/>
        <v>0</v>
      </c>
      <c r="U93" s="16">
        <f t="shared" si="94"/>
        <v>0</v>
      </c>
      <c r="V93" s="16">
        <f t="shared" si="94"/>
        <v>0</v>
      </c>
      <c r="W93" s="16">
        <f t="shared" si="94"/>
        <v>0</v>
      </c>
      <c r="X93" s="16">
        <f t="shared" si="94"/>
        <v>0</v>
      </c>
      <c r="Y93" s="16">
        <f t="shared" si="94"/>
        <v>0</v>
      </c>
      <c r="Z93" s="16">
        <f t="shared" si="94"/>
        <v>0</v>
      </c>
      <c r="AA93" s="1159">
        <f t="shared" si="79"/>
        <v>0</v>
      </c>
      <c r="AB93" s="1159">
        <f t="shared" si="80"/>
        <v>0</v>
      </c>
    </row>
    <row r="94" spans="2:28" s="1134" customFormat="1" ht="12.75" customHeight="1" x14ac:dyDescent="0.2">
      <c r="B94" s="1564"/>
      <c r="C94" s="1138"/>
      <c r="D94" s="1565" t="s">
        <v>448</v>
      </c>
      <c r="E94" s="1139"/>
      <c r="F94" s="1140"/>
      <c r="G94" s="1160">
        <f>+E94*F94</f>
        <v>0</v>
      </c>
      <c r="H94" s="1137"/>
      <c r="I94" s="1148">
        <f t="shared" si="88"/>
        <v>0</v>
      </c>
      <c r="J94" s="1137"/>
      <c r="K94" s="1137"/>
      <c r="L94" s="1148">
        <f t="shared" ref="L94:L98" si="95">M94+N94</f>
        <v>0</v>
      </c>
      <c r="M94" s="1137"/>
      <c r="N94" s="1137"/>
      <c r="O94" s="1148">
        <f t="shared" ref="O94:O98" si="96">P94+Q94</f>
        <v>0</v>
      </c>
      <c r="P94" s="1137"/>
      <c r="Q94" s="1137"/>
      <c r="R94" s="1148">
        <f t="shared" ref="R94:R98" si="97">S94+T94</f>
        <v>0</v>
      </c>
      <c r="S94" s="1137"/>
      <c r="T94" s="1137"/>
      <c r="U94" s="1148">
        <f t="shared" ref="U94:U98" si="98">V94+W94</f>
        <v>0</v>
      </c>
      <c r="V94" s="1137"/>
      <c r="W94" s="1137"/>
      <c r="X94" s="1148">
        <f t="shared" ref="X94:X98" si="99">Y94+Z94</f>
        <v>0</v>
      </c>
      <c r="Y94" s="1137"/>
      <c r="Z94" s="1137"/>
      <c r="AA94" s="1159">
        <f t="shared" si="79"/>
        <v>0</v>
      </c>
      <c r="AB94" s="1159">
        <f t="shared" si="80"/>
        <v>0</v>
      </c>
    </row>
    <row r="95" spans="2:28" s="1134" customFormat="1" ht="12.75" customHeight="1" x14ac:dyDescent="0.2">
      <c r="B95" s="1564"/>
      <c r="C95" s="1138"/>
      <c r="D95" s="1565" t="s">
        <v>448</v>
      </c>
      <c r="E95" s="1139"/>
      <c r="F95" s="1140"/>
      <c r="G95" s="1160">
        <f>+E95*F95</f>
        <v>0</v>
      </c>
      <c r="H95" s="1137"/>
      <c r="I95" s="1137">
        <f t="shared" si="88"/>
        <v>0</v>
      </c>
      <c r="J95" s="1137"/>
      <c r="K95" s="1137"/>
      <c r="L95" s="1137">
        <f t="shared" si="95"/>
        <v>0</v>
      </c>
      <c r="M95" s="1137"/>
      <c r="N95" s="1137"/>
      <c r="O95" s="1137">
        <f t="shared" si="96"/>
        <v>0</v>
      </c>
      <c r="P95" s="1137"/>
      <c r="Q95" s="1137"/>
      <c r="R95" s="1137">
        <f t="shared" si="97"/>
        <v>0</v>
      </c>
      <c r="S95" s="1137"/>
      <c r="T95" s="1137"/>
      <c r="U95" s="1137">
        <f t="shared" si="98"/>
        <v>0</v>
      </c>
      <c r="V95" s="1137"/>
      <c r="W95" s="1137"/>
      <c r="X95" s="1137">
        <f t="shared" si="99"/>
        <v>0</v>
      </c>
      <c r="Y95" s="1137"/>
      <c r="Z95" s="1137"/>
      <c r="AA95" s="1159">
        <f t="shared" si="79"/>
        <v>0</v>
      </c>
      <c r="AB95" s="1159">
        <f t="shared" si="80"/>
        <v>0</v>
      </c>
    </row>
    <row r="96" spans="2:28" s="1134" customFormat="1" ht="12.75" customHeight="1" x14ac:dyDescent="0.2">
      <c r="B96" s="1564"/>
      <c r="C96" s="1138"/>
      <c r="D96" s="1565" t="s">
        <v>448</v>
      </c>
      <c r="E96" s="1139"/>
      <c r="F96" s="1140"/>
      <c r="G96" s="1160">
        <f>+E96*F96</f>
        <v>0</v>
      </c>
      <c r="H96" s="1141"/>
      <c r="I96" s="1142">
        <f t="shared" si="88"/>
        <v>0</v>
      </c>
      <c r="J96" s="1142"/>
      <c r="K96" s="1142"/>
      <c r="L96" s="1142">
        <f t="shared" si="95"/>
        <v>0</v>
      </c>
      <c r="M96" s="1142"/>
      <c r="N96" s="1142"/>
      <c r="O96" s="1142">
        <f t="shared" si="96"/>
        <v>0</v>
      </c>
      <c r="P96" s="1142"/>
      <c r="Q96" s="1142"/>
      <c r="R96" s="1142">
        <f t="shared" si="97"/>
        <v>0</v>
      </c>
      <c r="S96" s="1142"/>
      <c r="T96" s="1142"/>
      <c r="U96" s="1142">
        <f t="shared" si="98"/>
        <v>0</v>
      </c>
      <c r="V96" s="1142"/>
      <c r="W96" s="1142"/>
      <c r="X96" s="1142">
        <f t="shared" si="99"/>
        <v>0</v>
      </c>
      <c r="Y96" s="1142"/>
      <c r="Z96" s="1142"/>
      <c r="AA96" s="1159">
        <f t="shared" si="79"/>
        <v>0</v>
      </c>
      <c r="AB96" s="1159">
        <f t="shared" si="80"/>
        <v>0</v>
      </c>
    </row>
    <row r="97" spans="2:28" s="1134" customFormat="1" ht="12.75" customHeight="1" x14ac:dyDescent="0.2">
      <c r="B97" s="1564"/>
      <c r="C97" s="1138"/>
      <c r="D97" s="1565" t="s">
        <v>448</v>
      </c>
      <c r="E97" s="1139"/>
      <c r="F97" s="1140"/>
      <c r="G97" s="1160">
        <f>+E97*F97</f>
        <v>0</v>
      </c>
      <c r="H97" s="1141"/>
      <c r="I97" s="1142">
        <f t="shared" si="88"/>
        <v>0</v>
      </c>
      <c r="J97" s="1142"/>
      <c r="K97" s="1142"/>
      <c r="L97" s="1142">
        <f t="shared" si="95"/>
        <v>0</v>
      </c>
      <c r="M97" s="1142"/>
      <c r="N97" s="1142"/>
      <c r="O97" s="1142">
        <f t="shared" si="96"/>
        <v>0</v>
      </c>
      <c r="P97" s="1142"/>
      <c r="Q97" s="1142"/>
      <c r="R97" s="1142">
        <f t="shared" si="97"/>
        <v>0</v>
      </c>
      <c r="S97" s="1142"/>
      <c r="T97" s="1142"/>
      <c r="U97" s="1142">
        <f t="shared" si="98"/>
        <v>0</v>
      </c>
      <c r="V97" s="1142"/>
      <c r="W97" s="1142"/>
      <c r="X97" s="1142">
        <f t="shared" si="99"/>
        <v>0</v>
      </c>
      <c r="Y97" s="1142"/>
      <c r="Z97" s="1142"/>
      <c r="AA97" s="1159">
        <f t="shared" si="79"/>
        <v>0</v>
      </c>
      <c r="AB97" s="1159">
        <f t="shared" si="80"/>
        <v>0</v>
      </c>
    </row>
    <row r="98" spans="2:28" s="1134" customFormat="1" ht="12.75" customHeight="1" x14ac:dyDescent="0.2">
      <c r="B98" s="1563"/>
      <c r="C98" s="1143"/>
      <c r="D98" s="1566" t="s">
        <v>448</v>
      </c>
      <c r="E98" s="1144"/>
      <c r="F98" s="1145"/>
      <c r="G98" s="1161">
        <f>+E98*F98</f>
        <v>0</v>
      </c>
      <c r="H98" s="1146"/>
      <c r="I98" s="1147">
        <f t="shared" si="88"/>
        <v>0</v>
      </c>
      <c r="J98" s="1147"/>
      <c r="K98" s="1147"/>
      <c r="L98" s="1147">
        <f t="shared" si="95"/>
        <v>0</v>
      </c>
      <c r="M98" s="1147"/>
      <c r="N98" s="1147"/>
      <c r="O98" s="1147">
        <f t="shared" si="96"/>
        <v>0</v>
      </c>
      <c r="P98" s="1147"/>
      <c r="Q98" s="1147"/>
      <c r="R98" s="1147">
        <f t="shared" si="97"/>
        <v>0</v>
      </c>
      <c r="S98" s="1147"/>
      <c r="T98" s="1147"/>
      <c r="U98" s="1147">
        <f t="shared" si="98"/>
        <v>0</v>
      </c>
      <c r="V98" s="1147"/>
      <c r="W98" s="1147"/>
      <c r="X98" s="1147">
        <f t="shared" si="99"/>
        <v>0</v>
      </c>
      <c r="Y98" s="1147"/>
      <c r="Z98" s="1147"/>
      <c r="AA98" s="1159">
        <f t="shared" si="79"/>
        <v>0</v>
      </c>
      <c r="AB98" s="1159">
        <f t="shared" si="80"/>
        <v>0</v>
      </c>
    </row>
    <row r="99" spans="2:28" s="1134" customFormat="1" ht="12.75" customHeight="1" x14ac:dyDescent="0.15">
      <c r="B99" s="1135" t="s">
        <v>419</v>
      </c>
      <c r="C99" s="286" t="s">
        <v>617</v>
      </c>
      <c r="D99" s="14"/>
      <c r="E99" s="1136"/>
      <c r="F99" s="1137"/>
      <c r="G99" s="623">
        <f t="shared" ref="G99:Z99" si="100">SUM(G100:G104)</f>
        <v>0</v>
      </c>
      <c r="H99" s="16">
        <f t="shared" si="100"/>
        <v>0</v>
      </c>
      <c r="I99" s="16">
        <f t="shared" si="100"/>
        <v>0</v>
      </c>
      <c r="J99" s="16">
        <f t="shared" si="100"/>
        <v>0</v>
      </c>
      <c r="K99" s="16">
        <f t="shared" si="100"/>
        <v>0</v>
      </c>
      <c r="L99" s="16">
        <f t="shared" si="100"/>
        <v>0</v>
      </c>
      <c r="M99" s="16">
        <f t="shared" si="100"/>
        <v>0</v>
      </c>
      <c r="N99" s="16">
        <f t="shared" si="100"/>
        <v>0</v>
      </c>
      <c r="O99" s="16">
        <f t="shared" si="100"/>
        <v>0</v>
      </c>
      <c r="P99" s="16">
        <f t="shared" si="100"/>
        <v>0</v>
      </c>
      <c r="Q99" s="16">
        <f t="shared" si="100"/>
        <v>0</v>
      </c>
      <c r="R99" s="16">
        <f t="shared" si="100"/>
        <v>0</v>
      </c>
      <c r="S99" s="16">
        <f t="shared" si="100"/>
        <v>0</v>
      </c>
      <c r="T99" s="16">
        <f t="shared" si="100"/>
        <v>0</v>
      </c>
      <c r="U99" s="16">
        <f t="shared" si="100"/>
        <v>0</v>
      </c>
      <c r="V99" s="16">
        <f t="shared" si="100"/>
        <v>0</v>
      </c>
      <c r="W99" s="16">
        <f t="shared" si="100"/>
        <v>0</v>
      </c>
      <c r="X99" s="16">
        <f t="shared" si="100"/>
        <v>0</v>
      </c>
      <c r="Y99" s="16">
        <f t="shared" si="100"/>
        <v>0</v>
      </c>
      <c r="Z99" s="16">
        <f t="shared" si="100"/>
        <v>0</v>
      </c>
      <c r="AA99" s="1159">
        <f t="shared" si="79"/>
        <v>0</v>
      </c>
      <c r="AB99" s="1159">
        <f t="shared" si="80"/>
        <v>0</v>
      </c>
    </row>
    <row r="100" spans="2:28" s="1134" customFormat="1" ht="12.75" customHeight="1" x14ac:dyDescent="0.2">
      <c r="B100" s="1564"/>
      <c r="C100" s="1138"/>
      <c r="D100" s="1565" t="s">
        <v>448</v>
      </c>
      <c r="E100" s="1139"/>
      <c r="F100" s="1140"/>
      <c r="G100" s="1160">
        <f>+E100*F100</f>
        <v>0</v>
      </c>
      <c r="H100" s="1137"/>
      <c r="I100" s="1148">
        <f t="shared" si="88"/>
        <v>0</v>
      </c>
      <c r="J100" s="1142"/>
      <c r="K100" s="1142"/>
      <c r="L100" s="1148">
        <f t="shared" ref="L100:L104" si="101">M100+N100</f>
        <v>0</v>
      </c>
      <c r="M100" s="1142"/>
      <c r="N100" s="1142"/>
      <c r="O100" s="1148">
        <f t="shared" ref="O100:O104" si="102">P100+Q100</f>
        <v>0</v>
      </c>
      <c r="P100" s="1142"/>
      <c r="Q100" s="1142"/>
      <c r="R100" s="1148">
        <f t="shared" ref="R100:R104" si="103">S100+T100</f>
        <v>0</v>
      </c>
      <c r="S100" s="1142"/>
      <c r="T100" s="1142"/>
      <c r="U100" s="1148">
        <f t="shared" ref="U100:U104" si="104">V100+W100</f>
        <v>0</v>
      </c>
      <c r="V100" s="1142"/>
      <c r="W100" s="1142"/>
      <c r="X100" s="1148">
        <f t="shared" ref="X100:X104" si="105">Y100+Z100</f>
        <v>0</v>
      </c>
      <c r="Y100" s="1142"/>
      <c r="Z100" s="1142"/>
      <c r="AA100" s="1159">
        <f t="shared" si="79"/>
        <v>0</v>
      </c>
      <c r="AB100" s="1159">
        <f t="shared" si="80"/>
        <v>0</v>
      </c>
    </row>
    <row r="101" spans="2:28" s="1134" customFormat="1" ht="12.75" customHeight="1" x14ac:dyDescent="0.2">
      <c r="B101" s="1564"/>
      <c r="C101" s="1138"/>
      <c r="D101" s="1565" t="s">
        <v>448</v>
      </c>
      <c r="E101" s="1139"/>
      <c r="F101" s="1140"/>
      <c r="G101" s="1160">
        <f>+E101*F101</f>
        <v>0</v>
      </c>
      <c r="H101" s="1137"/>
      <c r="I101" s="1137">
        <f t="shared" si="88"/>
        <v>0</v>
      </c>
      <c r="J101" s="1142"/>
      <c r="K101" s="1142"/>
      <c r="L101" s="1137">
        <f t="shared" si="101"/>
        <v>0</v>
      </c>
      <c r="M101" s="1142"/>
      <c r="N101" s="1142"/>
      <c r="O101" s="1137">
        <f t="shared" si="102"/>
        <v>0</v>
      </c>
      <c r="P101" s="1142"/>
      <c r="Q101" s="1142"/>
      <c r="R101" s="1137">
        <f t="shared" si="103"/>
        <v>0</v>
      </c>
      <c r="S101" s="1142"/>
      <c r="T101" s="1142"/>
      <c r="U101" s="1137">
        <f t="shared" si="104"/>
        <v>0</v>
      </c>
      <c r="V101" s="1142"/>
      <c r="W101" s="1142"/>
      <c r="X101" s="1137">
        <f t="shared" si="105"/>
        <v>0</v>
      </c>
      <c r="Y101" s="1142"/>
      <c r="Z101" s="1142"/>
      <c r="AA101" s="1159">
        <f t="shared" si="79"/>
        <v>0</v>
      </c>
      <c r="AB101" s="1159">
        <f t="shared" si="80"/>
        <v>0</v>
      </c>
    </row>
    <row r="102" spans="2:28" s="1134" customFormat="1" ht="12.75" customHeight="1" x14ac:dyDescent="0.2">
      <c r="B102" s="1564"/>
      <c r="C102" s="1138"/>
      <c r="D102" s="1565" t="s">
        <v>448</v>
      </c>
      <c r="E102" s="1139"/>
      <c r="F102" s="1140"/>
      <c r="G102" s="1160">
        <f>+E102*F102</f>
        <v>0</v>
      </c>
      <c r="H102" s="1141"/>
      <c r="I102" s="1142">
        <f t="shared" si="88"/>
        <v>0</v>
      </c>
      <c r="J102" s="1142"/>
      <c r="K102" s="1142"/>
      <c r="L102" s="1142">
        <f t="shared" si="101"/>
        <v>0</v>
      </c>
      <c r="M102" s="1142"/>
      <c r="N102" s="1142"/>
      <c r="O102" s="1142">
        <f t="shared" si="102"/>
        <v>0</v>
      </c>
      <c r="P102" s="1142"/>
      <c r="Q102" s="1142"/>
      <c r="R102" s="1142">
        <f t="shared" si="103"/>
        <v>0</v>
      </c>
      <c r="S102" s="1142"/>
      <c r="T102" s="1142"/>
      <c r="U102" s="1142">
        <f t="shared" si="104"/>
        <v>0</v>
      </c>
      <c r="V102" s="1142"/>
      <c r="W102" s="1142"/>
      <c r="X102" s="1142">
        <f t="shared" si="105"/>
        <v>0</v>
      </c>
      <c r="Y102" s="1142"/>
      <c r="Z102" s="1142"/>
      <c r="AA102" s="1159">
        <f t="shared" si="79"/>
        <v>0</v>
      </c>
      <c r="AB102" s="1159">
        <f t="shared" si="80"/>
        <v>0</v>
      </c>
    </row>
    <row r="103" spans="2:28" s="1134" customFormat="1" ht="12.75" customHeight="1" x14ac:dyDescent="0.2">
      <c r="B103" s="1564"/>
      <c r="C103" s="1138"/>
      <c r="D103" s="1565" t="s">
        <v>448</v>
      </c>
      <c r="E103" s="1139"/>
      <c r="F103" s="1140"/>
      <c r="G103" s="1160">
        <f>+E103*F103</f>
        <v>0</v>
      </c>
      <c r="H103" s="1141"/>
      <c r="I103" s="1142">
        <f t="shared" si="88"/>
        <v>0</v>
      </c>
      <c r="J103" s="1142"/>
      <c r="K103" s="1142"/>
      <c r="L103" s="1142">
        <f t="shared" si="101"/>
        <v>0</v>
      </c>
      <c r="M103" s="1142"/>
      <c r="N103" s="1142"/>
      <c r="O103" s="1142">
        <f t="shared" si="102"/>
        <v>0</v>
      </c>
      <c r="P103" s="1142"/>
      <c r="Q103" s="1142"/>
      <c r="R103" s="1142">
        <f t="shared" si="103"/>
        <v>0</v>
      </c>
      <c r="S103" s="1142"/>
      <c r="T103" s="1142"/>
      <c r="U103" s="1142">
        <f t="shared" si="104"/>
        <v>0</v>
      </c>
      <c r="V103" s="1142"/>
      <c r="W103" s="1142"/>
      <c r="X103" s="1142">
        <f t="shared" si="105"/>
        <v>0</v>
      </c>
      <c r="Y103" s="1142"/>
      <c r="Z103" s="1142"/>
      <c r="AA103" s="1159">
        <f t="shared" si="79"/>
        <v>0</v>
      </c>
      <c r="AB103" s="1159">
        <f t="shared" si="80"/>
        <v>0</v>
      </c>
    </row>
    <row r="104" spans="2:28" s="1134" customFormat="1" ht="12.75" customHeight="1" x14ac:dyDescent="0.2">
      <c r="B104" s="1563"/>
      <c r="C104" s="1143"/>
      <c r="D104" s="1566" t="s">
        <v>448</v>
      </c>
      <c r="E104" s="1144"/>
      <c r="F104" s="1145"/>
      <c r="G104" s="1161">
        <f>+E104*F104</f>
        <v>0</v>
      </c>
      <c r="H104" s="1146"/>
      <c r="I104" s="1147">
        <f t="shared" si="88"/>
        <v>0</v>
      </c>
      <c r="J104" s="1147"/>
      <c r="K104" s="1147"/>
      <c r="L104" s="1147">
        <f t="shared" si="101"/>
        <v>0</v>
      </c>
      <c r="M104" s="1147"/>
      <c r="N104" s="1147"/>
      <c r="O104" s="1147">
        <f t="shared" si="102"/>
        <v>0</v>
      </c>
      <c r="P104" s="1147"/>
      <c r="Q104" s="1147"/>
      <c r="R104" s="1147">
        <f t="shared" si="103"/>
        <v>0</v>
      </c>
      <c r="S104" s="1147"/>
      <c r="T104" s="1147"/>
      <c r="U104" s="1147">
        <f t="shared" si="104"/>
        <v>0</v>
      </c>
      <c r="V104" s="1147"/>
      <c r="W104" s="1147"/>
      <c r="X104" s="1147">
        <f t="shared" si="105"/>
        <v>0</v>
      </c>
      <c r="Y104" s="1147"/>
      <c r="Z104" s="1147"/>
      <c r="AA104" s="1159">
        <f t="shared" si="79"/>
        <v>0</v>
      </c>
      <c r="AB104" s="1159">
        <f t="shared" si="80"/>
        <v>0</v>
      </c>
    </row>
    <row r="105" spans="2:28" s="1134" customFormat="1" ht="12.75" customHeight="1" x14ac:dyDescent="0.15">
      <c r="B105" s="1135" t="s">
        <v>419</v>
      </c>
      <c r="C105" s="286" t="s">
        <v>618</v>
      </c>
      <c r="D105" s="14"/>
      <c r="E105" s="1136"/>
      <c r="F105" s="1137"/>
      <c r="G105" s="623">
        <f t="shared" ref="G105:I105" si="106">SUM(G106:G110)</f>
        <v>0</v>
      </c>
      <c r="H105" s="16">
        <f t="shared" si="106"/>
        <v>0</v>
      </c>
      <c r="I105" s="16">
        <f t="shared" si="106"/>
        <v>0</v>
      </c>
      <c r="J105" s="20">
        <f t="shared" ref="J105:K105" si="107">SUM(J106:J110)</f>
        <v>0</v>
      </c>
      <c r="K105" s="20">
        <f t="shared" si="107"/>
        <v>0</v>
      </c>
      <c r="L105" s="16">
        <f t="shared" ref="L105" si="108">SUM(L106:L110)</f>
        <v>0</v>
      </c>
      <c r="M105" s="20">
        <f t="shared" ref="M105:N105" si="109">SUM(M106:M110)</f>
        <v>0</v>
      </c>
      <c r="N105" s="20">
        <f t="shared" si="109"/>
        <v>0</v>
      </c>
      <c r="O105" s="16">
        <f t="shared" ref="O105" si="110">SUM(O106:O110)</f>
        <v>0</v>
      </c>
      <c r="P105" s="20">
        <f t="shared" ref="P105:Q105" si="111">SUM(P106:P110)</f>
        <v>0</v>
      </c>
      <c r="Q105" s="20">
        <f t="shared" si="111"/>
        <v>0</v>
      </c>
      <c r="R105" s="16">
        <f t="shared" ref="R105" si="112">SUM(R106:R110)</f>
        <v>0</v>
      </c>
      <c r="S105" s="20">
        <f t="shared" ref="S105:T105" si="113">SUM(S106:S110)</f>
        <v>0</v>
      </c>
      <c r="T105" s="20">
        <f t="shared" si="113"/>
        <v>0</v>
      </c>
      <c r="U105" s="16">
        <f t="shared" ref="U105" si="114">SUM(U106:U110)</f>
        <v>0</v>
      </c>
      <c r="V105" s="20">
        <f t="shared" ref="V105:W105" si="115">SUM(V106:V110)</f>
        <v>0</v>
      </c>
      <c r="W105" s="20">
        <f t="shared" si="115"/>
        <v>0</v>
      </c>
      <c r="X105" s="16">
        <f t="shared" ref="X105" si="116">SUM(X106:X110)</f>
        <v>0</v>
      </c>
      <c r="Y105" s="20">
        <f t="shared" ref="Y105:Z105" si="117">SUM(Y106:Y110)</f>
        <v>0</v>
      </c>
      <c r="Z105" s="20">
        <f t="shared" si="117"/>
        <v>0</v>
      </c>
      <c r="AA105" s="1159">
        <f t="shared" si="79"/>
        <v>0</v>
      </c>
      <c r="AB105" s="1159">
        <f t="shared" si="80"/>
        <v>0</v>
      </c>
    </row>
    <row r="106" spans="2:28" s="1134" customFormat="1" ht="12.75" customHeight="1" x14ac:dyDescent="0.2">
      <c r="B106" s="1564"/>
      <c r="C106" s="1138"/>
      <c r="D106" s="1565" t="s">
        <v>448</v>
      </c>
      <c r="E106" s="1139"/>
      <c r="F106" s="1140"/>
      <c r="G106" s="1160">
        <f>+E106*F106</f>
        <v>0</v>
      </c>
      <c r="H106" s="1137"/>
      <c r="I106" s="1148">
        <f t="shared" si="88"/>
        <v>0</v>
      </c>
      <c r="J106" s="1137"/>
      <c r="K106" s="1137"/>
      <c r="L106" s="1148">
        <f t="shared" ref="L106:L110" si="118">M106+N106</f>
        <v>0</v>
      </c>
      <c r="M106" s="1137"/>
      <c r="N106" s="1137"/>
      <c r="O106" s="1148">
        <f t="shared" ref="O106:O110" si="119">P106+Q106</f>
        <v>0</v>
      </c>
      <c r="P106" s="1137"/>
      <c r="Q106" s="1137"/>
      <c r="R106" s="1148">
        <f t="shared" ref="R106:R110" si="120">S106+T106</f>
        <v>0</v>
      </c>
      <c r="S106" s="1137"/>
      <c r="T106" s="1137"/>
      <c r="U106" s="1148">
        <f t="shared" ref="U106:U110" si="121">V106+W106</f>
        <v>0</v>
      </c>
      <c r="V106" s="1137"/>
      <c r="W106" s="1137"/>
      <c r="X106" s="1148">
        <f t="shared" ref="X106:X110" si="122">Y106+Z106</f>
        <v>0</v>
      </c>
      <c r="Y106" s="1137"/>
      <c r="Z106" s="1137"/>
      <c r="AA106" s="1159">
        <f t="shared" si="79"/>
        <v>0</v>
      </c>
      <c r="AB106" s="1159">
        <f t="shared" si="80"/>
        <v>0</v>
      </c>
    </row>
    <row r="107" spans="2:28" s="1134" customFormat="1" ht="12.75" customHeight="1" x14ac:dyDescent="0.2">
      <c r="B107" s="1564"/>
      <c r="C107" s="1138"/>
      <c r="D107" s="1565" t="s">
        <v>448</v>
      </c>
      <c r="E107" s="1139"/>
      <c r="F107" s="1140"/>
      <c r="G107" s="1160">
        <f>+E107*F107</f>
        <v>0</v>
      </c>
      <c r="H107" s="1137"/>
      <c r="I107" s="1137">
        <f t="shared" si="88"/>
        <v>0</v>
      </c>
      <c r="J107" s="1137"/>
      <c r="K107" s="1137"/>
      <c r="L107" s="1137">
        <f t="shared" si="118"/>
        <v>0</v>
      </c>
      <c r="M107" s="1137"/>
      <c r="N107" s="1137"/>
      <c r="O107" s="1137">
        <f t="shared" si="119"/>
        <v>0</v>
      </c>
      <c r="P107" s="1137"/>
      <c r="Q107" s="1137"/>
      <c r="R107" s="1137">
        <f t="shared" si="120"/>
        <v>0</v>
      </c>
      <c r="S107" s="1137"/>
      <c r="T107" s="1137"/>
      <c r="U107" s="1137">
        <f t="shared" si="121"/>
        <v>0</v>
      </c>
      <c r="V107" s="1137"/>
      <c r="W107" s="1137"/>
      <c r="X107" s="1137">
        <f t="shared" si="122"/>
        <v>0</v>
      </c>
      <c r="Y107" s="1137"/>
      <c r="Z107" s="1137"/>
      <c r="AA107" s="1159">
        <f t="shared" si="79"/>
        <v>0</v>
      </c>
      <c r="AB107" s="1159">
        <f t="shared" si="80"/>
        <v>0</v>
      </c>
    </row>
    <row r="108" spans="2:28" s="1134" customFormat="1" ht="12.75" customHeight="1" x14ac:dyDescent="0.2">
      <c r="B108" s="1564"/>
      <c r="C108" s="1138"/>
      <c r="D108" s="1565" t="s">
        <v>448</v>
      </c>
      <c r="E108" s="1139"/>
      <c r="F108" s="1140"/>
      <c r="G108" s="1160">
        <f>+E108*F108</f>
        <v>0</v>
      </c>
      <c r="H108" s="1141"/>
      <c r="I108" s="1142">
        <f t="shared" si="88"/>
        <v>0</v>
      </c>
      <c r="J108" s="1142"/>
      <c r="K108" s="1142"/>
      <c r="L108" s="1142">
        <f t="shared" si="118"/>
        <v>0</v>
      </c>
      <c r="M108" s="1142"/>
      <c r="N108" s="1142"/>
      <c r="O108" s="1142">
        <f t="shared" si="119"/>
        <v>0</v>
      </c>
      <c r="P108" s="1142"/>
      <c r="Q108" s="1142"/>
      <c r="R108" s="1142">
        <f t="shared" si="120"/>
        <v>0</v>
      </c>
      <c r="S108" s="1142"/>
      <c r="T108" s="1142"/>
      <c r="U108" s="1142">
        <f t="shared" si="121"/>
        <v>0</v>
      </c>
      <c r="V108" s="1142"/>
      <c r="W108" s="1142"/>
      <c r="X108" s="1142">
        <f t="shared" si="122"/>
        <v>0</v>
      </c>
      <c r="Y108" s="1142"/>
      <c r="Z108" s="1142"/>
      <c r="AA108" s="1159">
        <f t="shared" si="79"/>
        <v>0</v>
      </c>
      <c r="AB108" s="1159">
        <f t="shared" si="80"/>
        <v>0</v>
      </c>
    </row>
    <row r="109" spans="2:28" s="1134" customFormat="1" ht="12.75" customHeight="1" x14ac:dyDescent="0.2">
      <c r="B109" s="1564"/>
      <c r="C109" s="1138"/>
      <c r="D109" s="1565" t="s">
        <v>448</v>
      </c>
      <c r="E109" s="1139"/>
      <c r="F109" s="1140"/>
      <c r="G109" s="1160">
        <f>+E109*F109</f>
        <v>0</v>
      </c>
      <c r="H109" s="1141"/>
      <c r="I109" s="1142">
        <f t="shared" si="88"/>
        <v>0</v>
      </c>
      <c r="J109" s="1142"/>
      <c r="K109" s="1142"/>
      <c r="L109" s="1142">
        <f t="shared" si="118"/>
        <v>0</v>
      </c>
      <c r="M109" s="1142"/>
      <c r="N109" s="1142"/>
      <c r="O109" s="1142">
        <f t="shared" si="119"/>
        <v>0</v>
      </c>
      <c r="P109" s="1142"/>
      <c r="Q109" s="1142"/>
      <c r="R109" s="1142">
        <f t="shared" si="120"/>
        <v>0</v>
      </c>
      <c r="S109" s="1142"/>
      <c r="T109" s="1142"/>
      <c r="U109" s="1142">
        <f t="shared" si="121"/>
        <v>0</v>
      </c>
      <c r="V109" s="1142"/>
      <c r="W109" s="1142"/>
      <c r="X109" s="1142">
        <f t="shared" si="122"/>
        <v>0</v>
      </c>
      <c r="Y109" s="1142"/>
      <c r="Z109" s="1142"/>
      <c r="AA109" s="1159">
        <f t="shared" si="79"/>
        <v>0</v>
      </c>
      <c r="AB109" s="1159">
        <f t="shared" si="80"/>
        <v>0</v>
      </c>
    </row>
    <row r="110" spans="2:28" s="1134" customFormat="1" ht="12.75" customHeight="1" x14ac:dyDescent="0.2">
      <c r="B110" s="1563"/>
      <c r="C110" s="1143"/>
      <c r="D110" s="1566" t="s">
        <v>448</v>
      </c>
      <c r="E110" s="1144"/>
      <c r="F110" s="1145"/>
      <c r="G110" s="1160">
        <f>+E110*F110</f>
        <v>0</v>
      </c>
      <c r="H110" s="1141"/>
      <c r="I110" s="1147">
        <f t="shared" si="88"/>
        <v>0</v>
      </c>
      <c r="J110" s="1142"/>
      <c r="K110" s="1142"/>
      <c r="L110" s="1147">
        <f t="shared" si="118"/>
        <v>0</v>
      </c>
      <c r="M110" s="1142"/>
      <c r="N110" s="1142"/>
      <c r="O110" s="1147">
        <f t="shared" si="119"/>
        <v>0</v>
      </c>
      <c r="P110" s="1142"/>
      <c r="Q110" s="1142"/>
      <c r="R110" s="1147">
        <f t="shared" si="120"/>
        <v>0</v>
      </c>
      <c r="S110" s="1142"/>
      <c r="T110" s="1142"/>
      <c r="U110" s="1147">
        <f t="shared" si="121"/>
        <v>0</v>
      </c>
      <c r="V110" s="1142"/>
      <c r="W110" s="1142"/>
      <c r="X110" s="1147">
        <f t="shared" si="122"/>
        <v>0</v>
      </c>
      <c r="Y110" s="1142"/>
      <c r="Z110" s="1142"/>
      <c r="AA110" s="1159">
        <f t="shared" si="79"/>
        <v>0</v>
      </c>
      <c r="AB110" s="1159">
        <f t="shared" si="80"/>
        <v>0</v>
      </c>
    </row>
    <row r="111" spans="2:28" s="1166" customFormat="1" ht="26.25" customHeight="1" x14ac:dyDescent="0.15">
      <c r="B111" s="52">
        <f>+'CRONOGRAMA ACTIVIDADES'!C105</f>
        <v>0</v>
      </c>
      <c r="C111" s="232" t="str">
        <f>+'CRONOGRAMA ACTIVIDADES'!B105</f>
        <v>4.1.4</v>
      </c>
      <c r="D111" s="625" t="str">
        <f>+'CRONOGRAMA ACTIVIDADES'!D105</f>
        <v>Unidad medida</v>
      </c>
      <c r="E111" s="626">
        <f>+'CRONOGRAMA ACTIVIDADES'!E105</f>
        <v>0</v>
      </c>
      <c r="F111" s="624"/>
      <c r="G111" s="624">
        <f t="shared" ref="G111:Z111" si="123">+G113+G119+G125+G131+G137</f>
        <v>0</v>
      </c>
      <c r="H111" s="12">
        <f t="shared" si="123"/>
        <v>0</v>
      </c>
      <c r="I111" s="12">
        <f t="shared" si="123"/>
        <v>0</v>
      </c>
      <c r="J111" s="12">
        <f t="shared" si="123"/>
        <v>0</v>
      </c>
      <c r="K111" s="12">
        <f t="shared" si="123"/>
        <v>0</v>
      </c>
      <c r="L111" s="12">
        <f t="shared" si="123"/>
        <v>0</v>
      </c>
      <c r="M111" s="12">
        <f t="shared" si="123"/>
        <v>0</v>
      </c>
      <c r="N111" s="12">
        <f t="shared" si="123"/>
        <v>0</v>
      </c>
      <c r="O111" s="12">
        <f t="shared" si="123"/>
        <v>0</v>
      </c>
      <c r="P111" s="12">
        <f t="shared" si="123"/>
        <v>0</v>
      </c>
      <c r="Q111" s="12">
        <f t="shared" si="123"/>
        <v>0</v>
      </c>
      <c r="R111" s="12">
        <f t="shared" si="123"/>
        <v>0</v>
      </c>
      <c r="S111" s="12">
        <f t="shared" si="123"/>
        <v>0</v>
      </c>
      <c r="T111" s="12">
        <f t="shared" si="123"/>
        <v>0</v>
      </c>
      <c r="U111" s="12">
        <f t="shared" si="123"/>
        <v>0</v>
      </c>
      <c r="V111" s="12">
        <f t="shared" si="123"/>
        <v>0</v>
      </c>
      <c r="W111" s="12">
        <f t="shared" si="123"/>
        <v>0</v>
      </c>
      <c r="X111" s="12">
        <f t="shared" si="123"/>
        <v>0</v>
      </c>
      <c r="Y111" s="12">
        <f t="shared" si="123"/>
        <v>0</v>
      </c>
      <c r="Z111" s="12">
        <f t="shared" si="123"/>
        <v>0</v>
      </c>
      <c r="AA111" s="1159">
        <f>X111+U111+R111+O111+L111+I111+H111</f>
        <v>0</v>
      </c>
      <c r="AB111" s="1159">
        <f>+AA111-G111</f>
        <v>0</v>
      </c>
    </row>
    <row r="112" spans="2:28" s="1134" customFormat="1" ht="26.25" customHeight="1" x14ac:dyDescent="0.15">
      <c r="B112" s="633" t="s">
        <v>768</v>
      </c>
      <c r="C112" s="634"/>
      <c r="D112" s="2014"/>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6"/>
      <c r="AA112" s="1163"/>
      <c r="AB112" s="1163"/>
    </row>
    <row r="113" spans="2:28" s="1163" customFormat="1" ht="12.75" customHeight="1" x14ac:dyDescent="0.15">
      <c r="B113" s="1135" t="s">
        <v>419</v>
      </c>
      <c r="C113" s="286" t="s">
        <v>619</v>
      </c>
      <c r="D113" s="14"/>
      <c r="E113" s="1136"/>
      <c r="F113" s="1137"/>
      <c r="G113" s="623">
        <f t="shared" ref="G113:Z113" si="124">SUM(G114:G118)</f>
        <v>0</v>
      </c>
      <c r="H113" s="16">
        <f t="shared" si="124"/>
        <v>0</v>
      </c>
      <c r="I113" s="16">
        <f t="shared" si="124"/>
        <v>0</v>
      </c>
      <c r="J113" s="16">
        <f t="shared" si="124"/>
        <v>0</v>
      </c>
      <c r="K113" s="16">
        <f t="shared" si="124"/>
        <v>0</v>
      </c>
      <c r="L113" s="16">
        <f t="shared" si="124"/>
        <v>0</v>
      </c>
      <c r="M113" s="16">
        <f t="shared" si="124"/>
        <v>0</v>
      </c>
      <c r="N113" s="16">
        <f t="shared" si="124"/>
        <v>0</v>
      </c>
      <c r="O113" s="16">
        <f t="shared" si="124"/>
        <v>0</v>
      </c>
      <c r="P113" s="16">
        <f t="shared" si="124"/>
        <v>0</v>
      </c>
      <c r="Q113" s="16">
        <f t="shared" si="124"/>
        <v>0</v>
      </c>
      <c r="R113" s="16">
        <f t="shared" si="124"/>
        <v>0</v>
      </c>
      <c r="S113" s="16">
        <f t="shared" si="124"/>
        <v>0</v>
      </c>
      <c r="T113" s="16">
        <f t="shared" si="124"/>
        <v>0</v>
      </c>
      <c r="U113" s="16">
        <f t="shared" si="124"/>
        <v>0</v>
      </c>
      <c r="V113" s="16">
        <f t="shared" si="124"/>
        <v>0</v>
      </c>
      <c r="W113" s="16">
        <f t="shared" si="124"/>
        <v>0</v>
      </c>
      <c r="X113" s="16">
        <f t="shared" si="124"/>
        <v>0</v>
      </c>
      <c r="Y113" s="16">
        <f t="shared" si="124"/>
        <v>0</v>
      </c>
      <c r="Z113" s="16">
        <f t="shared" si="124"/>
        <v>0</v>
      </c>
      <c r="AA113" s="1159">
        <f t="shared" ref="AA113:AA142" si="125">X113+U113+R113+O113+L113+I113+H113</f>
        <v>0</v>
      </c>
      <c r="AB113" s="1159">
        <f t="shared" ref="AB113:AB142" si="126">+AA113-G113</f>
        <v>0</v>
      </c>
    </row>
    <row r="114" spans="2:28" s="1134" customFormat="1" ht="12.75" customHeight="1" x14ac:dyDescent="0.2">
      <c r="B114" s="1564"/>
      <c r="C114" s="1138"/>
      <c r="D114" s="1565" t="s">
        <v>448</v>
      </c>
      <c r="E114" s="1139"/>
      <c r="F114" s="1140"/>
      <c r="G114" s="1160">
        <f>+E114*F114</f>
        <v>0</v>
      </c>
      <c r="H114" s="1137"/>
      <c r="I114" s="1137">
        <f t="shared" ref="I114:I118" si="127">J114+K114</f>
        <v>0</v>
      </c>
      <c r="J114" s="1137"/>
      <c r="K114" s="1137"/>
      <c r="L114" s="1137">
        <f t="shared" ref="L114:L118" si="128">M114+N114</f>
        <v>0</v>
      </c>
      <c r="M114" s="1137"/>
      <c r="N114" s="1137"/>
      <c r="O114" s="1137">
        <f t="shared" ref="O114:O118" si="129">P114+Q114</f>
        <v>0</v>
      </c>
      <c r="P114" s="1137"/>
      <c r="Q114" s="1137"/>
      <c r="R114" s="1137">
        <f t="shared" ref="R114:R118" si="130">S114+T114</f>
        <v>0</v>
      </c>
      <c r="S114" s="1137"/>
      <c r="T114" s="1137"/>
      <c r="U114" s="1137">
        <f t="shared" ref="U114:U118" si="131">V114+W114</f>
        <v>0</v>
      </c>
      <c r="V114" s="1137"/>
      <c r="W114" s="1137"/>
      <c r="X114" s="1137">
        <f t="shared" ref="X114:X118" si="132">Y114+Z114</f>
        <v>0</v>
      </c>
      <c r="Y114" s="1137"/>
      <c r="Z114" s="1137"/>
      <c r="AA114" s="1159">
        <f t="shared" si="125"/>
        <v>0</v>
      </c>
      <c r="AB114" s="1159">
        <f t="shared" si="126"/>
        <v>0</v>
      </c>
    </row>
    <row r="115" spans="2:28" s="1134" customFormat="1" ht="12.75" customHeight="1" x14ac:dyDescent="0.2">
      <c r="B115" s="1564"/>
      <c r="C115" s="1138"/>
      <c r="D115" s="1565" t="s">
        <v>448</v>
      </c>
      <c r="E115" s="1139"/>
      <c r="F115" s="1140"/>
      <c r="G115" s="1160">
        <f>+E115*F115</f>
        <v>0</v>
      </c>
      <c r="H115" s="1137"/>
      <c r="I115" s="1137">
        <f t="shared" si="127"/>
        <v>0</v>
      </c>
      <c r="J115" s="1137"/>
      <c r="K115" s="1137"/>
      <c r="L115" s="1137">
        <f t="shared" si="128"/>
        <v>0</v>
      </c>
      <c r="M115" s="1137"/>
      <c r="N115" s="1137"/>
      <c r="O115" s="1137">
        <f t="shared" si="129"/>
        <v>0</v>
      </c>
      <c r="P115" s="1137"/>
      <c r="Q115" s="1137"/>
      <c r="R115" s="1137">
        <f t="shared" si="130"/>
        <v>0</v>
      </c>
      <c r="S115" s="1137"/>
      <c r="T115" s="1137"/>
      <c r="U115" s="1137">
        <f t="shared" si="131"/>
        <v>0</v>
      </c>
      <c r="V115" s="1137"/>
      <c r="W115" s="1137"/>
      <c r="X115" s="1137">
        <f t="shared" si="132"/>
        <v>0</v>
      </c>
      <c r="Y115" s="1137"/>
      <c r="Z115" s="1137"/>
      <c r="AA115" s="1159">
        <f t="shared" si="125"/>
        <v>0</v>
      </c>
      <c r="AB115" s="1159">
        <f t="shared" si="126"/>
        <v>0</v>
      </c>
    </row>
    <row r="116" spans="2:28" s="1134" customFormat="1" ht="12.75" customHeight="1" x14ac:dyDescent="0.2">
      <c r="B116" s="1564"/>
      <c r="C116" s="1138"/>
      <c r="D116" s="1565" t="s">
        <v>448</v>
      </c>
      <c r="E116" s="1139"/>
      <c r="F116" s="1140"/>
      <c r="G116" s="1160">
        <f>+E116*F116</f>
        <v>0</v>
      </c>
      <c r="H116" s="1141"/>
      <c r="I116" s="1142">
        <f t="shared" si="127"/>
        <v>0</v>
      </c>
      <c r="J116" s="1142"/>
      <c r="K116" s="1142"/>
      <c r="L116" s="1142">
        <f t="shared" si="128"/>
        <v>0</v>
      </c>
      <c r="M116" s="1142"/>
      <c r="N116" s="1142"/>
      <c r="O116" s="1142">
        <f t="shared" si="129"/>
        <v>0</v>
      </c>
      <c r="P116" s="1142"/>
      <c r="Q116" s="1142"/>
      <c r="R116" s="1142">
        <f t="shared" si="130"/>
        <v>0</v>
      </c>
      <c r="S116" s="1142"/>
      <c r="T116" s="1142"/>
      <c r="U116" s="1142">
        <f t="shared" si="131"/>
        <v>0</v>
      </c>
      <c r="V116" s="1142"/>
      <c r="W116" s="1142"/>
      <c r="X116" s="1142">
        <f t="shared" si="132"/>
        <v>0</v>
      </c>
      <c r="Y116" s="1142"/>
      <c r="Z116" s="1142"/>
      <c r="AA116" s="1159">
        <f t="shared" si="125"/>
        <v>0</v>
      </c>
      <c r="AB116" s="1159">
        <f t="shared" si="126"/>
        <v>0</v>
      </c>
    </row>
    <row r="117" spans="2:28" s="1134" customFormat="1" ht="12.75" customHeight="1" x14ac:dyDescent="0.2">
      <c r="B117" s="1564"/>
      <c r="C117" s="1138"/>
      <c r="D117" s="1565" t="s">
        <v>448</v>
      </c>
      <c r="E117" s="1139"/>
      <c r="F117" s="1140"/>
      <c r="G117" s="1160">
        <f>+E117*F117</f>
        <v>0</v>
      </c>
      <c r="H117" s="1141"/>
      <c r="I117" s="1142">
        <f t="shared" si="127"/>
        <v>0</v>
      </c>
      <c r="J117" s="1142"/>
      <c r="K117" s="1142"/>
      <c r="L117" s="1142">
        <f t="shared" si="128"/>
        <v>0</v>
      </c>
      <c r="M117" s="1142"/>
      <c r="N117" s="1142"/>
      <c r="O117" s="1142">
        <f t="shared" si="129"/>
        <v>0</v>
      </c>
      <c r="P117" s="1142"/>
      <c r="Q117" s="1142"/>
      <c r="R117" s="1142">
        <f t="shared" si="130"/>
        <v>0</v>
      </c>
      <c r="S117" s="1142"/>
      <c r="T117" s="1142"/>
      <c r="U117" s="1142">
        <f t="shared" si="131"/>
        <v>0</v>
      </c>
      <c r="V117" s="1142"/>
      <c r="W117" s="1142"/>
      <c r="X117" s="1142">
        <f t="shared" si="132"/>
        <v>0</v>
      </c>
      <c r="Y117" s="1142"/>
      <c r="Z117" s="1142"/>
      <c r="AA117" s="1159">
        <f t="shared" si="125"/>
        <v>0</v>
      </c>
      <c r="AB117" s="1159">
        <f t="shared" si="126"/>
        <v>0</v>
      </c>
    </row>
    <row r="118" spans="2:28" s="1134" customFormat="1" ht="12.75" customHeight="1" x14ac:dyDescent="0.2">
      <c r="B118" s="1563"/>
      <c r="C118" s="1143"/>
      <c r="D118" s="1566" t="s">
        <v>448</v>
      </c>
      <c r="E118" s="1144"/>
      <c r="F118" s="1145"/>
      <c r="G118" s="1161">
        <f>+E118*F118</f>
        <v>0</v>
      </c>
      <c r="H118" s="1146"/>
      <c r="I118" s="1147">
        <f t="shared" si="127"/>
        <v>0</v>
      </c>
      <c r="J118" s="1147"/>
      <c r="K118" s="1147"/>
      <c r="L118" s="1147">
        <f t="shared" si="128"/>
        <v>0</v>
      </c>
      <c r="M118" s="1147"/>
      <c r="N118" s="1147"/>
      <c r="O118" s="1147">
        <f t="shared" si="129"/>
        <v>0</v>
      </c>
      <c r="P118" s="1147"/>
      <c r="Q118" s="1147"/>
      <c r="R118" s="1147">
        <f t="shared" si="130"/>
        <v>0</v>
      </c>
      <c r="S118" s="1147"/>
      <c r="T118" s="1147"/>
      <c r="U118" s="1147">
        <f t="shared" si="131"/>
        <v>0</v>
      </c>
      <c r="V118" s="1147"/>
      <c r="W118" s="1147"/>
      <c r="X118" s="1147">
        <f t="shared" si="132"/>
        <v>0</v>
      </c>
      <c r="Y118" s="1147"/>
      <c r="Z118" s="1147"/>
      <c r="AA118" s="1159">
        <f t="shared" si="125"/>
        <v>0</v>
      </c>
      <c r="AB118" s="1159">
        <f t="shared" si="126"/>
        <v>0</v>
      </c>
    </row>
    <row r="119" spans="2:28" s="1163" customFormat="1" ht="12.75" customHeight="1" x14ac:dyDescent="0.15">
      <c r="B119" s="1135" t="s">
        <v>419</v>
      </c>
      <c r="C119" s="286" t="s">
        <v>620</v>
      </c>
      <c r="D119" s="14"/>
      <c r="E119" s="1136"/>
      <c r="F119" s="1137"/>
      <c r="G119" s="623">
        <f t="shared" ref="G119:Z119" si="133">SUM(G120:G124)</f>
        <v>0</v>
      </c>
      <c r="H119" s="16">
        <f t="shared" si="133"/>
        <v>0</v>
      </c>
      <c r="I119" s="16">
        <f t="shared" si="133"/>
        <v>0</v>
      </c>
      <c r="J119" s="16">
        <f t="shared" si="133"/>
        <v>0</v>
      </c>
      <c r="K119" s="16">
        <f t="shared" si="133"/>
        <v>0</v>
      </c>
      <c r="L119" s="16">
        <f t="shared" si="133"/>
        <v>0</v>
      </c>
      <c r="M119" s="16">
        <f t="shared" si="133"/>
        <v>0</v>
      </c>
      <c r="N119" s="16">
        <f t="shared" si="133"/>
        <v>0</v>
      </c>
      <c r="O119" s="16">
        <f t="shared" si="133"/>
        <v>0</v>
      </c>
      <c r="P119" s="16">
        <f t="shared" si="133"/>
        <v>0</v>
      </c>
      <c r="Q119" s="16">
        <f t="shared" si="133"/>
        <v>0</v>
      </c>
      <c r="R119" s="16">
        <f t="shared" si="133"/>
        <v>0</v>
      </c>
      <c r="S119" s="16">
        <f t="shared" si="133"/>
        <v>0</v>
      </c>
      <c r="T119" s="16">
        <f t="shared" si="133"/>
        <v>0</v>
      </c>
      <c r="U119" s="16">
        <f t="shared" si="133"/>
        <v>0</v>
      </c>
      <c r="V119" s="16">
        <f t="shared" si="133"/>
        <v>0</v>
      </c>
      <c r="W119" s="16">
        <f t="shared" si="133"/>
        <v>0</v>
      </c>
      <c r="X119" s="16">
        <f t="shared" si="133"/>
        <v>0</v>
      </c>
      <c r="Y119" s="16">
        <f t="shared" si="133"/>
        <v>0</v>
      </c>
      <c r="Z119" s="16">
        <f t="shared" si="133"/>
        <v>0</v>
      </c>
      <c r="AA119" s="1159">
        <f t="shared" si="125"/>
        <v>0</v>
      </c>
      <c r="AB119" s="1159">
        <f t="shared" si="126"/>
        <v>0</v>
      </c>
    </row>
    <row r="120" spans="2:28" s="1134" customFormat="1" ht="12.75" customHeight="1" x14ac:dyDescent="0.2">
      <c r="B120" s="1564"/>
      <c r="C120" s="1138"/>
      <c r="D120" s="1565" t="s">
        <v>448</v>
      </c>
      <c r="E120" s="1139"/>
      <c r="F120" s="1140"/>
      <c r="G120" s="1160">
        <f>+E120*F120</f>
        <v>0</v>
      </c>
      <c r="H120" s="1140"/>
      <c r="I120" s="1148">
        <f t="shared" ref="I120:I142" si="134">J120+K120</f>
        <v>0</v>
      </c>
      <c r="J120" s="1148"/>
      <c r="K120" s="1148"/>
      <c r="L120" s="1148">
        <f t="shared" ref="L120:L124" si="135">M120+N120</f>
        <v>0</v>
      </c>
      <c r="M120" s="1148"/>
      <c r="N120" s="1148"/>
      <c r="O120" s="1148">
        <f t="shared" ref="O120:O124" si="136">P120+Q120</f>
        <v>0</v>
      </c>
      <c r="P120" s="1148"/>
      <c r="Q120" s="1148"/>
      <c r="R120" s="1148">
        <f t="shared" ref="R120:R124" si="137">S120+T120</f>
        <v>0</v>
      </c>
      <c r="S120" s="1148"/>
      <c r="T120" s="1148"/>
      <c r="U120" s="1148">
        <f t="shared" ref="U120:U124" si="138">V120+W120</f>
        <v>0</v>
      </c>
      <c r="V120" s="1148"/>
      <c r="W120" s="1148"/>
      <c r="X120" s="1148">
        <f t="shared" ref="X120:X124" si="139">Y120+Z120</f>
        <v>0</v>
      </c>
      <c r="Y120" s="1148"/>
      <c r="Z120" s="1148"/>
      <c r="AA120" s="1159">
        <f t="shared" si="125"/>
        <v>0</v>
      </c>
      <c r="AB120" s="1159">
        <f t="shared" si="126"/>
        <v>0</v>
      </c>
    </row>
    <row r="121" spans="2:28" s="1134" customFormat="1" ht="12.75" customHeight="1" x14ac:dyDescent="0.2">
      <c r="B121" s="1564"/>
      <c r="C121" s="1138"/>
      <c r="D121" s="1565" t="s">
        <v>448</v>
      </c>
      <c r="E121" s="1139"/>
      <c r="F121" s="1140"/>
      <c r="G121" s="1160">
        <f>+E121*F121</f>
        <v>0</v>
      </c>
      <c r="H121" s="1149"/>
      <c r="I121" s="1137">
        <f t="shared" si="134"/>
        <v>0</v>
      </c>
      <c r="J121" s="1137"/>
      <c r="K121" s="1137"/>
      <c r="L121" s="1137">
        <f t="shared" si="135"/>
        <v>0</v>
      </c>
      <c r="M121" s="1137"/>
      <c r="N121" s="1137"/>
      <c r="O121" s="1137">
        <f t="shared" si="136"/>
        <v>0</v>
      </c>
      <c r="P121" s="1137"/>
      <c r="Q121" s="1137"/>
      <c r="R121" s="1137">
        <f t="shared" si="137"/>
        <v>0</v>
      </c>
      <c r="S121" s="1137"/>
      <c r="T121" s="1137"/>
      <c r="U121" s="1137">
        <f t="shared" si="138"/>
        <v>0</v>
      </c>
      <c r="V121" s="1137"/>
      <c r="W121" s="1137"/>
      <c r="X121" s="1137">
        <f t="shared" si="139"/>
        <v>0</v>
      </c>
      <c r="Y121" s="1137"/>
      <c r="Z121" s="1137"/>
      <c r="AA121" s="1159">
        <f t="shared" si="125"/>
        <v>0</v>
      </c>
      <c r="AB121" s="1159">
        <f t="shared" si="126"/>
        <v>0</v>
      </c>
    </row>
    <row r="122" spans="2:28" s="1134" customFormat="1" ht="12.75" customHeight="1" x14ac:dyDescent="0.2">
      <c r="B122" s="1564"/>
      <c r="C122" s="1138"/>
      <c r="D122" s="1565" t="s">
        <v>448</v>
      </c>
      <c r="E122" s="1139"/>
      <c r="F122" s="1140"/>
      <c r="G122" s="1160">
        <f>+E122*F122</f>
        <v>0</v>
      </c>
      <c r="H122" s="1149"/>
      <c r="I122" s="1142">
        <f t="shared" si="134"/>
        <v>0</v>
      </c>
      <c r="J122" s="1142"/>
      <c r="K122" s="1142"/>
      <c r="L122" s="1142">
        <f t="shared" si="135"/>
        <v>0</v>
      </c>
      <c r="M122" s="1142"/>
      <c r="N122" s="1142"/>
      <c r="O122" s="1142">
        <f t="shared" si="136"/>
        <v>0</v>
      </c>
      <c r="P122" s="1142"/>
      <c r="Q122" s="1142"/>
      <c r="R122" s="1142">
        <f t="shared" si="137"/>
        <v>0</v>
      </c>
      <c r="S122" s="1142"/>
      <c r="T122" s="1142"/>
      <c r="U122" s="1142">
        <f t="shared" si="138"/>
        <v>0</v>
      </c>
      <c r="V122" s="1142"/>
      <c r="W122" s="1142"/>
      <c r="X122" s="1142">
        <f t="shared" si="139"/>
        <v>0</v>
      </c>
      <c r="Y122" s="1142"/>
      <c r="Z122" s="1142"/>
      <c r="AA122" s="1159">
        <f t="shared" si="125"/>
        <v>0</v>
      </c>
      <c r="AB122" s="1159">
        <f t="shared" si="126"/>
        <v>0</v>
      </c>
    </row>
    <row r="123" spans="2:28" s="1134" customFormat="1" ht="12.75" customHeight="1" x14ac:dyDescent="0.2">
      <c r="B123" s="1564"/>
      <c r="C123" s="1138"/>
      <c r="D123" s="1565" t="s">
        <v>448</v>
      </c>
      <c r="E123" s="1139"/>
      <c r="F123" s="1140"/>
      <c r="G123" s="1160">
        <f>+E123*F123</f>
        <v>0</v>
      </c>
      <c r="H123" s="1149"/>
      <c r="I123" s="1142">
        <f t="shared" si="134"/>
        <v>0</v>
      </c>
      <c r="J123" s="1142"/>
      <c r="K123" s="1142"/>
      <c r="L123" s="1142">
        <f t="shared" si="135"/>
        <v>0</v>
      </c>
      <c r="M123" s="1142"/>
      <c r="N123" s="1142"/>
      <c r="O123" s="1142">
        <f t="shared" si="136"/>
        <v>0</v>
      </c>
      <c r="P123" s="1142"/>
      <c r="Q123" s="1142"/>
      <c r="R123" s="1142">
        <f t="shared" si="137"/>
        <v>0</v>
      </c>
      <c r="S123" s="1142"/>
      <c r="T123" s="1142"/>
      <c r="U123" s="1142">
        <f t="shared" si="138"/>
        <v>0</v>
      </c>
      <c r="V123" s="1142"/>
      <c r="W123" s="1142"/>
      <c r="X123" s="1142">
        <f t="shared" si="139"/>
        <v>0</v>
      </c>
      <c r="Y123" s="1142"/>
      <c r="Z123" s="1142"/>
      <c r="AA123" s="1159">
        <f t="shared" si="125"/>
        <v>0</v>
      </c>
      <c r="AB123" s="1159">
        <f t="shared" si="126"/>
        <v>0</v>
      </c>
    </row>
    <row r="124" spans="2:28" s="1134" customFormat="1" ht="12.75" customHeight="1" x14ac:dyDescent="0.2">
      <c r="B124" s="1563"/>
      <c r="C124" s="1143"/>
      <c r="D124" s="1566" t="s">
        <v>448</v>
      </c>
      <c r="E124" s="1144"/>
      <c r="F124" s="1145"/>
      <c r="G124" s="1161">
        <f>+E124*F124</f>
        <v>0</v>
      </c>
      <c r="H124" s="1150"/>
      <c r="I124" s="1147">
        <f t="shared" si="134"/>
        <v>0</v>
      </c>
      <c r="J124" s="1147"/>
      <c r="K124" s="1147"/>
      <c r="L124" s="1147">
        <f t="shared" si="135"/>
        <v>0</v>
      </c>
      <c r="M124" s="1147"/>
      <c r="N124" s="1147"/>
      <c r="O124" s="1147">
        <f t="shared" si="136"/>
        <v>0</v>
      </c>
      <c r="P124" s="1147"/>
      <c r="Q124" s="1147"/>
      <c r="R124" s="1147">
        <f t="shared" si="137"/>
        <v>0</v>
      </c>
      <c r="S124" s="1147"/>
      <c r="T124" s="1147"/>
      <c r="U124" s="1147">
        <f t="shared" si="138"/>
        <v>0</v>
      </c>
      <c r="V124" s="1147"/>
      <c r="W124" s="1147"/>
      <c r="X124" s="1147">
        <f t="shared" si="139"/>
        <v>0</v>
      </c>
      <c r="Y124" s="1147"/>
      <c r="Z124" s="1147"/>
      <c r="AA124" s="1159">
        <f t="shared" si="125"/>
        <v>0</v>
      </c>
      <c r="AB124" s="1159">
        <f t="shared" si="126"/>
        <v>0</v>
      </c>
    </row>
    <row r="125" spans="2:28" s="1163" customFormat="1" ht="12.75" customHeight="1" x14ac:dyDescent="0.15">
      <c r="B125" s="1135" t="s">
        <v>419</v>
      </c>
      <c r="C125" s="286" t="s">
        <v>621</v>
      </c>
      <c r="D125" s="14"/>
      <c r="E125" s="1136"/>
      <c r="F125" s="1137"/>
      <c r="G125" s="623">
        <f t="shared" ref="G125:Z125" si="140">SUM(G126:G130)</f>
        <v>0</v>
      </c>
      <c r="H125" s="16">
        <f t="shared" si="140"/>
        <v>0</v>
      </c>
      <c r="I125" s="16">
        <f t="shared" si="140"/>
        <v>0</v>
      </c>
      <c r="J125" s="16">
        <f t="shared" si="140"/>
        <v>0</v>
      </c>
      <c r="K125" s="16">
        <f t="shared" si="140"/>
        <v>0</v>
      </c>
      <c r="L125" s="16">
        <f t="shared" si="140"/>
        <v>0</v>
      </c>
      <c r="M125" s="16">
        <f t="shared" si="140"/>
        <v>0</v>
      </c>
      <c r="N125" s="16">
        <f t="shared" si="140"/>
        <v>0</v>
      </c>
      <c r="O125" s="16">
        <f t="shared" si="140"/>
        <v>0</v>
      </c>
      <c r="P125" s="16">
        <f t="shared" si="140"/>
        <v>0</v>
      </c>
      <c r="Q125" s="16">
        <f t="shared" si="140"/>
        <v>0</v>
      </c>
      <c r="R125" s="16">
        <f t="shared" si="140"/>
        <v>0</v>
      </c>
      <c r="S125" s="16">
        <f t="shared" si="140"/>
        <v>0</v>
      </c>
      <c r="T125" s="16">
        <f t="shared" si="140"/>
        <v>0</v>
      </c>
      <c r="U125" s="16">
        <f t="shared" si="140"/>
        <v>0</v>
      </c>
      <c r="V125" s="16">
        <f t="shared" si="140"/>
        <v>0</v>
      </c>
      <c r="W125" s="16">
        <f t="shared" si="140"/>
        <v>0</v>
      </c>
      <c r="X125" s="16">
        <f t="shared" si="140"/>
        <v>0</v>
      </c>
      <c r="Y125" s="16">
        <f t="shared" si="140"/>
        <v>0</v>
      </c>
      <c r="Z125" s="16">
        <f t="shared" si="140"/>
        <v>0</v>
      </c>
      <c r="AA125" s="1159">
        <f t="shared" si="125"/>
        <v>0</v>
      </c>
      <c r="AB125" s="1159">
        <f t="shared" si="126"/>
        <v>0</v>
      </c>
    </row>
    <row r="126" spans="2:28" s="1134" customFormat="1" ht="12.75" customHeight="1" x14ac:dyDescent="0.2">
      <c r="B126" s="1564"/>
      <c r="C126" s="1138"/>
      <c r="D126" s="1565" t="s">
        <v>448</v>
      </c>
      <c r="E126" s="1139"/>
      <c r="F126" s="1140"/>
      <c r="G126" s="1160">
        <f>+E126*F126</f>
        <v>0</v>
      </c>
      <c r="H126" s="1137"/>
      <c r="I126" s="1148">
        <f t="shared" si="134"/>
        <v>0</v>
      </c>
      <c r="J126" s="1137"/>
      <c r="K126" s="1137"/>
      <c r="L126" s="1148">
        <f t="shared" ref="L126:L130" si="141">M126+N126</f>
        <v>0</v>
      </c>
      <c r="M126" s="1137"/>
      <c r="N126" s="1137"/>
      <c r="O126" s="1148">
        <f t="shared" ref="O126:O130" si="142">P126+Q126</f>
        <v>0</v>
      </c>
      <c r="P126" s="1137"/>
      <c r="Q126" s="1137"/>
      <c r="R126" s="1148">
        <f t="shared" ref="R126:R130" si="143">S126+T126</f>
        <v>0</v>
      </c>
      <c r="S126" s="1137"/>
      <c r="T126" s="1137"/>
      <c r="U126" s="1148">
        <f t="shared" ref="U126:U130" si="144">V126+W126</f>
        <v>0</v>
      </c>
      <c r="V126" s="1137"/>
      <c r="W126" s="1137"/>
      <c r="X126" s="1148">
        <f t="shared" ref="X126:X130" si="145">Y126+Z126</f>
        <v>0</v>
      </c>
      <c r="Y126" s="1137"/>
      <c r="Z126" s="1137"/>
      <c r="AA126" s="1159">
        <f t="shared" si="125"/>
        <v>0</v>
      </c>
      <c r="AB126" s="1159">
        <f t="shared" si="126"/>
        <v>0</v>
      </c>
    </row>
    <row r="127" spans="2:28" s="1134" customFormat="1" ht="12.75" customHeight="1" x14ac:dyDescent="0.2">
      <c r="B127" s="1564"/>
      <c r="C127" s="1138"/>
      <c r="D127" s="1565" t="s">
        <v>448</v>
      </c>
      <c r="E127" s="1139"/>
      <c r="F127" s="1140"/>
      <c r="G127" s="1160">
        <f>+E127*F127</f>
        <v>0</v>
      </c>
      <c r="H127" s="1137"/>
      <c r="I127" s="1137">
        <f t="shared" si="134"/>
        <v>0</v>
      </c>
      <c r="J127" s="1137"/>
      <c r="K127" s="1137"/>
      <c r="L127" s="1137">
        <f t="shared" si="141"/>
        <v>0</v>
      </c>
      <c r="M127" s="1137"/>
      <c r="N127" s="1137"/>
      <c r="O127" s="1137">
        <f t="shared" si="142"/>
        <v>0</v>
      </c>
      <c r="P127" s="1137"/>
      <c r="Q127" s="1137"/>
      <c r="R127" s="1137">
        <f t="shared" si="143"/>
        <v>0</v>
      </c>
      <c r="S127" s="1137"/>
      <c r="T127" s="1137"/>
      <c r="U127" s="1137">
        <f t="shared" si="144"/>
        <v>0</v>
      </c>
      <c r="V127" s="1137"/>
      <c r="W127" s="1137"/>
      <c r="X127" s="1137">
        <f t="shared" si="145"/>
        <v>0</v>
      </c>
      <c r="Y127" s="1137"/>
      <c r="Z127" s="1137"/>
      <c r="AA127" s="1159">
        <f t="shared" si="125"/>
        <v>0</v>
      </c>
      <c r="AB127" s="1159">
        <f t="shared" si="126"/>
        <v>0</v>
      </c>
    </row>
    <row r="128" spans="2:28" s="1134" customFormat="1" ht="12.75" customHeight="1" x14ac:dyDescent="0.2">
      <c r="B128" s="1564"/>
      <c r="C128" s="1138"/>
      <c r="D128" s="1565" t="s">
        <v>448</v>
      </c>
      <c r="E128" s="1139"/>
      <c r="F128" s="1140"/>
      <c r="G128" s="1160">
        <f>+E128*F128</f>
        <v>0</v>
      </c>
      <c r="H128" s="1141"/>
      <c r="I128" s="1142">
        <f t="shared" si="134"/>
        <v>0</v>
      </c>
      <c r="J128" s="1142"/>
      <c r="K128" s="1142"/>
      <c r="L128" s="1142">
        <f t="shared" si="141"/>
        <v>0</v>
      </c>
      <c r="M128" s="1142"/>
      <c r="N128" s="1142"/>
      <c r="O128" s="1142">
        <f t="shared" si="142"/>
        <v>0</v>
      </c>
      <c r="P128" s="1142"/>
      <c r="Q128" s="1142"/>
      <c r="R128" s="1142">
        <f t="shared" si="143"/>
        <v>0</v>
      </c>
      <c r="S128" s="1142"/>
      <c r="T128" s="1142"/>
      <c r="U128" s="1142">
        <f t="shared" si="144"/>
        <v>0</v>
      </c>
      <c r="V128" s="1142"/>
      <c r="W128" s="1142"/>
      <c r="X128" s="1142">
        <f t="shared" si="145"/>
        <v>0</v>
      </c>
      <c r="Y128" s="1142"/>
      <c r="Z128" s="1142"/>
      <c r="AA128" s="1159">
        <f t="shared" si="125"/>
        <v>0</v>
      </c>
      <c r="AB128" s="1159">
        <f t="shared" si="126"/>
        <v>0</v>
      </c>
    </row>
    <row r="129" spans="2:28" s="1134" customFormat="1" ht="12.75" customHeight="1" x14ac:dyDescent="0.2">
      <c r="B129" s="1564"/>
      <c r="C129" s="1138"/>
      <c r="D129" s="1565" t="s">
        <v>448</v>
      </c>
      <c r="E129" s="1139"/>
      <c r="F129" s="1140"/>
      <c r="G129" s="1160">
        <f>+E129*F129</f>
        <v>0</v>
      </c>
      <c r="H129" s="1141"/>
      <c r="I129" s="1142">
        <f t="shared" si="134"/>
        <v>0</v>
      </c>
      <c r="J129" s="1142"/>
      <c r="K129" s="1142"/>
      <c r="L129" s="1142">
        <f t="shared" si="141"/>
        <v>0</v>
      </c>
      <c r="M129" s="1142"/>
      <c r="N129" s="1142"/>
      <c r="O129" s="1142">
        <f t="shared" si="142"/>
        <v>0</v>
      </c>
      <c r="P129" s="1142"/>
      <c r="Q129" s="1142"/>
      <c r="R129" s="1142">
        <f t="shared" si="143"/>
        <v>0</v>
      </c>
      <c r="S129" s="1142"/>
      <c r="T129" s="1142"/>
      <c r="U129" s="1142">
        <f t="shared" si="144"/>
        <v>0</v>
      </c>
      <c r="V129" s="1142"/>
      <c r="W129" s="1142"/>
      <c r="X129" s="1142">
        <f t="shared" si="145"/>
        <v>0</v>
      </c>
      <c r="Y129" s="1142"/>
      <c r="Z129" s="1142"/>
      <c r="AA129" s="1159">
        <f t="shared" si="125"/>
        <v>0</v>
      </c>
      <c r="AB129" s="1159">
        <f t="shared" si="126"/>
        <v>0</v>
      </c>
    </row>
    <row r="130" spans="2:28" s="1134" customFormat="1" ht="12.75" customHeight="1" x14ac:dyDescent="0.2">
      <c r="B130" s="1563"/>
      <c r="C130" s="1143"/>
      <c r="D130" s="1566" t="s">
        <v>448</v>
      </c>
      <c r="E130" s="1144"/>
      <c r="F130" s="1145"/>
      <c r="G130" s="1161">
        <f>+E130*F130</f>
        <v>0</v>
      </c>
      <c r="H130" s="1146"/>
      <c r="I130" s="1147">
        <f t="shared" si="134"/>
        <v>0</v>
      </c>
      <c r="J130" s="1147"/>
      <c r="K130" s="1147"/>
      <c r="L130" s="1147">
        <f t="shared" si="141"/>
        <v>0</v>
      </c>
      <c r="M130" s="1147"/>
      <c r="N130" s="1147"/>
      <c r="O130" s="1147">
        <f t="shared" si="142"/>
        <v>0</v>
      </c>
      <c r="P130" s="1147"/>
      <c r="Q130" s="1147"/>
      <c r="R130" s="1147">
        <f t="shared" si="143"/>
        <v>0</v>
      </c>
      <c r="S130" s="1147"/>
      <c r="T130" s="1147"/>
      <c r="U130" s="1147">
        <f t="shared" si="144"/>
        <v>0</v>
      </c>
      <c r="V130" s="1147"/>
      <c r="W130" s="1147"/>
      <c r="X130" s="1147">
        <f t="shared" si="145"/>
        <v>0</v>
      </c>
      <c r="Y130" s="1147"/>
      <c r="Z130" s="1147"/>
      <c r="AA130" s="1159">
        <f t="shared" si="125"/>
        <v>0</v>
      </c>
      <c r="AB130" s="1159">
        <f t="shared" si="126"/>
        <v>0</v>
      </c>
    </row>
    <row r="131" spans="2:28" s="1163" customFormat="1" ht="12.75" customHeight="1" x14ac:dyDescent="0.15">
      <c r="B131" s="1135" t="s">
        <v>419</v>
      </c>
      <c r="C131" s="286" t="s">
        <v>622</v>
      </c>
      <c r="D131" s="14"/>
      <c r="E131" s="1136"/>
      <c r="F131" s="1137"/>
      <c r="G131" s="623">
        <f t="shared" ref="G131:Z131" si="146">SUM(G132:G136)</f>
        <v>0</v>
      </c>
      <c r="H131" s="16">
        <f t="shared" si="146"/>
        <v>0</v>
      </c>
      <c r="I131" s="16">
        <f t="shared" si="146"/>
        <v>0</v>
      </c>
      <c r="J131" s="16">
        <f t="shared" si="146"/>
        <v>0</v>
      </c>
      <c r="K131" s="16">
        <f t="shared" si="146"/>
        <v>0</v>
      </c>
      <c r="L131" s="16">
        <f t="shared" si="146"/>
        <v>0</v>
      </c>
      <c r="M131" s="16">
        <f t="shared" si="146"/>
        <v>0</v>
      </c>
      <c r="N131" s="16">
        <f t="shared" si="146"/>
        <v>0</v>
      </c>
      <c r="O131" s="16">
        <f t="shared" si="146"/>
        <v>0</v>
      </c>
      <c r="P131" s="16">
        <f t="shared" si="146"/>
        <v>0</v>
      </c>
      <c r="Q131" s="16">
        <f t="shared" si="146"/>
        <v>0</v>
      </c>
      <c r="R131" s="16">
        <f t="shared" si="146"/>
        <v>0</v>
      </c>
      <c r="S131" s="16">
        <f t="shared" si="146"/>
        <v>0</v>
      </c>
      <c r="T131" s="16">
        <f t="shared" si="146"/>
        <v>0</v>
      </c>
      <c r="U131" s="16">
        <f t="shared" si="146"/>
        <v>0</v>
      </c>
      <c r="V131" s="16">
        <f t="shared" si="146"/>
        <v>0</v>
      </c>
      <c r="W131" s="16">
        <f t="shared" si="146"/>
        <v>0</v>
      </c>
      <c r="X131" s="16">
        <f t="shared" si="146"/>
        <v>0</v>
      </c>
      <c r="Y131" s="16">
        <f t="shared" si="146"/>
        <v>0</v>
      </c>
      <c r="Z131" s="16">
        <f t="shared" si="146"/>
        <v>0</v>
      </c>
      <c r="AA131" s="1159">
        <f t="shared" si="125"/>
        <v>0</v>
      </c>
      <c r="AB131" s="1159">
        <f t="shared" si="126"/>
        <v>0</v>
      </c>
    </row>
    <row r="132" spans="2:28" s="1134" customFormat="1" ht="12.75" customHeight="1" x14ac:dyDescent="0.2">
      <c r="B132" s="1564"/>
      <c r="C132" s="1138"/>
      <c r="D132" s="1565" t="s">
        <v>448</v>
      </c>
      <c r="E132" s="1139"/>
      <c r="F132" s="1140"/>
      <c r="G132" s="1160">
        <f>+E132*F132</f>
        <v>0</v>
      </c>
      <c r="H132" s="1137"/>
      <c r="I132" s="1148">
        <f t="shared" si="134"/>
        <v>0</v>
      </c>
      <c r="J132" s="1142"/>
      <c r="K132" s="1142"/>
      <c r="L132" s="1148">
        <f t="shared" ref="L132:L136" si="147">M132+N132</f>
        <v>0</v>
      </c>
      <c r="M132" s="1142"/>
      <c r="N132" s="1142"/>
      <c r="O132" s="1148">
        <f t="shared" ref="O132:O136" si="148">P132+Q132</f>
        <v>0</v>
      </c>
      <c r="P132" s="1142"/>
      <c r="Q132" s="1142"/>
      <c r="R132" s="1148">
        <f t="shared" ref="R132:R136" si="149">S132+T132</f>
        <v>0</v>
      </c>
      <c r="S132" s="1142"/>
      <c r="T132" s="1142"/>
      <c r="U132" s="1148">
        <f t="shared" ref="U132:U136" si="150">V132+W132</f>
        <v>0</v>
      </c>
      <c r="V132" s="1142"/>
      <c r="W132" s="1142"/>
      <c r="X132" s="1148">
        <f t="shared" ref="X132:X136" si="151">Y132+Z132</f>
        <v>0</v>
      </c>
      <c r="Y132" s="1142"/>
      <c r="Z132" s="1142"/>
      <c r="AA132" s="1159">
        <f t="shared" si="125"/>
        <v>0</v>
      </c>
      <c r="AB132" s="1159">
        <f t="shared" si="126"/>
        <v>0</v>
      </c>
    </row>
    <row r="133" spans="2:28" s="1134" customFormat="1" ht="12.75" customHeight="1" x14ac:dyDescent="0.2">
      <c r="B133" s="1564"/>
      <c r="C133" s="1138"/>
      <c r="D133" s="1565" t="s">
        <v>448</v>
      </c>
      <c r="E133" s="1139"/>
      <c r="F133" s="1140"/>
      <c r="G133" s="1160">
        <f>+E133*F133</f>
        <v>0</v>
      </c>
      <c r="H133" s="1137"/>
      <c r="I133" s="1137">
        <f t="shared" si="134"/>
        <v>0</v>
      </c>
      <c r="J133" s="1142"/>
      <c r="K133" s="1142"/>
      <c r="L133" s="1137">
        <f t="shared" si="147"/>
        <v>0</v>
      </c>
      <c r="M133" s="1142"/>
      <c r="N133" s="1142"/>
      <c r="O133" s="1137">
        <f t="shared" si="148"/>
        <v>0</v>
      </c>
      <c r="P133" s="1142"/>
      <c r="Q133" s="1142"/>
      <c r="R133" s="1137">
        <f t="shared" si="149"/>
        <v>0</v>
      </c>
      <c r="S133" s="1142"/>
      <c r="T133" s="1142"/>
      <c r="U133" s="1137">
        <f t="shared" si="150"/>
        <v>0</v>
      </c>
      <c r="V133" s="1142"/>
      <c r="W133" s="1142"/>
      <c r="X133" s="1137">
        <f t="shared" si="151"/>
        <v>0</v>
      </c>
      <c r="Y133" s="1142"/>
      <c r="Z133" s="1142"/>
      <c r="AA133" s="1159">
        <f t="shared" si="125"/>
        <v>0</v>
      </c>
      <c r="AB133" s="1159">
        <f t="shared" si="126"/>
        <v>0</v>
      </c>
    </row>
    <row r="134" spans="2:28" s="1134" customFormat="1" ht="12.75" customHeight="1" x14ac:dyDescent="0.2">
      <c r="B134" s="1564"/>
      <c r="C134" s="1138"/>
      <c r="D134" s="1565" t="s">
        <v>448</v>
      </c>
      <c r="E134" s="1139"/>
      <c r="F134" s="1140"/>
      <c r="G134" s="1160">
        <f>+E134*F134</f>
        <v>0</v>
      </c>
      <c r="H134" s="1141"/>
      <c r="I134" s="1142">
        <f t="shared" si="134"/>
        <v>0</v>
      </c>
      <c r="J134" s="1142"/>
      <c r="K134" s="1142"/>
      <c r="L134" s="1142">
        <f t="shared" si="147"/>
        <v>0</v>
      </c>
      <c r="M134" s="1142"/>
      <c r="N134" s="1142"/>
      <c r="O134" s="1142">
        <f t="shared" si="148"/>
        <v>0</v>
      </c>
      <c r="P134" s="1142"/>
      <c r="Q134" s="1142"/>
      <c r="R134" s="1142">
        <f t="shared" si="149"/>
        <v>0</v>
      </c>
      <c r="S134" s="1142"/>
      <c r="T134" s="1142"/>
      <c r="U134" s="1142">
        <f t="shared" si="150"/>
        <v>0</v>
      </c>
      <c r="V134" s="1142"/>
      <c r="W134" s="1142"/>
      <c r="X134" s="1142">
        <f t="shared" si="151"/>
        <v>0</v>
      </c>
      <c r="Y134" s="1142"/>
      <c r="Z134" s="1142"/>
      <c r="AA134" s="1159">
        <f t="shared" si="125"/>
        <v>0</v>
      </c>
      <c r="AB134" s="1159">
        <f t="shared" si="126"/>
        <v>0</v>
      </c>
    </row>
    <row r="135" spans="2:28" s="1134" customFormat="1" ht="12.75" customHeight="1" x14ac:dyDescent="0.2">
      <c r="B135" s="1564"/>
      <c r="C135" s="1138"/>
      <c r="D135" s="1565" t="s">
        <v>448</v>
      </c>
      <c r="E135" s="1139"/>
      <c r="F135" s="1140"/>
      <c r="G135" s="1160">
        <f>+E135*F135</f>
        <v>0</v>
      </c>
      <c r="H135" s="1141"/>
      <c r="I135" s="1142">
        <f t="shared" si="134"/>
        <v>0</v>
      </c>
      <c r="J135" s="1142"/>
      <c r="K135" s="1142"/>
      <c r="L135" s="1142">
        <f t="shared" si="147"/>
        <v>0</v>
      </c>
      <c r="M135" s="1142"/>
      <c r="N135" s="1142"/>
      <c r="O135" s="1142">
        <f t="shared" si="148"/>
        <v>0</v>
      </c>
      <c r="P135" s="1142"/>
      <c r="Q135" s="1142"/>
      <c r="R135" s="1142">
        <f t="shared" si="149"/>
        <v>0</v>
      </c>
      <c r="S135" s="1142"/>
      <c r="T135" s="1142"/>
      <c r="U135" s="1142">
        <f t="shared" si="150"/>
        <v>0</v>
      </c>
      <c r="V135" s="1142"/>
      <c r="W135" s="1142"/>
      <c r="X135" s="1142">
        <f t="shared" si="151"/>
        <v>0</v>
      </c>
      <c r="Y135" s="1142"/>
      <c r="Z135" s="1142"/>
      <c r="AA135" s="1159">
        <f t="shared" si="125"/>
        <v>0</v>
      </c>
      <c r="AB135" s="1159">
        <f t="shared" si="126"/>
        <v>0</v>
      </c>
    </row>
    <row r="136" spans="2:28" s="1134" customFormat="1" ht="12.75" customHeight="1" x14ac:dyDescent="0.2">
      <c r="B136" s="1563"/>
      <c r="C136" s="1143"/>
      <c r="D136" s="1566" t="s">
        <v>448</v>
      </c>
      <c r="E136" s="1144"/>
      <c r="F136" s="1145"/>
      <c r="G136" s="1161">
        <f>+E136*F136</f>
        <v>0</v>
      </c>
      <c r="H136" s="1146"/>
      <c r="I136" s="1147">
        <f t="shared" si="134"/>
        <v>0</v>
      </c>
      <c r="J136" s="1147"/>
      <c r="K136" s="1147"/>
      <c r="L136" s="1147">
        <f t="shared" si="147"/>
        <v>0</v>
      </c>
      <c r="M136" s="1147"/>
      <c r="N136" s="1147"/>
      <c r="O136" s="1147">
        <f t="shared" si="148"/>
        <v>0</v>
      </c>
      <c r="P136" s="1147"/>
      <c r="Q136" s="1147"/>
      <c r="R136" s="1147">
        <f t="shared" si="149"/>
        <v>0</v>
      </c>
      <c r="S136" s="1147"/>
      <c r="T136" s="1147"/>
      <c r="U136" s="1147">
        <f t="shared" si="150"/>
        <v>0</v>
      </c>
      <c r="V136" s="1147"/>
      <c r="W136" s="1147"/>
      <c r="X136" s="1147">
        <f t="shared" si="151"/>
        <v>0</v>
      </c>
      <c r="Y136" s="1147"/>
      <c r="Z136" s="1147"/>
      <c r="AA136" s="1159">
        <f t="shared" si="125"/>
        <v>0</v>
      </c>
      <c r="AB136" s="1159">
        <f t="shared" si="126"/>
        <v>0</v>
      </c>
    </row>
    <row r="137" spans="2:28" s="1163" customFormat="1" ht="12.75" customHeight="1" x14ac:dyDescent="0.15">
      <c r="B137" s="1135" t="s">
        <v>419</v>
      </c>
      <c r="C137" s="286" t="s">
        <v>623</v>
      </c>
      <c r="D137" s="14"/>
      <c r="E137" s="1136"/>
      <c r="F137" s="1137"/>
      <c r="G137" s="623">
        <f t="shared" ref="G137:Z137" si="152">SUM(G138:G142)</f>
        <v>0</v>
      </c>
      <c r="H137" s="16">
        <f t="shared" si="152"/>
        <v>0</v>
      </c>
      <c r="I137" s="16">
        <f t="shared" si="152"/>
        <v>0</v>
      </c>
      <c r="J137" s="20">
        <f t="shared" si="152"/>
        <v>0</v>
      </c>
      <c r="K137" s="20">
        <f t="shared" si="152"/>
        <v>0</v>
      </c>
      <c r="L137" s="16">
        <f t="shared" si="152"/>
        <v>0</v>
      </c>
      <c r="M137" s="20">
        <f t="shared" si="152"/>
        <v>0</v>
      </c>
      <c r="N137" s="20">
        <f t="shared" si="152"/>
        <v>0</v>
      </c>
      <c r="O137" s="16">
        <f t="shared" si="152"/>
        <v>0</v>
      </c>
      <c r="P137" s="20">
        <f t="shared" si="152"/>
        <v>0</v>
      </c>
      <c r="Q137" s="20">
        <f t="shared" si="152"/>
        <v>0</v>
      </c>
      <c r="R137" s="16">
        <f t="shared" si="152"/>
        <v>0</v>
      </c>
      <c r="S137" s="20">
        <f t="shared" si="152"/>
        <v>0</v>
      </c>
      <c r="T137" s="20">
        <f t="shared" si="152"/>
        <v>0</v>
      </c>
      <c r="U137" s="16">
        <f t="shared" si="152"/>
        <v>0</v>
      </c>
      <c r="V137" s="20">
        <f t="shared" si="152"/>
        <v>0</v>
      </c>
      <c r="W137" s="20">
        <f t="shared" si="152"/>
        <v>0</v>
      </c>
      <c r="X137" s="16">
        <f t="shared" si="152"/>
        <v>0</v>
      </c>
      <c r="Y137" s="20">
        <f t="shared" si="152"/>
        <v>0</v>
      </c>
      <c r="Z137" s="20">
        <f t="shared" si="152"/>
        <v>0</v>
      </c>
      <c r="AA137" s="1159">
        <f t="shared" si="125"/>
        <v>0</v>
      </c>
      <c r="AB137" s="1159">
        <f t="shared" si="126"/>
        <v>0</v>
      </c>
    </row>
    <row r="138" spans="2:28" s="1134" customFormat="1" ht="12.75" customHeight="1" x14ac:dyDescent="0.2">
      <c r="B138" s="1564"/>
      <c r="C138" s="1138"/>
      <c r="D138" s="1565" t="s">
        <v>448</v>
      </c>
      <c r="E138" s="1139"/>
      <c r="F138" s="1140"/>
      <c r="G138" s="1160">
        <f>+E138*F138</f>
        <v>0</v>
      </c>
      <c r="H138" s="1137"/>
      <c r="I138" s="1148">
        <f t="shared" si="134"/>
        <v>0</v>
      </c>
      <c r="J138" s="1137"/>
      <c r="K138" s="1137"/>
      <c r="L138" s="1148">
        <f t="shared" ref="L138:L142" si="153">M138+N138</f>
        <v>0</v>
      </c>
      <c r="M138" s="1137"/>
      <c r="N138" s="1137"/>
      <c r="O138" s="1148">
        <f t="shared" ref="O138:O142" si="154">P138+Q138</f>
        <v>0</v>
      </c>
      <c r="P138" s="1137"/>
      <c r="Q138" s="1137"/>
      <c r="R138" s="1148">
        <f t="shared" ref="R138:R142" si="155">S138+T138</f>
        <v>0</v>
      </c>
      <c r="S138" s="1137"/>
      <c r="T138" s="1137"/>
      <c r="U138" s="1148">
        <f t="shared" ref="U138:U142" si="156">V138+W138</f>
        <v>0</v>
      </c>
      <c r="V138" s="1137"/>
      <c r="W138" s="1137"/>
      <c r="X138" s="1148">
        <f t="shared" ref="X138:X142" si="157">Y138+Z138</f>
        <v>0</v>
      </c>
      <c r="Y138" s="1137"/>
      <c r="Z138" s="1137"/>
      <c r="AA138" s="1159">
        <f t="shared" si="125"/>
        <v>0</v>
      </c>
      <c r="AB138" s="1159">
        <f t="shared" si="126"/>
        <v>0</v>
      </c>
    </row>
    <row r="139" spans="2:28" s="1134" customFormat="1" ht="12.75" customHeight="1" x14ac:dyDescent="0.2">
      <c r="B139" s="1564"/>
      <c r="C139" s="1138"/>
      <c r="D139" s="1565" t="s">
        <v>448</v>
      </c>
      <c r="E139" s="1139"/>
      <c r="F139" s="1140"/>
      <c r="G139" s="1160">
        <f>+E139*F139</f>
        <v>0</v>
      </c>
      <c r="H139" s="1137"/>
      <c r="I139" s="1137">
        <f t="shared" si="134"/>
        <v>0</v>
      </c>
      <c r="J139" s="1137"/>
      <c r="K139" s="1137"/>
      <c r="L139" s="1137">
        <f t="shared" si="153"/>
        <v>0</v>
      </c>
      <c r="M139" s="1137"/>
      <c r="N139" s="1137"/>
      <c r="O139" s="1137">
        <f t="shared" si="154"/>
        <v>0</v>
      </c>
      <c r="P139" s="1137"/>
      <c r="Q139" s="1137"/>
      <c r="R139" s="1137">
        <f t="shared" si="155"/>
        <v>0</v>
      </c>
      <c r="S139" s="1137"/>
      <c r="T139" s="1137"/>
      <c r="U139" s="1137">
        <f t="shared" si="156"/>
        <v>0</v>
      </c>
      <c r="V139" s="1137"/>
      <c r="W139" s="1137"/>
      <c r="X139" s="1137">
        <f t="shared" si="157"/>
        <v>0</v>
      </c>
      <c r="Y139" s="1137"/>
      <c r="Z139" s="1137"/>
      <c r="AA139" s="1159">
        <f t="shared" si="125"/>
        <v>0</v>
      </c>
      <c r="AB139" s="1159">
        <f t="shared" si="126"/>
        <v>0</v>
      </c>
    </row>
    <row r="140" spans="2:28" s="1134" customFormat="1" ht="12.75" customHeight="1" x14ac:dyDescent="0.2">
      <c r="B140" s="1564"/>
      <c r="C140" s="1138"/>
      <c r="D140" s="1565" t="s">
        <v>448</v>
      </c>
      <c r="E140" s="1139"/>
      <c r="F140" s="1140"/>
      <c r="G140" s="1160">
        <f>+E140*F140</f>
        <v>0</v>
      </c>
      <c r="H140" s="1141"/>
      <c r="I140" s="1142">
        <f t="shared" si="134"/>
        <v>0</v>
      </c>
      <c r="J140" s="1142"/>
      <c r="K140" s="1142"/>
      <c r="L140" s="1142">
        <f t="shared" si="153"/>
        <v>0</v>
      </c>
      <c r="M140" s="1142"/>
      <c r="N140" s="1142"/>
      <c r="O140" s="1142">
        <f t="shared" si="154"/>
        <v>0</v>
      </c>
      <c r="P140" s="1142"/>
      <c r="Q140" s="1142"/>
      <c r="R140" s="1142">
        <f t="shared" si="155"/>
        <v>0</v>
      </c>
      <c r="S140" s="1142"/>
      <c r="T140" s="1142"/>
      <c r="U140" s="1142">
        <f t="shared" si="156"/>
        <v>0</v>
      </c>
      <c r="V140" s="1142"/>
      <c r="W140" s="1142"/>
      <c r="X140" s="1142">
        <f t="shared" si="157"/>
        <v>0</v>
      </c>
      <c r="Y140" s="1142"/>
      <c r="Z140" s="1142"/>
      <c r="AA140" s="1159">
        <f t="shared" si="125"/>
        <v>0</v>
      </c>
      <c r="AB140" s="1159">
        <f t="shared" si="126"/>
        <v>0</v>
      </c>
    </row>
    <row r="141" spans="2:28" s="1134" customFormat="1" ht="12.75" customHeight="1" x14ac:dyDescent="0.2">
      <c r="B141" s="1564"/>
      <c r="C141" s="1138"/>
      <c r="D141" s="1565" t="s">
        <v>448</v>
      </c>
      <c r="E141" s="1139"/>
      <c r="F141" s="1140"/>
      <c r="G141" s="1160">
        <f>+E141*F141</f>
        <v>0</v>
      </c>
      <c r="H141" s="1141"/>
      <c r="I141" s="1142">
        <f t="shared" si="134"/>
        <v>0</v>
      </c>
      <c r="J141" s="1142"/>
      <c r="K141" s="1142"/>
      <c r="L141" s="1142">
        <f t="shared" si="153"/>
        <v>0</v>
      </c>
      <c r="M141" s="1142"/>
      <c r="N141" s="1142"/>
      <c r="O141" s="1142">
        <f t="shared" si="154"/>
        <v>0</v>
      </c>
      <c r="P141" s="1142"/>
      <c r="Q141" s="1142"/>
      <c r="R141" s="1142">
        <f t="shared" si="155"/>
        <v>0</v>
      </c>
      <c r="S141" s="1142"/>
      <c r="T141" s="1142"/>
      <c r="U141" s="1142">
        <f t="shared" si="156"/>
        <v>0</v>
      </c>
      <c r="V141" s="1142"/>
      <c r="W141" s="1142"/>
      <c r="X141" s="1142">
        <f t="shared" si="157"/>
        <v>0</v>
      </c>
      <c r="Y141" s="1142"/>
      <c r="Z141" s="1142"/>
      <c r="AA141" s="1159">
        <f t="shared" si="125"/>
        <v>0</v>
      </c>
      <c r="AB141" s="1159">
        <f t="shared" si="126"/>
        <v>0</v>
      </c>
    </row>
    <row r="142" spans="2:28" s="1134" customFormat="1" ht="12.75" customHeight="1" x14ac:dyDescent="0.2">
      <c r="B142" s="1563"/>
      <c r="C142" s="1143"/>
      <c r="D142" s="1566" t="s">
        <v>448</v>
      </c>
      <c r="E142" s="1144"/>
      <c r="F142" s="1145"/>
      <c r="G142" s="1160">
        <f>+E142*F142</f>
        <v>0</v>
      </c>
      <c r="H142" s="1141"/>
      <c r="I142" s="1147">
        <f t="shared" si="134"/>
        <v>0</v>
      </c>
      <c r="J142" s="1142"/>
      <c r="K142" s="1142"/>
      <c r="L142" s="1147">
        <f t="shared" si="153"/>
        <v>0</v>
      </c>
      <c r="M142" s="1142"/>
      <c r="N142" s="1142"/>
      <c r="O142" s="1147">
        <f t="shared" si="154"/>
        <v>0</v>
      </c>
      <c r="P142" s="1142"/>
      <c r="Q142" s="1142"/>
      <c r="R142" s="1147">
        <f t="shared" si="155"/>
        <v>0</v>
      </c>
      <c r="S142" s="1142"/>
      <c r="T142" s="1142"/>
      <c r="U142" s="1147">
        <f t="shared" si="156"/>
        <v>0</v>
      </c>
      <c r="V142" s="1142"/>
      <c r="W142" s="1142"/>
      <c r="X142" s="1147">
        <f t="shared" si="157"/>
        <v>0</v>
      </c>
      <c r="Y142" s="1142"/>
      <c r="Z142" s="1142"/>
      <c r="AA142" s="1159">
        <f t="shared" si="125"/>
        <v>0</v>
      </c>
      <c r="AB142" s="1159">
        <f t="shared" si="126"/>
        <v>0</v>
      </c>
    </row>
    <row r="143" spans="2:28" s="1166" customFormat="1" ht="26.25" customHeight="1" x14ac:dyDescent="0.15">
      <c r="B143" s="52">
        <f>+'CRONOGRAMA ACTIVIDADES'!C106</f>
        <v>0</v>
      </c>
      <c r="C143" s="232" t="str">
        <f>+'CRONOGRAMA ACTIVIDADES'!B106</f>
        <v>4.1.5</v>
      </c>
      <c r="D143" s="625" t="str">
        <f>+'CRONOGRAMA ACTIVIDADES'!D106</f>
        <v>Unidad medida</v>
      </c>
      <c r="E143" s="626">
        <f>+'CRONOGRAMA ACTIVIDADES'!E106</f>
        <v>0</v>
      </c>
      <c r="F143" s="624"/>
      <c r="G143" s="624">
        <f t="shared" ref="G143:Z143" si="158">+G145+G151+G157+G163+G169</f>
        <v>0</v>
      </c>
      <c r="H143" s="12">
        <f t="shared" si="158"/>
        <v>0</v>
      </c>
      <c r="I143" s="12">
        <f t="shared" si="158"/>
        <v>0</v>
      </c>
      <c r="J143" s="12">
        <f t="shared" si="158"/>
        <v>0</v>
      </c>
      <c r="K143" s="12">
        <f t="shared" si="158"/>
        <v>0</v>
      </c>
      <c r="L143" s="12">
        <f t="shared" si="158"/>
        <v>0</v>
      </c>
      <c r="M143" s="12">
        <f t="shared" si="158"/>
        <v>0</v>
      </c>
      <c r="N143" s="12">
        <f t="shared" si="158"/>
        <v>0</v>
      </c>
      <c r="O143" s="12">
        <f t="shared" si="158"/>
        <v>0</v>
      </c>
      <c r="P143" s="12">
        <f t="shared" si="158"/>
        <v>0</v>
      </c>
      <c r="Q143" s="12">
        <f t="shared" si="158"/>
        <v>0</v>
      </c>
      <c r="R143" s="12">
        <f t="shared" si="158"/>
        <v>0</v>
      </c>
      <c r="S143" s="12">
        <f t="shared" si="158"/>
        <v>0</v>
      </c>
      <c r="T143" s="12">
        <f t="shared" si="158"/>
        <v>0</v>
      </c>
      <c r="U143" s="12">
        <f t="shared" si="158"/>
        <v>0</v>
      </c>
      <c r="V143" s="12">
        <f t="shared" si="158"/>
        <v>0</v>
      </c>
      <c r="W143" s="12">
        <f t="shared" si="158"/>
        <v>0</v>
      </c>
      <c r="X143" s="12">
        <f t="shared" si="158"/>
        <v>0</v>
      </c>
      <c r="Y143" s="12">
        <f t="shared" si="158"/>
        <v>0</v>
      </c>
      <c r="Z143" s="12">
        <f t="shared" si="158"/>
        <v>0</v>
      </c>
      <c r="AA143" s="1159">
        <f>X143+U143+R143+O143+L143+I143+H143</f>
        <v>0</v>
      </c>
      <c r="AB143" s="1159">
        <f>+AA143-G143</f>
        <v>0</v>
      </c>
    </row>
    <row r="144" spans="2:28" s="1134" customFormat="1" ht="26.25" customHeight="1" x14ac:dyDescent="0.15">
      <c r="B144" s="633" t="s">
        <v>768</v>
      </c>
      <c r="C144" s="634"/>
      <c r="D144" s="2014"/>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6"/>
      <c r="AA144" s="1163"/>
      <c r="AB144" s="1163"/>
    </row>
    <row r="145" spans="2:28" s="1163" customFormat="1" ht="12.75" customHeight="1" x14ac:dyDescent="0.15">
      <c r="B145" s="1135" t="s">
        <v>419</v>
      </c>
      <c r="C145" s="286" t="s">
        <v>624</v>
      </c>
      <c r="D145" s="14"/>
      <c r="E145" s="1136"/>
      <c r="F145" s="1137"/>
      <c r="G145" s="623">
        <f t="shared" ref="G145:Z145" si="159">SUM(G146:G150)</f>
        <v>0</v>
      </c>
      <c r="H145" s="16">
        <f t="shared" si="159"/>
        <v>0</v>
      </c>
      <c r="I145" s="16">
        <f t="shared" si="159"/>
        <v>0</v>
      </c>
      <c r="J145" s="16">
        <f t="shared" si="159"/>
        <v>0</v>
      </c>
      <c r="K145" s="16">
        <f t="shared" si="159"/>
        <v>0</v>
      </c>
      <c r="L145" s="16">
        <f t="shared" si="159"/>
        <v>0</v>
      </c>
      <c r="M145" s="16">
        <f t="shared" si="159"/>
        <v>0</v>
      </c>
      <c r="N145" s="16">
        <f t="shared" si="159"/>
        <v>0</v>
      </c>
      <c r="O145" s="16">
        <f t="shared" si="159"/>
        <v>0</v>
      </c>
      <c r="P145" s="16">
        <f t="shared" si="159"/>
        <v>0</v>
      </c>
      <c r="Q145" s="16">
        <f t="shared" si="159"/>
        <v>0</v>
      </c>
      <c r="R145" s="16">
        <f t="shared" si="159"/>
        <v>0</v>
      </c>
      <c r="S145" s="16">
        <f t="shared" si="159"/>
        <v>0</v>
      </c>
      <c r="T145" s="16">
        <f t="shared" si="159"/>
        <v>0</v>
      </c>
      <c r="U145" s="16">
        <f t="shared" si="159"/>
        <v>0</v>
      </c>
      <c r="V145" s="16">
        <f t="shared" si="159"/>
        <v>0</v>
      </c>
      <c r="W145" s="16">
        <f t="shared" si="159"/>
        <v>0</v>
      </c>
      <c r="X145" s="16">
        <f t="shared" si="159"/>
        <v>0</v>
      </c>
      <c r="Y145" s="16">
        <f t="shared" si="159"/>
        <v>0</v>
      </c>
      <c r="Z145" s="16">
        <f t="shared" si="159"/>
        <v>0</v>
      </c>
      <c r="AA145" s="1159">
        <f t="shared" ref="AA145:AA176" si="160">X145+U145+R145+O145+L145+I145+H145</f>
        <v>0</v>
      </c>
      <c r="AB145" s="1159">
        <f t="shared" ref="AB145:AB176" si="161">+AA145-G145</f>
        <v>0</v>
      </c>
    </row>
    <row r="146" spans="2:28" s="1134" customFormat="1" ht="12.75" customHeight="1" x14ac:dyDescent="0.2">
      <c r="B146" s="1564"/>
      <c r="C146" s="1138"/>
      <c r="D146" s="1565" t="s">
        <v>448</v>
      </c>
      <c r="E146" s="1139"/>
      <c r="F146" s="1140"/>
      <c r="G146" s="1160">
        <f>+E146*F146</f>
        <v>0</v>
      </c>
      <c r="H146" s="1137"/>
      <c r="I146" s="1137">
        <f t="shared" ref="I146:I150" si="162">J146+K146</f>
        <v>0</v>
      </c>
      <c r="J146" s="1137"/>
      <c r="K146" s="1137"/>
      <c r="L146" s="1137">
        <f t="shared" ref="L146:L150" si="163">M146+N146</f>
        <v>0</v>
      </c>
      <c r="M146" s="1137"/>
      <c r="N146" s="1137"/>
      <c r="O146" s="1137">
        <f t="shared" ref="O146:O150" si="164">P146+Q146</f>
        <v>0</v>
      </c>
      <c r="P146" s="1137"/>
      <c r="Q146" s="1137"/>
      <c r="R146" s="1137">
        <f t="shared" ref="R146:R150" si="165">S146+T146</f>
        <v>0</v>
      </c>
      <c r="S146" s="1137"/>
      <c r="T146" s="1137"/>
      <c r="U146" s="1137">
        <f t="shared" ref="U146:U150" si="166">V146+W146</f>
        <v>0</v>
      </c>
      <c r="V146" s="1137"/>
      <c r="W146" s="1137"/>
      <c r="X146" s="1137">
        <f t="shared" ref="X146:X150" si="167">Y146+Z146</f>
        <v>0</v>
      </c>
      <c r="Y146" s="1137"/>
      <c r="Z146" s="1137"/>
      <c r="AA146" s="1159">
        <f t="shared" si="160"/>
        <v>0</v>
      </c>
      <c r="AB146" s="1159">
        <f t="shared" si="161"/>
        <v>0</v>
      </c>
    </row>
    <row r="147" spans="2:28" s="1134" customFormat="1" ht="12.75" customHeight="1" x14ac:dyDescent="0.2">
      <c r="B147" s="1564"/>
      <c r="C147" s="1138"/>
      <c r="D147" s="1565" t="s">
        <v>448</v>
      </c>
      <c r="E147" s="1139"/>
      <c r="F147" s="1140"/>
      <c r="G147" s="1160">
        <f>+E147*F147</f>
        <v>0</v>
      </c>
      <c r="H147" s="1137"/>
      <c r="I147" s="1137">
        <f t="shared" si="162"/>
        <v>0</v>
      </c>
      <c r="J147" s="1137"/>
      <c r="K147" s="1137"/>
      <c r="L147" s="1137">
        <f t="shared" si="163"/>
        <v>0</v>
      </c>
      <c r="M147" s="1137"/>
      <c r="N147" s="1137"/>
      <c r="O147" s="1137">
        <f t="shared" si="164"/>
        <v>0</v>
      </c>
      <c r="P147" s="1137"/>
      <c r="Q147" s="1137"/>
      <c r="R147" s="1137">
        <f t="shared" si="165"/>
        <v>0</v>
      </c>
      <c r="S147" s="1137"/>
      <c r="T147" s="1137"/>
      <c r="U147" s="1137">
        <f t="shared" si="166"/>
        <v>0</v>
      </c>
      <c r="V147" s="1137"/>
      <c r="W147" s="1137"/>
      <c r="X147" s="1137">
        <f t="shared" si="167"/>
        <v>0</v>
      </c>
      <c r="Y147" s="1137"/>
      <c r="Z147" s="1137"/>
      <c r="AA147" s="1159">
        <f t="shared" si="160"/>
        <v>0</v>
      </c>
      <c r="AB147" s="1159">
        <f t="shared" si="161"/>
        <v>0</v>
      </c>
    </row>
    <row r="148" spans="2:28" s="1134" customFormat="1" ht="12.75" customHeight="1" x14ac:dyDescent="0.2">
      <c r="B148" s="1564"/>
      <c r="C148" s="1138"/>
      <c r="D148" s="1565" t="s">
        <v>448</v>
      </c>
      <c r="E148" s="1139"/>
      <c r="F148" s="1140"/>
      <c r="G148" s="1160">
        <f>+E148*F148</f>
        <v>0</v>
      </c>
      <c r="H148" s="1141"/>
      <c r="I148" s="1142">
        <f t="shared" si="162"/>
        <v>0</v>
      </c>
      <c r="J148" s="1142"/>
      <c r="K148" s="1142"/>
      <c r="L148" s="1142">
        <f t="shared" si="163"/>
        <v>0</v>
      </c>
      <c r="M148" s="1142"/>
      <c r="N148" s="1142"/>
      <c r="O148" s="1142">
        <f t="shared" si="164"/>
        <v>0</v>
      </c>
      <c r="P148" s="1142"/>
      <c r="Q148" s="1142"/>
      <c r="R148" s="1142">
        <f t="shared" si="165"/>
        <v>0</v>
      </c>
      <c r="S148" s="1142"/>
      <c r="T148" s="1142"/>
      <c r="U148" s="1142">
        <f t="shared" si="166"/>
        <v>0</v>
      </c>
      <c r="V148" s="1142"/>
      <c r="W148" s="1142"/>
      <c r="X148" s="1142">
        <f t="shared" si="167"/>
        <v>0</v>
      </c>
      <c r="Y148" s="1142"/>
      <c r="Z148" s="1142"/>
      <c r="AA148" s="1159">
        <f t="shared" si="160"/>
        <v>0</v>
      </c>
      <c r="AB148" s="1159">
        <f t="shared" si="161"/>
        <v>0</v>
      </c>
    </row>
    <row r="149" spans="2:28" s="1134" customFormat="1" ht="12.75" customHeight="1" x14ac:dyDescent="0.2">
      <c r="B149" s="1564"/>
      <c r="C149" s="1138"/>
      <c r="D149" s="1565" t="s">
        <v>448</v>
      </c>
      <c r="E149" s="1139"/>
      <c r="F149" s="1140"/>
      <c r="G149" s="1160">
        <f>+E149*F149</f>
        <v>0</v>
      </c>
      <c r="H149" s="1141"/>
      <c r="I149" s="1142">
        <f t="shared" si="162"/>
        <v>0</v>
      </c>
      <c r="J149" s="1142"/>
      <c r="K149" s="1142"/>
      <c r="L149" s="1142">
        <f t="shared" si="163"/>
        <v>0</v>
      </c>
      <c r="M149" s="1142"/>
      <c r="N149" s="1142"/>
      <c r="O149" s="1142">
        <f t="shared" si="164"/>
        <v>0</v>
      </c>
      <c r="P149" s="1142"/>
      <c r="Q149" s="1142"/>
      <c r="R149" s="1142">
        <f t="shared" si="165"/>
        <v>0</v>
      </c>
      <c r="S149" s="1142"/>
      <c r="T149" s="1142"/>
      <c r="U149" s="1142">
        <f t="shared" si="166"/>
        <v>0</v>
      </c>
      <c r="V149" s="1142"/>
      <c r="W149" s="1142"/>
      <c r="X149" s="1142">
        <f t="shared" si="167"/>
        <v>0</v>
      </c>
      <c r="Y149" s="1142"/>
      <c r="Z149" s="1142"/>
      <c r="AA149" s="1159">
        <f t="shared" si="160"/>
        <v>0</v>
      </c>
      <c r="AB149" s="1159">
        <f t="shared" si="161"/>
        <v>0</v>
      </c>
    </row>
    <row r="150" spans="2:28" s="1134" customFormat="1" ht="12.75" customHeight="1" x14ac:dyDescent="0.2">
      <c r="B150" s="1563"/>
      <c r="C150" s="1143"/>
      <c r="D150" s="1566" t="s">
        <v>448</v>
      </c>
      <c r="E150" s="1144"/>
      <c r="F150" s="1145"/>
      <c r="G150" s="1161">
        <f>+E150*F150</f>
        <v>0</v>
      </c>
      <c r="H150" s="1146"/>
      <c r="I150" s="1147">
        <f t="shared" si="162"/>
        <v>0</v>
      </c>
      <c r="J150" s="1147"/>
      <c r="K150" s="1147"/>
      <c r="L150" s="1147">
        <f t="shared" si="163"/>
        <v>0</v>
      </c>
      <c r="M150" s="1147"/>
      <c r="N150" s="1147"/>
      <c r="O150" s="1147">
        <f t="shared" si="164"/>
        <v>0</v>
      </c>
      <c r="P150" s="1147"/>
      <c r="Q150" s="1147"/>
      <c r="R150" s="1147">
        <f t="shared" si="165"/>
        <v>0</v>
      </c>
      <c r="S150" s="1147"/>
      <c r="T150" s="1147"/>
      <c r="U150" s="1147">
        <f t="shared" si="166"/>
        <v>0</v>
      </c>
      <c r="V150" s="1147"/>
      <c r="W150" s="1147"/>
      <c r="X150" s="1147">
        <f t="shared" si="167"/>
        <v>0</v>
      </c>
      <c r="Y150" s="1147"/>
      <c r="Z150" s="1147"/>
      <c r="AA150" s="1159">
        <f t="shared" si="160"/>
        <v>0</v>
      </c>
      <c r="AB150" s="1159">
        <f t="shared" si="161"/>
        <v>0</v>
      </c>
    </row>
    <row r="151" spans="2:28" s="1163" customFormat="1" ht="12.75" customHeight="1" x14ac:dyDescent="0.15">
      <c r="B151" s="1135" t="s">
        <v>419</v>
      </c>
      <c r="C151" s="286" t="s">
        <v>625</v>
      </c>
      <c r="D151" s="14"/>
      <c r="E151" s="1136"/>
      <c r="F151" s="1137"/>
      <c r="G151" s="623">
        <f t="shared" ref="G151:Z151" si="168">SUM(G152:G156)</f>
        <v>0</v>
      </c>
      <c r="H151" s="16">
        <f t="shared" si="168"/>
        <v>0</v>
      </c>
      <c r="I151" s="16">
        <f t="shared" si="168"/>
        <v>0</v>
      </c>
      <c r="J151" s="16">
        <f t="shared" si="168"/>
        <v>0</v>
      </c>
      <c r="K151" s="16">
        <f t="shared" si="168"/>
        <v>0</v>
      </c>
      <c r="L151" s="16">
        <f t="shared" si="168"/>
        <v>0</v>
      </c>
      <c r="M151" s="16">
        <f t="shared" si="168"/>
        <v>0</v>
      </c>
      <c r="N151" s="16">
        <f t="shared" si="168"/>
        <v>0</v>
      </c>
      <c r="O151" s="16">
        <f t="shared" si="168"/>
        <v>0</v>
      </c>
      <c r="P151" s="16">
        <f t="shared" si="168"/>
        <v>0</v>
      </c>
      <c r="Q151" s="16">
        <f t="shared" si="168"/>
        <v>0</v>
      </c>
      <c r="R151" s="16">
        <f t="shared" si="168"/>
        <v>0</v>
      </c>
      <c r="S151" s="16">
        <f t="shared" si="168"/>
        <v>0</v>
      </c>
      <c r="T151" s="16">
        <f t="shared" si="168"/>
        <v>0</v>
      </c>
      <c r="U151" s="16">
        <f t="shared" si="168"/>
        <v>0</v>
      </c>
      <c r="V151" s="16">
        <f t="shared" si="168"/>
        <v>0</v>
      </c>
      <c r="W151" s="16">
        <f t="shared" si="168"/>
        <v>0</v>
      </c>
      <c r="X151" s="16">
        <f t="shared" si="168"/>
        <v>0</v>
      </c>
      <c r="Y151" s="16">
        <f t="shared" si="168"/>
        <v>0</v>
      </c>
      <c r="Z151" s="16">
        <f t="shared" si="168"/>
        <v>0</v>
      </c>
      <c r="AA151" s="1159">
        <f t="shared" si="160"/>
        <v>0</v>
      </c>
      <c r="AB151" s="1159">
        <f t="shared" si="161"/>
        <v>0</v>
      </c>
    </row>
    <row r="152" spans="2:28" s="1134" customFormat="1" ht="12.75" customHeight="1" x14ac:dyDescent="0.2">
      <c r="B152" s="1564"/>
      <c r="C152" s="1138"/>
      <c r="D152" s="1565" t="s">
        <v>448</v>
      </c>
      <c r="E152" s="1139"/>
      <c r="F152" s="1140"/>
      <c r="G152" s="1160">
        <f>+E152*F152</f>
        <v>0</v>
      </c>
      <c r="H152" s="1140"/>
      <c r="I152" s="1148">
        <f t="shared" ref="I152:I174" si="169">J152+K152</f>
        <v>0</v>
      </c>
      <c r="J152" s="1148"/>
      <c r="K152" s="1148"/>
      <c r="L152" s="1148">
        <f t="shared" ref="L152:L156" si="170">M152+N152</f>
        <v>0</v>
      </c>
      <c r="M152" s="1148"/>
      <c r="N152" s="1148"/>
      <c r="O152" s="1148">
        <f t="shared" ref="O152:O156" si="171">P152+Q152</f>
        <v>0</v>
      </c>
      <c r="P152" s="1148"/>
      <c r="Q152" s="1148"/>
      <c r="R152" s="1148">
        <f t="shared" ref="R152:R156" si="172">S152+T152</f>
        <v>0</v>
      </c>
      <c r="S152" s="1148"/>
      <c r="T152" s="1148"/>
      <c r="U152" s="1148">
        <f t="shared" ref="U152:U156" si="173">V152+W152</f>
        <v>0</v>
      </c>
      <c r="V152" s="1148"/>
      <c r="W152" s="1148"/>
      <c r="X152" s="1148">
        <f t="shared" ref="X152:X156" si="174">Y152+Z152</f>
        <v>0</v>
      </c>
      <c r="Y152" s="1148"/>
      <c r="Z152" s="1148"/>
      <c r="AA152" s="1159">
        <f t="shared" si="160"/>
        <v>0</v>
      </c>
      <c r="AB152" s="1159">
        <f t="shared" si="161"/>
        <v>0</v>
      </c>
    </row>
    <row r="153" spans="2:28" s="1134" customFormat="1" ht="12.75" customHeight="1" x14ac:dyDescent="0.2">
      <c r="B153" s="1564"/>
      <c r="C153" s="1138"/>
      <c r="D153" s="1565" t="s">
        <v>448</v>
      </c>
      <c r="E153" s="1139"/>
      <c r="F153" s="1140"/>
      <c r="G153" s="1160">
        <f>+E153*F153</f>
        <v>0</v>
      </c>
      <c r="H153" s="1149"/>
      <c r="I153" s="1137">
        <f t="shared" si="169"/>
        <v>0</v>
      </c>
      <c r="J153" s="1137"/>
      <c r="K153" s="1137"/>
      <c r="L153" s="1137">
        <f t="shared" si="170"/>
        <v>0</v>
      </c>
      <c r="M153" s="1137"/>
      <c r="N153" s="1137"/>
      <c r="O153" s="1137">
        <f t="shared" si="171"/>
        <v>0</v>
      </c>
      <c r="P153" s="1137"/>
      <c r="Q153" s="1137"/>
      <c r="R153" s="1137">
        <f t="shared" si="172"/>
        <v>0</v>
      </c>
      <c r="S153" s="1137"/>
      <c r="T153" s="1137"/>
      <c r="U153" s="1137">
        <f t="shared" si="173"/>
        <v>0</v>
      </c>
      <c r="V153" s="1137"/>
      <c r="W153" s="1137"/>
      <c r="X153" s="1137">
        <f t="shared" si="174"/>
        <v>0</v>
      </c>
      <c r="Y153" s="1137"/>
      <c r="Z153" s="1137"/>
      <c r="AA153" s="1159">
        <f t="shared" si="160"/>
        <v>0</v>
      </c>
      <c r="AB153" s="1159">
        <f t="shared" si="161"/>
        <v>0</v>
      </c>
    </row>
    <row r="154" spans="2:28" s="1134" customFormat="1" ht="12.75" customHeight="1" x14ac:dyDescent="0.2">
      <c r="B154" s="1564"/>
      <c r="C154" s="1138"/>
      <c r="D154" s="1565" t="s">
        <v>448</v>
      </c>
      <c r="E154" s="1139"/>
      <c r="F154" s="1140"/>
      <c r="G154" s="1160">
        <f>+E154*F154</f>
        <v>0</v>
      </c>
      <c r="H154" s="1149"/>
      <c r="I154" s="1142">
        <f t="shared" si="169"/>
        <v>0</v>
      </c>
      <c r="J154" s="1142"/>
      <c r="K154" s="1142"/>
      <c r="L154" s="1142">
        <f t="shared" si="170"/>
        <v>0</v>
      </c>
      <c r="M154" s="1142"/>
      <c r="N154" s="1142"/>
      <c r="O154" s="1142">
        <f t="shared" si="171"/>
        <v>0</v>
      </c>
      <c r="P154" s="1142"/>
      <c r="Q154" s="1142"/>
      <c r="R154" s="1142">
        <f t="shared" si="172"/>
        <v>0</v>
      </c>
      <c r="S154" s="1142"/>
      <c r="T154" s="1142"/>
      <c r="U154" s="1142">
        <f t="shared" si="173"/>
        <v>0</v>
      </c>
      <c r="V154" s="1142"/>
      <c r="W154" s="1142"/>
      <c r="X154" s="1142">
        <f t="shared" si="174"/>
        <v>0</v>
      </c>
      <c r="Y154" s="1142"/>
      <c r="Z154" s="1142"/>
      <c r="AA154" s="1159">
        <f t="shared" si="160"/>
        <v>0</v>
      </c>
      <c r="AB154" s="1159">
        <f t="shared" si="161"/>
        <v>0</v>
      </c>
    </row>
    <row r="155" spans="2:28" s="1134" customFormat="1" ht="12.75" customHeight="1" x14ac:dyDescent="0.2">
      <c r="B155" s="1564"/>
      <c r="C155" s="1138"/>
      <c r="D155" s="1565" t="s">
        <v>448</v>
      </c>
      <c r="E155" s="1139"/>
      <c r="F155" s="1140"/>
      <c r="G155" s="1160">
        <f>+E155*F155</f>
        <v>0</v>
      </c>
      <c r="H155" s="1149"/>
      <c r="I155" s="1142">
        <f t="shared" si="169"/>
        <v>0</v>
      </c>
      <c r="J155" s="1142"/>
      <c r="K155" s="1142"/>
      <c r="L155" s="1142">
        <f t="shared" si="170"/>
        <v>0</v>
      </c>
      <c r="M155" s="1142"/>
      <c r="N155" s="1142"/>
      <c r="O155" s="1142">
        <f t="shared" si="171"/>
        <v>0</v>
      </c>
      <c r="P155" s="1142"/>
      <c r="Q155" s="1142"/>
      <c r="R155" s="1142">
        <f t="shared" si="172"/>
        <v>0</v>
      </c>
      <c r="S155" s="1142"/>
      <c r="T155" s="1142"/>
      <c r="U155" s="1142">
        <f t="shared" si="173"/>
        <v>0</v>
      </c>
      <c r="V155" s="1142"/>
      <c r="W155" s="1142"/>
      <c r="X155" s="1142">
        <f t="shared" si="174"/>
        <v>0</v>
      </c>
      <c r="Y155" s="1142"/>
      <c r="Z155" s="1142"/>
      <c r="AA155" s="1159">
        <f t="shared" si="160"/>
        <v>0</v>
      </c>
      <c r="AB155" s="1159">
        <f t="shared" si="161"/>
        <v>0</v>
      </c>
    </row>
    <row r="156" spans="2:28" s="1134" customFormat="1" ht="12.75" customHeight="1" x14ac:dyDescent="0.2">
      <c r="B156" s="1563"/>
      <c r="C156" s="1143"/>
      <c r="D156" s="1566" t="s">
        <v>448</v>
      </c>
      <c r="E156" s="1144"/>
      <c r="F156" s="1145"/>
      <c r="G156" s="1161">
        <f>+E156*F156</f>
        <v>0</v>
      </c>
      <c r="H156" s="1150"/>
      <c r="I156" s="1147">
        <f t="shared" si="169"/>
        <v>0</v>
      </c>
      <c r="J156" s="1147"/>
      <c r="K156" s="1147"/>
      <c r="L156" s="1147">
        <f t="shared" si="170"/>
        <v>0</v>
      </c>
      <c r="M156" s="1147"/>
      <c r="N156" s="1147"/>
      <c r="O156" s="1147">
        <f t="shared" si="171"/>
        <v>0</v>
      </c>
      <c r="P156" s="1147"/>
      <c r="Q156" s="1147"/>
      <c r="R156" s="1147">
        <f t="shared" si="172"/>
        <v>0</v>
      </c>
      <c r="S156" s="1147"/>
      <c r="T156" s="1147"/>
      <c r="U156" s="1147">
        <f t="shared" si="173"/>
        <v>0</v>
      </c>
      <c r="V156" s="1147"/>
      <c r="W156" s="1147"/>
      <c r="X156" s="1147">
        <f t="shared" si="174"/>
        <v>0</v>
      </c>
      <c r="Y156" s="1147"/>
      <c r="Z156" s="1147"/>
      <c r="AA156" s="1159">
        <f t="shared" si="160"/>
        <v>0</v>
      </c>
      <c r="AB156" s="1159">
        <f t="shared" si="161"/>
        <v>0</v>
      </c>
    </row>
    <row r="157" spans="2:28" s="1163" customFormat="1" ht="12.75" customHeight="1" x14ac:dyDescent="0.15">
      <c r="B157" s="1135" t="s">
        <v>419</v>
      </c>
      <c r="C157" s="286" t="s">
        <v>626</v>
      </c>
      <c r="D157" s="14"/>
      <c r="E157" s="1136"/>
      <c r="F157" s="1137"/>
      <c r="G157" s="623">
        <f t="shared" ref="G157:Z157" si="175">SUM(G158:G162)</f>
        <v>0</v>
      </c>
      <c r="H157" s="16">
        <f t="shared" si="175"/>
        <v>0</v>
      </c>
      <c r="I157" s="16">
        <f t="shared" si="175"/>
        <v>0</v>
      </c>
      <c r="J157" s="16">
        <f t="shared" si="175"/>
        <v>0</v>
      </c>
      <c r="K157" s="16">
        <f t="shared" si="175"/>
        <v>0</v>
      </c>
      <c r="L157" s="16">
        <f t="shared" si="175"/>
        <v>0</v>
      </c>
      <c r="M157" s="16">
        <f t="shared" si="175"/>
        <v>0</v>
      </c>
      <c r="N157" s="16">
        <f t="shared" si="175"/>
        <v>0</v>
      </c>
      <c r="O157" s="16">
        <f t="shared" si="175"/>
        <v>0</v>
      </c>
      <c r="P157" s="16">
        <f t="shared" si="175"/>
        <v>0</v>
      </c>
      <c r="Q157" s="16">
        <f t="shared" si="175"/>
        <v>0</v>
      </c>
      <c r="R157" s="16">
        <f t="shared" si="175"/>
        <v>0</v>
      </c>
      <c r="S157" s="16">
        <f t="shared" si="175"/>
        <v>0</v>
      </c>
      <c r="T157" s="16">
        <f t="shared" si="175"/>
        <v>0</v>
      </c>
      <c r="U157" s="16">
        <f t="shared" si="175"/>
        <v>0</v>
      </c>
      <c r="V157" s="16">
        <f t="shared" si="175"/>
        <v>0</v>
      </c>
      <c r="W157" s="16">
        <f t="shared" si="175"/>
        <v>0</v>
      </c>
      <c r="X157" s="16">
        <f t="shared" si="175"/>
        <v>0</v>
      </c>
      <c r="Y157" s="16">
        <f t="shared" si="175"/>
        <v>0</v>
      </c>
      <c r="Z157" s="16">
        <f t="shared" si="175"/>
        <v>0</v>
      </c>
      <c r="AA157" s="1159">
        <f t="shared" si="160"/>
        <v>0</v>
      </c>
      <c r="AB157" s="1159">
        <f t="shared" si="161"/>
        <v>0</v>
      </c>
    </row>
    <row r="158" spans="2:28" s="1134" customFormat="1" ht="12.75" customHeight="1" x14ac:dyDescent="0.2">
      <c r="B158" s="1564"/>
      <c r="C158" s="1138"/>
      <c r="D158" s="1565" t="s">
        <v>448</v>
      </c>
      <c r="E158" s="1139"/>
      <c r="F158" s="1140"/>
      <c r="G158" s="1160">
        <f>+E158*F158</f>
        <v>0</v>
      </c>
      <c r="H158" s="1137"/>
      <c r="I158" s="1148">
        <f t="shared" si="169"/>
        <v>0</v>
      </c>
      <c r="J158" s="1137"/>
      <c r="K158" s="1137"/>
      <c r="L158" s="1148">
        <f t="shared" ref="L158:L162" si="176">M158+N158</f>
        <v>0</v>
      </c>
      <c r="M158" s="1137"/>
      <c r="N158" s="1137"/>
      <c r="O158" s="1148">
        <f t="shared" ref="O158:O162" si="177">P158+Q158</f>
        <v>0</v>
      </c>
      <c r="P158" s="1137"/>
      <c r="Q158" s="1137"/>
      <c r="R158" s="1148">
        <f t="shared" ref="R158:R162" si="178">S158+T158</f>
        <v>0</v>
      </c>
      <c r="S158" s="1137"/>
      <c r="T158" s="1137"/>
      <c r="U158" s="1148">
        <f t="shared" ref="U158:U162" si="179">V158+W158</f>
        <v>0</v>
      </c>
      <c r="V158" s="1137"/>
      <c r="W158" s="1137"/>
      <c r="X158" s="1148">
        <f t="shared" ref="X158:X162" si="180">Y158+Z158</f>
        <v>0</v>
      </c>
      <c r="Y158" s="1137"/>
      <c r="Z158" s="1137"/>
      <c r="AA158" s="1159">
        <f t="shared" si="160"/>
        <v>0</v>
      </c>
      <c r="AB158" s="1159">
        <f t="shared" si="161"/>
        <v>0</v>
      </c>
    </row>
    <row r="159" spans="2:28" s="1134" customFormat="1" ht="12.75" customHeight="1" x14ac:dyDescent="0.2">
      <c r="B159" s="1564"/>
      <c r="C159" s="1138"/>
      <c r="D159" s="1565" t="s">
        <v>448</v>
      </c>
      <c r="E159" s="1139"/>
      <c r="F159" s="1140"/>
      <c r="G159" s="1160">
        <f>+E159*F159</f>
        <v>0</v>
      </c>
      <c r="H159" s="1137"/>
      <c r="I159" s="1137">
        <f t="shared" si="169"/>
        <v>0</v>
      </c>
      <c r="J159" s="1137"/>
      <c r="K159" s="1137"/>
      <c r="L159" s="1137">
        <f t="shared" si="176"/>
        <v>0</v>
      </c>
      <c r="M159" s="1137"/>
      <c r="N159" s="1137"/>
      <c r="O159" s="1137">
        <f t="shared" si="177"/>
        <v>0</v>
      </c>
      <c r="P159" s="1137"/>
      <c r="Q159" s="1137"/>
      <c r="R159" s="1137">
        <f t="shared" si="178"/>
        <v>0</v>
      </c>
      <c r="S159" s="1137"/>
      <c r="T159" s="1137"/>
      <c r="U159" s="1137">
        <f t="shared" si="179"/>
        <v>0</v>
      </c>
      <c r="V159" s="1137"/>
      <c r="W159" s="1137"/>
      <c r="X159" s="1137">
        <f t="shared" si="180"/>
        <v>0</v>
      </c>
      <c r="Y159" s="1137"/>
      <c r="Z159" s="1137"/>
      <c r="AA159" s="1159">
        <f t="shared" si="160"/>
        <v>0</v>
      </c>
      <c r="AB159" s="1159">
        <f t="shared" si="161"/>
        <v>0</v>
      </c>
    </row>
    <row r="160" spans="2:28" s="1134" customFormat="1" ht="12.75" customHeight="1" x14ac:dyDescent="0.2">
      <c r="B160" s="1564"/>
      <c r="C160" s="1138"/>
      <c r="D160" s="1565" t="s">
        <v>448</v>
      </c>
      <c r="E160" s="1139"/>
      <c r="F160" s="1140"/>
      <c r="G160" s="1160">
        <f>+E160*F160</f>
        <v>0</v>
      </c>
      <c r="H160" s="1141"/>
      <c r="I160" s="1142">
        <f t="shared" si="169"/>
        <v>0</v>
      </c>
      <c r="J160" s="1142"/>
      <c r="K160" s="1142"/>
      <c r="L160" s="1142">
        <f t="shared" si="176"/>
        <v>0</v>
      </c>
      <c r="M160" s="1142"/>
      <c r="N160" s="1142"/>
      <c r="O160" s="1142">
        <f t="shared" si="177"/>
        <v>0</v>
      </c>
      <c r="P160" s="1142"/>
      <c r="Q160" s="1142"/>
      <c r="R160" s="1142">
        <f t="shared" si="178"/>
        <v>0</v>
      </c>
      <c r="S160" s="1142"/>
      <c r="T160" s="1142"/>
      <c r="U160" s="1142">
        <f t="shared" si="179"/>
        <v>0</v>
      </c>
      <c r="V160" s="1142"/>
      <c r="W160" s="1142"/>
      <c r="X160" s="1142">
        <f t="shared" si="180"/>
        <v>0</v>
      </c>
      <c r="Y160" s="1142"/>
      <c r="Z160" s="1142"/>
      <c r="AA160" s="1159">
        <f t="shared" si="160"/>
        <v>0</v>
      </c>
      <c r="AB160" s="1159">
        <f t="shared" si="161"/>
        <v>0</v>
      </c>
    </row>
    <row r="161" spans="2:28" s="1134" customFormat="1" ht="12.75" customHeight="1" x14ac:dyDescent="0.2">
      <c r="B161" s="1564"/>
      <c r="C161" s="1138"/>
      <c r="D161" s="1565" t="s">
        <v>448</v>
      </c>
      <c r="E161" s="1139"/>
      <c r="F161" s="1140"/>
      <c r="G161" s="1160">
        <f>+E161*F161</f>
        <v>0</v>
      </c>
      <c r="H161" s="1141"/>
      <c r="I161" s="1142">
        <f t="shared" si="169"/>
        <v>0</v>
      </c>
      <c r="J161" s="1142"/>
      <c r="K161" s="1142"/>
      <c r="L161" s="1142">
        <f t="shared" si="176"/>
        <v>0</v>
      </c>
      <c r="M161" s="1142"/>
      <c r="N161" s="1142"/>
      <c r="O161" s="1142">
        <f t="shared" si="177"/>
        <v>0</v>
      </c>
      <c r="P161" s="1142"/>
      <c r="Q161" s="1142"/>
      <c r="R161" s="1142">
        <f t="shared" si="178"/>
        <v>0</v>
      </c>
      <c r="S161" s="1142"/>
      <c r="T161" s="1142"/>
      <c r="U161" s="1142">
        <f t="shared" si="179"/>
        <v>0</v>
      </c>
      <c r="V161" s="1142"/>
      <c r="W161" s="1142"/>
      <c r="X161" s="1142">
        <f t="shared" si="180"/>
        <v>0</v>
      </c>
      <c r="Y161" s="1142"/>
      <c r="Z161" s="1142"/>
      <c r="AA161" s="1159">
        <f t="shared" si="160"/>
        <v>0</v>
      </c>
      <c r="AB161" s="1159">
        <f t="shared" si="161"/>
        <v>0</v>
      </c>
    </row>
    <row r="162" spans="2:28" s="1134" customFormat="1" ht="12.75" customHeight="1" x14ac:dyDescent="0.2">
      <c r="B162" s="1563"/>
      <c r="C162" s="1143"/>
      <c r="D162" s="1566" t="s">
        <v>448</v>
      </c>
      <c r="E162" s="1144"/>
      <c r="F162" s="1145"/>
      <c r="G162" s="1161">
        <f>+E162*F162</f>
        <v>0</v>
      </c>
      <c r="H162" s="1146"/>
      <c r="I162" s="1147">
        <f t="shared" si="169"/>
        <v>0</v>
      </c>
      <c r="J162" s="1147"/>
      <c r="K162" s="1147"/>
      <c r="L162" s="1147">
        <f t="shared" si="176"/>
        <v>0</v>
      </c>
      <c r="M162" s="1147"/>
      <c r="N162" s="1147"/>
      <c r="O162" s="1147">
        <f t="shared" si="177"/>
        <v>0</v>
      </c>
      <c r="P162" s="1147"/>
      <c r="Q162" s="1147"/>
      <c r="R162" s="1147">
        <f t="shared" si="178"/>
        <v>0</v>
      </c>
      <c r="S162" s="1147"/>
      <c r="T162" s="1147"/>
      <c r="U162" s="1147">
        <f t="shared" si="179"/>
        <v>0</v>
      </c>
      <c r="V162" s="1147"/>
      <c r="W162" s="1147"/>
      <c r="X162" s="1147">
        <f t="shared" si="180"/>
        <v>0</v>
      </c>
      <c r="Y162" s="1147"/>
      <c r="Z162" s="1147"/>
      <c r="AA162" s="1159">
        <f t="shared" si="160"/>
        <v>0</v>
      </c>
      <c r="AB162" s="1159">
        <f t="shared" si="161"/>
        <v>0</v>
      </c>
    </row>
    <row r="163" spans="2:28" s="1163" customFormat="1" ht="12.75" customHeight="1" x14ac:dyDescent="0.15">
      <c r="B163" s="1135" t="s">
        <v>419</v>
      </c>
      <c r="C163" s="286" t="s">
        <v>627</v>
      </c>
      <c r="D163" s="14"/>
      <c r="E163" s="1136"/>
      <c r="F163" s="1137"/>
      <c r="G163" s="623">
        <f t="shared" ref="G163:I163" si="181">SUM(G164:G168)</f>
        <v>0</v>
      </c>
      <c r="H163" s="16">
        <f t="shared" si="181"/>
        <v>0</v>
      </c>
      <c r="I163" s="16">
        <f t="shared" si="181"/>
        <v>0</v>
      </c>
      <c r="J163" s="16">
        <f t="shared" ref="J163:K163" si="182">SUM(J164:J168)</f>
        <v>0</v>
      </c>
      <c r="K163" s="16">
        <f t="shared" si="182"/>
        <v>0</v>
      </c>
      <c r="L163" s="16">
        <f t="shared" ref="L163" si="183">SUM(L164:L168)</f>
        <v>0</v>
      </c>
      <c r="M163" s="16">
        <f t="shared" ref="M163:N163" si="184">SUM(M164:M168)</f>
        <v>0</v>
      </c>
      <c r="N163" s="16">
        <f t="shared" si="184"/>
        <v>0</v>
      </c>
      <c r="O163" s="16">
        <f t="shared" ref="O163" si="185">SUM(O164:O168)</f>
        <v>0</v>
      </c>
      <c r="P163" s="16">
        <f t="shared" ref="P163:Q163" si="186">SUM(P164:P168)</f>
        <v>0</v>
      </c>
      <c r="Q163" s="16">
        <f t="shared" si="186"/>
        <v>0</v>
      </c>
      <c r="R163" s="16">
        <f t="shared" ref="R163" si="187">SUM(R164:R168)</f>
        <v>0</v>
      </c>
      <c r="S163" s="16">
        <f t="shared" ref="S163:T163" si="188">SUM(S164:S168)</f>
        <v>0</v>
      </c>
      <c r="T163" s="16">
        <f t="shared" si="188"/>
        <v>0</v>
      </c>
      <c r="U163" s="16">
        <f t="shared" ref="U163" si="189">SUM(U164:U168)</f>
        <v>0</v>
      </c>
      <c r="V163" s="16">
        <f t="shared" ref="V163:W163" si="190">SUM(V164:V168)</f>
        <v>0</v>
      </c>
      <c r="W163" s="16">
        <f t="shared" si="190"/>
        <v>0</v>
      </c>
      <c r="X163" s="16">
        <f t="shared" ref="X163" si="191">SUM(X164:X168)</f>
        <v>0</v>
      </c>
      <c r="Y163" s="16">
        <f t="shared" ref="Y163:Z163" si="192">SUM(Y164:Y168)</f>
        <v>0</v>
      </c>
      <c r="Z163" s="16">
        <f t="shared" si="192"/>
        <v>0</v>
      </c>
      <c r="AA163" s="1159">
        <f t="shared" si="160"/>
        <v>0</v>
      </c>
      <c r="AB163" s="1159">
        <f t="shared" si="161"/>
        <v>0</v>
      </c>
    </row>
    <row r="164" spans="2:28" s="1134" customFormat="1" ht="12.75" customHeight="1" x14ac:dyDescent="0.2">
      <c r="B164" s="1564"/>
      <c r="C164" s="1138"/>
      <c r="D164" s="1565" t="s">
        <v>448</v>
      </c>
      <c r="E164" s="1139"/>
      <c r="F164" s="1140"/>
      <c r="G164" s="1160">
        <f>+E164*F164</f>
        <v>0</v>
      </c>
      <c r="H164" s="1137"/>
      <c r="I164" s="1148">
        <f t="shared" si="169"/>
        <v>0</v>
      </c>
      <c r="J164" s="1142"/>
      <c r="K164" s="1142"/>
      <c r="L164" s="1148">
        <f t="shared" ref="L164:L168" si="193">M164+N164</f>
        <v>0</v>
      </c>
      <c r="M164" s="1142"/>
      <c r="N164" s="1142"/>
      <c r="O164" s="1148">
        <f t="shared" ref="O164:O168" si="194">P164+Q164</f>
        <v>0</v>
      </c>
      <c r="P164" s="1142"/>
      <c r="Q164" s="1142"/>
      <c r="R164" s="1148">
        <f t="shared" ref="R164:R168" si="195">S164+T164</f>
        <v>0</v>
      </c>
      <c r="S164" s="1142"/>
      <c r="T164" s="1142"/>
      <c r="U164" s="1148">
        <f t="shared" ref="U164:U168" si="196">V164+W164</f>
        <v>0</v>
      </c>
      <c r="V164" s="1142"/>
      <c r="W164" s="1142"/>
      <c r="X164" s="1148">
        <f t="shared" ref="X164:X168" si="197">Y164+Z164</f>
        <v>0</v>
      </c>
      <c r="Y164" s="1142"/>
      <c r="Z164" s="1142"/>
      <c r="AA164" s="1159">
        <f t="shared" si="160"/>
        <v>0</v>
      </c>
      <c r="AB164" s="1159">
        <f t="shared" si="161"/>
        <v>0</v>
      </c>
    </row>
    <row r="165" spans="2:28" s="1134" customFormat="1" ht="12.75" customHeight="1" x14ac:dyDescent="0.2">
      <c r="B165" s="1564"/>
      <c r="C165" s="1138"/>
      <c r="D165" s="1565" t="s">
        <v>448</v>
      </c>
      <c r="E165" s="1139"/>
      <c r="F165" s="1140"/>
      <c r="G165" s="1160">
        <f>+E165*F165</f>
        <v>0</v>
      </c>
      <c r="H165" s="1137"/>
      <c r="I165" s="1137">
        <f t="shared" si="169"/>
        <v>0</v>
      </c>
      <c r="J165" s="1142"/>
      <c r="K165" s="1142"/>
      <c r="L165" s="1137">
        <f t="shared" si="193"/>
        <v>0</v>
      </c>
      <c r="M165" s="1142"/>
      <c r="N165" s="1142"/>
      <c r="O165" s="1137">
        <f t="shared" si="194"/>
        <v>0</v>
      </c>
      <c r="P165" s="1142"/>
      <c r="Q165" s="1142"/>
      <c r="R165" s="1137">
        <f t="shared" si="195"/>
        <v>0</v>
      </c>
      <c r="S165" s="1142"/>
      <c r="T165" s="1142"/>
      <c r="U165" s="1137">
        <f t="shared" si="196"/>
        <v>0</v>
      </c>
      <c r="V165" s="1142"/>
      <c r="W165" s="1142"/>
      <c r="X165" s="1137">
        <f t="shared" si="197"/>
        <v>0</v>
      </c>
      <c r="Y165" s="1142"/>
      <c r="Z165" s="1142"/>
      <c r="AA165" s="1159">
        <f t="shared" si="160"/>
        <v>0</v>
      </c>
      <c r="AB165" s="1159">
        <f t="shared" si="161"/>
        <v>0</v>
      </c>
    </row>
    <row r="166" spans="2:28" s="1134" customFormat="1" ht="12.75" customHeight="1" x14ac:dyDescent="0.2">
      <c r="B166" s="1564"/>
      <c r="C166" s="1138"/>
      <c r="D166" s="1565" t="s">
        <v>448</v>
      </c>
      <c r="E166" s="1139"/>
      <c r="F166" s="1140"/>
      <c r="G166" s="1160">
        <f>+E166*F166</f>
        <v>0</v>
      </c>
      <c r="H166" s="1141"/>
      <c r="I166" s="1142">
        <f t="shared" si="169"/>
        <v>0</v>
      </c>
      <c r="J166" s="1142"/>
      <c r="K166" s="1142"/>
      <c r="L166" s="1142">
        <f t="shared" si="193"/>
        <v>0</v>
      </c>
      <c r="M166" s="1142"/>
      <c r="N166" s="1142"/>
      <c r="O166" s="1142">
        <f t="shared" si="194"/>
        <v>0</v>
      </c>
      <c r="P166" s="1142"/>
      <c r="Q166" s="1142"/>
      <c r="R166" s="1142">
        <f t="shared" si="195"/>
        <v>0</v>
      </c>
      <c r="S166" s="1142"/>
      <c r="T166" s="1142"/>
      <c r="U166" s="1142">
        <f t="shared" si="196"/>
        <v>0</v>
      </c>
      <c r="V166" s="1142"/>
      <c r="W166" s="1142"/>
      <c r="X166" s="1142">
        <f t="shared" si="197"/>
        <v>0</v>
      </c>
      <c r="Y166" s="1142"/>
      <c r="Z166" s="1142"/>
      <c r="AA166" s="1159">
        <f t="shared" si="160"/>
        <v>0</v>
      </c>
      <c r="AB166" s="1159">
        <f t="shared" si="161"/>
        <v>0</v>
      </c>
    </row>
    <row r="167" spans="2:28" s="1134" customFormat="1" ht="12.75" customHeight="1" x14ac:dyDescent="0.2">
      <c r="B167" s="1564"/>
      <c r="C167" s="1138"/>
      <c r="D167" s="1565" t="s">
        <v>448</v>
      </c>
      <c r="E167" s="1139"/>
      <c r="F167" s="1140"/>
      <c r="G167" s="1160">
        <f>+E167*F167</f>
        <v>0</v>
      </c>
      <c r="H167" s="1141"/>
      <c r="I167" s="1142">
        <f t="shared" si="169"/>
        <v>0</v>
      </c>
      <c r="J167" s="1142"/>
      <c r="K167" s="1142"/>
      <c r="L167" s="1142">
        <f t="shared" si="193"/>
        <v>0</v>
      </c>
      <c r="M167" s="1142"/>
      <c r="N167" s="1142"/>
      <c r="O167" s="1142">
        <f t="shared" si="194"/>
        <v>0</v>
      </c>
      <c r="P167" s="1142"/>
      <c r="Q167" s="1142"/>
      <c r="R167" s="1142">
        <f t="shared" si="195"/>
        <v>0</v>
      </c>
      <c r="S167" s="1142"/>
      <c r="T167" s="1142"/>
      <c r="U167" s="1142">
        <f t="shared" si="196"/>
        <v>0</v>
      </c>
      <c r="V167" s="1142"/>
      <c r="W167" s="1142"/>
      <c r="X167" s="1142">
        <f t="shared" si="197"/>
        <v>0</v>
      </c>
      <c r="Y167" s="1142"/>
      <c r="Z167" s="1142"/>
      <c r="AA167" s="1159">
        <f t="shared" si="160"/>
        <v>0</v>
      </c>
      <c r="AB167" s="1159">
        <f t="shared" si="161"/>
        <v>0</v>
      </c>
    </row>
    <row r="168" spans="2:28" s="1134" customFormat="1" ht="12.75" customHeight="1" x14ac:dyDescent="0.2">
      <c r="B168" s="1563"/>
      <c r="C168" s="1143"/>
      <c r="D168" s="1566" t="s">
        <v>448</v>
      </c>
      <c r="E168" s="1144"/>
      <c r="F168" s="1145"/>
      <c r="G168" s="1161">
        <f>+E168*F168</f>
        <v>0</v>
      </c>
      <c r="H168" s="1146"/>
      <c r="I168" s="1147">
        <f t="shared" si="169"/>
        <v>0</v>
      </c>
      <c r="J168" s="1147"/>
      <c r="K168" s="1147"/>
      <c r="L168" s="1147">
        <f t="shared" si="193"/>
        <v>0</v>
      </c>
      <c r="M168" s="1147"/>
      <c r="N168" s="1147"/>
      <c r="O168" s="1147">
        <f t="shared" si="194"/>
        <v>0</v>
      </c>
      <c r="P168" s="1147"/>
      <c r="Q168" s="1147"/>
      <c r="R168" s="1147">
        <f t="shared" si="195"/>
        <v>0</v>
      </c>
      <c r="S168" s="1147"/>
      <c r="T168" s="1147"/>
      <c r="U168" s="1147">
        <f t="shared" si="196"/>
        <v>0</v>
      </c>
      <c r="V168" s="1147"/>
      <c r="W168" s="1147"/>
      <c r="X168" s="1147">
        <f t="shared" si="197"/>
        <v>0</v>
      </c>
      <c r="Y168" s="1147"/>
      <c r="Z168" s="1147"/>
      <c r="AA168" s="1159">
        <f t="shared" si="160"/>
        <v>0</v>
      </c>
      <c r="AB168" s="1159">
        <f t="shared" si="161"/>
        <v>0</v>
      </c>
    </row>
    <row r="169" spans="2:28" s="1163" customFormat="1" ht="12.75" customHeight="1" x14ac:dyDescent="0.15">
      <c r="B169" s="1135" t="s">
        <v>419</v>
      </c>
      <c r="C169" s="286" t="s">
        <v>628</v>
      </c>
      <c r="D169" s="14"/>
      <c r="E169" s="1136"/>
      <c r="F169" s="1137"/>
      <c r="G169" s="623">
        <f t="shared" ref="G169:I169" si="198">SUM(G170:G174)</f>
        <v>0</v>
      </c>
      <c r="H169" s="16">
        <f t="shared" si="198"/>
        <v>0</v>
      </c>
      <c r="I169" s="16">
        <f t="shared" si="198"/>
        <v>0</v>
      </c>
      <c r="J169" s="20">
        <f t="shared" ref="J169:K169" si="199">SUM(J170:J174)</f>
        <v>0</v>
      </c>
      <c r="K169" s="20">
        <f t="shared" si="199"/>
        <v>0</v>
      </c>
      <c r="L169" s="16">
        <f t="shared" ref="L169" si="200">SUM(L170:L174)</f>
        <v>0</v>
      </c>
      <c r="M169" s="20">
        <f t="shared" ref="M169:N169" si="201">SUM(M170:M174)</f>
        <v>0</v>
      </c>
      <c r="N169" s="20">
        <f t="shared" si="201"/>
        <v>0</v>
      </c>
      <c r="O169" s="16">
        <f t="shared" ref="O169" si="202">SUM(O170:O174)</f>
        <v>0</v>
      </c>
      <c r="P169" s="20">
        <f t="shared" ref="P169:Q169" si="203">SUM(P170:P174)</f>
        <v>0</v>
      </c>
      <c r="Q169" s="20">
        <f t="shared" si="203"/>
        <v>0</v>
      </c>
      <c r="R169" s="16">
        <f t="shared" ref="R169" si="204">SUM(R170:R174)</f>
        <v>0</v>
      </c>
      <c r="S169" s="20">
        <f t="shared" ref="S169:T169" si="205">SUM(S170:S174)</f>
        <v>0</v>
      </c>
      <c r="T169" s="20">
        <f t="shared" si="205"/>
        <v>0</v>
      </c>
      <c r="U169" s="16">
        <f t="shared" ref="U169" si="206">SUM(U170:U174)</f>
        <v>0</v>
      </c>
      <c r="V169" s="20">
        <f t="shared" ref="V169:W169" si="207">SUM(V170:V174)</f>
        <v>0</v>
      </c>
      <c r="W169" s="20">
        <f t="shared" si="207"/>
        <v>0</v>
      </c>
      <c r="X169" s="16">
        <f t="shared" ref="X169" si="208">SUM(X170:X174)</f>
        <v>0</v>
      </c>
      <c r="Y169" s="20">
        <f t="shared" ref="Y169:Z169" si="209">SUM(Y170:Y174)</f>
        <v>0</v>
      </c>
      <c r="Z169" s="20">
        <f t="shared" si="209"/>
        <v>0</v>
      </c>
      <c r="AA169" s="1159">
        <f t="shared" si="160"/>
        <v>0</v>
      </c>
      <c r="AB169" s="1159">
        <f t="shared" si="161"/>
        <v>0</v>
      </c>
    </row>
    <row r="170" spans="2:28" s="1134" customFormat="1" ht="12.75" customHeight="1" x14ac:dyDescent="0.2">
      <c r="B170" s="1564"/>
      <c r="C170" s="1138"/>
      <c r="D170" s="1565" t="s">
        <v>448</v>
      </c>
      <c r="E170" s="1139"/>
      <c r="F170" s="1140"/>
      <c r="G170" s="1160">
        <f>+E170*F170</f>
        <v>0</v>
      </c>
      <c r="H170" s="1137"/>
      <c r="I170" s="1148">
        <f t="shared" si="169"/>
        <v>0</v>
      </c>
      <c r="J170" s="1137"/>
      <c r="K170" s="1137"/>
      <c r="L170" s="1148">
        <f t="shared" ref="L170:L174" si="210">M170+N170</f>
        <v>0</v>
      </c>
      <c r="M170" s="1137"/>
      <c r="N170" s="1137"/>
      <c r="O170" s="1148">
        <f t="shared" ref="O170:O174" si="211">P170+Q170</f>
        <v>0</v>
      </c>
      <c r="P170" s="1137"/>
      <c r="Q170" s="1137"/>
      <c r="R170" s="1148">
        <f t="shared" ref="R170:R174" si="212">S170+T170</f>
        <v>0</v>
      </c>
      <c r="S170" s="1137"/>
      <c r="T170" s="1137"/>
      <c r="U170" s="1148">
        <f t="shared" ref="U170:U174" si="213">V170+W170</f>
        <v>0</v>
      </c>
      <c r="V170" s="1137"/>
      <c r="W170" s="1137"/>
      <c r="X170" s="1148">
        <f t="shared" ref="X170:X174" si="214">Y170+Z170</f>
        <v>0</v>
      </c>
      <c r="Y170" s="1137"/>
      <c r="Z170" s="1137"/>
      <c r="AA170" s="1159">
        <f t="shared" si="160"/>
        <v>0</v>
      </c>
      <c r="AB170" s="1159">
        <f t="shared" si="161"/>
        <v>0</v>
      </c>
    </row>
    <row r="171" spans="2:28" s="1134" customFormat="1" ht="12.75" customHeight="1" x14ac:dyDescent="0.2">
      <c r="B171" s="1564"/>
      <c r="C171" s="1138"/>
      <c r="D171" s="1565" t="s">
        <v>448</v>
      </c>
      <c r="E171" s="1139"/>
      <c r="F171" s="1140"/>
      <c r="G171" s="1160">
        <f>+E171*F171</f>
        <v>0</v>
      </c>
      <c r="H171" s="1137"/>
      <c r="I171" s="1137">
        <f t="shared" si="169"/>
        <v>0</v>
      </c>
      <c r="J171" s="1137"/>
      <c r="K171" s="1137"/>
      <c r="L171" s="1137">
        <f t="shared" si="210"/>
        <v>0</v>
      </c>
      <c r="M171" s="1137"/>
      <c r="N171" s="1137"/>
      <c r="O171" s="1137">
        <f t="shared" si="211"/>
        <v>0</v>
      </c>
      <c r="P171" s="1137"/>
      <c r="Q171" s="1137"/>
      <c r="R171" s="1137">
        <f t="shared" si="212"/>
        <v>0</v>
      </c>
      <c r="S171" s="1137"/>
      <c r="T171" s="1137"/>
      <c r="U171" s="1137">
        <f t="shared" si="213"/>
        <v>0</v>
      </c>
      <c r="V171" s="1137"/>
      <c r="W171" s="1137"/>
      <c r="X171" s="1137">
        <f t="shared" si="214"/>
        <v>0</v>
      </c>
      <c r="Y171" s="1137"/>
      <c r="Z171" s="1137"/>
      <c r="AA171" s="1159">
        <f t="shared" si="160"/>
        <v>0</v>
      </c>
      <c r="AB171" s="1159">
        <f t="shared" si="161"/>
        <v>0</v>
      </c>
    </row>
    <row r="172" spans="2:28" s="1134" customFormat="1" ht="12.75" customHeight="1" x14ac:dyDescent="0.2">
      <c r="B172" s="1564"/>
      <c r="C172" s="1138"/>
      <c r="D172" s="1565" t="s">
        <v>448</v>
      </c>
      <c r="E172" s="1139"/>
      <c r="F172" s="1140"/>
      <c r="G172" s="1160">
        <f>+E172*F172</f>
        <v>0</v>
      </c>
      <c r="H172" s="1141"/>
      <c r="I172" s="1142">
        <f t="shared" si="169"/>
        <v>0</v>
      </c>
      <c r="J172" s="1142"/>
      <c r="K172" s="1142"/>
      <c r="L172" s="1142">
        <f t="shared" si="210"/>
        <v>0</v>
      </c>
      <c r="M172" s="1142"/>
      <c r="N172" s="1142"/>
      <c r="O172" s="1142">
        <f t="shared" si="211"/>
        <v>0</v>
      </c>
      <c r="P172" s="1142"/>
      <c r="Q172" s="1142"/>
      <c r="R172" s="1142">
        <f t="shared" si="212"/>
        <v>0</v>
      </c>
      <c r="S172" s="1142"/>
      <c r="T172" s="1142"/>
      <c r="U172" s="1142">
        <f t="shared" si="213"/>
        <v>0</v>
      </c>
      <c r="V172" s="1142"/>
      <c r="W172" s="1142"/>
      <c r="X172" s="1142">
        <f t="shared" si="214"/>
        <v>0</v>
      </c>
      <c r="Y172" s="1142"/>
      <c r="Z172" s="1142"/>
      <c r="AA172" s="1159">
        <f t="shared" si="160"/>
        <v>0</v>
      </c>
      <c r="AB172" s="1159">
        <f t="shared" si="161"/>
        <v>0</v>
      </c>
    </row>
    <row r="173" spans="2:28" s="1134" customFormat="1" ht="12.75" customHeight="1" x14ac:dyDescent="0.2">
      <c r="B173" s="1564"/>
      <c r="C173" s="1138"/>
      <c r="D173" s="1565" t="s">
        <v>448</v>
      </c>
      <c r="E173" s="1139"/>
      <c r="F173" s="1140"/>
      <c r="G173" s="1160">
        <f>+E173*F173</f>
        <v>0</v>
      </c>
      <c r="H173" s="1141"/>
      <c r="I173" s="1142">
        <f t="shared" si="169"/>
        <v>0</v>
      </c>
      <c r="J173" s="1142"/>
      <c r="K173" s="1142"/>
      <c r="L173" s="1142">
        <f t="shared" si="210"/>
        <v>0</v>
      </c>
      <c r="M173" s="1142"/>
      <c r="N173" s="1142"/>
      <c r="O173" s="1142">
        <f t="shared" si="211"/>
        <v>0</v>
      </c>
      <c r="P173" s="1142"/>
      <c r="Q173" s="1142"/>
      <c r="R173" s="1142">
        <f t="shared" si="212"/>
        <v>0</v>
      </c>
      <c r="S173" s="1142"/>
      <c r="T173" s="1142"/>
      <c r="U173" s="1142">
        <f t="shared" si="213"/>
        <v>0</v>
      </c>
      <c r="V173" s="1142"/>
      <c r="W173" s="1142"/>
      <c r="X173" s="1142">
        <f t="shared" si="214"/>
        <v>0</v>
      </c>
      <c r="Y173" s="1142"/>
      <c r="Z173" s="1142"/>
      <c r="AA173" s="1159">
        <f t="shared" si="160"/>
        <v>0</v>
      </c>
      <c r="AB173" s="1159">
        <f t="shared" si="161"/>
        <v>0</v>
      </c>
    </row>
    <row r="174" spans="2:28" s="1134" customFormat="1" ht="12.75" customHeight="1" x14ac:dyDescent="0.2">
      <c r="B174" s="1563"/>
      <c r="C174" s="1143"/>
      <c r="D174" s="1566" t="s">
        <v>448</v>
      </c>
      <c r="E174" s="1144"/>
      <c r="F174" s="1145"/>
      <c r="G174" s="1160">
        <f>+E174*F174</f>
        <v>0</v>
      </c>
      <c r="H174" s="1141"/>
      <c r="I174" s="1147">
        <f t="shared" si="169"/>
        <v>0</v>
      </c>
      <c r="J174" s="1142"/>
      <c r="K174" s="1142"/>
      <c r="L174" s="1147">
        <f t="shared" si="210"/>
        <v>0</v>
      </c>
      <c r="M174" s="1142"/>
      <c r="N174" s="1142"/>
      <c r="O174" s="1147">
        <f t="shared" si="211"/>
        <v>0</v>
      </c>
      <c r="P174" s="1142"/>
      <c r="Q174" s="1142"/>
      <c r="R174" s="1147">
        <f t="shared" si="212"/>
        <v>0</v>
      </c>
      <c r="S174" s="1142"/>
      <c r="T174" s="1142"/>
      <c r="U174" s="1147">
        <f t="shared" si="213"/>
        <v>0</v>
      </c>
      <c r="V174" s="1142"/>
      <c r="W174" s="1142"/>
      <c r="X174" s="1147">
        <f t="shared" si="214"/>
        <v>0</v>
      </c>
      <c r="Y174" s="1142"/>
      <c r="Z174" s="1142"/>
      <c r="AA174" s="1159">
        <f t="shared" si="160"/>
        <v>0</v>
      </c>
      <c r="AB174" s="1159">
        <f t="shared" si="161"/>
        <v>0</v>
      </c>
    </row>
    <row r="175" spans="2:28" s="1163" customFormat="1" ht="15" customHeight="1" x14ac:dyDescent="0.15">
      <c r="B175" s="1647" t="s">
        <v>287</v>
      </c>
      <c r="C175" s="1627"/>
      <c r="D175" s="1627"/>
      <c r="E175" s="1627"/>
      <c r="F175" s="1627"/>
      <c r="G175" s="628">
        <f t="shared" ref="G175:Z175" si="215">+G15+G47+G79+G111+G143</f>
        <v>0</v>
      </c>
      <c r="H175" s="11">
        <f t="shared" si="215"/>
        <v>0</v>
      </c>
      <c r="I175" s="11">
        <f t="shared" si="215"/>
        <v>0</v>
      </c>
      <c r="J175" s="11">
        <f t="shared" si="215"/>
        <v>0</v>
      </c>
      <c r="K175" s="11">
        <f t="shared" si="215"/>
        <v>0</v>
      </c>
      <c r="L175" s="11">
        <f t="shared" si="215"/>
        <v>0</v>
      </c>
      <c r="M175" s="11">
        <f t="shared" si="215"/>
        <v>0</v>
      </c>
      <c r="N175" s="11">
        <f t="shared" si="215"/>
        <v>0</v>
      </c>
      <c r="O175" s="11">
        <f t="shared" si="215"/>
        <v>0</v>
      </c>
      <c r="P175" s="11">
        <f t="shared" si="215"/>
        <v>0</v>
      </c>
      <c r="Q175" s="11">
        <f t="shared" si="215"/>
        <v>0</v>
      </c>
      <c r="R175" s="11">
        <f t="shared" si="215"/>
        <v>0</v>
      </c>
      <c r="S175" s="11">
        <f t="shared" si="215"/>
        <v>0</v>
      </c>
      <c r="T175" s="11">
        <f t="shared" si="215"/>
        <v>0</v>
      </c>
      <c r="U175" s="11">
        <f t="shared" si="215"/>
        <v>0</v>
      </c>
      <c r="V175" s="11">
        <f t="shared" si="215"/>
        <v>0</v>
      </c>
      <c r="W175" s="11">
        <f t="shared" si="215"/>
        <v>0</v>
      </c>
      <c r="X175" s="11">
        <f t="shared" si="215"/>
        <v>0</v>
      </c>
      <c r="Y175" s="11">
        <f t="shared" si="215"/>
        <v>0</v>
      </c>
      <c r="Z175" s="11">
        <f t="shared" si="215"/>
        <v>0</v>
      </c>
      <c r="AA175" s="1159">
        <f t="shared" si="160"/>
        <v>0</v>
      </c>
      <c r="AB175" s="1159">
        <f t="shared" si="161"/>
        <v>0</v>
      </c>
    </row>
    <row r="176" spans="2:28" s="1134" customFormat="1" ht="30" customHeight="1" x14ac:dyDescent="0.15">
      <c r="B176" s="1567" t="s">
        <v>288</v>
      </c>
      <c r="C176" s="1568">
        <f>+'CRONOGRAMA ACTIVIDADES'!B107</f>
        <v>4.2</v>
      </c>
      <c r="D176" s="1644">
        <f>+'CRONOGRAMA ACTIVIDADES'!C107</f>
        <v>0</v>
      </c>
      <c r="E176" s="1645"/>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159">
        <f t="shared" si="160"/>
        <v>0</v>
      </c>
      <c r="AB176" s="1159">
        <f t="shared" si="161"/>
        <v>0</v>
      </c>
    </row>
    <row r="177" spans="2:28" s="1151" customFormat="1" ht="26.25" customHeight="1" x14ac:dyDescent="0.15">
      <c r="B177" s="52">
        <f>+'CRONOGRAMA ACTIVIDADES'!C111</f>
        <v>0</v>
      </c>
      <c r="C177" s="232" t="str">
        <f>+'CRONOGRAMA ACTIVIDADES'!B111</f>
        <v>4.2.1</v>
      </c>
      <c r="D177" s="625" t="str">
        <f>+'CRONOGRAMA ACTIVIDADES'!D111</f>
        <v>Unidad medida</v>
      </c>
      <c r="E177" s="626">
        <f>+'CRONOGRAMA ACTIVIDADES'!E111</f>
        <v>0</v>
      </c>
      <c r="F177" s="624"/>
      <c r="G177" s="624">
        <f t="shared" ref="G177:Z177" si="216">+G179+G185+G191+G197+G203</f>
        <v>0</v>
      </c>
      <c r="H177" s="12">
        <f t="shared" si="216"/>
        <v>0</v>
      </c>
      <c r="I177" s="12">
        <f t="shared" si="216"/>
        <v>0</v>
      </c>
      <c r="J177" s="12">
        <f t="shared" si="216"/>
        <v>0</v>
      </c>
      <c r="K177" s="12">
        <f t="shared" si="216"/>
        <v>0</v>
      </c>
      <c r="L177" s="12">
        <f t="shared" si="216"/>
        <v>0</v>
      </c>
      <c r="M177" s="12">
        <f t="shared" si="216"/>
        <v>0</v>
      </c>
      <c r="N177" s="12">
        <f t="shared" si="216"/>
        <v>0</v>
      </c>
      <c r="O177" s="12">
        <f t="shared" si="216"/>
        <v>0</v>
      </c>
      <c r="P177" s="12">
        <f t="shared" si="216"/>
        <v>0</v>
      </c>
      <c r="Q177" s="12">
        <f t="shared" si="216"/>
        <v>0</v>
      </c>
      <c r="R177" s="12">
        <f t="shared" si="216"/>
        <v>0</v>
      </c>
      <c r="S177" s="12">
        <f t="shared" si="216"/>
        <v>0</v>
      </c>
      <c r="T177" s="12">
        <f t="shared" si="216"/>
        <v>0</v>
      </c>
      <c r="U177" s="12">
        <f t="shared" si="216"/>
        <v>0</v>
      </c>
      <c r="V177" s="12">
        <f t="shared" si="216"/>
        <v>0</v>
      </c>
      <c r="W177" s="12">
        <f t="shared" si="216"/>
        <v>0</v>
      </c>
      <c r="X177" s="12">
        <f t="shared" si="216"/>
        <v>0</v>
      </c>
      <c r="Y177" s="12">
        <f t="shared" si="216"/>
        <v>0</v>
      </c>
      <c r="Z177" s="12">
        <f t="shared" si="216"/>
        <v>0</v>
      </c>
      <c r="AA177" s="1159">
        <f>X177+U177+R177+O177+L177+I177+H177</f>
        <v>0</v>
      </c>
      <c r="AB177" s="1159">
        <f>+AA177-G177</f>
        <v>0</v>
      </c>
    </row>
    <row r="178" spans="2:28" s="1134" customFormat="1" ht="26.25" customHeight="1" x14ac:dyDescent="0.15">
      <c r="B178" s="633" t="s">
        <v>768</v>
      </c>
      <c r="C178" s="634"/>
      <c r="D178" s="2014"/>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6"/>
      <c r="AA178" s="1163"/>
      <c r="AB178" s="1163"/>
    </row>
    <row r="179" spans="2:28" s="1134" customFormat="1" ht="12.75" customHeight="1" x14ac:dyDescent="0.15">
      <c r="B179" s="1135" t="s">
        <v>419</v>
      </c>
      <c r="C179" s="286" t="s">
        <v>629</v>
      </c>
      <c r="D179" s="14"/>
      <c r="E179" s="1136"/>
      <c r="F179" s="1137"/>
      <c r="G179" s="623">
        <f t="shared" ref="G179:H179" si="217">SUM(G180:G184)</f>
        <v>0</v>
      </c>
      <c r="H179" s="16">
        <f t="shared" si="217"/>
        <v>0</v>
      </c>
      <c r="I179" s="16">
        <f t="shared" ref="I179" si="218">SUM(I180:I184)</f>
        <v>0</v>
      </c>
      <c r="J179" s="16">
        <f t="shared" ref="J179:K179" si="219">SUM(J180:J184)</f>
        <v>0</v>
      </c>
      <c r="K179" s="16">
        <f t="shared" si="219"/>
        <v>0</v>
      </c>
      <c r="L179" s="16">
        <f t="shared" ref="L179" si="220">SUM(L180:L184)</f>
        <v>0</v>
      </c>
      <c r="M179" s="16">
        <f t="shared" ref="M179:N179" si="221">SUM(M180:M184)</f>
        <v>0</v>
      </c>
      <c r="N179" s="16">
        <f t="shared" si="221"/>
        <v>0</v>
      </c>
      <c r="O179" s="16">
        <f t="shared" ref="O179" si="222">SUM(O180:O184)</f>
        <v>0</v>
      </c>
      <c r="P179" s="16">
        <f t="shared" ref="P179:Q179" si="223">SUM(P180:P184)</f>
        <v>0</v>
      </c>
      <c r="Q179" s="16">
        <f t="shared" si="223"/>
        <v>0</v>
      </c>
      <c r="R179" s="16">
        <f t="shared" ref="R179" si="224">SUM(R180:R184)</f>
        <v>0</v>
      </c>
      <c r="S179" s="16">
        <f t="shared" ref="S179:T179" si="225">SUM(S180:S184)</f>
        <v>0</v>
      </c>
      <c r="T179" s="16">
        <f t="shared" si="225"/>
        <v>0</v>
      </c>
      <c r="U179" s="16">
        <f t="shared" ref="U179" si="226">SUM(U180:U184)</f>
        <v>0</v>
      </c>
      <c r="V179" s="16">
        <f t="shared" ref="V179:W179" si="227">SUM(V180:V184)</f>
        <v>0</v>
      </c>
      <c r="W179" s="16">
        <f t="shared" si="227"/>
        <v>0</v>
      </c>
      <c r="X179" s="16">
        <f t="shared" ref="X179" si="228">SUM(X180:X184)</f>
        <v>0</v>
      </c>
      <c r="Y179" s="16">
        <f t="shared" ref="Y179:Z179" si="229">SUM(Y180:Y184)</f>
        <v>0</v>
      </c>
      <c r="Z179" s="16">
        <f t="shared" si="229"/>
        <v>0</v>
      </c>
      <c r="AA179" s="1159">
        <f t="shared" ref="AA179:AA208" si="230">X179+U179+R179+O179+L179+I179+H179</f>
        <v>0</v>
      </c>
      <c r="AB179" s="1159">
        <f t="shared" ref="AB179:AB208" si="231">+AA179-G179</f>
        <v>0</v>
      </c>
    </row>
    <row r="180" spans="2:28" s="1134" customFormat="1" ht="12.75" customHeight="1" x14ac:dyDescent="0.2">
      <c r="B180" s="1564"/>
      <c r="C180" s="1138"/>
      <c r="D180" s="1565" t="s">
        <v>448</v>
      </c>
      <c r="E180" s="1139"/>
      <c r="F180" s="1140"/>
      <c r="G180" s="1160">
        <f>+E180*F180</f>
        <v>0</v>
      </c>
      <c r="H180" s="1137"/>
      <c r="I180" s="1137">
        <f t="shared" ref="I180:I184" si="232">J180+K180</f>
        <v>0</v>
      </c>
      <c r="J180" s="1137"/>
      <c r="K180" s="1137"/>
      <c r="L180" s="1137">
        <f t="shared" ref="L180:L184" si="233">M180+N180</f>
        <v>0</v>
      </c>
      <c r="M180" s="1137"/>
      <c r="N180" s="1137"/>
      <c r="O180" s="1137">
        <f t="shared" ref="O180:O184" si="234">P180+Q180</f>
        <v>0</v>
      </c>
      <c r="P180" s="1137"/>
      <c r="Q180" s="1137"/>
      <c r="R180" s="1137">
        <f t="shared" ref="R180:R184" si="235">S180+T180</f>
        <v>0</v>
      </c>
      <c r="S180" s="1137"/>
      <c r="T180" s="1137"/>
      <c r="U180" s="1137">
        <f t="shared" ref="U180:U184" si="236">V180+W180</f>
        <v>0</v>
      </c>
      <c r="V180" s="1137"/>
      <c r="W180" s="1137"/>
      <c r="X180" s="1137">
        <f t="shared" ref="X180:X184" si="237">Y180+Z180</f>
        <v>0</v>
      </c>
      <c r="Y180" s="1137"/>
      <c r="Z180" s="1137"/>
      <c r="AA180" s="1159">
        <f t="shared" si="230"/>
        <v>0</v>
      </c>
      <c r="AB180" s="1159">
        <f t="shared" si="231"/>
        <v>0</v>
      </c>
    </row>
    <row r="181" spans="2:28" s="1134" customFormat="1" ht="12.75" customHeight="1" x14ac:dyDescent="0.2">
      <c r="B181" s="1564"/>
      <c r="C181" s="1138"/>
      <c r="D181" s="1565" t="s">
        <v>448</v>
      </c>
      <c r="E181" s="1139"/>
      <c r="F181" s="1140"/>
      <c r="G181" s="1160">
        <f>+E181*F181</f>
        <v>0</v>
      </c>
      <c r="H181" s="1137"/>
      <c r="I181" s="1137">
        <f t="shared" si="232"/>
        <v>0</v>
      </c>
      <c r="J181" s="1137"/>
      <c r="K181" s="1137"/>
      <c r="L181" s="1137">
        <f t="shared" si="233"/>
        <v>0</v>
      </c>
      <c r="M181" s="1137"/>
      <c r="N181" s="1137"/>
      <c r="O181" s="1137">
        <f t="shared" si="234"/>
        <v>0</v>
      </c>
      <c r="P181" s="1137"/>
      <c r="Q181" s="1137"/>
      <c r="R181" s="1137">
        <f t="shared" si="235"/>
        <v>0</v>
      </c>
      <c r="S181" s="1137"/>
      <c r="T181" s="1137"/>
      <c r="U181" s="1137">
        <f t="shared" si="236"/>
        <v>0</v>
      </c>
      <c r="V181" s="1137"/>
      <c r="W181" s="1137"/>
      <c r="X181" s="1137">
        <f t="shared" si="237"/>
        <v>0</v>
      </c>
      <c r="Y181" s="1137"/>
      <c r="Z181" s="1137"/>
      <c r="AA181" s="1159">
        <f t="shared" si="230"/>
        <v>0</v>
      </c>
      <c r="AB181" s="1159">
        <f t="shared" si="231"/>
        <v>0</v>
      </c>
    </row>
    <row r="182" spans="2:28" s="1134" customFormat="1" ht="12.75" customHeight="1" x14ac:dyDescent="0.2">
      <c r="B182" s="1564"/>
      <c r="C182" s="1138"/>
      <c r="D182" s="1565" t="s">
        <v>448</v>
      </c>
      <c r="E182" s="1139"/>
      <c r="F182" s="1140"/>
      <c r="G182" s="1160">
        <f>+E182*F182</f>
        <v>0</v>
      </c>
      <c r="H182" s="1141"/>
      <c r="I182" s="1142">
        <f t="shared" si="232"/>
        <v>0</v>
      </c>
      <c r="J182" s="1142"/>
      <c r="K182" s="1142"/>
      <c r="L182" s="1142">
        <f t="shared" si="233"/>
        <v>0</v>
      </c>
      <c r="M182" s="1142"/>
      <c r="N182" s="1142"/>
      <c r="O182" s="1142">
        <f t="shared" si="234"/>
        <v>0</v>
      </c>
      <c r="P182" s="1142"/>
      <c r="Q182" s="1142"/>
      <c r="R182" s="1142">
        <f t="shared" si="235"/>
        <v>0</v>
      </c>
      <c r="S182" s="1142"/>
      <c r="T182" s="1142"/>
      <c r="U182" s="1142">
        <f t="shared" si="236"/>
        <v>0</v>
      </c>
      <c r="V182" s="1142"/>
      <c r="W182" s="1142"/>
      <c r="X182" s="1142">
        <f t="shared" si="237"/>
        <v>0</v>
      </c>
      <c r="Y182" s="1142"/>
      <c r="Z182" s="1142"/>
      <c r="AA182" s="1159">
        <f t="shared" si="230"/>
        <v>0</v>
      </c>
      <c r="AB182" s="1159">
        <f t="shared" si="231"/>
        <v>0</v>
      </c>
    </row>
    <row r="183" spans="2:28" s="1134" customFormat="1" ht="12.75" customHeight="1" x14ac:dyDescent="0.2">
      <c r="B183" s="1564"/>
      <c r="C183" s="1138"/>
      <c r="D183" s="1565" t="s">
        <v>448</v>
      </c>
      <c r="E183" s="1139"/>
      <c r="F183" s="1140"/>
      <c r="G183" s="1160">
        <f>+E183*F183</f>
        <v>0</v>
      </c>
      <c r="H183" s="1141"/>
      <c r="I183" s="1142">
        <f t="shared" si="232"/>
        <v>0</v>
      </c>
      <c r="J183" s="1142"/>
      <c r="K183" s="1142"/>
      <c r="L183" s="1142">
        <f t="shared" si="233"/>
        <v>0</v>
      </c>
      <c r="M183" s="1142"/>
      <c r="N183" s="1142"/>
      <c r="O183" s="1142">
        <f t="shared" si="234"/>
        <v>0</v>
      </c>
      <c r="P183" s="1142"/>
      <c r="Q183" s="1142"/>
      <c r="R183" s="1142">
        <f t="shared" si="235"/>
        <v>0</v>
      </c>
      <c r="S183" s="1142"/>
      <c r="T183" s="1142"/>
      <c r="U183" s="1142">
        <f t="shared" si="236"/>
        <v>0</v>
      </c>
      <c r="V183" s="1142"/>
      <c r="W183" s="1142"/>
      <c r="X183" s="1142">
        <f t="shared" si="237"/>
        <v>0</v>
      </c>
      <c r="Y183" s="1142"/>
      <c r="Z183" s="1142"/>
      <c r="AA183" s="1159">
        <f t="shared" si="230"/>
        <v>0</v>
      </c>
      <c r="AB183" s="1159">
        <f t="shared" si="231"/>
        <v>0</v>
      </c>
    </row>
    <row r="184" spans="2:28" s="1134" customFormat="1" ht="12.75" customHeight="1" x14ac:dyDescent="0.2">
      <c r="B184" s="1563"/>
      <c r="C184" s="1143"/>
      <c r="D184" s="1566" t="s">
        <v>448</v>
      </c>
      <c r="E184" s="1144"/>
      <c r="F184" s="1145"/>
      <c r="G184" s="1161">
        <f>+E184*F184</f>
        <v>0</v>
      </c>
      <c r="H184" s="1146"/>
      <c r="I184" s="1147">
        <f t="shared" si="232"/>
        <v>0</v>
      </c>
      <c r="J184" s="1147"/>
      <c r="K184" s="1147"/>
      <c r="L184" s="1147">
        <f t="shared" si="233"/>
        <v>0</v>
      </c>
      <c r="M184" s="1147"/>
      <c r="N184" s="1147"/>
      <c r="O184" s="1147">
        <f t="shared" si="234"/>
        <v>0</v>
      </c>
      <c r="P184" s="1147"/>
      <c r="Q184" s="1147"/>
      <c r="R184" s="1147">
        <f t="shared" si="235"/>
        <v>0</v>
      </c>
      <c r="S184" s="1147"/>
      <c r="T184" s="1147"/>
      <c r="U184" s="1147">
        <f t="shared" si="236"/>
        <v>0</v>
      </c>
      <c r="V184" s="1147"/>
      <c r="W184" s="1147"/>
      <c r="X184" s="1147">
        <f t="shared" si="237"/>
        <v>0</v>
      </c>
      <c r="Y184" s="1147"/>
      <c r="Z184" s="1147"/>
      <c r="AA184" s="1159">
        <f t="shared" si="230"/>
        <v>0</v>
      </c>
      <c r="AB184" s="1159">
        <f t="shared" si="231"/>
        <v>0</v>
      </c>
    </row>
    <row r="185" spans="2:28" s="1134" customFormat="1" ht="12.75" customHeight="1" x14ac:dyDescent="0.15">
      <c r="B185" s="1135" t="s">
        <v>419</v>
      </c>
      <c r="C185" s="286" t="s">
        <v>630</v>
      </c>
      <c r="D185" s="14"/>
      <c r="E185" s="1136"/>
      <c r="F185" s="1137"/>
      <c r="G185" s="623">
        <f t="shared" ref="G185:Z185" si="238">SUM(G186:G190)</f>
        <v>0</v>
      </c>
      <c r="H185" s="16">
        <f t="shared" si="238"/>
        <v>0</v>
      </c>
      <c r="I185" s="16">
        <f t="shared" si="238"/>
        <v>0</v>
      </c>
      <c r="J185" s="16">
        <f t="shared" si="238"/>
        <v>0</v>
      </c>
      <c r="K185" s="16">
        <f t="shared" si="238"/>
        <v>0</v>
      </c>
      <c r="L185" s="16">
        <f t="shared" si="238"/>
        <v>0</v>
      </c>
      <c r="M185" s="16">
        <f t="shared" si="238"/>
        <v>0</v>
      </c>
      <c r="N185" s="16">
        <f t="shared" si="238"/>
        <v>0</v>
      </c>
      <c r="O185" s="16">
        <f t="shared" si="238"/>
        <v>0</v>
      </c>
      <c r="P185" s="16">
        <f t="shared" si="238"/>
        <v>0</v>
      </c>
      <c r="Q185" s="16">
        <f t="shared" si="238"/>
        <v>0</v>
      </c>
      <c r="R185" s="16">
        <f t="shared" si="238"/>
        <v>0</v>
      </c>
      <c r="S185" s="16">
        <f t="shared" si="238"/>
        <v>0</v>
      </c>
      <c r="T185" s="16">
        <f t="shared" si="238"/>
        <v>0</v>
      </c>
      <c r="U185" s="16">
        <f t="shared" si="238"/>
        <v>0</v>
      </c>
      <c r="V185" s="16">
        <f t="shared" si="238"/>
        <v>0</v>
      </c>
      <c r="W185" s="16">
        <f t="shared" si="238"/>
        <v>0</v>
      </c>
      <c r="X185" s="16">
        <f t="shared" si="238"/>
        <v>0</v>
      </c>
      <c r="Y185" s="16">
        <f t="shared" si="238"/>
        <v>0</v>
      </c>
      <c r="Z185" s="16">
        <f t="shared" si="238"/>
        <v>0</v>
      </c>
      <c r="AA185" s="1159">
        <f t="shared" si="230"/>
        <v>0</v>
      </c>
      <c r="AB185" s="1159">
        <f t="shared" si="231"/>
        <v>0</v>
      </c>
    </row>
    <row r="186" spans="2:28" s="1134" customFormat="1" ht="12.75" customHeight="1" x14ac:dyDescent="0.2">
      <c r="B186" s="1564"/>
      <c r="C186" s="1138"/>
      <c r="D186" s="1565" t="s">
        <v>448</v>
      </c>
      <c r="E186" s="1139"/>
      <c r="F186" s="1140"/>
      <c r="G186" s="1160">
        <f>+E186*F186</f>
        <v>0</v>
      </c>
      <c r="H186" s="1140"/>
      <c r="I186" s="1148">
        <f t="shared" ref="I186:I208" si="239">J186+K186</f>
        <v>0</v>
      </c>
      <c r="J186" s="1148"/>
      <c r="K186" s="1148"/>
      <c r="L186" s="1148">
        <f t="shared" ref="L186:L190" si="240">M186+N186</f>
        <v>0</v>
      </c>
      <c r="M186" s="1148"/>
      <c r="N186" s="1148"/>
      <c r="O186" s="1148">
        <f t="shared" ref="O186:O190" si="241">P186+Q186</f>
        <v>0</v>
      </c>
      <c r="P186" s="1148"/>
      <c r="Q186" s="1148"/>
      <c r="R186" s="1148">
        <f t="shared" ref="R186:R190" si="242">S186+T186</f>
        <v>0</v>
      </c>
      <c r="S186" s="1148"/>
      <c r="T186" s="1148"/>
      <c r="U186" s="1148">
        <f t="shared" ref="U186:U190" si="243">V186+W186</f>
        <v>0</v>
      </c>
      <c r="V186" s="1148"/>
      <c r="W186" s="1148"/>
      <c r="X186" s="1148">
        <f t="shared" ref="X186:X190" si="244">Y186+Z186</f>
        <v>0</v>
      </c>
      <c r="Y186" s="1148"/>
      <c r="Z186" s="1148"/>
      <c r="AA186" s="1159">
        <f t="shared" si="230"/>
        <v>0</v>
      </c>
      <c r="AB186" s="1159">
        <f t="shared" si="231"/>
        <v>0</v>
      </c>
    </row>
    <row r="187" spans="2:28" s="1134" customFormat="1" ht="12.75" customHeight="1" x14ac:dyDescent="0.2">
      <c r="B187" s="1564"/>
      <c r="C187" s="1138"/>
      <c r="D187" s="1565" t="s">
        <v>448</v>
      </c>
      <c r="E187" s="1139"/>
      <c r="F187" s="1140"/>
      <c r="G187" s="1160">
        <f>+E187*F187</f>
        <v>0</v>
      </c>
      <c r="H187" s="1149"/>
      <c r="I187" s="1137">
        <f t="shared" si="239"/>
        <v>0</v>
      </c>
      <c r="J187" s="1137"/>
      <c r="K187" s="1137"/>
      <c r="L187" s="1137">
        <f t="shared" si="240"/>
        <v>0</v>
      </c>
      <c r="M187" s="1137"/>
      <c r="N187" s="1137"/>
      <c r="O187" s="1137">
        <f t="shared" si="241"/>
        <v>0</v>
      </c>
      <c r="P187" s="1137"/>
      <c r="Q187" s="1137"/>
      <c r="R187" s="1137">
        <f t="shared" si="242"/>
        <v>0</v>
      </c>
      <c r="S187" s="1137"/>
      <c r="T187" s="1137"/>
      <c r="U187" s="1137">
        <f t="shared" si="243"/>
        <v>0</v>
      </c>
      <c r="V187" s="1137"/>
      <c r="W187" s="1137"/>
      <c r="X187" s="1137">
        <f t="shared" si="244"/>
        <v>0</v>
      </c>
      <c r="Y187" s="1137"/>
      <c r="Z187" s="1137"/>
      <c r="AA187" s="1159">
        <f t="shared" si="230"/>
        <v>0</v>
      </c>
      <c r="AB187" s="1159">
        <f t="shared" si="231"/>
        <v>0</v>
      </c>
    </row>
    <row r="188" spans="2:28" s="1134" customFormat="1" ht="12.75" customHeight="1" x14ac:dyDescent="0.2">
      <c r="B188" s="1564"/>
      <c r="C188" s="1138"/>
      <c r="D188" s="1565" t="s">
        <v>448</v>
      </c>
      <c r="E188" s="1139"/>
      <c r="F188" s="1140"/>
      <c r="G188" s="1160">
        <f>+E188*F188</f>
        <v>0</v>
      </c>
      <c r="H188" s="1149"/>
      <c r="I188" s="1142">
        <f t="shared" si="239"/>
        <v>0</v>
      </c>
      <c r="J188" s="1142"/>
      <c r="K188" s="1142"/>
      <c r="L188" s="1142">
        <f t="shared" si="240"/>
        <v>0</v>
      </c>
      <c r="M188" s="1142"/>
      <c r="N188" s="1142"/>
      <c r="O188" s="1142">
        <f t="shared" si="241"/>
        <v>0</v>
      </c>
      <c r="P188" s="1142"/>
      <c r="Q188" s="1142"/>
      <c r="R188" s="1142">
        <f t="shared" si="242"/>
        <v>0</v>
      </c>
      <c r="S188" s="1142"/>
      <c r="T188" s="1142"/>
      <c r="U188" s="1142">
        <f t="shared" si="243"/>
        <v>0</v>
      </c>
      <c r="V188" s="1142"/>
      <c r="W188" s="1142"/>
      <c r="X188" s="1142">
        <f t="shared" si="244"/>
        <v>0</v>
      </c>
      <c r="Y188" s="1142"/>
      <c r="Z188" s="1142"/>
      <c r="AA188" s="1159">
        <f t="shared" si="230"/>
        <v>0</v>
      </c>
      <c r="AB188" s="1159">
        <f t="shared" si="231"/>
        <v>0</v>
      </c>
    </row>
    <row r="189" spans="2:28" s="1134" customFormat="1" ht="12.75" customHeight="1" x14ac:dyDescent="0.2">
      <c r="B189" s="1564"/>
      <c r="C189" s="1138"/>
      <c r="D189" s="1565" t="s">
        <v>448</v>
      </c>
      <c r="E189" s="1139"/>
      <c r="F189" s="1140"/>
      <c r="G189" s="1160">
        <f>+E189*F189</f>
        <v>0</v>
      </c>
      <c r="H189" s="1149"/>
      <c r="I189" s="1142">
        <f t="shared" si="239"/>
        <v>0</v>
      </c>
      <c r="J189" s="1142"/>
      <c r="K189" s="1142"/>
      <c r="L189" s="1142">
        <f t="shared" si="240"/>
        <v>0</v>
      </c>
      <c r="M189" s="1142"/>
      <c r="N189" s="1142"/>
      <c r="O189" s="1142">
        <f t="shared" si="241"/>
        <v>0</v>
      </c>
      <c r="P189" s="1142"/>
      <c r="Q189" s="1142"/>
      <c r="R189" s="1142">
        <f t="shared" si="242"/>
        <v>0</v>
      </c>
      <c r="S189" s="1142"/>
      <c r="T189" s="1142"/>
      <c r="U189" s="1142">
        <f t="shared" si="243"/>
        <v>0</v>
      </c>
      <c r="V189" s="1142"/>
      <c r="W189" s="1142"/>
      <c r="X189" s="1142">
        <f t="shared" si="244"/>
        <v>0</v>
      </c>
      <c r="Y189" s="1142"/>
      <c r="Z189" s="1142"/>
      <c r="AA189" s="1159">
        <f t="shared" si="230"/>
        <v>0</v>
      </c>
      <c r="AB189" s="1159">
        <f t="shared" si="231"/>
        <v>0</v>
      </c>
    </row>
    <row r="190" spans="2:28" s="1134" customFormat="1" ht="12.75" customHeight="1" x14ac:dyDescent="0.2">
      <c r="B190" s="1563"/>
      <c r="C190" s="1143"/>
      <c r="D190" s="1566" t="s">
        <v>448</v>
      </c>
      <c r="E190" s="1144"/>
      <c r="F190" s="1145"/>
      <c r="G190" s="1161">
        <f>+E190*F190</f>
        <v>0</v>
      </c>
      <c r="H190" s="1150"/>
      <c r="I190" s="1147">
        <f t="shared" si="239"/>
        <v>0</v>
      </c>
      <c r="J190" s="1147"/>
      <c r="K190" s="1147"/>
      <c r="L190" s="1147">
        <f t="shared" si="240"/>
        <v>0</v>
      </c>
      <c r="M190" s="1147"/>
      <c r="N190" s="1147"/>
      <c r="O190" s="1147">
        <f t="shared" si="241"/>
        <v>0</v>
      </c>
      <c r="P190" s="1147"/>
      <c r="Q190" s="1147"/>
      <c r="R190" s="1147">
        <f t="shared" si="242"/>
        <v>0</v>
      </c>
      <c r="S190" s="1147"/>
      <c r="T190" s="1147"/>
      <c r="U190" s="1147">
        <f t="shared" si="243"/>
        <v>0</v>
      </c>
      <c r="V190" s="1147"/>
      <c r="W190" s="1147"/>
      <c r="X190" s="1147">
        <f t="shared" si="244"/>
        <v>0</v>
      </c>
      <c r="Y190" s="1147"/>
      <c r="Z190" s="1147"/>
      <c r="AA190" s="1159">
        <f t="shared" si="230"/>
        <v>0</v>
      </c>
      <c r="AB190" s="1159">
        <f t="shared" si="231"/>
        <v>0</v>
      </c>
    </row>
    <row r="191" spans="2:28" s="1134" customFormat="1" ht="12.75" customHeight="1" x14ac:dyDescent="0.15">
      <c r="B191" s="1135" t="s">
        <v>419</v>
      </c>
      <c r="C191" s="286" t="s">
        <v>631</v>
      </c>
      <c r="D191" s="14"/>
      <c r="E191" s="1136"/>
      <c r="F191" s="1137"/>
      <c r="G191" s="623">
        <f t="shared" ref="G191:Z191" si="245">SUM(G192:G196)</f>
        <v>0</v>
      </c>
      <c r="H191" s="16">
        <f t="shared" si="245"/>
        <v>0</v>
      </c>
      <c r="I191" s="16">
        <f t="shared" si="245"/>
        <v>0</v>
      </c>
      <c r="J191" s="16">
        <f t="shared" si="245"/>
        <v>0</v>
      </c>
      <c r="K191" s="16">
        <f t="shared" si="245"/>
        <v>0</v>
      </c>
      <c r="L191" s="16">
        <f t="shared" si="245"/>
        <v>0</v>
      </c>
      <c r="M191" s="16">
        <f t="shared" si="245"/>
        <v>0</v>
      </c>
      <c r="N191" s="16">
        <f t="shared" si="245"/>
        <v>0</v>
      </c>
      <c r="O191" s="16">
        <f t="shared" si="245"/>
        <v>0</v>
      </c>
      <c r="P191" s="16">
        <f t="shared" si="245"/>
        <v>0</v>
      </c>
      <c r="Q191" s="16">
        <f t="shared" si="245"/>
        <v>0</v>
      </c>
      <c r="R191" s="16">
        <f t="shared" si="245"/>
        <v>0</v>
      </c>
      <c r="S191" s="16">
        <f t="shared" si="245"/>
        <v>0</v>
      </c>
      <c r="T191" s="16">
        <f t="shared" si="245"/>
        <v>0</v>
      </c>
      <c r="U191" s="16">
        <f t="shared" si="245"/>
        <v>0</v>
      </c>
      <c r="V191" s="16">
        <f t="shared" si="245"/>
        <v>0</v>
      </c>
      <c r="W191" s="16">
        <f t="shared" si="245"/>
        <v>0</v>
      </c>
      <c r="X191" s="16">
        <f t="shared" si="245"/>
        <v>0</v>
      </c>
      <c r="Y191" s="16">
        <f t="shared" si="245"/>
        <v>0</v>
      </c>
      <c r="Z191" s="16">
        <f t="shared" si="245"/>
        <v>0</v>
      </c>
      <c r="AA191" s="1159">
        <f t="shared" si="230"/>
        <v>0</v>
      </c>
      <c r="AB191" s="1159">
        <f t="shared" si="231"/>
        <v>0</v>
      </c>
    </row>
    <row r="192" spans="2:28" s="1134" customFormat="1" ht="12.75" customHeight="1" x14ac:dyDescent="0.2">
      <c r="B192" s="1564"/>
      <c r="C192" s="1138"/>
      <c r="D192" s="1565" t="s">
        <v>448</v>
      </c>
      <c r="E192" s="1139"/>
      <c r="F192" s="1140"/>
      <c r="G192" s="1160">
        <f>+E192*F192</f>
        <v>0</v>
      </c>
      <c r="H192" s="1137"/>
      <c r="I192" s="1148">
        <f t="shared" si="239"/>
        <v>0</v>
      </c>
      <c r="J192" s="1137"/>
      <c r="K192" s="1137"/>
      <c r="L192" s="1148">
        <f t="shared" ref="L192:L196" si="246">M192+N192</f>
        <v>0</v>
      </c>
      <c r="M192" s="1137"/>
      <c r="N192" s="1137"/>
      <c r="O192" s="1148">
        <f t="shared" ref="O192:O196" si="247">P192+Q192</f>
        <v>0</v>
      </c>
      <c r="P192" s="1137"/>
      <c r="Q192" s="1137"/>
      <c r="R192" s="1148">
        <f t="shared" ref="R192:R196" si="248">S192+T192</f>
        <v>0</v>
      </c>
      <c r="S192" s="1137"/>
      <c r="T192" s="1137"/>
      <c r="U192" s="1148">
        <f t="shared" ref="U192:U196" si="249">V192+W192</f>
        <v>0</v>
      </c>
      <c r="V192" s="1137"/>
      <c r="W192" s="1137"/>
      <c r="X192" s="1148">
        <f t="shared" ref="X192:X196" si="250">Y192+Z192</f>
        <v>0</v>
      </c>
      <c r="Y192" s="1137"/>
      <c r="Z192" s="1137"/>
      <c r="AA192" s="1159">
        <f t="shared" si="230"/>
        <v>0</v>
      </c>
      <c r="AB192" s="1159">
        <f t="shared" si="231"/>
        <v>0</v>
      </c>
    </row>
    <row r="193" spans="2:28" s="1134" customFormat="1" ht="12.75" customHeight="1" x14ac:dyDescent="0.2">
      <c r="B193" s="1564"/>
      <c r="C193" s="1138"/>
      <c r="D193" s="1565" t="s">
        <v>448</v>
      </c>
      <c r="E193" s="1139"/>
      <c r="F193" s="1140"/>
      <c r="G193" s="1160">
        <f>+E193*F193</f>
        <v>0</v>
      </c>
      <c r="H193" s="1137"/>
      <c r="I193" s="1137">
        <f t="shared" si="239"/>
        <v>0</v>
      </c>
      <c r="J193" s="1137"/>
      <c r="K193" s="1137"/>
      <c r="L193" s="1137">
        <f t="shared" si="246"/>
        <v>0</v>
      </c>
      <c r="M193" s="1137"/>
      <c r="N193" s="1137"/>
      <c r="O193" s="1137">
        <f t="shared" si="247"/>
        <v>0</v>
      </c>
      <c r="P193" s="1137"/>
      <c r="Q193" s="1137"/>
      <c r="R193" s="1137">
        <f t="shared" si="248"/>
        <v>0</v>
      </c>
      <c r="S193" s="1137"/>
      <c r="T193" s="1137"/>
      <c r="U193" s="1137">
        <f t="shared" si="249"/>
        <v>0</v>
      </c>
      <c r="V193" s="1137"/>
      <c r="W193" s="1137"/>
      <c r="X193" s="1137">
        <f t="shared" si="250"/>
        <v>0</v>
      </c>
      <c r="Y193" s="1137"/>
      <c r="Z193" s="1137"/>
      <c r="AA193" s="1159">
        <f t="shared" si="230"/>
        <v>0</v>
      </c>
      <c r="AB193" s="1159">
        <f t="shared" si="231"/>
        <v>0</v>
      </c>
    </row>
    <row r="194" spans="2:28" s="1134" customFormat="1" ht="12.75" customHeight="1" x14ac:dyDescent="0.2">
      <c r="B194" s="1564"/>
      <c r="C194" s="1138"/>
      <c r="D194" s="1565" t="s">
        <v>448</v>
      </c>
      <c r="E194" s="1139"/>
      <c r="F194" s="1140"/>
      <c r="G194" s="1160">
        <f>+E194*F194</f>
        <v>0</v>
      </c>
      <c r="H194" s="1141"/>
      <c r="I194" s="1142">
        <f t="shared" si="239"/>
        <v>0</v>
      </c>
      <c r="J194" s="1142"/>
      <c r="K194" s="1142"/>
      <c r="L194" s="1142">
        <f t="shared" si="246"/>
        <v>0</v>
      </c>
      <c r="M194" s="1142"/>
      <c r="N194" s="1142"/>
      <c r="O194" s="1142">
        <f t="shared" si="247"/>
        <v>0</v>
      </c>
      <c r="P194" s="1142"/>
      <c r="Q194" s="1142"/>
      <c r="R194" s="1142">
        <f t="shared" si="248"/>
        <v>0</v>
      </c>
      <c r="S194" s="1142"/>
      <c r="T194" s="1142"/>
      <c r="U194" s="1142">
        <f t="shared" si="249"/>
        <v>0</v>
      </c>
      <c r="V194" s="1142"/>
      <c r="W194" s="1142"/>
      <c r="X194" s="1142">
        <f t="shared" si="250"/>
        <v>0</v>
      </c>
      <c r="Y194" s="1142"/>
      <c r="Z194" s="1142"/>
      <c r="AA194" s="1159">
        <f t="shared" si="230"/>
        <v>0</v>
      </c>
      <c r="AB194" s="1159">
        <f t="shared" si="231"/>
        <v>0</v>
      </c>
    </row>
    <row r="195" spans="2:28" s="1134" customFormat="1" ht="12.75" customHeight="1" x14ac:dyDescent="0.2">
      <c r="B195" s="1564"/>
      <c r="C195" s="1138"/>
      <c r="D195" s="1565" t="s">
        <v>448</v>
      </c>
      <c r="E195" s="1139"/>
      <c r="F195" s="1140"/>
      <c r="G195" s="1160">
        <f>+E195*F195</f>
        <v>0</v>
      </c>
      <c r="H195" s="1141"/>
      <c r="I195" s="1142">
        <f t="shared" si="239"/>
        <v>0</v>
      </c>
      <c r="J195" s="1142"/>
      <c r="K195" s="1142"/>
      <c r="L195" s="1142">
        <f t="shared" si="246"/>
        <v>0</v>
      </c>
      <c r="M195" s="1142"/>
      <c r="N195" s="1142"/>
      <c r="O195" s="1142">
        <f t="shared" si="247"/>
        <v>0</v>
      </c>
      <c r="P195" s="1142"/>
      <c r="Q195" s="1142"/>
      <c r="R195" s="1142">
        <f t="shared" si="248"/>
        <v>0</v>
      </c>
      <c r="S195" s="1142"/>
      <c r="T195" s="1142"/>
      <c r="U195" s="1142">
        <f t="shared" si="249"/>
        <v>0</v>
      </c>
      <c r="V195" s="1142"/>
      <c r="W195" s="1142"/>
      <c r="X195" s="1142">
        <f t="shared" si="250"/>
        <v>0</v>
      </c>
      <c r="Y195" s="1142"/>
      <c r="Z195" s="1142"/>
      <c r="AA195" s="1159">
        <f t="shared" si="230"/>
        <v>0</v>
      </c>
      <c r="AB195" s="1159">
        <f t="shared" si="231"/>
        <v>0</v>
      </c>
    </row>
    <row r="196" spans="2:28" s="1134" customFormat="1" ht="12.75" customHeight="1" x14ac:dyDescent="0.2">
      <c r="B196" s="1563"/>
      <c r="C196" s="1143"/>
      <c r="D196" s="1566" t="s">
        <v>448</v>
      </c>
      <c r="E196" s="1144"/>
      <c r="F196" s="1145"/>
      <c r="G196" s="1161">
        <f>+E196*F196</f>
        <v>0</v>
      </c>
      <c r="H196" s="1146"/>
      <c r="I196" s="1147">
        <f t="shared" si="239"/>
        <v>0</v>
      </c>
      <c r="J196" s="1147"/>
      <c r="K196" s="1147"/>
      <c r="L196" s="1147">
        <f t="shared" si="246"/>
        <v>0</v>
      </c>
      <c r="M196" s="1147"/>
      <c r="N196" s="1147"/>
      <c r="O196" s="1147">
        <f t="shared" si="247"/>
        <v>0</v>
      </c>
      <c r="P196" s="1147"/>
      <c r="Q196" s="1147"/>
      <c r="R196" s="1147">
        <f t="shared" si="248"/>
        <v>0</v>
      </c>
      <c r="S196" s="1147"/>
      <c r="T196" s="1147"/>
      <c r="U196" s="1147">
        <f t="shared" si="249"/>
        <v>0</v>
      </c>
      <c r="V196" s="1147"/>
      <c r="W196" s="1147"/>
      <c r="X196" s="1147">
        <f t="shared" si="250"/>
        <v>0</v>
      </c>
      <c r="Y196" s="1147"/>
      <c r="Z196" s="1147"/>
      <c r="AA196" s="1159">
        <f t="shared" si="230"/>
        <v>0</v>
      </c>
      <c r="AB196" s="1159">
        <f t="shared" si="231"/>
        <v>0</v>
      </c>
    </row>
    <row r="197" spans="2:28" s="1134" customFormat="1" ht="12.75" customHeight="1" x14ac:dyDescent="0.15">
      <c r="B197" s="1135" t="s">
        <v>419</v>
      </c>
      <c r="C197" s="286" t="s">
        <v>632</v>
      </c>
      <c r="D197" s="14"/>
      <c r="E197" s="1136"/>
      <c r="F197" s="1137"/>
      <c r="G197" s="623">
        <f t="shared" ref="G197:Z197" si="251">SUM(G198:G202)</f>
        <v>0</v>
      </c>
      <c r="H197" s="16">
        <f t="shared" si="251"/>
        <v>0</v>
      </c>
      <c r="I197" s="16">
        <f t="shared" si="251"/>
        <v>0</v>
      </c>
      <c r="J197" s="16">
        <f t="shared" si="251"/>
        <v>0</v>
      </c>
      <c r="K197" s="16">
        <f t="shared" si="251"/>
        <v>0</v>
      </c>
      <c r="L197" s="16">
        <f t="shared" si="251"/>
        <v>0</v>
      </c>
      <c r="M197" s="16">
        <f t="shared" si="251"/>
        <v>0</v>
      </c>
      <c r="N197" s="16">
        <f t="shared" si="251"/>
        <v>0</v>
      </c>
      <c r="O197" s="16">
        <f t="shared" si="251"/>
        <v>0</v>
      </c>
      <c r="P197" s="16">
        <f t="shared" si="251"/>
        <v>0</v>
      </c>
      <c r="Q197" s="16">
        <f t="shared" si="251"/>
        <v>0</v>
      </c>
      <c r="R197" s="16">
        <f t="shared" si="251"/>
        <v>0</v>
      </c>
      <c r="S197" s="16">
        <f t="shared" si="251"/>
        <v>0</v>
      </c>
      <c r="T197" s="16">
        <f t="shared" si="251"/>
        <v>0</v>
      </c>
      <c r="U197" s="16">
        <f t="shared" si="251"/>
        <v>0</v>
      </c>
      <c r="V197" s="16">
        <f t="shared" si="251"/>
        <v>0</v>
      </c>
      <c r="W197" s="16">
        <f t="shared" si="251"/>
        <v>0</v>
      </c>
      <c r="X197" s="16">
        <f t="shared" si="251"/>
        <v>0</v>
      </c>
      <c r="Y197" s="16">
        <f t="shared" si="251"/>
        <v>0</v>
      </c>
      <c r="Z197" s="16">
        <f t="shared" si="251"/>
        <v>0</v>
      </c>
      <c r="AA197" s="1159">
        <f t="shared" si="230"/>
        <v>0</v>
      </c>
      <c r="AB197" s="1159">
        <f t="shared" si="231"/>
        <v>0</v>
      </c>
    </row>
    <row r="198" spans="2:28" s="1134" customFormat="1" ht="12.75" customHeight="1" x14ac:dyDescent="0.2">
      <c r="B198" s="1564"/>
      <c r="C198" s="1138"/>
      <c r="D198" s="1565" t="s">
        <v>448</v>
      </c>
      <c r="E198" s="1139"/>
      <c r="F198" s="1140"/>
      <c r="G198" s="1160">
        <f>+E198*F198</f>
        <v>0</v>
      </c>
      <c r="H198" s="1137"/>
      <c r="I198" s="1148">
        <f t="shared" si="239"/>
        <v>0</v>
      </c>
      <c r="J198" s="1142"/>
      <c r="K198" s="1142"/>
      <c r="L198" s="1148">
        <f t="shared" ref="L198:L202" si="252">M198+N198</f>
        <v>0</v>
      </c>
      <c r="M198" s="1142"/>
      <c r="N198" s="1142"/>
      <c r="O198" s="1148">
        <f t="shared" ref="O198:O202" si="253">P198+Q198</f>
        <v>0</v>
      </c>
      <c r="P198" s="1142"/>
      <c r="Q198" s="1142"/>
      <c r="R198" s="1148">
        <f t="shared" ref="R198:R202" si="254">S198+T198</f>
        <v>0</v>
      </c>
      <c r="S198" s="1142"/>
      <c r="T198" s="1142"/>
      <c r="U198" s="1148">
        <f t="shared" ref="U198:U202" si="255">V198+W198</f>
        <v>0</v>
      </c>
      <c r="V198" s="1142"/>
      <c r="W198" s="1142"/>
      <c r="X198" s="1148">
        <f t="shared" ref="X198:X202" si="256">Y198+Z198</f>
        <v>0</v>
      </c>
      <c r="Y198" s="1142"/>
      <c r="Z198" s="1142"/>
      <c r="AA198" s="1159">
        <f t="shared" si="230"/>
        <v>0</v>
      </c>
      <c r="AB198" s="1159">
        <f t="shared" si="231"/>
        <v>0</v>
      </c>
    </row>
    <row r="199" spans="2:28" s="1134" customFormat="1" ht="12.75" customHeight="1" x14ac:dyDescent="0.2">
      <c r="B199" s="1564"/>
      <c r="C199" s="1138"/>
      <c r="D199" s="1565" t="s">
        <v>448</v>
      </c>
      <c r="E199" s="1139"/>
      <c r="F199" s="1140"/>
      <c r="G199" s="1160">
        <f>+E199*F199</f>
        <v>0</v>
      </c>
      <c r="H199" s="1137"/>
      <c r="I199" s="1137">
        <f t="shared" si="239"/>
        <v>0</v>
      </c>
      <c r="J199" s="1142"/>
      <c r="K199" s="1142"/>
      <c r="L199" s="1137">
        <f t="shared" si="252"/>
        <v>0</v>
      </c>
      <c r="M199" s="1142"/>
      <c r="N199" s="1142"/>
      <c r="O199" s="1137">
        <f t="shared" si="253"/>
        <v>0</v>
      </c>
      <c r="P199" s="1142"/>
      <c r="Q199" s="1142"/>
      <c r="R199" s="1137">
        <f t="shared" si="254"/>
        <v>0</v>
      </c>
      <c r="S199" s="1142"/>
      <c r="T199" s="1142"/>
      <c r="U199" s="1137">
        <f t="shared" si="255"/>
        <v>0</v>
      </c>
      <c r="V199" s="1142"/>
      <c r="W199" s="1142"/>
      <c r="X199" s="1137">
        <f t="shared" si="256"/>
        <v>0</v>
      </c>
      <c r="Y199" s="1142"/>
      <c r="Z199" s="1142"/>
      <c r="AA199" s="1159">
        <f t="shared" si="230"/>
        <v>0</v>
      </c>
      <c r="AB199" s="1159">
        <f t="shared" si="231"/>
        <v>0</v>
      </c>
    </row>
    <row r="200" spans="2:28" s="1134" customFormat="1" ht="12.75" customHeight="1" x14ac:dyDescent="0.2">
      <c r="B200" s="1564"/>
      <c r="C200" s="1138"/>
      <c r="D200" s="1565" t="s">
        <v>448</v>
      </c>
      <c r="E200" s="1139"/>
      <c r="F200" s="1140"/>
      <c r="G200" s="1160">
        <f>+E200*F200</f>
        <v>0</v>
      </c>
      <c r="H200" s="1141"/>
      <c r="I200" s="1142">
        <f t="shared" si="239"/>
        <v>0</v>
      </c>
      <c r="J200" s="1142"/>
      <c r="K200" s="1142"/>
      <c r="L200" s="1142">
        <f t="shared" si="252"/>
        <v>0</v>
      </c>
      <c r="M200" s="1142"/>
      <c r="N200" s="1142"/>
      <c r="O200" s="1142">
        <f t="shared" si="253"/>
        <v>0</v>
      </c>
      <c r="P200" s="1142"/>
      <c r="Q200" s="1142"/>
      <c r="R200" s="1142">
        <f t="shared" si="254"/>
        <v>0</v>
      </c>
      <c r="S200" s="1142"/>
      <c r="T200" s="1142"/>
      <c r="U200" s="1142">
        <f t="shared" si="255"/>
        <v>0</v>
      </c>
      <c r="V200" s="1142"/>
      <c r="W200" s="1142"/>
      <c r="X200" s="1142">
        <f t="shared" si="256"/>
        <v>0</v>
      </c>
      <c r="Y200" s="1142"/>
      <c r="Z200" s="1142"/>
      <c r="AA200" s="1159">
        <f t="shared" si="230"/>
        <v>0</v>
      </c>
      <c r="AB200" s="1159">
        <f t="shared" si="231"/>
        <v>0</v>
      </c>
    </row>
    <row r="201" spans="2:28" s="1134" customFormat="1" ht="12.75" customHeight="1" x14ac:dyDescent="0.2">
      <c r="B201" s="1564"/>
      <c r="C201" s="1138"/>
      <c r="D201" s="1565" t="s">
        <v>448</v>
      </c>
      <c r="E201" s="1139"/>
      <c r="F201" s="1140"/>
      <c r="G201" s="1160">
        <f>+E201*F201</f>
        <v>0</v>
      </c>
      <c r="H201" s="1141"/>
      <c r="I201" s="1142">
        <f t="shared" si="239"/>
        <v>0</v>
      </c>
      <c r="J201" s="1142"/>
      <c r="K201" s="1142"/>
      <c r="L201" s="1142">
        <f t="shared" si="252"/>
        <v>0</v>
      </c>
      <c r="M201" s="1142"/>
      <c r="N201" s="1142"/>
      <c r="O201" s="1142">
        <f t="shared" si="253"/>
        <v>0</v>
      </c>
      <c r="P201" s="1142"/>
      <c r="Q201" s="1142"/>
      <c r="R201" s="1142">
        <f t="shared" si="254"/>
        <v>0</v>
      </c>
      <c r="S201" s="1142"/>
      <c r="T201" s="1142"/>
      <c r="U201" s="1142">
        <f t="shared" si="255"/>
        <v>0</v>
      </c>
      <c r="V201" s="1142"/>
      <c r="W201" s="1142"/>
      <c r="X201" s="1142">
        <f t="shared" si="256"/>
        <v>0</v>
      </c>
      <c r="Y201" s="1142"/>
      <c r="Z201" s="1142"/>
      <c r="AA201" s="1159">
        <f t="shared" si="230"/>
        <v>0</v>
      </c>
      <c r="AB201" s="1159">
        <f t="shared" si="231"/>
        <v>0</v>
      </c>
    </row>
    <row r="202" spans="2:28" s="1134" customFormat="1" ht="12.75" customHeight="1" x14ac:dyDescent="0.2">
      <c r="B202" s="1563"/>
      <c r="C202" s="1143"/>
      <c r="D202" s="1566" t="s">
        <v>448</v>
      </c>
      <c r="E202" s="1144"/>
      <c r="F202" s="1145"/>
      <c r="G202" s="1161">
        <f>+E202*F202</f>
        <v>0</v>
      </c>
      <c r="H202" s="1146"/>
      <c r="I202" s="1147">
        <f t="shared" si="239"/>
        <v>0</v>
      </c>
      <c r="J202" s="1147"/>
      <c r="K202" s="1147"/>
      <c r="L202" s="1147">
        <f t="shared" si="252"/>
        <v>0</v>
      </c>
      <c r="M202" s="1147"/>
      <c r="N202" s="1147"/>
      <c r="O202" s="1147">
        <f t="shared" si="253"/>
        <v>0</v>
      </c>
      <c r="P202" s="1147"/>
      <c r="Q202" s="1147"/>
      <c r="R202" s="1147">
        <f t="shared" si="254"/>
        <v>0</v>
      </c>
      <c r="S202" s="1147"/>
      <c r="T202" s="1147"/>
      <c r="U202" s="1147">
        <f t="shared" si="255"/>
        <v>0</v>
      </c>
      <c r="V202" s="1147"/>
      <c r="W202" s="1147"/>
      <c r="X202" s="1147">
        <f t="shared" si="256"/>
        <v>0</v>
      </c>
      <c r="Y202" s="1147"/>
      <c r="Z202" s="1147"/>
      <c r="AA202" s="1159">
        <f t="shared" si="230"/>
        <v>0</v>
      </c>
      <c r="AB202" s="1159">
        <f t="shared" si="231"/>
        <v>0</v>
      </c>
    </row>
    <row r="203" spans="2:28" s="1134" customFormat="1" ht="12.75" customHeight="1" x14ac:dyDescent="0.15">
      <c r="B203" s="1135" t="s">
        <v>419</v>
      </c>
      <c r="C203" s="286" t="s">
        <v>633</v>
      </c>
      <c r="D203" s="14"/>
      <c r="E203" s="1136"/>
      <c r="F203" s="1137"/>
      <c r="G203" s="623">
        <f t="shared" ref="G203:Z203" si="257">SUM(G204:G208)</f>
        <v>0</v>
      </c>
      <c r="H203" s="16">
        <f t="shared" si="257"/>
        <v>0</v>
      </c>
      <c r="I203" s="16">
        <f t="shared" si="257"/>
        <v>0</v>
      </c>
      <c r="J203" s="20">
        <f t="shared" si="257"/>
        <v>0</v>
      </c>
      <c r="K203" s="20">
        <f t="shared" si="257"/>
        <v>0</v>
      </c>
      <c r="L203" s="16">
        <f t="shared" si="257"/>
        <v>0</v>
      </c>
      <c r="M203" s="20">
        <f t="shared" si="257"/>
        <v>0</v>
      </c>
      <c r="N203" s="20">
        <f t="shared" si="257"/>
        <v>0</v>
      </c>
      <c r="O203" s="16">
        <f t="shared" si="257"/>
        <v>0</v>
      </c>
      <c r="P203" s="20">
        <f t="shared" si="257"/>
        <v>0</v>
      </c>
      <c r="Q203" s="20">
        <f t="shared" si="257"/>
        <v>0</v>
      </c>
      <c r="R203" s="16">
        <f t="shared" si="257"/>
        <v>0</v>
      </c>
      <c r="S203" s="20">
        <f t="shared" si="257"/>
        <v>0</v>
      </c>
      <c r="T203" s="20">
        <f t="shared" si="257"/>
        <v>0</v>
      </c>
      <c r="U203" s="16">
        <f t="shared" si="257"/>
        <v>0</v>
      </c>
      <c r="V203" s="20">
        <f t="shared" si="257"/>
        <v>0</v>
      </c>
      <c r="W203" s="20">
        <f t="shared" si="257"/>
        <v>0</v>
      </c>
      <c r="X203" s="16">
        <f t="shared" si="257"/>
        <v>0</v>
      </c>
      <c r="Y203" s="20">
        <f t="shared" si="257"/>
        <v>0</v>
      </c>
      <c r="Z203" s="20">
        <f t="shared" si="257"/>
        <v>0</v>
      </c>
      <c r="AA203" s="1159">
        <f t="shared" si="230"/>
        <v>0</v>
      </c>
      <c r="AB203" s="1159">
        <f t="shared" si="231"/>
        <v>0</v>
      </c>
    </row>
    <row r="204" spans="2:28" s="1134" customFormat="1" ht="12.75" customHeight="1" x14ac:dyDescent="0.2">
      <c r="B204" s="1564"/>
      <c r="C204" s="1138"/>
      <c r="D204" s="1565" t="s">
        <v>448</v>
      </c>
      <c r="E204" s="1139"/>
      <c r="F204" s="1140"/>
      <c r="G204" s="1160">
        <f>+E204*F204</f>
        <v>0</v>
      </c>
      <c r="H204" s="1137"/>
      <c r="I204" s="1148">
        <f t="shared" si="239"/>
        <v>0</v>
      </c>
      <c r="J204" s="1137"/>
      <c r="K204" s="1137"/>
      <c r="L204" s="1148">
        <f t="shared" ref="L204:L208" si="258">M204+N204</f>
        <v>0</v>
      </c>
      <c r="M204" s="1137"/>
      <c r="N204" s="1137"/>
      <c r="O204" s="1148">
        <f t="shared" ref="O204:O208" si="259">P204+Q204</f>
        <v>0</v>
      </c>
      <c r="P204" s="1137"/>
      <c r="Q204" s="1137"/>
      <c r="R204" s="1148">
        <f t="shared" ref="R204:R208" si="260">S204+T204</f>
        <v>0</v>
      </c>
      <c r="S204" s="1137"/>
      <c r="T204" s="1137"/>
      <c r="U204" s="1148">
        <f t="shared" ref="U204:U208" si="261">V204+W204</f>
        <v>0</v>
      </c>
      <c r="V204" s="1137"/>
      <c r="W204" s="1137"/>
      <c r="X204" s="1148">
        <f t="shared" ref="X204:X208" si="262">Y204+Z204</f>
        <v>0</v>
      </c>
      <c r="Y204" s="1137"/>
      <c r="Z204" s="1137"/>
      <c r="AA204" s="1159">
        <f t="shared" si="230"/>
        <v>0</v>
      </c>
      <c r="AB204" s="1159">
        <f t="shared" si="231"/>
        <v>0</v>
      </c>
    </row>
    <row r="205" spans="2:28" s="1134" customFormat="1" ht="12.75" customHeight="1" x14ac:dyDescent="0.2">
      <c r="B205" s="1564"/>
      <c r="C205" s="1138"/>
      <c r="D205" s="1565" t="s">
        <v>448</v>
      </c>
      <c r="E205" s="1139"/>
      <c r="F205" s="1140"/>
      <c r="G205" s="1160">
        <f>+E205*F205</f>
        <v>0</v>
      </c>
      <c r="H205" s="1137"/>
      <c r="I205" s="1137">
        <f t="shared" si="239"/>
        <v>0</v>
      </c>
      <c r="J205" s="1137"/>
      <c r="K205" s="1137"/>
      <c r="L205" s="1137">
        <f t="shared" si="258"/>
        <v>0</v>
      </c>
      <c r="M205" s="1137"/>
      <c r="N205" s="1137"/>
      <c r="O205" s="1137">
        <f t="shared" si="259"/>
        <v>0</v>
      </c>
      <c r="P205" s="1137"/>
      <c r="Q205" s="1137"/>
      <c r="R205" s="1137">
        <f t="shared" si="260"/>
        <v>0</v>
      </c>
      <c r="S205" s="1137"/>
      <c r="T205" s="1137"/>
      <c r="U205" s="1137">
        <f t="shared" si="261"/>
        <v>0</v>
      </c>
      <c r="V205" s="1137"/>
      <c r="W205" s="1137"/>
      <c r="X205" s="1137">
        <f t="shared" si="262"/>
        <v>0</v>
      </c>
      <c r="Y205" s="1137"/>
      <c r="Z205" s="1137"/>
      <c r="AA205" s="1159">
        <f t="shared" si="230"/>
        <v>0</v>
      </c>
      <c r="AB205" s="1159">
        <f t="shared" si="231"/>
        <v>0</v>
      </c>
    </row>
    <row r="206" spans="2:28" s="1134" customFormat="1" ht="12.75" customHeight="1" x14ac:dyDescent="0.2">
      <c r="B206" s="1564"/>
      <c r="C206" s="1138"/>
      <c r="D206" s="1565" t="s">
        <v>448</v>
      </c>
      <c r="E206" s="1139"/>
      <c r="F206" s="1140"/>
      <c r="G206" s="1160">
        <f>+E206*F206</f>
        <v>0</v>
      </c>
      <c r="H206" s="1141"/>
      <c r="I206" s="1142">
        <f t="shared" si="239"/>
        <v>0</v>
      </c>
      <c r="J206" s="1142"/>
      <c r="K206" s="1142"/>
      <c r="L206" s="1142">
        <f t="shared" si="258"/>
        <v>0</v>
      </c>
      <c r="M206" s="1142"/>
      <c r="N206" s="1142"/>
      <c r="O206" s="1142">
        <f t="shared" si="259"/>
        <v>0</v>
      </c>
      <c r="P206" s="1142"/>
      <c r="Q206" s="1142"/>
      <c r="R206" s="1142">
        <f t="shared" si="260"/>
        <v>0</v>
      </c>
      <c r="S206" s="1142"/>
      <c r="T206" s="1142"/>
      <c r="U206" s="1142">
        <f t="shared" si="261"/>
        <v>0</v>
      </c>
      <c r="V206" s="1142"/>
      <c r="W206" s="1142"/>
      <c r="X206" s="1142">
        <f t="shared" si="262"/>
        <v>0</v>
      </c>
      <c r="Y206" s="1142"/>
      <c r="Z206" s="1142"/>
      <c r="AA206" s="1159">
        <f t="shared" si="230"/>
        <v>0</v>
      </c>
      <c r="AB206" s="1159">
        <f t="shared" si="231"/>
        <v>0</v>
      </c>
    </row>
    <row r="207" spans="2:28" s="1134" customFormat="1" ht="12.75" customHeight="1" x14ac:dyDescent="0.2">
      <c r="B207" s="1564"/>
      <c r="C207" s="1138"/>
      <c r="D207" s="1565" t="s">
        <v>448</v>
      </c>
      <c r="E207" s="1139"/>
      <c r="F207" s="1140"/>
      <c r="G207" s="1160">
        <f>+E207*F207</f>
        <v>0</v>
      </c>
      <c r="H207" s="1141"/>
      <c r="I207" s="1142">
        <f t="shared" si="239"/>
        <v>0</v>
      </c>
      <c r="J207" s="1142"/>
      <c r="K207" s="1142"/>
      <c r="L207" s="1142">
        <f t="shared" si="258"/>
        <v>0</v>
      </c>
      <c r="M207" s="1142"/>
      <c r="N207" s="1142"/>
      <c r="O207" s="1142">
        <f t="shared" si="259"/>
        <v>0</v>
      </c>
      <c r="P207" s="1142"/>
      <c r="Q207" s="1142"/>
      <c r="R207" s="1142">
        <f t="shared" si="260"/>
        <v>0</v>
      </c>
      <c r="S207" s="1142"/>
      <c r="T207" s="1142"/>
      <c r="U207" s="1142">
        <f t="shared" si="261"/>
        <v>0</v>
      </c>
      <c r="V207" s="1142"/>
      <c r="W207" s="1142"/>
      <c r="X207" s="1142">
        <f t="shared" si="262"/>
        <v>0</v>
      </c>
      <c r="Y207" s="1142"/>
      <c r="Z207" s="1142"/>
      <c r="AA207" s="1159">
        <f t="shared" si="230"/>
        <v>0</v>
      </c>
      <c r="AB207" s="1159">
        <f t="shared" si="231"/>
        <v>0</v>
      </c>
    </row>
    <row r="208" spans="2:28" s="1134" customFormat="1" ht="12.75" customHeight="1" x14ac:dyDescent="0.2">
      <c r="B208" s="1563"/>
      <c r="C208" s="1143"/>
      <c r="D208" s="1566" t="s">
        <v>448</v>
      </c>
      <c r="E208" s="1144"/>
      <c r="F208" s="1145"/>
      <c r="G208" s="1160">
        <f>+E208*F208</f>
        <v>0</v>
      </c>
      <c r="H208" s="1141"/>
      <c r="I208" s="1147">
        <f t="shared" si="239"/>
        <v>0</v>
      </c>
      <c r="J208" s="1142"/>
      <c r="K208" s="1142"/>
      <c r="L208" s="1147">
        <f t="shared" si="258"/>
        <v>0</v>
      </c>
      <c r="M208" s="1142"/>
      <c r="N208" s="1142"/>
      <c r="O208" s="1147">
        <f t="shared" si="259"/>
        <v>0</v>
      </c>
      <c r="P208" s="1142"/>
      <c r="Q208" s="1142"/>
      <c r="R208" s="1147">
        <f t="shared" si="260"/>
        <v>0</v>
      </c>
      <c r="S208" s="1142"/>
      <c r="T208" s="1142"/>
      <c r="U208" s="1147">
        <f t="shared" si="261"/>
        <v>0</v>
      </c>
      <c r="V208" s="1142"/>
      <c r="W208" s="1142"/>
      <c r="X208" s="1147">
        <f t="shared" si="262"/>
        <v>0</v>
      </c>
      <c r="Y208" s="1142"/>
      <c r="Z208" s="1142"/>
      <c r="AA208" s="1159">
        <f t="shared" si="230"/>
        <v>0</v>
      </c>
      <c r="AB208" s="1159">
        <f t="shared" si="231"/>
        <v>0</v>
      </c>
    </row>
    <row r="209" spans="2:28" s="1151" customFormat="1" ht="26.25" customHeight="1" x14ac:dyDescent="0.15">
      <c r="B209" s="52">
        <f>+'CRONOGRAMA ACTIVIDADES'!C112</f>
        <v>0</v>
      </c>
      <c r="C209" s="232" t="str">
        <f>+'CRONOGRAMA ACTIVIDADES'!B112</f>
        <v>4.2.2</v>
      </c>
      <c r="D209" s="625" t="str">
        <f>+'CRONOGRAMA ACTIVIDADES'!D112</f>
        <v>Unidad medida</v>
      </c>
      <c r="E209" s="626">
        <f>+'CRONOGRAMA ACTIVIDADES'!E112</f>
        <v>0</v>
      </c>
      <c r="F209" s="624"/>
      <c r="G209" s="624">
        <f t="shared" ref="G209:Z209" si="263">+G211+G217+G223+G229+G235</f>
        <v>0</v>
      </c>
      <c r="H209" s="12">
        <f t="shared" si="263"/>
        <v>0</v>
      </c>
      <c r="I209" s="12">
        <f t="shared" si="263"/>
        <v>0</v>
      </c>
      <c r="J209" s="12">
        <f t="shared" si="263"/>
        <v>0</v>
      </c>
      <c r="K209" s="12">
        <f t="shared" si="263"/>
        <v>0</v>
      </c>
      <c r="L209" s="12">
        <f t="shared" si="263"/>
        <v>0</v>
      </c>
      <c r="M209" s="12">
        <f t="shared" si="263"/>
        <v>0</v>
      </c>
      <c r="N209" s="12">
        <f t="shared" si="263"/>
        <v>0</v>
      </c>
      <c r="O209" s="12">
        <f t="shared" si="263"/>
        <v>0</v>
      </c>
      <c r="P209" s="12">
        <f t="shared" si="263"/>
        <v>0</v>
      </c>
      <c r="Q209" s="12">
        <f t="shared" si="263"/>
        <v>0</v>
      </c>
      <c r="R209" s="12">
        <f t="shared" si="263"/>
        <v>0</v>
      </c>
      <c r="S209" s="12">
        <f t="shared" si="263"/>
        <v>0</v>
      </c>
      <c r="T209" s="12">
        <f t="shared" si="263"/>
        <v>0</v>
      </c>
      <c r="U209" s="12">
        <f t="shared" si="263"/>
        <v>0</v>
      </c>
      <c r="V209" s="12">
        <f t="shared" si="263"/>
        <v>0</v>
      </c>
      <c r="W209" s="12">
        <f t="shared" si="263"/>
        <v>0</v>
      </c>
      <c r="X209" s="12">
        <f t="shared" si="263"/>
        <v>0</v>
      </c>
      <c r="Y209" s="12">
        <f t="shared" si="263"/>
        <v>0</v>
      </c>
      <c r="Z209" s="12">
        <f t="shared" si="263"/>
        <v>0</v>
      </c>
      <c r="AA209" s="1159">
        <f>X209+U209+R209+O209+L209+I209+H209</f>
        <v>0</v>
      </c>
      <c r="AB209" s="1159">
        <f>+AA209-G209</f>
        <v>0</v>
      </c>
    </row>
    <row r="210" spans="2:28" s="1134" customFormat="1" ht="26.25" customHeight="1" x14ac:dyDescent="0.15">
      <c r="B210" s="633" t="s">
        <v>768</v>
      </c>
      <c r="C210" s="634"/>
      <c r="D210" s="2014"/>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6"/>
      <c r="AA210" s="1163"/>
      <c r="AB210" s="1163"/>
    </row>
    <row r="211" spans="2:28" s="1134" customFormat="1" ht="12.75" customHeight="1" x14ac:dyDescent="0.15">
      <c r="B211" s="1135" t="s">
        <v>419</v>
      </c>
      <c r="C211" s="286" t="s">
        <v>634</v>
      </c>
      <c r="D211" s="14"/>
      <c r="E211" s="1136"/>
      <c r="F211" s="1137"/>
      <c r="G211" s="623">
        <f t="shared" ref="G211:I211" si="264">SUM(G212:G216)</f>
        <v>0</v>
      </c>
      <c r="H211" s="16">
        <f t="shared" si="264"/>
        <v>0</v>
      </c>
      <c r="I211" s="16">
        <f t="shared" si="264"/>
        <v>0</v>
      </c>
      <c r="J211" s="16">
        <f t="shared" ref="J211:K211" si="265">SUM(J212:J216)</f>
        <v>0</v>
      </c>
      <c r="K211" s="16">
        <f t="shared" si="265"/>
        <v>0</v>
      </c>
      <c r="L211" s="16">
        <f t="shared" ref="L211" si="266">SUM(L212:L216)</f>
        <v>0</v>
      </c>
      <c r="M211" s="16">
        <f t="shared" ref="M211:N211" si="267">SUM(M212:M216)</f>
        <v>0</v>
      </c>
      <c r="N211" s="16">
        <f t="shared" si="267"/>
        <v>0</v>
      </c>
      <c r="O211" s="16">
        <f t="shared" ref="O211" si="268">SUM(O212:O216)</f>
        <v>0</v>
      </c>
      <c r="P211" s="16">
        <f t="shared" ref="P211:Q211" si="269">SUM(P212:P216)</f>
        <v>0</v>
      </c>
      <c r="Q211" s="16">
        <f t="shared" si="269"/>
        <v>0</v>
      </c>
      <c r="R211" s="16">
        <f t="shared" ref="R211" si="270">SUM(R212:R216)</f>
        <v>0</v>
      </c>
      <c r="S211" s="16">
        <f t="shared" ref="S211:T211" si="271">SUM(S212:S216)</f>
        <v>0</v>
      </c>
      <c r="T211" s="16">
        <f t="shared" si="271"/>
        <v>0</v>
      </c>
      <c r="U211" s="16">
        <f t="shared" ref="U211" si="272">SUM(U212:U216)</f>
        <v>0</v>
      </c>
      <c r="V211" s="16">
        <f t="shared" ref="V211:W211" si="273">SUM(V212:V216)</f>
        <v>0</v>
      </c>
      <c r="W211" s="16">
        <f t="shared" si="273"/>
        <v>0</v>
      </c>
      <c r="X211" s="16">
        <f t="shared" ref="X211" si="274">SUM(X212:X216)</f>
        <v>0</v>
      </c>
      <c r="Y211" s="16">
        <f t="shared" ref="Y211:Z211" si="275">SUM(Y212:Y216)</f>
        <v>0</v>
      </c>
      <c r="Z211" s="16">
        <f t="shared" si="275"/>
        <v>0</v>
      </c>
      <c r="AA211" s="1159">
        <f t="shared" ref="AA211:AA240" si="276">X211+U211+R211+O211+L211+I211+H211</f>
        <v>0</v>
      </c>
      <c r="AB211" s="1159">
        <f t="shared" ref="AB211:AB240" si="277">+AA211-G211</f>
        <v>0</v>
      </c>
    </row>
    <row r="212" spans="2:28" s="1134" customFormat="1" ht="12.75" customHeight="1" x14ac:dyDescent="0.2">
      <c r="B212" s="1564"/>
      <c r="C212" s="1138"/>
      <c r="D212" s="1565" t="s">
        <v>448</v>
      </c>
      <c r="E212" s="1139"/>
      <c r="F212" s="1140"/>
      <c r="G212" s="1160">
        <f>+E212*F212</f>
        <v>0</v>
      </c>
      <c r="H212" s="1137"/>
      <c r="I212" s="1137">
        <f t="shared" ref="I212:I216" si="278">J212+K212</f>
        <v>0</v>
      </c>
      <c r="J212" s="1137"/>
      <c r="K212" s="1137"/>
      <c r="L212" s="1137">
        <f t="shared" ref="L212:L216" si="279">M212+N212</f>
        <v>0</v>
      </c>
      <c r="M212" s="1137"/>
      <c r="N212" s="1137"/>
      <c r="O212" s="1137">
        <f t="shared" ref="O212:O216" si="280">P212+Q212</f>
        <v>0</v>
      </c>
      <c r="P212" s="1137"/>
      <c r="Q212" s="1137"/>
      <c r="R212" s="1137">
        <f t="shared" ref="R212:R216" si="281">S212+T212</f>
        <v>0</v>
      </c>
      <c r="S212" s="1137"/>
      <c r="T212" s="1137"/>
      <c r="U212" s="1137">
        <f t="shared" ref="U212:U216" si="282">V212+W212</f>
        <v>0</v>
      </c>
      <c r="V212" s="1137"/>
      <c r="W212" s="1137"/>
      <c r="X212" s="1137">
        <f t="shared" ref="X212:X216" si="283">Y212+Z212</f>
        <v>0</v>
      </c>
      <c r="Y212" s="1137"/>
      <c r="Z212" s="1137"/>
      <c r="AA212" s="1159">
        <f t="shared" si="276"/>
        <v>0</v>
      </c>
      <c r="AB212" s="1159">
        <f t="shared" si="277"/>
        <v>0</v>
      </c>
    </row>
    <row r="213" spans="2:28" s="1134" customFormat="1" ht="12.75" customHeight="1" x14ac:dyDescent="0.2">
      <c r="B213" s="1564"/>
      <c r="C213" s="1138"/>
      <c r="D213" s="1565" t="s">
        <v>448</v>
      </c>
      <c r="E213" s="1139"/>
      <c r="F213" s="1140"/>
      <c r="G213" s="1160">
        <f>+E213*F213</f>
        <v>0</v>
      </c>
      <c r="H213" s="1137"/>
      <c r="I213" s="1137">
        <f t="shared" si="278"/>
        <v>0</v>
      </c>
      <c r="J213" s="1137"/>
      <c r="K213" s="1137"/>
      <c r="L213" s="1137">
        <f t="shared" si="279"/>
        <v>0</v>
      </c>
      <c r="M213" s="1137"/>
      <c r="N213" s="1137"/>
      <c r="O213" s="1137">
        <f t="shared" si="280"/>
        <v>0</v>
      </c>
      <c r="P213" s="1137"/>
      <c r="Q213" s="1137"/>
      <c r="R213" s="1137">
        <f t="shared" si="281"/>
        <v>0</v>
      </c>
      <c r="S213" s="1137"/>
      <c r="T213" s="1137"/>
      <c r="U213" s="1137">
        <f t="shared" si="282"/>
        <v>0</v>
      </c>
      <c r="V213" s="1137"/>
      <c r="W213" s="1137"/>
      <c r="X213" s="1137">
        <f t="shared" si="283"/>
        <v>0</v>
      </c>
      <c r="Y213" s="1137"/>
      <c r="Z213" s="1137"/>
      <c r="AA213" s="1159">
        <f t="shared" si="276"/>
        <v>0</v>
      </c>
      <c r="AB213" s="1159">
        <f t="shared" si="277"/>
        <v>0</v>
      </c>
    </row>
    <row r="214" spans="2:28" s="1134" customFormat="1" ht="12.75" customHeight="1" x14ac:dyDescent="0.2">
      <c r="B214" s="1564"/>
      <c r="C214" s="1138"/>
      <c r="D214" s="1565" t="s">
        <v>448</v>
      </c>
      <c r="E214" s="1139"/>
      <c r="F214" s="1140"/>
      <c r="G214" s="1160">
        <f>+E214*F214</f>
        <v>0</v>
      </c>
      <c r="H214" s="1141"/>
      <c r="I214" s="1142">
        <f t="shared" si="278"/>
        <v>0</v>
      </c>
      <c r="J214" s="1142"/>
      <c r="K214" s="1142"/>
      <c r="L214" s="1142">
        <f t="shared" si="279"/>
        <v>0</v>
      </c>
      <c r="M214" s="1142"/>
      <c r="N214" s="1142"/>
      <c r="O214" s="1142">
        <f t="shared" si="280"/>
        <v>0</v>
      </c>
      <c r="P214" s="1142"/>
      <c r="Q214" s="1142"/>
      <c r="R214" s="1142">
        <f t="shared" si="281"/>
        <v>0</v>
      </c>
      <c r="S214" s="1142"/>
      <c r="T214" s="1142"/>
      <c r="U214" s="1142">
        <f t="shared" si="282"/>
        <v>0</v>
      </c>
      <c r="V214" s="1142"/>
      <c r="W214" s="1142"/>
      <c r="X214" s="1142">
        <f t="shared" si="283"/>
        <v>0</v>
      </c>
      <c r="Y214" s="1142"/>
      <c r="Z214" s="1142"/>
      <c r="AA214" s="1159">
        <f t="shared" si="276"/>
        <v>0</v>
      </c>
      <c r="AB214" s="1159">
        <f t="shared" si="277"/>
        <v>0</v>
      </c>
    </row>
    <row r="215" spans="2:28" s="1134" customFormat="1" ht="12.75" customHeight="1" x14ac:dyDescent="0.2">
      <c r="B215" s="1564"/>
      <c r="C215" s="1138"/>
      <c r="D215" s="1565" t="s">
        <v>448</v>
      </c>
      <c r="E215" s="1139"/>
      <c r="F215" s="1140"/>
      <c r="G215" s="1160">
        <f>+E215*F215</f>
        <v>0</v>
      </c>
      <c r="H215" s="1141"/>
      <c r="I215" s="1142">
        <f t="shared" si="278"/>
        <v>0</v>
      </c>
      <c r="J215" s="1142"/>
      <c r="K215" s="1142"/>
      <c r="L215" s="1142">
        <f t="shared" si="279"/>
        <v>0</v>
      </c>
      <c r="M215" s="1142"/>
      <c r="N215" s="1142"/>
      <c r="O215" s="1142">
        <f t="shared" si="280"/>
        <v>0</v>
      </c>
      <c r="P215" s="1142"/>
      <c r="Q215" s="1142"/>
      <c r="R215" s="1142">
        <f t="shared" si="281"/>
        <v>0</v>
      </c>
      <c r="S215" s="1142"/>
      <c r="T215" s="1142"/>
      <c r="U215" s="1142">
        <f t="shared" si="282"/>
        <v>0</v>
      </c>
      <c r="V215" s="1142"/>
      <c r="W215" s="1142"/>
      <c r="X215" s="1142">
        <f t="shared" si="283"/>
        <v>0</v>
      </c>
      <c r="Y215" s="1142"/>
      <c r="Z215" s="1142"/>
      <c r="AA215" s="1159">
        <f t="shared" si="276"/>
        <v>0</v>
      </c>
      <c r="AB215" s="1159">
        <f t="shared" si="277"/>
        <v>0</v>
      </c>
    </row>
    <row r="216" spans="2:28" s="1134" customFormat="1" ht="12.75" customHeight="1" x14ac:dyDescent="0.2">
      <c r="B216" s="1563"/>
      <c r="C216" s="1143"/>
      <c r="D216" s="1566" t="s">
        <v>448</v>
      </c>
      <c r="E216" s="1144"/>
      <c r="F216" s="1145"/>
      <c r="G216" s="1161">
        <f>+E216*F216</f>
        <v>0</v>
      </c>
      <c r="H216" s="1146"/>
      <c r="I216" s="1147">
        <f t="shared" si="278"/>
        <v>0</v>
      </c>
      <c r="J216" s="1147"/>
      <c r="K216" s="1147"/>
      <c r="L216" s="1147">
        <f t="shared" si="279"/>
        <v>0</v>
      </c>
      <c r="M216" s="1147"/>
      <c r="N216" s="1147"/>
      <c r="O216" s="1147">
        <f t="shared" si="280"/>
        <v>0</v>
      </c>
      <c r="P216" s="1147"/>
      <c r="Q216" s="1147"/>
      <c r="R216" s="1147">
        <f t="shared" si="281"/>
        <v>0</v>
      </c>
      <c r="S216" s="1147"/>
      <c r="T216" s="1147"/>
      <c r="U216" s="1147">
        <f t="shared" si="282"/>
        <v>0</v>
      </c>
      <c r="V216" s="1147"/>
      <c r="W216" s="1147"/>
      <c r="X216" s="1147">
        <f t="shared" si="283"/>
        <v>0</v>
      </c>
      <c r="Y216" s="1147"/>
      <c r="Z216" s="1147"/>
      <c r="AA216" s="1159">
        <f t="shared" si="276"/>
        <v>0</v>
      </c>
      <c r="AB216" s="1159">
        <f t="shared" si="277"/>
        <v>0</v>
      </c>
    </row>
    <row r="217" spans="2:28" s="1134" customFormat="1" ht="12.75" customHeight="1" x14ac:dyDescent="0.15">
      <c r="B217" s="1135" t="s">
        <v>419</v>
      </c>
      <c r="C217" s="286" t="s">
        <v>635</v>
      </c>
      <c r="D217" s="14"/>
      <c r="E217" s="1136"/>
      <c r="F217" s="1137"/>
      <c r="G217" s="623">
        <f t="shared" ref="G217:Z217" si="284">SUM(G218:G222)</f>
        <v>0</v>
      </c>
      <c r="H217" s="16">
        <f t="shared" si="284"/>
        <v>0</v>
      </c>
      <c r="I217" s="16">
        <f t="shared" si="284"/>
        <v>0</v>
      </c>
      <c r="J217" s="16">
        <f t="shared" si="284"/>
        <v>0</v>
      </c>
      <c r="K217" s="16">
        <f t="shared" si="284"/>
        <v>0</v>
      </c>
      <c r="L217" s="16">
        <f t="shared" si="284"/>
        <v>0</v>
      </c>
      <c r="M217" s="16">
        <f t="shared" si="284"/>
        <v>0</v>
      </c>
      <c r="N217" s="16">
        <f t="shared" si="284"/>
        <v>0</v>
      </c>
      <c r="O217" s="16">
        <f t="shared" si="284"/>
        <v>0</v>
      </c>
      <c r="P217" s="16">
        <f t="shared" si="284"/>
        <v>0</v>
      </c>
      <c r="Q217" s="16">
        <f t="shared" si="284"/>
        <v>0</v>
      </c>
      <c r="R217" s="16">
        <f t="shared" si="284"/>
        <v>0</v>
      </c>
      <c r="S217" s="16">
        <f t="shared" si="284"/>
        <v>0</v>
      </c>
      <c r="T217" s="16">
        <f t="shared" si="284"/>
        <v>0</v>
      </c>
      <c r="U217" s="16">
        <f t="shared" si="284"/>
        <v>0</v>
      </c>
      <c r="V217" s="16">
        <f t="shared" si="284"/>
        <v>0</v>
      </c>
      <c r="W217" s="16">
        <f t="shared" si="284"/>
        <v>0</v>
      </c>
      <c r="X217" s="16">
        <f t="shared" si="284"/>
        <v>0</v>
      </c>
      <c r="Y217" s="16">
        <f t="shared" si="284"/>
        <v>0</v>
      </c>
      <c r="Z217" s="16">
        <f t="shared" si="284"/>
        <v>0</v>
      </c>
      <c r="AA217" s="1159">
        <f t="shared" si="276"/>
        <v>0</v>
      </c>
      <c r="AB217" s="1159">
        <f t="shared" si="277"/>
        <v>0</v>
      </c>
    </row>
    <row r="218" spans="2:28" s="1134" customFormat="1" ht="12.75" customHeight="1" x14ac:dyDescent="0.2">
      <c r="B218" s="1564"/>
      <c r="C218" s="1138"/>
      <c r="D218" s="1565" t="s">
        <v>448</v>
      </c>
      <c r="E218" s="1139"/>
      <c r="F218" s="1140"/>
      <c r="G218" s="1160">
        <f>+E218*F218</f>
        <v>0</v>
      </c>
      <c r="H218" s="1140"/>
      <c r="I218" s="1148">
        <f t="shared" ref="I218:I240" si="285">J218+K218</f>
        <v>0</v>
      </c>
      <c r="J218" s="1148"/>
      <c r="K218" s="1148"/>
      <c r="L218" s="1148">
        <f t="shared" ref="L218:L222" si="286">M218+N218</f>
        <v>0</v>
      </c>
      <c r="M218" s="1148"/>
      <c r="N218" s="1148"/>
      <c r="O218" s="1148">
        <f t="shared" ref="O218:O222" si="287">P218+Q218</f>
        <v>0</v>
      </c>
      <c r="P218" s="1148"/>
      <c r="Q218" s="1148"/>
      <c r="R218" s="1148">
        <f t="shared" ref="R218:R222" si="288">S218+T218</f>
        <v>0</v>
      </c>
      <c r="S218" s="1148"/>
      <c r="T218" s="1148"/>
      <c r="U218" s="1148">
        <f t="shared" ref="U218:U222" si="289">V218+W218</f>
        <v>0</v>
      </c>
      <c r="V218" s="1148"/>
      <c r="W218" s="1148"/>
      <c r="X218" s="1148">
        <f t="shared" ref="X218:X222" si="290">Y218+Z218</f>
        <v>0</v>
      </c>
      <c r="Y218" s="1148"/>
      <c r="Z218" s="1148"/>
      <c r="AA218" s="1159">
        <f t="shared" si="276"/>
        <v>0</v>
      </c>
      <c r="AB218" s="1159">
        <f t="shared" si="277"/>
        <v>0</v>
      </c>
    </row>
    <row r="219" spans="2:28" s="1134" customFormat="1" ht="12.75" customHeight="1" x14ac:dyDescent="0.2">
      <c r="B219" s="1564"/>
      <c r="C219" s="1138"/>
      <c r="D219" s="1565" t="s">
        <v>448</v>
      </c>
      <c r="E219" s="1139"/>
      <c r="F219" s="1140"/>
      <c r="G219" s="1160">
        <f>+E219*F219</f>
        <v>0</v>
      </c>
      <c r="H219" s="1149"/>
      <c r="I219" s="1137">
        <f t="shared" si="285"/>
        <v>0</v>
      </c>
      <c r="J219" s="1137"/>
      <c r="K219" s="1137"/>
      <c r="L219" s="1137">
        <f t="shared" si="286"/>
        <v>0</v>
      </c>
      <c r="M219" s="1137"/>
      <c r="N219" s="1137"/>
      <c r="O219" s="1137">
        <f t="shared" si="287"/>
        <v>0</v>
      </c>
      <c r="P219" s="1137"/>
      <c r="Q219" s="1137"/>
      <c r="R219" s="1137">
        <f t="shared" si="288"/>
        <v>0</v>
      </c>
      <c r="S219" s="1137"/>
      <c r="T219" s="1137"/>
      <c r="U219" s="1137">
        <f t="shared" si="289"/>
        <v>0</v>
      </c>
      <c r="V219" s="1137"/>
      <c r="W219" s="1137"/>
      <c r="X219" s="1137">
        <f t="shared" si="290"/>
        <v>0</v>
      </c>
      <c r="Y219" s="1137"/>
      <c r="Z219" s="1137"/>
      <c r="AA219" s="1159">
        <f t="shared" si="276"/>
        <v>0</v>
      </c>
      <c r="AB219" s="1159">
        <f t="shared" si="277"/>
        <v>0</v>
      </c>
    </row>
    <row r="220" spans="2:28" s="1134" customFormat="1" ht="12.75" customHeight="1" x14ac:dyDescent="0.2">
      <c r="B220" s="1564"/>
      <c r="C220" s="1138"/>
      <c r="D220" s="1565" t="s">
        <v>448</v>
      </c>
      <c r="E220" s="1139"/>
      <c r="F220" s="1140"/>
      <c r="G220" s="1160">
        <f>+E220*F220</f>
        <v>0</v>
      </c>
      <c r="H220" s="1149"/>
      <c r="I220" s="1142">
        <f t="shared" si="285"/>
        <v>0</v>
      </c>
      <c r="J220" s="1142"/>
      <c r="K220" s="1142"/>
      <c r="L220" s="1142">
        <f t="shared" si="286"/>
        <v>0</v>
      </c>
      <c r="M220" s="1142"/>
      <c r="N220" s="1142"/>
      <c r="O220" s="1142">
        <f t="shared" si="287"/>
        <v>0</v>
      </c>
      <c r="P220" s="1142"/>
      <c r="Q220" s="1142"/>
      <c r="R220" s="1142">
        <f t="shared" si="288"/>
        <v>0</v>
      </c>
      <c r="S220" s="1142"/>
      <c r="T220" s="1142"/>
      <c r="U220" s="1142">
        <f t="shared" si="289"/>
        <v>0</v>
      </c>
      <c r="V220" s="1142"/>
      <c r="W220" s="1142"/>
      <c r="X220" s="1142">
        <f t="shared" si="290"/>
        <v>0</v>
      </c>
      <c r="Y220" s="1142"/>
      <c r="Z220" s="1142"/>
      <c r="AA220" s="1159">
        <f t="shared" si="276"/>
        <v>0</v>
      </c>
      <c r="AB220" s="1159">
        <f t="shared" si="277"/>
        <v>0</v>
      </c>
    </row>
    <row r="221" spans="2:28" s="1134" customFormat="1" ht="12.75" customHeight="1" x14ac:dyDescent="0.2">
      <c r="B221" s="1564"/>
      <c r="C221" s="1138"/>
      <c r="D221" s="1565" t="s">
        <v>448</v>
      </c>
      <c r="E221" s="1139"/>
      <c r="F221" s="1140"/>
      <c r="G221" s="1160">
        <f>+E221*F221</f>
        <v>0</v>
      </c>
      <c r="H221" s="1149"/>
      <c r="I221" s="1142">
        <f t="shared" si="285"/>
        <v>0</v>
      </c>
      <c r="J221" s="1142"/>
      <c r="K221" s="1142"/>
      <c r="L221" s="1142">
        <f t="shared" si="286"/>
        <v>0</v>
      </c>
      <c r="M221" s="1142"/>
      <c r="N221" s="1142"/>
      <c r="O221" s="1142">
        <f t="shared" si="287"/>
        <v>0</v>
      </c>
      <c r="P221" s="1142"/>
      <c r="Q221" s="1142"/>
      <c r="R221" s="1142">
        <f t="shared" si="288"/>
        <v>0</v>
      </c>
      <c r="S221" s="1142"/>
      <c r="T221" s="1142"/>
      <c r="U221" s="1142">
        <f t="shared" si="289"/>
        <v>0</v>
      </c>
      <c r="V221" s="1142"/>
      <c r="W221" s="1142"/>
      <c r="X221" s="1142">
        <f t="shared" si="290"/>
        <v>0</v>
      </c>
      <c r="Y221" s="1142"/>
      <c r="Z221" s="1142"/>
      <c r="AA221" s="1159">
        <f t="shared" si="276"/>
        <v>0</v>
      </c>
      <c r="AB221" s="1159">
        <f t="shared" si="277"/>
        <v>0</v>
      </c>
    </row>
    <row r="222" spans="2:28" s="1134" customFormat="1" ht="12.75" customHeight="1" x14ac:dyDescent="0.2">
      <c r="B222" s="1563"/>
      <c r="C222" s="1143"/>
      <c r="D222" s="1566" t="s">
        <v>448</v>
      </c>
      <c r="E222" s="1144"/>
      <c r="F222" s="1145"/>
      <c r="G222" s="1161">
        <f>+E222*F222</f>
        <v>0</v>
      </c>
      <c r="H222" s="1150"/>
      <c r="I222" s="1147">
        <f t="shared" si="285"/>
        <v>0</v>
      </c>
      <c r="J222" s="1147"/>
      <c r="K222" s="1147"/>
      <c r="L222" s="1147">
        <f t="shared" si="286"/>
        <v>0</v>
      </c>
      <c r="M222" s="1147"/>
      <c r="N222" s="1147"/>
      <c r="O222" s="1147">
        <f t="shared" si="287"/>
        <v>0</v>
      </c>
      <c r="P222" s="1147"/>
      <c r="Q222" s="1147"/>
      <c r="R222" s="1147">
        <f t="shared" si="288"/>
        <v>0</v>
      </c>
      <c r="S222" s="1147"/>
      <c r="T222" s="1147"/>
      <c r="U222" s="1147">
        <f t="shared" si="289"/>
        <v>0</v>
      </c>
      <c r="V222" s="1147"/>
      <c r="W222" s="1147"/>
      <c r="X222" s="1147">
        <f t="shared" si="290"/>
        <v>0</v>
      </c>
      <c r="Y222" s="1147"/>
      <c r="Z222" s="1147"/>
      <c r="AA222" s="1159">
        <f t="shared" si="276"/>
        <v>0</v>
      </c>
      <c r="AB222" s="1159">
        <f t="shared" si="277"/>
        <v>0</v>
      </c>
    </row>
    <row r="223" spans="2:28" s="1134" customFormat="1" ht="12.75" customHeight="1" x14ac:dyDescent="0.15">
      <c r="B223" s="1135" t="s">
        <v>419</v>
      </c>
      <c r="C223" s="286" t="s">
        <v>636</v>
      </c>
      <c r="D223" s="14"/>
      <c r="E223" s="1136"/>
      <c r="F223" s="1137"/>
      <c r="G223" s="623">
        <f t="shared" ref="G223:I223" si="291">SUM(G224:G228)</f>
        <v>0</v>
      </c>
      <c r="H223" s="16">
        <f t="shared" si="291"/>
        <v>0</v>
      </c>
      <c r="I223" s="16">
        <f t="shared" si="291"/>
        <v>0</v>
      </c>
      <c r="J223" s="16">
        <f t="shared" ref="J223:K223" si="292">SUM(J224:J228)</f>
        <v>0</v>
      </c>
      <c r="K223" s="16">
        <f t="shared" si="292"/>
        <v>0</v>
      </c>
      <c r="L223" s="16">
        <f t="shared" ref="L223" si="293">SUM(L224:L228)</f>
        <v>0</v>
      </c>
      <c r="M223" s="16">
        <f t="shared" ref="M223:N223" si="294">SUM(M224:M228)</f>
        <v>0</v>
      </c>
      <c r="N223" s="16">
        <f t="shared" si="294"/>
        <v>0</v>
      </c>
      <c r="O223" s="16">
        <f t="shared" ref="O223" si="295">SUM(O224:O228)</f>
        <v>0</v>
      </c>
      <c r="P223" s="16">
        <f t="shared" ref="P223:Q223" si="296">SUM(P224:P228)</f>
        <v>0</v>
      </c>
      <c r="Q223" s="16">
        <f t="shared" si="296"/>
        <v>0</v>
      </c>
      <c r="R223" s="16">
        <f t="shared" ref="R223" si="297">SUM(R224:R228)</f>
        <v>0</v>
      </c>
      <c r="S223" s="16">
        <f t="shared" ref="S223:T223" si="298">SUM(S224:S228)</f>
        <v>0</v>
      </c>
      <c r="T223" s="16">
        <f t="shared" si="298"/>
        <v>0</v>
      </c>
      <c r="U223" s="16">
        <f t="shared" ref="U223" si="299">SUM(U224:U228)</f>
        <v>0</v>
      </c>
      <c r="V223" s="16">
        <f t="shared" ref="V223:W223" si="300">SUM(V224:V228)</f>
        <v>0</v>
      </c>
      <c r="W223" s="16">
        <f t="shared" si="300"/>
        <v>0</v>
      </c>
      <c r="X223" s="16">
        <f t="shared" ref="X223" si="301">SUM(X224:X228)</f>
        <v>0</v>
      </c>
      <c r="Y223" s="16">
        <f t="shared" ref="Y223:Z223" si="302">SUM(Y224:Y228)</f>
        <v>0</v>
      </c>
      <c r="Z223" s="16">
        <f t="shared" si="302"/>
        <v>0</v>
      </c>
      <c r="AA223" s="1159">
        <f t="shared" si="276"/>
        <v>0</v>
      </c>
      <c r="AB223" s="1159">
        <f t="shared" si="277"/>
        <v>0</v>
      </c>
    </row>
    <row r="224" spans="2:28" s="1134" customFormat="1" ht="12.75" customHeight="1" x14ac:dyDescent="0.2">
      <c r="B224" s="1564"/>
      <c r="C224" s="1138"/>
      <c r="D224" s="1565" t="s">
        <v>448</v>
      </c>
      <c r="E224" s="1139"/>
      <c r="F224" s="1140"/>
      <c r="G224" s="1160">
        <f>+E224*F224</f>
        <v>0</v>
      </c>
      <c r="H224" s="1137"/>
      <c r="I224" s="1148">
        <f t="shared" si="285"/>
        <v>0</v>
      </c>
      <c r="J224" s="1137"/>
      <c r="K224" s="1137"/>
      <c r="L224" s="1148">
        <f t="shared" ref="L224:L228" si="303">M224+N224</f>
        <v>0</v>
      </c>
      <c r="M224" s="1137"/>
      <c r="N224" s="1137"/>
      <c r="O224" s="1148">
        <f t="shared" ref="O224:O228" si="304">P224+Q224</f>
        <v>0</v>
      </c>
      <c r="P224" s="1137"/>
      <c r="Q224" s="1137"/>
      <c r="R224" s="1148">
        <f t="shared" ref="R224:R228" si="305">S224+T224</f>
        <v>0</v>
      </c>
      <c r="S224" s="1137"/>
      <c r="T224" s="1137"/>
      <c r="U224" s="1148">
        <f t="shared" ref="U224:U228" si="306">V224+W224</f>
        <v>0</v>
      </c>
      <c r="V224" s="1137"/>
      <c r="W224" s="1137"/>
      <c r="X224" s="1148">
        <f t="shared" ref="X224:X228" si="307">Y224+Z224</f>
        <v>0</v>
      </c>
      <c r="Y224" s="1137"/>
      <c r="Z224" s="1137"/>
      <c r="AA224" s="1159">
        <f t="shared" si="276"/>
        <v>0</v>
      </c>
      <c r="AB224" s="1159">
        <f t="shared" si="277"/>
        <v>0</v>
      </c>
    </row>
    <row r="225" spans="2:28" s="1134" customFormat="1" ht="12.75" customHeight="1" x14ac:dyDescent="0.2">
      <c r="B225" s="1564"/>
      <c r="C225" s="1138"/>
      <c r="D225" s="1565" t="s">
        <v>448</v>
      </c>
      <c r="E225" s="1139"/>
      <c r="F225" s="1140"/>
      <c r="G225" s="1160">
        <f>+E225*F225</f>
        <v>0</v>
      </c>
      <c r="H225" s="1137"/>
      <c r="I225" s="1137">
        <f t="shared" si="285"/>
        <v>0</v>
      </c>
      <c r="J225" s="1137"/>
      <c r="K225" s="1137"/>
      <c r="L225" s="1137">
        <f t="shared" si="303"/>
        <v>0</v>
      </c>
      <c r="M225" s="1137"/>
      <c r="N225" s="1137"/>
      <c r="O225" s="1137">
        <f t="shared" si="304"/>
        <v>0</v>
      </c>
      <c r="P225" s="1137"/>
      <c r="Q225" s="1137"/>
      <c r="R225" s="1137">
        <f t="shared" si="305"/>
        <v>0</v>
      </c>
      <c r="S225" s="1137"/>
      <c r="T225" s="1137"/>
      <c r="U225" s="1137">
        <f t="shared" si="306"/>
        <v>0</v>
      </c>
      <c r="V225" s="1137"/>
      <c r="W225" s="1137"/>
      <c r="X225" s="1137">
        <f t="shared" si="307"/>
        <v>0</v>
      </c>
      <c r="Y225" s="1137"/>
      <c r="Z225" s="1137"/>
      <c r="AA225" s="1159">
        <f t="shared" si="276"/>
        <v>0</v>
      </c>
      <c r="AB225" s="1159">
        <f t="shared" si="277"/>
        <v>0</v>
      </c>
    </row>
    <row r="226" spans="2:28" s="1134" customFormat="1" ht="12.75" customHeight="1" x14ac:dyDescent="0.2">
      <c r="B226" s="1564"/>
      <c r="C226" s="1138"/>
      <c r="D226" s="1565" t="s">
        <v>448</v>
      </c>
      <c r="E226" s="1139"/>
      <c r="F226" s="1140"/>
      <c r="G226" s="1160">
        <f>+E226*F226</f>
        <v>0</v>
      </c>
      <c r="H226" s="1141"/>
      <c r="I226" s="1142">
        <f t="shared" si="285"/>
        <v>0</v>
      </c>
      <c r="J226" s="1142"/>
      <c r="K226" s="1142"/>
      <c r="L226" s="1142">
        <f t="shared" si="303"/>
        <v>0</v>
      </c>
      <c r="M226" s="1142"/>
      <c r="N226" s="1142"/>
      <c r="O226" s="1142">
        <f t="shared" si="304"/>
        <v>0</v>
      </c>
      <c r="P226" s="1142"/>
      <c r="Q226" s="1142"/>
      <c r="R226" s="1142">
        <f t="shared" si="305"/>
        <v>0</v>
      </c>
      <c r="S226" s="1142"/>
      <c r="T226" s="1142"/>
      <c r="U226" s="1142">
        <f t="shared" si="306"/>
        <v>0</v>
      </c>
      <c r="V226" s="1142"/>
      <c r="W226" s="1142"/>
      <c r="X226" s="1142">
        <f t="shared" si="307"/>
        <v>0</v>
      </c>
      <c r="Y226" s="1142"/>
      <c r="Z226" s="1142"/>
      <c r="AA226" s="1159">
        <f t="shared" si="276"/>
        <v>0</v>
      </c>
      <c r="AB226" s="1159">
        <f t="shared" si="277"/>
        <v>0</v>
      </c>
    </row>
    <row r="227" spans="2:28" s="1134" customFormat="1" ht="12.75" customHeight="1" x14ac:dyDescent="0.2">
      <c r="B227" s="1564"/>
      <c r="C227" s="1138"/>
      <c r="D227" s="1565" t="s">
        <v>448</v>
      </c>
      <c r="E227" s="1139"/>
      <c r="F227" s="1140"/>
      <c r="G227" s="1160">
        <f>+E227*F227</f>
        <v>0</v>
      </c>
      <c r="H227" s="1141"/>
      <c r="I227" s="1142">
        <f t="shared" si="285"/>
        <v>0</v>
      </c>
      <c r="J227" s="1142"/>
      <c r="K227" s="1142"/>
      <c r="L227" s="1142">
        <f t="shared" si="303"/>
        <v>0</v>
      </c>
      <c r="M227" s="1142"/>
      <c r="N227" s="1142"/>
      <c r="O227" s="1142">
        <f t="shared" si="304"/>
        <v>0</v>
      </c>
      <c r="P227" s="1142"/>
      <c r="Q227" s="1142"/>
      <c r="R227" s="1142">
        <f t="shared" si="305"/>
        <v>0</v>
      </c>
      <c r="S227" s="1142"/>
      <c r="T227" s="1142"/>
      <c r="U227" s="1142">
        <f t="shared" si="306"/>
        <v>0</v>
      </c>
      <c r="V227" s="1142"/>
      <c r="W227" s="1142"/>
      <c r="X227" s="1142">
        <f t="shared" si="307"/>
        <v>0</v>
      </c>
      <c r="Y227" s="1142"/>
      <c r="Z227" s="1142"/>
      <c r="AA227" s="1159">
        <f t="shared" si="276"/>
        <v>0</v>
      </c>
      <c r="AB227" s="1159">
        <f t="shared" si="277"/>
        <v>0</v>
      </c>
    </row>
    <row r="228" spans="2:28" s="1134" customFormat="1" ht="12.75" customHeight="1" x14ac:dyDescent="0.2">
      <c r="B228" s="1563"/>
      <c r="C228" s="1143"/>
      <c r="D228" s="1566" t="s">
        <v>448</v>
      </c>
      <c r="E228" s="1144"/>
      <c r="F228" s="1145"/>
      <c r="G228" s="1161">
        <f>+E228*F228</f>
        <v>0</v>
      </c>
      <c r="H228" s="1146"/>
      <c r="I228" s="1147">
        <f t="shared" si="285"/>
        <v>0</v>
      </c>
      <c r="J228" s="1147"/>
      <c r="K228" s="1147"/>
      <c r="L228" s="1147">
        <f t="shared" si="303"/>
        <v>0</v>
      </c>
      <c r="M228" s="1147"/>
      <c r="N228" s="1147"/>
      <c r="O228" s="1147">
        <f t="shared" si="304"/>
        <v>0</v>
      </c>
      <c r="P228" s="1147"/>
      <c r="Q228" s="1147"/>
      <c r="R228" s="1147">
        <f t="shared" si="305"/>
        <v>0</v>
      </c>
      <c r="S228" s="1147"/>
      <c r="T228" s="1147"/>
      <c r="U228" s="1147">
        <f t="shared" si="306"/>
        <v>0</v>
      </c>
      <c r="V228" s="1147"/>
      <c r="W228" s="1147"/>
      <c r="X228" s="1147">
        <f t="shared" si="307"/>
        <v>0</v>
      </c>
      <c r="Y228" s="1147"/>
      <c r="Z228" s="1147"/>
      <c r="AA228" s="1159">
        <f t="shared" si="276"/>
        <v>0</v>
      </c>
      <c r="AB228" s="1159">
        <f t="shared" si="277"/>
        <v>0</v>
      </c>
    </row>
    <row r="229" spans="2:28" s="1134" customFormat="1" ht="12.75" customHeight="1" x14ac:dyDescent="0.15">
      <c r="B229" s="1135" t="s">
        <v>419</v>
      </c>
      <c r="C229" s="286" t="s">
        <v>637</v>
      </c>
      <c r="D229" s="14"/>
      <c r="E229" s="1136"/>
      <c r="F229" s="1137"/>
      <c r="G229" s="623">
        <f t="shared" ref="G229:I229" si="308">SUM(G230:G234)</f>
        <v>0</v>
      </c>
      <c r="H229" s="16">
        <f t="shared" si="308"/>
        <v>0</v>
      </c>
      <c r="I229" s="16">
        <f t="shared" si="308"/>
        <v>0</v>
      </c>
      <c r="J229" s="16">
        <f t="shared" ref="J229:K229" si="309">SUM(J230:J234)</f>
        <v>0</v>
      </c>
      <c r="K229" s="16">
        <f t="shared" si="309"/>
        <v>0</v>
      </c>
      <c r="L229" s="16">
        <f t="shared" ref="L229" si="310">SUM(L230:L234)</f>
        <v>0</v>
      </c>
      <c r="M229" s="16">
        <f t="shared" ref="M229:N229" si="311">SUM(M230:M234)</f>
        <v>0</v>
      </c>
      <c r="N229" s="16">
        <f t="shared" si="311"/>
        <v>0</v>
      </c>
      <c r="O229" s="16">
        <f t="shared" ref="O229" si="312">SUM(O230:O234)</f>
        <v>0</v>
      </c>
      <c r="P229" s="16">
        <f t="shared" ref="P229:Q229" si="313">SUM(P230:P234)</f>
        <v>0</v>
      </c>
      <c r="Q229" s="16">
        <f t="shared" si="313"/>
        <v>0</v>
      </c>
      <c r="R229" s="16">
        <f t="shared" ref="R229" si="314">SUM(R230:R234)</f>
        <v>0</v>
      </c>
      <c r="S229" s="16">
        <f t="shared" ref="S229:T229" si="315">SUM(S230:S234)</f>
        <v>0</v>
      </c>
      <c r="T229" s="16">
        <f t="shared" si="315"/>
        <v>0</v>
      </c>
      <c r="U229" s="16">
        <f t="shared" ref="U229" si="316">SUM(U230:U234)</f>
        <v>0</v>
      </c>
      <c r="V229" s="16">
        <f t="shared" ref="V229:W229" si="317">SUM(V230:V234)</f>
        <v>0</v>
      </c>
      <c r="W229" s="16">
        <f t="shared" si="317"/>
        <v>0</v>
      </c>
      <c r="X229" s="16">
        <f t="shared" ref="X229" si="318">SUM(X230:X234)</f>
        <v>0</v>
      </c>
      <c r="Y229" s="16">
        <f t="shared" ref="Y229:Z229" si="319">SUM(Y230:Y234)</f>
        <v>0</v>
      </c>
      <c r="Z229" s="16">
        <f t="shared" si="319"/>
        <v>0</v>
      </c>
      <c r="AA229" s="1159">
        <f t="shared" si="276"/>
        <v>0</v>
      </c>
      <c r="AB229" s="1159">
        <f t="shared" si="277"/>
        <v>0</v>
      </c>
    </row>
    <row r="230" spans="2:28" s="1134" customFormat="1" ht="12.75" customHeight="1" x14ac:dyDescent="0.2">
      <c r="B230" s="1564"/>
      <c r="C230" s="1138"/>
      <c r="D230" s="1565" t="s">
        <v>448</v>
      </c>
      <c r="E230" s="1139"/>
      <c r="F230" s="1140"/>
      <c r="G230" s="1160">
        <f>+E230*F230</f>
        <v>0</v>
      </c>
      <c r="H230" s="1137"/>
      <c r="I230" s="1148">
        <f t="shared" si="285"/>
        <v>0</v>
      </c>
      <c r="J230" s="1142"/>
      <c r="K230" s="1142"/>
      <c r="L230" s="1148">
        <f t="shared" ref="L230:L234" si="320">M230+N230</f>
        <v>0</v>
      </c>
      <c r="M230" s="1142"/>
      <c r="N230" s="1142"/>
      <c r="O230" s="1148">
        <f t="shared" ref="O230:O234" si="321">P230+Q230</f>
        <v>0</v>
      </c>
      <c r="P230" s="1142"/>
      <c r="Q230" s="1142"/>
      <c r="R230" s="1148">
        <f t="shared" ref="R230:R234" si="322">S230+T230</f>
        <v>0</v>
      </c>
      <c r="S230" s="1142"/>
      <c r="T230" s="1142"/>
      <c r="U230" s="1148">
        <f t="shared" ref="U230:U234" si="323">V230+W230</f>
        <v>0</v>
      </c>
      <c r="V230" s="1142"/>
      <c r="W230" s="1142"/>
      <c r="X230" s="1148">
        <f t="shared" ref="X230:X234" si="324">Y230+Z230</f>
        <v>0</v>
      </c>
      <c r="Y230" s="1142"/>
      <c r="Z230" s="1142"/>
      <c r="AA230" s="1159">
        <f t="shared" si="276"/>
        <v>0</v>
      </c>
      <c r="AB230" s="1159">
        <f t="shared" si="277"/>
        <v>0</v>
      </c>
    </row>
    <row r="231" spans="2:28" s="1134" customFormat="1" ht="12.75" customHeight="1" x14ac:dyDescent="0.2">
      <c r="B231" s="1564"/>
      <c r="C231" s="1138"/>
      <c r="D231" s="1565" t="s">
        <v>448</v>
      </c>
      <c r="E231" s="1139"/>
      <c r="F231" s="1140"/>
      <c r="G231" s="1160">
        <f>+E231*F231</f>
        <v>0</v>
      </c>
      <c r="H231" s="1137"/>
      <c r="I231" s="1137">
        <f t="shared" si="285"/>
        <v>0</v>
      </c>
      <c r="J231" s="1142"/>
      <c r="K231" s="1142"/>
      <c r="L231" s="1137">
        <f t="shared" si="320"/>
        <v>0</v>
      </c>
      <c r="M231" s="1142"/>
      <c r="N231" s="1142"/>
      <c r="O231" s="1137">
        <f t="shared" si="321"/>
        <v>0</v>
      </c>
      <c r="P231" s="1142"/>
      <c r="Q231" s="1142"/>
      <c r="R231" s="1137">
        <f t="shared" si="322"/>
        <v>0</v>
      </c>
      <c r="S231" s="1142"/>
      <c r="T231" s="1142"/>
      <c r="U231" s="1137">
        <f t="shared" si="323"/>
        <v>0</v>
      </c>
      <c r="V231" s="1142"/>
      <c r="W231" s="1142"/>
      <c r="X231" s="1137">
        <f t="shared" si="324"/>
        <v>0</v>
      </c>
      <c r="Y231" s="1142"/>
      <c r="Z231" s="1142"/>
      <c r="AA231" s="1159">
        <f t="shared" si="276"/>
        <v>0</v>
      </c>
      <c r="AB231" s="1159">
        <f t="shared" si="277"/>
        <v>0</v>
      </c>
    </row>
    <row r="232" spans="2:28" s="1134" customFormat="1" ht="12.75" customHeight="1" x14ac:dyDescent="0.2">
      <c r="B232" s="1564"/>
      <c r="C232" s="1138"/>
      <c r="D232" s="1565" t="s">
        <v>448</v>
      </c>
      <c r="E232" s="1139"/>
      <c r="F232" s="1140"/>
      <c r="G232" s="1160">
        <f>+E232*F232</f>
        <v>0</v>
      </c>
      <c r="H232" s="1141"/>
      <c r="I232" s="1142">
        <f t="shared" si="285"/>
        <v>0</v>
      </c>
      <c r="J232" s="1142"/>
      <c r="K232" s="1142"/>
      <c r="L232" s="1142">
        <f t="shared" si="320"/>
        <v>0</v>
      </c>
      <c r="M232" s="1142"/>
      <c r="N232" s="1142"/>
      <c r="O232" s="1142">
        <f t="shared" si="321"/>
        <v>0</v>
      </c>
      <c r="P232" s="1142"/>
      <c r="Q232" s="1142"/>
      <c r="R232" s="1142">
        <f t="shared" si="322"/>
        <v>0</v>
      </c>
      <c r="S232" s="1142"/>
      <c r="T232" s="1142"/>
      <c r="U232" s="1142">
        <f t="shared" si="323"/>
        <v>0</v>
      </c>
      <c r="V232" s="1142"/>
      <c r="W232" s="1142"/>
      <c r="X232" s="1142">
        <f t="shared" si="324"/>
        <v>0</v>
      </c>
      <c r="Y232" s="1142"/>
      <c r="Z232" s="1142"/>
      <c r="AA232" s="1159">
        <f t="shared" si="276"/>
        <v>0</v>
      </c>
      <c r="AB232" s="1159">
        <f t="shared" si="277"/>
        <v>0</v>
      </c>
    </row>
    <row r="233" spans="2:28" s="1134" customFormat="1" ht="12.75" customHeight="1" x14ac:dyDescent="0.2">
      <c r="B233" s="1564"/>
      <c r="C233" s="1138"/>
      <c r="D233" s="1565" t="s">
        <v>448</v>
      </c>
      <c r="E233" s="1139"/>
      <c r="F233" s="1140"/>
      <c r="G233" s="1160">
        <f>+E233*F233</f>
        <v>0</v>
      </c>
      <c r="H233" s="1141"/>
      <c r="I233" s="1142">
        <f t="shared" si="285"/>
        <v>0</v>
      </c>
      <c r="J233" s="1142"/>
      <c r="K233" s="1142"/>
      <c r="L233" s="1142">
        <f t="shared" si="320"/>
        <v>0</v>
      </c>
      <c r="M233" s="1142"/>
      <c r="N233" s="1142"/>
      <c r="O233" s="1142">
        <f t="shared" si="321"/>
        <v>0</v>
      </c>
      <c r="P233" s="1142"/>
      <c r="Q233" s="1142"/>
      <c r="R233" s="1142">
        <f t="shared" si="322"/>
        <v>0</v>
      </c>
      <c r="S233" s="1142"/>
      <c r="T233" s="1142"/>
      <c r="U233" s="1142">
        <f t="shared" si="323"/>
        <v>0</v>
      </c>
      <c r="V233" s="1142"/>
      <c r="W233" s="1142"/>
      <c r="X233" s="1142">
        <f t="shared" si="324"/>
        <v>0</v>
      </c>
      <c r="Y233" s="1142"/>
      <c r="Z233" s="1142"/>
      <c r="AA233" s="1159">
        <f t="shared" si="276"/>
        <v>0</v>
      </c>
      <c r="AB233" s="1159">
        <f t="shared" si="277"/>
        <v>0</v>
      </c>
    </row>
    <row r="234" spans="2:28" s="1134" customFormat="1" ht="12.75" customHeight="1" x14ac:dyDescent="0.2">
      <c r="B234" s="1563"/>
      <c r="C234" s="1143"/>
      <c r="D234" s="1566" t="s">
        <v>448</v>
      </c>
      <c r="E234" s="1144"/>
      <c r="F234" s="1145"/>
      <c r="G234" s="1161">
        <f>+E234*F234</f>
        <v>0</v>
      </c>
      <c r="H234" s="1146"/>
      <c r="I234" s="1147">
        <f t="shared" si="285"/>
        <v>0</v>
      </c>
      <c r="J234" s="1147"/>
      <c r="K234" s="1147"/>
      <c r="L234" s="1147">
        <f t="shared" si="320"/>
        <v>0</v>
      </c>
      <c r="M234" s="1147"/>
      <c r="N234" s="1147"/>
      <c r="O234" s="1147">
        <f t="shared" si="321"/>
        <v>0</v>
      </c>
      <c r="P234" s="1147"/>
      <c r="Q234" s="1147"/>
      <c r="R234" s="1147">
        <f t="shared" si="322"/>
        <v>0</v>
      </c>
      <c r="S234" s="1147"/>
      <c r="T234" s="1147"/>
      <c r="U234" s="1147">
        <f t="shared" si="323"/>
        <v>0</v>
      </c>
      <c r="V234" s="1147"/>
      <c r="W234" s="1147"/>
      <c r="X234" s="1147">
        <f t="shared" si="324"/>
        <v>0</v>
      </c>
      <c r="Y234" s="1147"/>
      <c r="Z234" s="1147"/>
      <c r="AA234" s="1159">
        <f t="shared" si="276"/>
        <v>0</v>
      </c>
      <c r="AB234" s="1159">
        <f t="shared" si="277"/>
        <v>0</v>
      </c>
    </row>
    <row r="235" spans="2:28" s="1134" customFormat="1" ht="12.75" customHeight="1" x14ac:dyDescent="0.15">
      <c r="B235" s="1135" t="s">
        <v>419</v>
      </c>
      <c r="C235" s="286" t="s">
        <v>638</v>
      </c>
      <c r="D235" s="14"/>
      <c r="E235" s="1136"/>
      <c r="F235" s="1137"/>
      <c r="G235" s="623">
        <f t="shared" ref="G235:I235" si="325">SUM(G236:G240)</f>
        <v>0</v>
      </c>
      <c r="H235" s="16">
        <f t="shared" si="325"/>
        <v>0</v>
      </c>
      <c r="I235" s="16">
        <f t="shared" si="325"/>
        <v>0</v>
      </c>
      <c r="J235" s="20">
        <f t="shared" ref="J235:K235" si="326">SUM(J236:J240)</f>
        <v>0</v>
      </c>
      <c r="K235" s="20">
        <f t="shared" si="326"/>
        <v>0</v>
      </c>
      <c r="L235" s="16">
        <f t="shared" ref="L235" si="327">SUM(L236:L240)</f>
        <v>0</v>
      </c>
      <c r="M235" s="20">
        <f t="shared" ref="M235:N235" si="328">SUM(M236:M240)</f>
        <v>0</v>
      </c>
      <c r="N235" s="20">
        <f t="shared" si="328"/>
        <v>0</v>
      </c>
      <c r="O235" s="16">
        <f t="shared" ref="O235" si="329">SUM(O236:O240)</f>
        <v>0</v>
      </c>
      <c r="P235" s="20">
        <f t="shared" ref="P235:Q235" si="330">SUM(P236:P240)</f>
        <v>0</v>
      </c>
      <c r="Q235" s="20">
        <f t="shared" si="330"/>
        <v>0</v>
      </c>
      <c r="R235" s="16">
        <f t="shared" ref="R235" si="331">SUM(R236:R240)</f>
        <v>0</v>
      </c>
      <c r="S235" s="20">
        <f t="shared" ref="S235:T235" si="332">SUM(S236:S240)</f>
        <v>0</v>
      </c>
      <c r="T235" s="20">
        <f t="shared" si="332"/>
        <v>0</v>
      </c>
      <c r="U235" s="16">
        <f t="shared" ref="U235" si="333">SUM(U236:U240)</f>
        <v>0</v>
      </c>
      <c r="V235" s="20">
        <f t="shared" ref="V235:W235" si="334">SUM(V236:V240)</f>
        <v>0</v>
      </c>
      <c r="W235" s="20">
        <f t="shared" si="334"/>
        <v>0</v>
      </c>
      <c r="X235" s="16">
        <f t="shared" ref="X235" si="335">SUM(X236:X240)</f>
        <v>0</v>
      </c>
      <c r="Y235" s="20">
        <f t="shared" ref="Y235:Z235" si="336">SUM(Y236:Y240)</f>
        <v>0</v>
      </c>
      <c r="Z235" s="20">
        <f t="shared" si="336"/>
        <v>0</v>
      </c>
      <c r="AA235" s="1159">
        <f t="shared" si="276"/>
        <v>0</v>
      </c>
      <c r="AB235" s="1159">
        <f t="shared" si="277"/>
        <v>0</v>
      </c>
    </row>
    <row r="236" spans="2:28" s="1134" customFormat="1" ht="12.75" customHeight="1" x14ac:dyDescent="0.2">
      <c r="B236" s="1564"/>
      <c r="C236" s="1138"/>
      <c r="D236" s="1565" t="s">
        <v>448</v>
      </c>
      <c r="E236" s="1139"/>
      <c r="F236" s="1140"/>
      <c r="G236" s="1160">
        <f>+E236*F236</f>
        <v>0</v>
      </c>
      <c r="H236" s="1137"/>
      <c r="I236" s="1148">
        <f t="shared" si="285"/>
        <v>0</v>
      </c>
      <c r="J236" s="1137"/>
      <c r="K236" s="1137"/>
      <c r="L236" s="1148">
        <f t="shared" ref="L236:L240" si="337">M236+N236</f>
        <v>0</v>
      </c>
      <c r="M236" s="1137"/>
      <c r="N236" s="1137"/>
      <c r="O236" s="1148">
        <f t="shared" ref="O236:O240" si="338">P236+Q236</f>
        <v>0</v>
      </c>
      <c r="P236" s="1137"/>
      <c r="Q236" s="1137"/>
      <c r="R236" s="1148">
        <f t="shared" ref="R236:R240" si="339">S236+T236</f>
        <v>0</v>
      </c>
      <c r="S236" s="1137"/>
      <c r="T236" s="1137"/>
      <c r="U236" s="1148">
        <f t="shared" ref="U236:U240" si="340">V236+W236</f>
        <v>0</v>
      </c>
      <c r="V236" s="1137"/>
      <c r="W236" s="1137"/>
      <c r="X236" s="1148">
        <f t="shared" ref="X236:X240" si="341">Y236+Z236</f>
        <v>0</v>
      </c>
      <c r="Y236" s="1137"/>
      <c r="Z236" s="1137"/>
      <c r="AA236" s="1159">
        <f t="shared" si="276"/>
        <v>0</v>
      </c>
      <c r="AB236" s="1159">
        <f t="shared" si="277"/>
        <v>0</v>
      </c>
    </row>
    <row r="237" spans="2:28" s="1134" customFormat="1" ht="12.75" customHeight="1" x14ac:dyDescent="0.2">
      <c r="B237" s="1564"/>
      <c r="C237" s="1138"/>
      <c r="D237" s="1565" t="s">
        <v>448</v>
      </c>
      <c r="E237" s="1139"/>
      <c r="F237" s="1140"/>
      <c r="G237" s="1160">
        <f>+E237*F237</f>
        <v>0</v>
      </c>
      <c r="H237" s="1137"/>
      <c r="I237" s="1137">
        <f t="shared" si="285"/>
        <v>0</v>
      </c>
      <c r="J237" s="1137"/>
      <c r="K237" s="1137"/>
      <c r="L237" s="1137">
        <f t="shared" si="337"/>
        <v>0</v>
      </c>
      <c r="M237" s="1137"/>
      <c r="N237" s="1137"/>
      <c r="O237" s="1137">
        <f t="shared" si="338"/>
        <v>0</v>
      </c>
      <c r="P237" s="1137"/>
      <c r="Q237" s="1137"/>
      <c r="R237" s="1137">
        <f t="shared" si="339"/>
        <v>0</v>
      </c>
      <c r="S237" s="1137"/>
      <c r="T237" s="1137"/>
      <c r="U237" s="1137">
        <f t="shared" si="340"/>
        <v>0</v>
      </c>
      <c r="V237" s="1137"/>
      <c r="W237" s="1137"/>
      <c r="X237" s="1137">
        <f t="shared" si="341"/>
        <v>0</v>
      </c>
      <c r="Y237" s="1137"/>
      <c r="Z237" s="1137"/>
      <c r="AA237" s="1159">
        <f t="shared" si="276"/>
        <v>0</v>
      </c>
      <c r="AB237" s="1159">
        <f t="shared" si="277"/>
        <v>0</v>
      </c>
    </row>
    <row r="238" spans="2:28" s="1134" customFormat="1" ht="12.75" customHeight="1" x14ac:dyDescent="0.2">
      <c r="B238" s="1564"/>
      <c r="C238" s="1138"/>
      <c r="D238" s="1565" t="s">
        <v>448</v>
      </c>
      <c r="E238" s="1139"/>
      <c r="F238" s="1140"/>
      <c r="G238" s="1160">
        <f>+E238*F238</f>
        <v>0</v>
      </c>
      <c r="H238" s="1141"/>
      <c r="I238" s="1142">
        <f t="shared" si="285"/>
        <v>0</v>
      </c>
      <c r="J238" s="1142"/>
      <c r="K238" s="1142"/>
      <c r="L238" s="1142">
        <f t="shared" si="337"/>
        <v>0</v>
      </c>
      <c r="M238" s="1142"/>
      <c r="N238" s="1142"/>
      <c r="O238" s="1142">
        <f t="shared" si="338"/>
        <v>0</v>
      </c>
      <c r="P238" s="1142"/>
      <c r="Q238" s="1142"/>
      <c r="R238" s="1142">
        <f t="shared" si="339"/>
        <v>0</v>
      </c>
      <c r="S238" s="1142"/>
      <c r="T238" s="1142"/>
      <c r="U238" s="1142">
        <f t="shared" si="340"/>
        <v>0</v>
      </c>
      <c r="V238" s="1142"/>
      <c r="W238" s="1142"/>
      <c r="X238" s="1142">
        <f t="shared" si="341"/>
        <v>0</v>
      </c>
      <c r="Y238" s="1142"/>
      <c r="Z238" s="1142"/>
      <c r="AA238" s="1159">
        <f t="shared" si="276"/>
        <v>0</v>
      </c>
      <c r="AB238" s="1159">
        <f t="shared" si="277"/>
        <v>0</v>
      </c>
    </row>
    <row r="239" spans="2:28" s="1134" customFormat="1" ht="12.75" customHeight="1" x14ac:dyDescent="0.2">
      <c r="B239" s="1564"/>
      <c r="C239" s="1138"/>
      <c r="D239" s="1565" t="s">
        <v>448</v>
      </c>
      <c r="E239" s="1139"/>
      <c r="F239" s="1140"/>
      <c r="G239" s="1160">
        <f>+E239*F239</f>
        <v>0</v>
      </c>
      <c r="H239" s="1141"/>
      <c r="I239" s="1142">
        <f t="shared" si="285"/>
        <v>0</v>
      </c>
      <c r="J239" s="1142"/>
      <c r="K239" s="1142"/>
      <c r="L239" s="1142">
        <f t="shared" si="337"/>
        <v>0</v>
      </c>
      <c r="M239" s="1142"/>
      <c r="N239" s="1142"/>
      <c r="O239" s="1142">
        <f t="shared" si="338"/>
        <v>0</v>
      </c>
      <c r="P239" s="1142"/>
      <c r="Q239" s="1142"/>
      <c r="R239" s="1142">
        <f t="shared" si="339"/>
        <v>0</v>
      </c>
      <c r="S239" s="1142"/>
      <c r="T239" s="1142"/>
      <c r="U239" s="1142">
        <f t="shared" si="340"/>
        <v>0</v>
      </c>
      <c r="V239" s="1142"/>
      <c r="W239" s="1142"/>
      <c r="X239" s="1142">
        <f t="shared" si="341"/>
        <v>0</v>
      </c>
      <c r="Y239" s="1142"/>
      <c r="Z239" s="1142"/>
      <c r="AA239" s="1159">
        <f t="shared" si="276"/>
        <v>0</v>
      </c>
      <c r="AB239" s="1159">
        <f t="shared" si="277"/>
        <v>0</v>
      </c>
    </row>
    <row r="240" spans="2:28" s="1134" customFormat="1" ht="12.75" customHeight="1" x14ac:dyDescent="0.2">
      <c r="B240" s="1563"/>
      <c r="C240" s="1143"/>
      <c r="D240" s="1566" t="s">
        <v>448</v>
      </c>
      <c r="E240" s="1144"/>
      <c r="F240" s="1145"/>
      <c r="G240" s="1160">
        <f>+E240*F240</f>
        <v>0</v>
      </c>
      <c r="H240" s="1141"/>
      <c r="I240" s="1147">
        <f t="shared" si="285"/>
        <v>0</v>
      </c>
      <c r="J240" s="1142"/>
      <c r="K240" s="1142"/>
      <c r="L240" s="1147">
        <f t="shared" si="337"/>
        <v>0</v>
      </c>
      <c r="M240" s="1142"/>
      <c r="N240" s="1142"/>
      <c r="O240" s="1147">
        <f t="shared" si="338"/>
        <v>0</v>
      </c>
      <c r="P240" s="1142"/>
      <c r="Q240" s="1142"/>
      <c r="R240" s="1147">
        <f t="shared" si="339"/>
        <v>0</v>
      </c>
      <c r="S240" s="1142"/>
      <c r="T240" s="1142"/>
      <c r="U240" s="1147">
        <f t="shared" si="340"/>
        <v>0</v>
      </c>
      <c r="V240" s="1142"/>
      <c r="W240" s="1142"/>
      <c r="X240" s="1147">
        <f t="shared" si="341"/>
        <v>0</v>
      </c>
      <c r="Y240" s="1142"/>
      <c r="Z240" s="1142"/>
      <c r="AA240" s="1159">
        <f t="shared" si="276"/>
        <v>0</v>
      </c>
      <c r="AB240" s="1159">
        <f t="shared" si="277"/>
        <v>0</v>
      </c>
    </row>
    <row r="241" spans="2:28" s="1151" customFormat="1" ht="26.25" customHeight="1" x14ac:dyDescent="0.15">
      <c r="B241" s="52">
        <f>+'CRONOGRAMA ACTIVIDADES'!C113</f>
        <v>0</v>
      </c>
      <c r="C241" s="232" t="str">
        <f>+'CRONOGRAMA ACTIVIDADES'!B113</f>
        <v>4.2.3</v>
      </c>
      <c r="D241" s="625" t="str">
        <f>+'CRONOGRAMA ACTIVIDADES'!D113</f>
        <v>Unidad medida</v>
      </c>
      <c r="E241" s="626">
        <f>+'CRONOGRAMA ACTIVIDADES'!E113</f>
        <v>0</v>
      </c>
      <c r="F241" s="624"/>
      <c r="G241" s="624">
        <f t="shared" ref="G241:Z241" si="342">+G243+G249+G255+G261+G267</f>
        <v>0</v>
      </c>
      <c r="H241" s="12">
        <f t="shared" si="342"/>
        <v>0</v>
      </c>
      <c r="I241" s="12">
        <f t="shared" si="342"/>
        <v>0</v>
      </c>
      <c r="J241" s="12">
        <f t="shared" si="342"/>
        <v>0</v>
      </c>
      <c r="K241" s="12">
        <f t="shared" si="342"/>
        <v>0</v>
      </c>
      <c r="L241" s="12">
        <f t="shared" si="342"/>
        <v>0</v>
      </c>
      <c r="M241" s="12">
        <f t="shared" si="342"/>
        <v>0</v>
      </c>
      <c r="N241" s="12">
        <f t="shared" si="342"/>
        <v>0</v>
      </c>
      <c r="O241" s="12">
        <f t="shared" si="342"/>
        <v>0</v>
      </c>
      <c r="P241" s="12">
        <f t="shared" si="342"/>
        <v>0</v>
      </c>
      <c r="Q241" s="12">
        <f t="shared" si="342"/>
        <v>0</v>
      </c>
      <c r="R241" s="12">
        <f t="shared" si="342"/>
        <v>0</v>
      </c>
      <c r="S241" s="12">
        <f t="shared" si="342"/>
        <v>0</v>
      </c>
      <c r="T241" s="12">
        <f t="shared" si="342"/>
        <v>0</v>
      </c>
      <c r="U241" s="12">
        <f t="shared" si="342"/>
        <v>0</v>
      </c>
      <c r="V241" s="12">
        <f t="shared" si="342"/>
        <v>0</v>
      </c>
      <c r="W241" s="12">
        <f t="shared" si="342"/>
        <v>0</v>
      </c>
      <c r="X241" s="12">
        <f t="shared" si="342"/>
        <v>0</v>
      </c>
      <c r="Y241" s="12">
        <f t="shared" si="342"/>
        <v>0</v>
      </c>
      <c r="Z241" s="12">
        <f t="shared" si="342"/>
        <v>0</v>
      </c>
      <c r="AA241" s="1159">
        <f>X241+U241+R241+O241+L241+I241+H241</f>
        <v>0</v>
      </c>
      <c r="AB241" s="1159">
        <f>+AA241-G241</f>
        <v>0</v>
      </c>
    </row>
    <row r="242" spans="2:28" s="1134" customFormat="1" ht="26.25" customHeight="1" x14ac:dyDescent="0.15">
      <c r="B242" s="633" t="s">
        <v>768</v>
      </c>
      <c r="C242" s="634"/>
      <c r="D242" s="2014"/>
      <c r="E242" s="2015"/>
      <c r="F242" s="2015"/>
      <c r="G242" s="2015"/>
      <c r="H242" s="2015"/>
      <c r="I242" s="2015"/>
      <c r="J242" s="2015"/>
      <c r="K242" s="2015"/>
      <c r="L242" s="2015"/>
      <c r="M242" s="2015"/>
      <c r="N242" s="2015"/>
      <c r="O242" s="2015"/>
      <c r="P242" s="2015"/>
      <c r="Q242" s="2015"/>
      <c r="R242" s="2015"/>
      <c r="S242" s="2015"/>
      <c r="T242" s="2015"/>
      <c r="U242" s="2015"/>
      <c r="V242" s="2015"/>
      <c r="W242" s="2015"/>
      <c r="X242" s="2015"/>
      <c r="Y242" s="2015"/>
      <c r="Z242" s="2016"/>
      <c r="AA242" s="1163"/>
      <c r="AB242" s="1163"/>
    </row>
    <row r="243" spans="2:28" s="1134" customFormat="1" ht="12.75" customHeight="1" x14ac:dyDescent="0.15">
      <c r="B243" s="1135" t="s">
        <v>419</v>
      </c>
      <c r="C243" s="286" t="s">
        <v>639</v>
      </c>
      <c r="D243" s="14"/>
      <c r="E243" s="1136"/>
      <c r="F243" s="1137"/>
      <c r="G243" s="623">
        <f t="shared" ref="G243:I243" si="343">SUM(G244:G248)</f>
        <v>0</v>
      </c>
      <c r="H243" s="16">
        <f t="shared" si="343"/>
        <v>0</v>
      </c>
      <c r="I243" s="16">
        <f t="shared" si="343"/>
        <v>0</v>
      </c>
      <c r="J243" s="16">
        <f t="shared" ref="J243:K243" si="344">SUM(J244:J248)</f>
        <v>0</v>
      </c>
      <c r="K243" s="16">
        <f t="shared" si="344"/>
        <v>0</v>
      </c>
      <c r="L243" s="16">
        <f t="shared" ref="L243" si="345">SUM(L244:L248)</f>
        <v>0</v>
      </c>
      <c r="M243" s="16">
        <f t="shared" ref="M243:N243" si="346">SUM(M244:M248)</f>
        <v>0</v>
      </c>
      <c r="N243" s="16">
        <f t="shared" si="346"/>
        <v>0</v>
      </c>
      <c r="O243" s="16">
        <f t="shared" ref="O243" si="347">SUM(O244:O248)</f>
        <v>0</v>
      </c>
      <c r="P243" s="16">
        <f t="shared" ref="P243:Q243" si="348">SUM(P244:P248)</f>
        <v>0</v>
      </c>
      <c r="Q243" s="16">
        <f t="shared" si="348"/>
        <v>0</v>
      </c>
      <c r="R243" s="16">
        <f t="shared" ref="R243" si="349">SUM(R244:R248)</f>
        <v>0</v>
      </c>
      <c r="S243" s="16">
        <f t="shared" ref="S243:T243" si="350">SUM(S244:S248)</f>
        <v>0</v>
      </c>
      <c r="T243" s="16">
        <f t="shared" si="350"/>
        <v>0</v>
      </c>
      <c r="U243" s="16">
        <f t="shared" ref="U243" si="351">SUM(U244:U248)</f>
        <v>0</v>
      </c>
      <c r="V243" s="16">
        <f t="shared" ref="V243:W243" si="352">SUM(V244:V248)</f>
        <v>0</v>
      </c>
      <c r="W243" s="16">
        <f t="shared" si="352"/>
        <v>0</v>
      </c>
      <c r="X243" s="16">
        <f t="shared" ref="X243" si="353">SUM(X244:X248)</f>
        <v>0</v>
      </c>
      <c r="Y243" s="16">
        <f t="shared" ref="Y243:Z243" si="354">SUM(Y244:Y248)</f>
        <v>0</v>
      </c>
      <c r="Z243" s="16">
        <f t="shared" si="354"/>
        <v>0</v>
      </c>
      <c r="AA243" s="1159">
        <f t="shared" ref="AA243:AA272" si="355">X243+U243+R243+O243+L243+I243+H243</f>
        <v>0</v>
      </c>
      <c r="AB243" s="1159">
        <f t="shared" ref="AB243:AB272" si="356">+AA243-G243</f>
        <v>0</v>
      </c>
    </row>
    <row r="244" spans="2:28" s="1134" customFormat="1" ht="12.75" customHeight="1" x14ac:dyDescent="0.2">
      <c r="B244" s="1564"/>
      <c r="C244" s="1138"/>
      <c r="D244" s="1565" t="s">
        <v>448</v>
      </c>
      <c r="E244" s="1139"/>
      <c r="F244" s="1140"/>
      <c r="G244" s="1160">
        <f>+E244*F244</f>
        <v>0</v>
      </c>
      <c r="H244" s="1137"/>
      <c r="I244" s="1137">
        <f t="shared" ref="I244:I248" si="357">J244+K244</f>
        <v>0</v>
      </c>
      <c r="J244" s="1137"/>
      <c r="K244" s="1137"/>
      <c r="L244" s="1137">
        <f t="shared" ref="L244:L248" si="358">M244+N244</f>
        <v>0</v>
      </c>
      <c r="M244" s="1137"/>
      <c r="N244" s="1137"/>
      <c r="O244" s="1137">
        <f t="shared" ref="O244:O248" si="359">P244+Q244</f>
        <v>0</v>
      </c>
      <c r="P244" s="1137"/>
      <c r="Q244" s="1137"/>
      <c r="R244" s="1137">
        <f t="shared" ref="R244:R248" si="360">S244+T244</f>
        <v>0</v>
      </c>
      <c r="S244" s="1137"/>
      <c r="T244" s="1137"/>
      <c r="U244" s="1137">
        <f t="shared" ref="U244:U248" si="361">V244+W244</f>
        <v>0</v>
      </c>
      <c r="V244" s="1137"/>
      <c r="W244" s="1137"/>
      <c r="X244" s="1137">
        <f t="shared" ref="X244:X248" si="362">Y244+Z244</f>
        <v>0</v>
      </c>
      <c r="Y244" s="1137"/>
      <c r="Z244" s="1137"/>
      <c r="AA244" s="1159">
        <f t="shared" si="355"/>
        <v>0</v>
      </c>
      <c r="AB244" s="1159">
        <f t="shared" si="356"/>
        <v>0</v>
      </c>
    </row>
    <row r="245" spans="2:28" s="1134" customFormat="1" ht="12.75" customHeight="1" x14ac:dyDescent="0.2">
      <c r="B245" s="1564"/>
      <c r="C245" s="1138"/>
      <c r="D245" s="1565" t="s">
        <v>448</v>
      </c>
      <c r="E245" s="1139"/>
      <c r="F245" s="1140"/>
      <c r="G245" s="1160">
        <f>+E245*F245</f>
        <v>0</v>
      </c>
      <c r="H245" s="1137"/>
      <c r="I245" s="1137">
        <f t="shared" si="357"/>
        <v>0</v>
      </c>
      <c r="J245" s="1137"/>
      <c r="K245" s="1137"/>
      <c r="L245" s="1137">
        <f t="shared" si="358"/>
        <v>0</v>
      </c>
      <c r="M245" s="1137"/>
      <c r="N245" s="1137"/>
      <c r="O245" s="1137">
        <f t="shared" si="359"/>
        <v>0</v>
      </c>
      <c r="P245" s="1137"/>
      <c r="Q245" s="1137"/>
      <c r="R245" s="1137">
        <f t="shared" si="360"/>
        <v>0</v>
      </c>
      <c r="S245" s="1137"/>
      <c r="T245" s="1137"/>
      <c r="U245" s="1137">
        <f t="shared" si="361"/>
        <v>0</v>
      </c>
      <c r="V245" s="1137"/>
      <c r="W245" s="1137"/>
      <c r="X245" s="1137">
        <f t="shared" si="362"/>
        <v>0</v>
      </c>
      <c r="Y245" s="1137"/>
      <c r="Z245" s="1137"/>
      <c r="AA245" s="1159">
        <f t="shared" si="355"/>
        <v>0</v>
      </c>
      <c r="AB245" s="1159">
        <f t="shared" si="356"/>
        <v>0</v>
      </c>
    </row>
    <row r="246" spans="2:28" s="1134" customFormat="1" ht="12.75" customHeight="1" x14ac:dyDescent="0.2">
      <c r="B246" s="1564"/>
      <c r="C246" s="1138"/>
      <c r="D246" s="1565" t="s">
        <v>448</v>
      </c>
      <c r="E246" s="1139"/>
      <c r="F246" s="1140"/>
      <c r="G246" s="1160">
        <f>+E246*F246</f>
        <v>0</v>
      </c>
      <c r="H246" s="1141"/>
      <c r="I246" s="1142">
        <f t="shared" si="357"/>
        <v>0</v>
      </c>
      <c r="J246" s="1142"/>
      <c r="K246" s="1142"/>
      <c r="L246" s="1142">
        <f t="shared" si="358"/>
        <v>0</v>
      </c>
      <c r="M246" s="1142"/>
      <c r="N246" s="1142"/>
      <c r="O246" s="1142">
        <f t="shared" si="359"/>
        <v>0</v>
      </c>
      <c r="P246" s="1142"/>
      <c r="Q246" s="1142"/>
      <c r="R246" s="1142">
        <f t="shared" si="360"/>
        <v>0</v>
      </c>
      <c r="S246" s="1142"/>
      <c r="T246" s="1142"/>
      <c r="U246" s="1142">
        <f t="shared" si="361"/>
        <v>0</v>
      </c>
      <c r="V246" s="1142"/>
      <c r="W246" s="1142"/>
      <c r="X246" s="1142">
        <f t="shared" si="362"/>
        <v>0</v>
      </c>
      <c r="Y246" s="1142"/>
      <c r="Z246" s="1142"/>
      <c r="AA246" s="1159">
        <f t="shared" si="355"/>
        <v>0</v>
      </c>
      <c r="AB246" s="1159">
        <f t="shared" si="356"/>
        <v>0</v>
      </c>
    </row>
    <row r="247" spans="2:28" s="1134" customFormat="1" ht="12.75" customHeight="1" x14ac:dyDescent="0.2">
      <c r="B247" s="1564"/>
      <c r="C247" s="1138"/>
      <c r="D247" s="1565" t="s">
        <v>448</v>
      </c>
      <c r="E247" s="1139"/>
      <c r="F247" s="1140"/>
      <c r="G247" s="1160">
        <f>+E247*F247</f>
        <v>0</v>
      </c>
      <c r="H247" s="1141"/>
      <c r="I247" s="1142">
        <f t="shared" si="357"/>
        <v>0</v>
      </c>
      <c r="J247" s="1142"/>
      <c r="K247" s="1142"/>
      <c r="L247" s="1142">
        <f t="shared" si="358"/>
        <v>0</v>
      </c>
      <c r="M247" s="1142"/>
      <c r="N247" s="1142"/>
      <c r="O247" s="1142">
        <f t="shared" si="359"/>
        <v>0</v>
      </c>
      <c r="P247" s="1142"/>
      <c r="Q247" s="1142"/>
      <c r="R247" s="1142">
        <f t="shared" si="360"/>
        <v>0</v>
      </c>
      <c r="S247" s="1142"/>
      <c r="T247" s="1142"/>
      <c r="U247" s="1142">
        <f t="shared" si="361"/>
        <v>0</v>
      </c>
      <c r="V247" s="1142"/>
      <c r="W247" s="1142"/>
      <c r="X247" s="1142">
        <f t="shared" si="362"/>
        <v>0</v>
      </c>
      <c r="Y247" s="1142"/>
      <c r="Z247" s="1142"/>
      <c r="AA247" s="1159">
        <f t="shared" si="355"/>
        <v>0</v>
      </c>
      <c r="AB247" s="1159">
        <f t="shared" si="356"/>
        <v>0</v>
      </c>
    </row>
    <row r="248" spans="2:28" s="1134" customFormat="1" ht="12.75" customHeight="1" x14ac:dyDescent="0.2">
      <c r="B248" s="1563"/>
      <c r="C248" s="1143"/>
      <c r="D248" s="1566" t="s">
        <v>448</v>
      </c>
      <c r="E248" s="1144"/>
      <c r="F248" s="1145"/>
      <c r="G248" s="1161">
        <f>+E248*F248</f>
        <v>0</v>
      </c>
      <c r="H248" s="1146"/>
      <c r="I248" s="1147">
        <f t="shared" si="357"/>
        <v>0</v>
      </c>
      <c r="J248" s="1147"/>
      <c r="K248" s="1147"/>
      <c r="L248" s="1147">
        <f t="shared" si="358"/>
        <v>0</v>
      </c>
      <c r="M248" s="1147"/>
      <c r="N248" s="1147"/>
      <c r="O248" s="1147">
        <f t="shared" si="359"/>
        <v>0</v>
      </c>
      <c r="P248" s="1147"/>
      <c r="Q248" s="1147"/>
      <c r="R248" s="1147">
        <f t="shared" si="360"/>
        <v>0</v>
      </c>
      <c r="S248" s="1147"/>
      <c r="T248" s="1147"/>
      <c r="U248" s="1147">
        <f t="shared" si="361"/>
        <v>0</v>
      </c>
      <c r="V248" s="1147"/>
      <c r="W248" s="1147"/>
      <c r="X248" s="1147">
        <f t="shared" si="362"/>
        <v>0</v>
      </c>
      <c r="Y248" s="1147"/>
      <c r="Z248" s="1147"/>
      <c r="AA248" s="1159">
        <f t="shared" si="355"/>
        <v>0</v>
      </c>
      <c r="AB248" s="1159">
        <f t="shared" si="356"/>
        <v>0</v>
      </c>
    </row>
    <row r="249" spans="2:28" s="1134" customFormat="1" ht="12.75" customHeight="1" x14ac:dyDescent="0.15">
      <c r="B249" s="1135" t="s">
        <v>419</v>
      </c>
      <c r="C249" s="286" t="s">
        <v>640</v>
      </c>
      <c r="D249" s="14"/>
      <c r="E249" s="1136"/>
      <c r="F249" s="1137"/>
      <c r="G249" s="623">
        <f t="shared" ref="G249:Z249" si="363">SUM(G250:G254)</f>
        <v>0</v>
      </c>
      <c r="H249" s="16">
        <f t="shared" si="363"/>
        <v>0</v>
      </c>
      <c r="I249" s="16">
        <f t="shared" si="363"/>
        <v>0</v>
      </c>
      <c r="J249" s="16">
        <f t="shared" si="363"/>
        <v>0</v>
      </c>
      <c r="K249" s="16">
        <f t="shared" si="363"/>
        <v>0</v>
      </c>
      <c r="L249" s="16">
        <f t="shared" si="363"/>
        <v>0</v>
      </c>
      <c r="M249" s="16">
        <f t="shared" si="363"/>
        <v>0</v>
      </c>
      <c r="N249" s="16">
        <f t="shared" si="363"/>
        <v>0</v>
      </c>
      <c r="O249" s="16">
        <f t="shared" si="363"/>
        <v>0</v>
      </c>
      <c r="P249" s="16">
        <f t="shared" si="363"/>
        <v>0</v>
      </c>
      <c r="Q249" s="16">
        <f t="shared" si="363"/>
        <v>0</v>
      </c>
      <c r="R249" s="16">
        <f t="shared" si="363"/>
        <v>0</v>
      </c>
      <c r="S249" s="16">
        <f t="shared" si="363"/>
        <v>0</v>
      </c>
      <c r="T249" s="16">
        <f t="shared" si="363"/>
        <v>0</v>
      </c>
      <c r="U249" s="16">
        <f t="shared" si="363"/>
        <v>0</v>
      </c>
      <c r="V249" s="16">
        <f t="shared" si="363"/>
        <v>0</v>
      </c>
      <c r="W249" s="16">
        <f t="shared" si="363"/>
        <v>0</v>
      </c>
      <c r="X249" s="16">
        <f t="shared" si="363"/>
        <v>0</v>
      </c>
      <c r="Y249" s="16">
        <f t="shared" si="363"/>
        <v>0</v>
      </c>
      <c r="Z249" s="16">
        <f t="shared" si="363"/>
        <v>0</v>
      </c>
      <c r="AA249" s="1159">
        <f t="shared" si="355"/>
        <v>0</v>
      </c>
      <c r="AB249" s="1159">
        <f t="shared" si="356"/>
        <v>0</v>
      </c>
    </row>
    <row r="250" spans="2:28" s="1134" customFormat="1" ht="12.75" customHeight="1" x14ac:dyDescent="0.2">
      <c r="B250" s="1564"/>
      <c r="C250" s="1138"/>
      <c r="D250" s="1565" t="s">
        <v>448</v>
      </c>
      <c r="E250" s="1139"/>
      <c r="F250" s="1140"/>
      <c r="G250" s="1160">
        <f>+E250*F250</f>
        <v>0</v>
      </c>
      <c r="H250" s="1140"/>
      <c r="I250" s="1148">
        <f t="shared" ref="I250:I272" si="364">J250+K250</f>
        <v>0</v>
      </c>
      <c r="J250" s="1148"/>
      <c r="K250" s="1148"/>
      <c r="L250" s="1148">
        <f t="shared" ref="L250:L254" si="365">M250+N250</f>
        <v>0</v>
      </c>
      <c r="M250" s="1148"/>
      <c r="N250" s="1148"/>
      <c r="O250" s="1148">
        <f t="shared" ref="O250:O254" si="366">P250+Q250</f>
        <v>0</v>
      </c>
      <c r="P250" s="1148"/>
      <c r="Q250" s="1148"/>
      <c r="R250" s="1148">
        <f t="shared" ref="R250:R254" si="367">S250+T250</f>
        <v>0</v>
      </c>
      <c r="S250" s="1148"/>
      <c r="T250" s="1148"/>
      <c r="U250" s="1148">
        <f t="shared" ref="U250:U254" si="368">V250+W250</f>
        <v>0</v>
      </c>
      <c r="V250" s="1148"/>
      <c r="W250" s="1148"/>
      <c r="X250" s="1148">
        <f t="shared" ref="X250:X254" si="369">Y250+Z250</f>
        <v>0</v>
      </c>
      <c r="Y250" s="1148"/>
      <c r="Z250" s="1148"/>
      <c r="AA250" s="1159">
        <f t="shared" si="355"/>
        <v>0</v>
      </c>
      <c r="AB250" s="1159">
        <f t="shared" si="356"/>
        <v>0</v>
      </c>
    </row>
    <row r="251" spans="2:28" s="1134" customFormat="1" ht="12.75" customHeight="1" x14ac:dyDescent="0.2">
      <c r="B251" s="1564"/>
      <c r="C251" s="1138"/>
      <c r="D251" s="1565" t="s">
        <v>448</v>
      </c>
      <c r="E251" s="1139"/>
      <c r="F251" s="1140"/>
      <c r="G251" s="1160">
        <f>+E251*F251</f>
        <v>0</v>
      </c>
      <c r="H251" s="1149"/>
      <c r="I251" s="1137">
        <f t="shared" si="364"/>
        <v>0</v>
      </c>
      <c r="J251" s="1137"/>
      <c r="K251" s="1137"/>
      <c r="L251" s="1137">
        <f t="shared" si="365"/>
        <v>0</v>
      </c>
      <c r="M251" s="1137"/>
      <c r="N251" s="1137"/>
      <c r="O251" s="1137">
        <f t="shared" si="366"/>
        <v>0</v>
      </c>
      <c r="P251" s="1137"/>
      <c r="Q251" s="1137"/>
      <c r="R251" s="1137">
        <f t="shared" si="367"/>
        <v>0</v>
      </c>
      <c r="S251" s="1137"/>
      <c r="T251" s="1137"/>
      <c r="U251" s="1137">
        <f t="shared" si="368"/>
        <v>0</v>
      </c>
      <c r="V251" s="1137"/>
      <c r="W251" s="1137"/>
      <c r="X251" s="1137">
        <f t="shared" si="369"/>
        <v>0</v>
      </c>
      <c r="Y251" s="1137"/>
      <c r="Z251" s="1137"/>
      <c r="AA251" s="1159">
        <f t="shared" si="355"/>
        <v>0</v>
      </c>
      <c r="AB251" s="1159">
        <f t="shared" si="356"/>
        <v>0</v>
      </c>
    </row>
    <row r="252" spans="2:28" s="1134" customFormat="1" ht="12.75" customHeight="1" x14ac:dyDescent="0.2">
      <c r="B252" s="1564"/>
      <c r="C252" s="1138"/>
      <c r="D252" s="1565" t="s">
        <v>448</v>
      </c>
      <c r="E252" s="1139"/>
      <c r="F252" s="1140"/>
      <c r="G252" s="1160">
        <f>+E252*F252</f>
        <v>0</v>
      </c>
      <c r="H252" s="1149"/>
      <c r="I252" s="1142">
        <f t="shared" si="364"/>
        <v>0</v>
      </c>
      <c r="J252" s="1142"/>
      <c r="K252" s="1142"/>
      <c r="L252" s="1142">
        <f t="shared" si="365"/>
        <v>0</v>
      </c>
      <c r="M252" s="1142"/>
      <c r="N252" s="1142"/>
      <c r="O252" s="1142">
        <f t="shared" si="366"/>
        <v>0</v>
      </c>
      <c r="P252" s="1142"/>
      <c r="Q252" s="1142"/>
      <c r="R252" s="1142">
        <f t="shared" si="367"/>
        <v>0</v>
      </c>
      <c r="S252" s="1142"/>
      <c r="T252" s="1142"/>
      <c r="U252" s="1142">
        <f t="shared" si="368"/>
        <v>0</v>
      </c>
      <c r="V252" s="1142"/>
      <c r="W252" s="1142"/>
      <c r="X252" s="1142">
        <f t="shared" si="369"/>
        <v>0</v>
      </c>
      <c r="Y252" s="1142"/>
      <c r="Z252" s="1142"/>
      <c r="AA252" s="1159">
        <f t="shared" si="355"/>
        <v>0</v>
      </c>
      <c r="AB252" s="1159">
        <f t="shared" si="356"/>
        <v>0</v>
      </c>
    </row>
    <row r="253" spans="2:28" s="1134" customFormat="1" ht="12.75" customHeight="1" x14ac:dyDescent="0.2">
      <c r="B253" s="1564"/>
      <c r="C253" s="1138"/>
      <c r="D253" s="1565" t="s">
        <v>448</v>
      </c>
      <c r="E253" s="1139"/>
      <c r="F253" s="1140"/>
      <c r="G253" s="1160">
        <f>+E253*F253</f>
        <v>0</v>
      </c>
      <c r="H253" s="1149"/>
      <c r="I253" s="1142">
        <f t="shared" si="364"/>
        <v>0</v>
      </c>
      <c r="J253" s="1142"/>
      <c r="K253" s="1142"/>
      <c r="L253" s="1142">
        <f t="shared" si="365"/>
        <v>0</v>
      </c>
      <c r="M253" s="1142"/>
      <c r="N253" s="1142"/>
      <c r="O253" s="1142">
        <f t="shared" si="366"/>
        <v>0</v>
      </c>
      <c r="P253" s="1142"/>
      <c r="Q253" s="1142"/>
      <c r="R253" s="1142">
        <f t="shared" si="367"/>
        <v>0</v>
      </c>
      <c r="S253" s="1142"/>
      <c r="T253" s="1142"/>
      <c r="U253" s="1142">
        <f t="shared" si="368"/>
        <v>0</v>
      </c>
      <c r="V253" s="1142"/>
      <c r="W253" s="1142"/>
      <c r="X253" s="1142">
        <f t="shared" si="369"/>
        <v>0</v>
      </c>
      <c r="Y253" s="1142"/>
      <c r="Z253" s="1142"/>
      <c r="AA253" s="1159">
        <f t="shared" si="355"/>
        <v>0</v>
      </c>
      <c r="AB253" s="1159">
        <f t="shared" si="356"/>
        <v>0</v>
      </c>
    </row>
    <row r="254" spans="2:28" s="1134" customFormat="1" ht="12.75" customHeight="1" x14ac:dyDescent="0.2">
      <c r="B254" s="1563"/>
      <c r="C254" s="1143"/>
      <c r="D254" s="1566" t="s">
        <v>448</v>
      </c>
      <c r="E254" s="1144"/>
      <c r="F254" s="1145"/>
      <c r="G254" s="1161">
        <f>+E254*F254</f>
        <v>0</v>
      </c>
      <c r="H254" s="1150"/>
      <c r="I254" s="1147">
        <f t="shared" si="364"/>
        <v>0</v>
      </c>
      <c r="J254" s="1147"/>
      <c r="K254" s="1147"/>
      <c r="L254" s="1147">
        <f t="shared" si="365"/>
        <v>0</v>
      </c>
      <c r="M254" s="1147"/>
      <c r="N254" s="1147"/>
      <c r="O254" s="1147">
        <f t="shared" si="366"/>
        <v>0</v>
      </c>
      <c r="P254" s="1147"/>
      <c r="Q254" s="1147"/>
      <c r="R254" s="1147">
        <f t="shared" si="367"/>
        <v>0</v>
      </c>
      <c r="S254" s="1147"/>
      <c r="T254" s="1147"/>
      <c r="U254" s="1147">
        <f t="shared" si="368"/>
        <v>0</v>
      </c>
      <c r="V254" s="1147"/>
      <c r="W254" s="1147"/>
      <c r="X254" s="1147">
        <f t="shared" si="369"/>
        <v>0</v>
      </c>
      <c r="Y254" s="1147"/>
      <c r="Z254" s="1147"/>
      <c r="AA254" s="1159">
        <f t="shared" si="355"/>
        <v>0</v>
      </c>
      <c r="AB254" s="1159">
        <f t="shared" si="356"/>
        <v>0</v>
      </c>
    </row>
    <row r="255" spans="2:28" s="1134" customFormat="1" ht="12.75" customHeight="1" x14ac:dyDescent="0.15">
      <c r="B255" s="1135" t="s">
        <v>419</v>
      </c>
      <c r="C255" s="286" t="s">
        <v>641</v>
      </c>
      <c r="D255" s="14"/>
      <c r="E255" s="1136"/>
      <c r="F255" s="1137"/>
      <c r="G255" s="623">
        <f t="shared" ref="G255:I255" si="370">SUM(G256:G260)</f>
        <v>0</v>
      </c>
      <c r="H255" s="16">
        <f t="shared" si="370"/>
        <v>0</v>
      </c>
      <c r="I255" s="16">
        <f t="shared" si="370"/>
        <v>0</v>
      </c>
      <c r="J255" s="16">
        <f t="shared" ref="J255:K255" si="371">SUM(J256:J260)</f>
        <v>0</v>
      </c>
      <c r="K255" s="16">
        <f t="shared" si="371"/>
        <v>0</v>
      </c>
      <c r="L255" s="16">
        <f t="shared" ref="L255" si="372">SUM(L256:L260)</f>
        <v>0</v>
      </c>
      <c r="M255" s="16">
        <f t="shared" ref="M255:N255" si="373">SUM(M256:M260)</f>
        <v>0</v>
      </c>
      <c r="N255" s="16">
        <f t="shared" si="373"/>
        <v>0</v>
      </c>
      <c r="O255" s="16">
        <f t="shared" ref="O255" si="374">SUM(O256:O260)</f>
        <v>0</v>
      </c>
      <c r="P255" s="16">
        <f t="shared" ref="P255:Q255" si="375">SUM(P256:P260)</f>
        <v>0</v>
      </c>
      <c r="Q255" s="16">
        <f t="shared" si="375"/>
        <v>0</v>
      </c>
      <c r="R255" s="16">
        <f t="shared" ref="R255" si="376">SUM(R256:R260)</f>
        <v>0</v>
      </c>
      <c r="S255" s="16">
        <f t="shared" ref="S255:T255" si="377">SUM(S256:S260)</f>
        <v>0</v>
      </c>
      <c r="T255" s="16">
        <f t="shared" si="377"/>
        <v>0</v>
      </c>
      <c r="U255" s="16">
        <f t="shared" ref="U255" si="378">SUM(U256:U260)</f>
        <v>0</v>
      </c>
      <c r="V255" s="16">
        <f t="shared" ref="V255:W255" si="379">SUM(V256:V260)</f>
        <v>0</v>
      </c>
      <c r="W255" s="16">
        <f t="shared" si="379"/>
        <v>0</v>
      </c>
      <c r="X255" s="16">
        <f t="shared" ref="X255" si="380">SUM(X256:X260)</f>
        <v>0</v>
      </c>
      <c r="Y255" s="16">
        <f t="shared" ref="Y255:Z255" si="381">SUM(Y256:Y260)</f>
        <v>0</v>
      </c>
      <c r="Z255" s="16">
        <f t="shared" si="381"/>
        <v>0</v>
      </c>
      <c r="AA255" s="1159">
        <f t="shared" si="355"/>
        <v>0</v>
      </c>
      <c r="AB255" s="1159">
        <f t="shared" si="356"/>
        <v>0</v>
      </c>
    </row>
    <row r="256" spans="2:28" s="1134" customFormat="1" ht="12.75" customHeight="1" x14ac:dyDescent="0.2">
      <c r="B256" s="1564"/>
      <c r="C256" s="1138"/>
      <c r="D256" s="1565" t="s">
        <v>448</v>
      </c>
      <c r="E256" s="1139"/>
      <c r="F256" s="1140"/>
      <c r="G256" s="1160">
        <f>+E256*F256</f>
        <v>0</v>
      </c>
      <c r="H256" s="1137"/>
      <c r="I256" s="1148">
        <f t="shared" si="364"/>
        <v>0</v>
      </c>
      <c r="J256" s="1137"/>
      <c r="K256" s="1137"/>
      <c r="L256" s="1148">
        <f t="shared" ref="L256:L260" si="382">M256+N256</f>
        <v>0</v>
      </c>
      <c r="M256" s="1137"/>
      <c r="N256" s="1137"/>
      <c r="O256" s="1148">
        <f t="shared" ref="O256:O260" si="383">P256+Q256</f>
        <v>0</v>
      </c>
      <c r="P256" s="1137"/>
      <c r="Q256" s="1137"/>
      <c r="R256" s="1148">
        <f t="shared" ref="R256:R260" si="384">S256+T256</f>
        <v>0</v>
      </c>
      <c r="S256" s="1137"/>
      <c r="T256" s="1137"/>
      <c r="U256" s="1148">
        <f t="shared" ref="U256:U260" si="385">V256+W256</f>
        <v>0</v>
      </c>
      <c r="V256" s="1137"/>
      <c r="W256" s="1137"/>
      <c r="X256" s="1148">
        <f t="shared" ref="X256:X260" si="386">Y256+Z256</f>
        <v>0</v>
      </c>
      <c r="Y256" s="1137"/>
      <c r="Z256" s="1137"/>
      <c r="AA256" s="1159">
        <f t="shared" si="355"/>
        <v>0</v>
      </c>
      <c r="AB256" s="1159">
        <f t="shared" si="356"/>
        <v>0</v>
      </c>
    </row>
    <row r="257" spans="2:28" s="1134" customFormat="1" ht="12.75" customHeight="1" x14ac:dyDescent="0.2">
      <c r="B257" s="1564"/>
      <c r="C257" s="1138"/>
      <c r="D257" s="1565" t="s">
        <v>448</v>
      </c>
      <c r="E257" s="1139"/>
      <c r="F257" s="1140"/>
      <c r="G257" s="1160">
        <f>+E257*F257</f>
        <v>0</v>
      </c>
      <c r="H257" s="1137"/>
      <c r="I257" s="1137">
        <f t="shared" si="364"/>
        <v>0</v>
      </c>
      <c r="J257" s="1137"/>
      <c r="K257" s="1137"/>
      <c r="L257" s="1137">
        <f t="shared" si="382"/>
        <v>0</v>
      </c>
      <c r="M257" s="1137"/>
      <c r="N257" s="1137"/>
      <c r="O257" s="1137">
        <f t="shared" si="383"/>
        <v>0</v>
      </c>
      <c r="P257" s="1137"/>
      <c r="Q257" s="1137"/>
      <c r="R257" s="1137">
        <f t="shared" si="384"/>
        <v>0</v>
      </c>
      <c r="S257" s="1137"/>
      <c r="T257" s="1137"/>
      <c r="U257" s="1137">
        <f t="shared" si="385"/>
        <v>0</v>
      </c>
      <c r="V257" s="1137"/>
      <c r="W257" s="1137"/>
      <c r="X257" s="1137">
        <f t="shared" si="386"/>
        <v>0</v>
      </c>
      <c r="Y257" s="1137"/>
      <c r="Z257" s="1137"/>
      <c r="AA257" s="1159">
        <f t="shared" si="355"/>
        <v>0</v>
      </c>
      <c r="AB257" s="1159">
        <f t="shared" si="356"/>
        <v>0</v>
      </c>
    </row>
    <row r="258" spans="2:28" s="1134" customFormat="1" ht="12.75" customHeight="1" x14ac:dyDescent="0.2">
      <c r="B258" s="1564"/>
      <c r="C258" s="1138"/>
      <c r="D258" s="1565" t="s">
        <v>448</v>
      </c>
      <c r="E258" s="1139"/>
      <c r="F258" s="1140"/>
      <c r="G258" s="1160">
        <f>+E258*F258</f>
        <v>0</v>
      </c>
      <c r="H258" s="1141"/>
      <c r="I258" s="1142">
        <f t="shared" si="364"/>
        <v>0</v>
      </c>
      <c r="J258" s="1142"/>
      <c r="K258" s="1142"/>
      <c r="L258" s="1142">
        <f t="shared" si="382"/>
        <v>0</v>
      </c>
      <c r="M258" s="1142"/>
      <c r="N258" s="1142"/>
      <c r="O258" s="1142">
        <f t="shared" si="383"/>
        <v>0</v>
      </c>
      <c r="P258" s="1142"/>
      <c r="Q258" s="1142"/>
      <c r="R258" s="1142">
        <f t="shared" si="384"/>
        <v>0</v>
      </c>
      <c r="S258" s="1142"/>
      <c r="T258" s="1142"/>
      <c r="U258" s="1142">
        <f t="shared" si="385"/>
        <v>0</v>
      </c>
      <c r="V258" s="1142"/>
      <c r="W258" s="1142"/>
      <c r="X258" s="1142">
        <f t="shared" si="386"/>
        <v>0</v>
      </c>
      <c r="Y258" s="1142"/>
      <c r="Z258" s="1142"/>
      <c r="AA258" s="1159">
        <f t="shared" si="355"/>
        <v>0</v>
      </c>
      <c r="AB258" s="1159">
        <f t="shared" si="356"/>
        <v>0</v>
      </c>
    </row>
    <row r="259" spans="2:28" s="1134" customFormat="1" ht="12.75" customHeight="1" x14ac:dyDescent="0.2">
      <c r="B259" s="1564"/>
      <c r="C259" s="1138"/>
      <c r="D259" s="1565" t="s">
        <v>448</v>
      </c>
      <c r="E259" s="1139"/>
      <c r="F259" s="1140"/>
      <c r="G259" s="1160">
        <f>+E259*F259</f>
        <v>0</v>
      </c>
      <c r="H259" s="1141"/>
      <c r="I259" s="1142">
        <f t="shared" si="364"/>
        <v>0</v>
      </c>
      <c r="J259" s="1142"/>
      <c r="K259" s="1142"/>
      <c r="L259" s="1142">
        <f t="shared" si="382"/>
        <v>0</v>
      </c>
      <c r="M259" s="1142"/>
      <c r="N259" s="1142"/>
      <c r="O259" s="1142">
        <f t="shared" si="383"/>
        <v>0</v>
      </c>
      <c r="P259" s="1142"/>
      <c r="Q259" s="1142"/>
      <c r="R259" s="1142">
        <f t="shared" si="384"/>
        <v>0</v>
      </c>
      <c r="S259" s="1142"/>
      <c r="T259" s="1142"/>
      <c r="U259" s="1142">
        <f t="shared" si="385"/>
        <v>0</v>
      </c>
      <c r="V259" s="1142"/>
      <c r="W259" s="1142"/>
      <c r="X259" s="1142">
        <f t="shared" si="386"/>
        <v>0</v>
      </c>
      <c r="Y259" s="1142"/>
      <c r="Z259" s="1142"/>
      <c r="AA259" s="1159">
        <f t="shared" si="355"/>
        <v>0</v>
      </c>
      <c r="AB259" s="1159">
        <f t="shared" si="356"/>
        <v>0</v>
      </c>
    </row>
    <row r="260" spans="2:28" s="1134" customFormat="1" ht="12.75" customHeight="1" x14ac:dyDescent="0.2">
      <c r="B260" s="1563"/>
      <c r="C260" s="1143"/>
      <c r="D260" s="1566" t="s">
        <v>448</v>
      </c>
      <c r="E260" s="1144"/>
      <c r="F260" s="1145"/>
      <c r="G260" s="1161">
        <f>+E260*F260</f>
        <v>0</v>
      </c>
      <c r="H260" s="1146"/>
      <c r="I260" s="1147">
        <f t="shared" si="364"/>
        <v>0</v>
      </c>
      <c r="J260" s="1147"/>
      <c r="K260" s="1147"/>
      <c r="L260" s="1147">
        <f t="shared" si="382"/>
        <v>0</v>
      </c>
      <c r="M260" s="1147"/>
      <c r="N260" s="1147"/>
      <c r="O260" s="1147">
        <f t="shared" si="383"/>
        <v>0</v>
      </c>
      <c r="P260" s="1147"/>
      <c r="Q260" s="1147"/>
      <c r="R260" s="1147">
        <f t="shared" si="384"/>
        <v>0</v>
      </c>
      <c r="S260" s="1147"/>
      <c r="T260" s="1147"/>
      <c r="U260" s="1147">
        <f t="shared" si="385"/>
        <v>0</v>
      </c>
      <c r="V260" s="1147"/>
      <c r="W260" s="1147"/>
      <c r="X260" s="1147">
        <f t="shared" si="386"/>
        <v>0</v>
      </c>
      <c r="Y260" s="1147"/>
      <c r="Z260" s="1147"/>
      <c r="AA260" s="1159">
        <f t="shared" si="355"/>
        <v>0</v>
      </c>
      <c r="AB260" s="1159">
        <f t="shared" si="356"/>
        <v>0</v>
      </c>
    </row>
    <row r="261" spans="2:28" s="1134" customFormat="1" ht="12.75" customHeight="1" x14ac:dyDescent="0.15">
      <c r="B261" s="1135" t="s">
        <v>419</v>
      </c>
      <c r="C261" s="286" t="s">
        <v>642</v>
      </c>
      <c r="D261" s="14"/>
      <c r="E261" s="1136"/>
      <c r="F261" s="1137"/>
      <c r="G261" s="623">
        <f t="shared" ref="G261:I261" si="387">SUM(G262:G266)</f>
        <v>0</v>
      </c>
      <c r="H261" s="16">
        <f t="shared" si="387"/>
        <v>0</v>
      </c>
      <c r="I261" s="16">
        <f t="shared" si="387"/>
        <v>0</v>
      </c>
      <c r="J261" s="16">
        <f t="shared" ref="J261:K261" si="388">SUM(J262:J266)</f>
        <v>0</v>
      </c>
      <c r="K261" s="16">
        <f t="shared" si="388"/>
        <v>0</v>
      </c>
      <c r="L261" s="16">
        <f t="shared" ref="L261" si="389">SUM(L262:L266)</f>
        <v>0</v>
      </c>
      <c r="M261" s="16">
        <f t="shared" ref="M261:N261" si="390">SUM(M262:M266)</f>
        <v>0</v>
      </c>
      <c r="N261" s="16">
        <f t="shared" si="390"/>
        <v>0</v>
      </c>
      <c r="O261" s="16">
        <f t="shared" ref="O261" si="391">SUM(O262:O266)</f>
        <v>0</v>
      </c>
      <c r="P261" s="16">
        <f t="shared" ref="P261:Q261" si="392">SUM(P262:P266)</f>
        <v>0</v>
      </c>
      <c r="Q261" s="16">
        <f t="shared" si="392"/>
        <v>0</v>
      </c>
      <c r="R261" s="16">
        <f t="shared" ref="R261" si="393">SUM(R262:R266)</f>
        <v>0</v>
      </c>
      <c r="S261" s="16">
        <f t="shared" ref="S261:T261" si="394">SUM(S262:S266)</f>
        <v>0</v>
      </c>
      <c r="T261" s="16">
        <f t="shared" si="394"/>
        <v>0</v>
      </c>
      <c r="U261" s="16">
        <f t="shared" ref="U261" si="395">SUM(U262:U266)</f>
        <v>0</v>
      </c>
      <c r="V261" s="16">
        <f t="shared" ref="V261:W261" si="396">SUM(V262:V266)</f>
        <v>0</v>
      </c>
      <c r="W261" s="16">
        <f t="shared" si="396"/>
        <v>0</v>
      </c>
      <c r="X261" s="16">
        <f t="shared" ref="X261" si="397">SUM(X262:X266)</f>
        <v>0</v>
      </c>
      <c r="Y261" s="16">
        <f t="shared" ref="Y261:Z261" si="398">SUM(Y262:Y266)</f>
        <v>0</v>
      </c>
      <c r="Z261" s="16">
        <f t="shared" si="398"/>
        <v>0</v>
      </c>
      <c r="AA261" s="1159">
        <f t="shared" si="355"/>
        <v>0</v>
      </c>
      <c r="AB261" s="1159">
        <f t="shared" si="356"/>
        <v>0</v>
      </c>
    </row>
    <row r="262" spans="2:28" s="1134" customFormat="1" ht="12.75" customHeight="1" x14ac:dyDescent="0.2">
      <c r="B262" s="1564"/>
      <c r="C262" s="1138"/>
      <c r="D262" s="1565" t="s">
        <v>448</v>
      </c>
      <c r="E262" s="1139"/>
      <c r="F262" s="1140"/>
      <c r="G262" s="1160">
        <f>+E262*F262</f>
        <v>0</v>
      </c>
      <c r="H262" s="1137"/>
      <c r="I262" s="1148">
        <f t="shared" si="364"/>
        <v>0</v>
      </c>
      <c r="J262" s="1142"/>
      <c r="K262" s="1142"/>
      <c r="L262" s="1148">
        <f t="shared" ref="L262:L266" si="399">M262+N262</f>
        <v>0</v>
      </c>
      <c r="M262" s="1142"/>
      <c r="N262" s="1142"/>
      <c r="O262" s="1148">
        <f t="shared" ref="O262:O266" si="400">P262+Q262</f>
        <v>0</v>
      </c>
      <c r="P262" s="1142"/>
      <c r="Q262" s="1142"/>
      <c r="R262" s="1148">
        <f t="shared" ref="R262:R266" si="401">S262+T262</f>
        <v>0</v>
      </c>
      <c r="S262" s="1142"/>
      <c r="T262" s="1142"/>
      <c r="U262" s="1148">
        <f t="shared" ref="U262:U266" si="402">V262+W262</f>
        <v>0</v>
      </c>
      <c r="V262" s="1142"/>
      <c r="W262" s="1142"/>
      <c r="X262" s="1148">
        <f t="shared" ref="X262:X266" si="403">Y262+Z262</f>
        <v>0</v>
      </c>
      <c r="Y262" s="1142"/>
      <c r="Z262" s="1142"/>
      <c r="AA262" s="1159">
        <f t="shared" si="355"/>
        <v>0</v>
      </c>
      <c r="AB262" s="1159">
        <f t="shared" si="356"/>
        <v>0</v>
      </c>
    </row>
    <row r="263" spans="2:28" s="1134" customFormat="1" ht="12.75" customHeight="1" x14ac:dyDescent="0.2">
      <c r="B263" s="1564"/>
      <c r="C263" s="1138"/>
      <c r="D263" s="1565" t="s">
        <v>448</v>
      </c>
      <c r="E263" s="1139"/>
      <c r="F263" s="1140"/>
      <c r="G263" s="1160">
        <f>+E263*F263</f>
        <v>0</v>
      </c>
      <c r="H263" s="1137"/>
      <c r="I263" s="1137">
        <f t="shared" si="364"/>
        <v>0</v>
      </c>
      <c r="J263" s="1142"/>
      <c r="K263" s="1142"/>
      <c r="L263" s="1137">
        <f t="shared" si="399"/>
        <v>0</v>
      </c>
      <c r="M263" s="1142"/>
      <c r="N263" s="1142"/>
      <c r="O263" s="1137">
        <f t="shared" si="400"/>
        <v>0</v>
      </c>
      <c r="P263" s="1142"/>
      <c r="Q263" s="1142"/>
      <c r="R263" s="1137">
        <f t="shared" si="401"/>
        <v>0</v>
      </c>
      <c r="S263" s="1142"/>
      <c r="T263" s="1142"/>
      <c r="U263" s="1137">
        <f t="shared" si="402"/>
        <v>0</v>
      </c>
      <c r="V263" s="1142"/>
      <c r="W263" s="1142"/>
      <c r="X263" s="1137">
        <f t="shared" si="403"/>
        <v>0</v>
      </c>
      <c r="Y263" s="1142"/>
      <c r="Z263" s="1142"/>
      <c r="AA263" s="1159">
        <f t="shared" si="355"/>
        <v>0</v>
      </c>
      <c r="AB263" s="1159">
        <f t="shared" si="356"/>
        <v>0</v>
      </c>
    </row>
    <row r="264" spans="2:28" s="1134" customFormat="1" ht="12.75" customHeight="1" x14ac:dyDescent="0.2">
      <c r="B264" s="1564"/>
      <c r="C264" s="1138"/>
      <c r="D264" s="1565" t="s">
        <v>448</v>
      </c>
      <c r="E264" s="1139"/>
      <c r="F264" s="1140"/>
      <c r="G264" s="1160">
        <f>+E264*F264</f>
        <v>0</v>
      </c>
      <c r="H264" s="1141"/>
      <c r="I264" s="1142">
        <f t="shared" si="364"/>
        <v>0</v>
      </c>
      <c r="J264" s="1142"/>
      <c r="K264" s="1142"/>
      <c r="L264" s="1142">
        <f t="shared" si="399"/>
        <v>0</v>
      </c>
      <c r="M264" s="1142"/>
      <c r="N264" s="1142"/>
      <c r="O264" s="1142">
        <f t="shared" si="400"/>
        <v>0</v>
      </c>
      <c r="P264" s="1142"/>
      <c r="Q264" s="1142"/>
      <c r="R264" s="1142">
        <f t="shared" si="401"/>
        <v>0</v>
      </c>
      <c r="S264" s="1142"/>
      <c r="T264" s="1142"/>
      <c r="U264" s="1142">
        <f t="shared" si="402"/>
        <v>0</v>
      </c>
      <c r="V264" s="1142"/>
      <c r="W264" s="1142"/>
      <c r="X264" s="1142">
        <f t="shared" si="403"/>
        <v>0</v>
      </c>
      <c r="Y264" s="1142"/>
      <c r="Z264" s="1142"/>
      <c r="AA264" s="1159">
        <f t="shared" si="355"/>
        <v>0</v>
      </c>
      <c r="AB264" s="1159">
        <f t="shared" si="356"/>
        <v>0</v>
      </c>
    </row>
    <row r="265" spans="2:28" s="1134" customFormat="1" ht="12.75" customHeight="1" x14ac:dyDescent="0.2">
      <c r="B265" s="1564"/>
      <c r="C265" s="1138"/>
      <c r="D265" s="1565" t="s">
        <v>448</v>
      </c>
      <c r="E265" s="1139"/>
      <c r="F265" s="1140"/>
      <c r="G265" s="1160">
        <f>+E265*F265</f>
        <v>0</v>
      </c>
      <c r="H265" s="1141"/>
      <c r="I265" s="1142">
        <f t="shared" si="364"/>
        <v>0</v>
      </c>
      <c r="J265" s="1142"/>
      <c r="K265" s="1142"/>
      <c r="L265" s="1142">
        <f t="shared" si="399"/>
        <v>0</v>
      </c>
      <c r="M265" s="1142"/>
      <c r="N265" s="1142"/>
      <c r="O265" s="1142">
        <f t="shared" si="400"/>
        <v>0</v>
      </c>
      <c r="P265" s="1142"/>
      <c r="Q265" s="1142"/>
      <c r="R265" s="1142">
        <f t="shared" si="401"/>
        <v>0</v>
      </c>
      <c r="S265" s="1142"/>
      <c r="T265" s="1142"/>
      <c r="U265" s="1142">
        <f t="shared" si="402"/>
        <v>0</v>
      </c>
      <c r="V265" s="1142"/>
      <c r="W265" s="1142"/>
      <c r="X265" s="1142">
        <f t="shared" si="403"/>
        <v>0</v>
      </c>
      <c r="Y265" s="1142"/>
      <c r="Z265" s="1142"/>
      <c r="AA265" s="1159">
        <f t="shared" si="355"/>
        <v>0</v>
      </c>
      <c r="AB265" s="1159">
        <f t="shared" si="356"/>
        <v>0</v>
      </c>
    </row>
    <row r="266" spans="2:28" s="1134" customFormat="1" ht="12.75" customHeight="1" x14ac:dyDescent="0.2">
      <c r="B266" s="1563"/>
      <c r="C266" s="1143"/>
      <c r="D266" s="1566" t="s">
        <v>448</v>
      </c>
      <c r="E266" s="1144"/>
      <c r="F266" s="1145"/>
      <c r="G266" s="1161">
        <f>+E266*F266</f>
        <v>0</v>
      </c>
      <c r="H266" s="1146"/>
      <c r="I266" s="1147">
        <f t="shared" si="364"/>
        <v>0</v>
      </c>
      <c r="J266" s="1147"/>
      <c r="K266" s="1147"/>
      <c r="L266" s="1147">
        <f t="shared" si="399"/>
        <v>0</v>
      </c>
      <c r="M266" s="1147"/>
      <c r="N266" s="1147"/>
      <c r="O266" s="1147">
        <f t="shared" si="400"/>
        <v>0</v>
      </c>
      <c r="P266" s="1147"/>
      <c r="Q266" s="1147"/>
      <c r="R266" s="1147">
        <f t="shared" si="401"/>
        <v>0</v>
      </c>
      <c r="S266" s="1147"/>
      <c r="T266" s="1147"/>
      <c r="U266" s="1147">
        <f t="shared" si="402"/>
        <v>0</v>
      </c>
      <c r="V266" s="1147"/>
      <c r="W266" s="1147"/>
      <c r="X266" s="1147">
        <f t="shared" si="403"/>
        <v>0</v>
      </c>
      <c r="Y266" s="1147"/>
      <c r="Z266" s="1147"/>
      <c r="AA266" s="1159">
        <f t="shared" si="355"/>
        <v>0</v>
      </c>
      <c r="AB266" s="1159">
        <f t="shared" si="356"/>
        <v>0</v>
      </c>
    </row>
    <row r="267" spans="2:28" s="1134" customFormat="1" ht="12.75" customHeight="1" x14ac:dyDescent="0.15">
      <c r="B267" s="1135" t="s">
        <v>419</v>
      </c>
      <c r="C267" s="286" t="s">
        <v>643</v>
      </c>
      <c r="D267" s="14"/>
      <c r="E267" s="1136"/>
      <c r="F267" s="1137"/>
      <c r="G267" s="623">
        <f t="shared" ref="G267:I267" si="404">SUM(G268:G272)</f>
        <v>0</v>
      </c>
      <c r="H267" s="16">
        <f t="shared" si="404"/>
        <v>0</v>
      </c>
      <c r="I267" s="16">
        <f t="shared" si="404"/>
        <v>0</v>
      </c>
      <c r="J267" s="20">
        <f t="shared" ref="J267:K267" si="405">SUM(J268:J272)</f>
        <v>0</v>
      </c>
      <c r="K267" s="20">
        <f t="shared" si="405"/>
        <v>0</v>
      </c>
      <c r="L267" s="16">
        <f t="shared" ref="L267" si="406">SUM(L268:L272)</f>
        <v>0</v>
      </c>
      <c r="M267" s="20">
        <f t="shared" ref="M267:N267" si="407">SUM(M268:M272)</f>
        <v>0</v>
      </c>
      <c r="N267" s="20">
        <f t="shared" si="407"/>
        <v>0</v>
      </c>
      <c r="O267" s="16">
        <f t="shared" ref="O267" si="408">SUM(O268:O272)</f>
        <v>0</v>
      </c>
      <c r="P267" s="20">
        <f t="shared" ref="P267:Q267" si="409">SUM(P268:P272)</f>
        <v>0</v>
      </c>
      <c r="Q267" s="20">
        <f t="shared" si="409"/>
        <v>0</v>
      </c>
      <c r="R267" s="16">
        <f t="shared" ref="R267" si="410">SUM(R268:R272)</f>
        <v>0</v>
      </c>
      <c r="S267" s="20">
        <f t="shared" ref="S267:T267" si="411">SUM(S268:S272)</f>
        <v>0</v>
      </c>
      <c r="T267" s="20">
        <f t="shared" si="411"/>
        <v>0</v>
      </c>
      <c r="U267" s="16">
        <f t="shared" ref="U267" si="412">SUM(U268:U272)</f>
        <v>0</v>
      </c>
      <c r="V267" s="20">
        <f t="shared" ref="V267:W267" si="413">SUM(V268:V272)</f>
        <v>0</v>
      </c>
      <c r="W267" s="20">
        <f t="shared" si="413"/>
        <v>0</v>
      </c>
      <c r="X267" s="16">
        <f t="shared" ref="X267" si="414">SUM(X268:X272)</f>
        <v>0</v>
      </c>
      <c r="Y267" s="20">
        <f t="shared" ref="Y267:Z267" si="415">SUM(Y268:Y272)</f>
        <v>0</v>
      </c>
      <c r="Z267" s="20">
        <f t="shared" si="415"/>
        <v>0</v>
      </c>
      <c r="AA267" s="1159">
        <f t="shared" si="355"/>
        <v>0</v>
      </c>
      <c r="AB267" s="1159">
        <f t="shared" si="356"/>
        <v>0</v>
      </c>
    </row>
    <row r="268" spans="2:28" s="1134" customFormat="1" ht="12.75" customHeight="1" x14ac:dyDescent="0.2">
      <c r="B268" s="1564"/>
      <c r="C268" s="1138"/>
      <c r="D268" s="1565" t="s">
        <v>448</v>
      </c>
      <c r="E268" s="1139"/>
      <c r="F268" s="1140"/>
      <c r="G268" s="1160">
        <f>+E268*F268</f>
        <v>0</v>
      </c>
      <c r="H268" s="1137"/>
      <c r="I268" s="1148">
        <f t="shared" si="364"/>
        <v>0</v>
      </c>
      <c r="J268" s="1137"/>
      <c r="K268" s="1137"/>
      <c r="L268" s="1148">
        <f t="shared" ref="L268:L272" si="416">M268+N268</f>
        <v>0</v>
      </c>
      <c r="M268" s="1137"/>
      <c r="N268" s="1137"/>
      <c r="O268" s="1148">
        <f t="shared" ref="O268:O272" si="417">P268+Q268</f>
        <v>0</v>
      </c>
      <c r="P268" s="1137"/>
      <c r="Q268" s="1137"/>
      <c r="R268" s="1148">
        <f t="shared" ref="R268:R272" si="418">S268+T268</f>
        <v>0</v>
      </c>
      <c r="S268" s="1137"/>
      <c r="T268" s="1137"/>
      <c r="U268" s="1148">
        <f t="shared" ref="U268:U272" si="419">V268+W268</f>
        <v>0</v>
      </c>
      <c r="V268" s="1137"/>
      <c r="W268" s="1137"/>
      <c r="X268" s="1148">
        <f t="shared" ref="X268:X272" si="420">Y268+Z268</f>
        <v>0</v>
      </c>
      <c r="Y268" s="1137"/>
      <c r="Z268" s="1137"/>
      <c r="AA268" s="1159">
        <f t="shared" si="355"/>
        <v>0</v>
      </c>
      <c r="AB268" s="1159">
        <f t="shared" si="356"/>
        <v>0</v>
      </c>
    </row>
    <row r="269" spans="2:28" s="1134" customFormat="1" ht="12.75" customHeight="1" x14ac:dyDescent="0.2">
      <c r="B269" s="1564"/>
      <c r="C269" s="1138"/>
      <c r="D269" s="1565" t="s">
        <v>448</v>
      </c>
      <c r="E269" s="1139"/>
      <c r="F269" s="1140"/>
      <c r="G269" s="1160">
        <f>+E269*F269</f>
        <v>0</v>
      </c>
      <c r="H269" s="1137"/>
      <c r="I269" s="1137">
        <f t="shared" si="364"/>
        <v>0</v>
      </c>
      <c r="J269" s="1137"/>
      <c r="K269" s="1137"/>
      <c r="L269" s="1137">
        <f t="shared" si="416"/>
        <v>0</v>
      </c>
      <c r="M269" s="1137"/>
      <c r="N269" s="1137"/>
      <c r="O269" s="1137">
        <f t="shared" si="417"/>
        <v>0</v>
      </c>
      <c r="P269" s="1137"/>
      <c r="Q269" s="1137"/>
      <c r="R269" s="1137">
        <f t="shared" si="418"/>
        <v>0</v>
      </c>
      <c r="S269" s="1137"/>
      <c r="T269" s="1137"/>
      <c r="U269" s="1137">
        <f t="shared" si="419"/>
        <v>0</v>
      </c>
      <c r="V269" s="1137"/>
      <c r="W269" s="1137"/>
      <c r="X269" s="1137">
        <f t="shared" si="420"/>
        <v>0</v>
      </c>
      <c r="Y269" s="1137"/>
      <c r="Z269" s="1137"/>
      <c r="AA269" s="1159">
        <f t="shared" si="355"/>
        <v>0</v>
      </c>
      <c r="AB269" s="1159">
        <f t="shared" si="356"/>
        <v>0</v>
      </c>
    </row>
    <row r="270" spans="2:28" s="1134" customFormat="1" ht="12.75" customHeight="1" x14ac:dyDescent="0.2">
      <c r="B270" s="1564"/>
      <c r="C270" s="1138"/>
      <c r="D270" s="1565" t="s">
        <v>448</v>
      </c>
      <c r="E270" s="1139"/>
      <c r="F270" s="1140"/>
      <c r="G270" s="1160">
        <f>+E270*F270</f>
        <v>0</v>
      </c>
      <c r="H270" s="1141"/>
      <c r="I270" s="1142">
        <f t="shared" si="364"/>
        <v>0</v>
      </c>
      <c r="J270" s="1142"/>
      <c r="K270" s="1142"/>
      <c r="L270" s="1142">
        <f t="shared" si="416"/>
        <v>0</v>
      </c>
      <c r="M270" s="1142"/>
      <c r="N270" s="1142"/>
      <c r="O270" s="1142">
        <f t="shared" si="417"/>
        <v>0</v>
      </c>
      <c r="P270" s="1142"/>
      <c r="Q270" s="1142"/>
      <c r="R270" s="1142">
        <f t="shared" si="418"/>
        <v>0</v>
      </c>
      <c r="S270" s="1142"/>
      <c r="T270" s="1142"/>
      <c r="U270" s="1142">
        <f t="shared" si="419"/>
        <v>0</v>
      </c>
      <c r="V270" s="1142"/>
      <c r="W270" s="1142"/>
      <c r="X270" s="1142">
        <f t="shared" si="420"/>
        <v>0</v>
      </c>
      <c r="Y270" s="1142"/>
      <c r="Z270" s="1142"/>
      <c r="AA270" s="1159">
        <f t="shared" si="355"/>
        <v>0</v>
      </c>
      <c r="AB270" s="1159">
        <f t="shared" si="356"/>
        <v>0</v>
      </c>
    </row>
    <row r="271" spans="2:28" s="1134" customFormat="1" ht="12.75" customHeight="1" x14ac:dyDescent="0.2">
      <c r="B271" s="1564"/>
      <c r="C271" s="1138"/>
      <c r="D271" s="1565" t="s">
        <v>448</v>
      </c>
      <c r="E271" s="1139"/>
      <c r="F271" s="1140"/>
      <c r="G271" s="1160">
        <f>+E271*F271</f>
        <v>0</v>
      </c>
      <c r="H271" s="1141"/>
      <c r="I271" s="1142">
        <f t="shared" si="364"/>
        <v>0</v>
      </c>
      <c r="J271" s="1142"/>
      <c r="K271" s="1142"/>
      <c r="L271" s="1142">
        <f t="shared" si="416"/>
        <v>0</v>
      </c>
      <c r="M271" s="1142"/>
      <c r="N271" s="1142"/>
      <c r="O271" s="1142">
        <f t="shared" si="417"/>
        <v>0</v>
      </c>
      <c r="P271" s="1142"/>
      <c r="Q271" s="1142"/>
      <c r="R271" s="1142">
        <f t="shared" si="418"/>
        <v>0</v>
      </c>
      <c r="S271" s="1142"/>
      <c r="T271" s="1142"/>
      <c r="U271" s="1142">
        <f t="shared" si="419"/>
        <v>0</v>
      </c>
      <c r="V271" s="1142"/>
      <c r="W271" s="1142"/>
      <c r="X271" s="1142">
        <f t="shared" si="420"/>
        <v>0</v>
      </c>
      <c r="Y271" s="1142"/>
      <c r="Z271" s="1142"/>
      <c r="AA271" s="1159">
        <f t="shared" si="355"/>
        <v>0</v>
      </c>
      <c r="AB271" s="1159">
        <f t="shared" si="356"/>
        <v>0</v>
      </c>
    </row>
    <row r="272" spans="2:28" s="1134" customFormat="1" ht="12.75" customHeight="1" x14ac:dyDescent="0.2">
      <c r="B272" s="1563"/>
      <c r="C272" s="1143"/>
      <c r="D272" s="1566" t="s">
        <v>448</v>
      </c>
      <c r="E272" s="1144"/>
      <c r="F272" s="1145"/>
      <c r="G272" s="1160">
        <f>+E272*F272</f>
        <v>0</v>
      </c>
      <c r="H272" s="1141"/>
      <c r="I272" s="1147">
        <f t="shared" si="364"/>
        <v>0</v>
      </c>
      <c r="J272" s="1142"/>
      <c r="K272" s="1142"/>
      <c r="L272" s="1147">
        <f t="shared" si="416"/>
        <v>0</v>
      </c>
      <c r="M272" s="1142"/>
      <c r="N272" s="1142"/>
      <c r="O272" s="1147">
        <f t="shared" si="417"/>
        <v>0</v>
      </c>
      <c r="P272" s="1142"/>
      <c r="Q272" s="1142"/>
      <c r="R272" s="1147">
        <f t="shared" si="418"/>
        <v>0</v>
      </c>
      <c r="S272" s="1142"/>
      <c r="T272" s="1142"/>
      <c r="U272" s="1147">
        <f t="shared" si="419"/>
        <v>0</v>
      </c>
      <c r="V272" s="1142"/>
      <c r="W272" s="1142"/>
      <c r="X272" s="1147">
        <f t="shared" si="420"/>
        <v>0</v>
      </c>
      <c r="Y272" s="1142"/>
      <c r="Z272" s="1142"/>
      <c r="AA272" s="1159">
        <f t="shared" si="355"/>
        <v>0</v>
      </c>
      <c r="AB272" s="1159">
        <f t="shared" si="356"/>
        <v>0</v>
      </c>
    </row>
    <row r="273" spans="2:28" s="1151" customFormat="1" ht="26.25" customHeight="1" x14ac:dyDescent="0.15">
      <c r="B273" s="52">
        <f>+'CRONOGRAMA ACTIVIDADES'!C114</f>
        <v>0</v>
      </c>
      <c r="C273" s="232" t="str">
        <f>+'CRONOGRAMA ACTIVIDADES'!B114</f>
        <v>4.2.4</v>
      </c>
      <c r="D273" s="625" t="str">
        <f>+'CRONOGRAMA ACTIVIDADES'!D114</f>
        <v>Unidad medida</v>
      </c>
      <c r="E273" s="626">
        <f>+'CRONOGRAMA ACTIVIDADES'!E114</f>
        <v>0</v>
      </c>
      <c r="F273" s="624"/>
      <c r="G273" s="624">
        <f t="shared" ref="G273:Z273" si="421">+G275+G281+G287+G293+G299</f>
        <v>0</v>
      </c>
      <c r="H273" s="12">
        <f t="shared" si="421"/>
        <v>0</v>
      </c>
      <c r="I273" s="12">
        <f t="shared" si="421"/>
        <v>0</v>
      </c>
      <c r="J273" s="12">
        <f t="shared" si="421"/>
        <v>0</v>
      </c>
      <c r="K273" s="12">
        <f t="shared" si="421"/>
        <v>0</v>
      </c>
      <c r="L273" s="12">
        <f t="shared" si="421"/>
        <v>0</v>
      </c>
      <c r="M273" s="12">
        <f t="shared" si="421"/>
        <v>0</v>
      </c>
      <c r="N273" s="12">
        <f t="shared" si="421"/>
        <v>0</v>
      </c>
      <c r="O273" s="12">
        <f t="shared" si="421"/>
        <v>0</v>
      </c>
      <c r="P273" s="12">
        <f t="shared" si="421"/>
        <v>0</v>
      </c>
      <c r="Q273" s="12">
        <f t="shared" si="421"/>
        <v>0</v>
      </c>
      <c r="R273" s="12">
        <f t="shared" si="421"/>
        <v>0</v>
      </c>
      <c r="S273" s="12">
        <f t="shared" si="421"/>
        <v>0</v>
      </c>
      <c r="T273" s="12">
        <f t="shared" si="421"/>
        <v>0</v>
      </c>
      <c r="U273" s="12">
        <f t="shared" si="421"/>
        <v>0</v>
      </c>
      <c r="V273" s="12">
        <f t="shared" si="421"/>
        <v>0</v>
      </c>
      <c r="W273" s="12">
        <f t="shared" si="421"/>
        <v>0</v>
      </c>
      <c r="X273" s="12">
        <f t="shared" si="421"/>
        <v>0</v>
      </c>
      <c r="Y273" s="12">
        <f t="shared" si="421"/>
        <v>0</v>
      </c>
      <c r="Z273" s="12">
        <f t="shared" si="421"/>
        <v>0</v>
      </c>
      <c r="AA273" s="1159">
        <f>X273+U273+R273+O273+L273+I273+H273</f>
        <v>0</v>
      </c>
      <c r="AB273" s="1159">
        <f>+AA273-G273</f>
        <v>0</v>
      </c>
    </row>
    <row r="274" spans="2:28" s="1134" customFormat="1" ht="26.25" customHeight="1" x14ac:dyDescent="0.15">
      <c r="B274" s="633" t="s">
        <v>768</v>
      </c>
      <c r="C274" s="634"/>
      <c r="D274" s="2014"/>
      <c r="E274" s="2015"/>
      <c r="F274" s="2015"/>
      <c r="G274" s="2015"/>
      <c r="H274" s="2015"/>
      <c r="I274" s="2015"/>
      <c r="J274" s="2015"/>
      <c r="K274" s="2015"/>
      <c r="L274" s="2015"/>
      <c r="M274" s="2015"/>
      <c r="N274" s="2015"/>
      <c r="O274" s="2015"/>
      <c r="P274" s="2015"/>
      <c r="Q274" s="2015"/>
      <c r="R274" s="2015"/>
      <c r="S274" s="2015"/>
      <c r="T274" s="2015"/>
      <c r="U274" s="2015"/>
      <c r="V274" s="2015"/>
      <c r="W274" s="2015"/>
      <c r="X274" s="2015"/>
      <c r="Y274" s="2015"/>
      <c r="Z274" s="2016"/>
      <c r="AA274" s="1163"/>
      <c r="AB274" s="1163"/>
    </row>
    <row r="275" spans="2:28" s="1134" customFormat="1" ht="12.75" customHeight="1" x14ac:dyDescent="0.15">
      <c r="B275" s="1135" t="s">
        <v>419</v>
      </c>
      <c r="C275" s="286" t="s">
        <v>644</v>
      </c>
      <c r="D275" s="14"/>
      <c r="E275" s="1136"/>
      <c r="F275" s="1137"/>
      <c r="G275" s="623">
        <f t="shared" ref="G275:H275" si="422">SUM(G276:G280)</f>
        <v>0</v>
      </c>
      <c r="H275" s="16">
        <f t="shared" si="422"/>
        <v>0</v>
      </c>
      <c r="I275" s="16">
        <f t="shared" ref="I275" si="423">SUM(I276:I280)</f>
        <v>0</v>
      </c>
      <c r="J275" s="16">
        <f t="shared" ref="J275:K275" si="424">SUM(J276:J280)</f>
        <v>0</v>
      </c>
      <c r="K275" s="16">
        <f t="shared" si="424"/>
        <v>0</v>
      </c>
      <c r="L275" s="16">
        <f t="shared" ref="L275" si="425">SUM(L276:L280)</f>
        <v>0</v>
      </c>
      <c r="M275" s="16">
        <f t="shared" ref="M275:N275" si="426">SUM(M276:M280)</f>
        <v>0</v>
      </c>
      <c r="N275" s="16">
        <f t="shared" si="426"/>
        <v>0</v>
      </c>
      <c r="O275" s="16">
        <f t="shared" ref="O275" si="427">SUM(O276:O280)</f>
        <v>0</v>
      </c>
      <c r="P275" s="16">
        <f t="shared" ref="P275:Q275" si="428">SUM(P276:P280)</f>
        <v>0</v>
      </c>
      <c r="Q275" s="16">
        <f t="shared" si="428"/>
        <v>0</v>
      </c>
      <c r="R275" s="16">
        <f t="shared" ref="R275" si="429">SUM(R276:R280)</f>
        <v>0</v>
      </c>
      <c r="S275" s="16">
        <f t="shared" ref="S275:T275" si="430">SUM(S276:S280)</f>
        <v>0</v>
      </c>
      <c r="T275" s="16">
        <f t="shared" si="430"/>
        <v>0</v>
      </c>
      <c r="U275" s="16">
        <f t="shared" ref="U275" si="431">SUM(U276:U280)</f>
        <v>0</v>
      </c>
      <c r="V275" s="16">
        <f t="shared" ref="V275:W275" si="432">SUM(V276:V280)</f>
        <v>0</v>
      </c>
      <c r="W275" s="16">
        <f t="shared" si="432"/>
        <v>0</v>
      </c>
      <c r="X275" s="16">
        <f t="shared" ref="X275" si="433">SUM(X276:X280)</f>
        <v>0</v>
      </c>
      <c r="Y275" s="16">
        <f t="shared" ref="Y275:Z275" si="434">SUM(Y276:Y280)</f>
        <v>0</v>
      </c>
      <c r="Z275" s="16">
        <f t="shared" si="434"/>
        <v>0</v>
      </c>
      <c r="AA275" s="1159">
        <f t="shared" ref="AA275:AA304" si="435">X275+U275+R275+O275+L275+I275+H275</f>
        <v>0</v>
      </c>
      <c r="AB275" s="1159">
        <f t="shared" ref="AB275:AB304" si="436">+AA275-G275</f>
        <v>0</v>
      </c>
    </row>
    <row r="276" spans="2:28" s="1134" customFormat="1" ht="12.75" customHeight="1" x14ac:dyDescent="0.2">
      <c r="B276" s="1564"/>
      <c r="C276" s="1138"/>
      <c r="D276" s="1565" t="s">
        <v>448</v>
      </c>
      <c r="E276" s="1139"/>
      <c r="F276" s="1140"/>
      <c r="G276" s="1160">
        <f>+E276*F276</f>
        <v>0</v>
      </c>
      <c r="H276" s="1137"/>
      <c r="I276" s="1137">
        <f t="shared" ref="I276:I280" si="437">J276+K276</f>
        <v>0</v>
      </c>
      <c r="J276" s="1137"/>
      <c r="K276" s="1137"/>
      <c r="L276" s="1137">
        <f t="shared" ref="L276:L280" si="438">M276+N276</f>
        <v>0</v>
      </c>
      <c r="M276" s="1137"/>
      <c r="N276" s="1137"/>
      <c r="O276" s="1137">
        <f t="shared" ref="O276:O280" si="439">P276+Q276</f>
        <v>0</v>
      </c>
      <c r="P276" s="1137"/>
      <c r="Q276" s="1137"/>
      <c r="R276" s="1137">
        <f t="shared" ref="R276:R280" si="440">S276+T276</f>
        <v>0</v>
      </c>
      <c r="S276" s="1137"/>
      <c r="T276" s="1137"/>
      <c r="U276" s="1137">
        <f t="shared" ref="U276:U280" si="441">V276+W276</f>
        <v>0</v>
      </c>
      <c r="V276" s="1137"/>
      <c r="W276" s="1137"/>
      <c r="X276" s="1137">
        <f t="shared" ref="X276:X280" si="442">Y276+Z276</f>
        <v>0</v>
      </c>
      <c r="Y276" s="1137"/>
      <c r="Z276" s="1137"/>
      <c r="AA276" s="1159">
        <f t="shared" si="435"/>
        <v>0</v>
      </c>
      <c r="AB276" s="1159">
        <f t="shared" si="436"/>
        <v>0</v>
      </c>
    </row>
    <row r="277" spans="2:28" s="1134" customFormat="1" ht="12.75" customHeight="1" x14ac:dyDescent="0.2">
      <c r="B277" s="1564"/>
      <c r="C277" s="1138"/>
      <c r="D277" s="1565" t="s">
        <v>448</v>
      </c>
      <c r="E277" s="1139"/>
      <c r="F277" s="1140"/>
      <c r="G277" s="1160">
        <f>+E277*F277</f>
        <v>0</v>
      </c>
      <c r="H277" s="1137"/>
      <c r="I277" s="1137">
        <f t="shared" si="437"/>
        <v>0</v>
      </c>
      <c r="J277" s="1137"/>
      <c r="K277" s="1137"/>
      <c r="L277" s="1137">
        <f t="shared" si="438"/>
        <v>0</v>
      </c>
      <c r="M277" s="1137"/>
      <c r="N277" s="1137"/>
      <c r="O277" s="1137">
        <f t="shared" si="439"/>
        <v>0</v>
      </c>
      <c r="P277" s="1137"/>
      <c r="Q277" s="1137"/>
      <c r="R277" s="1137">
        <f t="shared" si="440"/>
        <v>0</v>
      </c>
      <c r="S277" s="1137"/>
      <c r="T277" s="1137"/>
      <c r="U277" s="1137">
        <f t="shared" si="441"/>
        <v>0</v>
      </c>
      <c r="V277" s="1137"/>
      <c r="W277" s="1137"/>
      <c r="X277" s="1137">
        <f t="shared" si="442"/>
        <v>0</v>
      </c>
      <c r="Y277" s="1137"/>
      <c r="Z277" s="1137"/>
      <c r="AA277" s="1159">
        <f t="shared" si="435"/>
        <v>0</v>
      </c>
      <c r="AB277" s="1159">
        <f t="shared" si="436"/>
        <v>0</v>
      </c>
    </row>
    <row r="278" spans="2:28" s="1134" customFormat="1" ht="12.75" customHeight="1" x14ac:dyDescent="0.2">
      <c r="B278" s="1564"/>
      <c r="C278" s="1138"/>
      <c r="D278" s="1565" t="s">
        <v>448</v>
      </c>
      <c r="E278" s="1139"/>
      <c r="F278" s="1140"/>
      <c r="G278" s="1160">
        <f>+E278*F278</f>
        <v>0</v>
      </c>
      <c r="H278" s="1141"/>
      <c r="I278" s="1142">
        <f t="shared" si="437"/>
        <v>0</v>
      </c>
      <c r="J278" s="1142"/>
      <c r="K278" s="1142"/>
      <c r="L278" s="1142">
        <f t="shared" si="438"/>
        <v>0</v>
      </c>
      <c r="M278" s="1142"/>
      <c r="N278" s="1142"/>
      <c r="O278" s="1142">
        <f t="shared" si="439"/>
        <v>0</v>
      </c>
      <c r="P278" s="1142"/>
      <c r="Q278" s="1142"/>
      <c r="R278" s="1142">
        <f t="shared" si="440"/>
        <v>0</v>
      </c>
      <c r="S278" s="1142"/>
      <c r="T278" s="1142"/>
      <c r="U278" s="1142">
        <f t="shared" si="441"/>
        <v>0</v>
      </c>
      <c r="V278" s="1142"/>
      <c r="W278" s="1142"/>
      <c r="X278" s="1142">
        <f t="shared" si="442"/>
        <v>0</v>
      </c>
      <c r="Y278" s="1142"/>
      <c r="Z278" s="1142"/>
      <c r="AA278" s="1159">
        <f t="shared" si="435"/>
        <v>0</v>
      </c>
      <c r="AB278" s="1159">
        <f t="shared" si="436"/>
        <v>0</v>
      </c>
    </row>
    <row r="279" spans="2:28" s="1134" customFormat="1" ht="12.75" customHeight="1" x14ac:dyDescent="0.2">
      <c r="B279" s="1564"/>
      <c r="C279" s="1138"/>
      <c r="D279" s="1565" t="s">
        <v>448</v>
      </c>
      <c r="E279" s="1139"/>
      <c r="F279" s="1140"/>
      <c r="G279" s="1160">
        <f>+E279*F279</f>
        <v>0</v>
      </c>
      <c r="H279" s="1141"/>
      <c r="I279" s="1142">
        <f t="shared" si="437"/>
        <v>0</v>
      </c>
      <c r="J279" s="1142"/>
      <c r="K279" s="1142"/>
      <c r="L279" s="1142">
        <f t="shared" si="438"/>
        <v>0</v>
      </c>
      <c r="M279" s="1142"/>
      <c r="N279" s="1142"/>
      <c r="O279" s="1142">
        <f t="shared" si="439"/>
        <v>0</v>
      </c>
      <c r="P279" s="1142"/>
      <c r="Q279" s="1142"/>
      <c r="R279" s="1142">
        <f t="shared" si="440"/>
        <v>0</v>
      </c>
      <c r="S279" s="1142"/>
      <c r="T279" s="1142"/>
      <c r="U279" s="1142">
        <f t="shared" si="441"/>
        <v>0</v>
      </c>
      <c r="V279" s="1142"/>
      <c r="W279" s="1142"/>
      <c r="X279" s="1142">
        <f t="shared" si="442"/>
        <v>0</v>
      </c>
      <c r="Y279" s="1142"/>
      <c r="Z279" s="1142"/>
      <c r="AA279" s="1159">
        <f t="shared" si="435"/>
        <v>0</v>
      </c>
      <c r="AB279" s="1159">
        <f t="shared" si="436"/>
        <v>0</v>
      </c>
    </row>
    <row r="280" spans="2:28" s="1134" customFormat="1" ht="12.75" customHeight="1" x14ac:dyDescent="0.2">
      <c r="B280" s="1563"/>
      <c r="C280" s="1143"/>
      <c r="D280" s="1566" t="s">
        <v>448</v>
      </c>
      <c r="E280" s="1144"/>
      <c r="F280" s="1145"/>
      <c r="G280" s="1161">
        <f>+E280*F280</f>
        <v>0</v>
      </c>
      <c r="H280" s="1146"/>
      <c r="I280" s="1147">
        <f t="shared" si="437"/>
        <v>0</v>
      </c>
      <c r="J280" s="1147"/>
      <c r="K280" s="1147"/>
      <c r="L280" s="1147">
        <f t="shared" si="438"/>
        <v>0</v>
      </c>
      <c r="M280" s="1147"/>
      <c r="N280" s="1147"/>
      <c r="O280" s="1147">
        <f t="shared" si="439"/>
        <v>0</v>
      </c>
      <c r="P280" s="1147"/>
      <c r="Q280" s="1147"/>
      <c r="R280" s="1147">
        <f t="shared" si="440"/>
        <v>0</v>
      </c>
      <c r="S280" s="1147"/>
      <c r="T280" s="1147"/>
      <c r="U280" s="1147">
        <f t="shared" si="441"/>
        <v>0</v>
      </c>
      <c r="V280" s="1147"/>
      <c r="W280" s="1147"/>
      <c r="X280" s="1147">
        <f t="shared" si="442"/>
        <v>0</v>
      </c>
      <c r="Y280" s="1147"/>
      <c r="Z280" s="1147"/>
      <c r="AA280" s="1159">
        <f t="shared" si="435"/>
        <v>0</v>
      </c>
      <c r="AB280" s="1159">
        <f t="shared" si="436"/>
        <v>0</v>
      </c>
    </row>
    <row r="281" spans="2:28" s="1134" customFormat="1" ht="12.75" customHeight="1" x14ac:dyDescent="0.15">
      <c r="B281" s="1135" t="s">
        <v>419</v>
      </c>
      <c r="C281" s="286" t="s">
        <v>645</v>
      </c>
      <c r="D281" s="14"/>
      <c r="E281" s="1136"/>
      <c r="F281" s="1137"/>
      <c r="G281" s="623">
        <f t="shared" ref="G281:Z281" si="443">SUM(G282:G286)</f>
        <v>0</v>
      </c>
      <c r="H281" s="16">
        <f t="shared" si="443"/>
        <v>0</v>
      </c>
      <c r="I281" s="16">
        <f t="shared" si="443"/>
        <v>0</v>
      </c>
      <c r="J281" s="16">
        <f t="shared" si="443"/>
        <v>0</v>
      </c>
      <c r="K281" s="16">
        <f t="shared" si="443"/>
        <v>0</v>
      </c>
      <c r="L281" s="16">
        <f t="shared" si="443"/>
        <v>0</v>
      </c>
      <c r="M281" s="16">
        <f t="shared" si="443"/>
        <v>0</v>
      </c>
      <c r="N281" s="16">
        <f t="shared" si="443"/>
        <v>0</v>
      </c>
      <c r="O281" s="16">
        <f t="shared" si="443"/>
        <v>0</v>
      </c>
      <c r="P281" s="16">
        <f t="shared" si="443"/>
        <v>0</v>
      </c>
      <c r="Q281" s="16">
        <f t="shared" si="443"/>
        <v>0</v>
      </c>
      <c r="R281" s="16">
        <f t="shared" si="443"/>
        <v>0</v>
      </c>
      <c r="S281" s="16">
        <f t="shared" si="443"/>
        <v>0</v>
      </c>
      <c r="T281" s="16">
        <f t="shared" si="443"/>
        <v>0</v>
      </c>
      <c r="U281" s="16">
        <f t="shared" si="443"/>
        <v>0</v>
      </c>
      <c r="V281" s="16">
        <f t="shared" si="443"/>
        <v>0</v>
      </c>
      <c r="W281" s="16">
        <f t="shared" si="443"/>
        <v>0</v>
      </c>
      <c r="X281" s="16">
        <f t="shared" si="443"/>
        <v>0</v>
      </c>
      <c r="Y281" s="16">
        <f t="shared" si="443"/>
        <v>0</v>
      </c>
      <c r="Z281" s="16">
        <f t="shared" si="443"/>
        <v>0</v>
      </c>
      <c r="AA281" s="1159">
        <f t="shared" si="435"/>
        <v>0</v>
      </c>
      <c r="AB281" s="1159">
        <f t="shared" si="436"/>
        <v>0</v>
      </c>
    </row>
    <row r="282" spans="2:28" s="1134" customFormat="1" ht="12.75" customHeight="1" x14ac:dyDescent="0.2">
      <c r="B282" s="1564"/>
      <c r="C282" s="1138"/>
      <c r="D282" s="1565" t="s">
        <v>448</v>
      </c>
      <c r="E282" s="1139"/>
      <c r="F282" s="1140"/>
      <c r="G282" s="1160">
        <f>+E282*F282</f>
        <v>0</v>
      </c>
      <c r="H282" s="1140"/>
      <c r="I282" s="1148">
        <f t="shared" ref="I282:I304" si="444">J282+K282</f>
        <v>0</v>
      </c>
      <c r="J282" s="1148"/>
      <c r="K282" s="1148"/>
      <c r="L282" s="1148">
        <f t="shared" ref="L282:L286" si="445">M282+N282</f>
        <v>0</v>
      </c>
      <c r="M282" s="1148"/>
      <c r="N282" s="1148"/>
      <c r="O282" s="1148">
        <f t="shared" ref="O282:O286" si="446">P282+Q282</f>
        <v>0</v>
      </c>
      <c r="P282" s="1148"/>
      <c r="Q282" s="1148"/>
      <c r="R282" s="1148">
        <f t="shared" ref="R282:R286" si="447">S282+T282</f>
        <v>0</v>
      </c>
      <c r="S282" s="1148"/>
      <c r="T282" s="1148"/>
      <c r="U282" s="1148">
        <f t="shared" ref="U282:U286" si="448">V282+W282</f>
        <v>0</v>
      </c>
      <c r="V282" s="1148"/>
      <c r="W282" s="1148"/>
      <c r="X282" s="1148">
        <f t="shared" ref="X282:X286" si="449">Y282+Z282</f>
        <v>0</v>
      </c>
      <c r="Y282" s="1148"/>
      <c r="Z282" s="1148"/>
      <c r="AA282" s="1159">
        <f t="shared" si="435"/>
        <v>0</v>
      </c>
      <c r="AB282" s="1159">
        <f t="shared" si="436"/>
        <v>0</v>
      </c>
    </row>
    <row r="283" spans="2:28" s="1134" customFormat="1" ht="12.75" customHeight="1" x14ac:dyDescent="0.2">
      <c r="B283" s="1564"/>
      <c r="C283" s="1138"/>
      <c r="D283" s="1565" t="s">
        <v>448</v>
      </c>
      <c r="E283" s="1139"/>
      <c r="F283" s="1140"/>
      <c r="G283" s="1160">
        <f>+E283*F283</f>
        <v>0</v>
      </c>
      <c r="H283" s="1149"/>
      <c r="I283" s="1137">
        <f t="shared" si="444"/>
        <v>0</v>
      </c>
      <c r="J283" s="1137"/>
      <c r="K283" s="1137"/>
      <c r="L283" s="1137">
        <f t="shared" si="445"/>
        <v>0</v>
      </c>
      <c r="M283" s="1137"/>
      <c r="N283" s="1137"/>
      <c r="O283" s="1137">
        <f t="shared" si="446"/>
        <v>0</v>
      </c>
      <c r="P283" s="1137"/>
      <c r="Q283" s="1137"/>
      <c r="R283" s="1137">
        <f t="shared" si="447"/>
        <v>0</v>
      </c>
      <c r="S283" s="1137"/>
      <c r="T283" s="1137"/>
      <c r="U283" s="1137">
        <f t="shared" si="448"/>
        <v>0</v>
      </c>
      <c r="V283" s="1137"/>
      <c r="W283" s="1137"/>
      <c r="X283" s="1137">
        <f t="shared" si="449"/>
        <v>0</v>
      </c>
      <c r="Y283" s="1137"/>
      <c r="Z283" s="1137"/>
      <c r="AA283" s="1159">
        <f t="shared" si="435"/>
        <v>0</v>
      </c>
      <c r="AB283" s="1159">
        <f t="shared" si="436"/>
        <v>0</v>
      </c>
    </row>
    <row r="284" spans="2:28" s="1134" customFormat="1" ht="12.75" customHeight="1" x14ac:dyDescent="0.2">
      <c r="B284" s="1564"/>
      <c r="C284" s="1138"/>
      <c r="D284" s="1565" t="s">
        <v>448</v>
      </c>
      <c r="E284" s="1139"/>
      <c r="F284" s="1140"/>
      <c r="G284" s="1160">
        <f>+E284*F284</f>
        <v>0</v>
      </c>
      <c r="H284" s="1149"/>
      <c r="I284" s="1142">
        <f t="shared" si="444"/>
        <v>0</v>
      </c>
      <c r="J284" s="1142"/>
      <c r="K284" s="1142"/>
      <c r="L284" s="1142">
        <f t="shared" si="445"/>
        <v>0</v>
      </c>
      <c r="M284" s="1142"/>
      <c r="N284" s="1142"/>
      <c r="O284" s="1142">
        <f t="shared" si="446"/>
        <v>0</v>
      </c>
      <c r="P284" s="1142"/>
      <c r="Q284" s="1142"/>
      <c r="R284" s="1142">
        <f t="shared" si="447"/>
        <v>0</v>
      </c>
      <c r="S284" s="1142"/>
      <c r="T284" s="1142"/>
      <c r="U284" s="1142">
        <f t="shared" si="448"/>
        <v>0</v>
      </c>
      <c r="V284" s="1142"/>
      <c r="W284" s="1142"/>
      <c r="X284" s="1142">
        <f t="shared" si="449"/>
        <v>0</v>
      </c>
      <c r="Y284" s="1142"/>
      <c r="Z284" s="1142"/>
      <c r="AA284" s="1159">
        <f t="shared" si="435"/>
        <v>0</v>
      </c>
      <c r="AB284" s="1159">
        <f t="shared" si="436"/>
        <v>0</v>
      </c>
    </row>
    <row r="285" spans="2:28" s="1134" customFormat="1" ht="12.75" customHeight="1" x14ac:dyDescent="0.2">
      <c r="B285" s="1564"/>
      <c r="C285" s="1138"/>
      <c r="D285" s="1565" t="s">
        <v>448</v>
      </c>
      <c r="E285" s="1139"/>
      <c r="F285" s="1140"/>
      <c r="G285" s="1160">
        <f>+E285*F285</f>
        <v>0</v>
      </c>
      <c r="H285" s="1149"/>
      <c r="I285" s="1142">
        <f t="shared" si="444"/>
        <v>0</v>
      </c>
      <c r="J285" s="1142"/>
      <c r="K285" s="1142"/>
      <c r="L285" s="1142">
        <f t="shared" si="445"/>
        <v>0</v>
      </c>
      <c r="M285" s="1142"/>
      <c r="N285" s="1142"/>
      <c r="O285" s="1142">
        <f t="shared" si="446"/>
        <v>0</v>
      </c>
      <c r="P285" s="1142"/>
      <c r="Q285" s="1142"/>
      <c r="R285" s="1142">
        <f t="shared" si="447"/>
        <v>0</v>
      </c>
      <c r="S285" s="1142"/>
      <c r="T285" s="1142"/>
      <c r="U285" s="1142">
        <f t="shared" si="448"/>
        <v>0</v>
      </c>
      <c r="V285" s="1142"/>
      <c r="W285" s="1142"/>
      <c r="X285" s="1142">
        <f t="shared" si="449"/>
        <v>0</v>
      </c>
      <c r="Y285" s="1142"/>
      <c r="Z285" s="1142"/>
      <c r="AA285" s="1159">
        <f t="shared" si="435"/>
        <v>0</v>
      </c>
      <c r="AB285" s="1159">
        <f t="shared" si="436"/>
        <v>0</v>
      </c>
    </row>
    <row r="286" spans="2:28" s="1134" customFormat="1" ht="12.75" customHeight="1" x14ac:dyDescent="0.2">
      <c r="B286" s="1563"/>
      <c r="C286" s="1143"/>
      <c r="D286" s="1566" t="s">
        <v>448</v>
      </c>
      <c r="E286" s="1144"/>
      <c r="F286" s="1145"/>
      <c r="G286" s="1161">
        <f>+E286*F286</f>
        <v>0</v>
      </c>
      <c r="H286" s="1150"/>
      <c r="I286" s="1147">
        <f t="shared" si="444"/>
        <v>0</v>
      </c>
      <c r="J286" s="1147"/>
      <c r="K286" s="1147"/>
      <c r="L286" s="1147">
        <f t="shared" si="445"/>
        <v>0</v>
      </c>
      <c r="M286" s="1147"/>
      <c r="N286" s="1147"/>
      <c r="O286" s="1147">
        <f t="shared" si="446"/>
        <v>0</v>
      </c>
      <c r="P286" s="1147"/>
      <c r="Q286" s="1147"/>
      <c r="R286" s="1147">
        <f t="shared" si="447"/>
        <v>0</v>
      </c>
      <c r="S286" s="1147"/>
      <c r="T286" s="1147"/>
      <c r="U286" s="1147">
        <f t="shared" si="448"/>
        <v>0</v>
      </c>
      <c r="V286" s="1147"/>
      <c r="W286" s="1147"/>
      <c r="X286" s="1147">
        <f t="shared" si="449"/>
        <v>0</v>
      </c>
      <c r="Y286" s="1147"/>
      <c r="Z286" s="1147"/>
      <c r="AA286" s="1159">
        <f t="shared" si="435"/>
        <v>0</v>
      </c>
      <c r="AB286" s="1159">
        <f t="shared" si="436"/>
        <v>0</v>
      </c>
    </row>
    <row r="287" spans="2:28" s="1134" customFormat="1" ht="12.75" customHeight="1" x14ac:dyDescent="0.15">
      <c r="B287" s="1135" t="s">
        <v>419</v>
      </c>
      <c r="C287" s="286" t="s">
        <v>646</v>
      </c>
      <c r="D287" s="14"/>
      <c r="E287" s="1136"/>
      <c r="F287" s="1137"/>
      <c r="G287" s="623">
        <f t="shared" ref="G287:Z287" si="450">SUM(G288:G292)</f>
        <v>0</v>
      </c>
      <c r="H287" s="16">
        <f t="shared" si="450"/>
        <v>0</v>
      </c>
      <c r="I287" s="16">
        <f t="shared" si="450"/>
        <v>0</v>
      </c>
      <c r="J287" s="16">
        <f t="shared" si="450"/>
        <v>0</v>
      </c>
      <c r="K287" s="16">
        <f t="shared" si="450"/>
        <v>0</v>
      </c>
      <c r="L287" s="16">
        <f t="shared" si="450"/>
        <v>0</v>
      </c>
      <c r="M287" s="16">
        <f t="shared" si="450"/>
        <v>0</v>
      </c>
      <c r="N287" s="16">
        <f t="shared" si="450"/>
        <v>0</v>
      </c>
      <c r="O287" s="16">
        <f t="shared" si="450"/>
        <v>0</v>
      </c>
      <c r="P287" s="16">
        <f t="shared" si="450"/>
        <v>0</v>
      </c>
      <c r="Q287" s="16">
        <f t="shared" si="450"/>
        <v>0</v>
      </c>
      <c r="R287" s="16">
        <f t="shared" si="450"/>
        <v>0</v>
      </c>
      <c r="S287" s="16">
        <f t="shared" si="450"/>
        <v>0</v>
      </c>
      <c r="T287" s="16">
        <f t="shared" si="450"/>
        <v>0</v>
      </c>
      <c r="U287" s="16">
        <f t="shared" si="450"/>
        <v>0</v>
      </c>
      <c r="V287" s="16">
        <f t="shared" si="450"/>
        <v>0</v>
      </c>
      <c r="W287" s="16">
        <f t="shared" si="450"/>
        <v>0</v>
      </c>
      <c r="X287" s="16">
        <f t="shared" si="450"/>
        <v>0</v>
      </c>
      <c r="Y287" s="16">
        <f t="shared" si="450"/>
        <v>0</v>
      </c>
      <c r="Z287" s="16">
        <f t="shared" si="450"/>
        <v>0</v>
      </c>
      <c r="AA287" s="1159">
        <f t="shared" si="435"/>
        <v>0</v>
      </c>
      <c r="AB287" s="1159">
        <f t="shared" si="436"/>
        <v>0</v>
      </c>
    </row>
    <row r="288" spans="2:28" s="1134" customFormat="1" ht="12.75" customHeight="1" x14ac:dyDescent="0.2">
      <c r="B288" s="1564"/>
      <c r="C288" s="1138"/>
      <c r="D288" s="1565" t="s">
        <v>448</v>
      </c>
      <c r="E288" s="1139"/>
      <c r="F288" s="1140"/>
      <c r="G288" s="1160">
        <f>+E288*F288</f>
        <v>0</v>
      </c>
      <c r="H288" s="1137"/>
      <c r="I288" s="1148">
        <f t="shared" si="444"/>
        <v>0</v>
      </c>
      <c r="J288" s="1137"/>
      <c r="K288" s="1137"/>
      <c r="L288" s="1148">
        <f t="shared" ref="L288:L292" si="451">M288+N288</f>
        <v>0</v>
      </c>
      <c r="M288" s="1137"/>
      <c r="N288" s="1137"/>
      <c r="O288" s="1148">
        <f t="shared" ref="O288:O292" si="452">P288+Q288</f>
        <v>0</v>
      </c>
      <c r="P288" s="1137"/>
      <c r="Q288" s="1137"/>
      <c r="R288" s="1148">
        <f t="shared" ref="R288:R292" si="453">S288+T288</f>
        <v>0</v>
      </c>
      <c r="S288" s="1137"/>
      <c r="T288" s="1137"/>
      <c r="U288" s="1148">
        <f t="shared" ref="U288:U292" si="454">V288+W288</f>
        <v>0</v>
      </c>
      <c r="V288" s="1137"/>
      <c r="W288" s="1137"/>
      <c r="X288" s="1148">
        <f t="shared" ref="X288:X292" si="455">Y288+Z288</f>
        <v>0</v>
      </c>
      <c r="Y288" s="1137"/>
      <c r="Z288" s="1137"/>
      <c r="AA288" s="1159">
        <f t="shared" si="435"/>
        <v>0</v>
      </c>
      <c r="AB288" s="1159">
        <f t="shared" si="436"/>
        <v>0</v>
      </c>
    </row>
    <row r="289" spans="2:28" s="1134" customFormat="1" ht="12.75" customHeight="1" x14ac:dyDescent="0.2">
      <c r="B289" s="1564"/>
      <c r="C289" s="1138"/>
      <c r="D289" s="1565" t="s">
        <v>448</v>
      </c>
      <c r="E289" s="1139"/>
      <c r="F289" s="1140"/>
      <c r="G289" s="1160">
        <f>+E289*F289</f>
        <v>0</v>
      </c>
      <c r="H289" s="1137"/>
      <c r="I289" s="1137">
        <f t="shared" si="444"/>
        <v>0</v>
      </c>
      <c r="J289" s="1137"/>
      <c r="K289" s="1137"/>
      <c r="L289" s="1137">
        <f t="shared" si="451"/>
        <v>0</v>
      </c>
      <c r="M289" s="1137"/>
      <c r="N289" s="1137"/>
      <c r="O289" s="1137">
        <f t="shared" si="452"/>
        <v>0</v>
      </c>
      <c r="P289" s="1137"/>
      <c r="Q289" s="1137"/>
      <c r="R289" s="1137">
        <f t="shared" si="453"/>
        <v>0</v>
      </c>
      <c r="S289" s="1137"/>
      <c r="T289" s="1137"/>
      <c r="U289" s="1137">
        <f t="shared" si="454"/>
        <v>0</v>
      </c>
      <c r="V289" s="1137"/>
      <c r="W289" s="1137"/>
      <c r="X289" s="1137">
        <f t="shared" si="455"/>
        <v>0</v>
      </c>
      <c r="Y289" s="1137"/>
      <c r="Z289" s="1137"/>
      <c r="AA289" s="1159">
        <f t="shared" si="435"/>
        <v>0</v>
      </c>
      <c r="AB289" s="1159">
        <f t="shared" si="436"/>
        <v>0</v>
      </c>
    </row>
    <row r="290" spans="2:28" s="1134" customFormat="1" ht="12.75" customHeight="1" x14ac:dyDescent="0.2">
      <c r="B290" s="1564"/>
      <c r="C290" s="1138"/>
      <c r="D290" s="1565" t="s">
        <v>448</v>
      </c>
      <c r="E290" s="1139"/>
      <c r="F290" s="1140"/>
      <c r="G290" s="1160">
        <f>+E290*F290</f>
        <v>0</v>
      </c>
      <c r="H290" s="1141"/>
      <c r="I290" s="1142">
        <f t="shared" si="444"/>
        <v>0</v>
      </c>
      <c r="J290" s="1142"/>
      <c r="K290" s="1142"/>
      <c r="L290" s="1142">
        <f t="shared" si="451"/>
        <v>0</v>
      </c>
      <c r="M290" s="1142"/>
      <c r="N290" s="1142"/>
      <c r="O290" s="1142">
        <f t="shared" si="452"/>
        <v>0</v>
      </c>
      <c r="P290" s="1142"/>
      <c r="Q290" s="1142"/>
      <c r="R290" s="1142">
        <f t="shared" si="453"/>
        <v>0</v>
      </c>
      <c r="S290" s="1142"/>
      <c r="T290" s="1142"/>
      <c r="U290" s="1142">
        <f t="shared" si="454"/>
        <v>0</v>
      </c>
      <c r="V290" s="1142"/>
      <c r="W290" s="1142"/>
      <c r="X290" s="1142">
        <f t="shared" si="455"/>
        <v>0</v>
      </c>
      <c r="Y290" s="1142"/>
      <c r="Z290" s="1142"/>
      <c r="AA290" s="1159">
        <f t="shared" si="435"/>
        <v>0</v>
      </c>
      <c r="AB290" s="1159">
        <f t="shared" si="436"/>
        <v>0</v>
      </c>
    </row>
    <row r="291" spans="2:28" s="1134" customFormat="1" ht="12.75" customHeight="1" x14ac:dyDescent="0.2">
      <c r="B291" s="1564"/>
      <c r="C291" s="1138"/>
      <c r="D291" s="1565" t="s">
        <v>448</v>
      </c>
      <c r="E291" s="1139"/>
      <c r="F291" s="1140"/>
      <c r="G291" s="1160">
        <f>+E291*F291</f>
        <v>0</v>
      </c>
      <c r="H291" s="1141"/>
      <c r="I291" s="1142">
        <f t="shared" si="444"/>
        <v>0</v>
      </c>
      <c r="J291" s="1142"/>
      <c r="K291" s="1142"/>
      <c r="L291" s="1142">
        <f t="shared" si="451"/>
        <v>0</v>
      </c>
      <c r="M291" s="1142"/>
      <c r="N291" s="1142"/>
      <c r="O291" s="1142">
        <f t="shared" si="452"/>
        <v>0</v>
      </c>
      <c r="P291" s="1142"/>
      <c r="Q291" s="1142"/>
      <c r="R291" s="1142">
        <f t="shared" si="453"/>
        <v>0</v>
      </c>
      <c r="S291" s="1142"/>
      <c r="T291" s="1142"/>
      <c r="U291" s="1142">
        <f t="shared" si="454"/>
        <v>0</v>
      </c>
      <c r="V291" s="1142"/>
      <c r="W291" s="1142"/>
      <c r="X291" s="1142">
        <f t="shared" si="455"/>
        <v>0</v>
      </c>
      <c r="Y291" s="1142"/>
      <c r="Z291" s="1142"/>
      <c r="AA291" s="1159">
        <f t="shared" si="435"/>
        <v>0</v>
      </c>
      <c r="AB291" s="1159">
        <f t="shared" si="436"/>
        <v>0</v>
      </c>
    </row>
    <row r="292" spans="2:28" s="1134" customFormat="1" ht="12.75" customHeight="1" x14ac:dyDescent="0.2">
      <c r="B292" s="1563"/>
      <c r="C292" s="1143"/>
      <c r="D292" s="1566" t="s">
        <v>448</v>
      </c>
      <c r="E292" s="1144"/>
      <c r="F292" s="1145"/>
      <c r="G292" s="1161">
        <f>+E292*F292</f>
        <v>0</v>
      </c>
      <c r="H292" s="1146"/>
      <c r="I292" s="1147">
        <f t="shared" si="444"/>
        <v>0</v>
      </c>
      <c r="J292" s="1147"/>
      <c r="K292" s="1147"/>
      <c r="L292" s="1147">
        <f t="shared" si="451"/>
        <v>0</v>
      </c>
      <c r="M292" s="1147"/>
      <c r="N292" s="1147"/>
      <c r="O292" s="1147">
        <f t="shared" si="452"/>
        <v>0</v>
      </c>
      <c r="P292" s="1147"/>
      <c r="Q292" s="1147"/>
      <c r="R292" s="1147">
        <f t="shared" si="453"/>
        <v>0</v>
      </c>
      <c r="S292" s="1147"/>
      <c r="T292" s="1147"/>
      <c r="U292" s="1147">
        <f t="shared" si="454"/>
        <v>0</v>
      </c>
      <c r="V292" s="1147"/>
      <c r="W292" s="1147"/>
      <c r="X292" s="1147">
        <f t="shared" si="455"/>
        <v>0</v>
      </c>
      <c r="Y292" s="1147"/>
      <c r="Z292" s="1147"/>
      <c r="AA292" s="1159">
        <f t="shared" si="435"/>
        <v>0</v>
      </c>
      <c r="AB292" s="1159">
        <f t="shared" si="436"/>
        <v>0</v>
      </c>
    </row>
    <row r="293" spans="2:28" s="1134" customFormat="1" ht="12.75" customHeight="1" x14ac:dyDescent="0.15">
      <c r="B293" s="1135" t="s">
        <v>419</v>
      </c>
      <c r="C293" s="286" t="s">
        <v>647</v>
      </c>
      <c r="D293" s="14"/>
      <c r="E293" s="1136"/>
      <c r="F293" s="1137"/>
      <c r="G293" s="623">
        <f t="shared" ref="G293:Z293" si="456">SUM(G294:G298)</f>
        <v>0</v>
      </c>
      <c r="H293" s="16">
        <f t="shared" si="456"/>
        <v>0</v>
      </c>
      <c r="I293" s="16">
        <f t="shared" si="456"/>
        <v>0</v>
      </c>
      <c r="J293" s="16">
        <f t="shared" si="456"/>
        <v>0</v>
      </c>
      <c r="K293" s="16">
        <f t="shared" si="456"/>
        <v>0</v>
      </c>
      <c r="L293" s="16">
        <f t="shared" si="456"/>
        <v>0</v>
      </c>
      <c r="M293" s="16">
        <f t="shared" si="456"/>
        <v>0</v>
      </c>
      <c r="N293" s="16">
        <f t="shared" si="456"/>
        <v>0</v>
      </c>
      <c r="O293" s="16">
        <f t="shared" si="456"/>
        <v>0</v>
      </c>
      <c r="P293" s="16">
        <f t="shared" si="456"/>
        <v>0</v>
      </c>
      <c r="Q293" s="16">
        <f t="shared" si="456"/>
        <v>0</v>
      </c>
      <c r="R293" s="16">
        <f t="shared" si="456"/>
        <v>0</v>
      </c>
      <c r="S293" s="16">
        <f t="shared" si="456"/>
        <v>0</v>
      </c>
      <c r="T293" s="16">
        <f t="shared" si="456"/>
        <v>0</v>
      </c>
      <c r="U293" s="16">
        <f t="shared" si="456"/>
        <v>0</v>
      </c>
      <c r="V293" s="16">
        <f t="shared" si="456"/>
        <v>0</v>
      </c>
      <c r="W293" s="16">
        <f t="shared" si="456"/>
        <v>0</v>
      </c>
      <c r="X293" s="16">
        <f t="shared" si="456"/>
        <v>0</v>
      </c>
      <c r="Y293" s="16">
        <f t="shared" si="456"/>
        <v>0</v>
      </c>
      <c r="Z293" s="16">
        <f t="shared" si="456"/>
        <v>0</v>
      </c>
      <c r="AA293" s="1159">
        <f t="shared" si="435"/>
        <v>0</v>
      </c>
      <c r="AB293" s="1159">
        <f t="shared" si="436"/>
        <v>0</v>
      </c>
    </row>
    <row r="294" spans="2:28" s="1134" customFormat="1" ht="12.75" customHeight="1" x14ac:dyDescent="0.2">
      <c r="B294" s="1564"/>
      <c r="C294" s="1138"/>
      <c r="D294" s="1565" t="s">
        <v>448</v>
      </c>
      <c r="E294" s="1139"/>
      <c r="F294" s="1140"/>
      <c r="G294" s="1160">
        <f>+E294*F294</f>
        <v>0</v>
      </c>
      <c r="H294" s="1137"/>
      <c r="I294" s="1148">
        <f t="shared" si="444"/>
        <v>0</v>
      </c>
      <c r="J294" s="1142"/>
      <c r="K294" s="1142"/>
      <c r="L294" s="1148">
        <f t="shared" ref="L294:L298" si="457">M294+N294</f>
        <v>0</v>
      </c>
      <c r="M294" s="1142"/>
      <c r="N294" s="1142"/>
      <c r="O294" s="1148">
        <f t="shared" ref="O294:O298" si="458">P294+Q294</f>
        <v>0</v>
      </c>
      <c r="P294" s="1142"/>
      <c r="Q294" s="1142"/>
      <c r="R294" s="1148">
        <f t="shared" ref="R294:R298" si="459">S294+T294</f>
        <v>0</v>
      </c>
      <c r="S294" s="1142"/>
      <c r="T294" s="1142"/>
      <c r="U294" s="1148">
        <f t="shared" ref="U294:U298" si="460">V294+W294</f>
        <v>0</v>
      </c>
      <c r="V294" s="1142"/>
      <c r="W294" s="1142"/>
      <c r="X294" s="1148">
        <f t="shared" ref="X294:X298" si="461">Y294+Z294</f>
        <v>0</v>
      </c>
      <c r="Y294" s="1142"/>
      <c r="Z294" s="1142"/>
      <c r="AA294" s="1159">
        <f t="shared" si="435"/>
        <v>0</v>
      </c>
      <c r="AB294" s="1159">
        <f t="shared" si="436"/>
        <v>0</v>
      </c>
    </row>
    <row r="295" spans="2:28" s="1134" customFormat="1" ht="12.75" customHeight="1" x14ac:dyDescent="0.2">
      <c r="B295" s="1564"/>
      <c r="C295" s="1138"/>
      <c r="D295" s="1565" t="s">
        <v>448</v>
      </c>
      <c r="E295" s="1139"/>
      <c r="F295" s="1140"/>
      <c r="G295" s="1160">
        <f>+E295*F295</f>
        <v>0</v>
      </c>
      <c r="H295" s="1137"/>
      <c r="I295" s="1137">
        <f t="shared" si="444"/>
        <v>0</v>
      </c>
      <c r="J295" s="1142"/>
      <c r="K295" s="1142"/>
      <c r="L295" s="1137">
        <f t="shared" si="457"/>
        <v>0</v>
      </c>
      <c r="M295" s="1142"/>
      <c r="N295" s="1142"/>
      <c r="O295" s="1137">
        <f t="shared" si="458"/>
        <v>0</v>
      </c>
      <c r="P295" s="1142"/>
      <c r="Q295" s="1142"/>
      <c r="R295" s="1137">
        <f t="shared" si="459"/>
        <v>0</v>
      </c>
      <c r="S295" s="1142"/>
      <c r="T295" s="1142"/>
      <c r="U295" s="1137">
        <f t="shared" si="460"/>
        <v>0</v>
      </c>
      <c r="V295" s="1142"/>
      <c r="W295" s="1142"/>
      <c r="X295" s="1137">
        <f t="shared" si="461"/>
        <v>0</v>
      </c>
      <c r="Y295" s="1142"/>
      <c r="Z295" s="1142"/>
      <c r="AA295" s="1159">
        <f t="shared" si="435"/>
        <v>0</v>
      </c>
      <c r="AB295" s="1159">
        <f t="shared" si="436"/>
        <v>0</v>
      </c>
    </row>
    <row r="296" spans="2:28" s="1134" customFormat="1" ht="12.75" customHeight="1" x14ac:dyDescent="0.2">
      <c r="B296" s="1564"/>
      <c r="C296" s="1138"/>
      <c r="D296" s="1565" t="s">
        <v>448</v>
      </c>
      <c r="E296" s="1139"/>
      <c r="F296" s="1140"/>
      <c r="G296" s="1160">
        <f>+E296*F296</f>
        <v>0</v>
      </c>
      <c r="H296" s="1141"/>
      <c r="I296" s="1142">
        <f t="shared" si="444"/>
        <v>0</v>
      </c>
      <c r="J296" s="1142"/>
      <c r="K296" s="1142"/>
      <c r="L296" s="1142">
        <f t="shared" si="457"/>
        <v>0</v>
      </c>
      <c r="M296" s="1142"/>
      <c r="N296" s="1142"/>
      <c r="O296" s="1142">
        <f t="shared" si="458"/>
        <v>0</v>
      </c>
      <c r="P296" s="1142"/>
      <c r="Q296" s="1142"/>
      <c r="R296" s="1142">
        <f t="shared" si="459"/>
        <v>0</v>
      </c>
      <c r="S296" s="1142"/>
      <c r="T296" s="1142"/>
      <c r="U296" s="1142">
        <f t="shared" si="460"/>
        <v>0</v>
      </c>
      <c r="V296" s="1142"/>
      <c r="W296" s="1142"/>
      <c r="X296" s="1142">
        <f t="shared" si="461"/>
        <v>0</v>
      </c>
      <c r="Y296" s="1142"/>
      <c r="Z296" s="1142"/>
      <c r="AA296" s="1159">
        <f t="shared" si="435"/>
        <v>0</v>
      </c>
      <c r="AB296" s="1159">
        <f t="shared" si="436"/>
        <v>0</v>
      </c>
    </row>
    <row r="297" spans="2:28" s="1134" customFormat="1" ht="12.75" customHeight="1" x14ac:dyDescent="0.2">
      <c r="B297" s="1564"/>
      <c r="C297" s="1138"/>
      <c r="D297" s="1565" t="s">
        <v>448</v>
      </c>
      <c r="E297" s="1139"/>
      <c r="F297" s="1140"/>
      <c r="G297" s="1160">
        <f>+E297*F297</f>
        <v>0</v>
      </c>
      <c r="H297" s="1141"/>
      <c r="I297" s="1142">
        <f t="shared" si="444"/>
        <v>0</v>
      </c>
      <c r="J297" s="1142"/>
      <c r="K297" s="1142"/>
      <c r="L297" s="1142">
        <f t="shared" si="457"/>
        <v>0</v>
      </c>
      <c r="M297" s="1142"/>
      <c r="N297" s="1142"/>
      <c r="O297" s="1142">
        <f t="shared" si="458"/>
        <v>0</v>
      </c>
      <c r="P297" s="1142"/>
      <c r="Q297" s="1142"/>
      <c r="R297" s="1142">
        <f t="shared" si="459"/>
        <v>0</v>
      </c>
      <c r="S297" s="1142"/>
      <c r="T297" s="1142"/>
      <c r="U297" s="1142">
        <f t="shared" si="460"/>
        <v>0</v>
      </c>
      <c r="V297" s="1142"/>
      <c r="W297" s="1142"/>
      <c r="X297" s="1142">
        <f t="shared" si="461"/>
        <v>0</v>
      </c>
      <c r="Y297" s="1142"/>
      <c r="Z297" s="1142"/>
      <c r="AA297" s="1159">
        <f t="shared" si="435"/>
        <v>0</v>
      </c>
      <c r="AB297" s="1159">
        <f t="shared" si="436"/>
        <v>0</v>
      </c>
    </row>
    <row r="298" spans="2:28" s="1134" customFormat="1" ht="12.75" customHeight="1" x14ac:dyDescent="0.2">
      <c r="B298" s="1563"/>
      <c r="C298" s="1143"/>
      <c r="D298" s="1566" t="s">
        <v>448</v>
      </c>
      <c r="E298" s="1144"/>
      <c r="F298" s="1145"/>
      <c r="G298" s="1161">
        <f>+E298*F298</f>
        <v>0</v>
      </c>
      <c r="H298" s="1146"/>
      <c r="I298" s="1147">
        <f t="shared" si="444"/>
        <v>0</v>
      </c>
      <c r="J298" s="1147"/>
      <c r="K298" s="1147"/>
      <c r="L298" s="1147">
        <f t="shared" si="457"/>
        <v>0</v>
      </c>
      <c r="M298" s="1147"/>
      <c r="N298" s="1147"/>
      <c r="O298" s="1147">
        <f t="shared" si="458"/>
        <v>0</v>
      </c>
      <c r="P298" s="1147"/>
      <c r="Q298" s="1147"/>
      <c r="R298" s="1147">
        <f t="shared" si="459"/>
        <v>0</v>
      </c>
      <c r="S298" s="1147"/>
      <c r="T298" s="1147"/>
      <c r="U298" s="1147">
        <f t="shared" si="460"/>
        <v>0</v>
      </c>
      <c r="V298" s="1147"/>
      <c r="W298" s="1147"/>
      <c r="X298" s="1147">
        <f t="shared" si="461"/>
        <v>0</v>
      </c>
      <c r="Y298" s="1147"/>
      <c r="Z298" s="1147"/>
      <c r="AA298" s="1159">
        <f t="shared" si="435"/>
        <v>0</v>
      </c>
      <c r="AB298" s="1159">
        <f t="shared" si="436"/>
        <v>0</v>
      </c>
    </row>
    <row r="299" spans="2:28" s="1134" customFormat="1" ht="12.75" customHeight="1" x14ac:dyDescent="0.15">
      <c r="B299" s="1135" t="s">
        <v>419</v>
      </c>
      <c r="C299" s="286" t="s">
        <v>648</v>
      </c>
      <c r="D299" s="14"/>
      <c r="E299" s="1136"/>
      <c r="F299" s="1137"/>
      <c r="G299" s="623">
        <f t="shared" ref="G299:Z299" si="462">SUM(G300:G304)</f>
        <v>0</v>
      </c>
      <c r="H299" s="16">
        <f t="shared" si="462"/>
        <v>0</v>
      </c>
      <c r="I299" s="16">
        <f t="shared" si="462"/>
        <v>0</v>
      </c>
      <c r="J299" s="20">
        <f t="shared" si="462"/>
        <v>0</v>
      </c>
      <c r="K299" s="20">
        <f t="shared" si="462"/>
        <v>0</v>
      </c>
      <c r="L299" s="16">
        <f t="shared" si="462"/>
        <v>0</v>
      </c>
      <c r="M299" s="20">
        <f t="shared" si="462"/>
        <v>0</v>
      </c>
      <c r="N299" s="20">
        <f t="shared" si="462"/>
        <v>0</v>
      </c>
      <c r="O299" s="16">
        <f t="shared" si="462"/>
        <v>0</v>
      </c>
      <c r="P299" s="20">
        <f t="shared" si="462"/>
        <v>0</v>
      </c>
      <c r="Q299" s="20">
        <f t="shared" si="462"/>
        <v>0</v>
      </c>
      <c r="R299" s="16">
        <f t="shared" si="462"/>
        <v>0</v>
      </c>
      <c r="S299" s="20">
        <f t="shared" si="462"/>
        <v>0</v>
      </c>
      <c r="T299" s="20">
        <f t="shared" si="462"/>
        <v>0</v>
      </c>
      <c r="U299" s="16">
        <f t="shared" si="462"/>
        <v>0</v>
      </c>
      <c r="V299" s="20">
        <f t="shared" si="462"/>
        <v>0</v>
      </c>
      <c r="W299" s="20">
        <f t="shared" si="462"/>
        <v>0</v>
      </c>
      <c r="X299" s="16">
        <f t="shared" si="462"/>
        <v>0</v>
      </c>
      <c r="Y299" s="20">
        <f t="shared" si="462"/>
        <v>0</v>
      </c>
      <c r="Z299" s="20">
        <f t="shared" si="462"/>
        <v>0</v>
      </c>
      <c r="AA299" s="1159">
        <f t="shared" si="435"/>
        <v>0</v>
      </c>
      <c r="AB299" s="1159">
        <f t="shared" si="436"/>
        <v>0</v>
      </c>
    </row>
    <row r="300" spans="2:28" s="1134" customFormat="1" ht="12.75" customHeight="1" x14ac:dyDescent="0.2">
      <c r="B300" s="1564"/>
      <c r="C300" s="1138"/>
      <c r="D300" s="1565" t="s">
        <v>448</v>
      </c>
      <c r="E300" s="1139"/>
      <c r="F300" s="1140"/>
      <c r="G300" s="1160">
        <f>+E300*F300</f>
        <v>0</v>
      </c>
      <c r="H300" s="1137"/>
      <c r="I300" s="1148">
        <f t="shared" si="444"/>
        <v>0</v>
      </c>
      <c r="J300" s="1137"/>
      <c r="K300" s="1137"/>
      <c r="L300" s="1148">
        <f t="shared" ref="L300:L304" si="463">M300+N300</f>
        <v>0</v>
      </c>
      <c r="M300" s="1137"/>
      <c r="N300" s="1137"/>
      <c r="O300" s="1148">
        <f t="shared" ref="O300:O304" si="464">P300+Q300</f>
        <v>0</v>
      </c>
      <c r="P300" s="1137"/>
      <c r="Q300" s="1137"/>
      <c r="R300" s="1148">
        <f t="shared" ref="R300:R304" si="465">S300+T300</f>
        <v>0</v>
      </c>
      <c r="S300" s="1137"/>
      <c r="T300" s="1137"/>
      <c r="U300" s="1148">
        <f t="shared" ref="U300:U304" si="466">V300+W300</f>
        <v>0</v>
      </c>
      <c r="V300" s="1137"/>
      <c r="W300" s="1137"/>
      <c r="X300" s="1148">
        <f t="shared" ref="X300:X304" si="467">Y300+Z300</f>
        <v>0</v>
      </c>
      <c r="Y300" s="1137"/>
      <c r="Z300" s="1137"/>
      <c r="AA300" s="1159">
        <f t="shared" si="435"/>
        <v>0</v>
      </c>
      <c r="AB300" s="1159">
        <f t="shared" si="436"/>
        <v>0</v>
      </c>
    </row>
    <row r="301" spans="2:28" s="1134" customFormat="1" ht="12.75" customHeight="1" x14ac:dyDescent="0.2">
      <c r="B301" s="1564"/>
      <c r="C301" s="1138"/>
      <c r="D301" s="1565" t="s">
        <v>448</v>
      </c>
      <c r="E301" s="1139"/>
      <c r="F301" s="1140"/>
      <c r="G301" s="1160">
        <f>+E301*F301</f>
        <v>0</v>
      </c>
      <c r="H301" s="1137"/>
      <c r="I301" s="1137">
        <f t="shared" si="444"/>
        <v>0</v>
      </c>
      <c r="J301" s="1137"/>
      <c r="K301" s="1137"/>
      <c r="L301" s="1137">
        <f t="shared" si="463"/>
        <v>0</v>
      </c>
      <c r="M301" s="1137"/>
      <c r="N301" s="1137"/>
      <c r="O301" s="1137">
        <f t="shared" si="464"/>
        <v>0</v>
      </c>
      <c r="P301" s="1137"/>
      <c r="Q301" s="1137"/>
      <c r="R301" s="1137">
        <f t="shared" si="465"/>
        <v>0</v>
      </c>
      <c r="S301" s="1137"/>
      <c r="T301" s="1137"/>
      <c r="U301" s="1137">
        <f t="shared" si="466"/>
        <v>0</v>
      </c>
      <c r="V301" s="1137"/>
      <c r="W301" s="1137"/>
      <c r="X301" s="1137">
        <f t="shared" si="467"/>
        <v>0</v>
      </c>
      <c r="Y301" s="1137"/>
      <c r="Z301" s="1137"/>
      <c r="AA301" s="1159">
        <f t="shared" si="435"/>
        <v>0</v>
      </c>
      <c r="AB301" s="1159">
        <f t="shared" si="436"/>
        <v>0</v>
      </c>
    </row>
    <row r="302" spans="2:28" s="1134" customFormat="1" ht="12.75" customHeight="1" x14ac:dyDescent="0.2">
      <c r="B302" s="1564"/>
      <c r="C302" s="1138"/>
      <c r="D302" s="1565" t="s">
        <v>448</v>
      </c>
      <c r="E302" s="1139"/>
      <c r="F302" s="1140"/>
      <c r="G302" s="1160">
        <f>+E302*F302</f>
        <v>0</v>
      </c>
      <c r="H302" s="1141"/>
      <c r="I302" s="1142">
        <f t="shared" si="444"/>
        <v>0</v>
      </c>
      <c r="J302" s="1142"/>
      <c r="K302" s="1142"/>
      <c r="L302" s="1142">
        <f t="shared" si="463"/>
        <v>0</v>
      </c>
      <c r="M302" s="1142"/>
      <c r="N302" s="1142"/>
      <c r="O302" s="1142">
        <f t="shared" si="464"/>
        <v>0</v>
      </c>
      <c r="P302" s="1142"/>
      <c r="Q302" s="1142"/>
      <c r="R302" s="1142">
        <f t="shared" si="465"/>
        <v>0</v>
      </c>
      <c r="S302" s="1142"/>
      <c r="T302" s="1142"/>
      <c r="U302" s="1142">
        <f t="shared" si="466"/>
        <v>0</v>
      </c>
      <c r="V302" s="1142"/>
      <c r="W302" s="1142"/>
      <c r="X302" s="1142">
        <f t="shared" si="467"/>
        <v>0</v>
      </c>
      <c r="Y302" s="1142"/>
      <c r="Z302" s="1142"/>
      <c r="AA302" s="1159">
        <f t="shared" si="435"/>
        <v>0</v>
      </c>
      <c r="AB302" s="1159">
        <f t="shared" si="436"/>
        <v>0</v>
      </c>
    </row>
    <row r="303" spans="2:28" s="1134" customFormat="1" ht="12.75" customHeight="1" x14ac:dyDescent="0.2">
      <c r="B303" s="1564"/>
      <c r="C303" s="1138"/>
      <c r="D303" s="1565" t="s">
        <v>448</v>
      </c>
      <c r="E303" s="1139"/>
      <c r="F303" s="1140"/>
      <c r="G303" s="1160">
        <f>+E303*F303</f>
        <v>0</v>
      </c>
      <c r="H303" s="1141"/>
      <c r="I303" s="1142">
        <f t="shared" si="444"/>
        <v>0</v>
      </c>
      <c r="J303" s="1142"/>
      <c r="K303" s="1142"/>
      <c r="L303" s="1142">
        <f t="shared" si="463"/>
        <v>0</v>
      </c>
      <c r="M303" s="1142"/>
      <c r="N303" s="1142"/>
      <c r="O303" s="1142">
        <f t="shared" si="464"/>
        <v>0</v>
      </c>
      <c r="P303" s="1142"/>
      <c r="Q303" s="1142"/>
      <c r="R303" s="1142">
        <f t="shared" si="465"/>
        <v>0</v>
      </c>
      <c r="S303" s="1142"/>
      <c r="T303" s="1142"/>
      <c r="U303" s="1142">
        <f t="shared" si="466"/>
        <v>0</v>
      </c>
      <c r="V303" s="1142"/>
      <c r="W303" s="1142"/>
      <c r="X303" s="1142">
        <f t="shared" si="467"/>
        <v>0</v>
      </c>
      <c r="Y303" s="1142"/>
      <c r="Z303" s="1142"/>
      <c r="AA303" s="1159">
        <f t="shared" si="435"/>
        <v>0</v>
      </c>
      <c r="AB303" s="1159">
        <f t="shared" si="436"/>
        <v>0</v>
      </c>
    </row>
    <row r="304" spans="2:28" s="1134" customFormat="1" ht="12.75" customHeight="1" x14ac:dyDescent="0.2">
      <c r="B304" s="1563"/>
      <c r="C304" s="1143"/>
      <c r="D304" s="1566" t="s">
        <v>448</v>
      </c>
      <c r="E304" s="1144"/>
      <c r="F304" s="1145"/>
      <c r="G304" s="1160">
        <f>+E304*F304</f>
        <v>0</v>
      </c>
      <c r="H304" s="1141"/>
      <c r="I304" s="1147">
        <f t="shared" si="444"/>
        <v>0</v>
      </c>
      <c r="J304" s="1142"/>
      <c r="K304" s="1142"/>
      <c r="L304" s="1147">
        <f t="shared" si="463"/>
        <v>0</v>
      </c>
      <c r="M304" s="1142"/>
      <c r="N304" s="1142"/>
      <c r="O304" s="1147">
        <f t="shared" si="464"/>
        <v>0</v>
      </c>
      <c r="P304" s="1142"/>
      <c r="Q304" s="1142"/>
      <c r="R304" s="1147">
        <f t="shared" si="465"/>
        <v>0</v>
      </c>
      <c r="S304" s="1142"/>
      <c r="T304" s="1142"/>
      <c r="U304" s="1147">
        <f t="shared" si="466"/>
        <v>0</v>
      </c>
      <c r="V304" s="1142"/>
      <c r="W304" s="1142"/>
      <c r="X304" s="1147">
        <f t="shared" si="467"/>
        <v>0</v>
      </c>
      <c r="Y304" s="1142"/>
      <c r="Z304" s="1142"/>
      <c r="AA304" s="1159">
        <f t="shared" si="435"/>
        <v>0</v>
      </c>
      <c r="AB304" s="1159">
        <f t="shared" si="436"/>
        <v>0</v>
      </c>
    </row>
    <row r="305" spans="2:28" s="1151" customFormat="1" ht="26.25" customHeight="1" x14ac:dyDescent="0.15">
      <c r="B305" s="52">
        <f>+'CRONOGRAMA ACTIVIDADES'!C115</f>
        <v>0</v>
      </c>
      <c r="C305" s="232" t="str">
        <f>+'CRONOGRAMA ACTIVIDADES'!B115</f>
        <v>4.2.5</v>
      </c>
      <c r="D305" s="625" t="str">
        <f>+'CRONOGRAMA ACTIVIDADES'!D115</f>
        <v>Unidad medida</v>
      </c>
      <c r="E305" s="626">
        <f>+'CRONOGRAMA ACTIVIDADES'!E115</f>
        <v>0</v>
      </c>
      <c r="F305" s="624"/>
      <c r="G305" s="624">
        <f t="shared" ref="G305:Z305" si="468">+G307+G313+G319+G325+G331</f>
        <v>0</v>
      </c>
      <c r="H305" s="12">
        <f t="shared" si="468"/>
        <v>0</v>
      </c>
      <c r="I305" s="12">
        <f t="shared" si="468"/>
        <v>0</v>
      </c>
      <c r="J305" s="12">
        <f t="shared" si="468"/>
        <v>0</v>
      </c>
      <c r="K305" s="12">
        <f t="shared" si="468"/>
        <v>0</v>
      </c>
      <c r="L305" s="12">
        <f t="shared" si="468"/>
        <v>0</v>
      </c>
      <c r="M305" s="12">
        <f t="shared" si="468"/>
        <v>0</v>
      </c>
      <c r="N305" s="12">
        <f t="shared" si="468"/>
        <v>0</v>
      </c>
      <c r="O305" s="12">
        <f t="shared" si="468"/>
        <v>0</v>
      </c>
      <c r="P305" s="12">
        <f t="shared" si="468"/>
        <v>0</v>
      </c>
      <c r="Q305" s="12">
        <f t="shared" si="468"/>
        <v>0</v>
      </c>
      <c r="R305" s="12">
        <f t="shared" si="468"/>
        <v>0</v>
      </c>
      <c r="S305" s="12">
        <f t="shared" si="468"/>
        <v>0</v>
      </c>
      <c r="T305" s="12">
        <f t="shared" si="468"/>
        <v>0</v>
      </c>
      <c r="U305" s="12">
        <f t="shared" si="468"/>
        <v>0</v>
      </c>
      <c r="V305" s="12">
        <f t="shared" si="468"/>
        <v>0</v>
      </c>
      <c r="W305" s="12">
        <f t="shared" si="468"/>
        <v>0</v>
      </c>
      <c r="X305" s="12">
        <f t="shared" si="468"/>
        <v>0</v>
      </c>
      <c r="Y305" s="12">
        <f t="shared" si="468"/>
        <v>0</v>
      </c>
      <c r="Z305" s="12">
        <f t="shared" si="468"/>
        <v>0</v>
      </c>
      <c r="AA305" s="1159">
        <f>X305+U305+R305+O305+L305+I305+H305</f>
        <v>0</v>
      </c>
      <c r="AB305" s="1159">
        <f>+AA305-G305</f>
        <v>0</v>
      </c>
    </row>
    <row r="306" spans="2:28" s="1134" customFormat="1" ht="26.25" customHeight="1" x14ac:dyDescent="0.15">
      <c r="B306" s="633" t="s">
        <v>768</v>
      </c>
      <c r="C306" s="634"/>
      <c r="D306" s="2014"/>
      <c r="E306" s="2015"/>
      <c r="F306" s="2015"/>
      <c r="G306" s="2015"/>
      <c r="H306" s="2015"/>
      <c r="I306" s="2015"/>
      <c r="J306" s="2015"/>
      <c r="K306" s="2015"/>
      <c r="L306" s="2015"/>
      <c r="M306" s="2015"/>
      <c r="N306" s="2015"/>
      <c r="O306" s="2015"/>
      <c r="P306" s="2015"/>
      <c r="Q306" s="2015"/>
      <c r="R306" s="2015"/>
      <c r="S306" s="2015"/>
      <c r="T306" s="2015"/>
      <c r="U306" s="2015"/>
      <c r="V306" s="2015"/>
      <c r="W306" s="2015"/>
      <c r="X306" s="2015"/>
      <c r="Y306" s="2015"/>
      <c r="Z306" s="2016"/>
      <c r="AA306" s="1163"/>
      <c r="AB306" s="1163"/>
    </row>
    <row r="307" spans="2:28" s="1134" customFormat="1" ht="12.75" customHeight="1" x14ac:dyDescent="0.15">
      <c r="B307" s="1135" t="s">
        <v>419</v>
      </c>
      <c r="C307" s="286" t="s">
        <v>649</v>
      </c>
      <c r="D307" s="14"/>
      <c r="E307" s="1136"/>
      <c r="F307" s="1137"/>
      <c r="G307" s="623">
        <f t="shared" ref="G307:I307" si="469">SUM(G308:G312)</f>
        <v>0</v>
      </c>
      <c r="H307" s="16">
        <f t="shared" si="469"/>
        <v>0</v>
      </c>
      <c r="I307" s="16">
        <f t="shared" si="469"/>
        <v>0</v>
      </c>
      <c r="J307" s="16">
        <f t="shared" ref="J307:K307" si="470">SUM(J308:J312)</f>
        <v>0</v>
      </c>
      <c r="K307" s="16">
        <f t="shared" si="470"/>
        <v>0</v>
      </c>
      <c r="L307" s="16">
        <f t="shared" ref="L307" si="471">SUM(L308:L312)</f>
        <v>0</v>
      </c>
      <c r="M307" s="16">
        <f t="shared" ref="M307:N307" si="472">SUM(M308:M312)</f>
        <v>0</v>
      </c>
      <c r="N307" s="16">
        <f t="shared" si="472"/>
        <v>0</v>
      </c>
      <c r="O307" s="16">
        <f t="shared" ref="O307" si="473">SUM(O308:O312)</f>
        <v>0</v>
      </c>
      <c r="P307" s="16">
        <f t="shared" ref="P307:Q307" si="474">SUM(P308:P312)</f>
        <v>0</v>
      </c>
      <c r="Q307" s="16">
        <f t="shared" si="474"/>
        <v>0</v>
      </c>
      <c r="R307" s="16">
        <f t="shared" ref="R307" si="475">SUM(R308:R312)</f>
        <v>0</v>
      </c>
      <c r="S307" s="16">
        <f t="shared" ref="S307:T307" si="476">SUM(S308:S312)</f>
        <v>0</v>
      </c>
      <c r="T307" s="16">
        <f t="shared" si="476"/>
        <v>0</v>
      </c>
      <c r="U307" s="16">
        <f t="shared" ref="U307" si="477">SUM(U308:U312)</f>
        <v>0</v>
      </c>
      <c r="V307" s="16">
        <f t="shared" ref="V307:W307" si="478">SUM(V308:V312)</f>
        <v>0</v>
      </c>
      <c r="W307" s="16">
        <f t="shared" si="478"/>
        <v>0</v>
      </c>
      <c r="X307" s="16">
        <f t="shared" ref="X307" si="479">SUM(X308:X312)</f>
        <v>0</v>
      </c>
      <c r="Y307" s="16">
        <f t="shared" ref="Y307:Z307" si="480">SUM(Y308:Y312)</f>
        <v>0</v>
      </c>
      <c r="Z307" s="16">
        <f t="shared" si="480"/>
        <v>0</v>
      </c>
      <c r="AA307" s="1159">
        <f t="shared" ref="AA307:AA337" si="481">X307+U307+R307+O307+L307+I307+H307</f>
        <v>0</v>
      </c>
      <c r="AB307" s="1159">
        <f t="shared" ref="AB307:AB337" si="482">+AA307-G307</f>
        <v>0</v>
      </c>
    </row>
    <row r="308" spans="2:28" s="1134" customFormat="1" ht="12.75" customHeight="1" x14ac:dyDescent="0.2">
      <c r="B308" s="1564"/>
      <c r="C308" s="1138"/>
      <c r="D308" s="1565" t="s">
        <v>448</v>
      </c>
      <c r="E308" s="1139"/>
      <c r="F308" s="1140"/>
      <c r="G308" s="1160">
        <f>+E308*F308</f>
        <v>0</v>
      </c>
      <c r="H308" s="1137"/>
      <c r="I308" s="1137">
        <f t="shared" ref="I308:I312" si="483">J308+K308</f>
        <v>0</v>
      </c>
      <c r="J308" s="1137"/>
      <c r="K308" s="1137"/>
      <c r="L308" s="1137">
        <f t="shared" ref="L308:L312" si="484">M308+N308</f>
        <v>0</v>
      </c>
      <c r="M308" s="1137"/>
      <c r="N308" s="1137"/>
      <c r="O308" s="1137">
        <f t="shared" ref="O308:O312" si="485">P308+Q308</f>
        <v>0</v>
      </c>
      <c r="P308" s="1137"/>
      <c r="Q308" s="1137"/>
      <c r="R308" s="1137">
        <f t="shared" ref="R308:R312" si="486">S308+T308</f>
        <v>0</v>
      </c>
      <c r="S308" s="1137"/>
      <c r="T308" s="1137"/>
      <c r="U308" s="1137">
        <f t="shared" ref="U308:U312" si="487">V308+W308</f>
        <v>0</v>
      </c>
      <c r="V308" s="1137"/>
      <c r="W308" s="1137"/>
      <c r="X308" s="1137">
        <f t="shared" ref="X308:X312" si="488">Y308+Z308</f>
        <v>0</v>
      </c>
      <c r="Y308" s="1137"/>
      <c r="Z308" s="1137"/>
      <c r="AA308" s="1159">
        <f t="shared" si="481"/>
        <v>0</v>
      </c>
      <c r="AB308" s="1159">
        <f t="shared" si="482"/>
        <v>0</v>
      </c>
    </row>
    <row r="309" spans="2:28" s="1134" customFormat="1" ht="12.75" customHeight="1" x14ac:dyDescent="0.2">
      <c r="B309" s="1564"/>
      <c r="C309" s="1138"/>
      <c r="D309" s="1565" t="s">
        <v>448</v>
      </c>
      <c r="E309" s="1139"/>
      <c r="F309" s="1140"/>
      <c r="G309" s="1160">
        <f>+E309*F309</f>
        <v>0</v>
      </c>
      <c r="H309" s="1137"/>
      <c r="I309" s="1137">
        <f t="shared" si="483"/>
        <v>0</v>
      </c>
      <c r="J309" s="1137"/>
      <c r="K309" s="1137"/>
      <c r="L309" s="1137">
        <f t="shared" si="484"/>
        <v>0</v>
      </c>
      <c r="M309" s="1137"/>
      <c r="N309" s="1137"/>
      <c r="O309" s="1137">
        <f t="shared" si="485"/>
        <v>0</v>
      </c>
      <c r="P309" s="1137"/>
      <c r="Q309" s="1137"/>
      <c r="R309" s="1137">
        <f t="shared" si="486"/>
        <v>0</v>
      </c>
      <c r="S309" s="1137"/>
      <c r="T309" s="1137"/>
      <c r="U309" s="1137">
        <f t="shared" si="487"/>
        <v>0</v>
      </c>
      <c r="V309" s="1137"/>
      <c r="W309" s="1137"/>
      <c r="X309" s="1137">
        <f t="shared" si="488"/>
        <v>0</v>
      </c>
      <c r="Y309" s="1137"/>
      <c r="Z309" s="1137"/>
      <c r="AA309" s="1159">
        <f t="shared" si="481"/>
        <v>0</v>
      </c>
      <c r="AB309" s="1159">
        <f t="shared" si="482"/>
        <v>0</v>
      </c>
    </row>
    <row r="310" spans="2:28" s="1134" customFormat="1" ht="12.75" customHeight="1" x14ac:dyDescent="0.2">
      <c r="B310" s="1564"/>
      <c r="C310" s="1138"/>
      <c r="D310" s="1565" t="s">
        <v>448</v>
      </c>
      <c r="E310" s="1139"/>
      <c r="F310" s="1140"/>
      <c r="G310" s="1160">
        <f>+E310*F310</f>
        <v>0</v>
      </c>
      <c r="H310" s="1141"/>
      <c r="I310" s="1142">
        <f t="shared" si="483"/>
        <v>0</v>
      </c>
      <c r="J310" s="1142"/>
      <c r="K310" s="1142"/>
      <c r="L310" s="1142">
        <f t="shared" si="484"/>
        <v>0</v>
      </c>
      <c r="M310" s="1142"/>
      <c r="N310" s="1142"/>
      <c r="O310" s="1142">
        <f t="shared" si="485"/>
        <v>0</v>
      </c>
      <c r="P310" s="1142"/>
      <c r="Q310" s="1142"/>
      <c r="R310" s="1142">
        <f t="shared" si="486"/>
        <v>0</v>
      </c>
      <c r="S310" s="1142"/>
      <c r="T310" s="1142"/>
      <c r="U310" s="1142">
        <f t="shared" si="487"/>
        <v>0</v>
      </c>
      <c r="V310" s="1142"/>
      <c r="W310" s="1142"/>
      <c r="X310" s="1142">
        <f t="shared" si="488"/>
        <v>0</v>
      </c>
      <c r="Y310" s="1142"/>
      <c r="Z310" s="1142"/>
      <c r="AA310" s="1159">
        <f t="shared" si="481"/>
        <v>0</v>
      </c>
      <c r="AB310" s="1159">
        <f t="shared" si="482"/>
        <v>0</v>
      </c>
    </row>
    <row r="311" spans="2:28" s="1134" customFormat="1" ht="12.75" customHeight="1" x14ac:dyDescent="0.2">
      <c r="B311" s="1564"/>
      <c r="C311" s="1138"/>
      <c r="D311" s="1565" t="s">
        <v>448</v>
      </c>
      <c r="E311" s="1139"/>
      <c r="F311" s="1140"/>
      <c r="G311" s="1160">
        <f>+E311*F311</f>
        <v>0</v>
      </c>
      <c r="H311" s="1141"/>
      <c r="I311" s="1142">
        <f t="shared" si="483"/>
        <v>0</v>
      </c>
      <c r="J311" s="1142"/>
      <c r="K311" s="1142"/>
      <c r="L311" s="1142">
        <f t="shared" si="484"/>
        <v>0</v>
      </c>
      <c r="M311" s="1142"/>
      <c r="N311" s="1142"/>
      <c r="O311" s="1142">
        <f t="shared" si="485"/>
        <v>0</v>
      </c>
      <c r="P311" s="1142"/>
      <c r="Q311" s="1142"/>
      <c r="R311" s="1142">
        <f t="shared" si="486"/>
        <v>0</v>
      </c>
      <c r="S311" s="1142"/>
      <c r="T311" s="1142"/>
      <c r="U311" s="1142">
        <f t="shared" si="487"/>
        <v>0</v>
      </c>
      <c r="V311" s="1142"/>
      <c r="W311" s="1142"/>
      <c r="X311" s="1142">
        <f t="shared" si="488"/>
        <v>0</v>
      </c>
      <c r="Y311" s="1142"/>
      <c r="Z311" s="1142"/>
      <c r="AA311" s="1159">
        <f t="shared" si="481"/>
        <v>0</v>
      </c>
      <c r="AB311" s="1159">
        <f t="shared" si="482"/>
        <v>0</v>
      </c>
    </row>
    <row r="312" spans="2:28" s="1134" customFormat="1" ht="12.75" customHeight="1" x14ac:dyDescent="0.2">
      <c r="B312" s="1563"/>
      <c r="C312" s="1143"/>
      <c r="D312" s="1566" t="s">
        <v>448</v>
      </c>
      <c r="E312" s="1144"/>
      <c r="F312" s="1145"/>
      <c r="G312" s="1161">
        <f>+E312*F312</f>
        <v>0</v>
      </c>
      <c r="H312" s="1146"/>
      <c r="I312" s="1147">
        <f t="shared" si="483"/>
        <v>0</v>
      </c>
      <c r="J312" s="1147"/>
      <c r="K312" s="1147"/>
      <c r="L312" s="1147">
        <f t="shared" si="484"/>
        <v>0</v>
      </c>
      <c r="M312" s="1147"/>
      <c r="N312" s="1147"/>
      <c r="O312" s="1147">
        <f t="shared" si="485"/>
        <v>0</v>
      </c>
      <c r="P312" s="1147"/>
      <c r="Q312" s="1147"/>
      <c r="R312" s="1147">
        <f t="shared" si="486"/>
        <v>0</v>
      </c>
      <c r="S312" s="1147"/>
      <c r="T312" s="1147"/>
      <c r="U312" s="1147">
        <f t="shared" si="487"/>
        <v>0</v>
      </c>
      <c r="V312" s="1147"/>
      <c r="W312" s="1147"/>
      <c r="X312" s="1147">
        <f t="shared" si="488"/>
        <v>0</v>
      </c>
      <c r="Y312" s="1147"/>
      <c r="Z312" s="1147"/>
      <c r="AA312" s="1159">
        <f t="shared" si="481"/>
        <v>0</v>
      </c>
      <c r="AB312" s="1159">
        <f t="shared" si="482"/>
        <v>0</v>
      </c>
    </row>
    <row r="313" spans="2:28" s="1134" customFormat="1" ht="12.75" customHeight="1" x14ac:dyDescent="0.15">
      <c r="B313" s="1135" t="s">
        <v>419</v>
      </c>
      <c r="C313" s="286" t="s">
        <v>650</v>
      </c>
      <c r="D313" s="14"/>
      <c r="E313" s="1136"/>
      <c r="F313" s="1137"/>
      <c r="G313" s="623">
        <f t="shared" ref="G313:Z313" si="489">SUM(G314:G318)</f>
        <v>0</v>
      </c>
      <c r="H313" s="16">
        <f t="shared" si="489"/>
        <v>0</v>
      </c>
      <c r="I313" s="16">
        <f t="shared" si="489"/>
        <v>0</v>
      </c>
      <c r="J313" s="16">
        <f t="shared" si="489"/>
        <v>0</v>
      </c>
      <c r="K313" s="16">
        <f t="shared" si="489"/>
        <v>0</v>
      </c>
      <c r="L313" s="16">
        <f t="shared" si="489"/>
        <v>0</v>
      </c>
      <c r="M313" s="16">
        <f t="shared" si="489"/>
        <v>0</v>
      </c>
      <c r="N313" s="16">
        <f t="shared" si="489"/>
        <v>0</v>
      </c>
      <c r="O313" s="16">
        <f t="shared" si="489"/>
        <v>0</v>
      </c>
      <c r="P313" s="16">
        <f t="shared" si="489"/>
        <v>0</v>
      </c>
      <c r="Q313" s="16">
        <f t="shared" si="489"/>
        <v>0</v>
      </c>
      <c r="R313" s="16">
        <f t="shared" si="489"/>
        <v>0</v>
      </c>
      <c r="S313" s="16">
        <f t="shared" si="489"/>
        <v>0</v>
      </c>
      <c r="T313" s="16">
        <f t="shared" si="489"/>
        <v>0</v>
      </c>
      <c r="U313" s="16">
        <f t="shared" si="489"/>
        <v>0</v>
      </c>
      <c r="V313" s="16">
        <f t="shared" si="489"/>
        <v>0</v>
      </c>
      <c r="W313" s="16">
        <f t="shared" si="489"/>
        <v>0</v>
      </c>
      <c r="X313" s="16">
        <f t="shared" si="489"/>
        <v>0</v>
      </c>
      <c r="Y313" s="16">
        <f t="shared" si="489"/>
        <v>0</v>
      </c>
      <c r="Z313" s="16">
        <f t="shared" si="489"/>
        <v>0</v>
      </c>
      <c r="AA313" s="1159">
        <f t="shared" si="481"/>
        <v>0</v>
      </c>
      <c r="AB313" s="1159">
        <f t="shared" si="482"/>
        <v>0</v>
      </c>
    </row>
    <row r="314" spans="2:28" s="1134" customFormat="1" ht="12.75" customHeight="1" x14ac:dyDescent="0.2">
      <c r="B314" s="1564"/>
      <c r="C314" s="1138"/>
      <c r="D314" s="1565" t="s">
        <v>448</v>
      </c>
      <c r="E314" s="1139"/>
      <c r="F314" s="1140"/>
      <c r="G314" s="1160">
        <f>+E314*F314</f>
        <v>0</v>
      </c>
      <c r="H314" s="1140"/>
      <c r="I314" s="1148">
        <f t="shared" ref="I314:I336" si="490">J314+K314</f>
        <v>0</v>
      </c>
      <c r="J314" s="1148"/>
      <c r="K314" s="1148"/>
      <c r="L314" s="1148">
        <f t="shared" ref="L314:L318" si="491">M314+N314</f>
        <v>0</v>
      </c>
      <c r="M314" s="1148"/>
      <c r="N314" s="1148"/>
      <c r="O314" s="1148">
        <f t="shared" ref="O314:O318" si="492">P314+Q314</f>
        <v>0</v>
      </c>
      <c r="P314" s="1148"/>
      <c r="Q314" s="1148"/>
      <c r="R314" s="1148">
        <f t="shared" ref="R314:R318" si="493">S314+T314</f>
        <v>0</v>
      </c>
      <c r="S314" s="1148"/>
      <c r="T314" s="1148"/>
      <c r="U314" s="1148">
        <f t="shared" ref="U314:U318" si="494">V314+W314</f>
        <v>0</v>
      </c>
      <c r="V314" s="1148"/>
      <c r="W314" s="1148"/>
      <c r="X314" s="1148">
        <f t="shared" ref="X314:X318" si="495">Y314+Z314</f>
        <v>0</v>
      </c>
      <c r="Y314" s="1148"/>
      <c r="Z314" s="1148"/>
      <c r="AA314" s="1159">
        <f t="shared" si="481"/>
        <v>0</v>
      </c>
      <c r="AB314" s="1159">
        <f t="shared" si="482"/>
        <v>0</v>
      </c>
    </row>
    <row r="315" spans="2:28" s="1134" customFormat="1" ht="12.75" customHeight="1" x14ac:dyDescent="0.2">
      <c r="B315" s="1564"/>
      <c r="C315" s="1138"/>
      <c r="D315" s="1565" t="s">
        <v>448</v>
      </c>
      <c r="E315" s="1139"/>
      <c r="F315" s="1140"/>
      <c r="G315" s="1160">
        <f>+E315*F315</f>
        <v>0</v>
      </c>
      <c r="H315" s="1149"/>
      <c r="I315" s="1137">
        <f t="shared" si="490"/>
        <v>0</v>
      </c>
      <c r="J315" s="1137"/>
      <c r="K315" s="1137"/>
      <c r="L315" s="1137">
        <f t="shared" si="491"/>
        <v>0</v>
      </c>
      <c r="M315" s="1137"/>
      <c r="N315" s="1137"/>
      <c r="O315" s="1137">
        <f t="shared" si="492"/>
        <v>0</v>
      </c>
      <c r="P315" s="1137"/>
      <c r="Q315" s="1137"/>
      <c r="R315" s="1137">
        <f t="shared" si="493"/>
        <v>0</v>
      </c>
      <c r="S315" s="1137"/>
      <c r="T315" s="1137"/>
      <c r="U315" s="1137">
        <f t="shared" si="494"/>
        <v>0</v>
      </c>
      <c r="V315" s="1137"/>
      <c r="W315" s="1137"/>
      <c r="X315" s="1137">
        <f t="shared" si="495"/>
        <v>0</v>
      </c>
      <c r="Y315" s="1137"/>
      <c r="Z315" s="1137"/>
      <c r="AA315" s="1159">
        <f t="shared" si="481"/>
        <v>0</v>
      </c>
      <c r="AB315" s="1159">
        <f t="shared" si="482"/>
        <v>0</v>
      </c>
    </row>
    <row r="316" spans="2:28" s="1134" customFormat="1" ht="12.75" customHeight="1" x14ac:dyDescent="0.2">
      <c r="B316" s="1564"/>
      <c r="C316" s="1138"/>
      <c r="D316" s="1565" t="s">
        <v>448</v>
      </c>
      <c r="E316" s="1139"/>
      <c r="F316" s="1140"/>
      <c r="G316" s="1160">
        <f>+E316*F316</f>
        <v>0</v>
      </c>
      <c r="H316" s="1149"/>
      <c r="I316" s="1142">
        <f t="shared" si="490"/>
        <v>0</v>
      </c>
      <c r="J316" s="1142"/>
      <c r="K316" s="1142"/>
      <c r="L316" s="1142">
        <f t="shared" si="491"/>
        <v>0</v>
      </c>
      <c r="M316" s="1142"/>
      <c r="N316" s="1142"/>
      <c r="O316" s="1142">
        <f t="shared" si="492"/>
        <v>0</v>
      </c>
      <c r="P316" s="1142"/>
      <c r="Q316" s="1142"/>
      <c r="R316" s="1142">
        <f t="shared" si="493"/>
        <v>0</v>
      </c>
      <c r="S316" s="1142"/>
      <c r="T316" s="1142"/>
      <c r="U316" s="1142">
        <f t="shared" si="494"/>
        <v>0</v>
      </c>
      <c r="V316" s="1142"/>
      <c r="W316" s="1142"/>
      <c r="X316" s="1142">
        <f t="shared" si="495"/>
        <v>0</v>
      </c>
      <c r="Y316" s="1142"/>
      <c r="Z316" s="1142"/>
      <c r="AA316" s="1159">
        <f t="shared" si="481"/>
        <v>0</v>
      </c>
      <c r="AB316" s="1159">
        <f t="shared" si="482"/>
        <v>0</v>
      </c>
    </row>
    <row r="317" spans="2:28" s="1134" customFormat="1" ht="12.75" customHeight="1" x14ac:dyDescent="0.2">
      <c r="B317" s="1564"/>
      <c r="C317" s="1138"/>
      <c r="D317" s="1565" t="s">
        <v>448</v>
      </c>
      <c r="E317" s="1139"/>
      <c r="F317" s="1140"/>
      <c r="G317" s="1160">
        <f>+E317*F317</f>
        <v>0</v>
      </c>
      <c r="H317" s="1149"/>
      <c r="I317" s="1142">
        <f t="shared" si="490"/>
        <v>0</v>
      </c>
      <c r="J317" s="1142"/>
      <c r="K317" s="1142"/>
      <c r="L317" s="1142">
        <f t="shared" si="491"/>
        <v>0</v>
      </c>
      <c r="M317" s="1142"/>
      <c r="N317" s="1142"/>
      <c r="O317" s="1142">
        <f t="shared" si="492"/>
        <v>0</v>
      </c>
      <c r="P317" s="1142"/>
      <c r="Q317" s="1142"/>
      <c r="R317" s="1142">
        <f t="shared" si="493"/>
        <v>0</v>
      </c>
      <c r="S317" s="1142"/>
      <c r="T317" s="1142"/>
      <c r="U317" s="1142">
        <f t="shared" si="494"/>
        <v>0</v>
      </c>
      <c r="V317" s="1142"/>
      <c r="W317" s="1142"/>
      <c r="X317" s="1142">
        <f t="shared" si="495"/>
        <v>0</v>
      </c>
      <c r="Y317" s="1142"/>
      <c r="Z317" s="1142"/>
      <c r="AA317" s="1159">
        <f t="shared" si="481"/>
        <v>0</v>
      </c>
      <c r="AB317" s="1159">
        <f t="shared" si="482"/>
        <v>0</v>
      </c>
    </row>
    <row r="318" spans="2:28" s="1134" customFormat="1" ht="12.75" customHeight="1" x14ac:dyDescent="0.2">
      <c r="B318" s="1563"/>
      <c r="C318" s="1143"/>
      <c r="D318" s="1566" t="s">
        <v>448</v>
      </c>
      <c r="E318" s="1144"/>
      <c r="F318" s="1145"/>
      <c r="G318" s="1161">
        <f>+E318*F318</f>
        <v>0</v>
      </c>
      <c r="H318" s="1150"/>
      <c r="I318" s="1147">
        <f t="shared" si="490"/>
        <v>0</v>
      </c>
      <c r="J318" s="1147"/>
      <c r="K318" s="1147"/>
      <c r="L318" s="1147">
        <f t="shared" si="491"/>
        <v>0</v>
      </c>
      <c r="M318" s="1147"/>
      <c r="N318" s="1147"/>
      <c r="O318" s="1147">
        <f t="shared" si="492"/>
        <v>0</v>
      </c>
      <c r="P318" s="1147"/>
      <c r="Q318" s="1147"/>
      <c r="R318" s="1147">
        <f t="shared" si="493"/>
        <v>0</v>
      </c>
      <c r="S318" s="1147"/>
      <c r="T318" s="1147"/>
      <c r="U318" s="1147">
        <f t="shared" si="494"/>
        <v>0</v>
      </c>
      <c r="V318" s="1147"/>
      <c r="W318" s="1147"/>
      <c r="X318" s="1147">
        <f t="shared" si="495"/>
        <v>0</v>
      </c>
      <c r="Y318" s="1147"/>
      <c r="Z318" s="1147"/>
      <c r="AA318" s="1159">
        <f t="shared" si="481"/>
        <v>0</v>
      </c>
      <c r="AB318" s="1159">
        <f t="shared" si="482"/>
        <v>0</v>
      </c>
    </row>
    <row r="319" spans="2:28" s="1134" customFormat="1" ht="12.75" customHeight="1" x14ac:dyDescent="0.15">
      <c r="B319" s="1135" t="s">
        <v>419</v>
      </c>
      <c r="C319" s="286" t="s">
        <v>651</v>
      </c>
      <c r="D319" s="14"/>
      <c r="E319" s="1136"/>
      <c r="F319" s="1137"/>
      <c r="G319" s="623">
        <f t="shared" ref="G319:Z319" si="496">SUM(G320:G324)</f>
        <v>0</v>
      </c>
      <c r="H319" s="16">
        <f t="shared" si="496"/>
        <v>0</v>
      </c>
      <c r="I319" s="16">
        <f t="shared" si="496"/>
        <v>0</v>
      </c>
      <c r="J319" s="16">
        <f t="shared" si="496"/>
        <v>0</v>
      </c>
      <c r="K319" s="16">
        <f t="shared" si="496"/>
        <v>0</v>
      </c>
      <c r="L319" s="16">
        <f t="shared" si="496"/>
        <v>0</v>
      </c>
      <c r="M319" s="16">
        <f t="shared" si="496"/>
        <v>0</v>
      </c>
      <c r="N319" s="16">
        <f t="shared" si="496"/>
        <v>0</v>
      </c>
      <c r="O319" s="16">
        <f t="shared" si="496"/>
        <v>0</v>
      </c>
      <c r="P319" s="16">
        <f t="shared" si="496"/>
        <v>0</v>
      </c>
      <c r="Q319" s="16">
        <f t="shared" si="496"/>
        <v>0</v>
      </c>
      <c r="R319" s="16">
        <f t="shared" si="496"/>
        <v>0</v>
      </c>
      <c r="S319" s="16">
        <f t="shared" si="496"/>
        <v>0</v>
      </c>
      <c r="T319" s="16">
        <f t="shared" si="496"/>
        <v>0</v>
      </c>
      <c r="U319" s="16">
        <f t="shared" si="496"/>
        <v>0</v>
      </c>
      <c r="V319" s="16">
        <f t="shared" si="496"/>
        <v>0</v>
      </c>
      <c r="W319" s="16">
        <f t="shared" si="496"/>
        <v>0</v>
      </c>
      <c r="X319" s="16">
        <f t="shared" si="496"/>
        <v>0</v>
      </c>
      <c r="Y319" s="16">
        <f t="shared" si="496"/>
        <v>0</v>
      </c>
      <c r="Z319" s="16">
        <f t="shared" si="496"/>
        <v>0</v>
      </c>
      <c r="AA319" s="1159">
        <f t="shared" si="481"/>
        <v>0</v>
      </c>
      <c r="AB319" s="1159">
        <f t="shared" si="482"/>
        <v>0</v>
      </c>
    </row>
    <row r="320" spans="2:28" s="1134" customFormat="1" ht="12.75" customHeight="1" x14ac:dyDescent="0.2">
      <c r="B320" s="1564"/>
      <c r="C320" s="1138"/>
      <c r="D320" s="1565" t="s">
        <v>448</v>
      </c>
      <c r="E320" s="1139"/>
      <c r="F320" s="1140"/>
      <c r="G320" s="1160">
        <f>+E320*F320</f>
        <v>0</v>
      </c>
      <c r="H320" s="1137"/>
      <c r="I320" s="1148">
        <f t="shared" si="490"/>
        <v>0</v>
      </c>
      <c r="J320" s="1137"/>
      <c r="K320" s="1137"/>
      <c r="L320" s="1148">
        <f t="shared" ref="L320:L324" si="497">M320+N320</f>
        <v>0</v>
      </c>
      <c r="M320" s="1137"/>
      <c r="N320" s="1137"/>
      <c r="O320" s="1148">
        <f t="shared" ref="O320:O324" si="498">P320+Q320</f>
        <v>0</v>
      </c>
      <c r="P320" s="1137"/>
      <c r="Q320" s="1137"/>
      <c r="R320" s="1148">
        <f t="shared" ref="R320:R324" si="499">S320+T320</f>
        <v>0</v>
      </c>
      <c r="S320" s="1137"/>
      <c r="T320" s="1137"/>
      <c r="U320" s="1148">
        <f t="shared" ref="U320:U324" si="500">V320+W320</f>
        <v>0</v>
      </c>
      <c r="V320" s="1137"/>
      <c r="W320" s="1137"/>
      <c r="X320" s="1148">
        <f t="shared" ref="X320:X324" si="501">Y320+Z320</f>
        <v>0</v>
      </c>
      <c r="Y320" s="1137"/>
      <c r="Z320" s="1137"/>
      <c r="AA320" s="1159">
        <f t="shared" si="481"/>
        <v>0</v>
      </c>
      <c r="AB320" s="1159">
        <f t="shared" si="482"/>
        <v>0</v>
      </c>
    </row>
    <row r="321" spans="2:28" s="1134" customFormat="1" ht="12.75" customHeight="1" x14ac:dyDescent="0.2">
      <c r="B321" s="1564"/>
      <c r="C321" s="1138"/>
      <c r="D321" s="1565" t="s">
        <v>448</v>
      </c>
      <c r="E321" s="1139"/>
      <c r="F321" s="1140"/>
      <c r="G321" s="1160">
        <f>+E321*F321</f>
        <v>0</v>
      </c>
      <c r="H321" s="1137"/>
      <c r="I321" s="1137">
        <f t="shared" si="490"/>
        <v>0</v>
      </c>
      <c r="J321" s="1137"/>
      <c r="K321" s="1137"/>
      <c r="L321" s="1137">
        <f t="shared" si="497"/>
        <v>0</v>
      </c>
      <c r="M321" s="1137"/>
      <c r="N321" s="1137"/>
      <c r="O321" s="1137">
        <f t="shared" si="498"/>
        <v>0</v>
      </c>
      <c r="P321" s="1137"/>
      <c r="Q321" s="1137"/>
      <c r="R321" s="1137">
        <f t="shared" si="499"/>
        <v>0</v>
      </c>
      <c r="S321" s="1137"/>
      <c r="T321" s="1137"/>
      <c r="U321" s="1137">
        <f t="shared" si="500"/>
        <v>0</v>
      </c>
      <c r="V321" s="1137"/>
      <c r="W321" s="1137"/>
      <c r="X321" s="1137">
        <f t="shared" si="501"/>
        <v>0</v>
      </c>
      <c r="Y321" s="1137"/>
      <c r="Z321" s="1137"/>
      <c r="AA321" s="1159">
        <f t="shared" si="481"/>
        <v>0</v>
      </c>
      <c r="AB321" s="1159">
        <f t="shared" si="482"/>
        <v>0</v>
      </c>
    </row>
    <row r="322" spans="2:28" s="1134" customFormat="1" ht="12.75" customHeight="1" x14ac:dyDescent="0.2">
      <c r="B322" s="1564"/>
      <c r="C322" s="1138"/>
      <c r="D322" s="1565" t="s">
        <v>448</v>
      </c>
      <c r="E322" s="1139"/>
      <c r="F322" s="1140"/>
      <c r="G322" s="1160">
        <f>+E322*F322</f>
        <v>0</v>
      </c>
      <c r="H322" s="1141"/>
      <c r="I322" s="1142">
        <f t="shared" si="490"/>
        <v>0</v>
      </c>
      <c r="J322" s="1142"/>
      <c r="K322" s="1142"/>
      <c r="L322" s="1142">
        <f t="shared" si="497"/>
        <v>0</v>
      </c>
      <c r="M322" s="1142"/>
      <c r="N322" s="1142"/>
      <c r="O322" s="1142">
        <f t="shared" si="498"/>
        <v>0</v>
      </c>
      <c r="P322" s="1142"/>
      <c r="Q322" s="1142"/>
      <c r="R322" s="1142">
        <f t="shared" si="499"/>
        <v>0</v>
      </c>
      <c r="S322" s="1142"/>
      <c r="T322" s="1142"/>
      <c r="U322" s="1142">
        <f t="shared" si="500"/>
        <v>0</v>
      </c>
      <c r="V322" s="1142"/>
      <c r="W322" s="1142"/>
      <c r="X322" s="1142">
        <f t="shared" si="501"/>
        <v>0</v>
      </c>
      <c r="Y322" s="1142"/>
      <c r="Z322" s="1142"/>
      <c r="AA322" s="1159">
        <f t="shared" si="481"/>
        <v>0</v>
      </c>
      <c r="AB322" s="1159">
        <f t="shared" si="482"/>
        <v>0</v>
      </c>
    </row>
    <row r="323" spans="2:28" s="1134" customFormat="1" ht="12.75" customHeight="1" x14ac:dyDescent="0.2">
      <c r="B323" s="1564"/>
      <c r="C323" s="1138"/>
      <c r="D323" s="1565" t="s">
        <v>448</v>
      </c>
      <c r="E323" s="1139"/>
      <c r="F323" s="1140"/>
      <c r="G323" s="1160">
        <f>+E323*F323</f>
        <v>0</v>
      </c>
      <c r="H323" s="1141"/>
      <c r="I323" s="1142">
        <f t="shared" si="490"/>
        <v>0</v>
      </c>
      <c r="J323" s="1142"/>
      <c r="K323" s="1142"/>
      <c r="L323" s="1142">
        <f t="shared" si="497"/>
        <v>0</v>
      </c>
      <c r="M323" s="1142"/>
      <c r="N323" s="1142"/>
      <c r="O323" s="1142">
        <f t="shared" si="498"/>
        <v>0</v>
      </c>
      <c r="P323" s="1142"/>
      <c r="Q323" s="1142"/>
      <c r="R323" s="1142">
        <f t="shared" si="499"/>
        <v>0</v>
      </c>
      <c r="S323" s="1142"/>
      <c r="T323" s="1142"/>
      <c r="U323" s="1142">
        <f t="shared" si="500"/>
        <v>0</v>
      </c>
      <c r="V323" s="1142"/>
      <c r="W323" s="1142"/>
      <c r="X323" s="1142">
        <f t="shared" si="501"/>
        <v>0</v>
      </c>
      <c r="Y323" s="1142"/>
      <c r="Z323" s="1142"/>
      <c r="AA323" s="1159">
        <f t="shared" si="481"/>
        <v>0</v>
      </c>
      <c r="AB323" s="1159">
        <f t="shared" si="482"/>
        <v>0</v>
      </c>
    </row>
    <row r="324" spans="2:28" s="1134" customFormat="1" ht="12.75" customHeight="1" x14ac:dyDescent="0.2">
      <c r="B324" s="1563"/>
      <c r="C324" s="1143"/>
      <c r="D324" s="1566" t="s">
        <v>448</v>
      </c>
      <c r="E324" s="1144"/>
      <c r="F324" s="1145"/>
      <c r="G324" s="1161">
        <f>+E324*F324</f>
        <v>0</v>
      </c>
      <c r="H324" s="1146"/>
      <c r="I324" s="1147">
        <f t="shared" si="490"/>
        <v>0</v>
      </c>
      <c r="J324" s="1147"/>
      <c r="K324" s="1147"/>
      <c r="L324" s="1147">
        <f t="shared" si="497"/>
        <v>0</v>
      </c>
      <c r="M324" s="1147"/>
      <c r="N324" s="1147"/>
      <c r="O324" s="1147">
        <f t="shared" si="498"/>
        <v>0</v>
      </c>
      <c r="P324" s="1147"/>
      <c r="Q324" s="1147"/>
      <c r="R324" s="1147">
        <f t="shared" si="499"/>
        <v>0</v>
      </c>
      <c r="S324" s="1147"/>
      <c r="T324" s="1147"/>
      <c r="U324" s="1147">
        <f t="shared" si="500"/>
        <v>0</v>
      </c>
      <c r="V324" s="1147"/>
      <c r="W324" s="1147"/>
      <c r="X324" s="1147">
        <f t="shared" si="501"/>
        <v>0</v>
      </c>
      <c r="Y324" s="1147"/>
      <c r="Z324" s="1147"/>
      <c r="AA324" s="1159">
        <f t="shared" si="481"/>
        <v>0</v>
      </c>
      <c r="AB324" s="1159">
        <f t="shared" si="482"/>
        <v>0</v>
      </c>
    </row>
    <row r="325" spans="2:28" s="1134" customFormat="1" ht="12.75" customHeight="1" x14ac:dyDescent="0.15">
      <c r="B325" s="1135" t="s">
        <v>419</v>
      </c>
      <c r="C325" s="286" t="s">
        <v>652</v>
      </c>
      <c r="D325" s="14"/>
      <c r="E325" s="1136"/>
      <c r="F325" s="1137"/>
      <c r="G325" s="623">
        <f t="shared" ref="G325:Z325" si="502">SUM(G326:G330)</f>
        <v>0</v>
      </c>
      <c r="H325" s="16">
        <f t="shared" si="502"/>
        <v>0</v>
      </c>
      <c r="I325" s="16">
        <f t="shared" si="502"/>
        <v>0</v>
      </c>
      <c r="J325" s="16">
        <f t="shared" si="502"/>
        <v>0</v>
      </c>
      <c r="K325" s="16">
        <f t="shared" si="502"/>
        <v>0</v>
      </c>
      <c r="L325" s="16">
        <f t="shared" si="502"/>
        <v>0</v>
      </c>
      <c r="M325" s="16">
        <f t="shared" si="502"/>
        <v>0</v>
      </c>
      <c r="N325" s="16">
        <f t="shared" si="502"/>
        <v>0</v>
      </c>
      <c r="O325" s="16">
        <f t="shared" si="502"/>
        <v>0</v>
      </c>
      <c r="P325" s="16">
        <f t="shared" si="502"/>
        <v>0</v>
      </c>
      <c r="Q325" s="16">
        <f t="shared" si="502"/>
        <v>0</v>
      </c>
      <c r="R325" s="16">
        <f t="shared" si="502"/>
        <v>0</v>
      </c>
      <c r="S325" s="16">
        <f t="shared" si="502"/>
        <v>0</v>
      </c>
      <c r="T325" s="16">
        <f t="shared" si="502"/>
        <v>0</v>
      </c>
      <c r="U325" s="16">
        <f t="shared" si="502"/>
        <v>0</v>
      </c>
      <c r="V325" s="16">
        <f t="shared" si="502"/>
        <v>0</v>
      </c>
      <c r="W325" s="16">
        <f t="shared" si="502"/>
        <v>0</v>
      </c>
      <c r="X325" s="16">
        <f t="shared" si="502"/>
        <v>0</v>
      </c>
      <c r="Y325" s="16">
        <f t="shared" si="502"/>
        <v>0</v>
      </c>
      <c r="Z325" s="16">
        <f t="shared" si="502"/>
        <v>0</v>
      </c>
      <c r="AA325" s="1159">
        <f t="shared" si="481"/>
        <v>0</v>
      </c>
      <c r="AB325" s="1159">
        <f t="shared" si="482"/>
        <v>0</v>
      </c>
    </row>
    <row r="326" spans="2:28" s="1134" customFormat="1" ht="12.75" customHeight="1" x14ac:dyDescent="0.2">
      <c r="B326" s="1564"/>
      <c r="C326" s="1138"/>
      <c r="D326" s="1565" t="s">
        <v>448</v>
      </c>
      <c r="E326" s="1139"/>
      <c r="F326" s="1140"/>
      <c r="G326" s="1160">
        <f>+E326*F326</f>
        <v>0</v>
      </c>
      <c r="H326" s="1137"/>
      <c r="I326" s="1148">
        <f t="shared" si="490"/>
        <v>0</v>
      </c>
      <c r="J326" s="1142"/>
      <c r="K326" s="1142"/>
      <c r="L326" s="1148">
        <f t="shared" ref="L326:L330" si="503">M326+N326</f>
        <v>0</v>
      </c>
      <c r="M326" s="1142"/>
      <c r="N326" s="1142"/>
      <c r="O326" s="1148">
        <f t="shared" ref="O326:O330" si="504">P326+Q326</f>
        <v>0</v>
      </c>
      <c r="P326" s="1142"/>
      <c r="Q326" s="1142"/>
      <c r="R326" s="1148">
        <f t="shared" ref="R326:R330" si="505">S326+T326</f>
        <v>0</v>
      </c>
      <c r="S326" s="1142"/>
      <c r="T326" s="1142"/>
      <c r="U326" s="1148">
        <f t="shared" ref="U326:U330" si="506">V326+W326</f>
        <v>0</v>
      </c>
      <c r="V326" s="1142"/>
      <c r="W326" s="1142"/>
      <c r="X326" s="1148">
        <f t="shared" ref="X326:X330" si="507">Y326+Z326</f>
        <v>0</v>
      </c>
      <c r="Y326" s="1142"/>
      <c r="Z326" s="1142"/>
      <c r="AA326" s="1159">
        <f t="shared" si="481"/>
        <v>0</v>
      </c>
      <c r="AB326" s="1159">
        <f t="shared" si="482"/>
        <v>0</v>
      </c>
    </row>
    <row r="327" spans="2:28" s="1134" customFormat="1" ht="12.75" customHeight="1" x14ac:dyDescent="0.2">
      <c r="B327" s="1564"/>
      <c r="C327" s="1138"/>
      <c r="D327" s="1565" t="s">
        <v>448</v>
      </c>
      <c r="E327" s="1139"/>
      <c r="F327" s="1140"/>
      <c r="G327" s="1160">
        <f>+E327*F327</f>
        <v>0</v>
      </c>
      <c r="H327" s="1137"/>
      <c r="I327" s="1137">
        <f t="shared" si="490"/>
        <v>0</v>
      </c>
      <c r="J327" s="1142"/>
      <c r="K327" s="1142"/>
      <c r="L327" s="1137">
        <f t="shared" si="503"/>
        <v>0</v>
      </c>
      <c r="M327" s="1142"/>
      <c r="N327" s="1142"/>
      <c r="O327" s="1137">
        <f t="shared" si="504"/>
        <v>0</v>
      </c>
      <c r="P327" s="1142"/>
      <c r="Q327" s="1142"/>
      <c r="R327" s="1137">
        <f t="shared" si="505"/>
        <v>0</v>
      </c>
      <c r="S327" s="1142"/>
      <c r="T327" s="1142"/>
      <c r="U327" s="1137">
        <f t="shared" si="506"/>
        <v>0</v>
      </c>
      <c r="V327" s="1142"/>
      <c r="W327" s="1142"/>
      <c r="X327" s="1137">
        <f t="shared" si="507"/>
        <v>0</v>
      </c>
      <c r="Y327" s="1142"/>
      <c r="Z327" s="1142"/>
      <c r="AA327" s="1159">
        <f t="shared" si="481"/>
        <v>0</v>
      </c>
      <c r="AB327" s="1159">
        <f t="shared" si="482"/>
        <v>0</v>
      </c>
    </row>
    <row r="328" spans="2:28" s="1134" customFormat="1" ht="12.75" customHeight="1" x14ac:dyDescent="0.2">
      <c r="B328" s="1564"/>
      <c r="C328" s="1138"/>
      <c r="D328" s="1565" t="s">
        <v>448</v>
      </c>
      <c r="E328" s="1139"/>
      <c r="F328" s="1140"/>
      <c r="G328" s="1160">
        <f>+E328*F328</f>
        <v>0</v>
      </c>
      <c r="H328" s="1141"/>
      <c r="I328" s="1142">
        <f t="shared" si="490"/>
        <v>0</v>
      </c>
      <c r="J328" s="1142"/>
      <c r="K328" s="1142"/>
      <c r="L328" s="1142">
        <f t="shared" si="503"/>
        <v>0</v>
      </c>
      <c r="M328" s="1142"/>
      <c r="N328" s="1142"/>
      <c r="O328" s="1142">
        <f t="shared" si="504"/>
        <v>0</v>
      </c>
      <c r="P328" s="1142"/>
      <c r="Q328" s="1142"/>
      <c r="R328" s="1142">
        <f t="shared" si="505"/>
        <v>0</v>
      </c>
      <c r="S328" s="1142"/>
      <c r="T328" s="1142"/>
      <c r="U328" s="1142">
        <f t="shared" si="506"/>
        <v>0</v>
      </c>
      <c r="V328" s="1142"/>
      <c r="W328" s="1142"/>
      <c r="X328" s="1142">
        <f t="shared" si="507"/>
        <v>0</v>
      </c>
      <c r="Y328" s="1142"/>
      <c r="Z328" s="1142"/>
      <c r="AA328" s="1159">
        <f t="shared" si="481"/>
        <v>0</v>
      </c>
      <c r="AB328" s="1159">
        <f t="shared" si="482"/>
        <v>0</v>
      </c>
    </row>
    <row r="329" spans="2:28" s="1134" customFormat="1" ht="12.75" customHeight="1" x14ac:dyDescent="0.2">
      <c r="B329" s="1564"/>
      <c r="C329" s="1138"/>
      <c r="D329" s="1565" t="s">
        <v>448</v>
      </c>
      <c r="E329" s="1139"/>
      <c r="F329" s="1140"/>
      <c r="G329" s="1160">
        <f>+E329*F329</f>
        <v>0</v>
      </c>
      <c r="H329" s="1141"/>
      <c r="I329" s="1142">
        <f t="shared" si="490"/>
        <v>0</v>
      </c>
      <c r="J329" s="1142"/>
      <c r="K329" s="1142"/>
      <c r="L329" s="1142">
        <f t="shared" si="503"/>
        <v>0</v>
      </c>
      <c r="M329" s="1142"/>
      <c r="N329" s="1142"/>
      <c r="O329" s="1142">
        <f t="shared" si="504"/>
        <v>0</v>
      </c>
      <c r="P329" s="1142"/>
      <c r="Q329" s="1142"/>
      <c r="R329" s="1142">
        <f t="shared" si="505"/>
        <v>0</v>
      </c>
      <c r="S329" s="1142"/>
      <c r="T329" s="1142"/>
      <c r="U329" s="1142">
        <f t="shared" si="506"/>
        <v>0</v>
      </c>
      <c r="V329" s="1142"/>
      <c r="W329" s="1142"/>
      <c r="X329" s="1142">
        <f t="shared" si="507"/>
        <v>0</v>
      </c>
      <c r="Y329" s="1142"/>
      <c r="Z329" s="1142"/>
      <c r="AA329" s="1159">
        <f t="shared" si="481"/>
        <v>0</v>
      </c>
      <c r="AB329" s="1159">
        <f t="shared" si="482"/>
        <v>0</v>
      </c>
    </row>
    <row r="330" spans="2:28" s="1134" customFormat="1" ht="12.75" customHeight="1" x14ac:dyDescent="0.2">
      <c r="B330" s="1563"/>
      <c r="C330" s="1143"/>
      <c r="D330" s="1566" t="s">
        <v>448</v>
      </c>
      <c r="E330" s="1144"/>
      <c r="F330" s="1145"/>
      <c r="G330" s="1161">
        <f>+E330*F330</f>
        <v>0</v>
      </c>
      <c r="H330" s="1146"/>
      <c r="I330" s="1147">
        <f t="shared" si="490"/>
        <v>0</v>
      </c>
      <c r="J330" s="1147"/>
      <c r="K330" s="1147"/>
      <c r="L330" s="1147">
        <f t="shared" si="503"/>
        <v>0</v>
      </c>
      <c r="M330" s="1147"/>
      <c r="N330" s="1147"/>
      <c r="O330" s="1147">
        <f t="shared" si="504"/>
        <v>0</v>
      </c>
      <c r="P330" s="1147"/>
      <c r="Q330" s="1147"/>
      <c r="R330" s="1147">
        <f t="shared" si="505"/>
        <v>0</v>
      </c>
      <c r="S330" s="1147"/>
      <c r="T330" s="1147"/>
      <c r="U330" s="1147">
        <f t="shared" si="506"/>
        <v>0</v>
      </c>
      <c r="V330" s="1147"/>
      <c r="W330" s="1147"/>
      <c r="X330" s="1147">
        <f t="shared" si="507"/>
        <v>0</v>
      </c>
      <c r="Y330" s="1147"/>
      <c r="Z330" s="1147"/>
      <c r="AA330" s="1159">
        <f t="shared" si="481"/>
        <v>0</v>
      </c>
      <c r="AB330" s="1159">
        <f t="shared" si="482"/>
        <v>0</v>
      </c>
    </row>
    <row r="331" spans="2:28" s="1134" customFormat="1" ht="12.75" customHeight="1" x14ac:dyDescent="0.15">
      <c r="B331" s="1135" t="s">
        <v>419</v>
      </c>
      <c r="C331" s="286" t="s">
        <v>653</v>
      </c>
      <c r="D331" s="14"/>
      <c r="E331" s="1136"/>
      <c r="F331" s="1137"/>
      <c r="G331" s="623">
        <f t="shared" ref="G331:Z331" si="508">SUM(G332:G336)</f>
        <v>0</v>
      </c>
      <c r="H331" s="16">
        <f t="shared" si="508"/>
        <v>0</v>
      </c>
      <c r="I331" s="16">
        <f t="shared" si="508"/>
        <v>0</v>
      </c>
      <c r="J331" s="20">
        <f t="shared" si="508"/>
        <v>0</v>
      </c>
      <c r="K331" s="20">
        <f t="shared" si="508"/>
        <v>0</v>
      </c>
      <c r="L331" s="16">
        <f t="shared" si="508"/>
        <v>0</v>
      </c>
      <c r="M331" s="20">
        <f t="shared" si="508"/>
        <v>0</v>
      </c>
      <c r="N331" s="20">
        <f t="shared" si="508"/>
        <v>0</v>
      </c>
      <c r="O331" s="16">
        <f t="shared" si="508"/>
        <v>0</v>
      </c>
      <c r="P331" s="20">
        <f t="shared" si="508"/>
        <v>0</v>
      </c>
      <c r="Q331" s="20">
        <f t="shared" si="508"/>
        <v>0</v>
      </c>
      <c r="R331" s="16">
        <f t="shared" si="508"/>
        <v>0</v>
      </c>
      <c r="S331" s="20">
        <f t="shared" si="508"/>
        <v>0</v>
      </c>
      <c r="T331" s="20">
        <f t="shared" si="508"/>
        <v>0</v>
      </c>
      <c r="U331" s="16">
        <f t="shared" si="508"/>
        <v>0</v>
      </c>
      <c r="V331" s="20">
        <f t="shared" si="508"/>
        <v>0</v>
      </c>
      <c r="W331" s="20">
        <f t="shared" si="508"/>
        <v>0</v>
      </c>
      <c r="X331" s="16">
        <f t="shared" si="508"/>
        <v>0</v>
      </c>
      <c r="Y331" s="20">
        <f t="shared" si="508"/>
        <v>0</v>
      </c>
      <c r="Z331" s="20">
        <f t="shared" si="508"/>
        <v>0</v>
      </c>
      <c r="AA331" s="1159">
        <f t="shared" si="481"/>
        <v>0</v>
      </c>
      <c r="AB331" s="1159">
        <f t="shared" si="482"/>
        <v>0</v>
      </c>
    </row>
    <row r="332" spans="2:28" s="1134" customFormat="1" ht="12.75" customHeight="1" x14ac:dyDescent="0.2">
      <c r="B332" s="1564"/>
      <c r="C332" s="1138"/>
      <c r="D332" s="1565" t="s">
        <v>448</v>
      </c>
      <c r="E332" s="1139"/>
      <c r="F332" s="1140"/>
      <c r="G332" s="1160">
        <f>+E332*F332</f>
        <v>0</v>
      </c>
      <c r="H332" s="1137"/>
      <c r="I332" s="1148">
        <f t="shared" si="490"/>
        <v>0</v>
      </c>
      <c r="J332" s="1137"/>
      <c r="K332" s="1137"/>
      <c r="L332" s="1148">
        <f t="shared" ref="L332:L336" si="509">M332+N332</f>
        <v>0</v>
      </c>
      <c r="M332" s="1137"/>
      <c r="N332" s="1137"/>
      <c r="O332" s="1148">
        <f t="shared" ref="O332:O336" si="510">P332+Q332</f>
        <v>0</v>
      </c>
      <c r="P332" s="1137"/>
      <c r="Q332" s="1137"/>
      <c r="R332" s="1148">
        <f t="shared" ref="R332:R336" si="511">S332+T332</f>
        <v>0</v>
      </c>
      <c r="S332" s="1137"/>
      <c r="T332" s="1137"/>
      <c r="U332" s="1148">
        <f t="shared" ref="U332:U336" si="512">V332+W332</f>
        <v>0</v>
      </c>
      <c r="V332" s="1137"/>
      <c r="W332" s="1137"/>
      <c r="X332" s="1148">
        <f t="shared" ref="X332:X336" si="513">Y332+Z332</f>
        <v>0</v>
      </c>
      <c r="Y332" s="1137"/>
      <c r="Z332" s="1137"/>
      <c r="AA332" s="1159">
        <f t="shared" si="481"/>
        <v>0</v>
      </c>
      <c r="AB332" s="1159">
        <f t="shared" si="482"/>
        <v>0</v>
      </c>
    </row>
    <row r="333" spans="2:28" s="1134" customFormat="1" ht="12.75" customHeight="1" x14ac:dyDescent="0.2">
      <c r="B333" s="1564"/>
      <c r="C333" s="1138"/>
      <c r="D333" s="1565" t="s">
        <v>448</v>
      </c>
      <c r="E333" s="1139"/>
      <c r="F333" s="1140"/>
      <c r="G333" s="1160">
        <f>+E333*F333</f>
        <v>0</v>
      </c>
      <c r="H333" s="1137"/>
      <c r="I333" s="1137">
        <f t="shared" si="490"/>
        <v>0</v>
      </c>
      <c r="J333" s="1137"/>
      <c r="K333" s="1137"/>
      <c r="L333" s="1137">
        <f t="shared" si="509"/>
        <v>0</v>
      </c>
      <c r="M333" s="1137"/>
      <c r="N333" s="1137"/>
      <c r="O333" s="1137">
        <f t="shared" si="510"/>
        <v>0</v>
      </c>
      <c r="P333" s="1137"/>
      <c r="Q333" s="1137"/>
      <c r="R333" s="1137">
        <f t="shared" si="511"/>
        <v>0</v>
      </c>
      <c r="S333" s="1137"/>
      <c r="T333" s="1137"/>
      <c r="U333" s="1137">
        <f t="shared" si="512"/>
        <v>0</v>
      </c>
      <c r="V333" s="1137"/>
      <c r="W333" s="1137"/>
      <c r="X333" s="1137">
        <f t="shared" si="513"/>
        <v>0</v>
      </c>
      <c r="Y333" s="1137"/>
      <c r="Z333" s="1137"/>
      <c r="AA333" s="1159">
        <f t="shared" si="481"/>
        <v>0</v>
      </c>
      <c r="AB333" s="1159">
        <f t="shared" si="482"/>
        <v>0</v>
      </c>
    </row>
    <row r="334" spans="2:28" s="1134" customFormat="1" ht="12.75" customHeight="1" x14ac:dyDescent="0.2">
      <c r="B334" s="1564"/>
      <c r="C334" s="1138"/>
      <c r="D334" s="1565" t="s">
        <v>448</v>
      </c>
      <c r="E334" s="1139"/>
      <c r="F334" s="1140"/>
      <c r="G334" s="1160">
        <f>+E334*F334</f>
        <v>0</v>
      </c>
      <c r="H334" s="1141"/>
      <c r="I334" s="1142">
        <f t="shared" si="490"/>
        <v>0</v>
      </c>
      <c r="J334" s="1142"/>
      <c r="K334" s="1142"/>
      <c r="L334" s="1142">
        <f t="shared" si="509"/>
        <v>0</v>
      </c>
      <c r="M334" s="1142"/>
      <c r="N334" s="1142"/>
      <c r="O334" s="1142">
        <f t="shared" si="510"/>
        <v>0</v>
      </c>
      <c r="P334" s="1142"/>
      <c r="Q334" s="1142"/>
      <c r="R334" s="1142">
        <f t="shared" si="511"/>
        <v>0</v>
      </c>
      <c r="S334" s="1142"/>
      <c r="T334" s="1142"/>
      <c r="U334" s="1142">
        <f t="shared" si="512"/>
        <v>0</v>
      </c>
      <c r="V334" s="1142"/>
      <c r="W334" s="1142"/>
      <c r="X334" s="1142">
        <f t="shared" si="513"/>
        <v>0</v>
      </c>
      <c r="Y334" s="1142"/>
      <c r="Z334" s="1142"/>
      <c r="AA334" s="1159">
        <f t="shared" si="481"/>
        <v>0</v>
      </c>
      <c r="AB334" s="1159">
        <f t="shared" si="482"/>
        <v>0</v>
      </c>
    </row>
    <row r="335" spans="2:28" s="1134" customFormat="1" ht="12.75" customHeight="1" x14ac:dyDescent="0.2">
      <c r="B335" s="1564"/>
      <c r="C335" s="1138"/>
      <c r="D335" s="1565" t="s">
        <v>448</v>
      </c>
      <c r="E335" s="1139"/>
      <c r="F335" s="1140"/>
      <c r="G335" s="1160">
        <f>+E335*F335</f>
        <v>0</v>
      </c>
      <c r="H335" s="1141"/>
      <c r="I335" s="1142">
        <f t="shared" si="490"/>
        <v>0</v>
      </c>
      <c r="J335" s="1142"/>
      <c r="K335" s="1142"/>
      <c r="L335" s="1142">
        <f t="shared" si="509"/>
        <v>0</v>
      </c>
      <c r="M335" s="1142"/>
      <c r="N335" s="1142"/>
      <c r="O335" s="1142">
        <f t="shared" si="510"/>
        <v>0</v>
      </c>
      <c r="P335" s="1142"/>
      <c r="Q335" s="1142"/>
      <c r="R335" s="1142">
        <f t="shared" si="511"/>
        <v>0</v>
      </c>
      <c r="S335" s="1142"/>
      <c r="T335" s="1142"/>
      <c r="U335" s="1142">
        <f t="shared" si="512"/>
        <v>0</v>
      </c>
      <c r="V335" s="1142"/>
      <c r="W335" s="1142"/>
      <c r="X335" s="1142">
        <f t="shared" si="513"/>
        <v>0</v>
      </c>
      <c r="Y335" s="1142"/>
      <c r="Z335" s="1142"/>
      <c r="AA335" s="1159">
        <f t="shared" si="481"/>
        <v>0</v>
      </c>
      <c r="AB335" s="1159">
        <f t="shared" si="482"/>
        <v>0</v>
      </c>
    </row>
    <row r="336" spans="2:28" s="1134" customFormat="1" ht="12.75" customHeight="1" x14ac:dyDescent="0.2">
      <c r="B336" s="1563"/>
      <c r="C336" s="1143"/>
      <c r="D336" s="1566" t="s">
        <v>448</v>
      </c>
      <c r="E336" s="1144"/>
      <c r="F336" s="1145"/>
      <c r="G336" s="1160">
        <f>+E336*F336</f>
        <v>0</v>
      </c>
      <c r="H336" s="1141"/>
      <c r="I336" s="1147">
        <f t="shared" si="490"/>
        <v>0</v>
      </c>
      <c r="J336" s="1142"/>
      <c r="K336" s="1142"/>
      <c r="L336" s="1147">
        <f t="shared" si="509"/>
        <v>0</v>
      </c>
      <c r="M336" s="1142"/>
      <c r="N336" s="1142"/>
      <c r="O336" s="1147">
        <f t="shared" si="510"/>
        <v>0</v>
      </c>
      <c r="P336" s="1142"/>
      <c r="Q336" s="1142"/>
      <c r="R336" s="1147">
        <f t="shared" si="511"/>
        <v>0</v>
      </c>
      <c r="S336" s="1142"/>
      <c r="T336" s="1142"/>
      <c r="U336" s="1147">
        <f t="shared" si="512"/>
        <v>0</v>
      </c>
      <c r="V336" s="1142"/>
      <c r="W336" s="1142"/>
      <c r="X336" s="1147">
        <f t="shared" si="513"/>
        <v>0</v>
      </c>
      <c r="Y336" s="1142"/>
      <c r="Z336" s="1142"/>
      <c r="AA336" s="1159">
        <f t="shared" si="481"/>
        <v>0</v>
      </c>
      <c r="AB336" s="1159">
        <f t="shared" si="482"/>
        <v>0</v>
      </c>
    </row>
    <row r="337" spans="2:28" s="1134" customFormat="1" ht="18" customHeight="1" x14ac:dyDescent="0.15">
      <c r="B337" s="1647" t="s">
        <v>287</v>
      </c>
      <c r="C337" s="1627"/>
      <c r="D337" s="1627"/>
      <c r="E337" s="1627"/>
      <c r="F337" s="1627"/>
      <c r="G337" s="628">
        <f t="shared" ref="G337:Z337" si="514">+G177+G209+G241+G273+G305</f>
        <v>0</v>
      </c>
      <c r="H337" s="11">
        <f t="shared" si="514"/>
        <v>0</v>
      </c>
      <c r="I337" s="11">
        <f t="shared" si="514"/>
        <v>0</v>
      </c>
      <c r="J337" s="11">
        <f t="shared" si="514"/>
        <v>0</v>
      </c>
      <c r="K337" s="11">
        <f t="shared" si="514"/>
        <v>0</v>
      </c>
      <c r="L337" s="11">
        <f t="shared" si="514"/>
        <v>0</v>
      </c>
      <c r="M337" s="11">
        <f t="shared" si="514"/>
        <v>0</v>
      </c>
      <c r="N337" s="11">
        <f t="shared" si="514"/>
        <v>0</v>
      </c>
      <c r="O337" s="11">
        <f t="shared" si="514"/>
        <v>0</v>
      </c>
      <c r="P337" s="11">
        <f t="shared" si="514"/>
        <v>0</v>
      </c>
      <c r="Q337" s="11">
        <f t="shared" si="514"/>
        <v>0</v>
      </c>
      <c r="R337" s="11">
        <f t="shared" si="514"/>
        <v>0</v>
      </c>
      <c r="S337" s="11">
        <f t="shared" si="514"/>
        <v>0</v>
      </c>
      <c r="T337" s="11">
        <f t="shared" si="514"/>
        <v>0</v>
      </c>
      <c r="U337" s="11">
        <f t="shared" si="514"/>
        <v>0</v>
      </c>
      <c r="V337" s="11">
        <f t="shared" si="514"/>
        <v>0</v>
      </c>
      <c r="W337" s="11">
        <f t="shared" si="514"/>
        <v>0</v>
      </c>
      <c r="X337" s="11">
        <f t="shared" si="514"/>
        <v>0</v>
      </c>
      <c r="Y337" s="11">
        <f t="shared" si="514"/>
        <v>0</v>
      </c>
      <c r="Z337" s="11">
        <f t="shared" si="514"/>
        <v>0</v>
      </c>
      <c r="AA337" s="1159">
        <f t="shared" si="481"/>
        <v>0</v>
      </c>
      <c r="AB337" s="1159">
        <f t="shared" si="482"/>
        <v>0</v>
      </c>
    </row>
    <row r="338" spans="2:28" s="1134" customFormat="1" ht="30" customHeight="1" x14ac:dyDescent="0.15">
      <c r="B338" s="1567" t="s">
        <v>289</v>
      </c>
      <c r="C338" s="1568">
        <f>+'CRONOGRAMA ACTIVIDADES'!B116</f>
        <v>4.3</v>
      </c>
      <c r="D338" s="1644">
        <f>+'CRONOGRAMA ACTIVIDADES'!C116</f>
        <v>0</v>
      </c>
      <c r="E338" s="1645"/>
      <c r="F338" s="1645"/>
      <c r="G338" s="1645"/>
      <c r="H338" s="1645"/>
      <c r="I338" s="1645"/>
      <c r="J338" s="1645"/>
      <c r="K338" s="1645"/>
      <c r="L338" s="1645"/>
      <c r="M338" s="1645"/>
      <c r="N338" s="1645"/>
      <c r="O338" s="1645"/>
      <c r="P338" s="1645"/>
      <c r="Q338" s="1645"/>
      <c r="R338" s="1645"/>
      <c r="S338" s="1645"/>
      <c r="T338" s="1645"/>
      <c r="U338" s="1645"/>
      <c r="V338" s="1645"/>
      <c r="W338" s="1645"/>
      <c r="X338" s="1645"/>
      <c r="Y338" s="1645"/>
      <c r="Z338" s="1645"/>
      <c r="AA338" s="1159"/>
      <c r="AB338" s="1159"/>
    </row>
    <row r="339" spans="2:28" s="1151" customFormat="1" ht="26.25" customHeight="1" x14ac:dyDescent="0.15">
      <c r="B339" s="52">
        <f>+'CRONOGRAMA ACTIVIDADES'!C120</f>
        <v>0</v>
      </c>
      <c r="C339" s="232" t="str">
        <f>+'CRONOGRAMA ACTIVIDADES'!B120</f>
        <v>4.3.1</v>
      </c>
      <c r="D339" s="625" t="str">
        <f>+'CRONOGRAMA ACTIVIDADES'!D120</f>
        <v>Unidad medida</v>
      </c>
      <c r="E339" s="626">
        <f>+'CRONOGRAMA ACTIVIDADES'!E120</f>
        <v>0</v>
      </c>
      <c r="F339" s="624"/>
      <c r="G339" s="624">
        <f t="shared" ref="G339:Z339" si="515">+G341+G347+G353+G359+G365</f>
        <v>0</v>
      </c>
      <c r="H339" s="12">
        <f t="shared" si="515"/>
        <v>0</v>
      </c>
      <c r="I339" s="12">
        <f t="shared" si="515"/>
        <v>0</v>
      </c>
      <c r="J339" s="12">
        <f t="shared" si="515"/>
        <v>0</v>
      </c>
      <c r="K339" s="12">
        <f t="shared" si="515"/>
        <v>0</v>
      </c>
      <c r="L339" s="12">
        <f t="shared" si="515"/>
        <v>0</v>
      </c>
      <c r="M339" s="12">
        <f t="shared" si="515"/>
        <v>0</v>
      </c>
      <c r="N339" s="12">
        <f t="shared" si="515"/>
        <v>0</v>
      </c>
      <c r="O339" s="12">
        <f t="shared" si="515"/>
        <v>0</v>
      </c>
      <c r="P339" s="12">
        <f t="shared" si="515"/>
        <v>0</v>
      </c>
      <c r="Q339" s="12">
        <f t="shared" si="515"/>
        <v>0</v>
      </c>
      <c r="R339" s="12">
        <f t="shared" si="515"/>
        <v>0</v>
      </c>
      <c r="S339" s="12">
        <f t="shared" si="515"/>
        <v>0</v>
      </c>
      <c r="T339" s="12">
        <f t="shared" si="515"/>
        <v>0</v>
      </c>
      <c r="U339" s="12">
        <f t="shared" si="515"/>
        <v>0</v>
      </c>
      <c r="V339" s="12">
        <f t="shared" si="515"/>
        <v>0</v>
      </c>
      <c r="W339" s="12">
        <f t="shared" si="515"/>
        <v>0</v>
      </c>
      <c r="X339" s="12">
        <f t="shared" si="515"/>
        <v>0</v>
      </c>
      <c r="Y339" s="12">
        <f t="shared" si="515"/>
        <v>0</v>
      </c>
      <c r="Z339" s="12">
        <f t="shared" si="515"/>
        <v>0</v>
      </c>
      <c r="AA339" s="1159">
        <f>X339+U339+R339+O339+L339+I339+H339</f>
        <v>0</v>
      </c>
      <c r="AB339" s="1159">
        <f>+AA339-G339</f>
        <v>0</v>
      </c>
    </row>
    <row r="340" spans="2:28" s="1134" customFormat="1" ht="26.25" customHeight="1" x14ac:dyDescent="0.15">
      <c r="B340" s="633" t="s">
        <v>768</v>
      </c>
      <c r="C340" s="634"/>
      <c r="D340" s="2014"/>
      <c r="E340" s="2015"/>
      <c r="F340" s="2015"/>
      <c r="G340" s="2015"/>
      <c r="H340" s="2015"/>
      <c r="I340" s="2015"/>
      <c r="J340" s="2015"/>
      <c r="K340" s="2015"/>
      <c r="L340" s="2015"/>
      <c r="M340" s="2015"/>
      <c r="N340" s="2015"/>
      <c r="O340" s="2015"/>
      <c r="P340" s="2015"/>
      <c r="Q340" s="2015"/>
      <c r="R340" s="2015"/>
      <c r="S340" s="2015"/>
      <c r="T340" s="2015"/>
      <c r="U340" s="2015"/>
      <c r="V340" s="2015"/>
      <c r="W340" s="2015"/>
      <c r="X340" s="2015"/>
      <c r="Y340" s="2015"/>
      <c r="Z340" s="2016"/>
      <c r="AA340" s="1163"/>
      <c r="AB340" s="1163"/>
    </row>
    <row r="341" spans="2:28" s="1134" customFormat="1" ht="12.75" customHeight="1" x14ac:dyDescent="0.15">
      <c r="B341" s="1135" t="s">
        <v>419</v>
      </c>
      <c r="C341" s="286" t="s">
        <v>654</v>
      </c>
      <c r="D341" s="14"/>
      <c r="E341" s="1136"/>
      <c r="F341" s="1137"/>
      <c r="G341" s="623">
        <f t="shared" ref="G341:H341" si="516">SUM(G342:G346)</f>
        <v>0</v>
      </c>
      <c r="H341" s="16">
        <f t="shared" si="516"/>
        <v>0</v>
      </c>
      <c r="I341" s="16">
        <f t="shared" ref="I341" si="517">SUM(I342:I346)</f>
        <v>0</v>
      </c>
      <c r="J341" s="16">
        <f t="shared" ref="J341:K341" si="518">SUM(J342:J346)</f>
        <v>0</v>
      </c>
      <c r="K341" s="16">
        <f t="shared" si="518"/>
        <v>0</v>
      </c>
      <c r="L341" s="16">
        <f t="shared" ref="L341" si="519">SUM(L342:L346)</f>
        <v>0</v>
      </c>
      <c r="M341" s="16">
        <f t="shared" ref="M341:N341" si="520">SUM(M342:M346)</f>
        <v>0</v>
      </c>
      <c r="N341" s="16">
        <f t="shared" si="520"/>
        <v>0</v>
      </c>
      <c r="O341" s="16">
        <f t="shared" ref="O341" si="521">SUM(O342:O346)</f>
        <v>0</v>
      </c>
      <c r="P341" s="16">
        <f t="shared" ref="P341:Q341" si="522">SUM(P342:P346)</f>
        <v>0</v>
      </c>
      <c r="Q341" s="16">
        <f t="shared" si="522"/>
        <v>0</v>
      </c>
      <c r="R341" s="16">
        <f t="shared" ref="R341" si="523">SUM(R342:R346)</f>
        <v>0</v>
      </c>
      <c r="S341" s="16">
        <f t="shared" ref="S341:T341" si="524">SUM(S342:S346)</f>
        <v>0</v>
      </c>
      <c r="T341" s="16">
        <f t="shared" si="524"/>
        <v>0</v>
      </c>
      <c r="U341" s="16">
        <f t="shared" ref="U341" si="525">SUM(U342:U346)</f>
        <v>0</v>
      </c>
      <c r="V341" s="16">
        <f t="shared" ref="V341:W341" si="526">SUM(V342:V346)</f>
        <v>0</v>
      </c>
      <c r="W341" s="16">
        <f t="shared" si="526"/>
        <v>0</v>
      </c>
      <c r="X341" s="16">
        <f t="shared" ref="X341" si="527">SUM(X342:X346)</f>
        <v>0</v>
      </c>
      <c r="Y341" s="16">
        <f t="shared" ref="Y341:Z341" si="528">SUM(Y342:Y346)</f>
        <v>0</v>
      </c>
      <c r="Z341" s="16">
        <f t="shared" si="528"/>
        <v>0</v>
      </c>
      <c r="AA341" s="1159">
        <f t="shared" ref="AA341:AA370" si="529">X341+U341+R341+O341+L341+I341+H341</f>
        <v>0</v>
      </c>
      <c r="AB341" s="1159">
        <f t="shared" ref="AB341:AB370" si="530">+AA341-G341</f>
        <v>0</v>
      </c>
    </row>
    <row r="342" spans="2:28" s="1134" customFormat="1" ht="12.75" customHeight="1" x14ac:dyDescent="0.2">
      <c r="B342" s="1564"/>
      <c r="C342" s="1138"/>
      <c r="D342" s="1565" t="s">
        <v>448</v>
      </c>
      <c r="E342" s="1139"/>
      <c r="F342" s="1140"/>
      <c r="G342" s="1160">
        <f>+E342*F342</f>
        <v>0</v>
      </c>
      <c r="H342" s="1137"/>
      <c r="I342" s="1137">
        <f t="shared" ref="I342:I346" si="531">J342+K342</f>
        <v>0</v>
      </c>
      <c r="J342" s="1137"/>
      <c r="K342" s="1137"/>
      <c r="L342" s="1137">
        <f t="shared" ref="L342:L346" si="532">M342+N342</f>
        <v>0</v>
      </c>
      <c r="M342" s="1137"/>
      <c r="N342" s="1137"/>
      <c r="O342" s="1137">
        <f t="shared" ref="O342:O346" si="533">P342+Q342</f>
        <v>0</v>
      </c>
      <c r="P342" s="1137"/>
      <c r="Q342" s="1137"/>
      <c r="R342" s="1137">
        <f t="shared" ref="R342:R346" si="534">S342+T342</f>
        <v>0</v>
      </c>
      <c r="S342" s="1137"/>
      <c r="T342" s="1137"/>
      <c r="U342" s="1137">
        <f t="shared" ref="U342:U346" si="535">V342+W342</f>
        <v>0</v>
      </c>
      <c r="V342" s="1137"/>
      <c r="W342" s="1137"/>
      <c r="X342" s="1137">
        <f t="shared" ref="X342:X346" si="536">Y342+Z342</f>
        <v>0</v>
      </c>
      <c r="Y342" s="1137"/>
      <c r="Z342" s="1137"/>
      <c r="AA342" s="1159">
        <f t="shared" si="529"/>
        <v>0</v>
      </c>
      <c r="AB342" s="1159">
        <f t="shared" si="530"/>
        <v>0</v>
      </c>
    </row>
    <row r="343" spans="2:28" s="1134" customFormat="1" ht="12.75" customHeight="1" x14ac:dyDescent="0.2">
      <c r="B343" s="1564"/>
      <c r="C343" s="1138"/>
      <c r="D343" s="1565" t="s">
        <v>448</v>
      </c>
      <c r="E343" s="1139"/>
      <c r="F343" s="1140"/>
      <c r="G343" s="1160">
        <f>+E343*F343</f>
        <v>0</v>
      </c>
      <c r="H343" s="1137"/>
      <c r="I343" s="1137">
        <f t="shared" si="531"/>
        <v>0</v>
      </c>
      <c r="J343" s="1137"/>
      <c r="K343" s="1137"/>
      <c r="L343" s="1137">
        <f t="shared" si="532"/>
        <v>0</v>
      </c>
      <c r="M343" s="1137"/>
      <c r="N343" s="1137"/>
      <c r="O343" s="1137">
        <f t="shared" si="533"/>
        <v>0</v>
      </c>
      <c r="P343" s="1137"/>
      <c r="Q343" s="1137"/>
      <c r="R343" s="1137">
        <f t="shared" si="534"/>
        <v>0</v>
      </c>
      <c r="S343" s="1137"/>
      <c r="T343" s="1137"/>
      <c r="U343" s="1137">
        <f t="shared" si="535"/>
        <v>0</v>
      </c>
      <c r="V343" s="1137"/>
      <c r="W343" s="1137"/>
      <c r="X343" s="1137">
        <f t="shared" si="536"/>
        <v>0</v>
      </c>
      <c r="Y343" s="1137"/>
      <c r="Z343" s="1137"/>
      <c r="AA343" s="1159">
        <f t="shared" si="529"/>
        <v>0</v>
      </c>
      <c r="AB343" s="1159">
        <f t="shared" si="530"/>
        <v>0</v>
      </c>
    </row>
    <row r="344" spans="2:28" s="1134" customFormat="1" ht="12.75" customHeight="1" x14ac:dyDescent="0.2">
      <c r="B344" s="1564"/>
      <c r="C344" s="1138"/>
      <c r="D344" s="1565" t="s">
        <v>448</v>
      </c>
      <c r="E344" s="1139"/>
      <c r="F344" s="1140"/>
      <c r="G344" s="1160">
        <f>+E344*F344</f>
        <v>0</v>
      </c>
      <c r="H344" s="1141"/>
      <c r="I344" s="1142">
        <f t="shared" si="531"/>
        <v>0</v>
      </c>
      <c r="J344" s="1142"/>
      <c r="K344" s="1142"/>
      <c r="L344" s="1142">
        <f t="shared" si="532"/>
        <v>0</v>
      </c>
      <c r="M344" s="1142"/>
      <c r="N344" s="1142"/>
      <c r="O344" s="1142">
        <f t="shared" si="533"/>
        <v>0</v>
      </c>
      <c r="P344" s="1142"/>
      <c r="Q344" s="1142"/>
      <c r="R344" s="1142">
        <f t="shared" si="534"/>
        <v>0</v>
      </c>
      <c r="S344" s="1142"/>
      <c r="T344" s="1142"/>
      <c r="U344" s="1142">
        <f t="shared" si="535"/>
        <v>0</v>
      </c>
      <c r="V344" s="1142"/>
      <c r="W344" s="1142"/>
      <c r="X344" s="1142">
        <f t="shared" si="536"/>
        <v>0</v>
      </c>
      <c r="Y344" s="1142"/>
      <c r="Z344" s="1142"/>
      <c r="AA344" s="1159">
        <f t="shared" si="529"/>
        <v>0</v>
      </c>
      <c r="AB344" s="1159">
        <f t="shared" si="530"/>
        <v>0</v>
      </c>
    </row>
    <row r="345" spans="2:28" s="1134" customFormat="1" ht="12.75" customHeight="1" x14ac:dyDescent="0.2">
      <c r="B345" s="1564"/>
      <c r="C345" s="1138"/>
      <c r="D345" s="1565" t="s">
        <v>448</v>
      </c>
      <c r="E345" s="1139"/>
      <c r="F345" s="1140"/>
      <c r="G345" s="1160">
        <f>+E345*F345</f>
        <v>0</v>
      </c>
      <c r="H345" s="1141"/>
      <c r="I345" s="1142">
        <f t="shared" si="531"/>
        <v>0</v>
      </c>
      <c r="J345" s="1142"/>
      <c r="K345" s="1142"/>
      <c r="L345" s="1142">
        <f t="shared" si="532"/>
        <v>0</v>
      </c>
      <c r="M345" s="1142"/>
      <c r="N345" s="1142"/>
      <c r="O345" s="1142">
        <f t="shared" si="533"/>
        <v>0</v>
      </c>
      <c r="P345" s="1142"/>
      <c r="Q345" s="1142"/>
      <c r="R345" s="1142">
        <f t="shared" si="534"/>
        <v>0</v>
      </c>
      <c r="S345" s="1142"/>
      <c r="T345" s="1142"/>
      <c r="U345" s="1142">
        <f t="shared" si="535"/>
        <v>0</v>
      </c>
      <c r="V345" s="1142"/>
      <c r="W345" s="1142"/>
      <c r="X345" s="1142">
        <f t="shared" si="536"/>
        <v>0</v>
      </c>
      <c r="Y345" s="1142"/>
      <c r="Z345" s="1142"/>
      <c r="AA345" s="1159">
        <f t="shared" si="529"/>
        <v>0</v>
      </c>
      <c r="AB345" s="1159">
        <f t="shared" si="530"/>
        <v>0</v>
      </c>
    </row>
    <row r="346" spans="2:28" s="1134" customFormat="1" ht="12.75" customHeight="1" x14ac:dyDescent="0.2">
      <c r="B346" s="1563"/>
      <c r="C346" s="1143"/>
      <c r="D346" s="1566" t="s">
        <v>448</v>
      </c>
      <c r="E346" s="1144"/>
      <c r="F346" s="1145"/>
      <c r="G346" s="1161">
        <f>+E346*F346</f>
        <v>0</v>
      </c>
      <c r="H346" s="1146"/>
      <c r="I346" s="1147">
        <f t="shared" si="531"/>
        <v>0</v>
      </c>
      <c r="J346" s="1147"/>
      <c r="K346" s="1147"/>
      <c r="L346" s="1147">
        <f t="shared" si="532"/>
        <v>0</v>
      </c>
      <c r="M346" s="1147"/>
      <c r="N346" s="1147"/>
      <c r="O346" s="1147">
        <f t="shared" si="533"/>
        <v>0</v>
      </c>
      <c r="P346" s="1147"/>
      <c r="Q346" s="1147"/>
      <c r="R346" s="1147">
        <f t="shared" si="534"/>
        <v>0</v>
      </c>
      <c r="S346" s="1147"/>
      <c r="T346" s="1147"/>
      <c r="U346" s="1147">
        <f t="shared" si="535"/>
        <v>0</v>
      </c>
      <c r="V346" s="1147"/>
      <c r="W346" s="1147"/>
      <c r="X346" s="1147">
        <f t="shared" si="536"/>
        <v>0</v>
      </c>
      <c r="Y346" s="1147"/>
      <c r="Z346" s="1147"/>
      <c r="AA346" s="1159">
        <f t="shared" si="529"/>
        <v>0</v>
      </c>
      <c r="AB346" s="1159">
        <f t="shared" si="530"/>
        <v>0</v>
      </c>
    </row>
    <row r="347" spans="2:28" s="1134" customFormat="1" ht="12.75" customHeight="1" x14ac:dyDescent="0.15">
      <c r="B347" s="1135" t="s">
        <v>419</v>
      </c>
      <c r="C347" s="286" t="s">
        <v>655</v>
      </c>
      <c r="D347" s="14"/>
      <c r="E347" s="1136"/>
      <c r="F347" s="1137"/>
      <c r="G347" s="623">
        <f t="shared" ref="G347:Z347" si="537">SUM(G348:G352)</f>
        <v>0</v>
      </c>
      <c r="H347" s="16">
        <f t="shared" si="537"/>
        <v>0</v>
      </c>
      <c r="I347" s="16">
        <f t="shared" si="537"/>
        <v>0</v>
      </c>
      <c r="J347" s="16">
        <f t="shared" si="537"/>
        <v>0</v>
      </c>
      <c r="K347" s="16">
        <f t="shared" si="537"/>
        <v>0</v>
      </c>
      <c r="L347" s="16">
        <f t="shared" si="537"/>
        <v>0</v>
      </c>
      <c r="M347" s="16">
        <f t="shared" si="537"/>
        <v>0</v>
      </c>
      <c r="N347" s="16">
        <f t="shared" si="537"/>
        <v>0</v>
      </c>
      <c r="O347" s="16">
        <f t="shared" si="537"/>
        <v>0</v>
      </c>
      <c r="P347" s="16">
        <f t="shared" si="537"/>
        <v>0</v>
      </c>
      <c r="Q347" s="16">
        <f t="shared" si="537"/>
        <v>0</v>
      </c>
      <c r="R347" s="16">
        <f t="shared" si="537"/>
        <v>0</v>
      </c>
      <c r="S347" s="16">
        <f t="shared" si="537"/>
        <v>0</v>
      </c>
      <c r="T347" s="16">
        <f t="shared" si="537"/>
        <v>0</v>
      </c>
      <c r="U347" s="16">
        <f t="shared" si="537"/>
        <v>0</v>
      </c>
      <c r="V347" s="16">
        <f t="shared" si="537"/>
        <v>0</v>
      </c>
      <c r="W347" s="16">
        <f t="shared" si="537"/>
        <v>0</v>
      </c>
      <c r="X347" s="16">
        <f t="shared" si="537"/>
        <v>0</v>
      </c>
      <c r="Y347" s="16">
        <f t="shared" si="537"/>
        <v>0</v>
      </c>
      <c r="Z347" s="16">
        <f t="shared" si="537"/>
        <v>0</v>
      </c>
      <c r="AA347" s="1159">
        <f t="shared" si="529"/>
        <v>0</v>
      </c>
      <c r="AB347" s="1159">
        <f t="shared" si="530"/>
        <v>0</v>
      </c>
    </row>
    <row r="348" spans="2:28" s="1134" customFormat="1" ht="12.75" customHeight="1" x14ac:dyDescent="0.2">
      <c r="B348" s="1564"/>
      <c r="C348" s="1138"/>
      <c r="D348" s="1565" t="s">
        <v>448</v>
      </c>
      <c r="E348" s="1139"/>
      <c r="F348" s="1140"/>
      <c r="G348" s="1160">
        <f>+E348*F348</f>
        <v>0</v>
      </c>
      <c r="H348" s="1140"/>
      <c r="I348" s="1148">
        <f t="shared" ref="I348:I370" si="538">J348+K348</f>
        <v>0</v>
      </c>
      <c r="J348" s="1148"/>
      <c r="K348" s="1148"/>
      <c r="L348" s="1148">
        <f t="shared" ref="L348:L352" si="539">M348+N348</f>
        <v>0</v>
      </c>
      <c r="M348" s="1148"/>
      <c r="N348" s="1148"/>
      <c r="O348" s="1148">
        <f t="shared" ref="O348:O352" si="540">P348+Q348</f>
        <v>0</v>
      </c>
      <c r="P348" s="1148"/>
      <c r="Q348" s="1148"/>
      <c r="R348" s="1148">
        <f t="shared" ref="R348:R352" si="541">S348+T348</f>
        <v>0</v>
      </c>
      <c r="S348" s="1148"/>
      <c r="T348" s="1148"/>
      <c r="U348" s="1148">
        <f t="shared" ref="U348:U352" si="542">V348+W348</f>
        <v>0</v>
      </c>
      <c r="V348" s="1148"/>
      <c r="W348" s="1148"/>
      <c r="X348" s="1148">
        <f t="shared" ref="X348:X352" si="543">Y348+Z348</f>
        <v>0</v>
      </c>
      <c r="Y348" s="1148"/>
      <c r="Z348" s="1148"/>
      <c r="AA348" s="1159">
        <f t="shared" si="529"/>
        <v>0</v>
      </c>
      <c r="AB348" s="1159">
        <f t="shared" si="530"/>
        <v>0</v>
      </c>
    </row>
    <row r="349" spans="2:28" s="1134" customFormat="1" ht="12.75" customHeight="1" x14ac:dyDescent="0.2">
      <c r="B349" s="1564"/>
      <c r="C349" s="1138"/>
      <c r="D349" s="1565" t="s">
        <v>448</v>
      </c>
      <c r="E349" s="1139"/>
      <c r="F349" s="1140"/>
      <c r="G349" s="1160">
        <f>+E349*F349</f>
        <v>0</v>
      </c>
      <c r="H349" s="1149"/>
      <c r="I349" s="1137">
        <f t="shared" si="538"/>
        <v>0</v>
      </c>
      <c r="J349" s="1137"/>
      <c r="K349" s="1137"/>
      <c r="L349" s="1137">
        <f t="shared" si="539"/>
        <v>0</v>
      </c>
      <c r="M349" s="1137"/>
      <c r="N349" s="1137"/>
      <c r="O349" s="1137">
        <f t="shared" si="540"/>
        <v>0</v>
      </c>
      <c r="P349" s="1137"/>
      <c r="Q349" s="1137"/>
      <c r="R349" s="1137">
        <f t="shared" si="541"/>
        <v>0</v>
      </c>
      <c r="S349" s="1137"/>
      <c r="T349" s="1137"/>
      <c r="U349" s="1137">
        <f t="shared" si="542"/>
        <v>0</v>
      </c>
      <c r="V349" s="1137"/>
      <c r="W349" s="1137"/>
      <c r="X349" s="1137">
        <f t="shared" si="543"/>
        <v>0</v>
      </c>
      <c r="Y349" s="1137"/>
      <c r="Z349" s="1137"/>
      <c r="AA349" s="1159">
        <f t="shared" si="529"/>
        <v>0</v>
      </c>
      <c r="AB349" s="1159">
        <f t="shared" si="530"/>
        <v>0</v>
      </c>
    </row>
    <row r="350" spans="2:28" s="1134" customFormat="1" ht="12.75" customHeight="1" x14ac:dyDescent="0.2">
      <c r="B350" s="1564"/>
      <c r="C350" s="1138"/>
      <c r="D350" s="1565" t="s">
        <v>448</v>
      </c>
      <c r="E350" s="1139"/>
      <c r="F350" s="1140"/>
      <c r="G350" s="1160">
        <f>+E350*F350</f>
        <v>0</v>
      </c>
      <c r="H350" s="1149"/>
      <c r="I350" s="1142">
        <f t="shared" si="538"/>
        <v>0</v>
      </c>
      <c r="J350" s="1142"/>
      <c r="K350" s="1142"/>
      <c r="L350" s="1142">
        <f t="shared" si="539"/>
        <v>0</v>
      </c>
      <c r="M350" s="1142"/>
      <c r="N350" s="1142"/>
      <c r="O350" s="1142">
        <f t="shared" si="540"/>
        <v>0</v>
      </c>
      <c r="P350" s="1142"/>
      <c r="Q350" s="1142"/>
      <c r="R350" s="1142">
        <f t="shared" si="541"/>
        <v>0</v>
      </c>
      <c r="S350" s="1142"/>
      <c r="T350" s="1142"/>
      <c r="U350" s="1142">
        <f t="shared" si="542"/>
        <v>0</v>
      </c>
      <c r="V350" s="1142"/>
      <c r="W350" s="1142"/>
      <c r="X350" s="1142">
        <f t="shared" si="543"/>
        <v>0</v>
      </c>
      <c r="Y350" s="1142"/>
      <c r="Z350" s="1142"/>
      <c r="AA350" s="1159">
        <f t="shared" si="529"/>
        <v>0</v>
      </c>
      <c r="AB350" s="1159">
        <f t="shared" si="530"/>
        <v>0</v>
      </c>
    </row>
    <row r="351" spans="2:28" s="1134" customFormat="1" ht="12.75" customHeight="1" x14ac:dyDescent="0.2">
      <c r="B351" s="1564"/>
      <c r="C351" s="1138"/>
      <c r="D351" s="1565" t="s">
        <v>448</v>
      </c>
      <c r="E351" s="1139"/>
      <c r="F351" s="1140"/>
      <c r="G351" s="1160">
        <f>+E351*F351</f>
        <v>0</v>
      </c>
      <c r="H351" s="1149"/>
      <c r="I351" s="1142">
        <f t="shared" si="538"/>
        <v>0</v>
      </c>
      <c r="J351" s="1142"/>
      <c r="K351" s="1142"/>
      <c r="L351" s="1142">
        <f t="shared" si="539"/>
        <v>0</v>
      </c>
      <c r="M351" s="1142"/>
      <c r="N351" s="1142"/>
      <c r="O351" s="1142">
        <f t="shared" si="540"/>
        <v>0</v>
      </c>
      <c r="P351" s="1142"/>
      <c r="Q351" s="1142"/>
      <c r="R351" s="1142">
        <f t="shared" si="541"/>
        <v>0</v>
      </c>
      <c r="S351" s="1142"/>
      <c r="T351" s="1142"/>
      <c r="U351" s="1142">
        <f t="shared" si="542"/>
        <v>0</v>
      </c>
      <c r="V351" s="1142"/>
      <c r="W351" s="1142"/>
      <c r="X351" s="1142">
        <f t="shared" si="543"/>
        <v>0</v>
      </c>
      <c r="Y351" s="1142"/>
      <c r="Z351" s="1142"/>
      <c r="AA351" s="1159">
        <f t="shared" si="529"/>
        <v>0</v>
      </c>
      <c r="AB351" s="1159">
        <f t="shared" si="530"/>
        <v>0</v>
      </c>
    </row>
    <row r="352" spans="2:28" s="1134" customFormat="1" ht="12.75" customHeight="1" x14ac:dyDescent="0.2">
      <c r="B352" s="1563"/>
      <c r="C352" s="1143"/>
      <c r="D352" s="1566" t="s">
        <v>448</v>
      </c>
      <c r="E352" s="1144"/>
      <c r="F352" s="1145"/>
      <c r="G352" s="1161">
        <f>+E352*F352</f>
        <v>0</v>
      </c>
      <c r="H352" s="1150"/>
      <c r="I352" s="1147">
        <f t="shared" si="538"/>
        <v>0</v>
      </c>
      <c r="J352" s="1147"/>
      <c r="K352" s="1147"/>
      <c r="L352" s="1147">
        <f t="shared" si="539"/>
        <v>0</v>
      </c>
      <c r="M352" s="1147"/>
      <c r="N352" s="1147"/>
      <c r="O352" s="1147">
        <f t="shared" si="540"/>
        <v>0</v>
      </c>
      <c r="P352" s="1147"/>
      <c r="Q352" s="1147"/>
      <c r="R352" s="1147">
        <f t="shared" si="541"/>
        <v>0</v>
      </c>
      <c r="S352" s="1147"/>
      <c r="T352" s="1147"/>
      <c r="U352" s="1147">
        <f t="shared" si="542"/>
        <v>0</v>
      </c>
      <c r="V352" s="1147"/>
      <c r="W352" s="1147"/>
      <c r="X352" s="1147">
        <f t="shared" si="543"/>
        <v>0</v>
      </c>
      <c r="Y352" s="1147"/>
      <c r="Z352" s="1147"/>
      <c r="AA352" s="1159">
        <f t="shared" si="529"/>
        <v>0</v>
      </c>
      <c r="AB352" s="1159">
        <f t="shared" si="530"/>
        <v>0</v>
      </c>
    </row>
    <row r="353" spans="2:28" s="1134" customFormat="1" ht="12.75" customHeight="1" x14ac:dyDescent="0.15">
      <c r="B353" s="1135" t="s">
        <v>419</v>
      </c>
      <c r="C353" s="286" t="s">
        <v>656</v>
      </c>
      <c r="D353" s="14"/>
      <c r="E353" s="1136"/>
      <c r="F353" s="1137"/>
      <c r="G353" s="623">
        <f t="shared" ref="G353:Z353" si="544">SUM(G354:G358)</f>
        <v>0</v>
      </c>
      <c r="H353" s="16">
        <f t="shared" si="544"/>
        <v>0</v>
      </c>
      <c r="I353" s="16">
        <f t="shared" si="544"/>
        <v>0</v>
      </c>
      <c r="J353" s="16">
        <f t="shared" si="544"/>
        <v>0</v>
      </c>
      <c r="K353" s="16">
        <f t="shared" si="544"/>
        <v>0</v>
      </c>
      <c r="L353" s="16">
        <f t="shared" si="544"/>
        <v>0</v>
      </c>
      <c r="M353" s="16">
        <f t="shared" si="544"/>
        <v>0</v>
      </c>
      <c r="N353" s="16">
        <f t="shared" si="544"/>
        <v>0</v>
      </c>
      <c r="O353" s="16">
        <f t="shared" si="544"/>
        <v>0</v>
      </c>
      <c r="P353" s="16">
        <f t="shared" si="544"/>
        <v>0</v>
      </c>
      <c r="Q353" s="16">
        <f t="shared" si="544"/>
        <v>0</v>
      </c>
      <c r="R353" s="16">
        <f t="shared" si="544"/>
        <v>0</v>
      </c>
      <c r="S353" s="16">
        <f t="shared" si="544"/>
        <v>0</v>
      </c>
      <c r="T353" s="16">
        <f t="shared" si="544"/>
        <v>0</v>
      </c>
      <c r="U353" s="16">
        <f t="shared" si="544"/>
        <v>0</v>
      </c>
      <c r="V353" s="16">
        <f t="shared" si="544"/>
        <v>0</v>
      </c>
      <c r="W353" s="16">
        <f t="shared" si="544"/>
        <v>0</v>
      </c>
      <c r="X353" s="16">
        <f t="shared" si="544"/>
        <v>0</v>
      </c>
      <c r="Y353" s="16">
        <f t="shared" si="544"/>
        <v>0</v>
      </c>
      <c r="Z353" s="16">
        <f t="shared" si="544"/>
        <v>0</v>
      </c>
      <c r="AA353" s="1159">
        <f t="shared" si="529"/>
        <v>0</v>
      </c>
      <c r="AB353" s="1159">
        <f t="shared" si="530"/>
        <v>0</v>
      </c>
    </row>
    <row r="354" spans="2:28" s="1134" customFormat="1" ht="12.75" customHeight="1" x14ac:dyDescent="0.2">
      <c r="B354" s="1564"/>
      <c r="C354" s="1138"/>
      <c r="D354" s="1565" t="s">
        <v>448</v>
      </c>
      <c r="E354" s="1139"/>
      <c r="F354" s="1140"/>
      <c r="G354" s="1160">
        <f>+E354*F354</f>
        <v>0</v>
      </c>
      <c r="H354" s="1137"/>
      <c r="I354" s="1148">
        <f t="shared" si="538"/>
        <v>0</v>
      </c>
      <c r="J354" s="1137"/>
      <c r="K354" s="1137"/>
      <c r="L354" s="1148">
        <f t="shared" ref="L354:L358" si="545">M354+N354</f>
        <v>0</v>
      </c>
      <c r="M354" s="1137"/>
      <c r="N354" s="1137"/>
      <c r="O354" s="1148">
        <f t="shared" ref="O354:O358" si="546">P354+Q354</f>
        <v>0</v>
      </c>
      <c r="P354" s="1137"/>
      <c r="Q354" s="1137"/>
      <c r="R354" s="1148">
        <f t="shared" ref="R354:R358" si="547">S354+T354</f>
        <v>0</v>
      </c>
      <c r="S354" s="1137"/>
      <c r="T354" s="1137"/>
      <c r="U354" s="1148">
        <f t="shared" ref="U354:U358" si="548">V354+W354</f>
        <v>0</v>
      </c>
      <c r="V354" s="1137"/>
      <c r="W354" s="1137"/>
      <c r="X354" s="1148">
        <f t="shared" ref="X354:X358" si="549">Y354+Z354</f>
        <v>0</v>
      </c>
      <c r="Y354" s="1137"/>
      <c r="Z354" s="1137"/>
      <c r="AA354" s="1159">
        <f t="shared" si="529"/>
        <v>0</v>
      </c>
      <c r="AB354" s="1159">
        <f t="shared" si="530"/>
        <v>0</v>
      </c>
    </row>
    <row r="355" spans="2:28" s="1134" customFormat="1" ht="12.75" customHeight="1" x14ac:dyDescent="0.2">
      <c r="B355" s="1564"/>
      <c r="C355" s="1138"/>
      <c r="D355" s="1565" t="s">
        <v>448</v>
      </c>
      <c r="E355" s="1139"/>
      <c r="F355" s="1140"/>
      <c r="G355" s="1160">
        <f>+E355*F355</f>
        <v>0</v>
      </c>
      <c r="H355" s="1137"/>
      <c r="I355" s="1137">
        <f t="shared" si="538"/>
        <v>0</v>
      </c>
      <c r="J355" s="1137"/>
      <c r="K355" s="1137"/>
      <c r="L355" s="1137">
        <f t="shared" si="545"/>
        <v>0</v>
      </c>
      <c r="M355" s="1137"/>
      <c r="N355" s="1137"/>
      <c r="O355" s="1137">
        <f t="shared" si="546"/>
        <v>0</v>
      </c>
      <c r="P355" s="1137"/>
      <c r="Q355" s="1137"/>
      <c r="R355" s="1137">
        <f t="shared" si="547"/>
        <v>0</v>
      </c>
      <c r="S355" s="1137"/>
      <c r="T355" s="1137"/>
      <c r="U355" s="1137">
        <f t="shared" si="548"/>
        <v>0</v>
      </c>
      <c r="V355" s="1137"/>
      <c r="W355" s="1137"/>
      <c r="X355" s="1137">
        <f t="shared" si="549"/>
        <v>0</v>
      </c>
      <c r="Y355" s="1137"/>
      <c r="Z355" s="1137"/>
      <c r="AA355" s="1159">
        <f t="shared" si="529"/>
        <v>0</v>
      </c>
      <c r="AB355" s="1159">
        <f t="shared" si="530"/>
        <v>0</v>
      </c>
    </row>
    <row r="356" spans="2:28" s="1134" customFormat="1" ht="12.75" customHeight="1" x14ac:dyDescent="0.2">
      <c r="B356" s="1564"/>
      <c r="C356" s="1138"/>
      <c r="D356" s="1565" t="s">
        <v>448</v>
      </c>
      <c r="E356" s="1139"/>
      <c r="F356" s="1140"/>
      <c r="G356" s="1160">
        <f>+E356*F356</f>
        <v>0</v>
      </c>
      <c r="H356" s="1141"/>
      <c r="I356" s="1142">
        <f t="shared" si="538"/>
        <v>0</v>
      </c>
      <c r="J356" s="1142"/>
      <c r="K356" s="1142"/>
      <c r="L356" s="1142">
        <f t="shared" si="545"/>
        <v>0</v>
      </c>
      <c r="M356" s="1142"/>
      <c r="N356" s="1142"/>
      <c r="O356" s="1142">
        <f t="shared" si="546"/>
        <v>0</v>
      </c>
      <c r="P356" s="1142"/>
      <c r="Q356" s="1142"/>
      <c r="R356" s="1142">
        <f t="shared" si="547"/>
        <v>0</v>
      </c>
      <c r="S356" s="1142"/>
      <c r="T356" s="1142"/>
      <c r="U356" s="1142">
        <f t="shared" si="548"/>
        <v>0</v>
      </c>
      <c r="V356" s="1142"/>
      <c r="W356" s="1142"/>
      <c r="X356" s="1142">
        <f t="shared" si="549"/>
        <v>0</v>
      </c>
      <c r="Y356" s="1142"/>
      <c r="Z356" s="1142"/>
      <c r="AA356" s="1159">
        <f t="shared" si="529"/>
        <v>0</v>
      </c>
      <c r="AB356" s="1159">
        <f t="shared" si="530"/>
        <v>0</v>
      </c>
    </row>
    <row r="357" spans="2:28" s="1134" customFormat="1" ht="12.75" customHeight="1" x14ac:dyDescent="0.2">
      <c r="B357" s="1564"/>
      <c r="C357" s="1138"/>
      <c r="D357" s="1565" t="s">
        <v>448</v>
      </c>
      <c r="E357" s="1139"/>
      <c r="F357" s="1140"/>
      <c r="G357" s="1160">
        <f>+E357*F357</f>
        <v>0</v>
      </c>
      <c r="H357" s="1141"/>
      <c r="I357" s="1142">
        <f t="shared" si="538"/>
        <v>0</v>
      </c>
      <c r="J357" s="1142"/>
      <c r="K357" s="1142"/>
      <c r="L357" s="1142">
        <f t="shared" si="545"/>
        <v>0</v>
      </c>
      <c r="M357" s="1142"/>
      <c r="N357" s="1142"/>
      <c r="O357" s="1142">
        <f t="shared" si="546"/>
        <v>0</v>
      </c>
      <c r="P357" s="1142"/>
      <c r="Q357" s="1142"/>
      <c r="R357" s="1142">
        <f t="shared" si="547"/>
        <v>0</v>
      </c>
      <c r="S357" s="1142"/>
      <c r="T357" s="1142"/>
      <c r="U357" s="1142">
        <f t="shared" si="548"/>
        <v>0</v>
      </c>
      <c r="V357" s="1142"/>
      <c r="W357" s="1142"/>
      <c r="X357" s="1142">
        <f t="shared" si="549"/>
        <v>0</v>
      </c>
      <c r="Y357" s="1142"/>
      <c r="Z357" s="1142"/>
      <c r="AA357" s="1159">
        <f t="shared" si="529"/>
        <v>0</v>
      </c>
      <c r="AB357" s="1159">
        <f t="shared" si="530"/>
        <v>0</v>
      </c>
    </row>
    <row r="358" spans="2:28" s="1134" customFormat="1" ht="12.75" customHeight="1" x14ac:dyDescent="0.2">
      <c r="B358" s="1563"/>
      <c r="C358" s="1143"/>
      <c r="D358" s="1566" t="s">
        <v>448</v>
      </c>
      <c r="E358" s="1144"/>
      <c r="F358" s="1145"/>
      <c r="G358" s="1161">
        <f>+E358*F358</f>
        <v>0</v>
      </c>
      <c r="H358" s="1146"/>
      <c r="I358" s="1147">
        <f t="shared" si="538"/>
        <v>0</v>
      </c>
      <c r="J358" s="1147"/>
      <c r="K358" s="1147"/>
      <c r="L358" s="1147">
        <f t="shared" si="545"/>
        <v>0</v>
      </c>
      <c r="M358" s="1147"/>
      <c r="N358" s="1147"/>
      <c r="O358" s="1147">
        <f t="shared" si="546"/>
        <v>0</v>
      </c>
      <c r="P358" s="1147"/>
      <c r="Q358" s="1147"/>
      <c r="R358" s="1147">
        <f t="shared" si="547"/>
        <v>0</v>
      </c>
      <c r="S358" s="1147"/>
      <c r="T358" s="1147"/>
      <c r="U358" s="1147">
        <f t="shared" si="548"/>
        <v>0</v>
      </c>
      <c r="V358" s="1147"/>
      <c r="W358" s="1147"/>
      <c r="X358" s="1147">
        <f t="shared" si="549"/>
        <v>0</v>
      </c>
      <c r="Y358" s="1147"/>
      <c r="Z358" s="1147"/>
      <c r="AA358" s="1159">
        <f t="shared" si="529"/>
        <v>0</v>
      </c>
      <c r="AB358" s="1159">
        <f t="shared" si="530"/>
        <v>0</v>
      </c>
    </row>
    <row r="359" spans="2:28" s="1134" customFormat="1" ht="12.75" customHeight="1" x14ac:dyDescent="0.15">
      <c r="B359" s="1135" t="s">
        <v>419</v>
      </c>
      <c r="C359" s="286" t="s">
        <v>657</v>
      </c>
      <c r="D359" s="14"/>
      <c r="E359" s="1136"/>
      <c r="F359" s="1137"/>
      <c r="G359" s="623">
        <f t="shared" ref="G359:Z359" si="550">SUM(G360:G364)</f>
        <v>0</v>
      </c>
      <c r="H359" s="16">
        <f t="shared" si="550"/>
        <v>0</v>
      </c>
      <c r="I359" s="16">
        <f t="shared" si="550"/>
        <v>0</v>
      </c>
      <c r="J359" s="16">
        <f t="shared" si="550"/>
        <v>0</v>
      </c>
      <c r="K359" s="16">
        <f t="shared" si="550"/>
        <v>0</v>
      </c>
      <c r="L359" s="16">
        <f t="shared" si="550"/>
        <v>0</v>
      </c>
      <c r="M359" s="16">
        <f t="shared" si="550"/>
        <v>0</v>
      </c>
      <c r="N359" s="16">
        <f t="shared" si="550"/>
        <v>0</v>
      </c>
      <c r="O359" s="16">
        <f t="shared" si="550"/>
        <v>0</v>
      </c>
      <c r="P359" s="16">
        <f t="shared" si="550"/>
        <v>0</v>
      </c>
      <c r="Q359" s="16">
        <f t="shared" si="550"/>
        <v>0</v>
      </c>
      <c r="R359" s="16">
        <f t="shared" si="550"/>
        <v>0</v>
      </c>
      <c r="S359" s="16">
        <f t="shared" si="550"/>
        <v>0</v>
      </c>
      <c r="T359" s="16">
        <f t="shared" si="550"/>
        <v>0</v>
      </c>
      <c r="U359" s="16">
        <f t="shared" si="550"/>
        <v>0</v>
      </c>
      <c r="V359" s="16">
        <f t="shared" si="550"/>
        <v>0</v>
      </c>
      <c r="W359" s="16">
        <f t="shared" si="550"/>
        <v>0</v>
      </c>
      <c r="X359" s="16">
        <f t="shared" si="550"/>
        <v>0</v>
      </c>
      <c r="Y359" s="16">
        <f t="shared" si="550"/>
        <v>0</v>
      </c>
      <c r="Z359" s="16">
        <f t="shared" si="550"/>
        <v>0</v>
      </c>
      <c r="AA359" s="1159">
        <f t="shared" si="529"/>
        <v>0</v>
      </c>
      <c r="AB359" s="1159">
        <f t="shared" si="530"/>
        <v>0</v>
      </c>
    </row>
    <row r="360" spans="2:28" s="1134" customFormat="1" ht="12.75" customHeight="1" x14ac:dyDescent="0.2">
      <c r="B360" s="1564"/>
      <c r="C360" s="1138"/>
      <c r="D360" s="1565" t="s">
        <v>448</v>
      </c>
      <c r="E360" s="1139"/>
      <c r="F360" s="1140"/>
      <c r="G360" s="1160">
        <f>+E360*F360</f>
        <v>0</v>
      </c>
      <c r="H360" s="1137"/>
      <c r="I360" s="1148">
        <f t="shared" si="538"/>
        <v>0</v>
      </c>
      <c r="J360" s="1142"/>
      <c r="K360" s="1142"/>
      <c r="L360" s="1148">
        <f t="shared" ref="L360:L364" si="551">M360+N360</f>
        <v>0</v>
      </c>
      <c r="M360" s="1142"/>
      <c r="N360" s="1142"/>
      <c r="O360" s="1148">
        <f t="shared" ref="O360:O364" si="552">P360+Q360</f>
        <v>0</v>
      </c>
      <c r="P360" s="1142"/>
      <c r="Q360" s="1142"/>
      <c r="R360" s="1148">
        <f t="shared" ref="R360:R364" si="553">S360+T360</f>
        <v>0</v>
      </c>
      <c r="S360" s="1142"/>
      <c r="T360" s="1142"/>
      <c r="U360" s="1148">
        <f t="shared" ref="U360:U364" si="554">V360+W360</f>
        <v>0</v>
      </c>
      <c r="V360" s="1142"/>
      <c r="W360" s="1142"/>
      <c r="X360" s="1148">
        <f t="shared" ref="X360:X364" si="555">Y360+Z360</f>
        <v>0</v>
      </c>
      <c r="Y360" s="1142"/>
      <c r="Z360" s="1142"/>
      <c r="AA360" s="1159">
        <f t="shared" si="529"/>
        <v>0</v>
      </c>
      <c r="AB360" s="1159">
        <f t="shared" si="530"/>
        <v>0</v>
      </c>
    </row>
    <row r="361" spans="2:28" s="1134" customFormat="1" ht="12.75" customHeight="1" x14ac:dyDescent="0.2">
      <c r="B361" s="1564"/>
      <c r="C361" s="1138"/>
      <c r="D361" s="1565" t="s">
        <v>448</v>
      </c>
      <c r="E361" s="1139"/>
      <c r="F361" s="1140"/>
      <c r="G361" s="1160">
        <f>+E361*F361</f>
        <v>0</v>
      </c>
      <c r="H361" s="1137"/>
      <c r="I361" s="1137">
        <f t="shared" si="538"/>
        <v>0</v>
      </c>
      <c r="J361" s="1142"/>
      <c r="K361" s="1142"/>
      <c r="L361" s="1137">
        <f t="shared" si="551"/>
        <v>0</v>
      </c>
      <c r="M361" s="1142"/>
      <c r="N361" s="1142"/>
      <c r="O361" s="1137">
        <f t="shared" si="552"/>
        <v>0</v>
      </c>
      <c r="P361" s="1142"/>
      <c r="Q361" s="1142"/>
      <c r="R361" s="1137">
        <f t="shared" si="553"/>
        <v>0</v>
      </c>
      <c r="S361" s="1142"/>
      <c r="T361" s="1142"/>
      <c r="U361" s="1137">
        <f t="shared" si="554"/>
        <v>0</v>
      </c>
      <c r="V361" s="1142"/>
      <c r="W361" s="1142"/>
      <c r="X361" s="1137">
        <f t="shared" si="555"/>
        <v>0</v>
      </c>
      <c r="Y361" s="1142"/>
      <c r="Z361" s="1142"/>
      <c r="AA361" s="1159">
        <f t="shared" si="529"/>
        <v>0</v>
      </c>
      <c r="AB361" s="1159">
        <f t="shared" si="530"/>
        <v>0</v>
      </c>
    </row>
    <row r="362" spans="2:28" s="1134" customFormat="1" ht="12.75" customHeight="1" x14ac:dyDescent="0.2">
      <c r="B362" s="1564"/>
      <c r="C362" s="1138"/>
      <c r="D362" s="1565" t="s">
        <v>448</v>
      </c>
      <c r="E362" s="1139"/>
      <c r="F362" s="1140"/>
      <c r="G362" s="1160">
        <f>+E362*F362</f>
        <v>0</v>
      </c>
      <c r="H362" s="1141"/>
      <c r="I362" s="1142">
        <f t="shared" si="538"/>
        <v>0</v>
      </c>
      <c r="J362" s="1142"/>
      <c r="K362" s="1142"/>
      <c r="L362" s="1142">
        <f t="shared" si="551"/>
        <v>0</v>
      </c>
      <c r="M362" s="1142"/>
      <c r="N362" s="1142"/>
      <c r="O362" s="1142">
        <f t="shared" si="552"/>
        <v>0</v>
      </c>
      <c r="P362" s="1142"/>
      <c r="Q362" s="1142"/>
      <c r="R362" s="1142">
        <f t="shared" si="553"/>
        <v>0</v>
      </c>
      <c r="S362" s="1142"/>
      <c r="T362" s="1142"/>
      <c r="U362" s="1142">
        <f t="shared" si="554"/>
        <v>0</v>
      </c>
      <c r="V362" s="1142"/>
      <c r="W362" s="1142"/>
      <c r="X362" s="1142">
        <f t="shared" si="555"/>
        <v>0</v>
      </c>
      <c r="Y362" s="1142"/>
      <c r="Z362" s="1142"/>
      <c r="AA362" s="1159">
        <f t="shared" si="529"/>
        <v>0</v>
      </c>
      <c r="AB362" s="1159">
        <f t="shared" si="530"/>
        <v>0</v>
      </c>
    </row>
    <row r="363" spans="2:28" s="1134" customFormat="1" ht="12.75" customHeight="1" x14ac:dyDescent="0.2">
      <c r="B363" s="1564"/>
      <c r="C363" s="1138"/>
      <c r="D363" s="1565" t="s">
        <v>448</v>
      </c>
      <c r="E363" s="1139"/>
      <c r="F363" s="1140"/>
      <c r="G363" s="1160">
        <f>+E363*F363</f>
        <v>0</v>
      </c>
      <c r="H363" s="1141"/>
      <c r="I363" s="1142">
        <f t="shared" si="538"/>
        <v>0</v>
      </c>
      <c r="J363" s="1142"/>
      <c r="K363" s="1142"/>
      <c r="L363" s="1142">
        <f t="shared" si="551"/>
        <v>0</v>
      </c>
      <c r="M363" s="1142"/>
      <c r="N363" s="1142"/>
      <c r="O363" s="1142">
        <f t="shared" si="552"/>
        <v>0</v>
      </c>
      <c r="P363" s="1142"/>
      <c r="Q363" s="1142"/>
      <c r="R363" s="1142">
        <f t="shared" si="553"/>
        <v>0</v>
      </c>
      <c r="S363" s="1142"/>
      <c r="T363" s="1142"/>
      <c r="U363" s="1142">
        <f t="shared" si="554"/>
        <v>0</v>
      </c>
      <c r="V363" s="1142"/>
      <c r="W363" s="1142"/>
      <c r="X363" s="1142">
        <f t="shared" si="555"/>
        <v>0</v>
      </c>
      <c r="Y363" s="1142"/>
      <c r="Z363" s="1142"/>
      <c r="AA363" s="1159">
        <f t="shared" si="529"/>
        <v>0</v>
      </c>
      <c r="AB363" s="1159">
        <f t="shared" si="530"/>
        <v>0</v>
      </c>
    </row>
    <row r="364" spans="2:28" s="1134" customFormat="1" ht="12.75" customHeight="1" x14ac:dyDescent="0.2">
      <c r="B364" s="1563"/>
      <c r="C364" s="1143"/>
      <c r="D364" s="1566" t="s">
        <v>448</v>
      </c>
      <c r="E364" s="1144"/>
      <c r="F364" s="1145"/>
      <c r="G364" s="1161">
        <f>+E364*F364</f>
        <v>0</v>
      </c>
      <c r="H364" s="1146"/>
      <c r="I364" s="1147">
        <f t="shared" si="538"/>
        <v>0</v>
      </c>
      <c r="J364" s="1147"/>
      <c r="K364" s="1147"/>
      <c r="L364" s="1147">
        <f t="shared" si="551"/>
        <v>0</v>
      </c>
      <c r="M364" s="1147"/>
      <c r="N364" s="1147"/>
      <c r="O364" s="1147">
        <f t="shared" si="552"/>
        <v>0</v>
      </c>
      <c r="P364" s="1147"/>
      <c r="Q364" s="1147"/>
      <c r="R364" s="1147">
        <f t="shared" si="553"/>
        <v>0</v>
      </c>
      <c r="S364" s="1147"/>
      <c r="T364" s="1147"/>
      <c r="U364" s="1147">
        <f t="shared" si="554"/>
        <v>0</v>
      </c>
      <c r="V364" s="1147"/>
      <c r="W364" s="1147"/>
      <c r="X364" s="1147">
        <f t="shared" si="555"/>
        <v>0</v>
      </c>
      <c r="Y364" s="1147"/>
      <c r="Z364" s="1147"/>
      <c r="AA364" s="1159">
        <f t="shared" si="529"/>
        <v>0</v>
      </c>
      <c r="AB364" s="1159">
        <f t="shared" si="530"/>
        <v>0</v>
      </c>
    </row>
    <row r="365" spans="2:28" s="1134" customFormat="1" ht="12.75" customHeight="1" x14ac:dyDescent="0.15">
      <c r="B365" s="1135" t="s">
        <v>419</v>
      </c>
      <c r="C365" s="286" t="s">
        <v>658</v>
      </c>
      <c r="D365" s="14"/>
      <c r="E365" s="1136"/>
      <c r="F365" s="1137"/>
      <c r="G365" s="623">
        <f t="shared" ref="G365:Z365" si="556">SUM(G366:G370)</f>
        <v>0</v>
      </c>
      <c r="H365" s="16">
        <f t="shared" si="556"/>
        <v>0</v>
      </c>
      <c r="I365" s="16">
        <f t="shared" si="556"/>
        <v>0</v>
      </c>
      <c r="J365" s="20">
        <f t="shared" si="556"/>
        <v>0</v>
      </c>
      <c r="K365" s="20">
        <f t="shared" si="556"/>
        <v>0</v>
      </c>
      <c r="L365" s="16">
        <f t="shared" si="556"/>
        <v>0</v>
      </c>
      <c r="M365" s="20">
        <f t="shared" si="556"/>
        <v>0</v>
      </c>
      <c r="N365" s="20">
        <f t="shared" si="556"/>
        <v>0</v>
      </c>
      <c r="O365" s="16">
        <f t="shared" si="556"/>
        <v>0</v>
      </c>
      <c r="P365" s="20">
        <f t="shared" si="556"/>
        <v>0</v>
      </c>
      <c r="Q365" s="20">
        <f t="shared" si="556"/>
        <v>0</v>
      </c>
      <c r="R365" s="16">
        <f t="shared" si="556"/>
        <v>0</v>
      </c>
      <c r="S365" s="20">
        <f t="shared" si="556"/>
        <v>0</v>
      </c>
      <c r="T365" s="20">
        <f t="shared" si="556"/>
        <v>0</v>
      </c>
      <c r="U365" s="16">
        <f t="shared" si="556"/>
        <v>0</v>
      </c>
      <c r="V365" s="20">
        <f t="shared" si="556"/>
        <v>0</v>
      </c>
      <c r="W365" s="20">
        <f t="shared" si="556"/>
        <v>0</v>
      </c>
      <c r="X365" s="16">
        <f t="shared" si="556"/>
        <v>0</v>
      </c>
      <c r="Y365" s="20">
        <f t="shared" si="556"/>
        <v>0</v>
      </c>
      <c r="Z365" s="20">
        <f t="shared" si="556"/>
        <v>0</v>
      </c>
      <c r="AA365" s="1159">
        <f t="shared" si="529"/>
        <v>0</v>
      </c>
      <c r="AB365" s="1159">
        <f t="shared" si="530"/>
        <v>0</v>
      </c>
    </row>
    <row r="366" spans="2:28" s="1134" customFormat="1" ht="12.75" customHeight="1" x14ac:dyDescent="0.2">
      <c r="B366" s="1564"/>
      <c r="C366" s="1138"/>
      <c r="D366" s="1565" t="s">
        <v>448</v>
      </c>
      <c r="E366" s="1139"/>
      <c r="F366" s="1140"/>
      <c r="G366" s="1160">
        <f>+E366*F366</f>
        <v>0</v>
      </c>
      <c r="H366" s="1137"/>
      <c r="I366" s="1148">
        <f t="shared" si="538"/>
        <v>0</v>
      </c>
      <c r="J366" s="1137"/>
      <c r="K366" s="1137"/>
      <c r="L366" s="1148">
        <f t="shared" ref="L366:L370" si="557">M366+N366</f>
        <v>0</v>
      </c>
      <c r="M366" s="1137"/>
      <c r="N366" s="1137"/>
      <c r="O366" s="1148">
        <f t="shared" ref="O366:O370" si="558">P366+Q366</f>
        <v>0</v>
      </c>
      <c r="P366" s="1137"/>
      <c r="Q366" s="1137"/>
      <c r="R366" s="1148">
        <f t="shared" ref="R366:R370" si="559">S366+T366</f>
        <v>0</v>
      </c>
      <c r="S366" s="1137"/>
      <c r="T366" s="1137"/>
      <c r="U366" s="1148">
        <f t="shared" ref="U366:U370" si="560">V366+W366</f>
        <v>0</v>
      </c>
      <c r="V366" s="1137"/>
      <c r="W366" s="1137"/>
      <c r="X366" s="1148">
        <f t="shared" ref="X366:X370" si="561">Y366+Z366</f>
        <v>0</v>
      </c>
      <c r="Y366" s="1137"/>
      <c r="Z366" s="1137"/>
      <c r="AA366" s="1159">
        <f t="shared" si="529"/>
        <v>0</v>
      </c>
      <c r="AB366" s="1159">
        <f t="shared" si="530"/>
        <v>0</v>
      </c>
    </row>
    <row r="367" spans="2:28" s="1134" customFormat="1" ht="12.75" customHeight="1" x14ac:dyDescent="0.2">
      <c r="B367" s="1564"/>
      <c r="C367" s="1138"/>
      <c r="D367" s="1565" t="s">
        <v>448</v>
      </c>
      <c r="E367" s="1139"/>
      <c r="F367" s="1140"/>
      <c r="G367" s="1160">
        <f>+E367*F367</f>
        <v>0</v>
      </c>
      <c r="H367" s="1137"/>
      <c r="I367" s="1137">
        <f t="shared" si="538"/>
        <v>0</v>
      </c>
      <c r="J367" s="1137"/>
      <c r="K367" s="1137"/>
      <c r="L367" s="1137">
        <f t="shared" si="557"/>
        <v>0</v>
      </c>
      <c r="M367" s="1137"/>
      <c r="N367" s="1137"/>
      <c r="O367" s="1137">
        <f t="shared" si="558"/>
        <v>0</v>
      </c>
      <c r="P367" s="1137"/>
      <c r="Q367" s="1137"/>
      <c r="R367" s="1137">
        <f t="shared" si="559"/>
        <v>0</v>
      </c>
      <c r="S367" s="1137"/>
      <c r="T367" s="1137"/>
      <c r="U367" s="1137">
        <f t="shared" si="560"/>
        <v>0</v>
      </c>
      <c r="V367" s="1137"/>
      <c r="W367" s="1137"/>
      <c r="X367" s="1137">
        <f t="shared" si="561"/>
        <v>0</v>
      </c>
      <c r="Y367" s="1137"/>
      <c r="Z367" s="1137"/>
      <c r="AA367" s="1159">
        <f t="shared" si="529"/>
        <v>0</v>
      </c>
      <c r="AB367" s="1159">
        <f t="shared" si="530"/>
        <v>0</v>
      </c>
    </row>
    <row r="368" spans="2:28" s="1134" customFormat="1" ht="12.75" customHeight="1" x14ac:dyDescent="0.2">
      <c r="B368" s="1564"/>
      <c r="C368" s="1138"/>
      <c r="D368" s="1565" t="s">
        <v>448</v>
      </c>
      <c r="E368" s="1139"/>
      <c r="F368" s="1140"/>
      <c r="G368" s="1160">
        <f>+E368*F368</f>
        <v>0</v>
      </c>
      <c r="H368" s="1141"/>
      <c r="I368" s="1142">
        <f t="shared" si="538"/>
        <v>0</v>
      </c>
      <c r="J368" s="1142"/>
      <c r="K368" s="1142"/>
      <c r="L368" s="1142">
        <f t="shared" si="557"/>
        <v>0</v>
      </c>
      <c r="M368" s="1142"/>
      <c r="N368" s="1142"/>
      <c r="O368" s="1142">
        <f t="shared" si="558"/>
        <v>0</v>
      </c>
      <c r="P368" s="1142"/>
      <c r="Q368" s="1142"/>
      <c r="R368" s="1142">
        <f t="shared" si="559"/>
        <v>0</v>
      </c>
      <c r="S368" s="1142"/>
      <c r="T368" s="1142"/>
      <c r="U368" s="1142">
        <f t="shared" si="560"/>
        <v>0</v>
      </c>
      <c r="V368" s="1142"/>
      <c r="W368" s="1142"/>
      <c r="X368" s="1142">
        <f t="shared" si="561"/>
        <v>0</v>
      </c>
      <c r="Y368" s="1142"/>
      <c r="Z368" s="1142"/>
      <c r="AA368" s="1159">
        <f t="shared" si="529"/>
        <v>0</v>
      </c>
      <c r="AB368" s="1159">
        <f t="shared" si="530"/>
        <v>0</v>
      </c>
    </row>
    <row r="369" spans="2:28" s="1134" customFormat="1" ht="12.75" customHeight="1" x14ac:dyDescent="0.2">
      <c r="B369" s="1564"/>
      <c r="C369" s="1138"/>
      <c r="D369" s="1565" t="s">
        <v>448</v>
      </c>
      <c r="E369" s="1139"/>
      <c r="F369" s="1140"/>
      <c r="G369" s="1160">
        <f>+E369*F369</f>
        <v>0</v>
      </c>
      <c r="H369" s="1141"/>
      <c r="I369" s="1142">
        <f t="shared" si="538"/>
        <v>0</v>
      </c>
      <c r="J369" s="1142"/>
      <c r="K369" s="1142"/>
      <c r="L369" s="1142">
        <f t="shared" si="557"/>
        <v>0</v>
      </c>
      <c r="M369" s="1142"/>
      <c r="N369" s="1142"/>
      <c r="O369" s="1142">
        <f t="shared" si="558"/>
        <v>0</v>
      </c>
      <c r="P369" s="1142"/>
      <c r="Q369" s="1142"/>
      <c r="R369" s="1142">
        <f t="shared" si="559"/>
        <v>0</v>
      </c>
      <c r="S369" s="1142"/>
      <c r="T369" s="1142"/>
      <c r="U369" s="1142">
        <f t="shared" si="560"/>
        <v>0</v>
      </c>
      <c r="V369" s="1142"/>
      <c r="W369" s="1142"/>
      <c r="X369" s="1142">
        <f t="shared" si="561"/>
        <v>0</v>
      </c>
      <c r="Y369" s="1142"/>
      <c r="Z369" s="1142"/>
      <c r="AA369" s="1159">
        <f t="shared" si="529"/>
        <v>0</v>
      </c>
      <c r="AB369" s="1159">
        <f t="shared" si="530"/>
        <v>0</v>
      </c>
    </row>
    <row r="370" spans="2:28" s="1134" customFormat="1" ht="12.75" customHeight="1" x14ac:dyDescent="0.2">
      <c r="B370" s="1563"/>
      <c r="C370" s="1143"/>
      <c r="D370" s="1566" t="s">
        <v>448</v>
      </c>
      <c r="E370" s="1144"/>
      <c r="F370" s="1145"/>
      <c r="G370" s="1160">
        <f>+E370*F370</f>
        <v>0</v>
      </c>
      <c r="H370" s="1141"/>
      <c r="I370" s="1147">
        <f t="shared" si="538"/>
        <v>0</v>
      </c>
      <c r="J370" s="1142"/>
      <c r="K370" s="1142"/>
      <c r="L370" s="1147">
        <f t="shared" si="557"/>
        <v>0</v>
      </c>
      <c r="M370" s="1142"/>
      <c r="N370" s="1142"/>
      <c r="O370" s="1147">
        <f t="shared" si="558"/>
        <v>0</v>
      </c>
      <c r="P370" s="1142"/>
      <c r="Q370" s="1142"/>
      <c r="R370" s="1147">
        <f t="shared" si="559"/>
        <v>0</v>
      </c>
      <c r="S370" s="1142"/>
      <c r="T370" s="1142"/>
      <c r="U370" s="1147">
        <f t="shared" si="560"/>
        <v>0</v>
      </c>
      <c r="V370" s="1142"/>
      <c r="W370" s="1142"/>
      <c r="X370" s="1147">
        <f t="shared" si="561"/>
        <v>0</v>
      </c>
      <c r="Y370" s="1142"/>
      <c r="Z370" s="1142"/>
      <c r="AA370" s="1159">
        <f t="shared" si="529"/>
        <v>0</v>
      </c>
      <c r="AB370" s="1159">
        <f t="shared" si="530"/>
        <v>0</v>
      </c>
    </row>
    <row r="371" spans="2:28" s="1151" customFormat="1" ht="26.25" customHeight="1" x14ac:dyDescent="0.15">
      <c r="B371" s="52">
        <f>+'CRONOGRAMA ACTIVIDADES'!C121</f>
        <v>0</v>
      </c>
      <c r="C371" s="232" t="str">
        <f>+'CRONOGRAMA ACTIVIDADES'!B121</f>
        <v>4.3.2</v>
      </c>
      <c r="D371" s="625" t="str">
        <f>+'CRONOGRAMA ACTIVIDADES'!D121</f>
        <v>Unidad medida</v>
      </c>
      <c r="E371" s="626">
        <f>+'CRONOGRAMA ACTIVIDADES'!E121</f>
        <v>0</v>
      </c>
      <c r="F371" s="624"/>
      <c r="G371" s="624">
        <f t="shared" ref="G371:Z371" si="562">+G373+G379+G385+G391+G397</f>
        <v>0</v>
      </c>
      <c r="H371" s="12">
        <f t="shared" si="562"/>
        <v>0</v>
      </c>
      <c r="I371" s="12">
        <f t="shared" si="562"/>
        <v>0</v>
      </c>
      <c r="J371" s="12">
        <f t="shared" si="562"/>
        <v>0</v>
      </c>
      <c r="K371" s="12">
        <f t="shared" si="562"/>
        <v>0</v>
      </c>
      <c r="L371" s="12">
        <f t="shared" si="562"/>
        <v>0</v>
      </c>
      <c r="M371" s="12">
        <f t="shared" si="562"/>
        <v>0</v>
      </c>
      <c r="N371" s="12">
        <f t="shared" si="562"/>
        <v>0</v>
      </c>
      <c r="O371" s="12">
        <f t="shared" si="562"/>
        <v>0</v>
      </c>
      <c r="P371" s="12">
        <f t="shared" si="562"/>
        <v>0</v>
      </c>
      <c r="Q371" s="12">
        <f t="shared" si="562"/>
        <v>0</v>
      </c>
      <c r="R371" s="12">
        <f t="shared" si="562"/>
        <v>0</v>
      </c>
      <c r="S371" s="12">
        <f t="shared" si="562"/>
        <v>0</v>
      </c>
      <c r="T371" s="12">
        <f t="shared" si="562"/>
        <v>0</v>
      </c>
      <c r="U371" s="12">
        <f t="shared" si="562"/>
        <v>0</v>
      </c>
      <c r="V371" s="12">
        <f t="shared" si="562"/>
        <v>0</v>
      </c>
      <c r="W371" s="12">
        <f t="shared" si="562"/>
        <v>0</v>
      </c>
      <c r="X371" s="12">
        <f t="shared" si="562"/>
        <v>0</v>
      </c>
      <c r="Y371" s="12">
        <f t="shared" si="562"/>
        <v>0</v>
      </c>
      <c r="Z371" s="12">
        <f t="shared" si="562"/>
        <v>0</v>
      </c>
      <c r="AA371" s="1159">
        <f>X371+U371+R371+O371+L371+I371+H371</f>
        <v>0</v>
      </c>
      <c r="AB371" s="1159">
        <f>+AA371-G371</f>
        <v>0</v>
      </c>
    </row>
    <row r="372" spans="2:28" s="1134" customFormat="1" ht="26.25" customHeight="1" x14ac:dyDescent="0.15">
      <c r="B372" s="633" t="s">
        <v>768</v>
      </c>
      <c r="C372" s="634"/>
      <c r="D372" s="2014"/>
      <c r="E372" s="2015"/>
      <c r="F372" s="2015"/>
      <c r="G372" s="2015"/>
      <c r="H372" s="2015"/>
      <c r="I372" s="2015"/>
      <c r="J372" s="2015"/>
      <c r="K372" s="2015"/>
      <c r="L372" s="2015"/>
      <c r="M372" s="2015"/>
      <c r="N372" s="2015"/>
      <c r="O372" s="2015"/>
      <c r="P372" s="2015"/>
      <c r="Q372" s="2015"/>
      <c r="R372" s="2015"/>
      <c r="S372" s="2015"/>
      <c r="T372" s="2015"/>
      <c r="U372" s="2015"/>
      <c r="V372" s="2015"/>
      <c r="W372" s="2015"/>
      <c r="X372" s="2015"/>
      <c r="Y372" s="2015"/>
      <c r="Z372" s="2016"/>
      <c r="AA372" s="1163"/>
      <c r="AB372" s="1163"/>
    </row>
    <row r="373" spans="2:28" s="1134" customFormat="1" ht="12.75" customHeight="1" x14ac:dyDescent="0.15">
      <c r="B373" s="1135" t="s">
        <v>419</v>
      </c>
      <c r="C373" s="286" t="s">
        <v>659</v>
      </c>
      <c r="D373" s="14"/>
      <c r="E373" s="1136"/>
      <c r="F373" s="1137"/>
      <c r="G373" s="623">
        <f t="shared" ref="G373:Z373" si="563">SUM(G374:G378)</f>
        <v>0</v>
      </c>
      <c r="H373" s="16">
        <f t="shared" si="563"/>
        <v>0</v>
      </c>
      <c r="I373" s="16">
        <f t="shared" si="563"/>
        <v>0</v>
      </c>
      <c r="J373" s="16">
        <f t="shared" si="563"/>
        <v>0</v>
      </c>
      <c r="K373" s="16">
        <f t="shared" si="563"/>
        <v>0</v>
      </c>
      <c r="L373" s="16">
        <f t="shared" si="563"/>
        <v>0</v>
      </c>
      <c r="M373" s="16">
        <f t="shared" si="563"/>
        <v>0</v>
      </c>
      <c r="N373" s="16">
        <f t="shared" si="563"/>
        <v>0</v>
      </c>
      <c r="O373" s="16">
        <f t="shared" si="563"/>
        <v>0</v>
      </c>
      <c r="P373" s="16">
        <f t="shared" si="563"/>
        <v>0</v>
      </c>
      <c r="Q373" s="16">
        <f t="shared" si="563"/>
        <v>0</v>
      </c>
      <c r="R373" s="16">
        <f t="shared" si="563"/>
        <v>0</v>
      </c>
      <c r="S373" s="16">
        <f t="shared" si="563"/>
        <v>0</v>
      </c>
      <c r="T373" s="16">
        <f t="shared" si="563"/>
        <v>0</v>
      </c>
      <c r="U373" s="16">
        <f t="shared" si="563"/>
        <v>0</v>
      </c>
      <c r="V373" s="16">
        <f t="shared" si="563"/>
        <v>0</v>
      </c>
      <c r="W373" s="16">
        <f t="shared" si="563"/>
        <v>0</v>
      </c>
      <c r="X373" s="16">
        <f t="shared" si="563"/>
        <v>0</v>
      </c>
      <c r="Y373" s="16">
        <f t="shared" si="563"/>
        <v>0</v>
      </c>
      <c r="Z373" s="16">
        <f t="shared" si="563"/>
        <v>0</v>
      </c>
      <c r="AA373" s="1159">
        <f t="shared" ref="AA373:AA402" si="564">X373+U373+R373+O373+L373+I373+H373</f>
        <v>0</v>
      </c>
      <c r="AB373" s="1159">
        <f t="shared" ref="AB373:AB402" si="565">+AA373-G373</f>
        <v>0</v>
      </c>
    </row>
    <row r="374" spans="2:28" s="1134" customFormat="1" ht="12.75" customHeight="1" x14ac:dyDescent="0.2">
      <c r="B374" s="1564"/>
      <c r="C374" s="1138"/>
      <c r="D374" s="1565" t="s">
        <v>448</v>
      </c>
      <c r="E374" s="1139"/>
      <c r="F374" s="1140"/>
      <c r="G374" s="1160">
        <f>+E374*F374</f>
        <v>0</v>
      </c>
      <c r="H374" s="1137"/>
      <c r="I374" s="1137">
        <f t="shared" ref="I374:I378" si="566">J374+K374</f>
        <v>0</v>
      </c>
      <c r="J374" s="1137"/>
      <c r="K374" s="1137"/>
      <c r="L374" s="1137">
        <f t="shared" ref="L374:L378" si="567">M374+N374</f>
        <v>0</v>
      </c>
      <c r="M374" s="1137"/>
      <c r="N374" s="1137"/>
      <c r="O374" s="1137">
        <f t="shared" ref="O374:O378" si="568">P374+Q374</f>
        <v>0</v>
      </c>
      <c r="P374" s="1137"/>
      <c r="Q374" s="1137"/>
      <c r="R374" s="1137">
        <f t="shared" ref="R374:R378" si="569">S374+T374</f>
        <v>0</v>
      </c>
      <c r="S374" s="1137"/>
      <c r="T374" s="1137"/>
      <c r="U374" s="1137">
        <f t="shared" ref="U374:U378" si="570">V374+W374</f>
        <v>0</v>
      </c>
      <c r="V374" s="1137"/>
      <c r="W374" s="1137"/>
      <c r="X374" s="1137">
        <f t="shared" ref="X374:X378" si="571">Y374+Z374</f>
        <v>0</v>
      </c>
      <c r="Y374" s="1137"/>
      <c r="Z374" s="1137"/>
      <c r="AA374" s="1159">
        <f t="shared" si="564"/>
        <v>0</v>
      </c>
      <c r="AB374" s="1159">
        <f t="shared" si="565"/>
        <v>0</v>
      </c>
    </row>
    <row r="375" spans="2:28" s="1134" customFormat="1" ht="12.75" customHeight="1" x14ac:dyDescent="0.2">
      <c r="B375" s="1564"/>
      <c r="C375" s="1138"/>
      <c r="D375" s="1565" t="s">
        <v>448</v>
      </c>
      <c r="E375" s="1139"/>
      <c r="F375" s="1140"/>
      <c r="G375" s="1160">
        <f>+E375*F375</f>
        <v>0</v>
      </c>
      <c r="H375" s="1137"/>
      <c r="I375" s="1137">
        <f t="shared" si="566"/>
        <v>0</v>
      </c>
      <c r="J375" s="1137"/>
      <c r="K375" s="1137"/>
      <c r="L375" s="1137">
        <f t="shared" si="567"/>
        <v>0</v>
      </c>
      <c r="M375" s="1137"/>
      <c r="N375" s="1137"/>
      <c r="O375" s="1137">
        <f t="shared" si="568"/>
        <v>0</v>
      </c>
      <c r="P375" s="1137"/>
      <c r="Q375" s="1137"/>
      <c r="R375" s="1137">
        <f t="shared" si="569"/>
        <v>0</v>
      </c>
      <c r="S375" s="1137"/>
      <c r="T375" s="1137"/>
      <c r="U375" s="1137">
        <f t="shared" si="570"/>
        <v>0</v>
      </c>
      <c r="V375" s="1137"/>
      <c r="W375" s="1137"/>
      <c r="X375" s="1137">
        <f t="shared" si="571"/>
        <v>0</v>
      </c>
      <c r="Y375" s="1137"/>
      <c r="Z375" s="1137"/>
      <c r="AA375" s="1159">
        <f t="shared" si="564"/>
        <v>0</v>
      </c>
      <c r="AB375" s="1159">
        <f t="shared" si="565"/>
        <v>0</v>
      </c>
    </row>
    <row r="376" spans="2:28" s="1134" customFormat="1" ht="12.75" customHeight="1" x14ac:dyDescent="0.2">
      <c r="B376" s="1564"/>
      <c r="C376" s="1138"/>
      <c r="D376" s="1565" t="s">
        <v>448</v>
      </c>
      <c r="E376" s="1139"/>
      <c r="F376" s="1140"/>
      <c r="G376" s="1160">
        <f>+E376*F376</f>
        <v>0</v>
      </c>
      <c r="H376" s="1141"/>
      <c r="I376" s="1142">
        <f t="shared" si="566"/>
        <v>0</v>
      </c>
      <c r="J376" s="1142"/>
      <c r="K376" s="1142"/>
      <c r="L376" s="1142">
        <f t="shared" si="567"/>
        <v>0</v>
      </c>
      <c r="M376" s="1142"/>
      <c r="N376" s="1142"/>
      <c r="O376" s="1142">
        <f t="shared" si="568"/>
        <v>0</v>
      </c>
      <c r="P376" s="1142"/>
      <c r="Q376" s="1142"/>
      <c r="R376" s="1142">
        <f t="shared" si="569"/>
        <v>0</v>
      </c>
      <c r="S376" s="1142"/>
      <c r="T376" s="1142"/>
      <c r="U376" s="1142">
        <f t="shared" si="570"/>
        <v>0</v>
      </c>
      <c r="V376" s="1142"/>
      <c r="W376" s="1142"/>
      <c r="X376" s="1142">
        <f t="shared" si="571"/>
        <v>0</v>
      </c>
      <c r="Y376" s="1142"/>
      <c r="Z376" s="1142"/>
      <c r="AA376" s="1159">
        <f t="shared" si="564"/>
        <v>0</v>
      </c>
      <c r="AB376" s="1159">
        <f t="shared" si="565"/>
        <v>0</v>
      </c>
    </row>
    <row r="377" spans="2:28" s="1134" customFormat="1" ht="12.75" customHeight="1" x14ac:dyDescent="0.2">
      <c r="B377" s="1564"/>
      <c r="C377" s="1138"/>
      <c r="D377" s="1565" t="s">
        <v>448</v>
      </c>
      <c r="E377" s="1139"/>
      <c r="F377" s="1140"/>
      <c r="G377" s="1160">
        <f>+E377*F377</f>
        <v>0</v>
      </c>
      <c r="H377" s="1141"/>
      <c r="I377" s="1142">
        <f t="shared" si="566"/>
        <v>0</v>
      </c>
      <c r="J377" s="1142"/>
      <c r="K377" s="1142"/>
      <c r="L377" s="1142">
        <f t="shared" si="567"/>
        <v>0</v>
      </c>
      <c r="M377" s="1142"/>
      <c r="N377" s="1142"/>
      <c r="O377" s="1142">
        <f t="shared" si="568"/>
        <v>0</v>
      </c>
      <c r="P377" s="1142"/>
      <c r="Q377" s="1142"/>
      <c r="R377" s="1142">
        <f t="shared" si="569"/>
        <v>0</v>
      </c>
      <c r="S377" s="1142"/>
      <c r="T377" s="1142"/>
      <c r="U377" s="1142">
        <f t="shared" si="570"/>
        <v>0</v>
      </c>
      <c r="V377" s="1142"/>
      <c r="W377" s="1142"/>
      <c r="X377" s="1142">
        <f t="shared" si="571"/>
        <v>0</v>
      </c>
      <c r="Y377" s="1142"/>
      <c r="Z377" s="1142"/>
      <c r="AA377" s="1159">
        <f t="shared" si="564"/>
        <v>0</v>
      </c>
      <c r="AB377" s="1159">
        <f t="shared" si="565"/>
        <v>0</v>
      </c>
    </row>
    <row r="378" spans="2:28" s="1134" customFormat="1" ht="12.75" customHeight="1" x14ac:dyDescent="0.2">
      <c r="B378" s="1563"/>
      <c r="C378" s="1143"/>
      <c r="D378" s="1566" t="s">
        <v>448</v>
      </c>
      <c r="E378" s="1144"/>
      <c r="F378" s="1145"/>
      <c r="G378" s="1161">
        <f>+E378*F378</f>
        <v>0</v>
      </c>
      <c r="H378" s="1146"/>
      <c r="I378" s="1147">
        <f t="shared" si="566"/>
        <v>0</v>
      </c>
      <c r="J378" s="1147"/>
      <c r="K378" s="1147"/>
      <c r="L378" s="1147">
        <f t="shared" si="567"/>
        <v>0</v>
      </c>
      <c r="M378" s="1147"/>
      <c r="N378" s="1147"/>
      <c r="O378" s="1147">
        <f t="shared" si="568"/>
        <v>0</v>
      </c>
      <c r="P378" s="1147"/>
      <c r="Q378" s="1147"/>
      <c r="R378" s="1147">
        <f t="shared" si="569"/>
        <v>0</v>
      </c>
      <c r="S378" s="1147"/>
      <c r="T378" s="1147"/>
      <c r="U378" s="1147">
        <f t="shared" si="570"/>
        <v>0</v>
      </c>
      <c r="V378" s="1147"/>
      <c r="W378" s="1147"/>
      <c r="X378" s="1147">
        <f t="shared" si="571"/>
        <v>0</v>
      </c>
      <c r="Y378" s="1147"/>
      <c r="Z378" s="1147"/>
      <c r="AA378" s="1159">
        <f t="shared" si="564"/>
        <v>0</v>
      </c>
      <c r="AB378" s="1159">
        <f t="shared" si="565"/>
        <v>0</v>
      </c>
    </row>
    <row r="379" spans="2:28" s="1134" customFormat="1" ht="12.75" customHeight="1" x14ac:dyDescent="0.15">
      <c r="B379" s="1135" t="s">
        <v>419</v>
      </c>
      <c r="C379" s="286" t="s">
        <v>660</v>
      </c>
      <c r="D379" s="14"/>
      <c r="E379" s="1136"/>
      <c r="F379" s="1137"/>
      <c r="G379" s="623">
        <f t="shared" ref="G379:Z379" si="572">SUM(G380:G384)</f>
        <v>0</v>
      </c>
      <c r="H379" s="16">
        <f t="shared" si="572"/>
        <v>0</v>
      </c>
      <c r="I379" s="16">
        <f t="shared" si="572"/>
        <v>0</v>
      </c>
      <c r="J379" s="16">
        <f t="shared" si="572"/>
        <v>0</v>
      </c>
      <c r="K379" s="16">
        <f t="shared" si="572"/>
        <v>0</v>
      </c>
      <c r="L379" s="16">
        <f t="shared" si="572"/>
        <v>0</v>
      </c>
      <c r="M379" s="16">
        <f t="shared" si="572"/>
        <v>0</v>
      </c>
      <c r="N379" s="16">
        <f t="shared" si="572"/>
        <v>0</v>
      </c>
      <c r="O379" s="16">
        <f t="shared" si="572"/>
        <v>0</v>
      </c>
      <c r="P379" s="16">
        <f t="shared" si="572"/>
        <v>0</v>
      </c>
      <c r="Q379" s="16">
        <f t="shared" si="572"/>
        <v>0</v>
      </c>
      <c r="R379" s="16">
        <f t="shared" si="572"/>
        <v>0</v>
      </c>
      <c r="S379" s="16">
        <f t="shared" si="572"/>
        <v>0</v>
      </c>
      <c r="T379" s="16">
        <f t="shared" si="572"/>
        <v>0</v>
      </c>
      <c r="U379" s="16">
        <f t="shared" si="572"/>
        <v>0</v>
      </c>
      <c r="V379" s="16">
        <f t="shared" si="572"/>
        <v>0</v>
      </c>
      <c r="W379" s="16">
        <f t="shared" si="572"/>
        <v>0</v>
      </c>
      <c r="X379" s="16">
        <f t="shared" si="572"/>
        <v>0</v>
      </c>
      <c r="Y379" s="16">
        <f t="shared" si="572"/>
        <v>0</v>
      </c>
      <c r="Z379" s="16">
        <f t="shared" si="572"/>
        <v>0</v>
      </c>
      <c r="AA379" s="1159">
        <f t="shared" si="564"/>
        <v>0</v>
      </c>
      <c r="AB379" s="1159">
        <f t="shared" si="565"/>
        <v>0</v>
      </c>
    </row>
    <row r="380" spans="2:28" s="1134" customFormat="1" ht="12.75" customHeight="1" x14ac:dyDescent="0.2">
      <c r="B380" s="1564"/>
      <c r="C380" s="1138"/>
      <c r="D380" s="1565" t="s">
        <v>448</v>
      </c>
      <c r="E380" s="1139"/>
      <c r="F380" s="1140"/>
      <c r="G380" s="1160">
        <f>+E380*F380</f>
        <v>0</v>
      </c>
      <c r="H380" s="1140"/>
      <c r="I380" s="1148">
        <f t="shared" ref="I380:I402" si="573">J380+K380</f>
        <v>0</v>
      </c>
      <c r="J380" s="1148"/>
      <c r="K380" s="1148"/>
      <c r="L380" s="1148">
        <f t="shared" ref="L380:L384" si="574">M380+N380</f>
        <v>0</v>
      </c>
      <c r="M380" s="1148"/>
      <c r="N380" s="1148"/>
      <c r="O380" s="1148">
        <f t="shared" ref="O380:O384" si="575">P380+Q380</f>
        <v>0</v>
      </c>
      <c r="P380" s="1148"/>
      <c r="Q380" s="1148"/>
      <c r="R380" s="1148">
        <f t="shared" ref="R380:R384" si="576">S380+T380</f>
        <v>0</v>
      </c>
      <c r="S380" s="1148"/>
      <c r="T380" s="1148"/>
      <c r="U380" s="1148">
        <f t="shared" ref="U380:U384" si="577">V380+W380</f>
        <v>0</v>
      </c>
      <c r="V380" s="1148"/>
      <c r="W380" s="1148"/>
      <c r="X380" s="1148">
        <f t="shared" ref="X380:X384" si="578">Y380+Z380</f>
        <v>0</v>
      </c>
      <c r="Y380" s="1148"/>
      <c r="Z380" s="1148"/>
      <c r="AA380" s="1159">
        <f t="shared" si="564"/>
        <v>0</v>
      </c>
      <c r="AB380" s="1159">
        <f t="shared" si="565"/>
        <v>0</v>
      </c>
    </row>
    <row r="381" spans="2:28" s="1134" customFormat="1" ht="12.75" customHeight="1" x14ac:dyDescent="0.2">
      <c r="B381" s="1564"/>
      <c r="C381" s="1138"/>
      <c r="D381" s="1565" t="s">
        <v>448</v>
      </c>
      <c r="E381" s="1139"/>
      <c r="F381" s="1140"/>
      <c r="G381" s="1160">
        <f>+E381*F381</f>
        <v>0</v>
      </c>
      <c r="H381" s="1149"/>
      <c r="I381" s="1137">
        <f t="shared" si="573"/>
        <v>0</v>
      </c>
      <c r="J381" s="1137"/>
      <c r="K381" s="1137"/>
      <c r="L381" s="1137">
        <f t="shared" si="574"/>
        <v>0</v>
      </c>
      <c r="M381" s="1137"/>
      <c r="N381" s="1137"/>
      <c r="O381" s="1137">
        <f t="shared" si="575"/>
        <v>0</v>
      </c>
      <c r="P381" s="1137"/>
      <c r="Q381" s="1137"/>
      <c r="R381" s="1137">
        <f t="shared" si="576"/>
        <v>0</v>
      </c>
      <c r="S381" s="1137"/>
      <c r="T381" s="1137"/>
      <c r="U381" s="1137">
        <f t="shared" si="577"/>
        <v>0</v>
      </c>
      <c r="V381" s="1137"/>
      <c r="W381" s="1137"/>
      <c r="X381" s="1137">
        <f t="shared" si="578"/>
        <v>0</v>
      </c>
      <c r="Y381" s="1137"/>
      <c r="Z381" s="1137"/>
      <c r="AA381" s="1159">
        <f t="shared" si="564"/>
        <v>0</v>
      </c>
      <c r="AB381" s="1159">
        <f t="shared" si="565"/>
        <v>0</v>
      </c>
    </row>
    <row r="382" spans="2:28" s="1134" customFormat="1" ht="12.75" customHeight="1" x14ac:dyDescent="0.2">
      <c r="B382" s="1564"/>
      <c r="C382" s="1138"/>
      <c r="D382" s="1565" t="s">
        <v>448</v>
      </c>
      <c r="E382" s="1139"/>
      <c r="F382" s="1140"/>
      <c r="G382" s="1160">
        <f>+E382*F382</f>
        <v>0</v>
      </c>
      <c r="H382" s="1149"/>
      <c r="I382" s="1142">
        <f t="shared" si="573"/>
        <v>0</v>
      </c>
      <c r="J382" s="1142"/>
      <c r="K382" s="1142"/>
      <c r="L382" s="1142">
        <f t="shared" si="574"/>
        <v>0</v>
      </c>
      <c r="M382" s="1142"/>
      <c r="N382" s="1142"/>
      <c r="O382" s="1142">
        <f t="shared" si="575"/>
        <v>0</v>
      </c>
      <c r="P382" s="1142"/>
      <c r="Q382" s="1142"/>
      <c r="R382" s="1142">
        <f t="shared" si="576"/>
        <v>0</v>
      </c>
      <c r="S382" s="1142"/>
      <c r="T382" s="1142"/>
      <c r="U382" s="1142">
        <f t="shared" si="577"/>
        <v>0</v>
      </c>
      <c r="V382" s="1142"/>
      <c r="W382" s="1142"/>
      <c r="X382" s="1142">
        <f t="shared" si="578"/>
        <v>0</v>
      </c>
      <c r="Y382" s="1142"/>
      <c r="Z382" s="1142"/>
      <c r="AA382" s="1159">
        <f t="shared" si="564"/>
        <v>0</v>
      </c>
      <c r="AB382" s="1159">
        <f t="shared" si="565"/>
        <v>0</v>
      </c>
    </row>
    <row r="383" spans="2:28" s="1134" customFormat="1" ht="12.75" customHeight="1" x14ac:dyDescent="0.2">
      <c r="B383" s="1564"/>
      <c r="C383" s="1138"/>
      <c r="D383" s="1565" t="s">
        <v>448</v>
      </c>
      <c r="E383" s="1139"/>
      <c r="F383" s="1140"/>
      <c r="G383" s="1160">
        <f>+E383*F383</f>
        <v>0</v>
      </c>
      <c r="H383" s="1149"/>
      <c r="I383" s="1142">
        <f t="shared" si="573"/>
        <v>0</v>
      </c>
      <c r="J383" s="1142"/>
      <c r="K383" s="1142"/>
      <c r="L383" s="1142">
        <f t="shared" si="574"/>
        <v>0</v>
      </c>
      <c r="M383" s="1142"/>
      <c r="N383" s="1142"/>
      <c r="O383" s="1142">
        <f t="shared" si="575"/>
        <v>0</v>
      </c>
      <c r="P383" s="1142"/>
      <c r="Q383" s="1142"/>
      <c r="R383" s="1142">
        <f t="shared" si="576"/>
        <v>0</v>
      </c>
      <c r="S383" s="1142"/>
      <c r="T383" s="1142"/>
      <c r="U383" s="1142">
        <f t="shared" si="577"/>
        <v>0</v>
      </c>
      <c r="V383" s="1142"/>
      <c r="W383" s="1142"/>
      <c r="X383" s="1142">
        <f t="shared" si="578"/>
        <v>0</v>
      </c>
      <c r="Y383" s="1142"/>
      <c r="Z383" s="1142"/>
      <c r="AA383" s="1159">
        <f t="shared" si="564"/>
        <v>0</v>
      </c>
      <c r="AB383" s="1159">
        <f t="shared" si="565"/>
        <v>0</v>
      </c>
    </row>
    <row r="384" spans="2:28" s="1134" customFormat="1" ht="12.75" customHeight="1" x14ac:dyDescent="0.2">
      <c r="B384" s="1563"/>
      <c r="C384" s="1143"/>
      <c r="D384" s="1566" t="s">
        <v>448</v>
      </c>
      <c r="E384" s="1144"/>
      <c r="F384" s="1145"/>
      <c r="G384" s="1161">
        <f>+E384*F384</f>
        <v>0</v>
      </c>
      <c r="H384" s="1150"/>
      <c r="I384" s="1147">
        <f t="shared" si="573"/>
        <v>0</v>
      </c>
      <c r="J384" s="1147"/>
      <c r="K384" s="1147"/>
      <c r="L384" s="1147">
        <f t="shared" si="574"/>
        <v>0</v>
      </c>
      <c r="M384" s="1147"/>
      <c r="N384" s="1147"/>
      <c r="O384" s="1147">
        <f t="shared" si="575"/>
        <v>0</v>
      </c>
      <c r="P384" s="1147"/>
      <c r="Q384" s="1147"/>
      <c r="R384" s="1147">
        <f t="shared" si="576"/>
        <v>0</v>
      </c>
      <c r="S384" s="1147"/>
      <c r="T384" s="1147"/>
      <c r="U384" s="1147">
        <f t="shared" si="577"/>
        <v>0</v>
      </c>
      <c r="V384" s="1147"/>
      <c r="W384" s="1147"/>
      <c r="X384" s="1147">
        <f t="shared" si="578"/>
        <v>0</v>
      </c>
      <c r="Y384" s="1147"/>
      <c r="Z384" s="1147"/>
      <c r="AA384" s="1159">
        <f t="shared" si="564"/>
        <v>0</v>
      </c>
      <c r="AB384" s="1159">
        <f t="shared" si="565"/>
        <v>0</v>
      </c>
    </row>
    <row r="385" spans="2:28" s="1134" customFormat="1" ht="12.75" customHeight="1" x14ac:dyDescent="0.15">
      <c r="B385" s="1135" t="s">
        <v>419</v>
      </c>
      <c r="C385" s="286" t="s">
        <v>661</v>
      </c>
      <c r="D385" s="14"/>
      <c r="E385" s="1136"/>
      <c r="F385" s="1137"/>
      <c r="G385" s="623">
        <f t="shared" ref="G385:Z385" si="579">SUM(G386:G390)</f>
        <v>0</v>
      </c>
      <c r="H385" s="16">
        <f t="shared" si="579"/>
        <v>0</v>
      </c>
      <c r="I385" s="16">
        <f t="shared" si="579"/>
        <v>0</v>
      </c>
      <c r="J385" s="16">
        <f t="shared" si="579"/>
        <v>0</v>
      </c>
      <c r="K385" s="16">
        <f t="shared" si="579"/>
        <v>0</v>
      </c>
      <c r="L385" s="16">
        <f t="shared" si="579"/>
        <v>0</v>
      </c>
      <c r="M385" s="16">
        <f t="shared" si="579"/>
        <v>0</v>
      </c>
      <c r="N385" s="16">
        <f t="shared" si="579"/>
        <v>0</v>
      </c>
      <c r="O385" s="16">
        <f t="shared" si="579"/>
        <v>0</v>
      </c>
      <c r="P385" s="16">
        <f t="shared" si="579"/>
        <v>0</v>
      </c>
      <c r="Q385" s="16">
        <f t="shared" si="579"/>
        <v>0</v>
      </c>
      <c r="R385" s="16">
        <f t="shared" si="579"/>
        <v>0</v>
      </c>
      <c r="S385" s="16">
        <f t="shared" si="579"/>
        <v>0</v>
      </c>
      <c r="T385" s="16">
        <f t="shared" si="579"/>
        <v>0</v>
      </c>
      <c r="U385" s="16">
        <f t="shared" si="579"/>
        <v>0</v>
      </c>
      <c r="V385" s="16">
        <f t="shared" si="579"/>
        <v>0</v>
      </c>
      <c r="W385" s="16">
        <f t="shared" si="579"/>
        <v>0</v>
      </c>
      <c r="X385" s="16">
        <f t="shared" si="579"/>
        <v>0</v>
      </c>
      <c r="Y385" s="16">
        <f t="shared" si="579"/>
        <v>0</v>
      </c>
      <c r="Z385" s="16">
        <f t="shared" si="579"/>
        <v>0</v>
      </c>
      <c r="AA385" s="1159">
        <f t="shared" si="564"/>
        <v>0</v>
      </c>
      <c r="AB385" s="1159">
        <f t="shared" si="565"/>
        <v>0</v>
      </c>
    </row>
    <row r="386" spans="2:28" s="1134" customFormat="1" ht="12.75" customHeight="1" x14ac:dyDescent="0.2">
      <c r="B386" s="1564"/>
      <c r="C386" s="1138"/>
      <c r="D386" s="1565" t="s">
        <v>448</v>
      </c>
      <c r="E386" s="1139"/>
      <c r="F386" s="1140"/>
      <c r="G386" s="1160">
        <f>+E386*F386</f>
        <v>0</v>
      </c>
      <c r="H386" s="1137"/>
      <c r="I386" s="1148">
        <f t="shared" si="573"/>
        <v>0</v>
      </c>
      <c r="J386" s="1137"/>
      <c r="K386" s="1137"/>
      <c r="L386" s="1148">
        <f t="shared" ref="L386:L390" si="580">M386+N386</f>
        <v>0</v>
      </c>
      <c r="M386" s="1137"/>
      <c r="N386" s="1137"/>
      <c r="O386" s="1148">
        <f t="shared" ref="O386:O390" si="581">P386+Q386</f>
        <v>0</v>
      </c>
      <c r="P386" s="1137"/>
      <c r="Q386" s="1137"/>
      <c r="R386" s="1148">
        <f t="shared" ref="R386:R390" si="582">S386+T386</f>
        <v>0</v>
      </c>
      <c r="S386" s="1137"/>
      <c r="T386" s="1137"/>
      <c r="U386" s="1148">
        <f t="shared" ref="U386:U390" si="583">V386+W386</f>
        <v>0</v>
      </c>
      <c r="V386" s="1137"/>
      <c r="W386" s="1137"/>
      <c r="X386" s="1148">
        <f t="shared" ref="X386:X390" si="584">Y386+Z386</f>
        <v>0</v>
      </c>
      <c r="Y386" s="1137"/>
      <c r="Z386" s="1137"/>
      <c r="AA386" s="1159">
        <f t="shared" si="564"/>
        <v>0</v>
      </c>
      <c r="AB386" s="1159">
        <f t="shared" si="565"/>
        <v>0</v>
      </c>
    </row>
    <row r="387" spans="2:28" s="1134" customFormat="1" ht="12.75" customHeight="1" x14ac:dyDescent="0.2">
      <c r="B387" s="1564"/>
      <c r="C387" s="1138"/>
      <c r="D387" s="1565" t="s">
        <v>448</v>
      </c>
      <c r="E387" s="1139"/>
      <c r="F387" s="1140"/>
      <c r="G387" s="1160">
        <f>+E387*F387</f>
        <v>0</v>
      </c>
      <c r="H387" s="1137"/>
      <c r="I387" s="1137">
        <f t="shared" si="573"/>
        <v>0</v>
      </c>
      <c r="J387" s="1137"/>
      <c r="K387" s="1137"/>
      <c r="L387" s="1137">
        <f t="shared" si="580"/>
        <v>0</v>
      </c>
      <c r="M387" s="1137"/>
      <c r="N387" s="1137"/>
      <c r="O387" s="1137">
        <f t="shared" si="581"/>
        <v>0</v>
      </c>
      <c r="P387" s="1137"/>
      <c r="Q387" s="1137"/>
      <c r="R387" s="1137">
        <f t="shared" si="582"/>
        <v>0</v>
      </c>
      <c r="S387" s="1137"/>
      <c r="T387" s="1137"/>
      <c r="U387" s="1137">
        <f t="shared" si="583"/>
        <v>0</v>
      </c>
      <c r="V387" s="1137"/>
      <c r="W387" s="1137"/>
      <c r="X387" s="1137">
        <f t="shared" si="584"/>
        <v>0</v>
      </c>
      <c r="Y387" s="1137"/>
      <c r="Z387" s="1137"/>
      <c r="AA387" s="1159">
        <f t="shared" si="564"/>
        <v>0</v>
      </c>
      <c r="AB387" s="1159">
        <f t="shared" si="565"/>
        <v>0</v>
      </c>
    </row>
    <row r="388" spans="2:28" s="1134" customFormat="1" ht="12.75" customHeight="1" x14ac:dyDescent="0.2">
      <c r="B388" s="1564"/>
      <c r="C388" s="1138"/>
      <c r="D388" s="1565" t="s">
        <v>448</v>
      </c>
      <c r="E388" s="1139"/>
      <c r="F388" s="1140"/>
      <c r="G388" s="1160">
        <f>+E388*F388</f>
        <v>0</v>
      </c>
      <c r="H388" s="1141"/>
      <c r="I388" s="1142">
        <f t="shared" si="573"/>
        <v>0</v>
      </c>
      <c r="J388" s="1142"/>
      <c r="K388" s="1142"/>
      <c r="L388" s="1142">
        <f t="shared" si="580"/>
        <v>0</v>
      </c>
      <c r="M388" s="1142"/>
      <c r="N388" s="1142"/>
      <c r="O388" s="1142">
        <f t="shared" si="581"/>
        <v>0</v>
      </c>
      <c r="P388" s="1142"/>
      <c r="Q388" s="1142"/>
      <c r="R388" s="1142">
        <f t="shared" si="582"/>
        <v>0</v>
      </c>
      <c r="S388" s="1142"/>
      <c r="T388" s="1142"/>
      <c r="U388" s="1142">
        <f t="shared" si="583"/>
        <v>0</v>
      </c>
      <c r="V388" s="1142"/>
      <c r="W388" s="1142"/>
      <c r="X388" s="1142">
        <f t="shared" si="584"/>
        <v>0</v>
      </c>
      <c r="Y388" s="1142"/>
      <c r="Z388" s="1142"/>
      <c r="AA388" s="1159">
        <f t="shared" si="564"/>
        <v>0</v>
      </c>
      <c r="AB388" s="1159">
        <f t="shared" si="565"/>
        <v>0</v>
      </c>
    </row>
    <row r="389" spans="2:28" s="1134" customFormat="1" ht="12.75" customHeight="1" x14ac:dyDescent="0.2">
      <c r="B389" s="1564"/>
      <c r="C389" s="1138"/>
      <c r="D389" s="1565" t="s">
        <v>448</v>
      </c>
      <c r="E389" s="1139"/>
      <c r="F389" s="1140"/>
      <c r="G389" s="1160">
        <f>+E389*F389</f>
        <v>0</v>
      </c>
      <c r="H389" s="1141"/>
      <c r="I389" s="1142">
        <f t="shared" si="573"/>
        <v>0</v>
      </c>
      <c r="J389" s="1142"/>
      <c r="K389" s="1142"/>
      <c r="L389" s="1142">
        <f t="shared" si="580"/>
        <v>0</v>
      </c>
      <c r="M389" s="1142"/>
      <c r="N389" s="1142"/>
      <c r="O389" s="1142">
        <f t="shared" si="581"/>
        <v>0</v>
      </c>
      <c r="P389" s="1142"/>
      <c r="Q389" s="1142"/>
      <c r="R389" s="1142">
        <f t="shared" si="582"/>
        <v>0</v>
      </c>
      <c r="S389" s="1142"/>
      <c r="T389" s="1142"/>
      <c r="U389" s="1142">
        <f t="shared" si="583"/>
        <v>0</v>
      </c>
      <c r="V389" s="1142"/>
      <c r="W389" s="1142"/>
      <c r="X389" s="1142">
        <f t="shared" si="584"/>
        <v>0</v>
      </c>
      <c r="Y389" s="1142"/>
      <c r="Z389" s="1142"/>
      <c r="AA389" s="1159">
        <f t="shared" si="564"/>
        <v>0</v>
      </c>
      <c r="AB389" s="1159">
        <f t="shared" si="565"/>
        <v>0</v>
      </c>
    </row>
    <row r="390" spans="2:28" s="1134" customFormat="1" ht="12.75" customHeight="1" x14ac:dyDescent="0.2">
      <c r="B390" s="1563"/>
      <c r="C390" s="1143"/>
      <c r="D390" s="1566" t="s">
        <v>448</v>
      </c>
      <c r="E390" s="1144"/>
      <c r="F390" s="1145"/>
      <c r="G390" s="1161">
        <f>+E390*F390</f>
        <v>0</v>
      </c>
      <c r="H390" s="1146"/>
      <c r="I390" s="1147">
        <f t="shared" si="573"/>
        <v>0</v>
      </c>
      <c r="J390" s="1147"/>
      <c r="K390" s="1147"/>
      <c r="L390" s="1147">
        <f t="shared" si="580"/>
        <v>0</v>
      </c>
      <c r="M390" s="1147"/>
      <c r="N390" s="1147"/>
      <c r="O390" s="1147">
        <f t="shared" si="581"/>
        <v>0</v>
      </c>
      <c r="P390" s="1147"/>
      <c r="Q390" s="1147"/>
      <c r="R390" s="1147">
        <f t="shared" si="582"/>
        <v>0</v>
      </c>
      <c r="S390" s="1147"/>
      <c r="T390" s="1147"/>
      <c r="U390" s="1147">
        <f t="shared" si="583"/>
        <v>0</v>
      </c>
      <c r="V390" s="1147"/>
      <c r="W390" s="1147"/>
      <c r="X390" s="1147">
        <f t="shared" si="584"/>
        <v>0</v>
      </c>
      <c r="Y390" s="1147"/>
      <c r="Z390" s="1147"/>
      <c r="AA390" s="1159">
        <f t="shared" si="564"/>
        <v>0</v>
      </c>
      <c r="AB390" s="1159">
        <f t="shared" si="565"/>
        <v>0</v>
      </c>
    </row>
    <row r="391" spans="2:28" s="1134" customFormat="1" ht="12.75" customHeight="1" x14ac:dyDescent="0.15">
      <c r="B391" s="1135" t="s">
        <v>419</v>
      </c>
      <c r="C391" s="286" t="s">
        <v>662</v>
      </c>
      <c r="D391" s="14"/>
      <c r="E391" s="1136"/>
      <c r="F391" s="1137"/>
      <c r="G391" s="623">
        <f t="shared" ref="G391:Z391" si="585">SUM(G392:G396)</f>
        <v>0</v>
      </c>
      <c r="H391" s="16">
        <f t="shared" si="585"/>
        <v>0</v>
      </c>
      <c r="I391" s="16">
        <f t="shared" si="585"/>
        <v>0</v>
      </c>
      <c r="J391" s="16">
        <f t="shared" si="585"/>
        <v>0</v>
      </c>
      <c r="K391" s="16">
        <f t="shared" si="585"/>
        <v>0</v>
      </c>
      <c r="L391" s="16">
        <f t="shared" si="585"/>
        <v>0</v>
      </c>
      <c r="M391" s="16">
        <f t="shared" si="585"/>
        <v>0</v>
      </c>
      <c r="N391" s="16">
        <f t="shared" si="585"/>
        <v>0</v>
      </c>
      <c r="O391" s="16">
        <f t="shared" si="585"/>
        <v>0</v>
      </c>
      <c r="P391" s="16">
        <f t="shared" si="585"/>
        <v>0</v>
      </c>
      <c r="Q391" s="16">
        <f t="shared" si="585"/>
        <v>0</v>
      </c>
      <c r="R391" s="16">
        <f t="shared" si="585"/>
        <v>0</v>
      </c>
      <c r="S391" s="16">
        <f t="shared" si="585"/>
        <v>0</v>
      </c>
      <c r="T391" s="16">
        <f t="shared" si="585"/>
        <v>0</v>
      </c>
      <c r="U391" s="16">
        <f t="shared" si="585"/>
        <v>0</v>
      </c>
      <c r="V391" s="16">
        <f t="shared" si="585"/>
        <v>0</v>
      </c>
      <c r="W391" s="16">
        <f t="shared" si="585"/>
        <v>0</v>
      </c>
      <c r="X391" s="16">
        <f t="shared" si="585"/>
        <v>0</v>
      </c>
      <c r="Y391" s="16">
        <f t="shared" si="585"/>
        <v>0</v>
      </c>
      <c r="Z391" s="16">
        <f t="shared" si="585"/>
        <v>0</v>
      </c>
      <c r="AA391" s="1159">
        <f t="shared" si="564"/>
        <v>0</v>
      </c>
      <c r="AB391" s="1159">
        <f t="shared" si="565"/>
        <v>0</v>
      </c>
    </row>
    <row r="392" spans="2:28" s="1134" customFormat="1" ht="12.75" customHeight="1" x14ac:dyDescent="0.2">
      <c r="B392" s="1564"/>
      <c r="C392" s="1138"/>
      <c r="D392" s="1565" t="s">
        <v>448</v>
      </c>
      <c r="E392" s="1139"/>
      <c r="F392" s="1140"/>
      <c r="G392" s="1160">
        <f>+E392*F392</f>
        <v>0</v>
      </c>
      <c r="H392" s="1137"/>
      <c r="I392" s="1148">
        <f t="shared" si="573"/>
        <v>0</v>
      </c>
      <c r="J392" s="1142"/>
      <c r="K392" s="1142"/>
      <c r="L392" s="1148">
        <f t="shared" ref="L392:L396" si="586">M392+N392</f>
        <v>0</v>
      </c>
      <c r="M392" s="1142"/>
      <c r="N392" s="1142"/>
      <c r="O392" s="1148">
        <f t="shared" ref="O392:O396" si="587">P392+Q392</f>
        <v>0</v>
      </c>
      <c r="P392" s="1142"/>
      <c r="Q392" s="1142"/>
      <c r="R392" s="1148">
        <f t="shared" ref="R392:R396" si="588">S392+T392</f>
        <v>0</v>
      </c>
      <c r="S392" s="1142"/>
      <c r="T392" s="1142"/>
      <c r="U392" s="1148">
        <f t="shared" ref="U392:U396" si="589">V392+W392</f>
        <v>0</v>
      </c>
      <c r="V392" s="1142"/>
      <c r="W392" s="1142"/>
      <c r="X392" s="1148">
        <f t="shared" ref="X392:X396" si="590">Y392+Z392</f>
        <v>0</v>
      </c>
      <c r="Y392" s="1142"/>
      <c r="Z392" s="1142"/>
      <c r="AA392" s="1159">
        <f t="shared" si="564"/>
        <v>0</v>
      </c>
      <c r="AB392" s="1159">
        <f t="shared" si="565"/>
        <v>0</v>
      </c>
    </row>
    <row r="393" spans="2:28" s="1134" customFormat="1" ht="12.75" customHeight="1" x14ac:dyDescent="0.2">
      <c r="B393" s="1564"/>
      <c r="C393" s="1138"/>
      <c r="D393" s="1565" t="s">
        <v>448</v>
      </c>
      <c r="E393" s="1139"/>
      <c r="F393" s="1140"/>
      <c r="G393" s="1160">
        <f>+E393*F393</f>
        <v>0</v>
      </c>
      <c r="H393" s="1137"/>
      <c r="I393" s="1137">
        <f t="shared" si="573"/>
        <v>0</v>
      </c>
      <c r="J393" s="1142"/>
      <c r="K393" s="1142"/>
      <c r="L393" s="1137">
        <f t="shared" si="586"/>
        <v>0</v>
      </c>
      <c r="M393" s="1142"/>
      <c r="N393" s="1142"/>
      <c r="O393" s="1137">
        <f t="shared" si="587"/>
        <v>0</v>
      </c>
      <c r="P393" s="1142"/>
      <c r="Q393" s="1142"/>
      <c r="R393" s="1137">
        <f t="shared" si="588"/>
        <v>0</v>
      </c>
      <c r="S393" s="1142"/>
      <c r="T393" s="1142"/>
      <c r="U393" s="1137">
        <f t="shared" si="589"/>
        <v>0</v>
      </c>
      <c r="V393" s="1142"/>
      <c r="W393" s="1142"/>
      <c r="X393" s="1137">
        <f t="shared" si="590"/>
        <v>0</v>
      </c>
      <c r="Y393" s="1142"/>
      <c r="Z393" s="1142"/>
      <c r="AA393" s="1159">
        <f t="shared" si="564"/>
        <v>0</v>
      </c>
      <c r="AB393" s="1159">
        <f t="shared" si="565"/>
        <v>0</v>
      </c>
    </row>
    <row r="394" spans="2:28" s="1134" customFormat="1" ht="12.75" customHeight="1" x14ac:dyDescent="0.2">
      <c r="B394" s="1564"/>
      <c r="C394" s="1138"/>
      <c r="D394" s="1565" t="s">
        <v>448</v>
      </c>
      <c r="E394" s="1139"/>
      <c r="F394" s="1140"/>
      <c r="G394" s="1160">
        <f>+E394*F394</f>
        <v>0</v>
      </c>
      <c r="H394" s="1141"/>
      <c r="I394" s="1142">
        <f t="shared" si="573"/>
        <v>0</v>
      </c>
      <c r="J394" s="1142"/>
      <c r="K394" s="1142"/>
      <c r="L394" s="1142">
        <f t="shared" si="586"/>
        <v>0</v>
      </c>
      <c r="M394" s="1142"/>
      <c r="N394" s="1142"/>
      <c r="O394" s="1142">
        <f t="shared" si="587"/>
        <v>0</v>
      </c>
      <c r="P394" s="1142"/>
      <c r="Q394" s="1142"/>
      <c r="R394" s="1142">
        <f t="shared" si="588"/>
        <v>0</v>
      </c>
      <c r="S394" s="1142"/>
      <c r="T394" s="1142"/>
      <c r="U394" s="1142">
        <f t="shared" si="589"/>
        <v>0</v>
      </c>
      <c r="V394" s="1142"/>
      <c r="W394" s="1142"/>
      <c r="X394" s="1142">
        <f t="shared" si="590"/>
        <v>0</v>
      </c>
      <c r="Y394" s="1142"/>
      <c r="Z394" s="1142"/>
      <c r="AA394" s="1159">
        <f t="shared" si="564"/>
        <v>0</v>
      </c>
      <c r="AB394" s="1159">
        <f t="shared" si="565"/>
        <v>0</v>
      </c>
    </row>
    <row r="395" spans="2:28" s="1134" customFormat="1" ht="12.75" customHeight="1" x14ac:dyDescent="0.2">
      <c r="B395" s="1564"/>
      <c r="C395" s="1138"/>
      <c r="D395" s="1565" t="s">
        <v>448</v>
      </c>
      <c r="E395" s="1139"/>
      <c r="F395" s="1140"/>
      <c r="G395" s="1160">
        <f>+E395*F395</f>
        <v>0</v>
      </c>
      <c r="H395" s="1141"/>
      <c r="I395" s="1142">
        <f t="shared" si="573"/>
        <v>0</v>
      </c>
      <c r="J395" s="1142"/>
      <c r="K395" s="1142"/>
      <c r="L395" s="1142">
        <f t="shared" si="586"/>
        <v>0</v>
      </c>
      <c r="M395" s="1142"/>
      <c r="N395" s="1142"/>
      <c r="O395" s="1142">
        <f t="shared" si="587"/>
        <v>0</v>
      </c>
      <c r="P395" s="1142"/>
      <c r="Q395" s="1142"/>
      <c r="R395" s="1142">
        <f t="shared" si="588"/>
        <v>0</v>
      </c>
      <c r="S395" s="1142"/>
      <c r="T395" s="1142"/>
      <c r="U395" s="1142">
        <f t="shared" si="589"/>
        <v>0</v>
      </c>
      <c r="V395" s="1142"/>
      <c r="W395" s="1142"/>
      <c r="X395" s="1142">
        <f t="shared" si="590"/>
        <v>0</v>
      </c>
      <c r="Y395" s="1142"/>
      <c r="Z395" s="1142"/>
      <c r="AA395" s="1159">
        <f t="shared" si="564"/>
        <v>0</v>
      </c>
      <c r="AB395" s="1159">
        <f t="shared" si="565"/>
        <v>0</v>
      </c>
    </row>
    <row r="396" spans="2:28" s="1134" customFormat="1" ht="12.75" customHeight="1" x14ac:dyDescent="0.2">
      <c r="B396" s="1563"/>
      <c r="C396" s="1143"/>
      <c r="D396" s="1566" t="s">
        <v>448</v>
      </c>
      <c r="E396" s="1144"/>
      <c r="F396" s="1145"/>
      <c r="G396" s="1161">
        <f>+E396*F396</f>
        <v>0</v>
      </c>
      <c r="H396" s="1146"/>
      <c r="I396" s="1147">
        <f t="shared" si="573"/>
        <v>0</v>
      </c>
      <c r="J396" s="1147"/>
      <c r="K396" s="1147"/>
      <c r="L396" s="1147">
        <f t="shared" si="586"/>
        <v>0</v>
      </c>
      <c r="M396" s="1147"/>
      <c r="N396" s="1147"/>
      <c r="O396" s="1147">
        <f t="shared" si="587"/>
        <v>0</v>
      </c>
      <c r="P396" s="1147"/>
      <c r="Q396" s="1147"/>
      <c r="R396" s="1147">
        <f t="shared" si="588"/>
        <v>0</v>
      </c>
      <c r="S396" s="1147"/>
      <c r="T396" s="1147"/>
      <c r="U396" s="1147">
        <f t="shared" si="589"/>
        <v>0</v>
      </c>
      <c r="V396" s="1147"/>
      <c r="W396" s="1147"/>
      <c r="X396" s="1147">
        <f t="shared" si="590"/>
        <v>0</v>
      </c>
      <c r="Y396" s="1147"/>
      <c r="Z396" s="1147"/>
      <c r="AA396" s="1159">
        <f t="shared" si="564"/>
        <v>0</v>
      </c>
      <c r="AB396" s="1159">
        <f t="shared" si="565"/>
        <v>0</v>
      </c>
    </row>
    <row r="397" spans="2:28" s="1134" customFormat="1" ht="12.75" customHeight="1" x14ac:dyDescent="0.15">
      <c r="B397" s="1135" t="s">
        <v>419</v>
      </c>
      <c r="C397" s="286" t="s">
        <v>663</v>
      </c>
      <c r="D397" s="14"/>
      <c r="E397" s="1136"/>
      <c r="F397" s="1137"/>
      <c r="G397" s="623">
        <f t="shared" ref="G397:I397" si="591">SUM(G398:G402)</f>
        <v>0</v>
      </c>
      <c r="H397" s="16">
        <f t="shared" si="591"/>
        <v>0</v>
      </c>
      <c r="I397" s="16">
        <f t="shared" si="591"/>
        <v>0</v>
      </c>
      <c r="J397" s="20">
        <f t="shared" ref="J397:K397" si="592">SUM(J398:J402)</f>
        <v>0</v>
      </c>
      <c r="K397" s="20">
        <f t="shared" si="592"/>
        <v>0</v>
      </c>
      <c r="L397" s="16">
        <f t="shared" ref="L397" si="593">SUM(L398:L402)</f>
        <v>0</v>
      </c>
      <c r="M397" s="20">
        <f t="shared" ref="M397:N397" si="594">SUM(M398:M402)</f>
        <v>0</v>
      </c>
      <c r="N397" s="20">
        <f t="shared" si="594"/>
        <v>0</v>
      </c>
      <c r="O397" s="16">
        <f t="shared" ref="O397" si="595">SUM(O398:O402)</f>
        <v>0</v>
      </c>
      <c r="P397" s="20">
        <f t="shared" ref="P397:Q397" si="596">SUM(P398:P402)</f>
        <v>0</v>
      </c>
      <c r="Q397" s="20">
        <f t="shared" si="596"/>
        <v>0</v>
      </c>
      <c r="R397" s="16">
        <f t="shared" ref="R397" si="597">SUM(R398:R402)</f>
        <v>0</v>
      </c>
      <c r="S397" s="20">
        <f t="shared" ref="S397:T397" si="598">SUM(S398:S402)</f>
        <v>0</v>
      </c>
      <c r="T397" s="20">
        <f t="shared" si="598"/>
        <v>0</v>
      </c>
      <c r="U397" s="16">
        <f t="shared" ref="U397" si="599">SUM(U398:U402)</f>
        <v>0</v>
      </c>
      <c r="V397" s="20">
        <f t="shared" ref="V397:W397" si="600">SUM(V398:V402)</f>
        <v>0</v>
      </c>
      <c r="W397" s="20">
        <f t="shared" si="600"/>
        <v>0</v>
      </c>
      <c r="X397" s="16">
        <f t="shared" ref="X397" si="601">SUM(X398:X402)</f>
        <v>0</v>
      </c>
      <c r="Y397" s="20">
        <f t="shared" ref="Y397:Z397" si="602">SUM(Y398:Y402)</f>
        <v>0</v>
      </c>
      <c r="Z397" s="20">
        <f t="shared" si="602"/>
        <v>0</v>
      </c>
      <c r="AA397" s="1159">
        <f t="shared" si="564"/>
        <v>0</v>
      </c>
      <c r="AB397" s="1159">
        <f t="shared" si="565"/>
        <v>0</v>
      </c>
    </row>
    <row r="398" spans="2:28" s="1134" customFormat="1" ht="12.75" customHeight="1" x14ac:dyDescent="0.2">
      <c r="B398" s="1564"/>
      <c r="C398" s="1138"/>
      <c r="D398" s="1565" t="s">
        <v>448</v>
      </c>
      <c r="E398" s="1139"/>
      <c r="F398" s="1140"/>
      <c r="G398" s="1160">
        <f>+E398*F398</f>
        <v>0</v>
      </c>
      <c r="H398" s="1137"/>
      <c r="I398" s="1148">
        <f t="shared" si="573"/>
        <v>0</v>
      </c>
      <c r="J398" s="1137"/>
      <c r="K398" s="1137"/>
      <c r="L398" s="1148">
        <f t="shared" ref="L398:L402" si="603">M398+N398</f>
        <v>0</v>
      </c>
      <c r="M398" s="1137"/>
      <c r="N398" s="1137"/>
      <c r="O398" s="1148">
        <f t="shared" ref="O398:O402" si="604">P398+Q398</f>
        <v>0</v>
      </c>
      <c r="P398" s="1137"/>
      <c r="Q398" s="1137"/>
      <c r="R398" s="1148">
        <f t="shared" ref="R398:R402" si="605">S398+T398</f>
        <v>0</v>
      </c>
      <c r="S398" s="1137"/>
      <c r="T398" s="1137"/>
      <c r="U398" s="1148">
        <f t="shared" ref="U398:U402" si="606">V398+W398</f>
        <v>0</v>
      </c>
      <c r="V398" s="1137"/>
      <c r="W398" s="1137"/>
      <c r="X398" s="1148">
        <f t="shared" ref="X398:X402" si="607">Y398+Z398</f>
        <v>0</v>
      </c>
      <c r="Y398" s="1137"/>
      <c r="Z398" s="1137"/>
      <c r="AA398" s="1159">
        <f t="shared" si="564"/>
        <v>0</v>
      </c>
      <c r="AB398" s="1159">
        <f t="shared" si="565"/>
        <v>0</v>
      </c>
    </row>
    <row r="399" spans="2:28" s="1134" customFormat="1" ht="12.75" customHeight="1" x14ac:dyDescent="0.2">
      <c r="B399" s="1564"/>
      <c r="C399" s="1138"/>
      <c r="D399" s="1565" t="s">
        <v>448</v>
      </c>
      <c r="E399" s="1139"/>
      <c r="F399" s="1140"/>
      <c r="G399" s="1160">
        <f>+E399*F399</f>
        <v>0</v>
      </c>
      <c r="H399" s="1137"/>
      <c r="I399" s="1137">
        <f t="shared" si="573"/>
        <v>0</v>
      </c>
      <c r="J399" s="1137"/>
      <c r="K399" s="1137"/>
      <c r="L399" s="1137">
        <f t="shared" si="603"/>
        <v>0</v>
      </c>
      <c r="M399" s="1137"/>
      <c r="N399" s="1137"/>
      <c r="O399" s="1137">
        <f t="shared" si="604"/>
        <v>0</v>
      </c>
      <c r="P399" s="1137"/>
      <c r="Q399" s="1137"/>
      <c r="R399" s="1137">
        <f t="shared" si="605"/>
        <v>0</v>
      </c>
      <c r="S399" s="1137"/>
      <c r="T399" s="1137"/>
      <c r="U399" s="1137">
        <f t="shared" si="606"/>
        <v>0</v>
      </c>
      <c r="V399" s="1137"/>
      <c r="W399" s="1137"/>
      <c r="X399" s="1137">
        <f t="shared" si="607"/>
        <v>0</v>
      </c>
      <c r="Y399" s="1137"/>
      <c r="Z399" s="1137"/>
      <c r="AA399" s="1159">
        <f t="shared" si="564"/>
        <v>0</v>
      </c>
      <c r="AB399" s="1159">
        <f t="shared" si="565"/>
        <v>0</v>
      </c>
    </row>
    <row r="400" spans="2:28" s="1134" customFormat="1" ht="12.75" customHeight="1" x14ac:dyDescent="0.2">
      <c r="B400" s="1564"/>
      <c r="C400" s="1138"/>
      <c r="D400" s="1565" t="s">
        <v>448</v>
      </c>
      <c r="E400" s="1139"/>
      <c r="F400" s="1140"/>
      <c r="G400" s="1160">
        <f>+E400*F400</f>
        <v>0</v>
      </c>
      <c r="H400" s="1141"/>
      <c r="I400" s="1142">
        <f t="shared" si="573"/>
        <v>0</v>
      </c>
      <c r="J400" s="1142"/>
      <c r="K400" s="1142"/>
      <c r="L400" s="1142">
        <f t="shared" si="603"/>
        <v>0</v>
      </c>
      <c r="M400" s="1142"/>
      <c r="N400" s="1142"/>
      <c r="O400" s="1142">
        <f t="shared" si="604"/>
        <v>0</v>
      </c>
      <c r="P400" s="1142"/>
      <c r="Q400" s="1142"/>
      <c r="R400" s="1142">
        <f t="shared" si="605"/>
        <v>0</v>
      </c>
      <c r="S400" s="1142"/>
      <c r="T400" s="1142"/>
      <c r="U400" s="1142">
        <f t="shared" si="606"/>
        <v>0</v>
      </c>
      <c r="V400" s="1142"/>
      <c r="W400" s="1142"/>
      <c r="X400" s="1142">
        <f t="shared" si="607"/>
        <v>0</v>
      </c>
      <c r="Y400" s="1142"/>
      <c r="Z400" s="1142"/>
      <c r="AA400" s="1159">
        <f t="shared" si="564"/>
        <v>0</v>
      </c>
      <c r="AB400" s="1159">
        <f t="shared" si="565"/>
        <v>0</v>
      </c>
    </row>
    <row r="401" spans="2:28" s="1134" customFormat="1" ht="12.75" customHeight="1" x14ac:dyDescent="0.2">
      <c r="B401" s="1564"/>
      <c r="C401" s="1138"/>
      <c r="D401" s="1565" t="s">
        <v>448</v>
      </c>
      <c r="E401" s="1139"/>
      <c r="F401" s="1140"/>
      <c r="G401" s="1160">
        <f>+E401*F401</f>
        <v>0</v>
      </c>
      <c r="H401" s="1141"/>
      <c r="I401" s="1142">
        <f t="shared" si="573"/>
        <v>0</v>
      </c>
      <c r="J401" s="1142"/>
      <c r="K401" s="1142"/>
      <c r="L401" s="1142">
        <f t="shared" si="603"/>
        <v>0</v>
      </c>
      <c r="M401" s="1142"/>
      <c r="N401" s="1142"/>
      <c r="O401" s="1142">
        <f t="shared" si="604"/>
        <v>0</v>
      </c>
      <c r="P401" s="1142"/>
      <c r="Q401" s="1142"/>
      <c r="R401" s="1142">
        <f t="shared" si="605"/>
        <v>0</v>
      </c>
      <c r="S401" s="1142"/>
      <c r="T401" s="1142"/>
      <c r="U401" s="1142">
        <f t="shared" si="606"/>
        <v>0</v>
      </c>
      <c r="V401" s="1142"/>
      <c r="W401" s="1142"/>
      <c r="X401" s="1142">
        <f t="shared" si="607"/>
        <v>0</v>
      </c>
      <c r="Y401" s="1142"/>
      <c r="Z401" s="1142"/>
      <c r="AA401" s="1159">
        <f t="shared" si="564"/>
        <v>0</v>
      </c>
      <c r="AB401" s="1159">
        <f t="shared" si="565"/>
        <v>0</v>
      </c>
    </row>
    <row r="402" spans="2:28" s="1134" customFormat="1" ht="12.75" customHeight="1" x14ac:dyDescent="0.2">
      <c r="B402" s="1563"/>
      <c r="C402" s="1143"/>
      <c r="D402" s="1566" t="s">
        <v>448</v>
      </c>
      <c r="E402" s="1144"/>
      <c r="F402" s="1145"/>
      <c r="G402" s="1160">
        <f>+E402*F402</f>
        <v>0</v>
      </c>
      <c r="H402" s="1141"/>
      <c r="I402" s="1147">
        <f t="shared" si="573"/>
        <v>0</v>
      </c>
      <c r="J402" s="1142"/>
      <c r="K402" s="1142"/>
      <c r="L402" s="1147">
        <f t="shared" si="603"/>
        <v>0</v>
      </c>
      <c r="M402" s="1142"/>
      <c r="N402" s="1142"/>
      <c r="O402" s="1147">
        <f t="shared" si="604"/>
        <v>0</v>
      </c>
      <c r="P402" s="1142"/>
      <c r="Q402" s="1142"/>
      <c r="R402" s="1147">
        <f t="shared" si="605"/>
        <v>0</v>
      </c>
      <c r="S402" s="1142"/>
      <c r="T402" s="1142"/>
      <c r="U402" s="1147">
        <f t="shared" si="606"/>
        <v>0</v>
      </c>
      <c r="V402" s="1142"/>
      <c r="W402" s="1142"/>
      <c r="X402" s="1147">
        <f t="shared" si="607"/>
        <v>0</v>
      </c>
      <c r="Y402" s="1142"/>
      <c r="Z402" s="1142"/>
      <c r="AA402" s="1159">
        <f t="shared" si="564"/>
        <v>0</v>
      </c>
      <c r="AB402" s="1159">
        <f t="shared" si="565"/>
        <v>0</v>
      </c>
    </row>
    <row r="403" spans="2:28" s="1151" customFormat="1" ht="26.25" customHeight="1" x14ac:dyDescent="0.15">
      <c r="B403" s="52">
        <f>+'CRONOGRAMA ACTIVIDADES'!C122</f>
        <v>0</v>
      </c>
      <c r="C403" s="232" t="str">
        <f>+'CRONOGRAMA ACTIVIDADES'!B122</f>
        <v>4.3.3</v>
      </c>
      <c r="D403" s="625" t="str">
        <f>+'CRONOGRAMA ACTIVIDADES'!D122</f>
        <v>Unidad medida</v>
      </c>
      <c r="E403" s="626">
        <f>+'CRONOGRAMA ACTIVIDADES'!E122</f>
        <v>0</v>
      </c>
      <c r="F403" s="624"/>
      <c r="G403" s="624">
        <f t="shared" ref="G403:Z403" si="608">+G405+G411+G417+G423+G429</f>
        <v>0</v>
      </c>
      <c r="H403" s="12">
        <f t="shared" si="608"/>
        <v>0</v>
      </c>
      <c r="I403" s="12">
        <f t="shared" si="608"/>
        <v>0</v>
      </c>
      <c r="J403" s="12">
        <f t="shared" si="608"/>
        <v>0</v>
      </c>
      <c r="K403" s="12">
        <f t="shared" si="608"/>
        <v>0</v>
      </c>
      <c r="L403" s="12">
        <f t="shared" si="608"/>
        <v>0</v>
      </c>
      <c r="M403" s="12">
        <f t="shared" si="608"/>
        <v>0</v>
      </c>
      <c r="N403" s="12">
        <f t="shared" si="608"/>
        <v>0</v>
      </c>
      <c r="O403" s="12">
        <f t="shared" si="608"/>
        <v>0</v>
      </c>
      <c r="P403" s="12">
        <f t="shared" si="608"/>
        <v>0</v>
      </c>
      <c r="Q403" s="12">
        <f t="shared" si="608"/>
        <v>0</v>
      </c>
      <c r="R403" s="12">
        <f t="shared" si="608"/>
        <v>0</v>
      </c>
      <c r="S403" s="12">
        <f t="shared" si="608"/>
        <v>0</v>
      </c>
      <c r="T403" s="12">
        <f t="shared" si="608"/>
        <v>0</v>
      </c>
      <c r="U403" s="12">
        <f t="shared" si="608"/>
        <v>0</v>
      </c>
      <c r="V403" s="12">
        <f t="shared" si="608"/>
        <v>0</v>
      </c>
      <c r="W403" s="12">
        <f t="shared" si="608"/>
        <v>0</v>
      </c>
      <c r="X403" s="12">
        <f t="shared" si="608"/>
        <v>0</v>
      </c>
      <c r="Y403" s="12">
        <f t="shared" si="608"/>
        <v>0</v>
      </c>
      <c r="Z403" s="12">
        <f t="shared" si="608"/>
        <v>0</v>
      </c>
      <c r="AA403" s="1159">
        <f>X403+U403+R403+O403+L403+I403+H403</f>
        <v>0</v>
      </c>
      <c r="AB403" s="1159">
        <f>+AA403-G403</f>
        <v>0</v>
      </c>
    </row>
    <row r="404" spans="2:28" s="1134" customFormat="1" ht="26.25" customHeight="1" x14ac:dyDescent="0.15">
      <c r="B404" s="633" t="s">
        <v>768</v>
      </c>
      <c r="C404" s="634"/>
      <c r="D404" s="2014"/>
      <c r="E404" s="2015"/>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6"/>
      <c r="AA404" s="1163"/>
      <c r="AB404" s="1163"/>
    </row>
    <row r="405" spans="2:28" s="1134" customFormat="1" ht="12.75" customHeight="1" x14ac:dyDescent="0.15">
      <c r="B405" s="1135" t="s">
        <v>419</v>
      </c>
      <c r="C405" s="286" t="s">
        <v>664</v>
      </c>
      <c r="D405" s="14"/>
      <c r="E405" s="1136"/>
      <c r="F405" s="1137"/>
      <c r="G405" s="623">
        <f t="shared" ref="G405:Z405" si="609">SUM(G406:G410)</f>
        <v>0</v>
      </c>
      <c r="H405" s="16">
        <f t="shared" si="609"/>
        <v>0</v>
      </c>
      <c r="I405" s="16">
        <f t="shared" si="609"/>
        <v>0</v>
      </c>
      <c r="J405" s="16">
        <f t="shared" si="609"/>
        <v>0</v>
      </c>
      <c r="K405" s="16">
        <f t="shared" si="609"/>
        <v>0</v>
      </c>
      <c r="L405" s="16">
        <f t="shared" si="609"/>
        <v>0</v>
      </c>
      <c r="M405" s="16">
        <f t="shared" si="609"/>
        <v>0</v>
      </c>
      <c r="N405" s="16">
        <f t="shared" si="609"/>
        <v>0</v>
      </c>
      <c r="O405" s="16">
        <f t="shared" si="609"/>
        <v>0</v>
      </c>
      <c r="P405" s="16">
        <f t="shared" si="609"/>
        <v>0</v>
      </c>
      <c r="Q405" s="16">
        <f t="shared" si="609"/>
        <v>0</v>
      </c>
      <c r="R405" s="16">
        <f t="shared" si="609"/>
        <v>0</v>
      </c>
      <c r="S405" s="16">
        <f t="shared" si="609"/>
        <v>0</v>
      </c>
      <c r="T405" s="16">
        <f t="shared" si="609"/>
        <v>0</v>
      </c>
      <c r="U405" s="16">
        <f t="shared" si="609"/>
        <v>0</v>
      </c>
      <c r="V405" s="16">
        <f t="shared" si="609"/>
        <v>0</v>
      </c>
      <c r="W405" s="16">
        <f t="shared" si="609"/>
        <v>0</v>
      </c>
      <c r="X405" s="16">
        <f t="shared" si="609"/>
        <v>0</v>
      </c>
      <c r="Y405" s="16">
        <f t="shared" si="609"/>
        <v>0</v>
      </c>
      <c r="Z405" s="16">
        <f t="shared" si="609"/>
        <v>0</v>
      </c>
      <c r="AA405" s="1159">
        <f t="shared" ref="AA405:AA434" si="610">X405+U405+R405+O405+L405+I405+H405</f>
        <v>0</v>
      </c>
      <c r="AB405" s="1159">
        <f t="shared" ref="AB405:AB434" si="611">+AA405-G405</f>
        <v>0</v>
      </c>
    </row>
    <row r="406" spans="2:28" s="1134" customFormat="1" ht="12.75" customHeight="1" x14ac:dyDescent="0.2">
      <c r="B406" s="1564"/>
      <c r="C406" s="1138"/>
      <c r="D406" s="1565" t="s">
        <v>448</v>
      </c>
      <c r="E406" s="1139"/>
      <c r="F406" s="1140"/>
      <c r="G406" s="1160">
        <f>+E406*F406</f>
        <v>0</v>
      </c>
      <c r="H406" s="1137"/>
      <c r="I406" s="1137">
        <f t="shared" ref="I406:I410" si="612">J406+K406</f>
        <v>0</v>
      </c>
      <c r="J406" s="1137"/>
      <c r="K406" s="1137"/>
      <c r="L406" s="1137">
        <f t="shared" ref="L406:L410" si="613">M406+N406</f>
        <v>0</v>
      </c>
      <c r="M406" s="1137"/>
      <c r="N406" s="1137"/>
      <c r="O406" s="1137">
        <f t="shared" ref="O406:O410" si="614">P406+Q406</f>
        <v>0</v>
      </c>
      <c r="P406" s="1137"/>
      <c r="Q406" s="1137"/>
      <c r="R406" s="1137">
        <f t="shared" ref="R406:R410" si="615">S406+T406</f>
        <v>0</v>
      </c>
      <c r="S406" s="1137"/>
      <c r="T406" s="1137"/>
      <c r="U406" s="1137">
        <f t="shared" ref="U406:U410" si="616">V406+W406</f>
        <v>0</v>
      </c>
      <c r="V406" s="1137"/>
      <c r="W406" s="1137"/>
      <c r="X406" s="1137">
        <f t="shared" ref="X406:X410" si="617">Y406+Z406</f>
        <v>0</v>
      </c>
      <c r="Y406" s="1137"/>
      <c r="Z406" s="1137"/>
      <c r="AA406" s="1159">
        <f t="shared" si="610"/>
        <v>0</v>
      </c>
      <c r="AB406" s="1159">
        <f t="shared" si="611"/>
        <v>0</v>
      </c>
    </row>
    <row r="407" spans="2:28" s="1134" customFormat="1" ht="12.75" customHeight="1" x14ac:dyDescent="0.2">
      <c r="B407" s="1564"/>
      <c r="C407" s="1138"/>
      <c r="D407" s="1565" t="s">
        <v>448</v>
      </c>
      <c r="E407" s="1139"/>
      <c r="F407" s="1140"/>
      <c r="G407" s="1160">
        <f>+E407*F407</f>
        <v>0</v>
      </c>
      <c r="H407" s="1137"/>
      <c r="I407" s="1137">
        <f t="shared" si="612"/>
        <v>0</v>
      </c>
      <c r="J407" s="1137"/>
      <c r="K407" s="1137"/>
      <c r="L407" s="1137">
        <f t="shared" si="613"/>
        <v>0</v>
      </c>
      <c r="M407" s="1137"/>
      <c r="N407" s="1137"/>
      <c r="O407" s="1137">
        <f t="shared" si="614"/>
        <v>0</v>
      </c>
      <c r="P407" s="1137"/>
      <c r="Q407" s="1137"/>
      <c r="R407" s="1137">
        <f t="shared" si="615"/>
        <v>0</v>
      </c>
      <c r="S407" s="1137"/>
      <c r="T407" s="1137"/>
      <c r="U407" s="1137">
        <f t="shared" si="616"/>
        <v>0</v>
      </c>
      <c r="V407" s="1137"/>
      <c r="W407" s="1137"/>
      <c r="X407" s="1137">
        <f t="shared" si="617"/>
        <v>0</v>
      </c>
      <c r="Y407" s="1137"/>
      <c r="Z407" s="1137"/>
      <c r="AA407" s="1159">
        <f t="shared" si="610"/>
        <v>0</v>
      </c>
      <c r="AB407" s="1159">
        <f t="shared" si="611"/>
        <v>0</v>
      </c>
    </row>
    <row r="408" spans="2:28" s="1134" customFormat="1" ht="12.75" customHeight="1" x14ac:dyDescent="0.2">
      <c r="B408" s="1564"/>
      <c r="C408" s="1138"/>
      <c r="D408" s="1565" t="s">
        <v>448</v>
      </c>
      <c r="E408" s="1139"/>
      <c r="F408" s="1140"/>
      <c r="G408" s="1160">
        <f>+E408*F408</f>
        <v>0</v>
      </c>
      <c r="H408" s="1141"/>
      <c r="I408" s="1142">
        <f t="shared" si="612"/>
        <v>0</v>
      </c>
      <c r="J408" s="1142"/>
      <c r="K408" s="1142"/>
      <c r="L408" s="1142">
        <f t="shared" si="613"/>
        <v>0</v>
      </c>
      <c r="M408" s="1142"/>
      <c r="N408" s="1142"/>
      <c r="O408" s="1142">
        <f t="shared" si="614"/>
        <v>0</v>
      </c>
      <c r="P408" s="1142"/>
      <c r="Q408" s="1142"/>
      <c r="R408" s="1142">
        <f t="shared" si="615"/>
        <v>0</v>
      </c>
      <c r="S408" s="1142"/>
      <c r="T408" s="1142"/>
      <c r="U408" s="1142">
        <f t="shared" si="616"/>
        <v>0</v>
      </c>
      <c r="V408" s="1142"/>
      <c r="W408" s="1142"/>
      <c r="X408" s="1142">
        <f t="shared" si="617"/>
        <v>0</v>
      </c>
      <c r="Y408" s="1142"/>
      <c r="Z408" s="1142"/>
      <c r="AA408" s="1159">
        <f t="shared" si="610"/>
        <v>0</v>
      </c>
      <c r="AB408" s="1159">
        <f t="shared" si="611"/>
        <v>0</v>
      </c>
    </row>
    <row r="409" spans="2:28" s="1134" customFormat="1" ht="12.75" customHeight="1" x14ac:dyDescent="0.2">
      <c r="B409" s="1564"/>
      <c r="C409" s="1138"/>
      <c r="D409" s="1565" t="s">
        <v>448</v>
      </c>
      <c r="E409" s="1139"/>
      <c r="F409" s="1140"/>
      <c r="G409" s="1160">
        <f>+E409*F409</f>
        <v>0</v>
      </c>
      <c r="H409" s="1141"/>
      <c r="I409" s="1142">
        <f t="shared" si="612"/>
        <v>0</v>
      </c>
      <c r="J409" s="1142"/>
      <c r="K409" s="1142"/>
      <c r="L409" s="1142">
        <f t="shared" si="613"/>
        <v>0</v>
      </c>
      <c r="M409" s="1142"/>
      <c r="N409" s="1142"/>
      <c r="O409" s="1142">
        <f t="shared" si="614"/>
        <v>0</v>
      </c>
      <c r="P409" s="1142"/>
      <c r="Q409" s="1142"/>
      <c r="R409" s="1142">
        <f t="shared" si="615"/>
        <v>0</v>
      </c>
      <c r="S409" s="1142"/>
      <c r="T409" s="1142"/>
      <c r="U409" s="1142">
        <f t="shared" si="616"/>
        <v>0</v>
      </c>
      <c r="V409" s="1142"/>
      <c r="W409" s="1142"/>
      <c r="X409" s="1142">
        <f t="shared" si="617"/>
        <v>0</v>
      </c>
      <c r="Y409" s="1142"/>
      <c r="Z409" s="1142"/>
      <c r="AA409" s="1159">
        <f t="shared" si="610"/>
        <v>0</v>
      </c>
      <c r="AB409" s="1159">
        <f t="shared" si="611"/>
        <v>0</v>
      </c>
    </row>
    <row r="410" spans="2:28" s="1134" customFormat="1" ht="12.75" customHeight="1" x14ac:dyDescent="0.2">
      <c r="B410" s="1563"/>
      <c r="C410" s="1143"/>
      <c r="D410" s="1566" t="s">
        <v>448</v>
      </c>
      <c r="E410" s="1144"/>
      <c r="F410" s="1145"/>
      <c r="G410" s="1161">
        <f>+E410*F410</f>
        <v>0</v>
      </c>
      <c r="H410" s="1146"/>
      <c r="I410" s="1147">
        <f t="shared" si="612"/>
        <v>0</v>
      </c>
      <c r="J410" s="1147"/>
      <c r="K410" s="1147"/>
      <c r="L410" s="1147">
        <f t="shared" si="613"/>
        <v>0</v>
      </c>
      <c r="M410" s="1147"/>
      <c r="N410" s="1147"/>
      <c r="O410" s="1147">
        <f t="shared" si="614"/>
        <v>0</v>
      </c>
      <c r="P410" s="1147"/>
      <c r="Q410" s="1147"/>
      <c r="R410" s="1147">
        <f t="shared" si="615"/>
        <v>0</v>
      </c>
      <c r="S410" s="1147"/>
      <c r="T410" s="1147"/>
      <c r="U410" s="1147">
        <f t="shared" si="616"/>
        <v>0</v>
      </c>
      <c r="V410" s="1147"/>
      <c r="W410" s="1147"/>
      <c r="X410" s="1147">
        <f t="shared" si="617"/>
        <v>0</v>
      </c>
      <c r="Y410" s="1147"/>
      <c r="Z410" s="1147"/>
      <c r="AA410" s="1159">
        <f t="shared" si="610"/>
        <v>0</v>
      </c>
      <c r="AB410" s="1159">
        <f t="shared" si="611"/>
        <v>0</v>
      </c>
    </row>
    <row r="411" spans="2:28" s="1134" customFormat="1" ht="12.75" customHeight="1" x14ac:dyDescent="0.15">
      <c r="B411" s="1135" t="s">
        <v>419</v>
      </c>
      <c r="C411" s="286" t="s">
        <v>665</v>
      </c>
      <c r="D411" s="14"/>
      <c r="E411" s="1136"/>
      <c r="F411" s="1137"/>
      <c r="G411" s="623">
        <f t="shared" ref="G411:Z411" si="618">SUM(G412:G416)</f>
        <v>0</v>
      </c>
      <c r="H411" s="16">
        <f t="shared" si="618"/>
        <v>0</v>
      </c>
      <c r="I411" s="16">
        <f t="shared" si="618"/>
        <v>0</v>
      </c>
      <c r="J411" s="16">
        <f t="shared" si="618"/>
        <v>0</v>
      </c>
      <c r="K411" s="16">
        <f t="shared" si="618"/>
        <v>0</v>
      </c>
      <c r="L411" s="16">
        <f t="shared" si="618"/>
        <v>0</v>
      </c>
      <c r="M411" s="16">
        <f t="shared" si="618"/>
        <v>0</v>
      </c>
      <c r="N411" s="16">
        <f t="shared" si="618"/>
        <v>0</v>
      </c>
      <c r="O411" s="16">
        <f t="shared" si="618"/>
        <v>0</v>
      </c>
      <c r="P411" s="16">
        <f t="shared" si="618"/>
        <v>0</v>
      </c>
      <c r="Q411" s="16">
        <f t="shared" si="618"/>
        <v>0</v>
      </c>
      <c r="R411" s="16">
        <f t="shared" si="618"/>
        <v>0</v>
      </c>
      <c r="S411" s="16">
        <f t="shared" si="618"/>
        <v>0</v>
      </c>
      <c r="T411" s="16">
        <f t="shared" si="618"/>
        <v>0</v>
      </c>
      <c r="U411" s="16">
        <f t="shared" si="618"/>
        <v>0</v>
      </c>
      <c r="V411" s="16">
        <f t="shared" si="618"/>
        <v>0</v>
      </c>
      <c r="W411" s="16">
        <f t="shared" si="618"/>
        <v>0</v>
      </c>
      <c r="X411" s="16">
        <f t="shared" si="618"/>
        <v>0</v>
      </c>
      <c r="Y411" s="16">
        <f t="shared" si="618"/>
        <v>0</v>
      </c>
      <c r="Z411" s="16">
        <f t="shared" si="618"/>
        <v>0</v>
      </c>
      <c r="AA411" s="1159">
        <f t="shared" si="610"/>
        <v>0</v>
      </c>
      <c r="AB411" s="1159">
        <f t="shared" si="611"/>
        <v>0</v>
      </c>
    </row>
    <row r="412" spans="2:28" s="1134" customFormat="1" ht="12.75" customHeight="1" x14ac:dyDescent="0.2">
      <c r="B412" s="1564"/>
      <c r="C412" s="1138"/>
      <c r="D412" s="1565" t="s">
        <v>448</v>
      </c>
      <c r="E412" s="1139"/>
      <c r="F412" s="1140"/>
      <c r="G412" s="1160">
        <f>+E412*F412</f>
        <v>0</v>
      </c>
      <c r="H412" s="1140"/>
      <c r="I412" s="1148">
        <f t="shared" ref="I412:I434" si="619">J412+K412</f>
        <v>0</v>
      </c>
      <c r="J412" s="1148"/>
      <c r="K412" s="1148"/>
      <c r="L412" s="1148">
        <f t="shared" ref="L412:L416" si="620">M412+N412</f>
        <v>0</v>
      </c>
      <c r="M412" s="1148"/>
      <c r="N412" s="1148"/>
      <c r="O412" s="1148">
        <f t="shared" ref="O412:O416" si="621">P412+Q412</f>
        <v>0</v>
      </c>
      <c r="P412" s="1148"/>
      <c r="Q412" s="1148"/>
      <c r="R412" s="1148">
        <f t="shared" ref="R412:R416" si="622">S412+T412</f>
        <v>0</v>
      </c>
      <c r="S412" s="1148"/>
      <c r="T412" s="1148"/>
      <c r="U412" s="1148">
        <f t="shared" ref="U412:U416" si="623">V412+W412</f>
        <v>0</v>
      </c>
      <c r="V412" s="1148"/>
      <c r="W412" s="1148"/>
      <c r="X412" s="1148">
        <f t="shared" ref="X412:X416" si="624">Y412+Z412</f>
        <v>0</v>
      </c>
      <c r="Y412" s="1148"/>
      <c r="Z412" s="1148"/>
      <c r="AA412" s="1159">
        <f t="shared" si="610"/>
        <v>0</v>
      </c>
      <c r="AB412" s="1159">
        <f t="shared" si="611"/>
        <v>0</v>
      </c>
    </row>
    <row r="413" spans="2:28" s="1134" customFormat="1" ht="12.75" customHeight="1" x14ac:dyDescent="0.2">
      <c r="B413" s="1564"/>
      <c r="C413" s="1138"/>
      <c r="D413" s="1565" t="s">
        <v>448</v>
      </c>
      <c r="E413" s="1139"/>
      <c r="F413" s="1140"/>
      <c r="G413" s="1160">
        <f>+E413*F413</f>
        <v>0</v>
      </c>
      <c r="H413" s="1149"/>
      <c r="I413" s="1137">
        <f t="shared" si="619"/>
        <v>0</v>
      </c>
      <c r="J413" s="1137"/>
      <c r="K413" s="1137"/>
      <c r="L413" s="1137">
        <f t="shared" si="620"/>
        <v>0</v>
      </c>
      <c r="M413" s="1137"/>
      <c r="N413" s="1137"/>
      <c r="O413" s="1137">
        <f t="shared" si="621"/>
        <v>0</v>
      </c>
      <c r="P413" s="1137"/>
      <c r="Q413" s="1137"/>
      <c r="R413" s="1137">
        <f t="shared" si="622"/>
        <v>0</v>
      </c>
      <c r="S413" s="1137"/>
      <c r="T413" s="1137"/>
      <c r="U413" s="1137">
        <f t="shared" si="623"/>
        <v>0</v>
      </c>
      <c r="V413" s="1137"/>
      <c r="W413" s="1137"/>
      <c r="X413" s="1137">
        <f t="shared" si="624"/>
        <v>0</v>
      </c>
      <c r="Y413" s="1137"/>
      <c r="Z413" s="1137"/>
      <c r="AA413" s="1159">
        <f t="shared" si="610"/>
        <v>0</v>
      </c>
      <c r="AB413" s="1159">
        <f t="shared" si="611"/>
        <v>0</v>
      </c>
    </row>
    <row r="414" spans="2:28" s="1134" customFormat="1" ht="12.75" customHeight="1" x14ac:dyDescent="0.2">
      <c r="B414" s="1564"/>
      <c r="C414" s="1138"/>
      <c r="D414" s="1565" t="s">
        <v>448</v>
      </c>
      <c r="E414" s="1139"/>
      <c r="F414" s="1140"/>
      <c r="G414" s="1160">
        <f>+E414*F414</f>
        <v>0</v>
      </c>
      <c r="H414" s="1149"/>
      <c r="I414" s="1142">
        <f t="shared" si="619"/>
        <v>0</v>
      </c>
      <c r="J414" s="1142"/>
      <c r="K414" s="1142"/>
      <c r="L414" s="1142">
        <f t="shared" si="620"/>
        <v>0</v>
      </c>
      <c r="M414" s="1142"/>
      <c r="N414" s="1142"/>
      <c r="O414" s="1142">
        <f t="shared" si="621"/>
        <v>0</v>
      </c>
      <c r="P414" s="1142"/>
      <c r="Q414" s="1142"/>
      <c r="R414" s="1142">
        <f t="shared" si="622"/>
        <v>0</v>
      </c>
      <c r="S414" s="1142"/>
      <c r="T414" s="1142"/>
      <c r="U414" s="1142">
        <f t="shared" si="623"/>
        <v>0</v>
      </c>
      <c r="V414" s="1142"/>
      <c r="W414" s="1142"/>
      <c r="X414" s="1142">
        <f t="shared" si="624"/>
        <v>0</v>
      </c>
      <c r="Y414" s="1142"/>
      <c r="Z414" s="1142"/>
      <c r="AA414" s="1159">
        <f t="shared" si="610"/>
        <v>0</v>
      </c>
      <c r="AB414" s="1159">
        <f t="shared" si="611"/>
        <v>0</v>
      </c>
    </row>
    <row r="415" spans="2:28" s="1134" customFormat="1" ht="12.75" customHeight="1" x14ac:dyDescent="0.2">
      <c r="B415" s="1564"/>
      <c r="C415" s="1138"/>
      <c r="D415" s="1565" t="s">
        <v>448</v>
      </c>
      <c r="E415" s="1139"/>
      <c r="F415" s="1140"/>
      <c r="G415" s="1160">
        <f>+E415*F415</f>
        <v>0</v>
      </c>
      <c r="H415" s="1149"/>
      <c r="I415" s="1142">
        <f t="shared" si="619"/>
        <v>0</v>
      </c>
      <c r="J415" s="1142"/>
      <c r="K415" s="1142"/>
      <c r="L415" s="1142">
        <f t="shared" si="620"/>
        <v>0</v>
      </c>
      <c r="M415" s="1142"/>
      <c r="N415" s="1142"/>
      <c r="O415" s="1142">
        <f t="shared" si="621"/>
        <v>0</v>
      </c>
      <c r="P415" s="1142"/>
      <c r="Q415" s="1142"/>
      <c r="R415" s="1142">
        <f t="shared" si="622"/>
        <v>0</v>
      </c>
      <c r="S415" s="1142"/>
      <c r="T415" s="1142"/>
      <c r="U415" s="1142">
        <f t="shared" si="623"/>
        <v>0</v>
      </c>
      <c r="V415" s="1142"/>
      <c r="W415" s="1142"/>
      <c r="X415" s="1142">
        <f t="shared" si="624"/>
        <v>0</v>
      </c>
      <c r="Y415" s="1142"/>
      <c r="Z415" s="1142"/>
      <c r="AA415" s="1159">
        <f t="shared" si="610"/>
        <v>0</v>
      </c>
      <c r="AB415" s="1159">
        <f t="shared" si="611"/>
        <v>0</v>
      </c>
    </row>
    <row r="416" spans="2:28" s="1134" customFormat="1" ht="12.75" customHeight="1" x14ac:dyDescent="0.2">
      <c r="B416" s="1563"/>
      <c r="C416" s="1143"/>
      <c r="D416" s="1566" t="s">
        <v>448</v>
      </c>
      <c r="E416" s="1144"/>
      <c r="F416" s="1145"/>
      <c r="G416" s="1161">
        <f>+E416*F416</f>
        <v>0</v>
      </c>
      <c r="H416" s="1150"/>
      <c r="I416" s="1147">
        <f t="shared" si="619"/>
        <v>0</v>
      </c>
      <c r="J416" s="1147"/>
      <c r="K416" s="1147"/>
      <c r="L416" s="1147">
        <f t="shared" si="620"/>
        <v>0</v>
      </c>
      <c r="M416" s="1147"/>
      <c r="N416" s="1147"/>
      <c r="O416" s="1147">
        <f t="shared" si="621"/>
        <v>0</v>
      </c>
      <c r="P416" s="1147"/>
      <c r="Q416" s="1147"/>
      <c r="R416" s="1147">
        <f t="shared" si="622"/>
        <v>0</v>
      </c>
      <c r="S416" s="1147"/>
      <c r="T416" s="1147"/>
      <c r="U416" s="1147">
        <f t="shared" si="623"/>
        <v>0</v>
      </c>
      <c r="V416" s="1147"/>
      <c r="W416" s="1147"/>
      <c r="X416" s="1147">
        <f t="shared" si="624"/>
        <v>0</v>
      </c>
      <c r="Y416" s="1147"/>
      <c r="Z416" s="1147"/>
      <c r="AA416" s="1159">
        <f t="shared" si="610"/>
        <v>0</v>
      </c>
      <c r="AB416" s="1159">
        <f t="shared" si="611"/>
        <v>0</v>
      </c>
    </row>
    <row r="417" spans="2:28" s="1134" customFormat="1" ht="12.75" customHeight="1" x14ac:dyDescent="0.15">
      <c r="B417" s="1135" t="s">
        <v>419</v>
      </c>
      <c r="C417" s="286" t="s">
        <v>666</v>
      </c>
      <c r="D417" s="14"/>
      <c r="E417" s="1136"/>
      <c r="F417" s="1137"/>
      <c r="G417" s="623">
        <f t="shared" ref="G417:Z417" si="625">SUM(G418:G422)</f>
        <v>0</v>
      </c>
      <c r="H417" s="16">
        <f t="shared" si="625"/>
        <v>0</v>
      </c>
      <c r="I417" s="16">
        <f t="shared" si="625"/>
        <v>0</v>
      </c>
      <c r="J417" s="16">
        <f t="shared" si="625"/>
        <v>0</v>
      </c>
      <c r="K417" s="16">
        <f t="shared" si="625"/>
        <v>0</v>
      </c>
      <c r="L417" s="16">
        <f t="shared" si="625"/>
        <v>0</v>
      </c>
      <c r="M417" s="16">
        <f t="shared" si="625"/>
        <v>0</v>
      </c>
      <c r="N417" s="16">
        <f t="shared" si="625"/>
        <v>0</v>
      </c>
      <c r="O417" s="16">
        <f t="shared" si="625"/>
        <v>0</v>
      </c>
      <c r="P417" s="16">
        <f t="shared" si="625"/>
        <v>0</v>
      </c>
      <c r="Q417" s="16">
        <f t="shared" si="625"/>
        <v>0</v>
      </c>
      <c r="R417" s="16">
        <f t="shared" si="625"/>
        <v>0</v>
      </c>
      <c r="S417" s="16">
        <f t="shared" si="625"/>
        <v>0</v>
      </c>
      <c r="T417" s="16">
        <f t="shared" si="625"/>
        <v>0</v>
      </c>
      <c r="U417" s="16">
        <f t="shared" si="625"/>
        <v>0</v>
      </c>
      <c r="V417" s="16">
        <f t="shared" si="625"/>
        <v>0</v>
      </c>
      <c r="W417" s="16">
        <f t="shared" si="625"/>
        <v>0</v>
      </c>
      <c r="X417" s="16">
        <f t="shared" si="625"/>
        <v>0</v>
      </c>
      <c r="Y417" s="16">
        <f t="shared" si="625"/>
        <v>0</v>
      </c>
      <c r="Z417" s="16">
        <f t="shared" si="625"/>
        <v>0</v>
      </c>
      <c r="AA417" s="1159">
        <f t="shared" si="610"/>
        <v>0</v>
      </c>
      <c r="AB417" s="1159">
        <f t="shared" si="611"/>
        <v>0</v>
      </c>
    </row>
    <row r="418" spans="2:28" s="1134" customFormat="1" ht="12.75" customHeight="1" x14ac:dyDescent="0.2">
      <c r="B418" s="1564"/>
      <c r="C418" s="1138"/>
      <c r="D418" s="1565" t="s">
        <v>448</v>
      </c>
      <c r="E418" s="1139"/>
      <c r="F418" s="1140"/>
      <c r="G418" s="1160">
        <f>+E418*F418</f>
        <v>0</v>
      </c>
      <c r="H418" s="1137"/>
      <c r="I418" s="1148">
        <f t="shared" si="619"/>
        <v>0</v>
      </c>
      <c r="J418" s="1137"/>
      <c r="K418" s="1137"/>
      <c r="L418" s="1148">
        <f t="shared" ref="L418:L422" si="626">M418+N418</f>
        <v>0</v>
      </c>
      <c r="M418" s="1137"/>
      <c r="N418" s="1137"/>
      <c r="O418" s="1148">
        <f t="shared" ref="O418:O422" si="627">P418+Q418</f>
        <v>0</v>
      </c>
      <c r="P418" s="1137"/>
      <c r="Q418" s="1137"/>
      <c r="R418" s="1148">
        <f t="shared" ref="R418:R422" si="628">S418+T418</f>
        <v>0</v>
      </c>
      <c r="S418" s="1137"/>
      <c r="T418" s="1137"/>
      <c r="U418" s="1148">
        <f t="shared" ref="U418:U422" si="629">V418+W418</f>
        <v>0</v>
      </c>
      <c r="V418" s="1137"/>
      <c r="W418" s="1137"/>
      <c r="X418" s="1148">
        <f t="shared" ref="X418:X422" si="630">Y418+Z418</f>
        <v>0</v>
      </c>
      <c r="Y418" s="1137"/>
      <c r="Z418" s="1137"/>
      <c r="AA418" s="1159">
        <f t="shared" si="610"/>
        <v>0</v>
      </c>
      <c r="AB418" s="1159">
        <f t="shared" si="611"/>
        <v>0</v>
      </c>
    </row>
    <row r="419" spans="2:28" s="1134" customFormat="1" ht="12.75" customHeight="1" x14ac:dyDescent="0.2">
      <c r="B419" s="1564"/>
      <c r="C419" s="1138"/>
      <c r="D419" s="1565" t="s">
        <v>448</v>
      </c>
      <c r="E419" s="1139"/>
      <c r="F419" s="1140"/>
      <c r="G419" s="1160">
        <f>+E419*F419</f>
        <v>0</v>
      </c>
      <c r="H419" s="1137"/>
      <c r="I419" s="1137">
        <f t="shared" si="619"/>
        <v>0</v>
      </c>
      <c r="J419" s="1137"/>
      <c r="K419" s="1137"/>
      <c r="L419" s="1137">
        <f t="shared" si="626"/>
        <v>0</v>
      </c>
      <c r="M419" s="1137"/>
      <c r="N419" s="1137"/>
      <c r="O419" s="1137">
        <f t="shared" si="627"/>
        <v>0</v>
      </c>
      <c r="P419" s="1137"/>
      <c r="Q419" s="1137"/>
      <c r="R419" s="1137">
        <f t="shared" si="628"/>
        <v>0</v>
      </c>
      <c r="S419" s="1137"/>
      <c r="T419" s="1137"/>
      <c r="U419" s="1137">
        <f t="shared" si="629"/>
        <v>0</v>
      </c>
      <c r="V419" s="1137"/>
      <c r="W419" s="1137"/>
      <c r="X419" s="1137">
        <f t="shared" si="630"/>
        <v>0</v>
      </c>
      <c r="Y419" s="1137"/>
      <c r="Z419" s="1137"/>
      <c r="AA419" s="1159">
        <f t="shared" si="610"/>
        <v>0</v>
      </c>
      <c r="AB419" s="1159">
        <f t="shared" si="611"/>
        <v>0</v>
      </c>
    </row>
    <row r="420" spans="2:28" s="1134" customFormat="1" ht="12.75" customHeight="1" x14ac:dyDescent="0.2">
      <c r="B420" s="1564"/>
      <c r="C420" s="1138"/>
      <c r="D420" s="1565" t="s">
        <v>448</v>
      </c>
      <c r="E420" s="1139"/>
      <c r="F420" s="1140"/>
      <c r="G420" s="1160">
        <f>+E420*F420</f>
        <v>0</v>
      </c>
      <c r="H420" s="1141"/>
      <c r="I420" s="1142">
        <f t="shared" si="619"/>
        <v>0</v>
      </c>
      <c r="J420" s="1142"/>
      <c r="K420" s="1142"/>
      <c r="L420" s="1142">
        <f t="shared" si="626"/>
        <v>0</v>
      </c>
      <c r="M420" s="1142"/>
      <c r="N420" s="1142"/>
      <c r="O420" s="1142">
        <f t="shared" si="627"/>
        <v>0</v>
      </c>
      <c r="P420" s="1142"/>
      <c r="Q420" s="1142"/>
      <c r="R420" s="1142">
        <f t="shared" si="628"/>
        <v>0</v>
      </c>
      <c r="S420" s="1142"/>
      <c r="T420" s="1142"/>
      <c r="U420" s="1142">
        <f t="shared" si="629"/>
        <v>0</v>
      </c>
      <c r="V420" s="1142"/>
      <c r="W420" s="1142"/>
      <c r="X420" s="1142">
        <f t="shared" si="630"/>
        <v>0</v>
      </c>
      <c r="Y420" s="1142"/>
      <c r="Z420" s="1142"/>
      <c r="AA420" s="1159">
        <f t="shared" si="610"/>
        <v>0</v>
      </c>
      <c r="AB420" s="1159">
        <f t="shared" si="611"/>
        <v>0</v>
      </c>
    </row>
    <row r="421" spans="2:28" s="1134" customFormat="1" ht="12.75" customHeight="1" x14ac:dyDescent="0.2">
      <c r="B421" s="1564"/>
      <c r="C421" s="1138"/>
      <c r="D421" s="1565" t="s">
        <v>448</v>
      </c>
      <c r="E421" s="1139"/>
      <c r="F421" s="1140"/>
      <c r="G421" s="1160">
        <f>+E421*F421</f>
        <v>0</v>
      </c>
      <c r="H421" s="1141"/>
      <c r="I421" s="1142">
        <f t="shared" si="619"/>
        <v>0</v>
      </c>
      <c r="J421" s="1142"/>
      <c r="K421" s="1142"/>
      <c r="L421" s="1142">
        <f t="shared" si="626"/>
        <v>0</v>
      </c>
      <c r="M421" s="1142"/>
      <c r="N421" s="1142"/>
      <c r="O421" s="1142">
        <f t="shared" si="627"/>
        <v>0</v>
      </c>
      <c r="P421" s="1142"/>
      <c r="Q421" s="1142"/>
      <c r="R421" s="1142">
        <f t="shared" si="628"/>
        <v>0</v>
      </c>
      <c r="S421" s="1142"/>
      <c r="T421" s="1142"/>
      <c r="U421" s="1142">
        <f t="shared" si="629"/>
        <v>0</v>
      </c>
      <c r="V421" s="1142"/>
      <c r="W421" s="1142"/>
      <c r="X421" s="1142">
        <f t="shared" si="630"/>
        <v>0</v>
      </c>
      <c r="Y421" s="1142"/>
      <c r="Z421" s="1142"/>
      <c r="AA421" s="1159">
        <f t="shared" si="610"/>
        <v>0</v>
      </c>
      <c r="AB421" s="1159">
        <f t="shared" si="611"/>
        <v>0</v>
      </c>
    </row>
    <row r="422" spans="2:28" s="1134" customFormat="1" ht="12.75" customHeight="1" x14ac:dyDescent="0.2">
      <c r="B422" s="1563"/>
      <c r="C422" s="1143"/>
      <c r="D422" s="1566" t="s">
        <v>448</v>
      </c>
      <c r="E422" s="1144"/>
      <c r="F422" s="1145"/>
      <c r="G422" s="1161">
        <f>+E422*F422</f>
        <v>0</v>
      </c>
      <c r="H422" s="1146"/>
      <c r="I422" s="1147">
        <f t="shared" si="619"/>
        <v>0</v>
      </c>
      <c r="J422" s="1147"/>
      <c r="K422" s="1147"/>
      <c r="L422" s="1147">
        <f t="shared" si="626"/>
        <v>0</v>
      </c>
      <c r="M422" s="1147"/>
      <c r="N422" s="1147"/>
      <c r="O422" s="1147">
        <f t="shared" si="627"/>
        <v>0</v>
      </c>
      <c r="P422" s="1147"/>
      <c r="Q422" s="1147"/>
      <c r="R422" s="1147">
        <f t="shared" si="628"/>
        <v>0</v>
      </c>
      <c r="S422" s="1147"/>
      <c r="T422" s="1147"/>
      <c r="U422" s="1147">
        <f t="shared" si="629"/>
        <v>0</v>
      </c>
      <c r="V422" s="1147"/>
      <c r="W422" s="1147"/>
      <c r="X422" s="1147">
        <f t="shared" si="630"/>
        <v>0</v>
      </c>
      <c r="Y422" s="1147"/>
      <c r="Z422" s="1147"/>
      <c r="AA422" s="1159">
        <f t="shared" si="610"/>
        <v>0</v>
      </c>
      <c r="AB422" s="1159">
        <f t="shared" si="611"/>
        <v>0</v>
      </c>
    </row>
    <row r="423" spans="2:28" s="1134" customFormat="1" ht="12.75" customHeight="1" x14ac:dyDescent="0.15">
      <c r="B423" s="1135" t="s">
        <v>419</v>
      </c>
      <c r="C423" s="286" t="s">
        <v>667</v>
      </c>
      <c r="D423" s="14"/>
      <c r="E423" s="1136"/>
      <c r="F423" s="1137"/>
      <c r="G423" s="623">
        <f t="shared" ref="G423:Z423" si="631">SUM(G424:G428)</f>
        <v>0</v>
      </c>
      <c r="H423" s="16">
        <f t="shared" si="631"/>
        <v>0</v>
      </c>
      <c r="I423" s="16">
        <f t="shared" si="631"/>
        <v>0</v>
      </c>
      <c r="J423" s="16">
        <f t="shared" si="631"/>
        <v>0</v>
      </c>
      <c r="K423" s="16">
        <f t="shared" si="631"/>
        <v>0</v>
      </c>
      <c r="L423" s="16">
        <f t="shared" si="631"/>
        <v>0</v>
      </c>
      <c r="M423" s="16">
        <f t="shared" si="631"/>
        <v>0</v>
      </c>
      <c r="N423" s="16">
        <f t="shared" si="631"/>
        <v>0</v>
      </c>
      <c r="O423" s="16">
        <f t="shared" si="631"/>
        <v>0</v>
      </c>
      <c r="P423" s="16">
        <f t="shared" si="631"/>
        <v>0</v>
      </c>
      <c r="Q423" s="16">
        <f t="shared" si="631"/>
        <v>0</v>
      </c>
      <c r="R423" s="16">
        <f t="shared" si="631"/>
        <v>0</v>
      </c>
      <c r="S423" s="16">
        <f t="shared" si="631"/>
        <v>0</v>
      </c>
      <c r="T423" s="16">
        <f t="shared" si="631"/>
        <v>0</v>
      </c>
      <c r="U423" s="16">
        <f t="shared" si="631"/>
        <v>0</v>
      </c>
      <c r="V423" s="16">
        <f t="shared" si="631"/>
        <v>0</v>
      </c>
      <c r="W423" s="16">
        <f t="shared" si="631"/>
        <v>0</v>
      </c>
      <c r="X423" s="16">
        <f t="shared" si="631"/>
        <v>0</v>
      </c>
      <c r="Y423" s="16">
        <f t="shared" si="631"/>
        <v>0</v>
      </c>
      <c r="Z423" s="16">
        <f t="shared" si="631"/>
        <v>0</v>
      </c>
      <c r="AA423" s="1159">
        <f t="shared" si="610"/>
        <v>0</v>
      </c>
      <c r="AB423" s="1159">
        <f t="shared" si="611"/>
        <v>0</v>
      </c>
    </row>
    <row r="424" spans="2:28" s="1134" customFormat="1" ht="12.75" customHeight="1" x14ac:dyDescent="0.2">
      <c r="B424" s="1564"/>
      <c r="C424" s="1138"/>
      <c r="D424" s="1565" t="s">
        <v>448</v>
      </c>
      <c r="E424" s="1139"/>
      <c r="F424" s="1140"/>
      <c r="G424" s="1160">
        <f>+E424*F424</f>
        <v>0</v>
      </c>
      <c r="H424" s="1137"/>
      <c r="I424" s="1148">
        <f t="shared" si="619"/>
        <v>0</v>
      </c>
      <c r="J424" s="1142"/>
      <c r="K424" s="1142"/>
      <c r="L424" s="1148">
        <f t="shared" ref="L424:L428" si="632">M424+N424</f>
        <v>0</v>
      </c>
      <c r="M424" s="1142"/>
      <c r="N424" s="1142"/>
      <c r="O424" s="1148">
        <f t="shared" ref="O424:O428" si="633">P424+Q424</f>
        <v>0</v>
      </c>
      <c r="P424" s="1142"/>
      <c r="Q424" s="1142"/>
      <c r="R424" s="1148">
        <f t="shared" ref="R424:R428" si="634">S424+T424</f>
        <v>0</v>
      </c>
      <c r="S424" s="1142"/>
      <c r="T424" s="1142"/>
      <c r="U424" s="1148">
        <f t="shared" ref="U424:U428" si="635">V424+W424</f>
        <v>0</v>
      </c>
      <c r="V424" s="1142"/>
      <c r="W424" s="1142"/>
      <c r="X424" s="1148">
        <f t="shared" ref="X424:X428" si="636">Y424+Z424</f>
        <v>0</v>
      </c>
      <c r="Y424" s="1142"/>
      <c r="Z424" s="1142"/>
      <c r="AA424" s="1159">
        <f t="shared" si="610"/>
        <v>0</v>
      </c>
      <c r="AB424" s="1159">
        <f t="shared" si="611"/>
        <v>0</v>
      </c>
    </row>
    <row r="425" spans="2:28" s="1134" customFormat="1" ht="12.75" customHeight="1" x14ac:dyDescent="0.2">
      <c r="B425" s="1564"/>
      <c r="C425" s="1138"/>
      <c r="D425" s="1565" t="s">
        <v>448</v>
      </c>
      <c r="E425" s="1139"/>
      <c r="F425" s="1140"/>
      <c r="G425" s="1160">
        <f>+E425*F425</f>
        <v>0</v>
      </c>
      <c r="H425" s="1137"/>
      <c r="I425" s="1137">
        <f t="shared" si="619"/>
        <v>0</v>
      </c>
      <c r="J425" s="1142"/>
      <c r="K425" s="1142"/>
      <c r="L425" s="1137">
        <f t="shared" si="632"/>
        <v>0</v>
      </c>
      <c r="M425" s="1142"/>
      <c r="N425" s="1142"/>
      <c r="O425" s="1137">
        <f t="shared" si="633"/>
        <v>0</v>
      </c>
      <c r="P425" s="1142"/>
      <c r="Q425" s="1142"/>
      <c r="R425" s="1137">
        <f t="shared" si="634"/>
        <v>0</v>
      </c>
      <c r="S425" s="1142"/>
      <c r="T425" s="1142"/>
      <c r="U425" s="1137">
        <f t="shared" si="635"/>
        <v>0</v>
      </c>
      <c r="V425" s="1142"/>
      <c r="W425" s="1142"/>
      <c r="X425" s="1137">
        <f t="shared" si="636"/>
        <v>0</v>
      </c>
      <c r="Y425" s="1142"/>
      <c r="Z425" s="1142"/>
      <c r="AA425" s="1159">
        <f t="shared" si="610"/>
        <v>0</v>
      </c>
      <c r="AB425" s="1159">
        <f t="shared" si="611"/>
        <v>0</v>
      </c>
    </row>
    <row r="426" spans="2:28" s="1134" customFormat="1" ht="12.75" customHeight="1" x14ac:dyDescent="0.2">
      <c r="B426" s="1564"/>
      <c r="C426" s="1138"/>
      <c r="D426" s="1565" t="s">
        <v>448</v>
      </c>
      <c r="E426" s="1139"/>
      <c r="F426" s="1140"/>
      <c r="G426" s="1160">
        <f>+E426*F426</f>
        <v>0</v>
      </c>
      <c r="H426" s="1141"/>
      <c r="I426" s="1142">
        <f t="shared" si="619"/>
        <v>0</v>
      </c>
      <c r="J426" s="1142"/>
      <c r="K426" s="1142"/>
      <c r="L426" s="1142">
        <f t="shared" si="632"/>
        <v>0</v>
      </c>
      <c r="M426" s="1142"/>
      <c r="N426" s="1142"/>
      <c r="O426" s="1142">
        <f t="shared" si="633"/>
        <v>0</v>
      </c>
      <c r="P426" s="1142"/>
      <c r="Q426" s="1142"/>
      <c r="R426" s="1142">
        <f t="shared" si="634"/>
        <v>0</v>
      </c>
      <c r="S426" s="1142"/>
      <c r="T426" s="1142"/>
      <c r="U426" s="1142">
        <f t="shared" si="635"/>
        <v>0</v>
      </c>
      <c r="V426" s="1142"/>
      <c r="W426" s="1142"/>
      <c r="X426" s="1142">
        <f t="shared" si="636"/>
        <v>0</v>
      </c>
      <c r="Y426" s="1142"/>
      <c r="Z426" s="1142"/>
      <c r="AA426" s="1159">
        <f t="shared" si="610"/>
        <v>0</v>
      </c>
      <c r="AB426" s="1159">
        <f t="shared" si="611"/>
        <v>0</v>
      </c>
    </row>
    <row r="427" spans="2:28" s="1134" customFormat="1" ht="12.75" customHeight="1" x14ac:dyDescent="0.2">
      <c r="B427" s="1564"/>
      <c r="C427" s="1138"/>
      <c r="D427" s="1565" t="s">
        <v>448</v>
      </c>
      <c r="E427" s="1139"/>
      <c r="F427" s="1140"/>
      <c r="G427" s="1160">
        <f>+E427*F427</f>
        <v>0</v>
      </c>
      <c r="H427" s="1141"/>
      <c r="I427" s="1142">
        <f t="shared" si="619"/>
        <v>0</v>
      </c>
      <c r="J427" s="1142"/>
      <c r="K427" s="1142"/>
      <c r="L427" s="1142">
        <f t="shared" si="632"/>
        <v>0</v>
      </c>
      <c r="M427" s="1142"/>
      <c r="N427" s="1142"/>
      <c r="O427" s="1142">
        <f t="shared" si="633"/>
        <v>0</v>
      </c>
      <c r="P427" s="1142"/>
      <c r="Q427" s="1142"/>
      <c r="R427" s="1142">
        <f t="shared" si="634"/>
        <v>0</v>
      </c>
      <c r="S427" s="1142"/>
      <c r="T427" s="1142"/>
      <c r="U427" s="1142">
        <f t="shared" si="635"/>
        <v>0</v>
      </c>
      <c r="V427" s="1142"/>
      <c r="W427" s="1142"/>
      <c r="X427" s="1142">
        <f t="shared" si="636"/>
        <v>0</v>
      </c>
      <c r="Y427" s="1142"/>
      <c r="Z427" s="1142"/>
      <c r="AA427" s="1159">
        <f t="shared" si="610"/>
        <v>0</v>
      </c>
      <c r="AB427" s="1159">
        <f t="shared" si="611"/>
        <v>0</v>
      </c>
    </row>
    <row r="428" spans="2:28" s="1134" customFormat="1" ht="12.75" customHeight="1" x14ac:dyDescent="0.2">
      <c r="B428" s="1563"/>
      <c r="C428" s="1143"/>
      <c r="D428" s="1566" t="s">
        <v>448</v>
      </c>
      <c r="E428" s="1144"/>
      <c r="F428" s="1145"/>
      <c r="G428" s="1161">
        <f>+E428*F428</f>
        <v>0</v>
      </c>
      <c r="H428" s="1146"/>
      <c r="I428" s="1147">
        <f t="shared" si="619"/>
        <v>0</v>
      </c>
      <c r="J428" s="1147"/>
      <c r="K428" s="1147"/>
      <c r="L428" s="1147">
        <f t="shared" si="632"/>
        <v>0</v>
      </c>
      <c r="M428" s="1147"/>
      <c r="N428" s="1147"/>
      <c r="O428" s="1147">
        <f t="shared" si="633"/>
        <v>0</v>
      </c>
      <c r="P428" s="1147"/>
      <c r="Q428" s="1147"/>
      <c r="R428" s="1147">
        <f t="shared" si="634"/>
        <v>0</v>
      </c>
      <c r="S428" s="1147"/>
      <c r="T428" s="1147"/>
      <c r="U428" s="1147">
        <f t="shared" si="635"/>
        <v>0</v>
      </c>
      <c r="V428" s="1147"/>
      <c r="W428" s="1147"/>
      <c r="X428" s="1147">
        <f t="shared" si="636"/>
        <v>0</v>
      </c>
      <c r="Y428" s="1147"/>
      <c r="Z428" s="1147"/>
      <c r="AA428" s="1159">
        <f t="shared" si="610"/>
        <v>0</v>
      </c>
      <c r="AB428" s="1159">
        <f t="shared" si="611"/>
        <v>0</v>
      </c>
    </row>
    <row r="429" spans="2:28" s="1134" customFormat="1" ht="12.75" customHeight="1" x14ac:dyDescent="0.15">
      <c r="B429" s="1135" t="s">
        <v>419</v>
      </c>
      <c r="C429" s="286" t="s">
        <v>668</v>
      </c>
      <c r="D429" s="14"/>
      <c r="E429" s="1136"/>
      <c r="F429" s="1137"/>
      <c r="G429" s="623">
        <f t="shared" ref="G429:Z429" si="637">SUM(G430:G434)</f>
        <v>0</v>
      </c>
      <c r="H429" s="16">
        <f t="shared" si="637"/>
        <v>0</v>
      </c>
      <c r="I429" s="16">
        <f t="shared" si="637"/>
        <v>0</v>
      </c>
      <c r="J429" s="20">
        <f t="shared" si="637"/>
        <v>0</v>
      </c>
      <c r="K429" s="20">
        <f t="shared" si="637"/>
        <v>0</v>
      </c>
      <c r="L429" s="16">
        <f t="shared" si="637"/>
        <v>0</v>
      </c>
      <c r="M429" s="20">
        <f t="shared" si="637"/>
        <v>0</v>
      </c>
      <c r="N429" s="20">
        <f t="shared" si="637"/>
        <v>0</v>
      </c>
      <c r="O429" s="16">
        <f t="shared" si="637"/>
        <v>0</v>
      </c>
      <c r="P429" s="20">
        <f t="shared" si="637"/>
        <v>0</v>
      </c>
      <c r="Q429" s="20">
        <f t="shared" si="637"/>
        <v>0</v>
      </c>
      <c r="R429" s="16">
        <f t="shared" si="637"/>
        <v>0</v>
      </c>
      <c r="S429" s="20">
        <f t="shared" si="637"/>
        <v>0</v>
      </c>
      <c r="T429" s="20">
        <f t="shared" si="637"/>
        <v>0</v>
      </c>
      <c r="U429" s="16">
        <f t="shared" si="637"/>
        <v>0</v>
      </c>
      <c r="V429" s="20">
        <f t="shared" si="637"/>
        <v>0</v>
      </c>
      <c r="W429" s="20">
        <f t="shared" si="637"/>
        <v>0</v>
      </c>
      <c r="X429" s="16">
        <f t="shared" si="637"/>
        <v>0</v>
      </c>
      <c r="Y429" s="20">
        <f t="shared" si="637"/>
        <v>0</v>
      </c>
      <c r="Z429" s="20">
        <f t="shared" si="637"/>
        <v>0</v>
      </c>
      <c r="AA429" s="1159">
        <f t="shared" si="610"/>
        <v>0</v>
      </c>
      <c r="AB429" s="1159">
        <f t="shared" si="611"/>
        <v>0</v>
      </c>
    </row>
    <row r="430" spans="2:28" s="1134" customFormat="1" ht="12.75" customHeight="1" x14ac:dyDescent="0.2">
      <c r="B430" s="1564"/>
      <c r="C430" s="1138"/>
      <c r="D430" s="1565" t="s">
        <v>448</v>
      </c>
      <c r="E430" s="1139"/>
      <c r="F430" s="1140"/>
      <c r="G430" s="1160">
        <f>+E430*F430</f>
        <v>0</v>
      </c>
      <c r="H430" s="1137"/>
      <c r="I430" s="1148">
        <f t="shared" si="619"/>
        <v>0</v>
      </c>
      <c r="J430" s="1137"/>
      <c r="K430" s="1137"/>
      <c r="L430" s="1148">
        <f t="shared" ref="L430:L434" si="638">M430+N430</f>
        <v>0</v>
      </c>
      <c r="M430" s="1137"/>
      <c r="N430" s="1137"/>
      <c r="O430" s="1148">
        <f t="shared" ref="O430:O434" si="639">P430+Q430</f>
        <v>0</v>
      </c>
      <c r="P430" s="1137"/>
      <c r="Q430" s="1137"/>
      <c r="R430" s="1148">
        <f t="shared" ref="R430:R434" si="640">S430+T430</f>
        <v>0</v>
      </c>
      <c r="S430" s="1137"/>
      <c r="T430" s="1137"/>
      <c r="U430" s="1148">
        <f t="shared" ref="U430:U434" si="641">V430+W430</f>
        <v>0</v>
      </c>
      <c r="V430" s="1137"/>
      <c r="W430" s="1137"/>
      <c r="X430" s="1148">
        <f t="shared" ref="X430:X434" si="642">Y430+Z430</f>
        <v>0</v>
      </c>
      <c r="Y430" s="1137"/>
      <c r="Z430" s="1137"/>
      <c r="AA430" s="1159">
        <f t="shared" si="610"/>
        <v>0</v>
      </c>
      <c r="AB430" s="1159">
        <f t="shared" si="611"/>
        <v>0</v>
      </c>
    </row>
    <row r="431" spans="2:28" s="1134" customFormat="1" ht="12.75" customHeight="1" x14ac:dyDescent="0.2">
      <c r="B431" s="1564"/>
      <c r="C431" s="1138"/>
      <c r="D431" s="1565" t="s">
        <v>448</v>
      </c>
      <c r="E431" s="1139"/>
      <c r="F431" s="1140"/>
      <c r="G431" s="1160">
        <f>+E431*F431</f>
        <v>0</v>
      </c>
      <c r="H431" s="1137"/>
      <c r="I431" s="1137">
        <f t="shared" si="619"/>
        <v>0</v>
      </c>
      <c r="J431" s="1137"/>
      <c r="K431" s="1137"/>
      <c r="L431" s="1137">
        <f t="shared" si="638"/>
        <v>0</v>
      </c>
      <c r="M431" s="1137"/>
      <c r="N431" s="1137"/>
      <c r="O431" s="1137">
        <f t="shared" si="639"/>
        <v>0</v>
      </c>
      <c r="P431" s="1137"/>
      <c r="Q431" s="1137"/>
      <c r="R431" s="1137">
        <f t="shared" si="640"/>
        <v>0</v>
      </c>
      <c r="S431" s="1137"/>
      <c r="T431" s="1137"/>
      <c r="U431" s="1137">
        <f t="shared" si="641"/>
        <v>0</v>
      </c>
      <c r="V431" s="1137"/>
      <c r="W431" s="1137"/>
      <c r="X431" s="1137">
        <f t="shared" si="642"/>
        <v>0</v>
      </c>
      <c r="Y431" s="1137"/>
      <c r="Z431" s="1137"/>
      <c r="AA431" s="1159">
        <f t="shared" si="610"/>
        <v>0</v>
      </c>
      <c r="AB431" s="1159">
        <f t="shared" si="611"/>
        <v>0</v>
      </c>
    </row>
    <row r="432" spans="2:28" s="1134" customFormat="1" ht="12.75" customHeight="1" x14ac:dyDescent="0.2">
      <c r="B432" s="1564"/>
      <c r="C432" s="1138"/>
      <c r="D432" s="1565" t="s">
        <v>448</v>
      </c>
      <c r="E432" s="1139"/>
      <c r="F432" s="1140"/>
      <c r="G432" s="1160">
        <f>+E432*F432</f>
        <v>0</v>
      </c>
      <c r="H432" s="1141"/>
      <c r="I432" s="1142">
        <f t="shared" si="619"/>
        <v>0</v>
      </c>
      <c r="J432" s="1142"/>
      <c r="K432" s="1142"/>
      <c r="L432" s="1142">
        <f t="shared" si="638"/>
        <v>0</v>
      </c>
      <c r="M432" s="1142"/>
      <c r="N432" s="1142"/>
      <c r="O432" s="1142">
        <f t="shared" si="639"/>
        <v>0</v>
      </c>
      <c r="P432" s="1142"/>
      <c r="Q432" s="1142"/>
      <c r="R432" s="1142">
        <f t="shared" si="640"/>
        <v>0</v>
      </c>
      <c r="S432" s="1142"/>
      <c r="T432" s="1142"/>
      <c r="U432" s="1142">
        <f t="shared" si="641"/>
        <v>0</v>
      </c>
      <c r="V432" s="1142"/>
      <c r="W432" s="1142"/>
      <c r="X432" s="1142">
        <f t="shared" si="642"/>
        <v>0</v>
      </c>
      <c r="Y432" s="1142"/>
      <c r="Z432" s="1142"/>
      <c r="AA432" s="1159">
        <f t="shared" si="610"/>
        <v>0</v>
      </c>
      <c r="AB432" s="1159">
        <f t="shared" si="611"/>
        <v>0</v>
      </c>
    </row>
    <row r="433" spans="2:28" s="1134" customFormat="1" ht="12.75" customHeight="1" x14ac:dyDescent="0.2">
      <c r="B433" s="1564"/>
      <c r="C433" s="1138"/>
      <c r="D433" s="1565" t="s">
        <v>448</v>
      </c>
      <c r="E433" s="1139"/>
      <c r="F433" s="1140"/>
      <c r="G433" s="1160">
        <f>+E433*F433</f>
        <v>0</v>
      </c>
      <c r="H433" s="1141"/>
      <c r="I433" s="1142">
        <f t="shared" si="619"/>
        <v>0</v>
      </c>
      <c r="J433" s="1142"/>
      <c r="K433" s="1142"/>
      <c r="L433" s="1142">
        <f t="shared" si="638"/>
        <v>0</v>
      </c>
      <c r="M433" s="1142"/>
      <c r="N433" s="1142"/>
      <c r="O433" s="1142">
        <f t="shared" si="639"/>
        <v>0</v>
      </c>
      <c r="P433" s="1142"/>
      <c r="Q433" s="1142"/>
      <c r="R433" s="1142">
        <f t="shared" si="640"/>
        <v>0</v>
      </c>
      <c r="S433" s="1142"/>
      <c r="T433" s="1142"/>
      <c r="U433" s="1142">
        <f t="shared" si="641"/>
        <v>0</v>
      </c>
      <c r="V433" s="1142"/>
      <c r="W433" s="1142"/>
      <c r="X433" s="1142">
        <f t="shared" si="642"/>
        <v>0</v>
      </c>
      <c r="Y433" s="1142"/>
      <c r="Z433" s="1142"/>
      <c r="AA433" s="1159">
        <f t="shared" si="610"/>
        <v>0</v>
      </c>
      <c r="AB433" s="1159">
        <f t="shared" si="611"/>
        <v>0</v>
      </c>
    </row>
    <row r="434" spans="2:28" s="1134" customFormat="1" ht="12.75" customHeight="1" x14ac:dyDescent="0.2">
      <c r="B434" s="1563"/>
      <c r="C434" s="1143"/>
      <c r="D434" s="1566" t="s">
        <v>448</v>
      </c>
      <c r="E434" s="1144"/>
      <c r="F434" s="1145"/>
      <c r="G434" s="1160">
        <f>+E434*F434</f>
        <v>0</v>
      </c>
      <c r="H434" s="1141"/>
      <c r="I434" s="1147">
        <f t="shared" si="619"/>
        <v>0</v>
      </c>
      <c r="J434" s="1142"/>
      <c r="K434" s="1142"/>
      <c r="L434" s="1147">
        <f t="shared" si="638"/>
        <v>0</v>
      </c>
      <c r="M434" s="1142"/>
      <c r="N434" s="1142"/>
      <c r="O434" s="1147">
        <f t="shared" si="639"/>
        <v>0</v>
      </c>
      <c r="P434" s="1142"/>
      <c r="Q434" s="1142"/>
      <c r="R434" s="1147">
        <f t="shared" si="640"/>
        <v>0</v>
      </c>
      <c r="S434" s="1142"/>
      <c r="T434" s="1142"/>
      <c r="U434" s="1147">
        <f t="shared" si="641"/>
        <v>0</v>
      </c>
      <c r="V434" s="1142"/>
      <c r="W434" s="1142"/>
      <c r="X434" s="1147">
        <f t="shared" si="642"/>
        <v>0</v>
      </c>
      <c r="Y434" s="1142"/>
      <c r="Z434" s="1142"/>
      <c r="AA434" s="1159">
        <f t="shared" si="610"/>
        <v>0</v>
      </c>
      <c r="AB434" s="1159">
        <f t="shared" si="611"/>
        <v>0</v>
      </c>
    </row>
    <row r="435" spans="2:28" s="1151" customFormat="1" ht="26.25" customHeight="1" x14ac:dyDescent="0.15">
      <c r="B435" s="52">
        <f>+'CRONOGRAMA ACTIVIDADES'!C123</f>
        <v>0</v>
      </c>
      <c r="C435" s="232" t="str">
        <f>+'CRONOGRAMA ACTIVIDADES'!B123</f>
        <v>4.3.4</v>
      </c>
      <c r="D435" s="625" t="str">
        <f>+'CRONOGRAMA ACTIVIDADES'!D123</f>
        <v>Unidad medida</v>
      </c>
      <c r="E435" s="626">
        <f>+'CRONOGRAMA ACTIVIDADES'!E123</f>
        <v>0</v>
      </c>
      <c r="F435" s="624"/>
      <c r="G435" s="624">
        <f t="shared" ref="G435:Z435" si="643">+G437+G443+G449+G455+G461</f>
        <v>0</v>
      </c>
      <c r="H435" s="12">
        <f t="shared" si="643"/>
        <v>0</v>
      </c>
      <c r="I435" s="12">
        <f t="shared" si="643"/>
        <v>0</v>
      </c>
      <c r="J435" s="12">
        <f t="shared" si="643"/>
        <v>0</v>
      </c>
      <c r="K435" s="12">
        <f t="shared" si="643"/>
        <v>0</v>
      </c>
      <c r="L435" s="12">
        <f t="shared" si="643"/>
        <v>0</v>
      </c>
      <c r="M435" s="12">
        <f t="shared" si="643"/>
        <v>0</v>
      </c>
      <c r="N435" s="12">
        <f t="shared" si="643"/>
        <v>0</v>
      </c>
      <c r="O435" s="12">
        <f t="shared" si="643"/>
        <v>0</v>
      </c>
      <c r="P435" s="12">
        <f t="shared" si="643"/>
        <v>0</v>
      </c>
      <c r="Q435" s="12">
        <f t="shared" si="643"/>
        <v>0</v>
      </c>
      <c r="R435" s="12">
        <f t="shared" si="643"/>
        <v>0</v>
      </c>
      <c r="S435" s="12">
        <f t="shared" si="643"/>
        <v>0</v>
      </c>
      <c r="T435" s="12">
        <f t="shared" si="643"/>
        <v>0</v>
      </c>
      <c r="U435" s="12">
        <f t="shared" si="643"/>
        <v>0</v>
      </c>
      <c r="V435" s="12">
        <f t="shared" si="643"/>
        <v>0</v>
      </c>
      <c r="W435" s="12">
        <f t="shared" si="643"/>
        <v>0</v>
      </c>
      <c r="X435" s="12">
        <f t="shared" si="643"/>
        <v>0</v>
      </c>
      <c r="Y435" s="12">
        <f t="shared" si="643"/>
        <v>0</v>
      </c>
      <c r="Z435" s="12">
        <f t="shared" si="643"/>
        <v>0</v>
      </c>
      <c r="AA435" s="1159">
        <f>X435+U435+R435+O435+L435+I435+H435</f>
        <v>0</v>
      </c>
      <c r="AB435" s="1159">
        <f>+AA435-G435</f>
        <v>0</v>
      </c>
    </row>
    <row r="436" spans="2:28" s="1134" customFormat="1" ht="26.25" customHeight="1" x14ac:dyDescent="0.15">
      <c r="B436" s="633" t="s">
        <v>768</v>
      </c>
      <c r="C436" s="634"/>
      <c r="D436" s="2014"/>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6"/>
      <c r="AA436" s="1163"/>
      <c r="AB436" s="1163"/>
    </row>
    <row r="437" spans="2:28" s="1134" customFormat="1" ht="12.75" customHeight="1" x14ac:dyDescent="0.15">
      <c r="B437" s="1135" t="s">
        <v>419</v>
      </c>
      <c r="C437" s="286" t="s">
        <v>669</v>
      </c>
      <c r="D437" s="14"/>
      <c r="E437" s="1136"/>
      <c r="F437" s="1137"/>
      <c r="G437" s="623">
        <f t="shared" ref="G437:H437" si="644">SUM(G438:G442)</f>
        <v>0</v>
      </c>
      <c r="H437" s="16">
        <f t="shared" si="644"/>
        <v>0</v>
      </c>
      <c r="I437" s="16">
        <f t="shared" ref="I437" si="645">SUM(I438:I442)</f>
        <v>0</v>
      </c>
      <c r="J437" s="16">
        <f t="shared" ref="J437:K437" si="646">SUM(J438:J442)</f>
        <v>0</v>
      </c>
      <c r="K437" s="16">
        <f t="shared" si="646"/>
        <v>0</v>
      </c>
      <c r="L437" s="16">
        <f t="shared" ref="L437" si="647">SUM(L438:L442)</f>
        <v>0</v>
      </c>
      <c r="M437" s="16">
        <f t="shared" ref="M437:N437" si="648">SUM(M438:M442)</f>
        <v>0</v>
      </c>
      <c r="N437" s="16">
        <f t="shared" si="648"/>
        <v>0</v>
      </c>
      <c r="O437" s="16">
        <f t="shared" ref="O437" si="649">SUM(O438:O442)</f>
        <v>0</v>
      </c>
      <c r="P437" s="16">
        <f t="shared" ref="P437:Q437" si="650">SUM(P438:P442)</f>
        <v>0</v>
      </c>
      <c r="Q437" s="16">
        <f t="shared" si="650"/>
        <v>0</v>
      </c>
      <c r="R437" s="16">
        <f t="shared" ref="R437" si="651">SUM(R438:R442)</f>
        <v>0</v>
      </c>
      <c r="S437" s="16">
        <f t="shared" ref="S437:T437" si="652">SUM(S438:S442)</f>
        <v>0</v>
      </c>
      <c r="T437" s="16">
        <f t="shared" si="652"/>
        <v>0</v>
      </c>
      <c r="U437" s="16">
        <f t="shared" ref="U437" si="653">SUM(U438:U442)</f>
        <v>0</v>
      </c>
      <c r="V437" s="16">
        <f t="shared" ref="V437:W437" si="654">SUM(V438:V442)</f>
        <v>0</v>
      </c>
      <c r="W437" s="16">
        <f t="shared" si="654"/>
        <v>0</v>
      </c>
      <c r="X437" s="16">
        <f t="shared" ref="X437" si="655">SUM(X438:X442)</f>
        <v>0</v>
      </c>
      <c r="Y437" s="16">
        <f t="shared" ref="Y437:Z437" si="656">SUM(Y438:Y442)</f>
        <v>0</v>
      </c>
      <c r="Z437" s="16">
        <f t="shared" si="656"/>
        <v>0</v>
      </c>
      <c r="AA437" s="1159">
        <f t="shared" ref="AA437:AA466" si="657">X437+U437+R437+O437+L437+I437+H437</f>
        <v>0</v>
      </c>
      <c r="AB437" s="1159">
        <f t="shared" ref="AB437:AB466" si="658">+AA437-G437</f>
        <v>0</v>
      </c>
    </row>
    <row r="438" spans="2:28" s="1134" customFormat="1" ht="12.75" customHeight="1" x14ac:dyDescent="0.2">
      <c r="B438" s="1564"/>
      <c r="C438" s="1138"/>
      <c r="D438" s="1565" t="s">
        <v>448</v>
      </c>
      <c r="E438" s="1139"/>
      <c r="F438" s="1140"/>
      <c r="G438" s="1160">
        <f>+E438*F438</f>
        <v>0</v>
      </c>
      <c r="H438" s="1137"/>
      <c r="I438" s="1137">
        <f t="shared" ref="I438:I442" si="659">J438+K438</f>
        <v>0</v>
      </c>
      <c r="J438" s="1137"/>
      <c r="K438" s="1137"/>
      <c r="L438" s="1137">
        <f t="shared" ref="L438:L442" si="660">M438+N438</f>
        <v>0</v>
      </c>
      <c r="M438" s="1137"/>
      <c r="N438" s="1137"/>
      <c r="O438" s="1137">
        <f t="shared" ref="O438:O442" si="661">P438+Q438</f>
        <v>0</v>
      </c>
      <c r="P438" s="1137"/>
      <c r="Q438" s="1137"/>
      <c r="R438" s="1137">
        <f t="shared" ref="R438:R442" si="662">S438+T438</f>
        <v>0</v>
      </c>
      <c r="S438" s="1137"/>
      <c r="T438" s="1137"/>
      <c r="U438" s="1137">
        <f t="shared" ref="U438:U442" si="663">V438+W438</f>
        <v>0</v>
      </c>
      <c r="V438" s="1137"/>
      <c r="W438" s="1137"/>
      <c r="X438" s="1137">
        <f t="shared" ref="X438:X442" si="664">Y438+Z438</f>
        <v>0</v>
      </c>
      <c r="Y438" s="1137"/>
      <c r="Z438" s="1137"/>
      <c r="AA438" s="1159">
        <f t="shared" si="657"/>
        <v>0</v>
      </c>
      <c r="AB438" s="1159">
        <f t="shared" si="658"/>
        <v>0</v>
      </c>
    </row>
    <row r="439" spans="2:28" s="1134" customFormat="1" ht="12.75" customHeight="1" x14ac:dyDescent="0.2">
      <c r="B439" s="1564"/>
      <c r="C439" s="1138"/>
      <c r="D439" s="1565" t="s">
        <v>448</v>
      </c>
      <c r="E439" s="1139"/>
      <c r="F439" s="1140"/>
      <c r="G439" s="1160">
        <f>+E439*F439</f>
        <v>0</v>
      </c>
      <c r="H439" s="1137"/>
      <c r="I439" s="1137">
        <f t="shared" si="659"/>
        <v>0</v>
      </c>
      <c r="J439" s="1137"/>
      <c r="K439" s="1137"/>
      <c r="L439" s="1137">
        <f t="shared" si="660"/>
        <v>0</v>
      </c>
      <c r="M439" s="1137"/>
      <c r="N439" s="1137"/>
      <c r="O439" s="1137">
        <f t="shared" si="661"/>
        <v>0</v>
      </c>
      <c r="P439" s="1137"/>
      <c r="Q439" s="1137"/>
      <c r="R439" s="1137">
        <f t="shared" si="662"/>
        <v>0</v>
      </c>
      <c r="S439" s="1137"/>
      <c r="T439" s="1137"/>
      <c r="U439" s="1137">
        <f t="shared" si="663"/>
        <v>0</v>
      </c>
      <c r="V439" s="1137"/>
      <c r="W439" s="1137"/>
      <c r="X439" s="1137">
        <f t="shared" si="664"/>
        <v>0</v>
      </c>
      <c r="Y439" s="1137"/>
      <c r="Z439" s="1137"/>
      <c r="AA439" s="1159">
        <f t="shared" si="657"/>
        <v>0</v>
      </c>
      <c r="AB439" s="1159">
        <f t="shared" si="658"/>
        <v>0</v>
      </c>
    </row>
    <row r="440" spans="2:28" s="1134" customFormat="1" ht="12.75" customHeight="1" x14ac:dyDescent="0.2">
      <c r="B440" s="1564"/>
      <c r="C440" s="1138"/>
      <c r="D440" s="1565" t="s">
        <v>448</v>
      </c>
      <c r="E440" s="1139"/>
      <c r="F440" s="1140"/>
      <c r="G440" s="1160">
        <f>+E440*F440</f>
        <v>0</v>
      </c>
      <c r="H440" s="1141"/>
      <c r="I440" s="1142">
        <f t="shared" si="659"/>
        <v>0</v>
      </c>
      <c r="J440" s="1142"/>
      <c r="K440" s="1142"/>
      <c r="L440" s="1142">
        <f t="shared" si="660"/>
        <v>0</v>
      </c>
      <c r="M440" s="1142"/>
      <c r="N440" s="1142"/>
      <c r="O440" s="1142">
        <f t="shared" si="661"/>
        <v>0</v>
      </c>
      <c r="P440" s="1142"/>
      <c r="Q440" s="1142"/>
      <c r="R440" s="1142">
        <f t="shared" si="662"/>
        <v>0</v>
      </c>
      <c r="S440" s="1142"/>
      <c r="T440" s="1142"/>
      <c r="U440" s="1142">
        <f t="shared" si="663"/>
        <v>0</v>
      </c>
      <c r="V440" s="1142"/>
      <c r="W440" s="1142"/>
      <c r="X440" s="1142">
        <f t="shared" si="664"/>
        <v>0</v>
      </c>
      <c r="Y440" s="1142"/>
      <c r="Z440" s="1142"/>
      <c r="AA440" s="1159">
        <f t="shared" si="657"/>
        <v>0</v>
      </c>
      <c r="AB440" s="1159">
        <f t="shared" si="658"/>
        <v>0</v>
      </c>
    </row>
    <row r="441" spans="2:28" s="1134" customFormat="1" ht="12.75" customHeight="1" x14ac:dyDescent="0.2">
      <c r="B441" s="1564"/>
      <c r="C441" s="1138"/>
      <c r="D441" s="1565" t="s">
        <v>448</v>
      </c>
      <c r="E441" s="1139"/>
      <c r="F441" s="1140"/>
      <c r="G441" s="1160">
        <f>+E441*F441</f>
        <v>0</v>
      </c>
      <c r="H441" s="1141"/>
      <c r="I441" s="1142">
        <f t="shared" si="659"/>
        <v>0</v>
      </c>
      <c r="J441" s="1142"/>
      <c r="K441" s="1142"/>
      <c r="L441" s="1142">
        <f t="shared" si="660"/>
        <v>0</v>
      </c>
      <c r="M441" s="1142"/>
      <c r="N441" s="1142"/>
      <c r="O441" s="1142">
        <f t="shared" si="661"/>
        <v>0</v>
      </c>
      <c r="P441" s="1142"/>
      <c r="Q441" s="1142"/>
      <c r="R441" s="1142">
        <f t="shared" si="662"/>
        <v>0</v>
      </c>
      <c r="S441" s="1142"/>
      <c r="T441" s="1142"/>
      <c r="U441" s="1142">
        <f t="shared" si="663"/>
        <v>0</v>
      </c>
      <c r="V441" s="1142"/>
      <c r="W441" s="1142"/>
      <c r="X441" s="1142">
        <f t="shared" si="664"/>
        <v>0</v>
      </c>
      <c r="Y441" s="1142"/>
      <c r="Z441" s="1142"/>
      <c r="AA441" s="1159">
        <f t="shared" si="657"/>
        <v>0</v>
      </c>
      <c r="AB441" s="1159">
        <f t="shared" si="658"/>
        <v>0</v>
      </c>
    </row>
    <row r="442" spans="2:28" s="1134" customFormat="1" ht="12.75" customHeight="1" x14ac:dyDescent="0.2">
      <c r="B442" s="1563"/>
      <c r="C442" s="1143"/>
      <c r="D442" s="1566" t="s">
        <v>448</v>
      </c>
      <c r="E442" s="1144"/>
      <c r="F442" s="1145"/>
      <c r="G442" s="1161">
        <f>+E442*F442</f>
        <v>0</v>
      </c>
      <c r="H442" s="1146"/>
      <c r="I442" s="1147">
        <f t="shared" si="659"/>
        <v>0</v>
      </c>
      <c r="J442" s="1147"/>
      <c r="K442" s="1147"/>
      <c r="L442" s="1147">
        <f t="shared" si="660"/>
        <v>0</v>
      </c>
      <c r="M442" s="1147"/>
      <c r="N442" s="1147"/>
      <c r="O442" s="1147">
        <f t="shared" si="661"/>
        <v>0</v>
      </c>
      <c r="P442" s="1147"/>
      <c r="Q442" s="1147"/>
      <c r="R442" s="1147">
        <f t="shared" si="662"/>
        <v>0</v>
      </c>
      <c r="S442" s="1147"/>
      <c r="T442" s="1147"/>
      <c r="U442" s="1147">
        <f t="shared" si="663"/>
        <v>0</v>
      </c>
      <c r="V442" s="1147"/>
      <c r="W442" s="1147"/>
      <c r="X442" s="1147">
        <f t="shared" si="664"/>
        <v>0</v>
      </c>
      <c r="Y442" s="1147"/>
      <c r="Z442" s="1147"/>
      <c r="AA442" s="1159">
        <f t="shared" si="657"/>
        <v>0</v>
      </c>
      <c r="AB442" s="1159">
        <f t="shared" si="658"/>
        <v>0</v>
      </c>
    </row>
    <row r="443" spans="2:28" s="1134" customFormat="1" ht="12.75" customHeight="1" x14ac:dyDescent="0.15">
      <c r="B443" s="1135" t="s">
        <v>419</v>
      </c>
      <c r="C443" s="286" t="s">
        <v>670</v>
      </c>
      <c r="D443" s="14"/>
      <c r="E443" s="1136"/>
      <c r="F443" s="1137"/>
      <c r="G443" s="623">
        <f t="shared" ref="G443:Z443" si="665">SUM(G444:G448)</f>
        <v>0</v>
      </c>
      <c r="H443" s="16">
        <f t="shared" si="665"/>
        <v>0</v>
      </c>
      <c r="I443" s="16">
        <f t="shared" si="665"/>
        <v>0</v>
      </c>
      <c r="J443" s="16">
        <f t="shared" si="665"/>
        <v>0</v>
      </c>
      <c r="K443" s="16">
        <f t="shared" si="665"/>
        <v>0</v>
      </c>
      <c r="L443" s="16">
        <f t="shared" si="665"/>
        <v>0</v>
      </c>
      <c r="M443" s="16">
        <f t="shared" si="665"/>
        <v>0</v>
      </c>
      <c r="N443" s="16">
        <f t="shared" si="665"/>
        <v>0</v>
      </c>
      <c r="O443" s="16">
        <f t="shared" si="665"/>
        <v>0</v>
      </c>
      <c r="P443" s="16">
        <f t="shared" si="665"/>
        <v>0</v>
      </c>
      <c r="Q443" s="16">
        <f t="shared" si="665"/>
        <v>0</v>
      </c>
      <c r="R443" s="16">
        <f t="shared" si="665"/>
        <v>0</v>
      </c>
      <c r="S443" s="16">
        <f t="shared" si="665"/>
        <v>0</v>
      </c>
      <c r="T443" s="16">
        <f t="shared" si="665"/>
        <v>0</v>
      </c>
      <c r="U443" s="16">
        <f t="shared" si="665"/>
        <v>0</v>
      </c>
      <c r="V443" s="16">
        <f t="shared" si="665"/>
        <v>0</v>
      </c>
      <c r="W443" s="16">
        <f t="shared" si="665"/>
        <v>0</v>
      </c>
      <c r="X443" s="16">
        <f t="shared" si="665"/>
        <v>0</v>
      </c>
      <c r="Y443" s="16">
        <f t="shared" si="665"/>
        <v>0</v>
      </c>
      <c r="Z443" s="16">
        <f t="shared" si="665"/>
        <v>0</v>
      </c>
      <c r="AA443" s="1159">
        <f t="shared" si="657"/>
        <v>0</v>
      </c>
      <c r="AB443" s="1159">
        <f t="shared" si="658"/>
        <v>0</v>
      </c>
    </row>
    <row r="444" spans="2:28" s="1134" customFormat="1" ht="12.75" customHeight="1" x14ac:dyDescent="0.2">
      <c r="B444" s="1564"/>
      <c r="C444" s="1138"/>
      <c r="D444" s="1565" t="s">
        <v>448</v>
      </c>
      <c r="E444" s="1139"/>
      <c r="F444" s="1140"/>
      <c r="G444" s="1160">
        <f>+E444*F444</f>
        <v>0</v>
      </c>
      <c r="H444" s="1140"/>
      <c r="I444" s="1148">
        <f t="shared" ref="I444:I466" si="666">J444+K444</f>
        <v>0</v>
      </c>
      <c r="J444" s="1148"/>
      <c r="K444" s="1148"/>
      <c r="L444" s="1148">
        <f t="shared" ref="L444:L448" si="667">M444+N444</f>
        <v>0</v>
      </c>
      <c r="M444" s="1148"/>
      <c r="N444" s="1148"/>
      <c r="O444" s="1148">
        <f t="shared" ref="O444:O448" si="668">P444+Q444</f>
        <v>0</v>
      </c>
      <c r="P444" s="1148"/>
      <c r="Q444" s="1148"/>
      <c r="R444" s="1148">
        <f t="shared" ref="R444:R448" si="669">S444+T444</f>
        <v>0</v>
      </c>
      <c r="S444" s="1148"/>
      <c r="T444" s="1148"/>
      <c r="U444" s="1148">
        <f t="shared" ref="U444:U448" si="670">V444+W444</f>
        <v>0</v>
      </c>
      <c r="V444" s="1148"/>
      <c r="W444" s="1148"/>
      <c r="X444" s="1148">
        <f t="shared" ref="X444:X448" si="671">Y444+Z444</f>
        <v>0</v>
      </c>
      <c r="Y444" s="1148"/>
      <c r="Z444" s="1148"/>
      <c r="AA444" s="1159">
        <f t="shared" si="657"/>
        <v>0</v>
      </c>
      <c r="AB444" s="1159">
        <f t="shared" si="658"/>
        <v>0</v>
      </c>
    </row>
    <row r="445" spans="2:28" s="1134" customFormat="1" ht="12.75" customHeight="1" x14ac:dyDescent="0.2">
      <c r="B445" s="1564"/>
      <c r="C445" s="1138"/>
      <c r="D445" s="1565" t="s">
        <v>448</v>
      </c>
      <c r="E445" s="1139"/>
      <c r="F445" s="1140"/>
      <c r="G445" s="1160">
        <f>+E445*F445</f>
        <v>0</v>
      </c>
      <c r="H445" s="1149"/>
      <c r="I445" s="1137">
        <f t="shared" si="666"/>
        <v>0</v>
      </c>
      <c r="J445" s="1137"/>
      <c r="K445" s="1137"/>
      <c r="L445" s="1137">
        <f t="shared" si="667"/>
        <v>0</v>
      </c>
      <c r="M445" s="1137"/>
      <c r="N445" s="1137"/>
      <c r="O445" s="1137">
        <f t="shared" si="668"/>
        <v>0</v>
      </c>
      <c r="P445" s="1137"/>
      <c r="Q445" s="1137"/>
      <c r="R445" s="1137">
        <f t="shared" si="669"/>
        <v>0</v>
      </c>
      <c r="S445" s="1137"/>
      <c r="T445" s="1137"/>
      <c r="U445" s="1137">
        <f t="shared" si="670"/>
        <v>0</v>
      </c>
      <c r="V445" s="1137"/>
      <c r="W445" s="1137"/>
      <c r="X445" s="1137">
        <f t="shared" si="671"/>
        <v>0</v>
      </c>
      <c r="Y445" s="1137"/>
      <c r="Z445" s="1137"/>
      <c r="AA445" s="1159">
        <f t="shared" si="657"/>
        <v>0</v>
      </c>
      <c r="AB445" s="1159">
        <f t="shared" si="658"/>
        <v>0</v>
      </c>
    </row>
    <row r="446" spans="2:28" s="1134" customFormat="1" ht="12.75" customHeight="1" x14ac:dyDescent="0.2">
      <c r="B446" s="1564"/>
      <c r="C446" s="1138"/>
      <c r="D446" s="1565" t="s">
        <v>448</v>
      </c>
      <c r="E446" s="1139"/>
      <c r="F446" s="1140"/>
      <c r="G446" s="1160">
        <f>+E446*F446</f>
        <v>0</v>
      </c>
      <c r="H446" s="1149"/>
      <c r="I446" s="1142">
        <f t="shared" si="666"/>
        <v>0</v>
      </c>
      <c r="J446" s="1142"/>
      <c r="K446" s="1142"/>
      <c r="L446" s="1142">
        <f t="shared" si="667"/>
        <v>0</v>
      </c>
      <c r="M446" s="1142"/>
      <c r="N446" s="1142"/>
      <c r="O446" s="1142">
        <f t="shared" si="668"/>
        <v>0</v>
      </c>
      <c r="P446" s="1142"/>
      <c r="Q446" s="1142"/>
      <c r="R446" s="1142">
        <f t="shared" si="669"/>
        <v>0</v>
      </c>
      <c r="S446" s="1142"/>
      <c r="T446" s="1142"/>
      <c r="U446" s="1142">
        <f t="shared" si="670"/>
        <v>0</v>
      </c>
      <c r="V446" s="1142"/>
      <c r="W446" s="1142"/>
      <c r="X446" s="1142">
        <f t="shared" si="671"/>
        <v>0</v>
      </c>
      <c r="Y446" s="1142"/>
      <c r="Z446" s="1142"/>
      <c r="AA446" s="1159">
        <f t="shared" si="657"/>
        <v>0</v>
      </c>
      <c r="AB446" s="1159">
        <f t="shared" si="658"/>
        <v>0</v>
      </c>
    </row>
    <row r="447" spans="2:28" s="1134" customFormat="1" ht="12.75" customHeight="1" x14ac:dyDescent="0.2">
      <c r="B447" s="1564"/>
      <c r="C447" s="1138"/>
      <c r="D447" s="1565" t="s">
        <v>448</v>
      </c>
      <c r="E447" s="1139"/>
      <c r="F447" s="1140"/>
      <c r="G447" s="1160">
        <f>+E447*F447</f>
        <v>0</v>
      </c>
      <c r="H447" s="1149"/>
      <c r="I447" s="1142">
        <f t="shared" si="666"/>
        <v>0</v>
      </c>
      <c r="J447" s="1142"/>
      <c r="K447" s="1142"/>
      <c r="L447" s="1142">
        <f t="shared" si="667"/>
        <v>0</v>
      </c>
      <c r="M447" s="1142"/>
      <c r="N447" s="1142"/>
      <c r="O447" s="1142">
        <f t="shared" si="668"/>
        <v>0</v>
      </c>
      <c r="P447" s="1142"/>
      <c r="Q447" s="1142"/>
      <c r="R447" s="1142">
        <f t="shared" si="669"/>
        <v>0</v>
      </c>
      <c r="S447" s="1142"/>
      <c r="T447" s="1142"/>
      <c r="U447" s="1142">
        <f t="shared" si="670"/>
        <v>0</v>
      </c>
      <c r="V447" s="1142"/>
      <c r="W447" s="1142"/>
      <c r="X447" s="1142">
        <f t="shared" si="671"/>
        <v>0</v>
      </c>
      <c r="Y447" s="1142"/>
      <c r="Z447" s="1142"/>
      <c r="AA447" s="1159">
        <f t="shared" si="657"/>
        <v>0</v>
      </c>
      <c r="AB447" s="1159">
        <f t="shared" si="658"/>
        <v>0</v>
      </c>
    </row>
    <row r="448" spans="2:28" s="1134" customFormat="1" ht="12.75" customHeight="1" x14ac:dyDescent="0.2">
      <c r="B448" s="1563"/>
      <c r="C448" s="1143"/>
      <c r="D448" s="1566" t="s">
        <v>448</v>
      </c>
      <c r="E448" s="1144"/>
      <c r="F448" s="1145"/>
      <c r="G448" s="1161">
        <f>+E448*F448</f>
        <v>0</v>
      </c>
      <c r="H448" s="1150"/>
      <c r="I448" s="1147">
        <f t="shared" si="666"/>
        <v>0</v>
      </c>
      <c r="J448" s="1147"/>
      <c r="K448" s="1147"/>
      <c r="L448" s="1147">
        <f t="shared" si="667"/>
        <v>0</v>
      </c>
      <c r="M448" s="1147"/>
      <c r="N448" s="1147"/>
      <c r="O448" s="1147">
        <f t="shared" si="668"/>
        <v>0</v>
      </c>
      <c r="P448" s="1147"/>
      <c r="Q448" s="1147"/>
      <c r="R448" s="1147">
        <f t="shared" si="669"/>
        <v>0</v>
      </c>
      <c r="S448" s="1147"/>
      <c r="T448" s="1147"/>
      <c r="U448" s="1147">
        <f t="shared" si="670"/>
        <v>0</v>
      </c>
      <c r="V448" s="1147"/>
      <c r="W448" s="1147"/>
      <c r="X448" s="1147">
        <f t="shared" si="671"/>
        <v>0</v>
      </c>
      <c r="Y448" s="1147"/>
      <c r="Z448" s="1147"/>
      <c r="AA448" s="1159">
        <f t="shared" si="657"/>
        <v>0</v>
      </c>
      <c r="AB448" s="1159">
        <f t="shared" si="658"/>
        <v>0</v>
      </c>
    </row>
    <row r="449" spans="2:28" s="1134" customFormat="1" ht="12.75" customHeight="1" x14ac:dyDescent="0.15">
      <c r="B449" s="1135" t="s">
        <v>419</v>
      </c>
      <c r="C449" s="286" t="s">
        <v>671</v>
      </c>
      <c r="D449" s="14"/>
      <c r="E449" s="1136"/>
      <c r="F449" s="1137"/>
      <c r="G449" s="623">
        <f t="shared" ref="G449:Z449" si="672">SUM(G450:G454)</f>
        <v>0</v>
      </c>
      <c r="H449" s="16">
        <f t="shared" si="672"/>
        <v>0</v>
      </c>
      <c r="I449" s="16">
        <f t="shared" si="672"/>
        <v>0</v>
      </c>
      <c r="J449" s="16">
        <f t="shared" si="672"/>
        <v>0</v>
      </c>
      <c r="K449" s="16">
        <f t="shared" si="672"/>
        <v>0</v>
      </c>
      <c r="L449" s="16">
        <f t="shared" si="672"/>
        <v>0</v>
      </c>
      <c r="M449" s="16">
        <f t="shared" si="672"/>
        <v>0</v>
      </c>
      <c r="N449" s="16">
        <f t="shared" si="672"/>
        <v>0</v>
      </c>
      <c r="O449" s="16">
        <f t="shared" si="672"/>
        <v>0</v>
      </c>
      <c r="P449" s="16">
        <f t="shared" si="672"/>
        <v>0</v>
      </c>
      <c r="Q449" s="16">
        <f t="shared" si="672"/>
        <v>0</v>
      </c>
      <c r="R449" s="16">
        <f t="shared" si="672"/>
        <v>0</v>
      </c>
      <c r="S449" s="16">
        <f t="shared" si="672"/>
        <v>0</v>
      </c>
      <c r="T449" s="16">
        <f t="shared" si="672"/>
        <v>0</v>
      </c>
      <c r="U449" s="16">
        <f t="shared" si="672"/>
        <v>0</v>
      </c>
      <c r="V449" s="16">
        <f t="shared" si="672"/>
        <v>0</v>
      </c>
      <c r="W449" s="16">
        <f t="shared" si="672"/>
        <v>0</v>
      </c>
      <c r="X449" s="16">
        <f t="shared" si="672"/>
        <v>0</v>
      </c>
      <c r="Y449" s="16">
        <f t="shared" si="672"/>
        <v>0</v>
      </c>
      <c r="Z449" s="16">
        <f t="shared" si="672"/>
        <v>0</v>
      </c>
      <c r="AA449" s="1159">
        <f t="shared" si="657"/>
        <v>0</v>
      </c>
      <c r="AB449" s="1159">
        <f t="shared" si="658"/>
        <v>0</v>
      </c>
    </row>
    <row r="450" spans="2:28" s="1134" customFormat="1" ht="12.75" customHeight="1" x14ac:dyDescent="0.2">
      <c r="B450" s="1564"/>
      <c r="C450" s="1138"/>
      <c r="D450" s="1565" t="s">
        <v>448</v>
      </c>
      <c r="E450" s="1139"/>
      <c r="F450" s="1140"/>
      <c r="G450" s="1160">
        <f>+E450*F450</f>
        <v>0</v>
      </c>
      <c r="H450" s="1137"/>
      <c r="I450" s="1148">
        <f t="shared" si="666"/>
        <v>0</v>
      </c>
      <c r="J450" s="1137"/>
      <c r="K450" s="1137"/>
      <c r="L450" s="1148">
        <f t="shared" ref="L450:L454" si="673">M450+N450</f>
        <v>0</v>
      </c>
      <c r="M450" s="1137"/>
      <c r="N450" s="1137"/>
      <c r="O450" s="1148">
        <f t="shared" ref="O450:O454" si="674">P450+Q450</f>
        <v>0</v>
      </c>
      <c r="P450" s="1137"/>
      <c r="Q450" s="1137"/>
      <c r="R450" s="1148">
        <f t="shared" ref="R450:R454" si="675">S450+T450</f>
        <v>0</v>
      </c>
      <c r="S450" s="1137"/>
      <c r="T450" s="1137"/>
      <c r="U450" s="1148">
        <f t="shared" ref="U450:U454" si="676">V450+W450</f>
        <v>0</v>
      </c>
      <c r="V450" s="1137"/>
      <c r="W450" s="1137"/>
      <c r="X450" s="1148">
        <f t="shared" ref="X450:X454" si="677">Y450+Z450</f>
        <v>0</v>
      </c>
      <c r="Y450" s="1137"/>
      <c r="Z450" s="1137"/>
      <c r="AA450" s="1159">
        <f t="shared" si="657"/>
        <v>0</v>
      </c>
      <c r="AB450" s="1159">
        <f t="shared" si="658"/>
        <v>0</v>
      </c>
    </row>
    <row r="451" spans="2:28" s="1134" customFormat="1" ht="12.75" customHeight="1" x14ac:dyDescent="0.2">
      <c r="B451" s="1564"/>
      <c r="C451" s="1138"/>
      <c r="D451" s="1565" t="s">
        <v>448</v>
      </c>
      <c r="E451" s="1139"/>
      <c r="F451" s="1140"/>
      <c r="G451" s="1160">
        <f>+E451*F451</f>
        <v>0</v>
      </c>
      <c r="H451" s="1137"/>
      <c r="I451" s="1137">
        <f t="shared" si="666"/>
        <v>0</v>
      </c>
      <c r="J451" s="1137"/>
      <c r="K451" s="1137"/>
      <c r="L451" s="1137">
        <f t="shared" si="673"/>
        <v>0</v>
      </c>
      <c r="M451" s="1137"/>
      <c r="N451" s="1137"/>
      <c r="O451" s="1137">
        <f t="shared" si="674"/>
        <v>0</v>
      </c>
      <c r="P451" s="1137"/>
      <c r="Q451" s="1137"/>
      <c r="R451" s="1137">
        <f t="shared" si="675"/>
        <v>0</v>
      </c>
      <c r="S451" s="1137"/>
      <c r="T451" s="1137"/>
      <c r="U451" s="1137">
        <f t="shared" si="676"/>
        <v>0</v>
      </c>
      <c r="V451" s="1137"/>
      <c r="W451" s="1137"/>
      <c r="X451" s="1137">
        <f t="shared" si="677"/>
        <v>0</v>
      </c>
      <c r="Y451" s="1137"/>
      <c r="Z451" s="1137"/>
      <c r="AA451" s="1159">
        <f t="shared" si="657"/>
        <v>0</v>
      </c>
      <c r="AB451" s="1159">
        <f t="shared" si="658"/>
        <v>0</v>
      </c>
    </row>
    <row r="452" spans="2:28" s="1134" customFormat="1" ht="12.75" customHeight="1" x14ac:dyDescent="0.2">
      <c r="B452" s="1564"/>
      <c r="C452" s="1138"/>
      <c r="D452" s="1565" t="s">
        <v>448</v>
      </c>
      <c r="E452" s="1139"/>
      <c r="F452" s="1140"/>
      <c r="G452" s="1160">
        <f>+E452*F452</f>
        <v>0</v>
      </c>
      <c r="H452" s="1141"/>
      <c r="I452" s="1142">
        <f t="shared" si="666"/>
        <v>0</v>
      </c>
      <c r="J452" s="1142"/>
      <c r="K452" s="1142"/>
      <c r="L452" s="1142">
        <f t="shared" si="673"/>
        <v>0</v>
      </c>
      <c r="M452" s="1142"/>
      <c r="N452" s="1142"/>
      <c r="O452" s="1142">
        <f t="shared" si="674"/>
        <v>0</v>
      </c>
      <c r="P452" s="1142"/>
      <c r="Q452" s="1142"/>
      <c r="R452" s="1142">
        <f t="shared" si="675"/>
        <v>0</v>
      </c>
      <c r="S452" s="1142"/>
      <c r="T452" s="1142"/>
      <c r="U452" s="1142">
        <f t="shared" si="676"/>
        <v>0</v>
      </c>
      <c r="V452" s="1142"/>
      <c r="W452" s="1142"/>
      <c r="X452" s="1142">
        <f t="shared" si="677"/>
        <v>0</v>
      </c>
      <c r="Y452" s="1142"/>
      <c r="Z452" s="1142"/>
      <c r="AA452" s="1159">
        <f t="shared" si="657"/>
        <v>0</v>
      </c>
      <c r="AB452" s="1159">
        <f t="shared" si="658"/>
        <v>0</v>
      </c>
    </row>
    <row r="453" spans="2:28" s="1134" customFormat="1" ht="12.75" customHeight="1" x14ac:dyDescent="0.2">
      <c r="B453" s="1564"/>
      <c r="C453" s="1138"/>
      <c r="D453" s="1565" t="s">
        <v>448</v>
      </c>
      <c r="E453" s="1139"/>
      <c r="F453" s="1140"/>
      <c r="G453" s="1160">
        <f>+E453*F453</f>
        <v>0</v>
      </c>
      <c r="H453" s="1141"/>
      <c r="I453" s="1142">
        <f t="shared" si="666"/>
        <v>0</v>
      </c>
      <c r="J453" s="1142"/>
      <c r="K453" s="1142"/>
      <c r="L453" s="1142">
        <f t="shared" si="673"/>
        <v>0</v>
      </c>
      <c r="M453" s="1142"/>
      <c r="N453" s="1142"/>
      <c r="O453" s="1142">
        <f t="shared" si="674"/>
        <v>0</v>
      </c>
      <c r="P453" s="1142"/>
      <c r="Q453" s="1142"/>
      <c r="R453" s="1142">
        <f t="shared" si="675"/>
        <v>0</v>
      </c>
      <c r="S453" s="1142"/>
      <c r="T453" s="1142"/>
      <c r="U453" s="1142">
        <f t="shared" si="676"/>
        <v>0</v>
      </c>
      <c r="V453" s="1142"/>
      <c r="W453" s="1142"/>
      <c r="X453" s="1142">
        <f t="shared" si="677"/>
        <v>0</v>
      </c>
      <c r="Y453" s="1142"/>
      <c r="Z453" s="1142"/>
      <c r="AA453" s="1159">
        <f t="shared" si="657"/>
        <v>0</v>
      </c>
      <c r="AB453" s="1159">
        <f t="shared" si="658"/>
        <v>0</v>
      </c>
    </row>
    <row r="454" spans="2:28" s="1134" customFormat="1" ht="12.75" customHeight="1" x14ac:dyDescent="0.2">
      <c r="B454" s="1563"/>
      <c r="C454" s="1143"/>
      <c r="D454" s="1566" t="s">
        <v>448</v>
      </c>
      <c r="E454" s="1144"/>
      <c r="F454" s="1145"/>
      <c r="G454" s="1161">
        <f>+E454*F454</f>
        <v>0</v>
      </c>
      <c r="H454" s="1146"/>
      <c r="I454" s="1147">
        <f t="shared" si="666"/>
        <v>0</v>
      </c>
      <c r="J454" s="1147"/>
      <c r="K454" s="1147"/>
      <c r="L454" s="1147">
        <f t="shared" si="673"/>
        <v>0</v>
      </c>
      <c r="M454" s="1147"/>
      <c r="N454" s="1147"/>
      <c r="O454" s="1147">
        <f t="shared" si="674"/>
        <v>0</v>
      </c>
      <c r="P454" s="1147"/>
      <c r="Q454" s="1147"/>
      <c r="R454" s="1147">
        <f t="shared" si="675"/>
        <v>0</v>
      </c>
      <c r="S454" s="1147"/>
      <c r="T454" s="1147"/>
      <c r="U454" s="1147">
        <f t="shared" si="676"/>
        <v>0</v>
      </c>
      <c r="V454" s="1147"/>
      <c r="W454" s="1147"/>
      <c r="X454" s="1147">
        <f t="shared" si="677"/>
        <v>0</v>
      </c>
      <c r="Y454" s="1147"/>
      <c r="Z454" s="1147"/>
      <c r="AA454" s="1159">
        <f t="shared" si="657"/>
        <v>0</v>
      </c>
      <c r="AB454" s="1159">
        <f t="shared" si="658"/>
        <v>0</v>
      </c>
    </row>
    <row r="455" spans="2:28" s="1134" customFormat="1" ht="12.75" customHeight="1" x14ac:dyDescent="0.15">
      <c r="B455" s="1135" t="s">
        <v>419</v>
      </c>
      <c r="C455" s="286" t="s">
        <v>672</v>
      </c>
      <c r="D455" s="14"/>
      <c r="E455" s="1136"/>
      <c r="F455" s="1137"/>
      <c r="G455" s="623">
        <f t="shared" ref="G455:I455" si="678">SUM(G456:G460)</f>
        <v>0</v>
      </c>
      <c r="H455" s="16">
        <f t="shared" si="678"/>
        <v>0</v>
      </c>
      <c r="I455" s="16">
        <f t="shared" si="678"/>
        <v>0</v>
      </c>
      <c r="J455" s="16">
        <f t="shared" ref="J455:K455" si="679">SUM(J456:J460)</f>
        <v>0</v>
      </c>
      <c r="K455" s="16">
        <f t="shared" si="679"/>
        <v>0</v>
      </c>
      <c r="L455" s="16">
        <f t="shared" ref="L455" si="680">SUM(L456:L460)</f>
        <v>0</v>
      </c>
      <c r="M455" s="16">
        <f t="shared" ref="M455:N455" si="681">SUM(M456:M460)</f>
        <v>0</v>
      </c>
      <c r="N455" s="16">
        <f t="shared" si="681"/>
        <v>0</v>
      </c>
      <c r="O455" s="16">
        <f t="shared" ref="O455" si="682">SUM(O456:O460)</f>
        <v>0</v>
      </c>
      <c r="P455" s="16">
        <f t="shared" ref="P455:Q455" si="683">SUM(P456:P460)</f>
        <v>0</v>
      </c>
      <c r="Q455" s="16">
        <f t="shared" si="683"/>
        <v>0</v>
      </c>
      <c r="R455" s="16">
        <f t="shared" ref="R455" si="684">SUM(R456:R460)</f>
        <v>0</v>
      </c>
      <c r="S455" s="16">
        <f t="shared" ref="S455:T455" si="685">SUM(S456:S460)</f>
        <v>0</v>
      </c>
      <c r="T455" s="16">
        <f t="shared" si="685"/>
        <v>0</v>
      </c>
      <c r="U455" s="16">
        <f t="shared" ref="U455" si="686">SUM(U456:U460)</f>
        <v>0</v>
      </c>
      <c r="V455" s="16">
        <f t="shared" ref="V455:W455" si="687">SUM(V456:V460)</f>
        <v>0</v>
      </c>
      <c r="W455" s="16">
        <f t="shared" si="687"/>
        <v>0</v>
      </c>
      <c r="X455" s="16">
        <f t="shared" ref="X455" si="688">SUM(X456:X460)</f>
        <v>0</v>
      </c>
      <c r="Y455" s="16">
        <f t="shared" ref="Y455:Z455" si="689">SUM(Y456:Y460)</f>
        <v>0</v>
      </c>
      <c r="Z455" s="16">
        <f t="shared" si="689"/>
        <v>0</v>
      </c>
      <c r="AA455" s="1159">
        <f t="shared" si="657"/>
        <v>0</v>
      </c>
      <c r="AB455" s="1159">
        <f t="shared" si="658"/>
        <v>0</v>
      </c>
    </row>
    <row r="456" spans="2:28" s="1134" customFormat="1" ht="12.75" customHeight="1" x14ac:dyDescent="0.2">
      <c r="B456" s="1564"/>
      <c r="C456" s="1138"/>
      <c r="D456" s="1565" t="s">
        <v>448</v>
      </c>
      <c r="E456" s="1139"/>
      <c r="F456" s="1140"/>
      <c r="G456" s="1160">
        <f>+E456*F456</f>
        <v>0</v>
      </c>
      <c r="H456" s="1137"/>
      <c r="I456" s="1148">
        <f t="shared" si="666"/>
        <v>0</v>
      </c>
      <c r="J456" s="1142"/>
      <c r="K456" s="1142"/>
      <c r="L456" s="1148">
        <f t="shared" ref="L456:L460" si="690">M456+N456</f>
        <v>0</v>
      </c>
      <c r="M456" s="1142"/>
      <c r="N456" s="1142"/>
      <c r="O456" s="1148">
        <f t="shared" ref="O456:O460" si="691">P456+Q456</f>
        <v>0</v>
      </c>
      <c r="P456" s="1142"/>
      <c r="Q456" s="1142"/>
      <c r="R456" s="1148">
        <f t="shared" ref="R456:R460" si="692">S456+T456</f>
        <v>0</v>
      </c>
      <c r="S456" s="1142"/>
      <c r="T456" s="1142"/>
      <c r="U456" s="1148">
        <f t="shared" ref="U456:U460" si="693">V456+W456</f>
        <v>0</v>
      </c>
      <c r="V456" s="1142"/>
      <c r="W456" s="1142"/>
      <c r="X456" s="1148">
        <f t="shared" ref="X456:X460" si="694">Y456+Z456</f>
        <v>0</v>
      </c>
      <c r="Y456" s="1142"/>
      <c r="Z456" s="1142"/>
      <c r="AA456" s="1159">
        <f t="shared" si="657"/>
        <v>0</v>
      </c>
      <c r="AB456" s="1159">
        <f t="shared" si="658"/>
        <v>0</v>
      </c>
    </row>
    <row r="457" spans="2:28" s="1134" customFormat="1" ht="12.75" customHeight="1" x14ac:dyDescent="0.2">
      <c r="B457" s="1564"/>
      <c r="C457" s="1138"/>
      <c r="D457" s="1565" t="s">
        <v>448</v>
      </c>
      <c r="E457" s="1139"/>
      <c r="F457" s="1140"/>
      <c r="G457" s="1160">
        <f>+E457*F457</f>
        <v>0</v>
      </c>
      <c r="H457" s="1137"/>
      <c r="I457" s="1137">
        <f t="shared" si="666"/>
        <v>0</v>
      </c>
      <c r="J457" s="1142"/>
      <c r="K457" s="1142"/>
      <c r="L457" s="1137">
        <f t="shared" si="690"/>
        <v>0</v>
      </c>
      <c r="M457" s="1142"/>
      <c r="N457" s="1142"/>
      <c r="O457" s="1137">
        <f t="shared" si="691"/>
        <v>0</v>
      </c>
      <c r="P457" s="1142"/>
      <c r="Q457" s="1142"/>
      <c r="R457" s="1137">
        <f t="shared" si="692"/>
        <v>0</v>
      </c>
      <c r="S457" s="1142"/>
      <c r="T457" s="1142"/>
      <c r="U457" s="1137">
        <f t="shared" si="693"/>
        <v>0</v>
      </c>
      <c r="V457" s="1142"/>
      <c r="W457" s="1142"/>
      <c r="X457" s="1137">
        <f t="shared" si="694"/>
        <v>0</v>
      </c>
      <c r="Y457" s="1142"/>
      <c r="Z457" s="1142"/>
      <c r="AA457" s="1159">
        <f t="shared" si="657"/>
        <v>0</v>
      </c>
      <c r="AB457" s="1159">
        <f t="shared" si="658"/>
        <v>0</v>
      </c>
    </row>
    <row r="458" spans="2:28" s="1134" customFormat="1" ht="12.75" customHeight="1" x14ac:dyDescent="0.2">
      <c r="B458" s="1564"/>
      <c r="C458" s="1138"/>
      <c r="D458" s="1565" t="s">
        <v>448</v>
      </c>
      <c r="E458" s="1139"/>
      <c r="F458" s="1140"/>
      <c r="G458" s="1160">
        <f>+E458*F458</f>
        <v>0</v>
      </c>
      <c r="H458" s="1141"/>
      <c r="I458" s="1142">
        <f t="shared" si="666"/>
        <v>0</v>
      </c>
      <c r="J458" s="1142"/>
      <c r="K458" s="1142"/>
      <c r="L458" s="1142">
        <f t="shared" si="690"/>
        <v>0</v>
      </c>
      <c r="M458" s="1142"/>
      <c r="N458" s="1142"/>
      <c r="O458" s="1142">
        <f t="shared" si="691"/>
        <v>0</v>
      </c>
      <c r="P458" s="1142"/>
      <c r="Q458" s="1142"/>
      <c r="R458" s="1142">
        <f t="shared" si="692"/>
        <v>0</v>
      </c>
      <c r="S458" s="1142"/>
      <c r="T458" s="1142"/>
      <c r="U458" s="1142">
        <f t="shared" si="693"/>
        <v>0</v>
      </c>
      <c r="V458" s="1142"/>
      <c r="W458" s="1142"/>
      <c r="X458" s="1142">
        <f t="shared" si="694"/>
        <v>0</v>
      </c>
      <c r="Y458" s="1142"/>
      <c r="Z458" s="1142"/>
      <c r="AA458" s="1159">
        <f t="shared" si="657"/>
        <v>0</v>
      </c>
      <c r="AB458" s="1159">
        <f t="shared" si="658"/>
        <v>0</v>
      </c>
    </row>
    <row r="459" spans="2:28" s="1134" customFormat="1" ht="12.75" customHeight="1" x14ac:dyDescent="0.2">
      <c r="B459" s="1564"/>
      <c r="C459" s="1138"/>
      <c r="D459" s="1565" t="s">
        <v>448</v>
      </c>
      <c r="E459" s="1139"/>
      <c r="F459" s="1140"/>
      <c r="G459" s="1160">
        <f>+E459*F459</f>
        <v>0</v>
      </c>
      <c r="H459" s="1141"/>
      <c r="I459" s="1142">
        <f t="shared" si="666"/>
        <v>0</v>
      </c>
      <c r="J459" s="1142"/>
      <c r="K459" s="1142"/>
      <c r="L459" s="1142">
        <f t="shared" si="690"/>
        <v>0</v>
      </c>
      <c r="M459" s="1142"/>
      <c r="N459" s="1142"/>
      <c r="O459" s="1142">
        <f t="shared" si="691"/>
        <v>0</v>
      </c>
      <c r="P459" s="1142"/>
      <c r="Q459" s="1142"/>
      <c r="R459" s="1142">
        <f t="shared" si="692"/>
        <v>0</v>
      </c>
      <c r="S459" s="1142"/>
      <c r="T459" s="1142"/>
      <c r="U459" s="1142">
        <f t="shared" si="693"/>
        <v>0</v>
      </c>
      <c r="V459" s="1142"/>
      <c r="W459" s="1142"/>
      <c r="X459" s="1142">
        <f t="shared" si="694"/>
        <v>0</v>
      </c>
      <c r="Y459" s="1142"/>
      <c r="Z459" s="1142"/>
      <c r="AA459" s="1159">
        <f t="shared" si="657"/>
        <v>0</v>
      </c>
      <c r="AB459" s="1159">
        <f t="shared" si="658"/>
        <v>0</v>
      </c>
    </row>
    <row r="460" spans="2:28" s="1134" customFormat="1" ht="12.75" customHeight="1" x14ac:dyDescent="0.2">
      <c r="B460" s="1563"/>
      <c r="C460" s="1143"/>
      <c r="D460" s="1566" t="s">
        <v>448</v>
      </c>
      <c r="E460" s="1144"/>
      <c r="F460" s="1145"/>
      <c r="G460" s="1161">
        <f>+E460*F460</f>
        <v>0</v>
      </c>
      <c r="H460" s="1146"/>
      <c r="I460" s="1147">
        <f t="shared" si="666"/>
        <v>0</v>
      </c>
      <c r="J460" s="1147"/>
      <c r="K460" s="1147"/>
      <c r="L460" s="1147">
        <f t="shared" si="690"/>
        <v>0</v>
      </c>
      <c r="M460" s="1147"/>
      <c r="N460" s="1147"/>
      <c r="O460" s="1147">
        <f t="shared" si="691"/>
        <v>0</v>
      </c>
      <c r="P460" s="1147"/>
      <c r="Q460" s="1147"/>
      <c r="R460" s="1147">
        <f t="shared" si="692"/>
        <v>0</v>
      </c>
      <c r="S460" s="1147"/>
      <c r="T460" s="1147"/>
      <c r="U460" s="1147">
        <f t="shared" si="693"/>
        <v>0</v>
      </c>
      <c r="V460" s="1147"/>
      <c r="W460" s="1147"/>
      <c r="X460" s="1147">
        <f t="shared" si="694"/>
        <v>0</v>
      </c>
      <c r="Y460" s="1147"/>
      <c r="Z460" s="1147"/>
      <c r="AA460" s="1159">
        <f t="shared" si="657"/>
        <v>0</v>
      </c>
      <c r="AB460" s="1159">
        <f t="shared" si="658"/>
        <v>0</v>
      </c>
    </row>
    <row r="461" spans="2:28" s="1134" customFormat="1" ht="12.75" customHeight="1" x14ac:dyDescent="0.15">
      <c r="B461" s="1135" t="s">
        <v>419</v>
      </c>
      <c r="C461" s="286" t="s">
        <v>673</v>
      </c>
      <c r="D461" s="14"/>
      <c r="E461" s="1136"/>
      <c r="F461" s="1137"/>
      <c r="G461" s="623">
        <f t="shared" ref="G461:I461" si="695">SUM(G462:G466)</f>
        <v>0</v>
      </c>
      <c r="H461" s="16">
        <f t="shared" si="695"/>
        <v>0</v>
      </c>
      <c r="I461" s="16">
        <f t="shared" si="695"/>
        <v>0</v>
      </c>
      <c r="J461" s="20">
        <f t="shared" ref="J461:K461" si="696">SUM(J462:J466)</f>
        <v>0</v>
      </c>
      <c r="K461" s="20">
        <f t="shared" si="696"/>
        <v>0</v>
      </c>
      <c r="L461" s="16">
        <f t="shared" ref="L461" si="697">SUM(L462:L466)</f>
        <v>0</v>
      </c>
      <c r="M461" s="20">
        <f t="shared" ref="M461:N461" si="698">SUM(M462:M466)</f>
        <v>0</v>
      </c>
      <c r="N461" s="20">
        <f t="shared" si="698"/>
        <v>0</v>
      </c>
      <c r="O461" s="16">
        <f t="shared" ref="O461" si="699">SUM(O462:O466)</f>
        <v>0</v>
      </c>
      <c r="P461" s="20">
        <f t="shared" ref="P461:Q461" si="700">SUM(P462:P466)</f>
        <v>0</v>
      </c>
      <c r="Q461" s="20">
        <f t="shared" si="700"/>
        <v>0</v>
      </c>
      <c r="R461" s="16">
        <f t="shared" ref="R461" si="701">SUM(R462:R466)</f>
        <v>0</v>
      </c>
      <c r="S461" s="20">
        <f t="shared" ref="S461:T461" si="702">SUM(S462:S466)</f>
        <v>0</v>
      </c>
      <c r="T461" s="20">
        <f t="shared" si="702"/>
        <v>0</v>
      </c>
      <c r="U461" s="16">
        <f t="shared" ref="U461" si="703">SUM(U462:U466)</f>
        <v>0</v>
      </c>
      <c r="V461" s="20">
        <f t="shared" ref="V461:W461" si="704">SUM(V462:V466)</f>
        <v>0</v>
      </c>
      <c r="W461" s="20">
        <f t="shared" si="704"/>
        <v>0</v>
      </c>
      <c r="X461" s="16">
        <f t="shared" ref="X461" si="705">SUM(X462:X466)</f>
        <v>0</v>
      </c>
      <c r="Y461" s="20">
        <f t="shared" ref="Y461:Z461" si="706">SUM(Y462:Y466)</f>
        <v>0</v>
      </c>
      <c r="Z461" s="20">
        <f t="shared" si="706"/>
        <v>0</v>
      </c>
      <c r="AA461" s="1159">
        <f t="shared" si="657"/>
        <v>0</v>
      </c>
      <c r="AB461" s="1159">
        <f t="shared" si="658"/>
        <v>0</v>
      </c>
    </row>
    <row r="462" spans="2:28" s="1134" customFormat="1" ht="12.75" customHeight="1" x14ac:dyDescent="0.2">
      <c r="B462" s="1564"/>
      <c r="C462" s="1138"/>
      <c r="D462" s="1565" t="s">
        <v>448</v>
      </c>
      <c r="E462" s="1139"/>
      <c r="F462" s="1140"/>
      <c r="G462" s="1160">
        <f>+E462*F462</f>
        <v>0</v>
      </c>
      <c r="H462" s="1137"/>
      <c r="I462" s="1148">
        <f t="shared" si="666"/>
        <v>0</v>
      </c>
      <c r="J462" s="1137"/>
      <c r="K462" s="1137"/>
      <c r="L462" s="1148">
        <f t="shared" ref="L462:L466" si="707">M462+N462</f>
        <v>0</v>
      </c>
      <c r="M462" s="1137"/>
      <c r="N462" s="1137"/>
      <c r="O462" s="1148">
        <f t="shared" ref="O462:O466" si="708">P462+Q462</f>
        <v>0</v>
      </c>
      <c r="P462" s="1137"/>
      <c r="Q462" s="1137"/>
      <c r="R462" s="1148">
        <f t="shared" ref="R462:R466" si="709">S462+T462</f>
        <v>0</v>
      </c>
      <c r="S462" s="1137"/>
      <c r="T462" s="1137"/>
      <c r="U462" s="1148">
        <f t="shared" ref="U462:U466" si="710">V462+W462</f>
        <v>0</v>
      </c>
      <c r="V462" s="1137"/>
      <c r="W462" s="1137"/>
      <c r="X462" s="1148">
        <f t="shared" ref="X462:X466" si="711">Y462+Z462</f>
        <v>0</v>
      </c>
      <c r="Y462" s="1137"/>
      <c r="Z462" s="1137"/>
      <c r="AA462" s="1159">
        <f t="shared" si="657"/>
        <v>0</v>
      </c>
      <c r="AB462" s="1159">
        <f t="shared" si="658"/>
        <v>0</v>
      </c>
    </row>
    <row r="463" spans="2:28" s="1134" customFormat="1" ht="12.75" customHeight="1" x14ac:dyDescent="0.2">
      <c r="B463" s="1564"/>
      <c r="C463" s="1138"/>
      <c r="D463" s="1565" t="s">
        <v>448</v>
      </c>
      <c r="E463" s="1139"/>
      <c r="F463" s="1140"/>
      <c r="G463" s="1160">
        <f>+E463*F463</f>
        <v>0</v>
      </c>
      <c r="H463" s="1137"/>
      <c r="I463" s="1137">
        <f t="shared" si="666"/>
        <v>0</v>
      </c>
      <c r="J463" s="1137"/>
      <c r="K463" s="1137"/>
      <c r="L463" s="1137">
        <f t="shared" si="707"/>
        <v>0</v>
      </c>
      <c r="M463" s="1137"/>
      <c r="N463" s="1137"/>
      <c r="O463" s="1137">
        <f t="shared" si="708"/>
        <v>0</v>
      </c>
      <c r="P463" s="1137"/>
      <c r="Q463" s="1137"/>
      <c r="R463" s="1137">
        <f t="shared" si="709"/>
        <v>0</v>
      </c>
      <c r="S463" s="1137"/>
      <c r="T463" s="1137"/>
      <c r="U463" s="1137">
        <f t="shared" si="710"/>
        <v>0</v>
      </c>
      <c r="V463" s="1137"/>
      <c r="W463" s="1137"/>
      <c r="X463" s="1137">
        <f t="shared" si="711"/>
        <v>0</v>
      </c>
      <c r="Y463" s="1137"/>
      <c r="Z463" s="1137"/>
      <c r="AA463" s="1159">
        <f t="shared" si="657"/>
        <v>0</v>
      </c>
      <c r="AB463" s="1159">
        <f t="shared" si="658"/>
        <v>0</v>
      </c>
    </row>
    <row r="464" spans="2:28" s="1134" customFormat="1" ht="12.75" customHeight="1" x14ac:dyDescent="0.2">
      <c r="B464" s="1564"/>
      <c r="C464" s="1138"/>
      <c r="D464" s="1565" t="s">
        <v>448</v>
      </c>
      <c r="E464" s="1139"/>
      <c r="F464" s="1140"/>
      <c r="G464" s="1160">
        <f>+E464*F464</f>
        <v>0</v>
      </c>
      <c r="H464" s="1141"/>
      <c r="I464" s="1142">
        <f t="shared" si="666"/>
        <v>0</v>
      </c>
      <c r="J464" s="1142"/>
      <c r="K464" s="1142"/>
      <c r="L464" s="1142">
        <f t="shared" si="707"/>
        <v>0</v>
      </c>
      <c r="M464" s="1142"/>
      <c r="N464" s="1142"/>
      <c r="O464" s="1142">
        <f t="shared" si="708"/>
        <v>0</v>
      </c>
      <c r="P464" s="1142"/>
      <c r="Q464" s="1142"/>
      <c r="R464" s="1142">
        <f t="shared" si="709"/>
        <v>0</v>
      </c>
      <c r="S464" s="1142"/>
      <c r="T464" s="1142"/>
      <c r="U464" s="1142">
        <f t="shared" si="710"/>
        <v>0</v>
      </c>
      <c r="V464" s="1142"/>
      <c r="W464" s="1142"/>
      <c r="X464" s="1142">
        <f t="shared" si="711"/>
        <v>0</v>
      </c>
      <c r="Y464" s="1142"/>
      <c r="Z464" s="1142"/>
      <c r="AA464" s="1159">
        <f t="shared" si="657"/>
        <v>0</v>
      </c>
      <c r="AB464" s="1159">
        <f t="shared" si="658"/>
        <v>0</v>
      </c>
    </row>
    <row r="465" spans="2:28" s="1134" customFormat="1" ht="12.75" customHeight="1" x14ac:dyDescent="0.2">
      <c r="B465" s="1564"/>
      <c r="C465" s="1138"/>
      <c r="D465" s="1565" t="s">
        <v>448</v>
      </c>
      <c r="E465" s="1139"/>
      <c r="F465" s="1140"/>
      <c r="G465" s="1160">
        <f>+E465*F465</f>
        <v>0</v>
      </c>
      <c r="H465" s="1141"/>
      <c r="I465" s="1142">
        <f t="shared" si="666"/>
        <v>0</v>
      </c>
      <c r="J465" s="1142"/>
      <c r="K465" s="1142"/>
      <c r="L465" s="1142">
        <f t="shared" si="707"/>
        <v>0</v>
      </c>
      <c r="M465" s="1142"/>
      <c r="N465" s="1142"/>
      <c r="O465" s="1142">
        <f t="shared" si="708"/>
        <v>0</v>
      </c>
      <c r="P465" s="1142"/>
      <c r="Q465" s="1142"/>
      <c r="R465" s="1142">
        <f t="shared" si="709"/>
        <v>0</v>
      </c>
      <c r="S465" s="1142"/>
      <c r="T465" s="1142"/>
      <c r="U465" s="1142">
        <f t="shared" si="710"/>
        <v>0</v>
      </c>
      <c r="V465" s="1142"/>
      <c r="W465" s="1142"/>
      <c r="X465" s="1142">
        <f t="shared" si="711"/>
        <v>0</v>
      </c>
      <c r="Y465" s="1142"/>
      <c r="Z465" s="1142"/>
      <c r="AA465" s="1159">
        <f t="shared" si="657"/>
        <v>0</v>
      </c>
      <c r="AB465" s="1159">
        <f t="shared" si="658"/>
        <v>0</v>
      </c>
    </row>
    <row r="466" spans="2:28" s="1134" customFormat="1" ht="12.75" customHeight="1" x14ac:dyDescent="0.2">
      <c r="B466" s="1563"/>
      <c r="C466" s="1143"/>
      <c r="D466" s="1566" t="s">
        <v>448</v>
      </c>
      <c r="E466" s="1144"/>
      <c r="F466" s="1145"/>
      <c r="G466" s="1160">
        <f>+E466*F466</f>
        <v>0</v>
      </c>
      <c r="H466" s="1141"/>
      <c r="I466" s="1147">
        <f t="shared" si="666"/>
        <v>0</v>
      </c>
      <c r="J466" s="1142"/>
      <c r="K466" s="1142"/>
      <c r="L466" s="1147">
        <f t="shared" si="707"/>
        <v>0</v>
      </c>
      <c r="M466" s="1142"/>
      <c r="N466" s="1142"/>
      <c r="O466" s="1147">
        <f t="shared" si="708"/>
        <v>0</v>
      </c>
      <c r="P466" s="1142"/>
      <c r="Q466" s="1142"/>
      <c r="R466" s="1147">
        <f t="shared" si="709"/>
        <v>0</v>
      </c>
      <c r="S466" s="1142"/>
      <c r="T466" s="1142"/>
      <c r="U466" s="1147">
        <f t="shared" si="710"/>
        <v>0</v>
      </c>
      <c r="V466" s="1142"/>
      <c r="W466" s="1142"/>
      <c r="X466" s="1147">
        <f t="shared" si="711"/>
        <v>0</v>
      </c>
      <c r="Y466" s="1142"/>
      <c r="Z466" s="1142"/>
      <c r="AA466" s="1159">
        <f t="shared" si="657"/>
        <v>0</v>
      </c>
      <c r="AB466" s="1159">
        <f t="shared" si="658"/>
        <v>0</v>
      </c>
    </row>
    <row r="467" spans="2:28" s="1151" customFormat="1" ht="26.25" customHeight="1" x14ac:dyDescent="0.15">
      <c r="B467" s="52">
        <f>+'CRONOGRAMA ACTIVIDADES'!C124</f>
        <v>0</v>
      </c>
      <c r="C467" s="232" t="str">
        <f>+'CRONOGRAMA ACTIVIDADES'!B124</f>
        <v>4.3.5</v>
      </c>
      <c r="D467" s="625" t="str">
        <f>+'CRONOGRAMA ACTIVIDADES'!D124</f>
        <v>Unidad medida</v>
      </c>
      <c r="E467" s="626">
        <f>+'CRONOGRAMA ACTIVIDADES'!E124</f>
        <v>0</v>
      </c>
      <c r="F467" s="624"/>
      <c r="G467" s="624">
        <f t="shared" ref="G467:Z467" si="712">+G469+G475+G481+G487+G493</f>
        <v>0</v>
      </c>
      <c r="H467" s="12">
        <f t="shared" si="712"/>
        <v>0</v>
      </c>
      <c r="I467" s="12">
        <f t="shared" si="712"/>
        <v>0</v>
      </c>
      <c r="J467" s="12">
        <f t="shared" si="712"/>
        <v>0</v>
      </c>
      <c r="K467" s="12">
        <f t="shared" si="712"/>
        <v>0</v>
      </c>
      <c r="L467" s="12">
        <f t="shared" si="712"/>
        <v>0</v>
      </c>
      <c r="M467" s="12">
        <f t="shared" si="712"/>
        <v>0</v>
      </c>
      <c r="N467" s="12">
        <f t="shared" si="712"/>
        <v>0</v>
      </c>
      <c r="O467" s="12">
        <f t="shared" si="712"/>
        <v>0</v>
      </c>
      <c r="P467" s="12">
        <f t="shared" si="712"/>
        <v>0</v>
      </c>
      <c r="Q467" s="12">
        <f t="shared" si="712"/>
        <v>0</v>
      </c>
      <c r="R467" s="12">
        <f t="shared" si="712"/>
        <v>0</v>
      </c>
      <c r="S467" s="12">
        <f t="shared" si="712"/>
        <v>0</v>
      </c>
      <c r="T467" s="12">
        <f t="shared" si="712"/>
        <v>0</v>
      </c>
      <c r="U467" s="12">
        <f t="shared" si="712"/>
        <v>0</v>
      </c>
      <c r="V467" s="12">
        <f t="shared" si="712"/>
        <v>0</v>
      </c>
      <c r="W467" s="12">
        <f t="shared" si="712"/>
        <v>0</v>
      </c>
      <c r="X467" s="12">
        <f t="shared" si="712"/>
        <v>0</v>
      </c>
      <c r="Y467" s="12">
        <f t="shared" si="712"/>
        <v>0</v>
      </c>
      <c r="Z467" s="12">
        <f t="shared" si="712"/>
        <v>0</v>
      </c>
      <c r="AA467" s="1159">
        <f>X467+U467+R467+O467+L467+I467+H467</f>
        <v>0</v>
      </c>
      <c r="AB467" s="1159">
        <f>+AA467-G467</f>
        <v>0</v>
      </c>
    </row>
    <row r="468" spans="2:28" s="1134" customFormat="1" ht="26.25" customHeight="1" x14ac:dyDescent="0.15">
      <c r="B468" s="633" t="s">
        <v>768</v>
      </c>
      <c r="C468" s="634"/>
      <c r="D468" s="2014"/>
      <c r="E468" s="2015"/>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6"/>
      <c r="AA468" s="1163"/>
      <c r="AB468" s="1163"/>
    </row>
    <row r="469" spans="2:28" s="1134" customFormat="1" ht="12.75" customHeight="1" x14ac:dyDescent="0.15">
      <c r="B469" s="1135" t="s">
        <v>419</v>
      </c>
      <c r="C469" s="286" t="s">
        <v>674</v>
      </c>
      <c r="D469" s="14"/>
      <c r="E469" s="1136"/>
      <c r="F469" s="1137"/>
      <c r="G469" s="623">
        <f t="shared" ref="G469:I469" si="713">SUM(G470:G474)</f>
        <v>0</v>
      </c>
      <c r="H469" s="16">
        <f t="shared" si="713"/>
        <v>0</v>
      </c>
      <c r="I469" s="16">
        <f t="shared" si="713"/>
        <v>0</v>
      </c>
      <c r="J469" s="16">
        <f t="shared" ref="J469:K469" si="714">SUM(J470:J474)</f>
        <v>0</v>
      </c>
      <c r="K469" s="16">
        <f t="shared" si="714"/>
        <v>0</v>
      </c>
      <c r="L469" s="16">
        <f t="shared" ref="L469" si="715">SUM(L470:L474)</f>
        <v>0</v>
      </c>
      <c r="M469" s="16">
        <f t="shared" ref="M469:N469" si="716">SUM(M470:M474)</f>
        <v>0</v>
      </c>
      <c r="N469" s="16">
        <f t="shared" si="716"/>
        <v>0</v>
      </c>
      <c r="O469" s="16">
        <f t="shared" ref="O469" si="717">SUM(O470:O474)</f>
        <v>0</v>
      </c>
      <c r="P469" s="16">
        <f t="shared" ref="P469:Q469" si="718">SUM(P470:P474)</f>
        <v>0</v>
      </c>
      <c r="Q469" s="16">
        <f t="shared" si="718"/>
        <v>0</v>
      </c>
      <c r="R469" s="16">
        <f t="shared" ref="R469" si="719">SUM(R470:R474)</f>
        <v>0</v>
      </c>
      <c r="S469" s="16">
        <f t="shared" ref="S469:T469" si="720">SUM(S470:S474)</f>
        <v>0</v>
      </c>
      <c r="T469" s="16">
        <f t="shared" si="720"/>
        <v>0</v>
      </c>
      <c r="U469" s="16">
        <f t="shared" ref="U469" si="721">SUM(U470:U474)</f>
        <v>0</v>
      </c>
      <c r="V469" s="16">
        <f t="shared" ref="V469:W469" si="722">SUM(V470:V474)</f>
        <v>0</v>
      </c>
      <c r="W469" s="16">
        <f t="shared" si="722"/>
        <v>0</v>
      </c>
      <c r="X469" s="16">
        <f t="shared" ref="X469" si="723">SUM(X470:X474)</f>
        <v>0</v>
      </c>
      <c r="Y469" s="16">
        <f t="shared" ref="Y469:Z469" si="724">SUM(Y470:Y474)</f>
        <v>0</v>
      </c>
      <c r="Z469" s="16">
        <f t="shared" si="724"/>
        <v>0</v>
      </c>
      <c r="AA469" s="1159">
        <f t="shared" ref="AA469:AA500" si="725">X469+U469+R469+O469+L469+I469+H469</f>
        <v>0</v>
      </c>
      <c r="AB469" s="1159">
        <f t="shared" ref="AB469:AB500" si="726">+AA469-G469</f>
        <v>0</v>
      </c>
    </row>
    <row r="470" spans="2:28" s="1134" customFormat="1" ht="12.75" customHeight="1" x14ac:dyDescent="0.2">
      <c r="B470" s="1564"/>
      <c r="C470" s="1138"/>
      <c r="D470" s="1565" t="s">
        <v>448</v>
      </c>
      <c r="E470" s="1139"/>
      <c r="F470" s="1140"/>
      <c r="G470" s="1160">
        <f>+E470*F470</f>
        <v>0</v>
      </c>
      <c r="H470" s="1137"/>
      <c r="I470" s="1137">
        <f t="shared" ref="I470:I474" si="727">J470+K470</f>
        <v>0</v>
      </c>
      <c r="J470" s="1137"/>
      <c r="K470" s="1137"/>
      <c r="L470" s="1137">
        <f t="shared" ref="L470:L474" si="728">M470+N470</f>
        <v>0</v>
      </c>
      <c r="M470" s="1137"/>
      <c r="N470" s="1137"/>
      <c r="O470" s="1137">
        <f t="shared" ref="O470:O474" si="729">P470+Q470</f>
        <v>0</v>
      </c>
      <c r="P470" s="1137"/>
      <c r="Q470" s="1137"/>
      <c r="R470" s="1137">
        <f t="shared" ref="R470:R474" si="730">S470+T470</f>
        <v>0</v>
      </c>
      <c r="S470" s="1137"/>
      <c r="T470" s="1137"/>
      <c r="U470" s="1137">
        <f t="shared" ref="U470:U474" si="731">V470+W470</f>
        <v>0</v>
      </c>
      <c r="V470" s="1137"/>
      <c r="W470" s="1137"/>
      <c r="X470" s="1137">
        <f t="shared" ref="X470:X474" si="732">Y470+Z470</f>
        <v>0</v>
      </c>
      <c r="Y470" s="1137"/>
      <c r="Z470" s="1137"/>
      <c r="AA470" s="1159">
        <f t="shared" si="725"/>
        <v>0</v>
      </c>
      <c r="AB470" s="1159">
        <f t="shared" si="726"/>
        <v>0</v>
      </c>
    </row>
    <row r="471" spans="2:28" s="1134" customFormat="1" ht="12.75" customHeight="1" x14ac:dyDescent="0.2">
      <c r="B471" s="1564"/>
      <c r="C471" s="1138"/>
      <c r="D471" s="1565" t="s">
        <v>448</v>
      </c>
      <c r="E471" s="1139"/>
      <c r="F471" s="1140"/>
      <c r="G471" s="1160">
        <f>+E471*F471</f>
        <v>0</v>
      </c>
      <c r="H471" s="1137"/>
      <c r="I471" s="1137">
        <f t="shared" si="727"/>
        <v>0</v>
      </c>
      <c r="J471" s="1137"/>
      <c r="K471" s="1137"/>
      <c r="L471" s="1137">
        <f t="shared" si="728"/>
        <v>0</v>
      </c>
      <c r="M471" s="1137"/>
      <c r="N471" s="1137"/>
      <c r="O471" s="1137">
        <f t="shared" si="729"/>
        <v>0</v>
      </c>
      <c r="P471" s="1137"/>
      <c r="Q471" s="1137"/>
      <c r="R471" s="1137">
        <f t="shared" si="730"/>
        <v>0</v>
      </c>
      <c r="S471" s="1137"/>
      <c r="T471" s="1137"/>
      <c r="U471" s="1137">
        <f t="shared" si="731"/>
        <v>0</v>
      </c>
      <c r="V471" s="1137"/>
      <c r="W471" s="1137"/>
      <c r="X471" s="1137">
        <f t="shared" si="732"/>
        <v>0</v>
      </c>
      <c r="Y471" s="1137"/>
      <c r="Z471" s="1137"/>
      <c r="AA471" s="1159">
        <f t="shared" si="725"/>
        <v>0</v>
      </c>
      <c r="AB471" s="1159">
        <f t="shared" si="726"/>
        <v>0</v>
      </c>
    </row>
    <row r="472" spans="2:28" s="1134" customFormat="1" ht="12.75" customHeight="1" x14ac:dyDescent="0.2">
      <c r="B472" s="1564"/>
      <c r="C472" s="1138"/>
      <c r="D472" s="1565" t="s">
        <v>448</v>
      </c>
      <c r="E472" s="1139"/>
      <c r="F472" s="1140"/>
      <c r="G472" s="1160">
        <f>+E472*F472</f>
        <v>0</v>
      </c>
      <c r="H472" s="1141"/>
      <c r="I472" s="1142">
        <f t="shared" si="727"/>
        <v>0</v>
      </c>
      <c r="J472" s="1142"/>
      <c r="K472" s="1142"/>
      <c r="L472" s="1142">
        <f t="shared" si="728"/>
        <v>0</v>
      </c>
      <c r="M472" s="1142"/>
      <c r="N472" s="1142"/>
      <c r="O472" s="1142">
        <f t="shared" si="729"/>
        <v>0</v>
      </c>
      <c r="P472" s="1142"/>
      <c r="Q472" s="1142"/>
      <c r="R472" s="1142">
        <f t="shared" si="730"/>
        <v>0</v>
      </c>
      <c r="S472" s="1142"/>
      <c r="T472" s="1142"/>
      <c r="U472" s="1142">
        <f t="shared" si="731"/>
        <v>0</v>
      </c>
      <c r="V472" s="1142"/>
      <c r="W472" s="1142"/>
      <c r="X472" s="1142">
        <f t="shared" si="732"/>
        <v>0</v>
      </c>
      <c r="Y472" s="1142"/>
      <c r="Z472" s="1142"/>
      <c r="AA472" s="1159">
        <f t="shared" si="725"/>
        <v>0</v>
      </c>
      <c r="AB472" s="1159">
        <f t="shared" si="726"/>
        <v>0</v>
      </c>
    </row>
    <row r="473" spans="2:28" s="1134" customFormat="1" ht="12.75" customHeight="1" x14ac:dyDescent="0.2">
      <c r="B473" s="1564"/>
      <c r="C473" s="1138"/>
      <c r="D473" s="1565" t="s">
        <v>448</v>
      </c>
      <c r="E473" s="1139"/>
      <c r="F473" s="1140"/>
      <c r="G473" s="1160">
        <f>+E473*F473</f>
        <v>0</v>
      </c>
      <c r="H473" s="1141"/>
      <c r="I473" s="1142">
        <f t="shared" si="727"/>
        <v>0</v>
      </c>
      <c r="J473" s="1142"/>
      <c r="K473" s="1142"/>
      <c r="L473" s="1142">
        <f t="shared" si="728"/>
        <v>0</v>
      </c>
      <c r="M473" s="1142"/>
      <c r="N473" s="1142"/>
      <c r="O473" s="1142">
        <f t="shared" si="729"/>
        <v>0</v>
      </c>
      <c r="P473" s="1142"/>
      <c r="Q473" s="1142"/>
      <c r="R473" s="1142">
        <f t="shared" si="730"/>
        <v>0</v>
      </c>
      <c r="S473" s="1142"/>
      <c r="T473" s="1142"/>
      <c r="U473" s="1142">
        <f t="shared" si="731"/>
        <v>0</v>
      </c>
      <c r="V473" s="1142"/>
      <c r="W473" s="1142"/>
      <c r="X473" s="1142">
        <f t="shared" si="732"/>
        <v>0</v>
      </c>
      <c r="Y473" s="1142"/>
      <c r="Z473" s="1142"/>
      <c r="AA473" s="1159">
        <f t="shared" si="725"/>
        <v>0</v>
      </c>
      <c r="AB473" s="1159">
        <f t="shared" si="726"/>
        <v>0</v>
      </c>
    </row>
    <row r="474" spans="2:28" s="1134" customFormat="1" ht="12.75" customHeight="1" x14ac:dyDescent="0.2">
      <c r="B474" s="1563"/>
      <c r="C474" s="1143"/>
      <c r="D474" s="1566" t="s">
        <v>448</v>
      </c>
      <c r="E474" s="1144"/>
      <c r="F474" s="1145"/>
      <c r="G474" s="1161">
        <f>+E474*F474</f>
        <v>0</v>
      </c>
      <c r="H474" s="1146"/>
      <c r="I474" s="1147">
        <f t="shared" si="727"/>
        <v>0</v>
      </c>
      <c r="J474" s="1147"/>
      <c r="K474" s="1147"/>
      <c r="L474" s="1147">
        <f t="shared" si="728"/>
        <v>0</v>
      </c>
      <c r="M474" s="1147"/>
      <c r="N474" s="1147"/>
      <c r="O474" s="1147">
        <f t="shared" si="729"/>
        <v>0</v>
      </c>
      <c r="P474" s="1147"/>
      <c r="Q474" s="1147"/>
      <c r="R474" s="1147">
        <f t="shared" si="730"/>
        <v>0</v>
      </c>
      <c r="S474" s="1147"/>
      <c r="T474" s="1147"/>
      <c r="U474" s="1147">
        <f t="shared" si="731"/>
        <v>0</v>
      </c>
      <c r="V474" s="1147"/>
      <c r="W474" s="1147"/>
      <c r="X474" s="1147">
        <f t="shared" si="732"/>
        <v>0</v>
      </c>
      <c r="Y474" s="1147"/>
      <c r="Z474" s="1147"/>
      <c r="AA474" s="1159">
        <f t="shared" si="725"/>
        <v>0</v>
      </c>
      <c r="AB474" s="1159">
        <f t="shared" si="726"/>
        <v>0</v>
      </c>
    </row>
    <row r="475" spans="2:28" s="1134" customFormat="1" ht="12.75" customHeight="1" x14ac:dyDescent="0.15">
      <c r="B475" s="1135" t="s">
        <v>419</v>
      </c>
      <c r="C475" s="286" t="s">
        <v>675</v>
      </c>
      <c r="D475" s="14"/>
      <c r="E475" s="1136"/>
      <c r="F475" s="1137"/>
      <c r="G475" s="623">
        <f t="shared" ref="G475:I475" si="733">SUM(G476:G480)</f>
        <v>0</v>
      </c>
      <c r="H475" s="16">
        <f t="shared" si="733"/>
        <v>0</v>
      </c>
      <c r="I475" s="16">
        <f t="shared" si="733"/>
        <v>0</v>
      </c>
      <c r="J475" s="16">
        <f t="shared" ref="J475:K475" si="734">SUM(J476:J480)</f>
        <v>0</v>
      </c>
      <c r="K475" s="16">
        <f t="shared" si="734"/>
        <v>0</v>
      </c>
      <c r="L475" s="16">
        <f t="shared" ref="L475" si="735">SUM(L476:L480)</f>
        <v>0</v>
      </c>
      <c r="M475" s="16">
        <f t="shared" ref="M475:N475" si="736">SUM(M476:M480)</f>
        <v>0</v>
      </c>
      <c r="N475" s="16">
        <f t="shared" si="736"/>
        <v>0</v>
      </c>
      <c r="O475" s="16">
        <f t="shared" ref="O475" si="737">SUM(O476:O480)</f>
        <v>0</v>
      </c>
      <c r="P475" s="16">
        <f t="shared" ref="P475:Q475" si="738">SUM(P476:P480)</f>
        <v>0</v>
      </c>
      <c r="Q475" s="16">
        <f t="shared" si="738"/>
        <v>0</v>
      </c>
      <c r="R475" s="16">
        <f t="shared" ref="R475" si="739">SUM(R476:R480)</f>
        <v>0</v>
      </c>
      <c r="S475" s="16">
        <f t="shared" ref="S475:T475" si="740">SUM(S476:S480)</f>
        <v>0</v>
      </c>
      <c r="T475" s="16">
        <f t="shared" si="740"/>
        <v>0</v>
      </c>
      <c r="U475" s="16">
        <f t="shared" ref="U475" si="741">SUM(U476:U480)</f>
        <v>0</v>
      </c>
      <c r="V475" s="16">
        <f t="shared" ref="V475:W475" si="742">SUM(V476:V480)</f>
        <v>0</v>
      </c>
      <c r="W475" s="16">
        <f t="shared" si="742"/>
        <v>0</v>
      </c>
      <c r="X475" s="16">
        <f t="shared" ref="X475" si="743">SUM(X476:X480)</f>
        <v>0</v>
      </c>
      <c r="Y475" s="16">
        <f t="shared" ref="Y475:Z475" si="744">SUM(Y476:Y480)</f>
        <v>0</v>
      </c>
      <c r="Z475" s="16">
        <f t="shared" si="744"/>
        <v>0</v>
      </c>
      <c r="AA475" s="1159">
        <f t="shared" si="725"/>
        <v>0</v>
      </c>
      <c r="AB475" s="1159">
        <f t="shared" si="726"/>
        <v>0</v>
      </c>
    </row>
    <row r="476" spans="2:28" s="1134" customFormat="1" ht="12.75" customHeight="1" x14ac:dyDescent="0.2">
      <c r="B476" s="1564"/>
      <c r="C476" s="1138"/>
      <c r="D476" s="1565" t="s">
        <v>448</v>
      </c>
      <c r="E476" s="1139"/>
      <c r="F476" s="1140"/>
      <c r="G476" s="1160">
        <f>+E476*F476</f>
        <v>0</v>
      </c>
      <c r="H476" s="1140"/>
      <c r="I476" s="1148">
        <f t="shared" ref="I476:I498" si="745">J476+K476</f>
        <v>0</v>
      </c>
      <c r="J476" s="1148"/>
      <c r="K476" s="1148"/>
      <c r="L476" s="1148">
        <f t="shared" ref="L476:L480" si="746">M476+N476</f>
        <v>0</v>
      </c>
      <c r="M476" s="1148"/>
      <c r="N476" s="1148"/>
      <c r="O476" s="1148">
        <f t="shared" ref="O476:O480" si="747">P476+Q476</f>
        <v>0</v>
      </c>
      <c r="P476" s="1148"/>
      <c r="Q476" s="1148"/>
      <c r="R476" s="1148">
        <f t="shared" ref="R476:R480" si="748">S476+T476</f>
        <v>0</v>
      </c>
      <c r="S476" s="1148"/>
      <c r="T476" s="1148"/>
      <c r="U476" s="1148">
        <f t="shared" ref="U476:U480" si="749">V476+W476</f>
        <v>0</v>
      </c>
      <c r="V476" s="1148"/>
      <c r="W476" s="1148"/>
      <c r="X476" s="1148">
        <f t="shared" ref="X476:X480" si="750">Y476+Z476</f>
        <v>0</v>
      </c>
      <c r="Y476" s="1148"/>
      <c r="Z476" s="1148"/>
      <c r="AA476" s="1159">
        <f t="shared" si="725"/>
        <v>0</v>
      </c>
      <c r="AB476" s="1159">
        <f t="shared" si="726"/>
        <v>0</v>
      </c>
    </row>
    <row r="477" spans="2:28" s="1134" customFormat="1" ht="12.75" customHeight="1" x14ac:dyDescent="0.2">
      <c r="B477" s="1564"/>
      <c r="C477" s="1138"/>
      <c r="D477" s="1565" t="s">
        <v>448</v>
      </c>
      <c r="E477" s="1139"/>
      <c r="F477" s="1140"/>
      <c r="G477" s="1160">
        <f>+E477*F477</f>
        <v>0</v>
      </c>
      <c r="H477" s="1149"/>
      <c r="I477" s="1137">
        <f t="shared" si="745"/>
        <v>0</v>
      </c>
      <c r="J477" s="1137"/>
      <c r="K477" s="1137"/>
      <c r="L477" s="1137">
        <f t="shared" si="746"/>
        <v>0</v>
      </c>
      <c r="M477" s="1137"/>
      <c r="N477" s="1137"/>
      <c r="O477" s="1137">
        <f t="shared" si="747"/>
        <v>0</v>
      </c>
      <c r="P477" s="1137"/>
      <c r="Q477" s="1137"/>
      <c r="R477" s="1137">
        <f t="shared" si="748"/>
        <v>0</v>
      </c>
      <c r="S477" s="1137"/>
      <c r="T477" s="1137"/>
      <c r="U477" s="1137">
        <f t="shared" si="749"/>
        <v>0</v>
      </c>
      <c r="V477" s="1137"/>
      <c r="W477" s="1137"/>
      <c r="X477" s="1137">
        <f t="shared" si="750"/>
        <v>0</v>
      </c>
      <c r="Y477" s="1137"/>
      <c r="Z477" s="1137"/>
      <c r="AA477" s="1159">
        <f t="shared" si="725"/>
        <v>0</v>
      </c>
      <c r="AB477" s="1159">
        <f t="shared" si="726"/>
        <v>0</v>
      </c>
    </row>
    <row r="478" spans="2:28" s="1134" customFormat="1" ht="12.75" customHeight="1" x14ac:dyDescent="0.2">
      <c r="B478" s="1564"/>
      <c r="C478" s="1138"/>
      <c r="D478" s="1565" t="s">
        <v>448</v>
      </c>
      <c r="E478" s="1139"/>
      <c r="F478" s="1140"/>
      <c r="G478" s="1160">
        <f>+E478*F478</f>
        <v>0</v>
      </c>
      <c r="H478" s="1149"/>
      <c r="I478" s="1142">
        <f t="shared" si="745"/>
        <v>0</v>
      </c>
      <c r="J478" s="1142"/>
      <c r="K478" s="1142"/>
      <c r="L478" s="1142">
        <f t="shared" si="746"/>
        <v>0</v>
      </c>
      <c r="M478" s="1142"/>
      <c r="N478" s="1142"/>
      <c r="O478" s="1142">
        <f t="shared" si="747"/>
        <v>0</v>
      </c>
      <c r="P478" s="1142"/>
      <c r="Q478" s="1142"/>
      <c r="R478" s="1142">
        <f t="shared" si="748"/>
        <v>0</v>
      </c>
      <c r="S478" s="1142"/>
      <c r="T478" s="1142"/>
      <c r="U478" s="1142">
        <f t="shared" si="749"/>
        <v>0</v>
      </c>
      <c r="V478" s="1142"/>
      <c r="W478" s="1142"/>
      <c r="X478" s="1142">
        <f t="shared" si="750"/>
        <v>0</v>
      </c>
      <c r="Y478" s="1142"/>
      <c r="Z478" s="1142"/>
      <c r="AA478" s="1159">
        <f t="shared" si="725"/>
        <v>0</v>
      </c>
      <c r="AB478" s="1159">
        <f t="shared" si="726"/>
        <v>0</v>
      </c>
    </row>
    <row r="479" spans="2:28" s="1134" customFormat="1" ht="12.75" customHeight="1" x14ac:dyDescent="0.2">
      <c r="B479" s="1564"/>
      <c r="C479" s="1138"/>
      <c r="D479" s="1565" t="s">
        <v>448</v>
      </c>
      <c r="E479" s="1139"/>
      <c r="F479" s="1140"/>
      <c r="G479" s="1160">
        <f>+E479*F479</f>
        <v>0</v>
      </c>
      <c r="H479" s="1149"/>
      <c r="I479" s="1142">
        <f t="shared" si="745"/>
        <v>0</v>
      </c>
      <c r="J479" s="1142"/>
      <c r="K479" s="1142"/>
      <c r="L479" s="1142">
        <f t="shared" si="746"/>
        <v>0</v>
      </c>
      <c r="M479" s="1142"/>
      <c r="N479" s="1142"/>
      <c r="O479" s="1142">
        <f t="shared" si="747"/>
        <v>0</v>
      </c>
      <c r="P479" s="1142"/>
      <c r="Q479" s="1142"/>
      <c r="R479" s="1142">
        <f t="shared" si="748"/>
        <v>0</v>
      </c>
      <c r="S479" s="1142"/>
      <c r="T479" s="1142"/>
      <c r="U479" s="1142">
        <f t="shared" si="749"/>
        <v>0</v>
      </c>
      <c r="V479" s="1142"/>
      <c r="W479" s="1142"/>
      <c r="X479" s="1142">
        <f t="shared" si="750"/>
        <v>0</v>
      </c>
      <c r="Y479" s="1142"/>
      <c r="Z479" s="1142"/>
      <c r="AA479" s="1159">
        <f t="shared" si="725"/>
        <v>0</v>
      </c>
      <c r="AB479" s="1159">
        <f t="shared" si="726"/>
        <v>0</v>
      </c>
    </row>
    <row r="480" spans="2:28" s="1134" customFormat="1" ht="12.75" customHeight="1" x14ac:dyDescent="0.2">
      <c r="B480" s="1563"/>
      <c r="C480" s="1143"/>
      <c r="D480" s="1566" t="s">
        <v>448</v>
      </c>
      <c r="E480" s="1144"/>
      <c r="F480" s="1145"/>
      <c r="G480" s="1161">
        <f>+E480*F480</f>
        <v>0</v>
      </c>
      <c r="H480" s="1150"/>
      <c r="I480" s="1147">
        <f t="shared" si="745"/>
        <v>0</v>
      </c>
      <c r="J480" s="1147"/>
      <c r="K480" s="1147"/>
      <c r="L480" s="1147">
        <f t="shared" si="746"/>
        <v>0</v>
      </c>
      <c r="M480" s="1147"/>
      <c r="N480" s="1147"/>
      <c r="O480" s="1147">
        <f t="shared" si="747"/>
        <v>0</v>
      </c>
      <c r="P480" s="1147"/>
      <c r="Q480" s="1147"/>
      <c r="R480" s="1147">
        <f t="shared" si="748"/>
        <v>0</v>
      </c>
      <c r="S480" s="1147"/>
      <c r="T480" s="1147"/>
      <c r="U480" s="1147">
        <f t="shared" si="749"/>
        <v>0</v>
      </c>
      <c r="V480" s="1147"/>
      <c r="W480" s="1147"/>
      <c r="X480" s="1147">
        <f t="shared" si="750"/>
        <v>0</v>
      </c>
      <c r="Y480" s="1147"/>
      <c r="Z480" s="1147"/>
      <c r="AA480" s="1159">
        <f t="shared" si="725"/>
        <v>0</v>
      </c>
      <c r="AB480" s="1159">
        <f t="shared" si="726"/>
        <v>0</v>
      </c>
    </row>
    <row r="481" spans="2:28" s="1134" customFormat="1" ht="12.75" customHeight="1" x14ac:dyDescent="0.15">
      <c r="B481" s="1135" t="s">
        <v>419</v>
      </c>
      <c r="C481" s="286" t="s">
        <v>676</v>
      </c>
      <c r="D481" s="14"/>
      <c r="E481" s="1136"/>
      <c r="F481" s="1137"/>
      <c r="G481" s="623">
        <f t="shared" ref="G481:I481" si="751">SUM(G482:G486)</f>
        <v>0</v>
      </c>
      <c r="H481" s="16">
        <f t="shared" si="751"/>
        <v>0</v>
      </c>
      <c r="I481" s="16">
        <f t="shared" si="751"/>
        <v>0</v>
      </c>
      <c r="J481" s="16">
        <f t="shared" ref="J481:K481" si="752">SUM(J482:J486)</f>
        <v>0</v>
      </c>
      <c r="K481" s="16">
        <f t="shared" si="752"/>
        <v>0</v>
      </c>
      <c r="L481" s="16">
        <f t="shared" ref="L481" si="753">SUM(L482:L486)</f>
        <v>0</v>
      </c>
      <c r="M481" s="16">
        <f t="shared" ref="M481:N481" si="754">SUM(M482:M486)</f>
        <v>0</v>
      </c>
      <c r="N481" s="16">
        <f t="shared" si="754"/>
        <v>0</v>
      </c>
      <c r="O481" s="16">
        <f t="shared" ref="O481" si="755">SUM(O482:O486)</f>
        <v>0</v>
      </c>
      <c r="P481" s="16">
        <f t="shared" ref="P481:Q481" si="756">SUM(P482:P486)</f>
        <v>0</v>
      </c>
      <c r="Q481" s="16">
        <f t="shared" si="756"/>
        <v>0</v>
      </c>
      <c r="R481" s="16">
        <f t="shared" ref="R481" si="757">SUM(R482:R486)</f>
        <v>0</v>
      </c>
      <c r="S481" s="16">
        <f t="shared" ref="S481:T481" si="758">SUM(S482:S486)</f>
        <v>0</v>
      </c>
      <c r="T481" s="16">
        <f t="shared" si="758"/>
        <v>0</v>
      </c>
      <c r="U481" s="16">
        <f t="shared" ref="U481" si="759">SUM(U482:U486)</f>
        <v>0</v>
      </c>
      <c r="V481" s="16">
        <f t="shared" ref="V481:W481" si="760">SUM(V482:V486)</f>
        <v>0</v>
      </c>
      <c r="W481" s="16">
        <f t="shared" si="760"/>
        <v>0</v>
      </c>
      <c r="X481" s="16">
        <f t="shared" ref="X481" si="761">SUM(X482:X486)</f>
        <v>0</v>
      </c>
      <c r="Y481" s="16">
        <f t="shared" ref="Y481:Z481" si="762">SUM(Y482:Y486)</f>
        <v>0</v>
      </c>
      <c r="Z481" s="16">
        <f t="shared" si="762"/>
        <v>0</v>
      </c>
      <c r="AA481" s="1159">
        <f t="shared" si="725"/>
        <v>0</v>
      </c>
      <c r="AB481" s="1159">
        <f t="shared" si="726"/>
        <v>0</v>
      </c>
    </row>
    <row r="482" spans="2:28" s="1134" customFormat="1" ht="12.75" customHeight="1" x14ac:dyDescent="0.2">
      <c r="B482" s="1564"/>
      <c r="C482" s="1138"/>
      <c r="D482" s="1565" t="s">
        <v>448</v>
      </c>
      <c r="E482" s="1139"/>
      <c r="F482" s="1140"/>
      <c r="G482" s="1160">
        <f>+E482*F482</f>
        <v>0</v>
      </c>
      <c r="H482" s="1137"/>
      <c r="I482" s="1148">
        <f t="shared" si="745"/>
        <v>0</v>
      </c>
      <c r="J482" s="1137"/>
      <c r="K482" s="1137"/>
      <c r="L482" s="1148">
        <f t="shared" ref="L482:L486" si="763">M482+N482</f>
        <v>0</v>
      </c>
      <c r="M482" s="1137"/>
      <c r="N482" s="1137"/>
      <c r="O482" s="1148">
        <f t="shared" ref="O482:O486" si="764">P482+Q482</f>
        <v>0</v>
      </c>
      <c r="P482" s="1137"/>
      <c r="Q482" s="1137"/>
      <c r="R482" s="1148">
        <f t="shared" ref="R482:R486" si="765">S482+T482</f>
        <v>0</v>
      </c>
      <c r="S482" s="1137"/>
      <c r="T482" s="1137"/>
      <c r="U482" s="1148">
        <f t="shared" ref="U482:U486" si="766">V482+W482</f>
        <v>0</v>
      </c>
      <c r="V482" s="1137"/>
      <c r="W482" s="1137"/>
      <c r="X482" s="1148">
        <f t="shared" ref="X482:X486" si="767">Y482+Z482</f>
        <v>0</v>
      </c>
      <c r="Y482" s="1137"/>
      <c r="Z482" s="1137"/>
      <c r="AA482" s="1159">
        <f t="shared" si="725"/>
        <v>0</v>
      </c>
      <c r="AB482" s="1159">
        <f t="shared" si="726"/>
        <v>0</v>
      </c>
    </row>
    <row r="483" spans="2:28" s="1134" customFormat="1" ht="12.75" customHeight="1" x14ac:dyDescent="0.2">
      <c r="B483" s="1564"/>
      <c r="C483" s="1138"/>
      <c r="D483" s="1565" t="s">
        <v>448</v>
      </c>
      <c r="E483" s="1139"/>
      <c r="F483" s="1140"/>
      <c r="G483" s="1160">
        <f>+E483*F483</f>
        <v>0</v>
      </c>
      <c r="H483" s="1137"/>
      <c r="I483" s="1137">
        <f t="shared" si="745"/>
        <v>0</v>
      </c>
      <c r="J483" s="1137"/>
      <c r="K483" s="1137"/>
      <c r="L483" s="1137">
        <f t="shared" si="763"/>
        <v>0</v>
      </c>
      <c r="M483" s="1137"/>
      <c r="N483" s="1137"/>
      <c r="O483" s="1137">
        <f t="shared" si="764"/>
        <v>0</v>
      </c>
      <c r="P483" s="1137"/>
      <c r="Q483" s="1137"/>
      <c r="R483" s="1137">
        <f t="shared" si="765"/>
        <v>0</v>
      </c>
      <c r="S483" s="1137"/>
      <c r="T483" s="1137"/>
      <c r="U483" s="1137">
        <f t="shared" si="766"/>
        <v>0</v>
      </c>
      <c r="V483" s="1137"/>
      <c r="W483" s="1137"/>
      <c r="X483" s="1137">
        <f t="shared" si="767"/>
        <v>0</v>
      </c>
      <c r="Y483" s="1137"/>
      <c r="Z483" s="1137"/>
      <c r="AA483" s="1159">
        <f t="shared" si="725"/>
        <v>0</v>
      </c>
      <c r="AB483" s="1159">
        <f t="shared" si="726"/>
        <v>0</v>
      </c>
    </row>
    <row r="484" spans="2:28" s="1134" customFormat="1" ht="12.75" customHeight="1" x14ac:dyDescent="0.2">
      <c r="B484" s="1564"/>
      <c r="C484" s="1138"/>
      <c r="D484" s="1565" t="s">
        <v>448</v>
      </c>
      <c r="E484" s="1139"/>
      <c r="F484" s="1140"/>
      <c r="G484" s="1160">
        <f>+E484*F484</f>
        <v>0</v>
      </c>
      <c r="H484" s="1141"/>
      <c r="I484" s="1142">
        <f t="shared" si="745"/>
        <v>0</v>
      </c>
      <c r="J484" s="1142"/>
      <c r="K484" s="1142"/>
      <c r="L484" s="1142">
        <f t="shared" si="763"/>
        <v>0</v>
      </c>
      <c r="M484" s="1142"/>
      <c r="N484" s="1142"/>
      <c r="O484" s="1142">
        <f t="shared" si="764"/>
        <v>0</v>
      </c>
      <c r="P484" s="1142"/>
      <c r="Q484" s="1142"/>
      <c r="R484" s="1142">
        <f t="shared" si="765"/>
        <v>0</v>
      </c>
      <c r="S484" s="1142"/>
      <c r="T484" s="1142"/>
      <c r="U484" s="1142">
        <f t="shared" si="766"/>
        <v>0</v>
      </c>
      <c r="V484" s="1142"/>
      <c r="W484" s="1142"/>
      <c r="X484" s="1142">
        <f t="shared" si="767"/>
        <v>0</v>
      </c>
      <c r="Y484" s="1142"/>
      <c r="Z484" s="1142"/>
      <c r="AA484" s="1159">
        <f t="shared" si="725"/>
        <v>0</v>
      </c>
      <c r="AB484" s="1159">
        <f t="shared" si="726"/>
        <v>0</v>
      </c>
    </row>
    <row r="485" spans="2:28" s="1134" customFormat="1" ht="12.75" customHeight="1" x14ac:dyDescent="0.2">
      <c r="B485" s="1564"/>
      <c r="C485" s="1138"/>
      <c r="D485" s="1565" t="s">
        <v>448</v>
      </c>
      <c r="E485" s="1139"/>
      <c r="F485" s="1140"/>
      <c r="G485" s="1160">
        <f>+E485*F485</f>
        <v>0</v>
      </c>
      <c r="H485" s="1141"/>
      <c r="I485" s="1142">
        <f t="shared" si="745"/>
        <v>0</v>
      </c>
      <c r="J485" s="1142"/>
      <c r="K485" s="1142"/>
      <c r="L485" s="1142">
        <f t="shared" si="763"/>
        <v>0</v>
      </c>
      <c r="M485" s="1142"/>
      <c r="N485" s="1142"/>
      <c r="O485" s="1142">
        <f t="shared" si="764"/>
        <v>0</v>
      </c>
      <c r="P485" s="1142"/>
      <c r="Q485" s="1142"/>
      <c r="R485" s="1142">
        <f t="shared" si="765"/>
        <v>0</v>
      </c>
      <c r="S485" s="1142"/>
      <c r="T485" s="1142"/>
      <c r="U485" s="1142">
        <f t="shared" si="766"/>
        <v>0</v>
      </c>
      <c r="V485" s="1142"/>
      <c r="W485" s="1142"/>
      <c r="X485" s="1142">
        <f t="shared" si="767"/>
        <v>0</v>
      </c>
      <c r="Y485" s="1142"/>
      <c r="Z485" s="1142"/>
      <c r="AA485" s="1159">
        <f t="shared" si="725"/>
        <v>0</v>
      </c>
      <c r="AB485" s="1159">
        <f t="shared" si="726"/>
        <v>0</v>
      </c>
    </row>
    <row r="486" spans="2:28" s="1134" customFormat="1" ht="12.75" customHeight="1" x14ac:dyDescent="0.2">
      <c r="B486" s="1563"/>
      <c r="C486" s="1143"/>
      <c r="D486" s="1566" t="s">
        <v>448</v>
      </c>
      <c r="E486" s="1144"/>
      <c r="F486" s="1145"/>
      <c r="G486" s="1161">
        <f>+E486*F486</f>
        <v>0</v>
      </c>
      <c r="H486" s="1146"/>
      <c r="I486" s="1147">
        <f t="shared" si="745"/>
        <v>0</v>
      </c>
      <c r="J486" s="1147"/>
      <c r="K486" s="1147"/>
      <c r="L486" s="1147">
        <f t="shared" si="763"/>
        <v>0</v>
      </c>
      <c r="M486" s="1147"/>
      <c r="N486" s="1147"/>
      <c r="O486" s="1147">
        <f t="shared" si="764"/>
        <v>0</v>
      </c>
      <c r="P486" s="1147"/>
      <c r="Q486" s="1147"/>
      <c r="R486" s="1147">
        <f t="shared" si="765"/>
        <v>0</v>
      </c>
      <c r="S486" s="1147"/>
      <c r="T486" s="1147"/>
      <c r="U486" s="1147">
        <f t="shared" si="766"/>
        <v>0</v>
      </c>
      <c r="V486" s="1147"/>
      <c r="W486" s="1147"/>
      <c r="X486" s="1147">
        <f t="shared" si="767"/>
        <v>0</v>
      </c>
      <c r="Y486" s="1147"/>
      <c r="Z486" s="1147"/>
      <c r="AA486" s="1159">
        <f t="shared" si="725"/>
        <v>0</v>
      </c>
      <c r="AB486" s="1159">
        <f t="shared" si="726"/>
        <v>0</v>
      </c>
    </row>
    <row r="487" spans="2:28" s="1134" customFormat="1" ht="12.75" customHeight="1" x14ac:dyDescent="0.15">
      <c r="B487" s="1135" t="s">
        <v>419</v>
      </c>
      <c r="C487" s="286" t="s">
        <v>677</v>
      </c>
      <c r="D487" s="14"/>
      <c r="E487" s="1136"/>
      <c r="F487" s="1137"/>
      <c r="G487" s="623">
        <f t="shared" ref="G487:I487" si="768">SUM(G488:G492)</f>
        <v>0</v>
      </c>
      <c r="H487" s="16">
        <f t="shared" si="768"/>
        <v>0</v>
      </c>
      <c r="I487" s="16">
        <f t="shared" si="768"/>
        <v>0</v>
      </c>
      <c r="J487" s="16">
        <f t="shared" ref="J487:K487" si="769">SUM(J488:J492)</f>
        <v>0</v>
      </c>
      <c r="K487" s="16">
        <f t="shared" si="769"/>
        <v>0</v>
      </c>
      <c r="L487" s="16">
        <f t="shared" ref="L487" si="770">SUM(L488:L492)</f>
        <v>0</v>
      </c>
      <c r="M487" s="16">
        <f t="shared" ref="M487:N487" si="771">SUM(M488:M492)</f>
        <v>0</v>
      </c>
      <c r="N487" s="16">
        <f t="shared" si="771"/>
        <v>0</v>
      </c>
      <c r="O487" s="16">
        <f t="shared" ref="O487" si="772">SUM(O488:O492)</f>
        <v>0</v>
      </c>
      <c r="P487" s="16">
        <f t="shared" ref="P487:Q487" si="773">SUM(P488:P492)</f>
        <v>0</v>
      </c>
      <c r="Q487" s="16">
        <f t="shared" si="773"/>
        <v>0</v>
      </c>
      <c r="R487" s="16">
        <f t="shared" ref="R487" si="774">SUM(R488:R492)</f>
        <v>0</v>
      </c>
      <c r="S487" s="16">
        <f t="shared" ref="S487:T487" si="775">SUM(S488:S492)</f>
        <v>0</v>
      </c>
      <c r="T487" s="16">
        <f t="shared" si="775"/>
        <v>0</v>
      </c>
      <c r="U487" s="16">
        <f t="shared" ref="U487" si="776">SUM(U488:U492)</f>
        <v>0</v>
      </c>
      <c r="V487" s="16">
        <f t="shared" ref="V487:W487" si="777">SUM(V488:V492)</f>
        <v>0</v>
      </c>
      <c r="W487" s="16">
        <f t="shared" si="777"/>
        <v>0</v>
      </c>
      <c r="X487" s="16">
        <f t="shared" ref="X487" si="778">SUM(X488:X492)</f>
        <v>0</v>
      </c>
      <c r="Y487" s="16">
        <f t="shared" ref="Y487:Z487" si="779">SUM(Y488:Y492)</f>
        <v>0</v>
      </c>
      <c r="Z487" s="16">
        <f t="shared" si="779"/>
        <v>0</v>
      </c>
      <c r="AA487" s="1159">
        <f t="shared" si="725"/>
        <v>0</v>
      </c>
      <c r="AB487" s="1159">
        <f t="shared" si="726"/>
        <v>0</v>
      </c>
    </row>
    <row r="488" spans="2:28" s="1134" customFormat="1" ht="12.75" customHeight="1" x14ac:dyDescent="0.2">
      <c r="B488" s="1564"/>
      <c r="C488" s="1138"/>
      <c r="D488" s="1565" t="s">
        <v>448</v>
      </c>
      <c r="E488" s="1139"/>
      <c r="F488" s="1140"/>
      <c r="G488" s="1160">
        <f>+E488*F488</f>
        <v>0</v>
      </c>
      <c r="H488" s="1137"/>
      <c r="I488" s="1148">
        <f t="shared" si="745"/>
        <v>0</v>
      </c>
      <c r="J488" s="1142"/>
      <c r="K488" s="1142"/>
      <c r="L488" s="1148">
        <f t="shared" ref="L488:L492" si="780">M488+N488</f>
        <v>0</v>
      </c>
      <c r="M488" s="1142"/>
      <c r="N488" s="1142"/>
      <c r="O488" s="1148">
        <f t="shared" ref="O488:O492" si="781">P488+Q488</f>
        <v>0</v>
      </c>
      <c r="P488" s="1142"/>
      <c r="Q488" s="1142"/>
      <c r="R488" s="1148">
        <f t="shared" ref="R488:R492" si="782">S488+T488</f>
        <v>0</v>
      </c>
      <c r="S488" s="1142"/>
      <c r="T488" s="1142"/>
      <c r="U488" s="1148">
        <f t="shared" ref="U488:U492" si="783">V488+W488</f>
        <v>0</v>
      </c>
      <c r="V488" s="1142"/>
      <c r="W488" s="1142"/>
      <c r="X488" s="1148">
        <f t="shared" ref="X488:X492" si="784">Y488+Z488</f>
        <v>0</v>
      </c>
      <c r="Y488" s="1142"/>
      <c r="Z488" s="1142"/>
      <c r="AA488" s="1159">
        <f t="shared" si="725"/>
        <v>0</v>
      </c>
      <c r="AB488" s="1159">
        <f t="shared" si="726"/>
        <v>0</v>
      </c>
    </row>
    <row r="489" spans="2:28" s="1134" customFormat="1" ht="12.75" customHeight="1" x14ac:dyDescent="0.2">
      <c r="B489" s="1564"/>
      <c r="C489" s="1138"/>
      <c r="D489" s="1565" t="s">
        <v>448</v>
      </c>
      <c r="E489" s="1139"/>
      <c r="F489" s="1140"/>
      <c r="G489" s="1160">
        <f>+E489*F489</f>
        <v>0</v>
      </c>
      <c r="H489" s="1137"/>
      <c r="I489" s="1137">
        <f t="shared" si="745"/>
        <v>0</v>
      </c>
      <c r="J489" s="1142"/>
      <c r="K489" s="1142"/>
      <c r="L489" s="1137">
        <f t="shared" si="780"/>
        <v>0</v>
      </c>
      <c r="M489" s="1142"/>
      <c r="N489" s="1142"/>
      <c r="O489" s="1137">
        <f t="shared" si="781"/>
        <v>0</v>
      </c>
      <c r="P489" s="1142"/>
      <c r="Q489" s="1142"/>
      <c r="R489" s="1137">
        <f t="shared" si="782"/>
        <v>0</v>
      </c>
      <c r="S489" s="1142"/>
      <c r="T489" s="1142"/>
      <c r="U489" s="1137">
        <f t="shared" si="783"/>
        <v>0</v>
      </c>
      <c r="V489" s="1142"/>
      <c r="W489" s="1142"/>
      <c r="X489" s="1137">
        <f t="shared" si="784"/>
        <v>0</v>
      </c>
      <c r="Y489" s="1142"/>
      <c r="Z489" s="1142"/>
      <c r="AA489" s="1159">
        <f t="shared" si="725"/>
        <v>0</v>
      </c>
      <c r="AB489" s="1159">
        <f t="shared" si="726"/>
        <v>0</v>
      </c>
    </row>
    <row r="490" spans="2:28" s="1134" customFormat="1" ht="12.75" customHeight="1" x14ac:dyDescent="0.2">
      <c r="B490" s="1564"/>
      <c r="C490" s="1138"/>
      <c r="D490" s="1565" t="s">
        <v>448</v>
      </c>
      <c r="E490" s="1139"/>
      <c r="F490" s="1140"/>
      <c r="G490" s="1160">
        <f>+E490*F490</f>
        <v>0</v>
      </c>
      <c r="H490" s="1141"/>
      <c r="I490" s="1142">
        <f t="shared" si="745"/>
        <v>0</v>
      </c>
      <c r="J490" s="1142"/>
      <c r="K490" s="1142"/>
      <c r="L490" s="1142">
        <f t="shared" si="780"/>
        <v>0</v>
      </c>
      <c r="M490" s="1142"/>
      <c r="N490" s="1142"/>
      <c r="O490" s="1142">
        <f t="shared" si="781"/>
        <v>0</v>
      </c>
      <c r="P490" s="1142"/>
      <c r="Q490" s="1142"/>
      <c r="R490" s="1142">
        <f t="shared" si="782"/>
        <v>0</v>
      </c>
      <c r="S490" s="1142"/>
      <c r="T490" s="1142"/>
      <c r="U490" s="1142">
        <f t="shared" si="783"/>
        <v>0</v>
      </c>
      <c r="V490" s="1142"/>
      <c r="W490" s="1142"/>
      <c r="X490" s="1142">
        <f t="shared" si="784"/>
        <v>0</v>
      </c>
      <c r="Y490" s="1142"/>
      <c r="Z490" s="1142"/>
      <c r="AA490" s="1159">
        <f t="shared" si="725"/>
        <v>0</v>
      </c>
      <c r="AB490" s="1159">
        <f t="shared" si="726"/>
        <v>0</v>
      </c>
    </row>
    <row r="491" spans="2:28" s="1134" customFormat="1" ht="12.75" customHeight="1" x14ac:dyDescent="0.2">
      <c r="B491" s="1564"/>
      <c r="C491" s="1138"/>
      <c r="D491" s="1565" t="s">
        <v>448</v>
      </c>
      <c r="E491" s="1139"/>
      <c r="F491" s="1140"/>
      <c r="G491" s="1160">
        <f>+E491*F491</f>
        <v>0</v>
      </c>
      <c r="H491" s="1141"/>
      <c r="I491" s="1142">
        <f t="shared" si="745"/>
        <v>0</v>
      </c>
      <c r="J491" s="1142"/>
      <c r="K491" s="1142"/>
      <c r="L491" s="1142">
        <f t="shared" si="780"/>
        <v>0</v>
      </c>
      <c r="M491" s="1142"/>
      <c r="N491" s="1142"/>
      <c r="O491" s="1142">
        <f t="shared" si="781"/>
        <v>0</v>
      </c>
      <c r="P491" s="1142"/>
      <c r="Q491" s="1142"/>
      <c r="R491" s="1142">
        <f t="shared" si="782"/>
        <v>0</v>
      </c>
      <c r="S491" s="1142"/>
      <c r="T491" s="1142"/>
      <c r="U491" s="1142">
        <f t="shared" si="783"/>
        <v>0</v>
      </c>
      <c r="V491" s="1142"/>
      <c r="W491" s="1142"/>
      <c r="X491" s="1142">
        <f t="shared" si="784"/>
        <v>0</v>
      </c>
      <c r="Y491" s="1142"/>
      <c r="Z491" s="1142"/>
      <c r="AA491" s="1159">
        <f t="shared" si="725"/>
        <v>0</v>
      </c>
      <c r="AB491" s="1159">
        <f t="shared" si="726"/>
        <v>0</v>
      </c>
    </row>
    <row r="492" spans="2:28" s="1134" customFormat="1" ht="12.75" customHeight="1" x14ac:dyDescent="0.2">
      <c r="B492" s="1563"/>
      <c r="C492" s="1143"/>
      <c r="D492" s="1566" t="s">
        <v>448</v>
      </c>
      <c r="E492" s="1144"/>
      <c r="F492" s="1145"/>
      <c r="G492" s="1161">
        <f>+E492*F492</f>
        <v>0</v>
      </c>
      <c r="H492" s="1146"/>
      <c r="I492" s="1147">
        <f t="shared" si="745"/>
        <v>0</v>
      </c>
      <c r="J492" s="1147"/>
      <c r="K492" s="1147"/>
      <c r="L492" s="1147">
        <f t="shared" si="780"/>
        <v>0</v>
      </c>
      <c r="M492" s="1147"/>
      <c r="N492" s="1147"/>
      <c r="O492" s="1147">
        <f t="shared" si="781"/>
        <v>0</v>
      </c>
      <c r="P492" s="1147"/>
      <c r="Q492" s="1147"/>
      <c r="R492" s="1147">
        <f t="shared" si="782"/>
        <v>0</v>
      </c>
      <c r="S492" s="1147"/>
      <c r="T492" s="1147"/>
      <c r="U492" s="1147">
        <f t="shared" si="783"/>
        <v>0</v>
      </c>
      <c r="V492" s="1147"/>
      <c r="W492" s="1147"/>
      <c r="X492" s="1147">
        <f t="shared" si="784"/>
        <v>0</v>
      </c>
      <c r="Y492" s="1147"/>
      <c r="Z492" s="1147"/>
      <c r="AA492" s="1159">
        <f t="shared" si="725"/>
        <v>0</v>
      </c>
      <c r="AB492" s="1159">
        <f t="shared" si="726"/>
        <v>0</v>
      </c>
    </row>
    <row r="493" spans="2:28" s="1134" customFormat="1" ht="12.75" customHeight="1" x14ac:dyDescent="0.15">
      <c r="B493" s="1135" t="s">
        <v>419</v>
      </c>
      <c r="C493" s="286" t="s">
        <v>678</v>
      </c>
      <c r="D493" s="14"/>
      <c r="E493" s="1136"/>
      <c r="F493" s="1137"/>
      <c r="G493" s="623">
        <f t="shared" ref="G493:I493" si="785">SUM(G494:G498)</f>
        <v>0</v>
      </c>
      <c r="H493" s="16">
        <f t="shared" si="785"/>
        <v>0</v>
      </c>
      <c r="I493" s="16">
        <f t="shared" si="785"/>
        <v>0</v>
      </c>
      <c r="J493" s="20">
        <f t="shared" ref="J493:K493" si="786">SUM(J494:J498)</f>
        <v>0</v>
      </c>
      <c r="K493" s="20">
        <f t="shared" si="786"/>
        <v>0</v>
      </c>
      <c r="L493" s="16">
        <f t="shared" ref="L493" si="787">SUM(L494:L498)</f>
        <v>0</v>
      </c>
      <c r="M493" s="20">
        <f t="shared" ref="M493:N493" si="788">SUM(M494:M498)</f>
        <v>0</v>
      </c>
      <c r="N493" s="20">
        <f t="shared" si="788"/>
        <v>0</v>
      </c>
      <c r="O493" s="16">
        <f t="shared" ref="O493" si="789">SUM(O494:O498)</f>
        <v>0</v>
      </c>
      <c r="P493" s="20">
        <f t="shared" ref="P493:Q493" si="790">SUM(P494:P498)</f>
        <v>0</v>
      </c>
      <c r="Q493" s="20">
        <f t="shared" si="790"/>
        <v>0</v>
      </c>
      <c r="R493" s="16">
        <f t="shared" ref="R493" si="791">SUM(R494:R498)</f>
        <v>0</v>
      </c>
      <c r="S493" s="20">
        <f t="shared" ref="S493:T493" si="792">SUM(S494:S498)</f>
        <v>0</v>
      </c>
      <c r="T493" s="20">
        <f t="shared" si="792"/>
        <v>0</v>
      </c>
      <c r="U493" s="16">
        <f t="shared" ref="U493" si="793">SUM(U494:U498)</f>
        <v>0</v>
      </c>
      <c r="V493" s="20">
        <f t="shared" ref="V493:W493" si="794">SUM(V494:V498)</f>
        <v>0</v>
      </c>
      <c r="W493" s="20">
        <f t="shared" si="794"/>
        <v>0</v>
      </c>
      <c r="X493" s="16">
        <f t="shared" ref="X493" si="795">SUM(X494:X498)</f>
        <v>0</v>
      </c>
      <c r="Y493" s="20">
        <f t="shared" ref="Y493:Z493" si="796">SUM(Y494:Y498)</f>
        <v>0</v>
      </c>
      <c r="Z493" s="20">
        <f t="shared" si="796"/>
        <v>0</v>
      </c>
      <c r="AA493" s="1159">
        <f t="shared" si="725"/>
        <v>0</v>
      </c>
      <c r="AB493" s="1159">
        <f t="shared" si="726"/>
        <v>0</v>
      </c>
    </row>
    <row r="494" spans="2:28" s="1134" customFormat="1" ht="12.75" customHeight="1" x14ac:dyDescent="0.2">
      <c r="B494" s="1564"/>
      <c r="C494" s="1138"/>
      <c r="D494" s="1565" t="s">
        <v>448</v>
      </c>
      <c r="E494" s="1139"/>
      <c r="F494" s="1140"/>
      <c r="G494" s="1160">
        <f>+E494*F494</f>
        <v>0</v>
      </c>
      <c r="H494" s="1137"/>
      <c r="I494" s="1148">
        <f t="shared" si="745"/>
        <v>0</v>
      </c>
      <c r="J494" s="1137"/>
      <c r="K494" s="1137"/>
      <c r="L494" s="1148">
        <f t="shared" ref="L494:L498" si="797">M494+N494</f>
        <v>0</v>
      </c>
      <c r="M494" s="1137"/>
      <c r="N494" s="1137"/>
      <c r="O494" s="1148">
        <f t="shared" ref="O494:O498" si="798">P494+Q494</f>
        <v>0</v>
      </c>
      <c r="P494" s="1137"/>
      <c r="Q494" s="1137"/>
      <c r="R494" s="1148">
        <f t="shared" ref="R494:R498" si="799">S494+T494</f>
        <v>0</v>
      </c>
      <c r="S494" s="1137"/>
      <c r="T494" s="1137"/>
      <c r="U494" s="1148">
        <f t="shared" ref="U494:U498" si="800">V494+W494</f>
        <v>0</v>
      </c>
      <c r="V494" s="1137"/>
      <c r="W494" s="1137"/>
      <c r="X494" s="1148">
        <f t="shared" ref="X494:X498" si="801">Y494+Z494</f>
        <v>0</v>
      </c>
      <c r="Y494" s="1137"/>
      <c r="Z494" s="1137"/>
      <c r="AA494" s="1159">
        <f t="shared" si="725"/>
        <v>0</v>
      </c>
      <c r="AB494" s="1159">
        <f t="shared" si="726"/>
        <v>0</v>
      </c>
    </row>
    <row r="495" spans="2:28" s="1134" customFormat="1" ht="12.75" customHeight="1" x14ac:dyDescent="0.2">
      <c r="B495" s="1564"/>
      <c r="C495" s="1138"/>
      <c r="D495" s="1565" t="s">
        <v>448</v>
      </c>
      <c r="E495" s="1139"/>
      <c r="F495" s="1140"/>
      <c r="G495" s="1160">
        <f>+E495*F495</f>
        <v>0</v>
      </c>
      <c r="H495" s="1137"/>
      <c r="I495" s="1137">
        <f t="shared" si="745"/>
        <v>0</v>
      </c>
      <c r="J495" s="1137"/>
      <c r="K495" s="1137"/>
      <c r="L495" s="1137">
        <f t="shared" si="797"/>
        <v>0</v>
      </c>
      <c r="M495" s="1137"/>
      <c r="N495" s="1137"/>
      <c r="O495" s="1137">
        <f t="shared" si="798"/>
        <v>0</v>
      </c>
      <c r="P495" s="1137"/>
      <c r="Q495" s="1137"/>
      <c r="R495" s="1137">
        <f t="shared" si="799"/>
        <v>0</v>
      </c>
      <c r="S495" s="1137"/>
      <c r="T495" s="1137"/>
      <c r="U495" s="1137">
        <f t="shared" si="800"/>
        <v>0</v>
      </c>
      <c r="V495" s="1137"/>
      <c r="W495" s="1137"/>
      <c r="X495" s="1137">
        <f t="shared" si="801"/>
        <v>0</v>
      </c>
      <c r="Y495" s="1137"/>
      <c r="Z495" s="1137"/>
      <c r="AA495" s="1159">
        <f t="shared" si="725"/>
        <v>0</v>
      </c>
      <c r="AB495" s="1159">
        <f t="shared" si="726"/>
        <v>0</v>
      </c>
    </row>
    <row r="496" spans="2:28" s="1134" customFormat="1" ht="12.75" customHeight="1" x14ac:dyDescent="0.2">
      <c r="B496" s="1564"/>
      <c r="C496" s="1138"/>
      <c r="D496" s="1565" t="s">
        <v>448</v>
      </c>
      <c r="E496" s="1139"/>
      <c r="F496" s="1140"/>
      <c r="G496" s="1160">
        <f>+E496*F496</f>
        <v>0</v>
      </c>
      <c r="H496" s="1141"/>
      <c r="I496" s="1142">
        <f t="shared" si="745"/>
        <v>0</v>
      </c>
      <c r="J496" s="1142"/>
      <c r="K496" s="1142"/>
      <c r="L496" s="1142">
        <f t="shared" si="797"/>
        <v>0</v>
      </c>
      <c r="M496" s="1142"/>
      <c r="N496" s="1142"/>
      <c r="O496" s="1142">
        <f t="shared" si="798"/>
        <v>0</v>
      </c>
      <c r="P496" s="1142"/>
      <c r="Q496" s="1142"/>
      <c r="R496" s="1142">
        <f t="shared" si="799"/>
        <v>0</v>
      </c>
      <c r="S496" s="1142"/>
      <c r="T496" s="1142"/>
      <c r="U496" s="1142">
        <f t="shared" si="800"/>
        <v>0</v>
      </c>
      <c r="V496" s="1142"/>
      <c r="W496" s="1142"/>
      <c r="X496" s="1142">
        <f t="shared" si="801"/>
        <v>0</v>
      </c>
      <c r="Y496" s="1142"/>
      <c r="Z496" s="1142"/>
      <c r="AA496" s="1159">
        <f t="shared" si="725"/>
        <v>0</v>
      </c>
      <c r="AB496" s="1159">
        <f t="shared" si="726"/>
        <v>0</v>
      </c>
    </row>
    <row r="497" spans="2:28" s="1134" customFormat="1" ht="12.75" customHeight="1" x14ac:dyDescent="0.2">
      <c r="B497" s="1564"/>
      <c r="C497" s="1138"/>
      <c r="D497" s="1565" t="s">
        <v>448</v>
      </c>
      <c r="E497" s="1139"/>
      <c r="F497" s="1140"/>
      <c r="G497" s="1160">
        <f>+E497*F497</f>
        <v>0</v>
      </c>
      <c r="H497" s="1141"/>
      <c r="I497" s="1142">
        <f t="shared" si="745"/>
        <v>0</v>
      </c>
      <c r="J497" s="1142"/>
      <c r="K497" s="1142"/>
      <c r="L497" s="1142">
        <f t="shared" si="797"/>
        <v>0</v>
      </c>
      <c r="M497" s="1142"/>
      <c r="N497" s="1142"/>
      <c r="O497" s="1142">
        <f t="shared" si="798"/>
        <v>0</v>
      </c>
      <c r="P497" s="1142"/>
      <c r="Q497" s="1142"/>
      <c r="R497" s="1142">
        <f t="shared" si="799"/>
        <v>0</v>
      </c>
      <c r="S497" s="1142"/>
      <c r="T497" s="1142"/>
      <c r="U497" s="1142">
        <f t="shared" si="800"/>
        <v>0</v>
      </c>
      <c r="V497" s="1142"/>
      <c r="W497" s="1142"/>
      <c r="X497" s="1142">
        <f t="shared" si="801"/>
        <v>0</v>
      </c>
      <c r="Y497" s="1142"/>
      <c r="Z497" s="1142"/>
      <c r="AA497" s="1159">
        <f t="shared" si="725"/>
        <v>0</v>
      </c>
      <c r="AB497" s="1159">
        <f t="shared" si="726"/>
        <v>0</v>
      </c>
    </row>
    <row r="498" spans="2:28" s="1134" customFormat="1" ht="12.75" customHeight="1" x14ac:dyDescent="0.2">
      <c r="B498" s="1563"/>
      <c r="C498" s="1143"/>
      <c r="D498" s="1566" t="s">
        <v>448</v>
      </c>
      <c r="E498" s="1144"/>
      <c r="F498" s="1145"/>
      <c r="G498" s="1160">
        <f>+E498*F498</f>
        <v>0</v>
      </c>
      <c r="H498" s="1141"/>
      <c r="I498" s="1147">
        <f t="shared" si="745"/>
        <v>0</v>
      </c>
      <c r="J498" s="1142"/>
      <c r="K498" s="1142"/>
      <c r="L498" s="1147">
        <f t="shared" si="797"/>
        <v>0</v>
      </c>
      <c r="M498" s="1142"/>
      <c r="N498" s="1142"/>
      <c r="O498" s="1147">
        <f t="shared" si="798"/>
        <v>0</v>
      </c>
      <c r="P498" s="1142"/>
      <c r="Q498" s="1142"/>
      <c r="R498" s="1147">
        <f t="shared" si="799"/>
        <v>0</v>
      </c>
      <c r="S498" s="1142"/>
      <c r="T498" s="1142"/>
      <c r="U498" s="1147">
        <f t="shared" si="800"/>
        <v>0</v>
      </c>
      <c r="V498" s="1142"/>
      <c r="W498" s="1142"/>
      <c r="X498" s="1147">
        <f t="shared" si="801"/>
        <v>0</v>
      </c>
      <c r="Y498" s="1142"/>
      <c r="Z498" s="1142"/>
      <c r="AA498" s="1159">
        <f t="shared" si="725"/>
        <v>0</v>
      </c>
      <c r="AB498" s="1159">
        <f t="shared" si="726"/>
        <v>0</v>
      </c>
    </row>
    <row r="499" spans="2:28" s="1134" customFormat="1" ht="15" customHeight="1" x14ac:dyDescent="0.15">
      <c r="B499" s="1647" t="s">
        <v>287</v>
      </c>
      <c r="C499" s="1627"/>
      <c r="D499" s="1627"/>
      <c r="E499" s="1627"/>
      <c r="F499" s="1627"/>
      <c r="G499" s="628">
        <f t="shared" ref="G499:Z499" si="802">+G339+G371+G403+G435+G467</f>
        <v>0</v>
      </c>
      <c r="H499" s="11">
        <f t="shared" si="802"/>
        <v>0</v>
      </c>
      <c r="I499" s="11">
        <f t="shared" si="802"/>
        <v>0</v>
      </c>
      <c r="J499" s="11">
        <f t="shared" si="802"/>
        <v>0</v>
      </c>
      <c r="K499" s="11">
        <f t="shared" si="802"/>
        <v>0</v>
      </c>
      <c r="L499" s="11">
        <f t="shared" si="802"/>
        <v>0</v>
      </c>
      <c r="M499" s="11">
        <f t="shared" si="802"/>
        <v>0</v>
      </c>
      <c r="N499" s="11">
        <f t="shared" si="802"/>
        <v>0</v>
      </c>
      <c r="O499" s="11">
        <f t="shared" si="802"/>
        <v>0</v>
      </c>
      <c r="P499" s="11">
        <f t="shared" si="802"/>
        <v>0</v>
      </c>
      <c r="Q499" s="11">
        <f t="shared" si="802"/>
        <v>0</v>
      </c>
      <c r="R499" s="11">
        <f t="shared" si="802"/>
        <v>0</v>
      </c>
      <c r="S499" s="11">
        <f t="shared" si="802"/>
        <v>0</v>
      </c>
      <c r="T499" s="11">
        <f t="shared" si="802"/>
        <v>0</v>
      </c>
      <c r="U499" s="11">
        <f t="shared" si="802"/>
        <v>0</v>
      </c>
      <c r="V499" s="11">
        <f t="shared" si="802"/>
        <v>0</v>
      </c>
      <c r="W499" s="11">
        <f t="shared" si="802"/>
        <v>0</v>
      </c>
      <c r="X499" s="11">
        <f t="shared" si="802"/>
        <v>0</v>
      </c>
      <c r="Y499" s="11">
        <f t="shared" si="802"/>
        <v>0</v>
      </c>
      <c r="Z499" s="11">
        <f t="shared" si="802"/>
        <v>0</v>
      </c>
      <c r="AA499" s="1159">
        <f t="shared" si="725"/>
        <v>0</v>
      </c>
      <c r="AB499" s="1159">
        <f t="shared" si="726"/>
        <v>0</v>
      </c>
    </row>
    <row r="500" spans="2:28" ht="15" customHeight="1" thickBot="1" x14ac:dyDescent="0.25">
      <c r="B500" s="1996" t="s">
        <v>73</v>
      </c>
      <c r="C500" s="1997"/>
      <c r="D500" s="1997"/>
      <c r="E500" s="1997"/>
      <c r="F500" s="1998"/>
      <c r="G500" s="15">
        <f t="shared" ref="G500:Z500" si="803">+G499+G337+G175</f>
        <v>0</v>
      </c>
      <c r="H500" s="15">
        <f t="shared" si="803"/>
        <v>0</v>
      </c>
      <c r="I500" s="15">
        <f t="shared" si="803"/>
        <v>0</v>
      </c>
      <c r="J500" s="15">
        <f t="shared" si="803"/>
        <v>0</v>
      </c>
      <c r="K500" s="15">
        <f t="shared" si="803"/>
        <v>0</v>
      </c>
      <c r="L500" s="15">
        <f t="shared" si="803"/>
        <v>0</v>
      </c>
      <c r="M500" s="15">
        <f t="shared" si="803"/>
        <v>0</v>
      </c>
      <c r="N500" s="15">
        <f t="shared" si="803"/>
        <v>0</v>
      </c>
      <c r="O500" s="15">
        <f t="shared" si="803"/>
        <v>0</v>
      </c>
      <c r="P500" s="15">
        <f t="shared" si="803"/>
        <v>0</v>
      </c>
      <c r="Q500" s="15">
        <f t="shared" si="803"/>
        <v>0</v>
      </c>
      <c r="R500" s="15">
        <f t="shared" si="803"/>
        <v>0</v>
      </c>
      <c r="S500" s="15">
        <f t="shared" si="803"/>
        <v>0</v>
      </c>
      <c r="T500" s="15">
        <f t="shared" si="803"/>
        <v>0</v>
      </c>
      <c r="U500" s="15">
        <f t="shared" si="803"/>
        <v>0</v>
      </c>
      <c r="V500" s="15">
        <f t="shared" si="803"/>
        <v>0</v>
      </c>
      <c r="W500" s="15">
        <f t="shared" si="803"/>
        <v>0</v>
      </c>
      <c r="X500" s="15">
        <f t="shared" si="803"/>
        <v>0</v>
      </c>
      <c r="Y500" s="15">
        <f t="shared" si="803"/>
        <v>0</v>
      </c>
      <c r="Z500" s="15">
        <f t="shared" si="803"/>
        <v>0</v>
      </c>
      <c r="AA500" s="1159">
        <f t="shared" si="725"/>
        <v>0</v>
      </c>
      <c r="AB500" s="1159">
        <f t="shared" si="726"/>
        <v>0</v>
      </c>
    </row>
    <row r="502" spans="2:28" x14ac:dyDescent="0.2">
      <c r="X502" s="1162">
        <f>+X500+R500+O500+L500+I500+U500+H500</f>
        <v>0</v>
      </c>
      <c r="Y502" s="1162"/>
      <c r="Z502" s="1162"/>
    </row>
    <row r="503" spans="2:28" x14ac:dyDescent="0.2">
      <c r="I503" s="1155"/>
      <c r="J503" s="1155"/>
      <c r="K503" s="1155"/>
    </row>
    <row r="504" spans="2:28" x14ac:dyDescent="0.2">
      <c r="I504" s="1155"/>
      <c r="J504" s="1155"/>
      <c r="K504" s="1155"/>
      <c r="L504" s="1155"/>
      <c r="M504" s="1155"/>
      <c r="N504" s="1155"/>
      <c r="O504" s="1155"/>
      <c r="P504" s="1155"/>
      <c r="Q504" s="1155"/>
      <c r="R504" s="1155"/>
      <c r="S504" s="1155"/>
      <c r="T504" s="1155"/>
      <c r="U504" s="1155"/>
      <c r="V504" s="1155"/>
      <c r="W504" s="1155"/>
      <c r="X504" s="1155"/>
      <c r="Y504" s="1155"/>
      <c r="Z504" s="1155"/>
    </row>
    <row r="506" spans="2:28" ht="12.75" customHeight="1" x14ac:dyDescent="0.2">
      <c r="O506" s="1155"/>
      <c r="P506" s="1155"/>
      <c r="Q506" s="1155"/>
    </row>
  </sheetData>
  <sheetProtection algorithmName="SHA-512" hashValue="5Cd3MU6oDUHfy0qmO8RUP3LSQJXZZskNsdDpQMAVgtX81FTxMejGlsWQUKiPA2n5aTDNWRIn4+hkVh/6UwqPfg==" saltValue="QbBX+u3eHEFUALkJI8i+Ow==" spinCount="100000" sheet="1" scenarios="1" formatColumns="0" formatRows="0"/>
  <dataConsolidate/>
  <mergeCells count="40">
    <mergeCell ref="D178:Z178"/>
    <mergeCell ref="D210:Z210"/>
    <mergeCell ref="D242:Z242"/>
    <mergeCell ref="D274:Z274"/>
    <mergeCell ref="D306:Z306"/>
    <mergeCell ref="D16:Z16"/>
    <mergeCell ref="D48:Z48"/>
    <mergeCell ref="D80:Z80"/>
    <mergeCell ref="D112:Z112"/>
    <mergeCell ref="D144:Z144"/>
    <mergeCell ref="C7:X7"/>
    <mergeCell ref="B1:X1"/>
    <mergeCell ref="B3:X3"/>
    <mergeCell ref="B4:X4"/>
    <mergeCell ref="B5:X5"/>
    <mergeCell ref="C6:X6"/>
    <mergeCell ref="D13:X13"/>
    <mergeCell ref="G10:G12"/>
    <mergeCell ref="H10:X10"/>
    <mergeCell ref="C8:G8"/>
    <mergeCell ref="H8:L8"/>
    <mergeCell ref="O8:X8"/>
    <mergeCell ref="H11:H12"/>
    <mergeCell ref="I11:K11"/>
    <mergeCell ref="L11:N11"/>
    <mergeCell ref="O11:Q11"/>
    <mergeCell ref="R11:T11"/>
    <mergeCell ref="U11:W11"/>
    <mergeCell ref="X11:Z11"/>
    <mergeCell ref="B500:F500"/>
    <mergeCell ref="D340:Z340"/>
    <mergeCell ref="D372:Z372"/>
    <mergeCell ref="D404:Z404"/>
    <mergeCell ref="D436:Z436"/>
    <mergeCell ref="D468:Z468"/>
    <mergeCell ref="B10:B12"/>
    <mergeCell ref="C10:C12"/>
    <mergeCell ref="D10:D12"/>
    <mergeCell ref="E10:E12"/>
    <mergeCell ref="F10:F12"/>
  </mergeCells>
  <conditionalFormatting sqref="AB15 AB50:AB78 AB338">
    <cfRule type="cellIs" dxfId="91" priority="72" operator="notEqual">
      <formula>0</formula>
    </cfRule>
  </conditionalFormatting>
  <conditionalFormatting sqref="AB307:AB337">
    <cfRule type="cellIs" dxfId="90" priority="28" operator="notEqual">
      <formula>0</formula>
    </cfRule>
  </conditionalFormatting>
  <conditionalFormatting sqref="AB308:AB337">
    <cfRule type="cellIs" dxfId="89" priority="32" operator="notEqual">
      <formula>0</formula>
    </cfRule>
  </conditionalFormatting>
  <conditionalFormatting sqref="AB273">
    <cfRule type="cellIs" dxfId="88" priority="36" operator="notEqual">
      <formula>0</formula>
    </cfRule>
  </conditionalFormatting>
  <conditionalFormatting sqref="AB243">
    <cfRule type="cellIs" dxfId="87" priority="40" operator="notEqual">
      <formula>0</formula>
    </cfRule>
  </conditionalFormatting>
  <conditionalFormatting sqref="AB209">
    <cfRule type="cellIs" dxfId="86" priority="44" operator="notEqual">
      <formula>0</formula>
    </cfRule>
  </conditionalFormatting>
  <conditionalFormatting sqref="AB179:AB208">
    <cfRule type="cellIs" dxfId="85" priority="48" operator="notEqual">
      <formula>0</formula>
    </cfRule>
  </conditionalFormatting>
  <conditionalFormatting sqref="AB180:AB208">
    <cfRule type="cellIs" dxfId="84" priority="52" operator="notEqual">
      <formula>0</formula>
    </cfRule>
  </conditionalFormatting>
  <conditionalFormatting sqref="AB143">
    <cfRule type="cellIs" dxfId="83" priority="56" operator="notEqual">
      <formula>0</formula>
    </cfRule>
  </conditionalFormatting>
  <conditionalFormatting sqref="AB113">
    <cfRule type="cellIs" dxfId="82" priority="60" operator="notEqual">
      <formula>0</formula>
    </cfRule>
  </conditionalFormatting>
  <conditionalFormatting sqref="AB17:AB47">
    <cfRule type="cellIs" dxfId="81" priority="71" operator="notEqual">
      <formula>0</formula>
    </cfRule>
  </conditionalFormatting>
  <conditionalFormatting sqref="AB49">
    <cfRule type="cellIs" dxfId="80" priority="70" operator="notEqual">
      <formula>0</formula>
    </cfRule>
  </conditionalFormatting>
  <conditionalFormatting sqref="AB47">
    <cfRule type="cellIs" dxfId="79" priority="69" operator="notEqual">
      <formula>0</formula>
    </cfRule>
  </conditionalFormatting>
  <conditionalFormatting sqref="AB49:AB78">
    <cfRule type="cellIs" dxfId="78" priority="68" operator="notEqual">
      <formula>0</formula>
    </cfRule>
  </conditionalFormatting>
  <conditionalFormatting sqref="AB82:AB110">
    <cfRule type="cellIs" dxfId="77" priority="67" operator="notEqual">
      <formula>0</formula>
    </cfRule>
  </conditionalFormatting>
  <conditionalFormatting sqref="AB79">
    <cfRule type="cellIs" dxfId="76" priority="66" operator="notEqual">
      <formula>0</formula>
    </cfRule>
  </conditionalFormatting>
  <conditionalFormatting sqref="AB81">
    <cfRule type="cellIs" dxfId="75" priority="65" operator="notEqual">
      <formula>0</formula>
    </cfRule>
  </conditionalFormatting>
  <conditionalFormatting sqref="AB79">
    <cfRule type="cellIs" dxfId="74" priority="64" operator="notEqual">
      <formula>0</formula>
    </cfRule>
  </conditionalFormatting>
  <conditionalFormatting sqref="AB81:AB110">
    <cfRule type="cellIs" dxfId="73" priority="63" operator="notEqual">
      <formula>0</formula>
    </cfRule>
  </conditionalFormatting>
  <conditionalFormatting sqref="AB114:AB142">
    <cfRule type="cellIs" dxfId="72" priority="62" operator="notEqual">
      <formula>0</formula>
    </cfRule>
  </conditionalFormatting>
  <conditionalFormatting sqref="AB111">
    <cfRule type="cellIs" dxfId="71" priority="61" operator="notEqual">
      <formula>0</formula>
    </cfRule>
  </conditionalFormatting>
  <conditionalFormatting sqref="AB111">
    <cfRule type="cellIs" dxfId="70" priority="59" operator="notEqual">
      <formula>0</formula>
    </cfRule>
  </conditionalFormatting>
  <conditionalFormatting sqref="AB113:AB142">
    <cfRule type="cellIs" dxfId="69" priority="58" operator="notEqual">
      <formula>0</formula>
    </cfRule>
  </conditionalFormatting>
  <conditionalFormatting sqref="AB146:AB176">
    <cfRule type="cellIs" dxfId="68" priority="57" operator="notEqual">
      <formula>0</formula>
    </cfRule>
  </conditionalFormatting>
  <conditionalFormatting sqref="AB145">
    <cfRule type="cellIs" dxfId="67" priority="55" operator="notEqual">
      <formula>0</formula>
    </cfRule>
  </conditionalFormatting>
  <conditionalFormatting sqref="AB143">
    <cfRule type="cellIs" dxfId="66" priority="54" operator="notEqual">
      <formula>0</formula>
    </cfRule>
  </conditionalFormatting>
  <conditionalFormatting sqref="AB145:AB176">
    <cfRule type="cellIs" dxfId="65" priority="53" operator="notEqual">
      <formula>0</formula>
    </cfRule>
  </conditionalFormatting>
  <conditionalFormatting sqref="AB177">
    <cfRule type="cellIs" dxfId="64" priority="51" operator="notEqual">
      <formula>0</formula>
    </cfRule>
  </conditionalFormatting>
  <conditionalFormatting sqref="AB179">
    <cfRule type="cellIs" dxfId="63" priority="50" operator="notEqual">
      <formula>0</formula>
    </cfRule>
  </conditionalFormatting>
  <conditionalFormatting sqref="AB177">
    <cfRule type="cellIs" dxfId="62" priority="49" operator="notEqual">
      <formula>0</formula>
    </cfRule>
  </conditionalFormatting>
  <conditionalFormatting sqref="AB212:AB240">
    <cfRule type="cellIs" dxfId="61" priority="47" operator="notEqual">
      <formula>0</formula>
    </cfRule>
  </conditionalFormatting>
  <conditionalFormatting sqref="AB209">
    <cfRule type="cellIs" dxfId="60" priority="46" operator="notEqual">
      <formula>0</formula>
    </cfRule>
  </conditionalFormatting>
  <conditionalFormatting sqref="AB211">
    <cfRule type="cellIs" dxfId="59" priority="45" operator="notEqual">
      <formula>0</formula>
    </cfRule>
  </conditionalFormatting>
  <conditionalFormatting sqref="AB211:AB240">
    <cfRule type="cellIs" dxfId="58" priority="43" operator="notEqual">
      <formula>0</formula>
    </cfRule>
  </conditionalFormatting>
  <conditionalFormatting sqref="AB244:AB272">
    <cfRule type="cellIs" dxfId="57" priority="42" operator="notEqual">
      <formula>0</formula>
    </cfRule>
  </conditionalFormatting>
  <conditionalFormatting sqref="AB241">
    <cfRule type="cellIs" dxfId="56" priority="41" operator="notEqual">
      <formula>0</formula>
    </cfRule>
  </conditionalFormatting>
  <conditionalFormatting sqref="AB241">
    <cfRule type="cellIs" dxfId="55" priority="39" operator="notEqual">
      <formula>0</formula>
    </cfRule>
  </conditionalFormatting>
  <conditionalFormatting sqref="AB243:AB272">
    <cfRule type="cellIs" dxfId="54" priority="38" operator="notEqual">
      <formula>0</formula>
    </cfRule>
  </conditionalFormatting>
  <conditionalFormatting sqref="AB276:AB304">
    <cfRule type="cellIs" dxfId="53" priority="37" operator="notEqual">
      <formula>0</formula>
    </cfRule>
  </conditionalFormatting>
  <conditionalFormatting sqref="AB275">
    <cfRule type="cellIs" dxfId="52" priority="35" operator="notEqual">
      <formula>0</formula>
    </cfRule>
  </conditionalFormatting>
  <conditionalFormatting sqref="AB273">
    <cfRule type="cellIs" dxfId="51" priority="34" operator="notEqual">
      <formula>0</formula>
    </cfRule>
  </conditionalFormatting>
  <conditionalFormatting sqref="AB275:AB304">
    <cfRule type="cellIs" dxfId="50" priority="33" operator="notEqual">
      <formula>0</formula>
    </cfRule>
  </conditionalFormatting>
  <conditionalFormatting sqref="AB305">
    <cfRule type="cellIs" dxfId="49" priority="31" operator="notEqual">
      <formula>0</formula>
    </cfRule>
  </conditionalFormatting>
  <conditionalFormatting sqref="AB307">
    <cfRule type="cellIs" dxfId="48" priority="30" operator="notEqual">
      <formula>0</formula>
    </cfRule>
  </conditionalFormatting>
  <conditionalFormatting sqref="AB305">
    <cfRule type="cellIs" dxfId="47" priority="29" operator="notEqual">
      <formula>0</formula>
    </cfRule>
  </conditionalFormatting>
  <conditionalFormatting sqref="AB342:AB370">
    <cfRule type="cellIs" dxfId="46" priority="27" operator="notEqual">
      <formula>0</formula>
    </cfRule>
  </conditionalFormatting>
  <conditionalFormatting sqref="AB339">
    <cfRule type="cellIs" dxfId="45" priority="26" operator="notEqual">
      <formula>0</formula>
    </cfRule>
  </conditionalFormatting>
  <conditionalFormatting sqref="AB341">
    <cfRule type="cellIs" dxfId="44" priority="25" operator="notEqual">
      <formula>0</formula>
    </cfRule>
  </conditionalFormatting>
  <conditionalFormatting sqref="AB339">
    <cfRule type="cellIs" dxfId="43" priority="24" operator="notEqual">
      <formula>0</formula>
    </cfRule>
  </conditionalFormatting>
  <conditionalFormatting sqref="AB341:AB370">
    <cfRule type="cellIs" dxfId="42" priority="23" operator="notEqual">
      <formula>0</formula>
    </cfRule>
  </conditionalFormatting>
  <conditionalFormatting sqref="AB374:AB402">
    <cfRule type="cellIs" dxfId="41" priority="22" operator="notEqual">
      <formula>0</formula>
    </cfRule>
  </conditionalFormatting>
  <conditionalFormatting sqref="AB371">
    <cfRule type="cellIs" dxfId="40" priority="21" operator="notEqual">
      <formula>0</formula>
    </cfRule>
  </conditionalFormatting>
  <conditionalFormatting sqref="AB373">
    <cfRule type="cellIs" dxfId="39" priority="20" operator="notEqual">
      <formula>0</formula>
    </cfRule>
  </conditionalFormatting>
  <conditionalFormatting sqref="AB371">
    <cfRule type="cellIs" dxfId="38" priority="19" operator="notEqual">
      <formula>0</formula>
    </cfRule>
  </conditionalFormatting>
  <conditionalFormatting sqref="AB373:AB402">
    <cfRule type="cellIs" dxfId="37" priority="18" operator="notEqual">
      <formula>0</formula>
    </cfRule>
  </conditionalFormatting>
  <conditionalFormatting sqref="AB406:AB434">
    <cfRule type="cellIs" dxfId="36" priority="17" operator="notEqual">
      <formula>0</formula>
    </cfRule>
  </conditionalFormatting>
  <conditionalFormatting sqref="AB403">
    <cfRule type="cellIs" dxfId="35" priority="16" operator="notEqual">
      <formula>0</formula>
    </cfRule>
  </conditionalFormatting>
  <conditionalFormatting sqref="AB405">
    <cfRule type="cellIs" dxfId="34" priority="15" operator="notEqual">
      <formula>0</formula>
    </cfRule>
  </conditionalFormatting>
  <conditionalFormatting sqref="AB403">
    <cfRule type="cellIs" dxfId="33" priority="14" operator="notEqual">
      <formula>0</formula>
    </cfRule>
  </conditionalFormatting>
  <conditionalFormatting sqref="AB405:AB434">
    <cfRule type="cellIs" dxfId="32" priority="13" operator="notEqual">
      <formula>0</formula>
    </cfRule>
  </conditionalFormatting>
  <conditionalFormatting sqref="AB438:AB466">
    <cfRule type="cellIs" dxfId="31" priority="12" operator="notEqual">
      <formula>0</formula>
    </cfRule>
  </conditionalFormatting>
  <conditionalFormatting sqref="AB435">
    <cfRule type="cellIs" dxfId="30" priority="11" operator="notEqual">
      <formula>0</formula>
    </cfRule>
  </conditionalFormatting>
  <conditionalFormatting sqref="AB437">
    <cfRule type="cellIs" dxfId="29" priority="10" operator="notEqual">
      <formula>0</formula>
    </cfRule>
  </conditionalFormatting>
  <conditionalFormatting sqref="AB435">
    <cfRule type="cellIs" dxfId="28" priority="9" operator="notEqual">
      <formula>0</formula>
    </cfRule>
  </conditionalFormatting>
  <conditionalFormatting sqref="AB437:AB466">
    <cfRule type="cellIs" dxfId="27" priority="8" operator="notEqual">
      <formula>0</formula>
    </cfRule>
  </conditionalFormatting>
  <conditionalFormatting sqref="AB470:AB498">
    <cfRule type="cellIs" dxfId="26" priority="7" operator="notEqual">
      <formula>0</formula>
    </cfRule>
  </conditionalFormatting>
  <conditionalFormatting sqref="AB467">
    <cfRule type="cellIs" dxfId="25" priority="6" operator="notEqual">
      <formula>0</formula>
    </cfRule>
  </conditionalFormatting>
  <conditionalFormatting sqref="AB469">
    <cfRule type="cellIs" dxfId="24" priority="5" operator="notEqual">
      <formula>0</formula>
    </cfRule>
  </conditionalFormatting>
  <conditionalFormatting sqref="AB467">
    <cfRule type="cellIs" dxfId="23" priority="4" operator="notEqual">
      <formula>0</formula>
    </cfRule>
  </conditionalFormatting>
  <conditionalFormatting sqref="AB469:AB498">
    <cfRule type="cellIs" dxfId="22" priority="3" operator="notEqual">
      <formula>0</formula>
    </cfRule>
  </conditionalFormatting>
  <conditionalFormatting sqref="AB499:AB500">
    <cfRule type="cellIs" dxfId="21" priority="2" operator="notEqual">
      <formula>0</formula>
    </cfRule>
  </conditionalFormatting>
  <conditionalFormatting sqref="AB499:AB500">
    <cfRule type="cellIs" dxfId="20" priority="1" operator="notEqual">
      <formula>0</formula>
    </cfRule>
  </conditionalFormatting>
  <dataValidations count="1">
    <dataValidation type="custom" showInputMessage="1" showErrorMessage="1" errorTitle="NO MODIFICAR" error="NO MANIPULAR FORMULA_x000a_" promptTitle="NO MANIPULAR" prompt="NO MANIPULAR FORMULA" sqref="G487 G23 G29 G35 G41 G73 G17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15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D494:D498 D488:D492 D308:D312 D482:D486 D476:D480 D470:D474 D456:D460 D450:D454 D444:D448 D438:D442 D424:D428 D418:D422 D412:D416 D406:D410 D392:D396 D386:D390 D380:D384 D374:D378 D360:D364 D354:D358 D348:D352 D342:D346 D326:D330 D320:D324 D314:D318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D138:D142 D106:D110 D100:D104 D94:D98 D88:D92 D82:D86 D74:D78 D68:D72 D62:D66 D56:D60 D50:D54 D42:D46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7"/>
  <sheetViews>
    <sheetView showGridLines="0" zoomScale="55" zoomScaleNormal="55" zoomScaleSheetLayoutView="75" workbookViewId="0">
      <pane xSplit="2" ySplit="13" topLeftCell="C14" activePane="bottomRight" state="frozen"/>
      <selection activeCell="A9" sqref="A9"/>
      <selection pane="topRight" activeCell="C9" sqref="C9"/>
      <selection pane="bottomLeft" activeCell="A13" sqref="A13"/>
      <selection pane="bottomRight" activeCell="J29" sqref="J29"/>
    </sheetView>
  </sheetViews>
  <sheetFormatPr baseColWidth="10" defaultColWidth="11.42578125" defaultRowHeight="12.75" x14ac:dyDescent="0.2"/>
  <cols>
    <col min="1" max="1" width="2.7109375" style="1197" customWidth="1"/>
    <col min="2" max="2" width="40.7109375" style="1164" customWidth="1"/>
    <col min="3" max="3" width="6.7109375" style="1164" customWidth="1"/>
    <col min="4" max="4" width="11.7109375" style="1164" customWidth="1"/>
    <col min="5" max="5" width="9.7109375" style="1164" customWidth="1"/>
    <col min="6" max="6" width="9.7109375" style="1216" customWidth="1"/>
    <col min="7" max="7" width="9.7109375" style="1162" customWidth="1"/>
    <col min="8" max="26" width="12.7109375" style="1162" customWidth="1"/>
    <col min="27" max="28" width="8.85546875" style="2" customWidth="1"/>
    <col min="29" max="33" width="11.42578125" style="2"/>
    <col min="34" max="34" width="14.42578125" style="2" bestFit="1" customWidth="1"/>
    <col min="35" max="16384" width="11.42578125" style="1164"/>
  </cols>
  <sheetData>
    <row r="1" spans="1:34" x14ac:dyDescent="0.2">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1582"/>
      <c r="Z1" s="1582"/>
    </row>
    <row r="2" spans="1:34" s="1200" customFormat="1" ht="15.75" x14ac:dyDescent="0.25">
      <c r="A2" s="1198"/>
      <c r="B2" s="224" t="s">
        <v>49</v>
      </c>
      <c r="C2" s="197"/>
      <c r="D2" s="197"/>
      <c r="E2" s="198"/>
      <c r="F2" s="288"/>
      <c r="G2" s="197"/>
      <c r="H2" s="1165"/>
      <c r="I2" s="1165"/>
      <c r="J2" s="1165"/>
      <c r="K2" s="1165"/>
      <c r="L2" s="225" t="s">
        <v>305</v>
      </c>
      <c r="M2" s="225"/>
      <c r="N2" s="225"/>
      <c r="O2" s="200"/>
      <c r="P2" s="200"/>
      <c r="Q2" s="200"/>
      <c r="R2" s="200"/>
      <c r="S2" s="200"/>
      <c r="T2" s="200"/>
      <c r="U2" s="200"/>
      <c r="V2" s="200"/>
      <c r="W2" s="200"/>
      <c r="X2" s="200"/>
      <c r="Y2" s="200"/>
      <c r="Z2" s="200"/>
      <c r="AA2" s="1199"/>
      <c r="AB2" s="1199"/>
      <c r="AC2" s="1199"/>
      <c r="AD2" s="1199"/>
      <c r="AE2" s="1199"/>
      <c r="AF2" s="1199"/>
      <c r="AG2" s="1199"/>
      <c r="AH2" s="1199"/>
    </row>
    <row r="3" spans="1:34" x14ac:dyDescent="0.2">
      <c r="B3" s="2032"/>
      <c r="C3" s="2032"/>
      <c r="D3" s="2032"/>
      <c r="E3" s="2032"/>
      <c r="F3" s="2032"/>
      <c r="G3" s="2032"/>
      <c r="H3" s="2032"/>
      <c r="I3" s="2032"/>
      <c r="J3" s="2032"/>
      <c r="K3" s="2032"/>
      <c r="L3" s="2032"/>
      <c r="M3" s="2032"/>
      <c r="N3" s="2032"/>
      <c r="O3" s="2032"/>
      <c r="P3" s="2032"/>
      <c r="Q3" s="2032"/>
      <c r="R3" s="2032"/>
      <c r="S3" s="2032"/>
      <c r="T3" s="2032"/>
      <c r="U3" s="2032"/>
      <c r="V3" s="2032"/>
      <c r="W3" s="2032"/>
      <c r="X3" s="2032"/>
      <c r="Y3" s="1583"/>
      <c r="Z3" s="1583"/>
    </row>
    <row r="4" spans="1:34" ht="18" x14ac:dyDescent="0.2">
      <c r="B4" s="2063" t="s">
        <v>775</v>
      </c>
      <c r="C4" s="2063"/>
      <c r="D4" s="2063"/>
      <c r="E4" s="2063"/>
      <c r="F4" s="2063"/>
      <c r="G4" s="2063"/>
      <c r="H4" s="2063"/>
      <c r="I4" s="2063"/>
      <c r="J4" s="2063"/>
      <c r="K4" s="2063"/>
      <c r="L4" s="2063"/>
      <c r="M4" s="2063"/>
      <c r="N4" s="2063"/>
      <c r="O4" s="2063"/>
      <c r="P4" s="2063"/>
      <c r="Q4" s="2063"/>
      <c r="R4" s="2063"/>
      <c r="S4" s="2063"/>
      <c r="T4" s="2063"/>
      <c r="U4" s="2063"/>
      <c r="V4" s="2063"/>
      <c r="W4" s="2063"/>
      <c r="X4" s="2063"/>
      <c r="Y4" s="1593"/>
      <c r="Z4" s="1593"/>
    </row>
    <row r="5" spans="1:34" ht="16.5" thickBot="1" x14ac:dyDescent="0.25">
      <c r="B5" s="2090"/>
      <c r="C5" s="2090"/>
      <c r="D5" s="2090"/>
      <c r="E5" s="2090"/>
      <c r="F5" s="2090"/>
      <c r="G5" s="2090"/>
      <c r="H5" s="2090"/>
      <c r="I5" s="2090"/>
      <c r="J5" s="2090"/>
      <c r="K5" s="2090"/>
      <c r="L5" s="2090"/>
      <c r="M5" s="2090"/>
      <c r="N5" s="2090"/>
      <c r="O5" s="2090"/>
      <c r="P5" s="2090"/>
      <c r="Q5" s="2090"/>
      <c r="R5" s="2090"/>
      <c r="S5" s="2090"/>
      <c r="T5" s="2090"/>
      <c r="U5" s="2090"/>
      <c r="V5" s="2090"/>
      <c r="W5" s="2090"/>
      <c r="X5" s="2090"/>
      <c r="Y5" s="1592"/>
      <c r="Z5" s="1592"/>
    </row>
    <row r="6" spans="1:34" x14ac:dyDescent="0.2">
      <c r="B6" s="1156" t="s">
        <v>387</v>
      </c>
      <c r="C6" s="2001" t="str">
        <f>+'INFORMACION GENERAL PROYECTO'!D6</f>
        <v>[TÍTULO DEL PROYECTO]</v>
      </c>
      <c r="D6" s="2002"/>
      <c r="E6" s="2002"/>
      <c r="F6" s="2002"/>
      <c r="G6" s="2002"/>
      <c r="H6" s="2002"/>
      <c r="I6" s="2002"/>
      <c r="J6" s="2002"/>
      <c r="K6" s="2002"/>
      <c r="L6" s="2002"/>
      <c r="M6" s="2002"/>
      <c r="N6" s="2002"/>
      <c r="O6" s="2002"/>
      <c r="P6" s="2002"/>
      <c r="Q6" s="2002"/>
      <c r="R6" s="2002"/>
      <c r="S6" s="2002"/>
      <c r="T6" s="2002"/>
      <c r="U6" s="2002"/>
      <c r="V6" s="2002"/>
      <c r="W6" s="2002"/>
      <c r="X6" s="2003"/>
      <c r="Y6" s="1637"/>
      <c r="Z6" s="1637"/>
    </row>
    <row r="7" spans="1:34" x14ac:dyDescent="0.2">
      <c r="B7" s="1157" t="s">
        <v>388</v>
      </c>
      <c r="C7" s="2004" t="str">
        <f>+'INFORMACION GENERAL PROYECTO'!B12</f>
        <v>[INSTITUCIÓN EJECUTORA]</v>
      </c>
      <c r="D7" s="2005"/>
      <c r="E7" s="2005"/>
      <c r="F7" s="2005"/>
      <c r="G7" s="2005"/>
      <c r="H7" s="2005"/>
      <c r="I7" s="2005"/>
      <c r="J7" s="2005"/>
      <c r="K7" s="2005"/>
      <c r="L7" s="2005"/>
      <c r="M7" s="2005"/>
      <c r="N7" s="2005"/>
      <c r="O7" s="2005"/>
      <c r="P7" s="2005"/>
      <c r="Q7" s="2005"/>
      <c r="R7" s="2005"/>
      <c r="S7" s="2005"/>
      <c r="T7" s="2005"/>
      <c r="U7" s="2005"/>
      <c r="V7" s="2005"/>
      <c r="W7" s="2005"/>
      <c r="X7" s="2006"/>
      <c r="Y7" s="1637"/>
      <c r="Z7" s="1637"/>
    </row>
    <row r="8" spans="1:34" ht="13.5" thickBot="1" x14ac:dyDescent="0.25">
      <c r="B8" s="1158" t="s">
        <v>405</v>
      </c>
      <c r="C8" s="2007">
        <f>+'INFORMACION GENERAL PROYECTO'!H7</f>
        <v>0</v>
      </c>
      <c r="D8" s="2008"/>
      <c r="E8" s="2008"/>
      <c r="F8" s="2008"/>
      <c r="G8" s="2064"/>
      <c r="H8" s="2065" t="s">
        <v>391</v>
      </c>
      <c r="I8" s="2066"/>
      <c r="J8" s="2066"/>
      <c r="K8" s="2066"/>
      <c r="L8" s="2067"/>
      <c r="M8" s="1595"/>
      <c r="N8" s="1595"/>
      <c r="O8" s="2010">
        <f>+'INFORMACION GENERAL PROYECTO'!H24</f>
        <v>28.931506849315067</v>
      </c>
      <c r="P8" s="2011"/>
      <c r="Q8" s="2011"/>
      <c r="R8" s="2012"/>
      <c r="S8" s="2012"/>
      <c r="T8" s="2012"/>
      <c r="U8" s="2012"/>
      <c r="V8" s="2012"/>
      <c r="W8" s="2012"/>
      <c r="X8" s="2013"/>
      <c r="Y8" s="1638"/>
      <c r="Z8" s="1638"/>
    </row>
    <row r="9" spans="1:34" ht="10.5" customHeight="1" thickBot="1" x14ac:dyDescent="0.25">
      <c r="B9" s="1201"/>
      <c r="C9" s="1202"/>
      <c r="D9" s="1203"/>
      <c r="E9" s="13"/>
      <c r="F9" s="289"/>
      <c r="G9" s="2"/>
      <c r="H9" s="2"/>
      <c r="I9" s="2"/>
      <c r="J9" s="2"/>
      <c r="K9" s="2"/>
      <c r="L9" s="2"/>
      <c r="M9" s="2"/>
      <c r="N9" s="2"/>
      <c r="O9" s="2"/>
      <c r="P9" s="2"/>
      <c r="Q9" s="2"/>
      <c r="R9" s="2"/>
      <c r="S9" s="2"/>
      <c r="T9" s="2"/>
      <c r="U9" s="2"/>
      <c r="V9" s="2"/>
      <c r="W9" s="2"/>
      <c r="X9" s="2"/>
      <c r="Y9" s="2"/>
      <c r="Z9" s="2"/>
    </row>
    <row r="10" spans="1:34" ht="15" customHeight="1" x14ac:dyDescent="0.2">
      <c r="B10" s="2033" t="s">
        <v>453</v>
      </c>
      <c r="C10" s="2025"/>
      <c r="D10" s="2028" t="s">
        <v>406</v>
      </c>
      <c r="E10" s="2061" t="s">
        <v>414</v>
      </c>
      <c r="F10" s="2025" t="s">
        <v>772</v>
      </c>
      <c r="G10" s="2068" t="s">
        <v>294</v>
      </c>
      <c r="H10" s="2071" t="s">
        <v>48</v>
      </c>
      <c r="I10" s="2024"/>
      <c r="J10" s="2024"/>
      <c r="K10" s="2024"/>
      <c r="L10" s="2024"/>
      <c r="M10" s="2024"/>
      <c r="N10" s="2024"/>
      <c r="O10" s="2024"/>
      <c r="P10" s="2024"/>
      <c r="Q10" s="2024"/>
      <c r="R10" s="2024"/>
      <c r="S10" s="2024"/>
      <c r="T10" s="2024"/>
      <c r="U10" s="2024"/>
      <c r="V10" s="2024"/>
      <c r="W10" s="2024"/>
      <c r="X10" s="2024"/>
      <c r="Y10" s="1585"/>
      <c r="Z10" s="1586"/>
    </row>
    <row r="11" spans="1:34" ht="15" customHeight="1" x14ac:dyDescent="0.2">
      <c r="B11" s="2034"/>
      <c r="C11" s="2026"/>
      <c r="D11" s="2029"/>
      <c r="E11" s="2054"/>
      <c r="F11" s="2026"/>
      <c r="G11" s="2069"/>
      <c r="H11" s="2099" t="str">
        <f>+'INFORMACION GENERAL PROYECTO'!$B$11</f>
        <v>APORTE FONDOEMPLEO</v>
      </c>
      <c r="I11" s="2036" t="str">
        <f>+'INFORMACION GENERAL PROYECTO'!B12</f>
        <v>[INSTITUCIÓN EJECUTORA]</v>
      </c>
      <c r="J11" s="2037"/>
      <c r="K11" s="2038"/>
      <c r="L11" s="2036" t="str">
        <f>+'INFORMACION GENERAL PROYECTO'!$B$13</f>
        <v>[INSTITUCIÓN APORTANTE 1]</v>
      </c>
      <c r="M11" s="2037"/>
      <c r="N11" s="2038"/>
      <c r="O11" s="2036" t="str">
        <f>+'INFORMACION GENERAL PROYECTO'!$B$14</f>
        <v>[INSTITUCIÓN APORTANTE 2]</v>
      </c>
      <c r="P11" s="2037"/>
      <c r="Q11" s="2038"/>
      <c r="R11" s="2036" t="str">
        <f>+'INFORMACION GENERAL PROYECTO'!$B$15</f>
        <v>[INSTITUCIÓN APORTANTE 3]</v>
      </c>
      <c r="S11" s="2037"/>
      <c r="T11" s="2038"/>
      <c r="U11" s="2036" t="str">
        <f>+'INFORMACION GENERAL PROYECTO'!$B$16</f>
        <v>[INSTITUCIÓN APORTANTE 4]</v>
      </c>
      <c r="V11" s="2037"/>
      <c r="W11" s="2038"/>
      <c r="X11" s="2036" t="str">
        <f>+'INFORMACION GENERAL PROYECTO'!$B$17</f>
        <v>[BENEFICIARIOS]</v>
      </c>
      <c r="Y11" s="2037"/>
      <c r="Z11" s="2039"/>
    </row>
    <row r="12" spans="1:34" ht="30" customHeight="1" thickBot="1" x14ac:dyDescent="0.25">
      <c r="B12" s="2041"/>
      <c r="C12" s="2029"/>
      <c r="D12" s="2053"/>
      <c r="E12" s="2062"/>
      <c r="F12" s="2029"/>
      <c r="G12" s="2070"/>
      <c r="H12" s="2085"/>
      <c r="I12" s="227" t="s">
        <v>208</v>
      </c>
      <c r="J12" s="1641" t="s">
        <v>1090</v>
      </c>
      <c r="K12" s="1641" t="s">
        <v>1092</v>
      </c>
      <c r="L12" s="227" t="s">
        <v>208</v>
      </c>
      <c r="M12" s="1641" t="s">
        <v>1090</v>
      </c>
      <c r="N12" s="1641" t="s">
        <v>1092</v>
      </c>
      <c r="O12" s="227" t="s">
        <v>208</v>
      </c>
      <c r="P12" s="1641" t="s">
        <v>1090</v>
      </c>
      <c r="Q12" s="1641" t="s">
        <v>1092</v>
      </c>
      <c r="R12" s="227" t="s">
        <v>208</v>
      </c>
      <c r="S12" s="1641" t="s">
        <v>1090</v>
      </c>
      <c r="T12" s="1641" t="s">
        <v>1092</v>
      </c>
      <c r="U12" s="227" t="s">
        <v>208</v>
      </c>
      <c r="V12" s="1641" t="s">
        <v>1090</v>
      </c>
      <c r="W12" s="1641" t="s">
        <v>1092</v>
      </c>
      <c r="X12" s="227" t="s">
        <v>208</v>
      </c>
      <c r="Y12" s="1641" t="s">
        <v>1090</v>
      </c>
      <c r="Z12" s="1651" t="s">
        <v>1092</v>
      </c>
    </row>
    <row r="13" spans="1:34" s="1163" customFormat="1" ht="30" customHeight="1" x14ac:dyDescent="0.15">
      <c r="A13" s="1204"/>
      <c r="B13" s="294" t="s">
        <v>72</v>
      </c>
      <c r="C13" s="295">
        <f>+'CRONOGRAMA ACTIVIDADES'!B125</f>
        <v>6</v>
      </c>
      <c r="D13" s="1171" t="str">
        <f>+'CRONOGRAMA ACTIVIDADES'!C125</f>
        <v>MANEJO DEL PROYECTO</v>
      </c>
      <c r="E13" s="1172"/>
      <c r="F13" s="1173"/>
      <c r="G13" s="1174"/>
      <c r="H13" s="1174"/>
      <c r="I13" s="1174"/>
      <c r="J13" s="1174"/>
      <c r="K13" s="1174"/>
      <c r="L13" s="1174"/>
      <c r="M13" s="1174"/>
      <c r="N13" s="1174"/>
      <c r="O13" s="1174"/>
      <c r="P13" s="1174"/>
      <c r="Q13" s="1174"/>
      <c r="R13" s="1174"/>
      <c r="S13" s="1174"/>
      <c r="T13" s="1174"/>
      <c r="U13" s="1174"/>
      <c r="V13" s="1174"/>
      <c r="W13" s="1174"/>
      <c r="X13" s="1174"/>
      <c r="Y13" s="1677"/>
      <c r="Z13" s="1678"/>
      <c r="AA13" s="1205"/>
      <c r="AB13" s="1205"/>
      <c r="AC13" s="1205"/>
      <c r="AD13" s="1205"/>
      <c r="AE13" s="1205"/>
      <c r="AF13" s="1205"/>
      <c r="AG13" s="1205"/>
      <c r="AH13" s="1205"/>
    </row>
    <row r="14" spans="1:34" ht="15" customHeight="1" x14ac:dyDescent="0.2">
      <c r="B14" s="203"/>
      <c r="C14" s="204">
        <f>+'CRONOGRAMA ACTIVIDADES'!B126</f>
        <v>6.1</v>
      </c>
      <c r="D14" s="2049" t="str">
        <f>+'CRONOGRAMA ACTIVIDADES'!C126</f>
        <v>Equipo técnico del proyecto</v>
      </c>
      <c r="E14" s="2050"/>
      <c r="F14" s="2050"/>
      <c r="G14" s="2050"/>
      <c r="H14" s="2050"/>
      <c r="I14" s="2050"/>
      <c r="J14" s="2050"/>
      <c r="K14" s="2050"/>
      <c r="L14" s="2050"/>
      <c r="M14" s="2050"/>
      <c r="N14" s="2050"/>
      <c r="O14" s="2050"/>
      <c r="P14" s="2050"/>
      <c r="Q14" s="2050"/>
      <c r="R14" s="2050"/>
      <c r="S14" s="2050"/>
      <c r="T14" s="2050"/>
      <c r="U14" s="2050"/>
      <c r="V14" s="2050"/>
      <c r="W14" s="2050"/>
      <c r="X14" s="2050"/>
      <c r="Y14" s="1580"/>
      <c r="Z14" s="1649"/>
    </row>
    <row r="15" spans="1:34" s="1166" customFormat="1" ht="30" customHeight="1" x14ac:dyDescent="0.15">
      <c r="A15" s="1206"/>
      <c r="B15" s="636" t="s">
        <v>768</v>
      </c>
      <c r="C15" s="637"/>
      <c r="D15" s="1662"/>
      <c r="E15" s="1663"/>
      <c r="F15" s="1663"/>
      <c r="G15" s="1663"/>
      <c r="H15" s="1663"/>
      <c r="I15" s="1663"/>
      <c r="J15" s="1663"/>
      <c r="K15" s="1663"/>
      <c r="L15" s="1663"/>
      <c r="M15" s="1663"/>
      <c r="N15" s="1663"/>
      <c r="O15" s="1663"/>
      <c r="P15" s="1663"/>
      <c r="Q15" s="1663"/>
      <c r="R15" s="1663"/>
      <c r="S15" s="1663"/>
      <c r="T15" s="1663"/>
      <c r="U15" s="1663"/>
      <c r="V15" s="1663"/>
      <c r="W15" s="1663"/>
      <c r="X15" s="1663"/>
      <c r="Y15" s="1675"/>
      <c r="Z15" s="1676"/>
      <c r="AA15" s="1207"/>
      <c r="AB15" s="1207"/>
      <c r="AC15" s="1207"/>
      <c r="AD15" s="1207"/>
      <c r="AE15" s="1207"/>
      <c r="AF15" s="1207"/>
      <c r="AG15" s="1207"/>
      <c r="AH15" s="1207"/>
    </row>
    <row r="16" spans="1:34" ht="12.75" customHeight="1" x14ac:dyDescent="0.2">
      <c r="B16" s="1175" t="str">
        <f>+D14</f>
        <v>Equipo técnico del proyecto</v>
      </c>
      <c r="C16" s="1176">
        <f>+C14</f>
        <v>6.1</v>
      </c>
      <c r="D16" s="627"/>
      <c r="E16" s="627"/>
      <c r="F16" s="628"/>
      <c r="G16" s="624">
        <f>+SUM(G17:G26)</f>
        <v>0</v>
      </c>
      <c r="H16" s="12">
        <f>+SUM(H17:H26)</f>
        <v>0</v>
      </c>
      <c r="I16" s="12">
        <f t="shared" ref="I16:Z16" si="0">+SUM(I17:I26)</f>
        <v>0</v>
      </c>
      <c r="J16" s="12">
        <f t="shared" si="0"/>
        <v>0</v>
      </c>
      <c r="K16" s="12">
        <f t="shared" si="0"/>
        <v>0</v>
      </c>
      <c r="L16" s="12">
        <f t="shared" si="0"/>
        <v>0</v>
      </c>
      <c r="M16" s="12">
        <f t="shared" si="0"/>
        <v>0</v>
      </c>
      <c r="N16" s="12">
        <f t="shared" si="0"/>
        <v>0</v>
      </c>
      <c r="O16" s="12">
        <f t="shared" si="0"/>
        <v>0</v>
      </c>
      <c r="P16" s="12">
        <f t="shared" si="0"/>
        <v>0</v>
      </c>
      <c r="Q16" s="12">
        <f t="shared" si="0"/>
        <v>0</v>
      </c>
      <c r="R16" s="12">
        <f t="shared" si="0"/>
        <v>0</v>
      </c>
      <c r="S16" s="12">
        <f t="shared" si="0"/>
        <v>0</v>
      </c>
      <c r="T16" s="12">
        <f t="shared" si="0"/>
        <v>0</v>
      </c>
      <c r="U16" s="12">
        <f t="shared" si="0"/>
        <v>0</v>
      </c>
      <c r="V16" s="12">
        <f t="shared" si="0"/>
        <v>0</v>
      </c>
      <c r="W16" s="12">
        <f t="shared" si="0"/>
        <v>0</v>
      </c>
      <c r="X16" s="12">
        <f t="shared" si="0"/>
        <v>0</v>
      </c>
      <c r="Y16" s="12">
        <f t="shared" si="0"/>
        <v>0</v>
      </c>
      <c r="Z16" s="12">
        <f t="shared" si="0"/>
        <v>0</v>
      </c>
      <c r="AA16" s="1159">
        <f t="shared" ref="AA16:AA27" si="1">X16+U16+R16+O16+L16+I16+H16</f>
        <v>0</v>
      </c>
      <c r="AB16" s="1159">
        <f t="shared" ref="AB16:AB27" si="2">+AA16-G16</f>
        <v>0</v>
      </c>
    </row>
    <row r="17" spans="1:34" s="1210" customFormat="1" ht="12.75" customHeight="1" x14ac:dyDescent="0.15">
      <c r="A17" s="1206"/>
      <c r="B17" s="1569">
        <f>+'CRONOGRAMA ACTIVIDADES'!C127</f>
        <v>0</v>
      </c>
      <c r="C17" s="206" t="str">
        <f>+'CRONOGRAMA ACTIVIDADES'!B127</f>
        <v>6.1.1</v>
      </c>
      <c r="D17" s="207" t="str">
        <f>+'CRONOGRAMA ACTIVIDADES'!D127</f>
        <v>Unidad medida</v>
      </c>
      <c r="E17" s="207">
        <f>+'CRONOGRAMA ACTIVIDADES'!E127</f>
        <v>0</v>
      </c>
      <c r="F17" s="1217"/>
      <c r="G17" s="1177">
        <f>+E17*F17</f>
        <v>0</v>
      </c>
      <c r="H17" s="1218"/>
      <c r="I17" s="1648">
        <f>J17+K17</f>
        <v>0</v>
      </c>
      <c r="J17" s="1219"/>
      <c r="K17" s="1219"/>
      <c r="L17" s="1648">
        <f>M17+N17</f>
        <v>0</v>
      </c>
      <c r="M17" s="1219"/>
      <c r="N17" s="1219"/>
      <c r="O17" s="1648">
        <f>P17+Q17</f>
        <v>0</v>
      </c>
      <c r="P17" s="1220"/>
      <c r="Q17" s="1220"/>
      <c r="R17" s="1648">
        <f>S17+T17</f>
        <v>0</v>
      </c>
      <c r="S17" s="1220"/>
      <c r="T17" s="1220"/>
      <c r="U17" s="1648">
        <f>V17+W17</f>
        <v>0</v>
      </c>
      <c r="V17" s="1220"/>
      <c r="W17" s="1220"/>
      <c r="X17" s="1648">
        <f>Y17+Z17</f>
        <v>0</v>
      </c>
      <c r="Y17" s="1220"/>
      <c r="Z17" s="1220"/>
      <c r="AA17" s="1159">
        <f t="shared" si="1"/>
        <v>0</v>
      </c>
      <c r="AB17" s="1159">
        <f t="shared" si="2"/>
        <v>0</v>
      </c>
      <c r="AC17" s="1207"/>
      <c r="AD17" s="1207"/>
      <c r="AE17" s="1207"/>
      <c r="AF17" s="1207"/>
      <c r="AG17" s="1207"/>
      <c r="AH17" s="1207"/>
    </row>
    <row r="18" spans="1:34" s="1210" customFormat="1" ht="12.75" customHeight="1" x14ac:dyDescent="0.15">
      <c r="A18" s="1206"/>
      <c r="B18" s="1570">
        <f>+'CRONOGRAMA ACTIVIDADES'!C128</f>
        <v>0</v>
      </c>
      <c r="C18" s="206" t="str">
        <f>+'CRONOGRAMA ACTIVIDADES'!B128</f>
        <v>6.1.2</v>
      </c>
      <c r="D18" s="207" t="str">
        <f>+'CRONOGRAMA ACTIVIDADES'!D128</f>
        <v>Unidad medida</v>
      </c>
      <c r="E18" s="207">
        <f>+'CRONOGRAMA ACTIVIDADES'!E128</f>
        <v>0</v>
      </c>
      <c r="F18" s="1221"/>
      <c r="G18" s="1178">
        <f t="shared" ref="G18:G26" si="3">+E18*F18</f>
        <v>0</v>
      </c>
      <c r="H18" s="1222"/>
      <c r="I18" s="1648">
        <f t="shared" ref="I18:I26" si="4">J18+K18</f>
        <v>0</v>
      </c>
      <c r="J18" s="1223"/>
      <c r="K18" s="1223"/>
      <c r="L18" s="1648">
        <f t="shared" ref="L18:L26" si="5">M18+N18</f>
        <v>0</v>
      </c>
      <c r="M18" s="1223"/>
      <c r="N18" s="1223"/>
      <c r="O18" s="1648">
        <f t="shared" ref="O18:O26" si="6">P18+Q18</f>
        <v>0</v>
      </c>
      <c r="P18" s="1224"/>
      <c r="Q18" s="1224"/>
      <c r="R18" s="1648">
        <f t="shared" ref="R18:R26" si="7">S18+T18</f>
        <v>0</v>
      </c>
      <c r="S18" s="1224"/>
      <c r="T18" s="1224"/>
      <c r="U18" s="1648">
        <f t="shared" ref="U18:U26" si="8">V18+W18</f>
        <v>0</v>
      </c>
      <c r="V18" s="1224"/>
      <c r="W18" s="1224"/>
      <c r="X18" s="1648">
        <f t="shared" ref="X18:X26" si="9">Y18+Z18</f>
        <v>0</v>
      </c>
      <c r="Y18" s="1224"/>
      <c r="Z18" s="1224"/>
      <c r="AA18" s="1159">
        <f t="shared" si="1"/>
        <v>0</v>
      </c>
      <c r="AB18" s="1159">
        <f t="shared" si="2"/>
        <v>0</v>
      </c>
      <c r="AC18" s="1207"/>
      <c r="AD18" s="1207"/>
      <c r="AE18" s="1207"/>
      <c r="AF18" s="1207"/>
      <c r="AG18" s="1207"/>
      <c r="AH18" s="1207"/>
    </row>
    <row r="19" spans="1:34" s="1210" customFormat="1" ht="12.75" customHeight="1" x14ac:dyDescent="0.15">
      <c r="A19" s="1206"/>
      <c r="B19" s="1570">
        <f>+'CRONOGRAMA ACTIVIDADES'!C129</f>
        <v>0</v>
      </c>
      <c r="C19" s="206" t="str">
        <f>+'CRONOGRAMA ACTIVIDADES'!B129</f>
        <v>6.1.3</v>
      </c>
      <c r="D19" s="207" t="str">
        <f>+'CRONOGRAMA ACTIVIDADES'!D129</f>
        <v>Unidad medida</v>
      </c>
      <c r="E19" s="207">
        <f>+'CRONOGRAMA ACTIVIDADES'!E129</f>
        <v>0</v>
      </c>
      <c r="F19" s="1221"/>
      <c r="G19" s="1178">
        <f t="shared" si="3"/>
        <v>0</v>
      </c>
      <c r="H19" s="1222"/>
      <c r="I19" s="1648">
        <f t="shared" si="4"/>
        <v>0</v>
      </c>
      <c r="J19" s="1223"/>
      <c r="K19" s="1223"/>
      <c r="L19" s="1648">
        <f t="shared" si="5"/>
        <v>0</v>
      </c>
      <c r="M19" s="1223"/>
      <c r="N19" s="1223"/>
      <c r="O19" s="1648">
        <f t="shared" si="6"/>
        <v>0</v>
      </c>
      <c r="P19" s="1224"/>
      <c r="Q19" s="1224"/>
      <c r="R19" s="1648">
        <f t="shared" si="7"/>
        <v>0</v>
      </c>
      <c r="S19" s="1224"/>
      <c r="T19" s="1224"/>
      <c r="U19" s="1648">
        <f t="shared" si="8"/>
        <v>0</v>
      </c>
      <c r="V19" s="1224"/>
      <c r="W19" s="1224"/>
      <c r="X19" s="1648">
        <f t="shared" si="9"/>
        <v>0</v>
      </c>
      <c r="Y19" s="1224"/>
      <c r="Z19" s="1224"/>
      <c r="AA19" s="1159">
        <f t="shared" si="1"/>
        <v>0</v>
      </c>
      <c r="AB19" s="1159">
        <f t="shared" si="2"/>
        <v>0</v>
      </c>
      <c r="AC19" s="1207"/>
      <c r="AD19" s="1207"/>
      <c r="AE19" s="1207"/>
      <c r="AF19" s="1207"/>
      <c r="AG19" s="1207"/>
      <c r="AH19" s="1207"/>
    </row>
    <row r="20" spans="1:34" s="1210" customFormat="1" ht="12.75" customHeight="1" x14ac:dyDescent="0.15">
      <c r="A20" s="1206"/>
      <c r="B20" s="1570">
        <f>+'CRONOGRAMA ACTIVIDADES'!C130</f>
        <v>0</v>
      </c>
      <c r="C20" s="206" t="str">
        <f>+'CRONOGRAMA ACTIVIDADES'!B130</f>
        <v>6.1.4</v>
      </c>
      <c r="D20" s="207" t="str">
        <f>+'CRONOGRAMA ACTIVIDADES'!D130</f>
        <v>Unidad medida</v>
      </c>
      <c r="E20" s="207">
        <f>+'CRONOGRAMA ACTIVIDADES'!E130</f>
        <v>0</v>
      </c>
      <c r="F20" s="1221"/>
      <c r="G20" s="1178">
        <f t="shared" si="3"/>
        <v>0</v>
      </c>
      <c r="H20" s="1222"/>
      <c r="I20" s="1648">
        <f t="shared" si="4"/>
        <v>0</v>
      </c>
      <c r="J20" s="1223"/>
      <c r="K20" s="1223"/>
      <c r="L20" s="1648">
        <f t="shared" si="5"/>
        <v>0</v>
      </c>
      <c r="M20" s="1223"/>
      <c r="N20" s="1223"/>
      <c r="O20" s="1648">
        <f t="shared" si="6"/>
        <v>0</v>
      </c>
      <c r="P20" s="1224"/>
      <c r="Q20" s="1224"/>
      <c r="R20" s="1648">
        <f t="shared" si="7"/>
        <v>0</v>
      </c>
      <c r="S20" s="1224"/>
      <c r="T20" s="1224"/>
      <c r="U20" s="1648">
        <f t="shared" si="8"/>
        <v>0</v>
      </c>
      <c r="V20" s="1224"/>
      <c r="W20" s="1224"/>
      <c r="X20" s="1648">
        <f t="shared" si="9"/>
        <v>0</v>
      </c>
      <c r="Y20" s="1224"/>
      <c r="Z20" s="1224"/>
      <c r="AA20" s="1159">
        <f t="shared" si="1"/>
        <v>0</v>
      </c>
      <c r="AB20" s="1159">
        <f t="shared" si="2"/>
        <v>0</v>
      </c>
      <c r="AC20" s="1207"/>
      <c r="AD20" s="1207"/>
      <c r="AE20" s="1207"/>
      <c r="AF20" s="1207"/>
      <c r="AG20" s="1207"/>
      <c r="AH20" s="1207"/>
    </row>
    <row r="21" spans="1:34" s="1210" customFormat="1" ht="12.75" customHeight="1" x14ac:dyDescent="0.15">
      <c r="A21" s="1206"/>
      <c r="B21" s="1570">
        <f>+'CRONOGRAMA ACTIVIDADES'!C131</f>
        <v>0</v>
      </c>
      <c r="C21" s="206" t="str">
        <f>+'CRONOGRAMA ACTIVIDADES'!B131</f>
        <v>6.1.5</v>
      </c>
      <c r="D21" s="207" t="str">
        <f>+'CRONOGRAMA ACTIVIDADES'!D131</f>
        <v>Unidad medida</v>
      </c>
      <c r="E21" s="207">
        <f>+'CRONOGRAMA ACTIVIDADES'!E131</f>
        <v>0</v>
      </c>
      <c r="F21" s="1221"/>
      <c r="G21" s="1178">
        <f t="shared" si="3"/>
        <v>0</v>
      </c>
      <c r="H21" s="1222"/>
      <c r="I21" s="1648">
        <f t="shared" si="4"/>
        <v>0</v>
      </c>
      <c r="J21" s="1223"/>
      <c r="K21" s="1223"/>
      <c r="L21" s="1648">
        <f t="shared" si="5"/>
        <v>0</v>
      </c>
      <c r="M21" s="1223"/>
      <c r="N21" s="1223"/>
      <c r="O21" s="1648">
        <f t="shared" si="6"/>
        <v>0</v>
      </c>
      <c r="P21" s="1224"/>
      <c r="Q21" s="1224"/>
      <c r="R21" s="1648">
        <f t="shared" si="7"/>
        <v>0</v>
      </c>
      <c r="S21" s="1224"/>
      <c r="T21" s="1224"/>
      <c r="U21" s="1648">
        <f t="shared" si="8"/>
        <v>0</v>
      </c>
      <c r="V21" s="1224"/>
      <c r="W21" s="1224"/>
      <c r="X21" s="1648">
        <f t="shared" si="9"/>
        <v>0</v>
      </c>
      <c r="Y21" s="1224"/>
      <c r="Z21" s="1224"/>
      <c r="AA21" s="1159">
        <f t="shared" si="1"/>
        <v>0</v>
      </c>
      <c r="AB21" s="1159">
        <f t="shared" si="2"/>
        <v>0</v>
      </c>
      <c r="AC21" s="1207"/>
      <c r="AD21" s="1207"/>
      <c r="AE21" s="1207"/>
      <c r="AF21" s="1207"/>
      <c r="AG21" s="1207"/>
      <c r="AH21" s="1207"/>
    </row>
    <row r="22" spans="1:34" s="1210" customFormat="1" ht="12.75" customHeight="1" x14ac:dyDescent="0.15">
      <c r="A22" s="1206"/>
      <c r="B22" s="1570">
        <f>+'CRONOGRAMA ACTIVIDADES'!C132</f>
        <v>0</v>
      </c>
      <c r="C22" s="206" t="str">
        <f>+'CRONOGRAMA ACTIVIDADES'!B132</f>
        <v>6.1.6</v>
      </c>
      <c r="D22" s="207" t="str">
        <f>+'CRONOGRAMA ACTIVIDADES'!D132</f>
        <v>Unidad medida</v>
      </c>
      <c r="E22" s="207">
        <f>+'CRONOGRAMA ACTIVIDADES'!E132</f>
        <v>0</v>
      </c>
      <c r="F22" s="1221"/>
      <c r="G22" s="1178">
        <f t="shared" si="3"/>
        <v>0</v>
      </c>
      <c r="H22" s="1222"/>
      <c r="I22" s="1648">
        <f t="shared" si="4"/>
        <v>0</v>
      </c>
      <c r="J22" s="1223"/>
      <c r="K22" s="1223"/>
      <c r="L22" s="1648">
        <f t="shared" si="5"/>
        <v>0</v>
      </c>
      <c r="M22" s="1223"/>
      <c r="N22" s="1223"/>
      <c r="O22" s="1648">
        <f t="shared" si="6"/>
        <v>0</v>
      </c>
      <c r="P22" s="1224"/>
      <c r="Q22" s="1224"/>
      <c r="R22" s="1648">
        <f t="shared" si="7"/>
        <v>0</v>
      </c>
      <c r="S22" s="1224"/>
      <c r="T22" s="1224"/>
      <c r="U22" s="1648">
        <f t="shared" si="8"/>
        <v>0</v>
      </c>
      <c r="V22" s="1224"/>
      <c r="W22" s="1224"/>
      <c r="X22" s="1648">
        <f t="shared" si="9"/>
        <v>0</v>
      </c>
      <c r="Y22" s="1224"/>
      <c r="Z22" s="1224"/>
      <c r="AA22" s="1159">
        <f t="shared" si="1"/>
        <v>0</v>
      </c>
      <c r="AB22" s="1159">
        <f t="shared" si="2"/>
        <v>0</v>
      </c>
      <c r="AC22" s="1207"/>
      <c r="AD22" s="1207"/>
      <c r="AE22" s="1207"/>
      <c r="AF22" s="1207"/>
      <c r="AG22" s="1207"/>
      <c r="AH22" s="1207"/>
    </row>
    <row r="23" spans="1:34" s="1210" customFormat="1" ht="12.75" customHeight="1" x14ac:dyDescent="0.15">
      <c r="A23" s="1206"/>
      <c r="B23" s="1570">
        <f>+'CRONOGRAMA ACTIVIDADES'!C133</f>
        <v>0</v>
      </c>
      <c r="C23" s="206" t="str">
        <f>+'CRONOGRAMA ACTIVIDADES'!B133</f>
        <v>6.1.7</v>
      </c>
      <c r="D23" s="207" t="str">
        <f>+'CRONOGRAMA ACTIVIDADES'!D133</f>
        <v>Unidad medida</v>
      </c>
      <c r="E23" s="207">
        <f>+'CRONOGRAMA ACTIVIDADES'!E133</f>
        <v>0</v>
      </c>
      <c r="F23" s="1221"/>
      <c r="G23" s="1178">
        <f t="shared" si="3"/>
        <v>0</v>
      </c>
      <c r="H23" s="1222"/>
      <c r="I23" s="1648">
        <f t="shared" si="4"/>
        <v>0</v>
      </c>
      <c r="J23" s="1223"/>
      <c r="K23" s="1223"/>
      <c r="L23" s="1648">
        <f t="shared" si="5"/>
        <v>0</v>
      </c>
      <c r="M23" s="1223"/>
      <c r="N23" s="1223"/>
      <c r="O23" s="1648">
        <f t="shared" si="6"/>
        <v>0</v>
      </c>
      <c r="P23" s="1224"/>
      <c r="Q23" s="1224"/>
      <c r="R23" s="1648">
        <f t="shared" si="7"/>
        <v>0</v>
      </c>
      <c r="S23" s="1224"/>
      <c r="T23" s="1224"/>
      <c r="U23" s="1648">
        <f t="shared" si="8"/>
        <v>0</v>
      </c>
      <c r="V23" s="1224"/>
      <c r="W23" s="1224"/>
      <c r="X23" s="1648">
        <f t="shared" si="9"/>
        <v>0</v>
      </c>
      <c r="Y23" s="1224"/>
      <c r="Z23" s="1224"/>
      <c r="AA23" s="1159">
        <f t="shared" si="1"/>
        <v>0</v>
      </c>
      <c r="AB23" s="1159">
        <f t="shared" si="2"/>
        <v>0</v>
      </c>
      <c r="AC23" s="1207"/>
      <c r="AD23" s="1207"/>
      <c r="AE23" s="1207"/>
      <c r="AF23" s="1207"/>
      <c r="AG23" s="1207"/>
      <c r="AH23" s="1207"/>
    </row>
    <row r="24" spans="1:34" s="1210" customFormat="1" ht="12.75" customHeight="1" x14ac:dyDescent="0.15">
      <c r="A24" s="1206"/>
      <c r="B24" s="1570">
        <f>+'CRONOGRAMA ACTIVIDADES'!C134</f>
        <v>0</v>
      </c>
      <c r="C24" s="206" t="str">
        <f>+'CRONOGRAMA ACTIVIDADES'!B134</f>
        <v>6.1.8</v>
      </c>
      <c r="D24" s="207" t="str">
        <f>+'CRONOGRAMA ACTIVIDADES'!D134</f>
        <v>Unidad medida</v>
      </c>
      <c r="E24" s="207">
        <f>+'CRONOGRAMA ACTIVIDADES'!E134</f>
        <v>0</v>
      </c>
      <c r="F24" s="1221"/>
      <c r="G24" s="1178">
        <f t="shared" si="3"/>
        <v>0</v>
      </c>
      <c r="H24" s="1222"/>
      <c r="I24" s="1648">
        <f t="shared" si="4"/>
        <v>0</v>
      </c>
      <c r="J24" s="1223"/>
      <c r="K24" s="1223"/>
      <c r="L24" s="1648">
        <f t="shared" si="5"/>
        <v>0</v>
      </c>
      <c r="M24" s="1223"/>
      <c r="N24" s="1223"/>
      <c r="O24" s="1648">
        <f t="shared" si="6"/>
        <v>0</v>
      </c>
      <c r="P24" s="1224"/>
      <c r="Q24" s="1224"/>
      <c r="R24" s="1648">
        <f t="shared" si="7"/>
        <v>0</v>
      </c>
      <c r="S24" s="1224"/>
      <c r="T24" s="1224"/>
      <c r="U24" s="1648">
        <f t="shared" si="8"/>
        <v>0</v>
      </c>
      <c r="V24" s="1224"/>
      <c r="W24" s="1224"/>
      <c r="X24" s="1648">
        <f t="shared" si="9"/>
        <v>0</v>
      </c>
      <c r="Y24" s="1224"/>
      <c r="Z24" s="1224"/>
      <c r="AA24" s="1159">
        <f t="shared" si="1"/>
        <v>0</v>
      </c>
      <c r="AB24" s="1159">
        <f t="shared" si="2"/>
        <v>0</v>
      </c>
      <c r="AC24" s="1207"/>
      <c r="AD24" s="1207"/>
      <c r="AE24" s="1207"/>
      <c r="AF24" s="1207"/>
      <c r="AG24" s="1207"/>
      <c r="AH24" s="1207"/>
    </row>
    <row r="25" spans="1:34" s="1210" customFormat="1" ht="12.75" customHeight="1" x14ac:dyDescent="0.15">
      <c r="A25" s="1206"/>
      <c r="B25" s="1570">
        <f>+'CRONOGRAMA ACTIVIDADES'!C135</f>
        <v>0</v>
      </c>
      <c r="C25" s="206" t="str">
        <f>+'CRONOGRAMA ACTIVIDADES'!B135</f>
        <v>6.1.9</v>
      </c>
      <c r="D25" s="207" t="str">
        <f>+'CRONOGRAMA ACTIVIDADES'!D135</f>
        <v>Unidad medida</v>
      </c>
      <c r="E25" s="207">
        <f>+'CRONOGRAMA ACTIVIDADES'!E135</f>
        <v>0</v>
      </c>
      <c r="F25" s="1221"/>
      <c r="G25" s="1178">
        <f t="shared" si="3"/>
        <v>0</v>
      </c>
      <c r="H25" s="1222"/>
      <c r="I25" s="1648">
        <f t="shared" si="4"/>
        <v>0</v>
      </c>
      <c r="J25" s="1223"/>
      <c r="K25" s="1223"/>
      <c r="L25" s="1648">
        <f t="shared" si="5"/>
        <v>0</v>
      </c>
      <c r="M25" s="1223"/>
      <c r="N25" s="1223"/>
      <c r="O25" s="1648">
        <f t="shared" si="6"/>
        <v>0</v>
      </c>
      <c r="P25" s="1224"/>
      <c r="Q25" s="1224"/>
      <c r="R25" s="1648">
        <f t="shared" si="7"/>
        <v>0</v>
      </c>
      <c r="S25" s="1224"/>
      <c r="T25" s="1224"/>
      <c r="U25" s="1648">
        <f t="shared" si="8"/>
        <v>0</v>
      </c>
      <c r="V25" s="1224"/>
      <c r="W25" s="1224"/>
      <c r="X25" s="1648">
        <f t="shared" si="9"/>
        <v>0</v>
      </c>
      <c r="Y25" s="1224"/>
      <c r="Z25" s="1224"/>
      <c r="AA25" s="1159">
        <f t="shared" si="1"/>
        <v>0</v>
      </c>
      <c r="AB25" s="1159">
        <f t="shared" si="2"/>
        <v>0</v>
      </c>
      <c r="AC25" s="1207"/>
      <c r="AD25" s="1207"/>
      <c r="AE25" s="1207"/>
      <c r="AF25" s="1207"/>
      <c r="AG25" s="1207"/>
      <c r="AH25" s="1207"/>
    </row>
    <row r="26" spans="1:34" s="1210" customFormat="1" ht="12.75" customHeight="1" x14ac:dyDescent="0.15">
      <c r="A26" s="1206"/>
      <c r="B26" s="1570">
        <f>+'CRONOGRAMA ACTIVIDADES'!C136</f>
        <v>0</v>
      </c>
      <c r="C26" s="233" t="str">
        <f>+'CRONOGRAMA ACTIVIDADES'!B136</f>
        <v>6.1.10</v>
      </c>
      <c r="D26" s="208" t="str">
        <f>+'CRONOGRAMA ACTIVIDADES'!D136</f>
        <v>Unidad medida</v>
      </c>
      <c r="E26" s="208">
        <f>+'CRONOGRAMA ACTIVIDADES'!E136</f>
        <v>0</v>
      </c>
      <c r="F26" s="1221"/>
      <c r="G26" s="1178">
        <f t="shared" si="3"/>
        <v>0</v>
      </c>
      <c r="H26" s="1222"/>
      <c r="I26" s="1648">
        <f t="shared" si="4"/>
        <v>0</v>
      </c>
      <c r="J26" s="1223"/>
      <c r="K26" s="1223"/>
      <c r="L26" s="1648">
        <f t="shared" si="5"/>
        <v>0</v>
      </c>
      <c r="M26" s="1223"/>
      <c r="N26" s="1223"/>
      <c r="O26" s="1648">
        <f t="shared" si="6"/>
        <v>0</v>
      </c>
      <c r="P26" s="1224"/>
      <c r="Q26" s="1224"/>
      <c r="R26" s="1648">
        <f t="shared" si="7"/>
        <v>0</v>
      </c>
      <c r="S26" s="1224"/>
      <c r="T26" s="1224"/>
      <c r="U26" s="1648">
        <f t="shared" si="8"/>
        <v>0</v>
      </c>
      <c r="V26" s="1224"/>
      <c r="W26" s="1224"/>
      <c r="X26" s="1648">
        <f t="shared" si="9"/>
        <v>0</v>
      </c>
      <c r="Y26" s="1224"/>
      <c r="Z26" s="1224"/>
      <c r="AA26" s="1159">
        <f t="shared" si="1"/>
        <v>0</v>
      </c>
      <c r="AB26" s="1159">
        <f t="shared" si="2"/>
        <v>0</v>
      </c>
      <c r="AC26" s="1207"/>
      <c r="AD26" s="1207"/>
      <c r="AE26" s="1207"/>
      <c r="AF26" s="1207"/>
      <c r="AG26" s="1207"/>
      <c r="AH26" s="1207"/>
    </row>
    <row r="27" spans="1:34" s="2" customFormat="1" ht="18" customHeight="1" x14ac:dyDescent="0.2">
      <c r="A27" s="1197"/>
      <c r="B27" s="1664"/>
      <c r="C27" s="1665"/>
      <c r="D27" s="1666"/>
      <c r="E27" s="1665"/>
      <c r="F27" s="1665"/>
      <c r="G27" s="11">
        <f t="shared" ref="G27:Z27" si="10">+G16</f>
        <v>0</v>
      </c>
      <c r="H27" s="11">
        <f t="shared" si="10"/>
        <v>0</v>
      </c>
      <c r="I27" s="11">
        <f t="shared" si="10"/>
        <v>0</v>
      </c>
      <c r="J27" s="11">
        <f t="shared" si="10"/>
        <v>0</v>
      </c>
      <c r="K27" s="11">
        <f t="shared" si="10"/>
        <v>0</v>
      </c>
      <c r="L27" s="11">
        <f t="shared" si="10"/>
        <v>0</v>
      </c>
      <c r="M27" s="11">
        <f t="shared" si="10"/>
        <v>0</v>
      </c>
      <c r="N27" s="11">
        <f t="shared" si="10"/>
        <v>0</v>
      </c>
      <c r="O27" s="11">
        <f t="shared" si="10"/>
        <v>0</v>
      </c>
      <c r="P27" s="11">
        <f t="shared" si="10"/>
        <v>0</v>
      </c>
      <c r="Q27" s="11">
        <f t="shared" si="10"/>
        <v>0</v>
      </c>
      <c r="R27" s="11">
        <f t="shared" si="10"/>
        <v>0</v>
      </c>
      <c r="S27" s="11">
        <f t="shared" si="10"/>
        <v>0</v>
      </c>
      <c r="T27" s="11">
        <f t="shared" si="10"/>
        <v>0</v>
      </c>
      <c r="U27" s="11">
        <f t="shared" si="10"/>
        <v>0</v>
      </c>
      <c r="V27" s="11">
        <f t="shared" si="10"/>
        <v>0</v>
      </c>
      <c r="W27" s="11">
        <f t="shared" si="10"/>
        <v>0</v>
      </c>
      <c r="X27" s="11">
        <f t="shared" si="10"/>
        <v>0</v>
      </c>
      <c r="Y27" s="11">
        <f t="shared" si="10"/>
        <v>0</v>
      </c>
      <c r="Z27" s="11">
        <f t="shared" si="10"/>
        <v>0</v>
      </c>
      <c r="AA27" s="1159">
        <f t="shared" si="1"/>
        <v>0</v>
      </c>
      <c r="AB27" s="1159">
        <f t="shared" si="2"/>
        <v>0</v>
      </c>
    </row>
    <row r="28" spans="1:34" ht="15" customHeight="1" x14ac:dyDescent="0.2">
      <c r="B28" s="203"/>
      <c r="C28" s="204">
        <f>+'CRONOGRAMA ACTIVIDADES'!B137</f>
        <v>6.2</v>
      </c>
      <c r="D28" s="1644" t="str">
        <f>+'CRONOGRAMA ACTIVIDADES'!C137</f>
        <v>Equipamiento para gestión del proyecto</v>
      </c>
      <c r="E28" s="1645"/>
      <c r="F28" s="1645"/>
      <c r="G28" s="1645"/>
      <c r="H28" s="1645"/>
      <c r="I28" s="1645"/>
      <c r="J28" s="1645"/>
      <c r="K28" s="1645"/>
      <c r="L28" s="1645"/>
      <c r="M28" s="1645"/>
      <c r="N28" s="1645"/>
      <c r="O28" s="1645"/>
      <c r="P28" s="1645"/>
      <c r="Q28" s="1645"/>
      <c r="R28" s="1645"/>
      <c r="S28" s="1645"/>
      <c r="T28" s="1645"/>
      <c r="U28" s="1645"/>
      <c r="V28" s="1645"/>
      <c r="W28" s="1645"/>
      <c r="X28" s="1645"/>
      <c r="Y28" s="1580"/>
      <c r="Z28" s="1649"/>
      <c r="AA28" s="1208"/>
      <c r="AB28" s="1208"/>
    </row>
    <row r="29" spans="1:34" ht="30" customHeight="1" x14ac:dyDescent="0.2">
      <c r="B29" s="636" t="s">
        <v>768</v>
      </c>
      <c r="C29" s="638"/>
      <c r="D29" s="826"/>
      <c r="E29" s="1658"/>
      <c r="F29" s="1658"/>
      <c r="G29" s="1658"/>
      <c r="H29" s="1658"/>
      <c r="I29" s="1658"/>
      <c r="J29" s="1658"/>
      <c r="K29" s="1658"/>
      <c r="L29" s="1658"/>
      <c r="M29" s="1658"/>
      <c r="N29" s="1658"/>
      <c r="O29" s="1658"/>
      <c r="P29" s="1658"/>
      <c r="Q29" s="1658"/>
      <c r="R29" s="1658"/>
      <c r="S29" s="1658"/>
      <c r="T29" s="1658"/>
      <c r="U29" s="1658"/>
      <c r="V29" s="1658"/>
      <c r="W29" s="1658"/>
      <c r="X29" s="1658"/>
      <c r="Y29" s="1673"/>
      <c r="Z29" s="1674"/>
      <c r="AA29" s="1208"/>
      <c r="AB29" s="1208"/>
    </row>
    <row r="30" spans="1:34" ht="12.75" customHeight="1" x14ac:dyDescent="0.2">
      <c r="B30" s="1175" t="str">
        <f>+'CRONOGRAMA ACTIVIDADES'!C137</f>
        <v>Equipamiento para gestión del proyecto</v>
      </c>
      <c r="C30" s="1179">
        <f>+C28</f>
        <v>6.2</v>
      </c>
      <c r="D30" s="646"/>
      <c r="E30" s="647"/>
      <c r="F30" s="635"/>
      <c r="G30" s="624">
        <f t="shared" ref="G30:Z30" si="11">SUM(G31:G40)</f>
        <v>0</v>
      </c>
      <c r="H30" s="12">
        <f t="shared" si="11"/>
        <v>0</v>
      </c>
      <c r="I30" s="12">
        <f t="shared" si="11"/>
        <v>0</v>
      </c>
      <c r="J30" s="12">
        <f t="shared" si="11"/>
        <v>0</v>
      </c>
      <c r="K30" s="12">
        <f t="shared" si="11"/>
        <v>0</v>
      </c>
      <c r="L30" s="12">
        <f t="shared" si="11"/>
        <v>0</v>
      </c>
      <c r="M30" s="12">
        <f t="shared" si="11"/>
        <v>0</v>
      </c>
      <c r="N30" s="12">
        <f t="shared" si="11"/>
        <v>0</v>
      </c>
      <c r="O30" s="12">
        <f t="shared" si="11"/>
        <v>0</v>
      </c>
      <c r="P30" s="12">
        <f t="shared" si="11"/>
        <v>0</v>
      </c>
      <c r="Q30" s="12">
        <f t="shared" si="11"/>
        <v>0</v>
      </c>
      <c r="R30" s="12">
        <f t="shared" si="11"/>
        <v>0</v>
      </c>
      <c r="S30" s="12">
        <f t="shared" si="11"/>
        <v>0</v>
      </c>
      <c r="T30" s="12">
        <f t="shared" si="11"/>
        <v>0</v>
      </c>
      <c r="U30" s="12">
        <f t="shared" si="11"/>
        <v>0</v>
      </c>
      <c r="V30" s="12">
        <f t="shared" si="11"/>
        <v>0</v>
      </c>
      <c r="W30" s="12">
        <f t="shared" si="11"/>
        <v>0</v>
      </c>
      <c r="X30" s="12">
        <f t="shared" si="11"/>
        <v>0</v>
      </c>
      <c r="Y30" s="12">
        <f t="shared" si="11"/>
        <v>0</v>
      </c>
      <c r="Z30" s="12">
        <f t="shared" si="11"/>
        <v>0</v>
      </c>
      <c r="AA30" s="1159">
        <f t="shared" ref="AA30:AA41" si="12">X30+U30+R30+O30+L30+I30+H30</f>
        <v>0</v>
      </c>
      <c r="AB30" s="1159">
        <f t="shared" ref="AB30:AB41" si="13">+AA30-G30</f>
        <v>0</v>
      </c>
    </row>
    <row r="31" spans="1:34" s="1163" customFormat="1" ht="12.75" customHeight="1" x14ac:dyDescent="0.15">
      <c r="A31" s="1204"/>
      <c r="B31" s="1571">
        <f>+'CRONOGRAMA ACTIVIDADES'!C138</f>
        <v>0</v>
      </c>
      <c r="C31" s="10" t="str">
        <f>+'CRONOGRAMA ACTIVIDADES'!B138</f>
        <v>6.2.1</v>
      </c>
      <c r="D31" s="1180" t="str">
        <f>+'CRONOGRAMA ACTIVIDADES'!D138</f>
        <v>Unidad medida</v>
      </c>
      <c r="E31" s="1180">
        <f>+'CRONOGRAMA ACTIVIDADES'!E138</f>
        <v>0</v>
      </c>
      <c r="F31" s="1169"/>
      <c r="G31" s="640">
        <f>+E31*F31</f>
        <v>0</v>
      </c>
      <c r="H31" s="1149"/>
      <c r="I31" s="1648">
        <f t="shared" ref="I31:I40" si="14">J31+K31</f>
        <v>0</v>
      </c>
      <c r="J31" s="1223"/>
      <c r="K31" s="1223"/>
      <c r="L31" s="1648">
        <f t="shared" ref="L31:L40" si="15">M31+N31</f>
        <v>0</v>
      </c>
      <c r="M31" s="1219"/>
      <c r="N31" s="1219"/>
      <c r="O31" s="1648">
        <f t="shared" ref="O31:O40" si="16">P31+Q31</f>
        <v>0</v>
      </c>
      <c r="P31" s="1220"/>
      <c r="Q31" s="1220"/>
      <c r="R31" s="1648">
        <f t="shared" ref="R31:R40" si="17">S31+T31</f>
        <v>0</v>
      </c>
      <c r="S31" s="1220"/>
      <c r="T31" s="1220"/>
      <c r="U31" s="1648">
        <f t="shared" ref="U31:U40" si="18">V31+W31</f>
        <v>0</v>
      </c>
      <c r="V31" s="1220"/>
      <c r="W31" s="1220"/>
      <c r="X31" s="1648">
        <f t="shared" ref="X31:X40" si="19">Y31+Z31</f>
        <v>0</v>
      </c>
      <c r="Y31" s="1220"/>
      <c r="Z31" s="1220"/>
      <c r="AA31" s="1159">
        <f t="shared" si="12"/>
        <v>0</v>
      </c>
      <c r="AB31" s="1159">
        <f t="shared" si="13"/>
        <v>0</v>
      </c>
      <c r="AC31" s="1205"/>
      <c r="AD31" s="1205"/>
      <c r="AE31" s="1205"/>
      <c r="AF31" s="1205"/>
      <c r="AG31" s="1205"/>
      <c r="AH31" s="1205"/>
    </row>
    <row r="32" spans="1:34" s="1163" customFormat="1" ht="12.75" customHeight="1" x14ac:dyDescent="0.15">
      <c r="A32" s="1204"/>
      <c r="B32" s="1571">
        <f>+'CRONOGRAMA ACTIVIDADES'!C139</f>
        <v>0</v>
      </c>
      <c r="C32" s="10" t="str">
        <f>+'CRONOGRAMA ACTIVIDADES'!B139</f>
        <v>6.2.2</v>
      </c>
      <c r="D32" s="1180" t="str">
        <f>+'CRONOGRAMA ACTIVIDADES'!D139</f>
        <v>Unidad medida</v>
      </c>
      <c r="E32" s="1180">
        <f>+'CRONOGRAMA ACTIVIDADES'!E139</f>
        <v>0</v>
      </c>
      <c r="F32" s="1225"/>
      <c r="G32" s="640">
        <f t="shared" ref="G32:G40" si="20">+E32*F32</f>
        <v>0</v>
      </c>
      <c r="H32" s="1149"/>
      <c r="I32" s="1648">
        <f t="shared" si="14"/>
        <v>0</v>
      </c>
      <c r="J32" s="1223"/>
      <c r="K32" s="1223"/>
      <c r="L32" s="1648">
        <f t="shared" si="15"/>
        <v>0</v>
      </c>
      <c r="M32" s="1219"/>
      <c r="N32" s="1219"/>
      <c r="O32" s="1648">
        <f t="shared" si="16"/>
        <v>0</v>
      </c>
      <c r="P32" s="1220"/>
      <c r="Q32" s="1220"/>
      <c r="R32" s="1648">
        <f t="shared" si="17"/>
        <v>0</v>
      </c>
      <c r="S32" s="1220"/>
      <c r="T32" s="1220"/>
      <c r="U32" s="1648">
        <f t="shared" si="18"/>
        <v>0</v>
      </c>
      <c r="V32" s="1220"/>
      <c r="W32" s="1220"/>
      <c r="X32" s="1648">
        <f t="shared" si="19"/>
        <v>0</v>
      </c>
      <c r="Y32" s="1220"/>
      <c r="Z32" s="1220"/>
      <c r="AA32" s="1159">
        <f t="shared" si="12"/>
        <v>0</v>
      </c>
      <c r="AB32" s="1159">
        <f t="shared" si="13"/>
        <v>0</v>
      </c>
      <c r="AC32" s="1205"/>
      <c r="AD32" s="1205"/>
      <c r="AE32" s="1205"/>
      <c r="AF32" s="1205"/>
      <c r="AG32" s="1205"/>
      <c r="AH32" s="1205"/>
    </row>
    <row r="33" spans="1:34" s="1163" customFormat="1" ht="12.75" customHeight="1" x14ac:dyDescent="0.15">
      <c r="A33" s="1204"/>
      <c r="B33" s="1571">
        <f>+'CRONOGRAMA ACTIVIDADES'!C140</f>
        <v>0</v>
      </c>
      <c r="C33" s="10" t="str">
        <f>+'CRONOGRAMA ACTIVIDADES'!B140</f>
        <v>6.2.3</v>
      </c>
      <c r="D33" s="1180" t="str">
        <f>+'CRONOGRAMA ACTIVIDADES'!D140</f>
        <v>Unidad medida</v>
      </c>
      <c r="E33" s="1180">
        <f>+'CRONOGRAMA ACTIVIDADES'!E140</f>
        <v>0</v>
      </c>
      <c r="F33" s="1225"/>
      <c r="G33" s="640">
        <f t="shared" si="20"/>
        <v>0</v>
      </c>
      <c r="H33" s="1149"/>
      <c r="I33" s="1648">
        <f t="shared" si="14"/>
        <v>0</v>
      </c>
      <c r="J33" s="1223"/>
      <c r="K33" s="1223"/>
      <c r="L33" s="1648">
        <f t="shared" si="15"/>
        <v>0</v>
      </c>
      <c r="M33" s="1219"/>
      <c r="N33" s="1219"/>
      <c r="O33" s="1648">
        <f t="shared" si="16"/>
        <v>0</v>
      </c>
      <c r="P33" s="1220"/>
      <c r="Q33" s="1220"/>
      <c r="R33" s="1648">
        <f t="shared" si="17"/>
        <v>0</v>
      </c>
      <c r="S33" s="1220"/>
      <c r="T33" s="1220"/>
      <c r="U33" s="1648">
        <f t="shared" si="18"/>
        <v>0</v>
      </c>
      <c r="V33" s="1220"/>
      <c r="W33" s="1220"/>
      <c r="X33" s="1648">
        <f t="shared" si="19"/>
        <v>0</v>
      </c>
      <c r="Y33" s="1220"/>
      <c r="Z33" s="1220"/>
      <c r="AA33" s="1159">
        <f t="shared" si="12"/>
        <v>0</v>
      </c>
      <c r="AB33" s="1159">
        <f t="shared" si="13"/>
        <v>0</v>
      </c>
      <c r="AC33" s="1205"/>
      <c r="AD33" s="1205"/>
      <c r="AE33" s="1205"/>
      <c r="AF33" s="1205"/>
      <c r="AG33" s="1205"/>
      <c r="AH33" s="1205"/>
    </row>
    <row r="34" spans="1:34" s="1163" customFormat="1" ht="12.75" customHeight="1" x14ac:dyDescent="0.15">
      <c r="A34" s="1204"/>
      <c r="B34" s="1571">
        <f>+'CRONOGRAMA ACTIVIDADES'!C141</f>
        <v>0</v>
      </c>
      <c r="C34" s="10" t="str">
        <f>+'CRONOGRAMA ACTIVIDADES'!B141</f>
        <v>6.2.4</v>
      </c>
      <c r="D34" s="1180" t="str">
        <f>+'CRONOGRAMA ACTIVIDADES'!D141</f>
        <v>Unidad medida</v>
      </c>
      <c r="E34" s="1180">
        <f>+'CRONOGRAMA ACTIVIDADES'!E141</f>
        <v>0</v>
      </c>
      <c r="F34" s="1225"/>
      <c r="G34" s="640">
        <f t="shared" si="20"/>
        <v>0</v>
      </c>
      <c r="H34" s="1149"/>
      <c r="I34" s="1648">
        <f t="shared" si="14"/>
        <v>0</v>
      </c>
      <c r="J34" s="1223"/>
      <c r="K34" s="1223"/>
      <c r="L34" s="1648">
        <f t="shared" si="15"/>
        <v>0</v>
      </c>
      <c r="M34" s="1219"/>
      <c r="N34" s="1219"/>
      <c r="O34" s="1648">
        <f t="shared" si="16"/>
        <v>0</v>
      </c>
      <c r="P34" s="1220"/>
      <c r="Q34" s="1220"/>
      <c r="R34" s="1648">
        <f t="shared" si="17"/>
        <v>0</v>
      </c>
      <c r="S34" s="1220"/>
      <c r="T34" s="1220"/>
      <c r="U34" s="1648">
        <f t="shared" si="18"/>
        <v>0</v>
      </c>
      <c r="V34" s="1220"/>
      <c r="W34" s="1220"/>
      <c r="X34" s="1648">
        <f t="shared" si="19"/>
        <v>0</v>
      </c>
      <c r="Y34" s="1220"/>
      <c r="Z34" s="1220"/>
      <c r="AA34" s="1159">
        <f t="shared" si="12"/>
        <v>0</v>
      </c>
      <c r="AB34" s="1159">
        <f t="shared" si="13"/>
        <v>0</v>
      </c>
      <c r="AC34" s="1205"/>
      <c r="AD34" s="1205"/>
      <c r="AE34" s="1205"/>
      <c r="AF34" s="1205"/>
      <c r="AG34" s="1205"/>
      <c r="AH34" s="1205"/>
    </row>
    <row r="35" spans="1:34" s="1163" customFormat="1" ht="12.75" customHeight="1" x14ac:dyDescent="0.15">
      <c r="A35" s="1204"/>
      <c r="B35" s="1571">
        <f>+'CRONOGRAMA ACTIVIDADES'!C142</f>
        <v>0</v>
      </c>
      <c r="C35" s="10" t="str">
        <f>+'CRONOGRAMA ACTIVIDADES'!B142</f>
        <v>6.2.5</v>
      </c>
      <c r="D35" s="1180" t="str">
        <f>+'CRONOGRAMA ACTIVIDADES'!D142</f>
        <v>Unidad medida</v>
      </c>
      <c r="E35" s="1180">
        <f>+'CRONOGRAMA ACTIVIDADES'!E142</f>
        <v>0</v>
      </c>
      <c r="F35" s="1169"/>
      <c r="G35" s="640">
        <f t="shared" si="20"/>
        <v>0</v>
      </c>
      <c r="H35" s="1149"/>
      <c r="I35" s="1648">
        <f t="shared" si="14"/>
        <v>0</v>
      </c>
      <c r="J35" s="1223"/>
      <c r="K35" s="1223"/>
      <c r="L35" s="1648">
        <f t="shared" si="15"/>
        <v>0</v>
      </c>
      <c r="M35" s="1219"/>
      <c r="N35" s="1219"/>
      <c r="O35" s="1648">
        <f t="shared" si="16"/>
        <v>0</v>
      </c>
      <c r="P35" s="1220"/>
      <c r="Q35" s="1220"/>
      <c r="R35" s="1648">
        <f t="shared" si="17"/>
        <v>0</v>
      </c>
      <c r="S35" s="1220"/>
      <c r="T35" s="1220"/>
      <c r="U35" s="1648">
        <f t="shared" si="18"/>
        <v>0</v>
      </c>
      <c r="V35" s="1220"/>
      <c r="W35" s="1220"/>
      <c r="X35" s="1648">
        <f t="shared" si="19"/>
        <v>0</v>
      </c>
      <c r="Y35" s="1220"/>
      <c r="Z35" s="1220"/>
      <c r="AA35" s="1159">
        <f t="shared" si="12"/>
        <v>0</v>
      </c>
      <c r="AB35" s="1159">
        <f t="shared" si="13"/>
        <v>0</v>
      </c>
      <c r="AC35" s="1205"/>
      <c r="AD35" s="1205"/>
      <c r="AE35" s="1205"/>
      <c r="AF35" s="1205"/>
      <c r="AG35" s="1205"/>
      <c r="AH35" s="1205"/>
    </row>
    <row r="36" spans="1:34" s="1163" customFormat="1" ht="12.75" customHeight="1" x14ac:dyDescent="0.15">
      <c r="A36" s="1204"/>
      <c r="B36" s="1571">
        <f>+'CRONOGRAMA ACTIVIDADES'!C143</f>
        <v>0</v>
      </c>
      <c r="C36" s="10" t="str">
        <f>+'CRONOGRAMA ACTIVIDADES'!B143</f>
        <v>6.2.6</v>
      </c>
      <c r="D36" s="1180" t="str">
        <f>+'CRONOGRAMA ACTIVIDADES'!D143</f>
        <v>Unidad medida</v>
      </c>
      <c r="E36" s="1180">
        <f>+'CRONOGRAMA ACTIVIDADES'!E143</f>
        <v>0</v>
      </c>
      <c r="F36" s="1225"/>
      <c r="G36" s="640">
        <f t="shared" si="20"/>
        <v>0</v>
      </c>
      <c r="H36" s="1149"/>
      <c r="I36" s="1648">
        <f t="shared" si="14"/>
        <v>0</v>
      </c>
      <c r="J36" s="1223"/>
      <c r="K36" s="1223"/>
      <c r="L36" s="1648">
        <f t="shared" si="15"/>
        <v>0</v>
      </c>
      <c r="M36" s="1219"/>
      <c r="N36" s="1219"/>
      <c r="O36" s="1648">
        <f t="shared" si="16"/>
        <v>0</v>
      </c>
      <c r="P36" s="1220"/>
      <c r="Q36" s="1220"/>
      <c r="R36" s="1648">
        <f t="shared" si="17"/>
        <v>0</v>
      </c>
      <c r="S36" s="1220"/>
      <c r="T36" s="1220"/>
      <c r="U36" s="1648">
        <f t="shared" si="18"/>
        <v>0</v>
      </c>
      <c r="V36" s="1220"/>
      <c r="W36" s="1220"/>
      <c r="X36" s="1648">
        <f t="shared" si="19"/>
        <v>0</v>
      </c>
      <c r="Y36" s="1220"/>
      <c r="Z36" s="1220"/>
      <c r="AA36" s="1159">
        <f t="shared" si="12"/>
        <v>0</v>
      </c>
      <c r="AB36" s="1159">
        <f t="shared" si="13"/>
        <v>0</v>
      </c>
      <c r="AC36" s="1205"/>
      <c r="AD36" s="1205"/>
      <c r="AE36" s="1205"/>
      <c r="AF36" s="1205"/>
      <c r="AG36" s="1205"/>
      <c r="AH36" s="1205"/>
    </row>
    <row r="37" spans="1:34" s="1163" customFormat="1" ht="12.75" customHeight="1" x14ac:dyDescent="0.15">
      <c r="A37" s="1204"/>
      <c r="B37" s="1571">
        <f>+'CRONOGRAMA ACTIVIDADES'!C144</f>
        <v>0</v>
      </c>
      <c r="C37" s="10" t="str">
        <f>+'CRONOGRAMA ACTIVIDADES'!B144</f>
        <v>6.2.7</v>
      </c>
      <c r="D37" s="1180" t="str">
        <f>+'CRONOGRAMA ACTIVIDADES'!D144</f>
        <v>Unidad medida</v>
      </c>
      <c r="E37" s="1180">
        <f>+'CRONOGRAMA ACTIVIDADES'!E144</f>
        <v>0</v>
      </c>
      <c r="F37" s="1169"/>
      <c r="G37" s="640">
        <f t="shared" si="20"/>
        <v>0</v>
      </c>
      <c r="H37" s="1149"/>
      <c r="I37" s="1648">
        <f t="shared" si="14"/>
        <v>0</v>
      </c>
      <c r="J37" s="1223"/>
      <c r="K37" s="1223"/>
      <c r="L37" s="1648">
        <f t="shared" si="15"/>
        <v>0</v>
      </c>
      <c r="M37" s="1219"/>
      <c r="N37" s="1219"/>
      <c r="O37" s="1648">
        <f t="shared" si="16"/>
        <v>0</v>
      </c>
      <c r="P37" s="1220"/>
      <c r="Q37" s="1220"/>
      <c r="R37" s="1648">
        <f t="shared" si="17"/>
        <v>0</v>
      </c>
      <c r="S37" s="1220"/>
      <c r="T37" s="1220"/>
      <c r="U37" s="1648">
        <f t="shared" si="18"/>
        <v>0</v>
      </c>
      <c r="V37" s="1220"/>
      <c r="W37" s="1220"/>
      <c r="X37" s="1648">
        <f t="shared" si="19"/>
        <v>0</v>
      </c>
      <c r="Y37" s="1220"/>
      <c r="Z37" s="1220"/>
      <c r="AA37" s="1159">
        <f t="shared" si="12"/>
        <v>0</v>
      </c>
      <c r="AB37" s="1159">
        <f t="shared" si="13"/>
        <v>0</v>
      </c>
      <c r="AC37" s="1205"/>
      <c r="AD37" s="1205"/>
      <c r="AE37" s="1205"/>
      <c r="AF37" s="1205"/>
      <c r="AG37" s="1205"/>
      <c r="AH37" s="1205"/>
    </row>
    <row r="38" spans="1:34" s="1163" customFormat="1" ht="12.75" customHeight="1" x14ac:dyDescent="0.15">
      <c r="A38" s="1204"/>
      <c r="B38" s="1571">
        <f>+'CRONOGRAMA ACTIVIDADES'!C145</f>
        <v>0</v>
      </c>
      <c r="C38" s="10" t="str">
        <f>+'CRONOGRAMA ACTIVIDADES'!B145</f>
        <v>6.2.8</v>
      </c>
      <c r="D38" s="1180" t="str">
        <f>+'CRONOGRAMA ACTIVIDADES'!D145</f>
        <v>Unidad medida</v>
      </c>
      <c r="E38" s="1180">
        <f>+'CRONOGRAMA ACTIVIDADES'!E145</f>
        <v>0</v>
      </c>
      <c r="F38" s="1169"/>
      <c r="G38" s="640">
        <f t="shared" si="20"/>
        <v>0</v>
      </c>
      <c r="H38" s="1149"/>
      <c r="I38" s="1648">
        <f t="shared" si="14"/>
        <v>0</v>
      </c>
      <c r="J38" s="1223"/>
      <c r="K38" s="1223"/>
      <c r="L38" s="1648">
        <f t="shared" si="15"/>
        <v>0</v>
      </c>
      <c r="M38" s="1219"/>
      <c r="N38" s="1219"/>
      <c r="O38" s="1648">
        <f t="shared" si="16"/>
        <v>0</v>
      </c>
      <c r="P38" s="1220"/>
      <c r="Q38" s="1220"/>
      <c r="R38" s="1648">
        <f t="shared" si="17"/>
        <v>0</v>
      </c>
      <c r="S38" s="1220"/>
      <c r="T38" s="1220"/>
      <c r="U38" s="1648">
        <f t="shared" si="18"/>
        <v>0</v>
      </c>
      <c r="V38" s="1220"/>
      <c r="W38" s="1220"/>
      <c r="X38" s="1648">
        <f t="shared" si="19"/>
        <v>0</v>
      </c>
      <c r="Y38" s="1220"/>
      <c r="Z38" s="1220"/>
      <c r="AA38" s="1159">
        <f t="shared" si="12"/>
        <v>0</v>
      </c>
      <c r="AB38" s="1159">
        <f t="shared" si="13"/>
        <v>0</v>
      </c>
      <c r="AC38" s="1205"/>
      <c r="AD38" s="1205"/>
      <c r="AE38" s="1205"/>
      <c r="AF38" s="1205"/>
      <c r="AG38" s="1205"/>
      <c r="AH38" s="1205"/>
    </row>
    <row r="39" spans="1:34" s="1163" customFormat="1" ht="12.75" customHeight="1" x14ac:dyDescent="0.15">
      <c r="A39" s="1204"/>
      <c r="B39" s="1571">
        <f>+'CRONOGRAMA ACTIVIDADES'!C146</f>
        <v>0</v>
      </c>
      <c r="C39" s="10" t="str">
        <f>+'CRONOGRAMA ACTIVIDADES'!B146</f>
        <v>6.2.9</v>
      </c>
      <c r="D39" s="1180" t="str">
        <f>+'CRONOGRAMA ACTIVIDADES'!D146</f>
        <v>Unidad medida</v>
      </c>
      <c r="E39" s="1180">
        <f>+'CRONOGRAMA ACTIVIDADES'!E146</f>
        <v>0</v>
      </c>
      <c r="F39" s="1169"/>
      <c r="G39" s="640">
        <f t="shared" si="20"/>
        <v>0</v>
      </c>
      <c r="H39" s="1149"/>
      <c r="I39" s="1648">
        <f t="shared" si="14"/>
        <v>0</v>
      </c>
      <c r="J39" s="1223"/>
      <c r="K39" s="1223"/>
      <c r="L39" s="1648">
        <f t="shared" si="15"/>
        <v>0</v>
      </c>
      <c r="M39" s="1219"/>
      <c r="N39" s="1219"/>
      <c r="O39" s="1648">
        <f t="shared" si="16"/>
        <v>0</v>
      </c>
      <c r="P39" s="1220"/>
      <c r="Q39" s="1220"/>
      <c r="R39" s="1648">
        <f t="shared" si="17"/>
        <v>0</v>
      </c>
      <c r="S39" s="1220"/>
      <c r="T39" s="1220"/>
      <c r="U39" s="1648">
        <f t="shared" si="18"/>
        <v>0</v>
      </c>
      <c r="V39" s="1220"/>
      <c r="W39" s="1220"/>
      <c r="X39" s="1648">
        <f t="shared" si="19"/>
        <v>0</v>
      </c>
      <c r="Y39" s="1220"/>
      <c r="Z39" s="1220"/>
      <c r="AA39" s="1159">
        <f t="shared" si="12"/>
        <v>0</v>
      </c>
      <c r="AB39" s="1159">
        <f t="shared" si="13"/>
        <v>0</v>
      </c>
      <c r="AC39" s="1205"/>
      <c r="AD39" s="1205"/>
      <c r="AE39" s="1205"/>
      <c r="AF39" s="1205"/>
      <c r="AG39" s="1205"/>
      <c r="AH39" s="1205"/>
    </row>
    <row r="40" spans="1:34" s="1163" customFormat="1" ht="12.75" customHeight="1" x14ac:dyDescent="0.15">
      <c r="A40" s="1204"/>
      <c r="B40" s="1571">
        <f>+'CRONOGRAMA ACTIVIDADES'!C147</f>
        <v>0</v>
      </c>
      <c r="C40" s="235" t="str">
        <f>+'CRONOGRAMA ACTIVIDADES'!B147</f>
        <v>6.2.10</v>
      </c>
      <c r="D40" s="1181" t="str">
        <f>+'CRONOGRAMA ACTIVIDADES'!D147</f>
        <v>Unidad medida</v>
      </c>
      <c r="E40" s="1181">
        <f>+'CRONOGRAMA ACTIVIDADES'!E147</f>
        <v>0</v>
      </c>
      <c r="F40" s="1226"/>
      <c r="G40" s="640">
        <f t="shared" si="20"/>
        <v>0</v>
      </c>
      <c r="H40" s="1149"/>
      <c r="I40" s="1648">
        <f t="shared" si="14"/>
        <v>0</v>
      </c>
      <c r="J40" s="1223"/>
      <c r="K40" s="1223"/>
      <c r="L40" s="1648">
        <f t="shared" si="15"/>
        <v>0</v>
      </c>
      <c r="M40" s="1219"/>
      <c r="N40" s="1219"/>
      <c r="O40" s="1648">
        <f t="shared" si="16"/>
        <v>0</v>
      </c>
      <c r="P40" s="1220"/>
      <c r="Q40" s="1220"/>
      <c r="R40" s="1648">
        <f t="shared" si="17"/>
        <v>0</v>
      </c>
      <c r="S40" s="1220"/>
      <c r="T40" s="1220"/>
      <c r="U40" s="1648">
        <f t="shared" si="18"/>
        <v>0</v>
      </c>
      <c r="V40" s="1220"/>
      <c r="W40" s="1220"/>
      <c r="X40" s="1648">
        <f t="shared" si="19"/>
        <v>0</v>
      </c>
      <c r="Y40" s="1220"/>
      <c r="Z40" s="1220"/>
      <c r="AA40" s="1159">
        <f t="shared" si="12"/>
        <v>0</v>
      </c>
      <c r="AB40" s="1159">
        <f t="shared" si="13"/>
        <v>0</v>
      </c>
      <c r="AC40" s="1205"/>
      <c r="AD40" s="1205"/>
      <c r="AE40" s="1205"/>
      <c r="AF40" s="1205"/>
      <c r="AG40" s="1205"/>
      <c r="AH40" s="1205"/>
    </row>
    <row r="41" spans="1:34" s="1163" customFormat="1" ht="15" customHeight="1" x14ac:dyDescent="0.15">
      <c r="A41" s="1204"/>
      <c r="B41" s="1664"/>
      <c r="C41" s="1665"/>
      <c r="D41" s="1665"/>
      <c r="E41" s="1665"/>
      <c r="F41" s="1665"/>
      <c r="G41" s="11">
        <f t="shared" ref="G41:Z41" si="21">+G30</f>
        <v>0</v>
      </c>
      <c r="H41" s="11">
        <f t="shared" si="21"/>
        <v>0</v>
      </c>
      <c r="I41" s="11">
        <f t="shared" si="21"/>
        <v>0</v>
      </c>
      <c r="J41" s="11">
        <f t="shared" si="21"/>
        <v>0</v>
      </c>
      <c r="K41" s="11">
        <f t="shared" si="21"/>
        <v>0</v>
      </c>
      <c r="L41" s="11">
        <f t="shared" si="21"/>
        <v>0</v>
      </c>
      <c r="M41" s="11">
        <f t="shared" si="21"/>
        <v>0</v>
      </c>
      <c r="N41" s="11">
        <f t="shared" si="21"/>
        <v>0</v>
      </c>
      <c r="O41" s="11">
        <f t="shared" si="21"/>
        <v>0</v>
      </c>
      <c r="P41" s="11">
        <f t="shared" si="21"/>
        <v>0</v>
      </c>
      <c r="Q41" s="11">
        <f t="shared" si="21"/>
        <v>0</v>
      </c>
      <c r="R41" s="11">
        <f t="shared" si="21"/>
        <v>0</v>
      </c>
      <c r="S41" s="11">
        <f t="shared" si="21"/>
        <v>0</v>
      </c>
      <c r="T41" s="11">
        <f t="shared" si="21"/>
        <v>0</v>
      </c>
      <c r="U41" s="11">
        <f t="shared" si="21"/>
        <v>0</v>
      </c>
      <c r="V41" s="11">
        <f t="shared" si="21"/>
        <v>0</v>
      </c>
      <c r="W41" s="11">
        <f t="shared" si="21"/>
        <v>0</v>
      </c>
      <c r="X41" s="11">
        <f t="shared" si="21"/>
        <v>0</v>
      </c>
      <c r="Y41" s="11">
        <f t="shared" si="21"/>
        <v>0</v>
      </c>
      <c r="Z41" s="11">
        <f t="shared" si="21"/>
        <v>0</v>
      </c>
      <c r="AA41" s="1159">
        <f t="shared" si="12"/>
        <v>0</v>
      </c>
      <c r="AB41" s="1159">
        <f t="shared" si="13"/>
        <v>0</v>
      </c>
      <c r="AC41" s="1205"/>
      <c r="AD41" s="1205"/>
      <c r="AE41" s="1205"/>
      <c r="AF41" s="1205"/>
      <c r="AG41" s="1205"/>
      <c r="AH41" s="1205"/>
    </row>
    <row r="42" spans="1:34" ht="15" customHeight="1" x14ac:dyDescent="0.2">
      <c r="B42" s="203"/>
      <c r="C42" s="205">
        <v>6.3</v>
      </c>
      <c r="D42" s="1580" t="str">
        <f>+'CRONOGRAMA ACTIVIDADES'!C148</f>
        <v>GASTOS DE FUNCIONAMIENTO</v>
      </c>
      <c r="E42" s="1581"/>
      <c r="F42" s="1182"/>
      <c r="G42" s="1183"/>
      <c r="H42" s="1183"/>
      <c r="I42" s="1183"/>
      <c r="J42" s="1183"/>
      <c r="K42" s="1183"/>
      <c r="L42" s="1183"/>
      <c r="M42" s="1183"/>
      <c r="N42" s="1183"/>
      <c r="O42" s="1183"/>
      <c r="P42" s="1183"/>
      <c r="Q42" s="1183"/>
      <c r="R42" s="1183"/>
      <c r="S42" s="1183"/>
      <c r="T42" s="1183"/>
      <c r="U42" s="1183"/>
      <c r="V42" s="1183"/>
      <c r="W42" s="1183"/>
      <c r="X42" s="1183"/>
      <c r="Y42" s="1671"/>
      <c r="Z42" s="1672"/>
      <c r="AA42" s="1208"/>
      <c r="AB42" s="1208"/>
    </row>
    <row r="43" spans="1:34" ht="30" customHeight="1" x14ac:dyDescent="0.2">
      <c r="B43" s="639" t="s">
        <v>768</v>
      </c>
      <c r="C43" s="638"/>
      <c r="D43" s="826"/>
      <c r="E43" s="1658"/>
      <c r="F43" s="1658"/>
      <c r="G43" s="1658"/>
      <c r="H43" s="1658"/>
      <c r="I43" s="1658"/>
      <c r="J43" s="1658"/>
      <c r="K43" s="1658"/>
      <c r="L43" s="1658"/>
      <c r="M43" s="1658"/>
      <c r="N43" s="1658"/>
      <c r="O43" s="1658"/>
      <c r="P43" s="1658"/>
      <c r="Q43" s="1658"/>
      <c r="R43" s="1658"/>
      <c r="S43" s="1658"/>
      <c r="T43" s="1658"/>
      <c r="U43" s="1658"/>
      <c r="V43" s="1658"/>
      <c r="W43" s="1658"/>
      <c r="X43" s="1658"/>
      <c r="Y43" s="1673"/>
      <c r="Z43" s="1674"/>
      <c r="AA43" s="1208"/>
      <c r="AB43" s="1208"/>
    </row>
    <row r="44" spans="1:34" ht="12.75" customHeight="1" x14ac:dyDescent="0.2">
      <c r="B44" s="1576" t="str">
        <f>+'CRONOGRAMA ACTIVIDADES'!C149</f>
        <v>Combustibles y lubricantes</v>
      </c>
      <c r="C44" s="1179" t="str">
        <f>+'CRONOGRAMA ACTIVIDADES'!B149</f>
        <v>6.3.1</v>
      </c>
      <c r="D44" s="627"/>
      <c r="E44" s="648"/>
      <c r="F44" s="629"/>
      <c r="G44" s="712">
        <f>SUM(G45:G47)</f>
        <v>0</v>
      </c>
      <c r="H44" s="19">
        <f>SUM(H45:H47)</f>
        <v>0</v>
      </c>
      <c r="I44" s="19">
        <f t="shared" ref="I44:Z44" si="22">SUM(I45:I47)</f>
        <v>0</v>
      </c>
      <c r="J44" s="19">
        <f t="shared" si="22"/>
        <v>0</v>
      </c>
      <c r="K44" s="19">
        <f t="shared" si="22"/>
        <v>0</v>
      </c>
      <c r="L44" s="19">
        <f t="shared" si="22"/>
        <v>0</v>
      </c>
      <c r="M44" s="19">
        <f t="shared" si="22"/>
        <v>0</v>
      </c>
      <c r="N44" s="19">
        <f t="shared" si="22"/>
        <v>0</v>
      </c>
      <c r="O44" s="19">
        <f t="shared" si="22"/>
        <v>0</v>
      </c>
      <c r="P44" s="19">
        <f t="shared" si="22"/>
        <v>0</v>
      </c>
      <c r="Q44" s="19">
        <f t="shared" si="22"/>
        <v>0</v>
      </c>
      <c r="R44" s="19">
        <f t="shared" si="22"/>
        <v>0</v>
      </c>
      <c r="S44" s="19">
        <f t="shared" si="22"/>
        <v>0</v>
      </c>
      <c r="T44" s="19">
        <f t="shared" si="22"/>
        <v>0</v>
      </c>
      <c r="U44" s="19">
        <f t="shared" si="22"/>
        <v>0</v>
      </c>
      <c r="V44" s="19">
        <f t="shared" si="22"/>
        <v>0</v>
      </c>
      <c r="W44" s="19">
        <f t="shared" si="22"/>
        <v>0</v>
      </c>
      <c r="X44" s="19">
        <f t="shared" si="22"/>
        <v>0</v>
      </c>
      <c r="Y44" s="19">
        <f t="shared" si="22"/>
        <v>0</v>
      </c>
      <c r="Z44" s="19">
        <f t="shared" si="22"/>
        <v>0</v>
      </c>
      <c r="AA44" s="1159">
        <f t="shared" ref="AA44:AA78" si="23">X44+U44+R44+O44+L44+I44+H44</f>
        <v>0</v>
      </c>
      <c r="AB44" s="1159">
        <f t="shared" ref="AB44:AB78" si="24">+AA44-G44</f>
        <v>0</v>
      </c>
    </row>
    <row r="45" spans="1:34" s="1212" customFormat="1" ht="12.75" customHeight="1" x14ac:dyDescent="0.15">
      <c r="A45" s="764"/>
      <c r="B45" s="1572">
        <f>+'CRONOGRAMA ACTIVIDADES'!C150</f>
        <v>0</v>
      </c>
      <c r="C45" s="238" t="str">
        <f>+'CRONOGRAMA ACTIVIDADES'!B150</f>
        <v>6.3.1.1</v>
      </c>
      <c r="D45" s="1184" t="str">
        <f>+'CRONOGRAMA ACTIVIDADES'!D150</f>
        <v>Unidad medida</v>
      </c>
      <c r="E45" s="1184">
        <f>+'CRONOGRAMA ACTIVIDADES'!E150</f>
        <v>0</v>
      </c>
      <c r="F45" s="1227"/>
      <c r="G45" s="641">
        <f>+E45*F45</f>
        <v>0</v>
      </c>
      <c r="H45" s="1228"/>
      <c r="I45" s="1648">
        <f t="shared" ref="I45:I47" si="25">J45+K45</f>
        <v>0</v>
      </c>
      <c r="J45" s="1223"/>
      <c r="K45" s="1223"/>
      <c r="L45" s="1648">
        <f t="shared" ref="L45:L47" si="26">M45+N45</f>
        <v>0</v>
      </c>
      <c r="M45" s="1219"/>
      <c r="N45" s="1219"/>
      <c r="O45" s="1648">
        <f t="shared" ref="O45:O47" si="27">P45+Q45</f>
        <v>0</v>
      </c>
      <c r="P45" s="1220"/>
      <c r="Q45" s="1220"/>
      <c r="R45" s="1648">
        <f t="shared" ref="R45:R47" si="28">S45+T45</f>
        <v>0</v>
      </c>
      <c r="S45" s="1220"/>
      <c r="T45" s="1220"/>
      <c r="U45" s="1648">
        <f t="shared" ref="U45:U47" si="29">V45+W45</f>
        <v>0</v>
      </c>
      <c r="V45" s="1220"/>
      <c r="W45" s="1220"/>
      <c r="X45" s="1648">
        <f t="shared" ref="X45:X47" si="30">Y45+Z45</f>
        <v>0</v>
      </c>
      <c r="Y45" s="1220"/>
      <c r="Z45" s="1220"/>
      <c r="AA45" s="1159">
        <f t="shared" si="23"/>
        <v>0</v>
      </c>
      <c r="AB45" s="1159">
        <f t="shared" si="24"/>
        <v>0</v>
      </c>
      <c r="AC45" s="1211"/>
      <c r="AD45" s="1211"/>
      <c r="AE45" s="1211"/>
      <c r="AF45" s="1211"/>
      <c r="AG45" s="1211"/>
      <c r="AH45" s="1211"/>
    </row>
    <row r="46" spans="1:34" s="1212" customFormat="1" ht="12.75" customHeight="1" x14ac:dyDescent="0.15">
      <c r="A46" s="764"/>
      <c r="B46" s="1570">
        <f>+'CRONOGRAMA ACTIVIDADES'!C151</f>
        <v>0</v>
      </c>
      <c r="C46" s="239" t="str">
        <f>+'CRONOGRAMA ACTIVIDADES'!B151</f>
        <v>6.3.1.2</v>
      </c>
      <c r="D46" s="1184" t="str">
        <f>+'CRONOGRAMA ACTIVIDADES'!D151</f>
        <v>Unidad medida</v>
      </c>
      <c r="E46" s="1184">
        <f>+'CRONOGRAMA ACTIVIDADES'!E151</f>
        <v>0</v>
      </c>
      <c r="F46" s="1229"/>
      <c r="G46" s="641">
        <f>+E46*F46</f>
        <v>0</v>
      </c>
      <c r="H46" s="1230"/>
      <c r="I46" s="1648">
        <f t="shared" si="25"/>
        <v>0</v>
      </c>
      <c r="J46" s="1223"/>
      <c r="K46" s="1223"/>
      <c r="L46" s="1648">
        <f t="shared" si="26"/>
        <v>0</v>
      </c>
      <c r="M46" s="1219"/>
      <c r="N46" s="1219"/>
      <c r="O46" s="1648">
        <f t="shared" si="27"/>
        <v>0</v>
      </c>
      <c r="P46" s="1220"/>
      <c r="Q46" s="1220"/>
      <c r="R46" s="1648">
        <f t="shared" si="28"/>
        <v>0</v>
      </c>
      <c r="S46" s="1220"/>
      <c r="T46" s="1220"/>
      <c r="U46" s="1648">
        <f t="shared" si="29"/>
        <v>0</v>
      </c>
      <c r="V46" s="1220"/>
      <c r="W46" s="1220"/>
      <c r="X46" s="1648">
        <f t="shared" si="30"/>
        <v>0</v>
      </c>
      <c r="Y46" s="1220"/>
      <c r="Z46" s="1220"/>
      <c r="AA46" s="1159">
        <f t="shared" si="23"/>
        <v>0</v>
      </c>
      <c r="AB46" s="1159">
        <f t="shared" si="24"/>
        <v>0</v>
      </c>
      <c r="AC46" s="1211"/>
      <c r="AD46" s="1211"/>
      <c r="AE46" s="1211"/>
      <c r="AF46" s="1211"/>
      <c r="AG46" s="1211"/>
      <c r="AH46" s="1211"/>
    </row>
    <row r="47" spans="1:34" s="1212" customFormat="1" ht="12.75" customHeight="1" x14ac:dyDescent="0.15">
      <c r="A47" s="764"/>
      <c r="B47" s="1573">
        <f>+'CRONOGRAMA ACTIVIDADES'!C152</f>
        <v>0</v>
      </c>
      <c r="C47" s="240" t="str">
        <f>+'CRONOGRAMA ACTIVIDADES'!B152</f>
        <v>6.3.1.3</v>
      </c>
      <c r="D47" s="1185" t="str">
        <f>+'CRONOGRAMA ACTIVIDADES'!D152</f>
        <v>Unidad medida</v>
      </c>
      <c r="E47" s="1185">
        <f>+'CRONOGRAMA ACTIVIDADES'!E152</f>
        <v>0</v>
      </c>
      <c r="F47" s="1231"/>
      <c r="G47" s="642">
        <f>+E47*F47</f>
        <v>0</v>
      </c>
      <c r="H47" s="1232"/>
      <c r="I47" s="1648">
        <f t="shared" si="25"/>
        <v>0</v>
      </c>
      <c r="J47" s="1223"/>
      <c r="K47" s="1223"/>
      <c r="L47" s="1648">
        <f t="shared" si="26"/>
        <v>0</v>
      </c>
      <c r="M47" s="1219"/>
      <c r="N47" s="1219"/>
      <c r="O47" s="1648">
        <f t="shared" si="27"/>
        <v>0</v>
      </c>
      <c r="P47" s="1220"/>
      <c r="Q47" s="1220"/>
      <c r="R47" s="1648">
        <f t="shared" si="28"/>
        <v>0</v>
      </c>
      <c r="S47" s="1220"/>
      <c r="T47" s="1220"/>
      <c r="U47" s="1648">
        <f t="shared" si="29"/>
        <v>0</v>
      </c>
      <c r="V47" s="1220"/>
      <c r="W47" s="1220"/>
      <c r="X47" s="1648">
        <f t="shared" si="30"/>
        <v>0</v>
      </c>
      <c r="Y47" s="1220"/>
      <c r="Z47" s="1220"/>
      <c r="AA47" s="1159">
        <f t="shared" si="23"/>
        <v>0</v>
      </c>
      <c r="AB47" s="1159">
        <f t="shared" si="24"/>
        <v>0</v>
      </c>
      <c r="AC47" s="1211"/>
      <c r="AD47" s="1211"/>
      <c r="AE47" s="1211"/>
      <c r="AF47" s="1211"/>
      <c r="AG47" s="1211"/>
      <c r="AH47" s="1211"/>
    </row>
    <row r="48" spans="1:34" s="1215" customFormat="1" x14ac:dyDescent="0.15">
      <c r="A48" s="1213"/>
      <c r="B48" s="1576" t="str">
        <f>+'CRONOGRAMA ACTIVIDADES'!C153</f>
        <v>Mantenimiento y reparaciones</v>
      </c>
      <c r="C48" s="236" t="str">
        <f>+'CRONOGRAMA ACTIVIDADES'!B153</f>
        <v>6.3.2</v>
      </c>
      <c r="D48" s="627"/>
      <c r="E48" s="649"/>
      <c r="F48" s="628"/>
      <c r="G48" s="712">
        <f>SUM(G49:G51)</f>
        <v>0</v>
      </c>
      <c r="H48" s="19">
        <f>SUM(H49:H51)</f>
        <v>0</v>
      </c>
      <c r="I48" s="19">
        <f t="shared" ref="I48:Z48" si="31">SUM(I49:I51)</f>
        <v>0</v>
      </c>
      <c r="J48" s="19">
        <f t="shared" si="31"/>
        <v>0</v>
      </c>
      <c r="K48" s="19">
        <f t="shared" si="31"/>
        <v>0</v>
      </c>
      <c r="L48" s="19">
        <f t="shared" si="31"/>
        <v>0</v>
      </c>
      <c r="M48" s="19">
        <f t="shared" si="31"/>
        <v>0</v>
      </c>
      <c r="N48" s="19">
        <f t="shared" si="31"/>
        <v>0</v>
      </c>
      <c r="O48" s="19">
        <f t="shared" si="31"/>
        <v>0</v>
      </c>
      <c r="P48" s="19">
        <f t="shared" si="31"/>
        <v>0</v>
      </c>
      <c r="Q48" s="19">
        <f t="shared" si="31"/>
        <v>0</v>
      </c>
      <c r="R48" s="19">
        <f t="shared" si="31"/>
        <v>0</v>
      </c>
      <c r="S48" s="19">
        <f t="shared" si="31"/>
        <v>0</v>
      </c>
      <c r="T48" s="19">
        <f t="shared" si="31"/>
        <v>0</v>
      </c>
      <c r="U48" s="19">
        <f t="shared" si="31"/>
        <v>0</v>
      </c>
      <c r="V48" s="19">
        <f t="shared" si="31"/>
        <v>0</v>
      </c>
      <c r="W48" s="19">
        <f t="shared" si="31"/>
        <v>0</v>
      </c>
      <c r="X48" s="19">
        <f t="shared" si="31"/>
        <v>0</v>
      </c>
      <c r="Y48" s="19">
        <f t="shared" si="31"/>
        <v>0</v>
      </c>
      <c r="Z48" s="19">
        <f t="shared" si="31"/>
        <v>0</v>
      </c>
      <c r="AA48" s="1159">
        <f t="shared" si="23"/>
        <v>0</v>
      </c>
      <c r="AB48" s="1159">
        <f t="shared" si="24"/>
        <v>0</v>
      </c>
      <c r="AC48" s="1214"/>
      <c r="AD48" s="1214"/>
      <c r="AE48" s="1214"/>
      <c r="AF48" s="1214"/>
      <c r="AG48" s="1214"/>
      <c r="AH48" s="1214"/>
    </row>
    <row r="49" spans="1:34" s="1212" customFormat="1" ht="12.75" customHeight="1" x14ac:dyDescent="0.15">
      <c r="A49" s="764"/>
      <c r="B49" s="1574">
        <f>+'CRONOGRAMA ACTIVIDADES'!C154</f>
        <v>0</v>
      </c>
      <c r="C49" s="241" t="str">
        <f>+'CRONOGRAMA ACTIVIDADES'!B154</f>
        <v>6.3.2.1</v>
      </c>
      <c r="D49" s="1186" t="str">
        <f>+'CRONOGRAMA ACTIVIDADES'!D154</f>
        <v>Unidad medida</v>
      </c>
      <c r="E49" s="1186">
        <f>+'CRONOGRAMA ACTIVIDADES'!E154</f>
        <v>0</v>
      </c>
      <c r="F49" s="1229"/>
      <c r="G49" s="643">
        <f>+E49*F49</f>
        <v>0</v>
      </c>
      <c r="H49" s="1230"/>
      <c r="I49" s="1648">
        <f t="shared" ref="I49:I51" si="32">J49+K49</f>
        <v>0</v>
      </c>
      <c r="J49" s="1223"/>
      <c r="K49" s="1223"/>
      <c r="L49" s="1648">
        <f t="shared" ref="L49:L51" si="33">M49+N49</f>
        <v>0</v>
      </c>
      <c r="M49" s="1219"/>
      <c r="N49" s="1219"/>
      <c r="O49" s="1648">
        <f t="shared" ref="O49:O51" si="34">P49+Q49</f>
        <v>0</v>
      </c>
      <c r="P49" s="1220"/>
      <c r="Q49" s="1220"/>
      <c r="R49" s="1648">
        <f t="shared" ref="R49:R51" si="35">S49+T49</f>
        <v>0</v>
      </c>
      <c r="S49" s="1220"/>
      <c r="T49" s="1220"/>
      <c r="U49" s="1648">
        <f t="shared" ref="U49:U51" si="36">V49+W49</f>
        <v>0</v>
      </c>
      <c r="V49" s="1220"/>
      <c r="W49" s="1220"/>
      <c r="X49" s="1648">
        <f t="shared" ref="X49:X51" si="37">Y49+Z49</f>
        <v>0</v>
      </c>
      <c r="Y49" s="1220"/>
      <c r="Z49" s="1220"/>
      <c r="AA49" s="1159">
        <f t="shared" si="23"/>
        <v>0</v>
      </c>
      <c r="AB49" s="1159">
        <f t="shared" si="24"/>
        <v>0</v>
      </c>
      <c r="AC49" s="1211"/>
      <c r="AD49" s="1211"/>
      <c r="AE49" s="1211"/>
      <c r="AF49" s="1211"/>
      <c r="AG49" s="1211"/>
      <c r="AH49" s="1211"/>
    </row>
    <row r="50" spans="1:34" s="1212" customFormat="1" ht="12.75" customHeight="1" x14ac:dyDescent="0.15">
      <c r="A50" s="764"/>
      <c r="B50" s="1574">
        <f>+'CRONOGRAMA ACTIVIDADES'!C155</f>
        <v>0</v>
      </c>
      <c r="C50" s="241" t="str">
        <f>+'CRONOGRAMA ACTIVIDADES'!B155</f>
        <v>6.3.2.2</v>
      </c>
      <c r="D50" s="1186" t="str">
        <f>+'CRONOGRAMA ACTIVIDADES'!D155</f>
        <v>Unidad medida</v>
      </c>
      <c r="E50" s="1186">
        <f>+'CRONOGRAMA ACTIVIDADES'!E155</f>
        <v>0</v>
      </c>
      <c r="F50" s="1229"/>
      <c r="G50" s="643">
        <f>+E50*F50</f>
        <v>0</v>
      </c>
      <c r="H50" s="1230"/>
      <c r="I50" s="1648">
        <f t="shared" si="32"/>
        <v>0</v>
      </c>
      <c r="J50" s="1223"/>
      <c r="K50" s="1223"/>
      <c r="L50" s="1648">
        <f t="shared" si="33"/>
        <v>0</v>
      </c>
      <c r="M50" s="1219"/>
      <c r="N50" s="1219"/>
      <c r="O50" s="1648">
        <f t="shared" si="34"/>
        <v>0</v>
      </c>
      <c r="P50" s="1220"/>
      <c r="Q50" s="1220"/>
      <c r="R50" s="1648">
        <f t="shared" si="35"/>
        <v>0</v>
      </c>
      <c r="S50" s="1220"/>
      <c r="T50" s="1220"/>
      <c r="U50" s="1648">
        <f t="shared" si="36"/>
        <v>0</v>
      </c>
      <c r="V50" s="1220"/>
      <c r="W50" s="1220"/>
      <c r="X50" s="1648">
        <f t="shared" si="37"/>
        <v>0</v>
      </c>
      <c r="Y50" s="1220"/>
      <c r="Z50" s="1220"/>
      <c r="AA50" s="1159">
        <f t="shared" si="23"/>
        <v>0</v>
      </c>
      <c r="AB50" s="1159">
        <f t="shared" si="24"/>
        <v>0</v>
      </c>
      <c r="AC50" s="1211"/>
      <c r="AD50" s="1211"/>
      <c r="AE50" s="1211"/>
      <c r="AF50" s="1211"/>
      <c r="AG50" s="1211"/>
      <c r="AH50" s="1211"/>
    </row>
    <row r="51" spans="1:34" s="1212" customFormat="1" ht="12.75" customHeight="1" x14ac:dyDescent="0.15">
      <c r="A51" s="764"/>
      <c r="B51" s="1575">
        <f>+'CRONOGRAMA ACTIVIDADES'!C156</f>
        <v>0</v>
      </c>
      <c r="C51" s="242" t="str">
        <f>+'CRONOGRAMA ACTIVIDADES'!B156</f>
        <v>6.3.2.3</v>
      </c>
      <c r="D51" s="1185" t="str">
        <f>+'CRONOGRAMA ACTIVIDADES'!D156</f>
        <v>Unidad medida</v>
      </c>
      <c r="E51" s="1185">
        <f>+'CRONOGRAMA ACTIVIDADES'!E156</f>
        <v>0</v>
      </c>
      <c r="F51" s="1233"/>
      <c r="G51" s="642">
        <f>+E51*F51</f>
        <v>0</v>
      </c>
      <c r="H51" s="1234"/>
      <c r="I51" s="1648">
        <f t="shared" si="32"/>
        <v>0</v>
      </c>
      <c r="J51" s="1223"/>
      <c r="K51" s="1223"/>
      <c r="L51" s="1648">
        <f t="shared" si="33"/>
        <v>0</v>
      </c>
      <c r="M51" s="1219"/>
      <c r="N51" s="1219"/>
      <c r="O51" s="1648">
        <f t="shared" si="34"/>
        <v>0</v>
      </c>
      <c r="P51" s="1220"/>
      <c r="Q51" s="1220"/>
      <c r="R51" s="1648">
        <f t="shared" si="35"/>
        <v>0</v>
      </c>
      <c r="S51" s="1220"/>
      <c r="T51" s="1220"/>
      <c r="U51" s="1648">
        <f t="shared" si="36"/>
        <v>0</v>
      </c>
      <c r="V51" s="1220"/>
      <c r="W51" s="1220"/>
      <c r="X51" s="1648">
        <f t="shared" si="37"/>
        <v>0</v>
      </c>
      <c r="Y51" s="1220"/>
      <c r="Z51" s="1220"/>
      <c r="AA51" s="1159">
        <f t="shared" si="23"/>
        <v>0</v>
      </c>
      <c r="AB51" s="1159">
        <f t="shared" si="24"/>
        <v>0</v>
      </c>
      <c r="AC51" s="1211"/>
      <c r="AD51" s="1211"/>
      <c r="AE51" s="1211"/>
      <c r="AF51" s="1211"/>
      <c r="AG51" s="1211"/>
      <c r="AH51" s="1211"/>
    </row>
    <row r="52" spans="1:34" s="1215" customFormat="1" x14ac:dyDescent="0.15">
      <c r="A52" s="1213"/>
      <c r="B52" s="1576" t="str">
        <f>+'CRONOGRAMA ACTIVIDADES'!C157</f>
        <v>Seguros</v>
      </c>
      <c r="C52" s="236" t="str">
        <f>+'CRONOGRAMA ACTIVIDADES'!B157</f>
        <v>6.3.3</v>
      </c>
      <c r="D52" s="627"/>
      <c r="E52" s="649"/>
      <c r="F52" s="628"/>
      <c r="G52" s="712">
        <f>SUM(G53:G55)</f>
        <v>0</v>
      </c>
      <c r="H52" s="19">
        <f>SUM(H53:H55)</f>
        <v>0</v>
      </c>
      <c r="I52" s="19">
        <f t="shared" ref="I52:Z52" si="38">SUM(I53:I55)</f>
        <v>0</v>
      </c>
      <c r="J52" s="19">
        <f t="shared" si="38"/>
        <v>0</v>
      </c>
      <c r="K52" s="19">
        <f t="shared" si="38"/>
        <v>0</v>
      </c>
      <c r="L52" s="19">
        <f t="shared" si="38"/>
        <v>0</v>
      </c>
      <c r="M52" s="19">
        <f t="shared" si="38"/>
        <v>0</v>
      </c>
      <c r="N52" s="19">
        <f t="shared" si="38"/>
        <v>0</v>
      </c>
      <c r="O52" s="19">
        <f t="shared" si="38"/>
        <v>0</v>
      </c>
      <c r="P52" s="19">
        <f t="shared" si="38"/>
        <v>0</v>
      </c>
      <c r="Q52" s="19">
        <f t="shared" si="38"/>
        <v>0</v>
      </c>
      <c r="R52" s="19">
        <f t="shared" si="38"/>
        <v>0</v>
      </c>
      <c r="S52" s="19">
        <f t="shared" si="38"/>
        <v>0</v>
      </c>
      <c r="T52" s="19">
        <f t="shared" si="38"/>
        <v>0</v>
      </c>
      <c r="U52" s="19">
        <f t="shared" si="38"/>
        <v>0</v>
      </c>
      <c r="V52" s="19">
        <f t="shared" si="38"/>
        <v>0</v>
      </c>
      <c r="W52" s="19">
        <f t="shared" si="38"/>
        <v>0</v>
      </c>
      <c r="X52" s="19">
        <f t="shared" si="38"/>
        <v>0</v>
      </c>
      <c r="Y52" s="19">
        <f t="shared" si="38"/>
        <v>0</v>
      </c>
      <c r="Z52" s="19">
        <f t="shared" si="38"/>
        <v>0</v>
      </c>
      <c r="AA52" s="1159">
        <f t="shared" si="23"/>
        <v>0</v>
      </c>
      <c r="AB52" s="1159">
        <f t="shared" si="24"/>
        <v>0</v>
      </c>
      <c r="AC52" s="1214"/>
      <c r="AD52" s="1214"/>
      <c r="AE52" s="1214"/>
      <c r="AF52" s="1214"/>
      <c r="AG52" s="1214"/>
      <c r="AH52" s="1214"/>
    </row>
    <row r="53" spans="1:34" s="1212" customFormat="1" ht="12.75" customHeight="1" x14ac:dyDescent="0.15">
      <c r="A53" s="764"/>
      <c r="B53" s="1574">
        <f>+'CRONOGRAMA ACTIVIDADES'!C158</f>
        <v>0</v>
      </c>
      <c r="C53" s="241" t="str">
        <f>+'CRONOGRAMA ACTIVIDADES'!B158</f>
        <v>6.3.3.1</v>
      </c>
      <c r="D53" s="1186" t="str">
        <f>+'CRONOGRAMA ACTIVIDADES'!D158</f>
        <v>Unidad medida</v>
      </c>
      <c r="E53" s="1186">
        <f>+'CRONOGRAMA ACTIVIDADES'!E158</f>
        <v>0</v>
      </c>
      <c r="F53" s="1235"/>
      <c r="G53" s="643">
        <f>+E53*F53</f>
        <v>0</v>
      </c>
      <c r="H53" s="1230"/>
      <c r="I53" s="1648">
        <f t="shared" ref="I53:I55" si="39">J53+K53</f>
        <v>0</v>
      </c>
      <c r="J53" s="1223"/>
      <c r="K53" s="1223"/>
      <c r="L53" s="1648">
        <f t="shared" ref="L53:L55" si="40">M53+N53</f>
        <v>0</v>
      </c>
      <c r="M53" s="1219"/>
      <c r="N53" s="1219"/>
      <c r="O53" s="1648">
        <f t="shared" ref="O53:O55" si="41">P53+Q53</f>
        <v>0</v>
      </c>
      <c r="P53" s="1220"/>
      <c r="Q53" s="1220"/>
      <c r="R53" s="1648">
        <f t="shared" ref="R53:R55" si="42">S53+T53</f>
        <v>0</v>
      </c>
      <c r="S53" s="1220"/>
      <c r="T53" s="1220"/>
      <c r="U53" s="1648">
        <f t="shared" ref="U53:U55" si="43">V53+W53</f>
        <v>0</v>
      </c>
      <c r="V53" s="1220"/>
      <c r="W53" s="1220"/>
      <c r="X53" s="1648">
        <f t="shared" ref="X53:X55" si="44">Y53+Z53</f>
        <v>0</v>
      </c>
      <c r="Y53" s="1220"/>
      <c r="Z53" s="1220"/>
      <c r="AA53" s="1159">
        <f t="shared" si="23"/>
        <v>0</v>
      </c>
      <c r="AB53" s="1159">
        <f t="shared" si="24"/>
        <v>0</v>
      </c>
      <c r="AC53" s="1211"/>
      <c r="AD53" s="1211"/>
      <c r="AE53" s="1211"/>
      <c r="AF53" s="1211"/>
      <c r="AG53" s="1211"/>
      <c r="AH53" s="1211"/>
    </row>
    <row r="54" spans="1:34" s="1212" customFormat="1" ht="12.75" customHeight="1" x14ac:dyDescent="0.15">
      <c r="A54" s="764"/>
      <c r="B54" s="1574">
        <f>+'CRONOGRAMA ACTIVIDADES'!C159</f>
        <v>0</v>
      </c>
      <c r="C54" s="241" t="str">
        <f>+'CRONOGRAMA ACTIVIDADES'!B159</f>
        <v>6.3.3.2</v>
      </c>
      <c r="D54" s="1186" t="str">
        <f>+'CRONOGRAMA ACTIVIDADES'!D159</f>
        <v>Unidad medida</v>
      </c>
      <c r="E54" s="1186">
        <f>+'CRONOGRAMA ACTIVIDADES'!E159</f>
        <v>0</v>
      </c>
      <c r="F54" s="1235"/>
      <c r="G54" s="643">
        <f>+E54*F54</f>
        <v>0</v>
      </c>
      <c r="H54" s="1230"/>
      <c r="I54" s="1648">
        <f t="shared" si="39"/>
        <v>0</v>
      </c>
      <c r="J54" s="1223"/>
      <c r="K54" s="1223"/>
      <c r="L54" s="1648">
        <f t="shared" si="40"/>
        <v>0</v>
      </c>
      <c r="M54" s="1219"/>
      <c r="N54" s="1219"/>
      <c r="O54" s="1648">
        <f t="shared" si="41"/>
        <v>0</v>
      </c>
      <c r="P54" s="1220"/>
      <c r="Q54" s="1220"/>
      <c r="R54" s="1648">
        <f t="shared" si="42"/>
        <v>0</v>
      </c>
      <c r="S54" s="1220"/>
      <c r="T54" s="1220"/>
      <c r="U54" s="1648">
        <f t="shared" si="43"/>
        <v>0</v>
      </c>
      <c r="V54" s="1220"/>
      <c r="W54" s="1220"/>
      <c r="X54" s="1648">
        <f t="shared" si="44"/>
        <v>0</v>
      </c>
      <c r="Y54" s="1220"/>
      <c r="Z54" s="1220"/>
      <c r="AA54" s="1159">
        <f t="shared" si="23"/>
        <v>0</v>
      </c>
      <c r="AB54" s="1159">
        <f t="shared" si="24"/>
        <v>0</v>
      </c>
      <c r="AC54" s="1211"/>
      <c r="AD54" s="1211"/>
      <c r="AE54" s="1211"/>
      <c r="AF54" s="1211"/>
      <c r="AG54" s="1211"/>
      <c r="AH54" s="1211"/>
    </row>
    <row r="55" spans="1:34" s="1212" customFormat="1" ht="12.75" customHeight="1" x14ac:dyDescent="0.15">
      <c r="A55" s="764"/>
      <c r="B55" s="1575">
        <f>+'CRONOGRAMA ACTIVIDADES'!C160</f>
        <v>0</v>
      </c>
      <c r="C55" s="242" t="str">
        <f>+'CRONOGRAMA ACTIVIDADES'!B160</f>
        <v>6.3.3.3</v>
      </c>
      <c r="D55" s="1185" t="str">
        <f>+'CRONOGRAMA ACTIVIDADES'!D160</f>
        <v>Unidad medida</v>
      </c>
      <c r="E55" s="1185">
        <f>+'CRONOGRAMA ACTIVIDADES'!E160</f>
        <v>0</v>
      </c>
      <c r="F55" s="1236"/>
      <c r="G55" s="643">
        <f>+E55*F55</f>
        <v>0</v>
      </c>
      <c r="H55" s="1234"/>
      <c r="I55" s="1648">
        <f t="shared" si="39"/>
        <v>0</v>
      </c>
      <c r="J55" s="1223"/>
      <c r="K55" s="1223"/>
      <c r="L55" s="1648">
        <f t="shared" si="40"/>
        <v>0</v>
      </c>
      <c r="M55" s="1219"/>
      <c r="N55" s="1219"/>
      <c r="O55" s="1648">
        <f t="shared" si="41"/>
        <v>0</v>
      </c>
      <c r="P55" s="1220"/>
      <c r="Q55" s="1220"/>
      <c r="R55" s="1648">
        <f t="shared" si="42"/>
        <v>0</v>
      </c>
      <c r="S55" s="1220"/>
      <c r="T55" s="1220"/>
      <c r="U55" s="1648">
        <f t="shared" si="43"/>
        <v>0</v>
      </c>
      <c r="V55" s="1220"/>
      <c r="W55" s="1220"/>
      <c r="X55" s="1648">
        <f t="shared" si="44"/>
        <v>0</v>
      </c>
      <c r="Y55" s="1220"/>
      <c r="Z55" s="1220"/>
      <c r="AA55" s="1159">
        <f t="shared" si="23"/>
        <v>0</v>
      </c>
      <c r="AB55" s="1159">
        <f t="shared" si="24"/>
        <v>0</v>
      </c>
      <c r="AC55" s="1211"/>
      <c r="AD55" s="1211"/>
      <c r="AE55" s="1211"/>
      <c r="AF55" s="1211"/>
      <c r="AG55" s="1211"/>
      <c r="AH55" s="1211"/>
    </row>
    <row r="56" spans="1:34" s="1215" customFormat="1" ht="12.75" customHeight="1" x14ac:dyDescent="0.15">
      <c r="A56" s="1213"/>
      <c r="B56" s="1576" t="str">
        <f>+'CRONOGRAMA ACTIVIDADES'!C161</f>
        <v>Oficina de proyecto</v>
      </c>
      <c r="C56" s="237" t="str">
        <f>+'CRONOGRAMA ACTIVIDADES'!B161</f>
        <v>6.3.4</v>
      </c>
      <c r="D56" s="627"/>
      <c r="E56" s="649"/>
      <c r="F56" s="628"/>
      <c r="G56" s="628">
        <f>SUM(G57:G59)</f>
        <v>0</v>
      </c>
      <c r="H56" s="31">
        <f>SUM(H57:H59)</f>
        <v>0</v>
      </c>
      <c r="I56" s="19">
        <f t="shared" ref="I56:Z56" si="45">SUM(I57:I59)</f>
        <v>0</v>
      </c>
      <c r="J56" s="19">
        <f t="shared" si="45"/>
        <v>0</v>
      </c>
      <c r="K56" s="19">
        <f t="shared" si="45"/>
        <v>0</v>
      </c>
      <c r="L56" s="19">
        <f t="shared" si="45"/>
        <v>0</v>
      </c>
      <c r="M56" s="19">
        <f t="shared" si="45"/>
        <v>0</v>
      </c>
      <c r="N56" s="19">
        <f t="shared" si="45"/>
        <v>0</v>
      </c>
      <c r="O56" s="19">
        <f t="shared" si="45"/>
        <v>0</v>
      </c>
      <c r="P56" s="19">
        <f t="shared" si="45"/>
        <v>0</v>
      </c>
      <c r="Q56" s="19">
        <f t="shared" si="45"/>
        <v>0</v>
      </c>
      <c r="R56" s="19">
        <f t="shared" si="45"/>
        <v>0</v>
      </c>
      <c r="S56" s="19">
        <f t="shared" si="45"/>
        <v>0</v>
      </c>
      <c r="T56" s="19">
        <f t="shared" si="45"/>
        <v>0</v>
      </c>
      <c r="U56" s="19">
        <f t="shared" si="45"/>
        <v>0</v>
      </c>
      <c r="V56" s="19">
        <f t="shared" si="45"/>
        <v>0</v>
      </c>
      <c r="W56" s="19">
        <f t="shared" si="45"/>
        <v>0</v>
      </c>
      <c r="X56" s="19">
        <f t="shared" si="45"/>
        <v>0</v>
      </c>
      <c r="Y56" s="19">
        <f t="shared" si="45"/>
        <v>0</v>
      </c>
      <c r="Z56" s="19">
        <f t="shared" si="45"/>
        <v>0</v>
      </c>
      <c r="AA56" s="1159">
        <f t="shared" si="23"/>
        <v>0</v>
      </c>
      <c r="AB56" s="1159">
        <f t="shared" si="24"/>
        <v>0</v>
      </c>
      <c r="AC56" s="1214"/>
      <c r="AD56" s="1214"/>
      <c r="AE56" s="1214"/>
      <c r="AF56" s="1214"/>
      <c r="AG56" s="1214"/>
      <c r="AH56" s="1214"/>
    </row>
    <row r="57" spans="1:34" s="1212" customFormat="1" ht="12.75" customHeight="1" x14ac:dyDescent="0.15">
      <c r="A57" s="764"/>
      <c r="B57" s="1574">
        <f>+'CRONOGRAMA ACTIVIDADES'!C162</f>
        <v>0</v>
      </c>
      <c r="C57" s="1187" t="str">
        <f>+'CRONOGRAMA ACTIVIDADES'!B162</f>
        <v>6.3.4.1</v>
      </c>
      <c r="D57" s="211" t="str">
        <f>+'CRONOGRAMA ACTIVIDADES'!D162</f>
        <v>Unidad medida</v>
      </c>
      <c r="E57" s="211">
        <f>+'CRONOGRAMA ACTIVIDADES'!E162</f>
        <v>0</v>
      </c>
      <c r="F57" s="1229"/>
      <c r="G57" s="643">
        <f>+E57*F57</f>
        <v>0</v>
      </c>
      <c r="H57" s="1230"/>
      <c r="I57" s="1648">
        <f t="shared" ref="I57:I59" si="46">J57+K57</f>
        <v>0</v>
      </c>
      <c r="J57" s="1223"/>
      <c r="K57" s="1223"/>
      <c r="L57" s="1648">
        <f t="shared" ref="L57:L59" si="47">M57+N57</f>
        <v>0</v>
      </c>
      <c r="M57" s="1219"/>
      <c r="N57" s="1219"/>
      <c r="O57" s="1648">
        <f t="shared" ref="O57:O59" si="48">P57+Q57</f>
        <v>0</v>
      </c>
      <c r="P57" s="1220"/>
      <c r="Q57" s="1220"/>
      <c r="R57" s="1648">
        <f t="shared" ref="R57:R59" si="49">S57+T57</f>
        <v>0</v>
      </c>
      <c r="S57" s="1220"/>
      <c r="T57" s="1220"/>
      <c r="U57" s="1648">
        <f t="shared" ref="U57:U59" si="50">V57+W57</f>
        <v>0</v>
      </c>
      <c r="V57" s="1220"/>
      <c r="W57" s="1220"/>
      <c r="X57" s="1648">
        <f t="shared" ref="X57:X59" si="51">Y57+Z57</f>
        <v>0</v>
      </c>
      <c r="Y57" s="1220"/>
      <c r="Z57" s="1220"/>
      <c r="AA57" s="1159">
        <f t="shared" si="23"/>
        <v>0</v>
      </c>
      <c r="AB57" s="1159">
        <f t="shared" si="24"/>
        <v>0</v>
      </c>
      <c r="AC57" s="1211"/>
      <c r="AD57" s="1211"/>
      <c r="AE57" s="1211"/>
      <c r="AF57" s="1211"/>
      <c r="AG57" s="1211"/>
      <c r="AH57" s="1211"/>
    </row>
    <row r="58" spans="1:34" s="1212" customFormat="1" ht="12.75" customHeight="1" x14ac:dyDescent="0.15">
      <c r="A58" s="764"/>
      <c r="B58" s="1574">
        <f>+'CRONOGRAMA ACTIVIDADES'!C163</f>
        <v>0</v>
      </c>
      <c r="C58" s="1187" t="str">
        <f>+'CRONOGRAMA ACTIVIDADES'!B163</f>
        <v>6.3.4.2</v>
      </c>
      <c r="D58" s="211" t="str">
        <f>+'CRONOGRAMA ACTIVIDADES'!D163</f>
        <v>Unidad medida</v>
      </c>
      <c r="E58" s="211">
        <f>+'CRONOGRAMA ACTIVIDADES'!E163</f>
        <v>0</v>
      </c>
      <c r="F58" s="1229"/>
      <c r="G58" s="643">
        <f>+E58*F58</f>
        <v>0</v>
      </c>
      <c r="H58" s="1230"/>
      <c r="I58" s="1648">
        <f t="shared" si="46"/>
        <v>0</v>
      </c>
      <c r="J58" s="1223"/>
      <c r="K58" s="1223"/>
      <c r="L58" s="1648">
        <f t="shared" si="47"/>
        <v>0</v>
      </c>
      <c r="M58" s="1219"/>
      <c r="N58" s="1219"/>
      <c r="O58" s="1648">
        <f t="shared" si="48"/>
        <v>0</v>
      </c>
      <c r="P58" s="1220"/>
      <c r="Q58" s="1220"/>
      <c r="R58" s="1648">
        <f t="shared" si="49"/>
        <v>0</v>
      </c>
      <c r="S58" s="1220"/>
      <c r="T58" s="1220"/>
      <c r="U58" s="1648">
        <f t="shared" si="50"/>
        <v>0</v>
      </c>
      <c r="V58" s="1220"/>
      <c r="W58" s="1220"/>
      <c r="X58" s="1648">
        <f t="shared" si="51"/>
        <v>0</v>
      </c>
      <c r="Y58" s="1220"/>
      <c r="Z58" s="1220"/>
      <c r="AA58" s="1159">
        <f t="shared" si="23"/>
        <v>0</v>
      </c>
      <c r="AB58" s="1159">
        <f t="shared" si="24"/>
        <v>0</v>
      </c>
      <c r="AC58" s="1211"/>
      <c r="AD58" s="1211"/>
      <c r="AE58" s="1211"/>
      <c r="AF58" s="1211"/>
      <c r="AG58" s="1211"/>
      <c r="AH58" s="1211"/>
    </row>
    <row r="59" spans="1:34" s="1212" customFormat="1" ht="12.75" customHeight="1" x14ac:dyDescent="0.15">
      <c r="A59" s="764"/>
      <c r="B59" s="1575">
        <f>+'CRONOGRAMA ACTIVIDADES'!C164</f>
        <v>0</v>
      </c>
      <c r="C59" s="1187" t="str">
        <f>+'CRONOGRAMA ACTIVIDADES'!B164</f>
        <v>6.3.4.3</v>
      </c>
      <c r="D59" s="213" t="str">
        <f>+'CRONOGRAMA ACTIVIDADES'!D164</f>
        <v>Unidad medida</v>
      </c>
      <c r="E59" s="213">
        <f>+'CRONOGRAMA ACTIVIDADES'!E164</f>
        <v>0</v>
      </c>
      <c r="F59" s="1229"/>
      <c r="G59" s="643">
        <f>+E59*F59</f>
        <v>0</v>
      </c>
      <c r="H59" s="1230"/>
      <c r="I59" s="1648">
        <f t="shared" si="46"/>
        <v>0</v>
      </c>
      <c r="J59" s="1223"/>
      <c r="K59" s="1223"/>
      <c r="L59" s="1648">
        <f t="shared" si="47"/>
        <v>0</v>
      </c>
      <c r="M59" s="1219"/>
      <c r="N59" s="1219"/>
      <c r="O59" s="1648">
        <f t="shared" si="48"/>
        <v>0</v>
      </c>
      <c r="P59" s="1220"/>
      <c r="Q59" s="1220"/>
      <c r="R59" s="1648">
        <f t="shared" si="49"/>
        <v>0</v>
      </c>
      <c r="S59" s="1220"/>
      <c r="T59" s="1220"/>
      <c r="U59" s="1648">
        <f t="shared" si="50"/>
        <v>0</v>
      </c>
      <c r="V59" s="1220"/>
      <c r="W59" s="1220"/>
      <c r="X59" s="1648">
        <f t="shared" si="51"/>
        <v>0</v>
      </c>
      <c r="Y59" s="1220"/>
      <c r="Z59" s="1220"/>
      <c r="AA59" s="1159">
        <f t="shared" si="23"/>
        <v>0</v>
      </c>
      <c r="AB59" s="1159">
        <f t="shared" si="24"/>
        <v>0</v>
      </c>
      <c r="AC59" s="1211"/>
      <c r="AD59" s="1211"/>
      <c r="AE59" s="1211"/>
      <c r="AF59" s="1211"/>
      <c r="AG59" s="1211"/>
      <c r="AH59" s="1211"/>
    </row>
    <row r="60" spans="1:34" s="1215" customFormat="1" ht="12.75" customHeight="1" x14ac:dyDescent="0.15">
      <c r="A60" s="1213"/>
      <c r="B60" s="1576" t="str">
        <f>+'CRONOGRAMA ACTIVIDADES'!C165</f>
        <v xml:space="preserve">Servicios básicos para oficina </v>
      </c>
      <c r="C60" s="237" t="str">
        <f>+'CRONOGRAMA ACTIVIDADES'!B165</f>
        <v>6.3.5</v>
      </c>
      <c r="D60" s="1188"/>
      <c r="E60" s="649"/>
      <c r="F60" s="628"/>
      <c r="G60" s="628">
        <f>SUM(G61:G63)</f>
        <v>0</v>
      </c>
      <c r="H60" s="31">
        <f>SUM(H61:H63)</f>
        <v>0</v>
      </c>
      <c r="I60" s="19">
        <f t="shared" ref="I60:Z60" si="52">SUM(I61:I63)</f>
        <v>0</v>
      </c>
      <c r="J60" s="19">
        <f t="shared" si="52"/>
        <v>0</v>
      </c>
      <c r="K60" s="19">
        <f t="shared" si="52"/>
        <v>0</v>
      </c>
      <c r="L60" s="19">
        <f t="shared" si="52"/>
        <v>0</v>
      </c>
      <c r="M60" s="19">
        <f t="shared" si="52"/>
        <v>0</v>
      </c>
      <c r="N60" s="19">
        <f t="shared" si="52"/>
        <v>0</v>
      </c>
      <c r="O60" s="19">
        <f t="shared" si="52"/>
        <v>0</v>
      </c>
      <c r="P60" s="19">
        <f t="shared" si="52"/>
        <v>0</v>
      </c>
      <c r="Q60" s="19">
        <f t="shared" si="52"/>
        <v>0</v>
      </c>
      <c r="R60" s="19">
        <f t="shared" si="52"/>
        <v>0</v>
      </c>
      <c r="S60" s="19">
        <f t="shared" si="52"/>
        <v>0</v>
      </c>
      <c r="T60" s="19">
        <f t="shared" si="52"/>
        <v>0</v>
      </c>
      <c r="U60" s="19">
        <f t="shared" si="52"/>
        <v>0</v>
      </c>
      <c r="V60" s="19">
        <f t="shared" si="52"/>
        <v>0</v>
      </c>
      <c r="W60" s="19">
        <f t="shared" si="52"/>
        <v>0</v>
      </c>
      <c r="X60" s="19">
        <f t="shared" si="52"/>
        <v>0</v>
      </c>
      <c r="Y60" s="19">
        <f t="shared" si="52"/>
        <v>0</v>
      </c>
      <c r="Z60" s="19">
        <f t="shared" si="52"/>
        <v>0</v>
      </c>
      <c r="AA60" s="1159">
        <f t="shared" si="23"/>
        <v>0</v>
      </c>
      <c r="AB60" s="1159">
        <f t="shared" si="24"/>
        <v>0</v>
      </c>
      <c r="AC60" s="1214"/>
      <c r="AD60" s="1214"/>
      <c r="AE60" s="1214"/>
      <c r="AF60" s="1214"/>
      <c r="AG60" s="1214"/>
      <c r="AH60" s="1214"/>
    </row>
    <row r="61" spans="1:34" s="1212" customFormat="1" ht="12.75" customHeight="1" x14ac:dyDescent="0.15">
      <c r="A61" s="764"/>
      <c r="B61" s="1574">
        <f>+'CRONOGRAMA ACTIVIDADES'!C166</f>
        <v>0</v>
      </c>
      <c r="C61" s="214" t="str">
        <f>+'CRONOGRAMA ACTIVIDADES'!B166</f>
        <v>6.3.5.1</v>
      </c>
      <c r="D61" s="207" t="str">
        <f>+'CRONOGRAMA ACTIVIDADES'!D166</f>
        <v>Unidad medida</v>
      </c>
      <c r="E61" s="207">
        <f>+'CRONOGRAMA ACTIVIDADES'!E166</f>
        <v>0</v>
      </c>
      <c r="F61" s="1237"/>
      <c r="G61" s="643">
        <f>+E61*F61</f>
        <v>0</v>
      </c>
      <c r="H61" s="1230"/>
      <c r="I61" s="1648">
        <f t="shared" ref="I61:I63" si="53">J61+K61</f>
        <v>0</v>
      </c>
      <c r="J61" s="1223"/>
      <c r="K61" s="1223"/>
      <c r="L61" s="1648">
        <f t="shared" ref="L61:L63" si="54">M61+N61</f>
        <v>0</v>
      </c>
      <c r="M61" s="1219"/>
      <c r="N61" s="1219"/>
      <c r="O61" s="1648">
        <f t="shared" ref="O61:O63" si="55">P61+Q61</f>
        <v>0</v>
      </c>
      <c r="P61" s="1220"/>
      <c r="Q61" s="1220"/>
      <c r="R61" s="1648">
        <f t="shared" ref="R61:R63" si="56">S61+T61</f>
        <v>0</v>
      </c>
      <c r="S61" s="1220"/>
      <c r="T61" s="1220"/>
      <c r="U61" s="1648">
        <f t="shared" ref="U61:U63" si="57">V61+W61</f>
        <v>0</v>
      </c>
      <c r="V61" s="1220"/>
      <c r="W61" s="1220"/>
      <c r="X61" s="1648">
        <f t="shared" ref="X61:X63" si="58">Y61+Z61</f>
        <v>0</v>
      </c>
      <c r="Y61" s="1220"/>
      <c r="Z61" s="1220"/>
      <c r="AA61" s="1159">
        <f t="shared" si="23"/>
        <v>0</v>
      </c>
      <c r="AB61" s="1159">
        <f t="shared" si="24"/>
        <v>0</v>
      </c>
      <c r="AC61" s="1211"/>
      <c r="AD61" s="1211"/>
      <c r="AE61" s="1211"/>
      <c r="AF61" s="1211"/>
      <c r="AG61" s="1211"/>
      <c r="AH61" s="1211"/>
    </row>
    <row r="62" spans="1:34" s="1212" customFormat="1" ht="12.75" customHeight="1" x14ac:dyDescent="0.15">
      <c r="A62" s="764"/>
      <c r="B62" s="1574">
        <f>+'CRONOGRAMA ACTIVIDADES'!C167</f>
        <v>0</v>
      </c>
      <c r="C62" s="212" t="str">
        <f>+'CRONOGRAMA ACTIVIDADES'!B167</f>
        <v>6.3.5.2</v>
      </c>
      <c r="D62" s="207" t="str">
        <f>+'CRONOGRAMA ACTIVIDADES'!D167</f>
        <v>Unidad medida</v>
      </c>
      <c r="E62" s="207">
        <f>+'CRONOGRAMA ACTIVIDADES'!E167</f>
        <v>0</v>
      </c>
      <c r="F62" s="1235"/>
      <c r="G62" s="643">
        <f>+E62*F62</f>
        <v>0</v>
      </c>
      <c r="H62" s="1230"/>
      <c r="I62" s="1648">
        <f t="shared" si="53"/>
        <v>0</v>
      </c>
      <c r="J62" s="1223"/>
      <c r="K62" s="1223"/>
      <c r="L62" s="1648">
        <f t="shared" si="54"/>
        <v>0</v>
      </c>
      <c r="M62" s="1219"/>
      <c r="N62" s="1219"/>
      <c r="O62" s="1648">
        <f t="shared" si="55"/>
        <v>0</v>
      </c>
      <c r="P62" s="1220"/>
      <c r="Q62" s="1220"/>
      <c r="R62" s="1648">
        <f t="shared" si="56"/>
        <v>0</v>
      </c>
      <c r="S62" s="1220"/>
      <c r="T62" s="1220"/>
      <c r="U62" s="1648">
        <f t="shared" si="57"/>
        <v>0</v>
      </c>
      <c r="V62" s="1220"/>
      <c r="W62" s="1220"/>
      <c r="X62" s="1648">
        <f t="shared" si="58"/>
        <v>0</v>
      </c>
      <c r="Y62" s="1220"/>
      <c r="Z62" s="1220"/>
      <c r="AA62" s="1159">
        <f t="shared" si="23"/>
        <v>0</v>
      </c>
      <c r="AB62" s="1159">
        <f t="shared" si="24"/>
        <v>0</v>
      </c>
      <c r="AC62" s="1211"/>
      <c r="AD62" s="1211"/>
      <c r="AE62" s="1211"/>
      <c r="AF62" s="1211"/>
      <c r="AG62" s="1211"/>
      <c r="AH62" s="1211"/>
    </row>
    <row r="63" spans="1:34" s="1212" customFormat="1" ht="12.75" customHeight="1" x14ac:dyDescent="0.15">
      <c r="A63" s="764"/>
      <c r="B63" s="1575">
        <f>+'CRONOGRAMA ACTIVIDADES'!C168</f>
        <v>0</v>
      </c>
      <c r="C63" s="215" t="str">
        <f>+'CRONOGRAMA ACTIVIDADES'!B168</f>
        <v>6.3.5.3</v>
      </c>
      <c r="D63" s="208" t="str">
        <f>+'CRONOGRAMA ACTIVIDADES'!D168</f>
        <v>Unidad medida</v>
      </c>
      <c r="E63" s="208">
        <f>+'CRONOGRAMA ACTIVIDADES'!E168</f>
        <v>0</v>
      </c>
      <c r="F63" s="1236"/>
      <c r="G63" s="643">
        <f>+E63*F63</f>
        <v>0</v>
      </c>
      <c r="H63" s="1234"/>
      <c r="I63" s="1648">
        <f t="shared" si="53"/>
        <v>0</v>
      </c>
      <c r="J63" s="1223"/>
      <c r="K63" s="1223"/>
      <c r="L63" s="1648">
        <f t="shared" si="54"/>
        <v>0</v>
      </c>
      <c r="M63" s="1219"/>
      <c r="N63" s="1219"/>
      <c r="O63" s="1648">
        <f t="shared" si="55"/>
        <v>0</v>
      </c>
      <c r="P63" s="1220"/>
      <c r="Q63" s="1220"/>
      <c r="R63" s="1648">
        <f t="shared" si="56"/>
        <v>0</v>
      </c>
      <c r="S63" s="1220"/>
      <c r="T63" s="1220"/>
      <c r="U63" s="1648">
        <f t="shared" si="57"/>
        <v>0</v>
      </c>
      <c r="V63" s="1220"/>
      <c r="W63" s="1220"/>
      <c r="X63" s="1648">
        <f t="shared" si="58"/>
        <v>0</v>
      </c>
      <c r="Y63" s="1220"/>
      <c r="Z63" s="1220"/>
      <c r="AA63" s="1159">
        <f t="shared" si="23"/>
        <v>0</v>
      </c>
      <c r="AB63" s="1159">
        <f t="shared" si="24"/>
        <v>0</v>
      </c>
      <c r="AC63" s="1211"/>
      <c r="AD63" s="1211"/>
      <c r="AE63" s="1211"/>
      <c r="AF63" s="1211"/>
      <c r="AG63" s="1211"/>
      <c r="AH63" s="1211"/>
    </row>
    <row r="64" spans="1:34" s="1215" customFormat="1" ht="12.75" customHeight="1" x14ac:dyDescent="0.15">
      <c r="A64" s="1213"/>
      <c r="B64" s="1576" t="str">
        <f>+'CRONOGRAMA ACTIVIDADES'!C169</f>
        <v>Materiales y suministros de oficina</v>
      </c>
      <c r="C64" s="237" t="str">
        <f>+'CRONOGRAMA ACTIVIDADES'!B169</f>
        <v>6.3.6</v>
      </c>
      <c r="D64" s="1188"/>
      <c r="E64" s="650"/>
      <c r="F64" s="628"/>
      <c r="G64" s="628">
        <f>SUM(G65:G67)</f>
        <v>0</v>
      </c>
      <c r="H64" s="31">
        <f>SUM(H65:H67)</f>
        <v>0</v>
      </c>
      <c r="I64" s="19">
        <f t="shared" ref="I64:Z64" si="59">SUM(I65:I67)</f>
        <v>0</v>
      </c>
      <c r="J64" s="19">
        <f t="shared" si="59"/>
        <v>0</v>
      </c>
      <c r="K64" s="19">
        <f t="shared" si="59"/>
        <v>0</v>
      </c>
      <c r="L64" s="19">
        <f t="shared" si="59"/>
        <v>0</v>
      </c>
      <c r="M64" s="19">
        <f t="shared" si="59"/>
        <v>0</v>
      </c>
      <c r="N64" s="19">
        <f t="shared" si="59"/>
        <v>0</v>
      </c>
      <c r="O64" s="19">
        <f t="shared" si="59"/>
        <v>0</v>
      </c>
      <c r="P64" s="19">
        <f t="shared" si="59"/>
        <v>0</v>
      </c>
      <c r="Q64" s="19">
        <f t="shared" si="59"/>
        <v>0</v>
      </c>
      <c r="R64" s="19">
        <f t="shared" si="59"/>
        <v>0</v>
      </c>
      <c r="S64" s="19">
        <f t="shared" si="59"/>
        <v>0</v>
      </c>
      <c r="T64" s="19">
        <f t="shared" si="59"/>
        <v>0</v>
      </c>
      <c r="U64" s="19">
        <f t="shared" si="59"/>
        <v>0</v>
      </c>
      <c r="V64" s="19">
        <f t="shared" si="59"/>
        <v>0</v>
      </c>
      <c r="W64" s="19">
        <f t="shared" si="59"/>
        <v>0</v>
      </c>
      <c r="X64" s="19">
        <f t="shared" si="59"/>
        <v>0</v>
      </c>
      <c r="Y64" s="19">
        <f t="shared" si="59"/>
        <v>0</v>
      </c>
      <c r="Z64" s="19">
        <f t="shared" si="59"/>
        <v>0</v>
      </c>
      <c r="AA64" s="1159">
        <f t="shared" si="23"/>
        <v>0</v>
      </c>
      <c r="AB64" s="1159">
        <f t="shared" si="24"/>
        <v>0</v>
      </c>
      <c r="AC64" s="1214"/>
      <c r="AD64" s="1214"/>
      <c r="AE64" s="1214"/>
      <c r="AF64" s="1214"/>
      <c r="AG64" s="1214"/>
      <c r="AH64" s="1214"/>
    </row>
    <row r="65" spans="1:34" s="1212" customFormat="1" ht="12.75" customHeight="1" x14ac:dyDescent="0.15">
      <c r="A65" s="764"/>
      <c r="B65" s="1574">
        <f>+'CRONOGRAMA ACTIVIDADES'!C170</f>
        <v>0</v>
      </c>
      <c r="C65" s="214" t="str">
        <f>+'CRONOGRAMA ACTIVIDADES'!B170</f>
        <v>6.3.6.1</v>
      </c>
      <c r="D65" s="207" t="str">
        <f>+'CRONOGRAMA ACTIVIDADES'!D170</f>
        <v>Unidad medida</v>
      </c>
      <c r="E65" s="207">
        <f>+'CRONOGRAMA ACTIVIDADES'!E170</f>
        <v>0</v>
      </c>
      <c r="F65" s="1237"/>
      <c r="G65" s="643">
        <f>+E65*F65</f>
        <v>0</v>
      </c>
      <c r="H65" s="1230"/>
      <c r="I65" s="1648">
        <f t="shared" ref="I65:I67" si="60">J65+K65</f>
        <v>0</v>
      </c>
      <c r="J65" s="1223"/>
      <c r="K65" s="1223"/>
      <c r="L65" s="1648">
        <f t="shared" ref="L65:L67" si="61">M65+N65</f>
        <v>0</v>
      </c>
      <c r="M65" s="1219"/>
      <c r="N65" s="1219"/>
      <c r="O65" s="1648">
        <f t="shared" ref="O65:O67" si="62">P65+Q65</f>
        <v>0</v>
      </c>
      <c r="P65" s="1220"/>
      <c r="Q65" s="1220"/>
      <c r="R65" s="1648">
        <f t="shared" ref="R65:R67" si="63">S65+T65</f>
        <v>0</v>
      </c>
      <c r="S65" s="1220"/>
      <c r="T65" s="1220"/>
      <c r="U65" s="1648">
        <f t="shared" ref="U65:U67" si="64">V65+W65</f>
        <v>0</v>
      </c>
      <c r="V65" s="1220"/>
      <c r="W65" s="1220"/>
      <c r="X65" s="1648">
        <f t="shared" ref="X65:X67" si="65">Y65+Z65</f>
        <v>0</v>
      </c>
      <c r="Y65" s="1220"/>
      <c r="Z65" s="1220"/>
      <c r="AA65" s="1159">
        <f t="shared" si="23"/>
        <v>0</v>
      </c>
      <c r="AB65" s="1159">
        <f t="shared" si="24"/>
        <v>0</v>
      </c>
      <c r="AC65" s="1211"/>
      <c r="AD65" s="1211"/>
      <c r="AE65" s="1211"/>
      <c r="AF65" s="1211"/>
      <c r="AG65" s="1211"/>
      <c r="AH65" s="1211"/>
    </row>
    <row r="66" spans="1:34" s="1212" customFormat="1" ht="12.75" customHeight="1" x14ac:dyDescent="0.15">
      <c r="A66" s="764"/>
      <c r="B66" s="1574">
        <f>+'CRONOGRAMA ACTIVIDADES'!C171</f>
        <v>0</v>
      </c>
      <c r="C66" s="212" t="str">
        <f>+'CRONOGRAMA ACTIVIDADES'!B171</f>
        <v>6.3.6.2</v>
      </c>
      <c r="D66" s="207" t="str">
        <f>+'CRONOGRAMA ACTIVIDADES'!D171</f>
        <v>Unidad medida</v>
      </c>
      <c r="E66" s="207">
        <f>+'CRONOGRAMA ACTIVIDADES'!E171</f>
        <v>0</v>
      </c>
      <c r="F66" s="1235"/>
      <c r="G66" s="643">
        <f>+E66*F66</f>
        <v>0</v>
      </c>
      <c r="H66" s="1230"/>
      <c r="I66" s="1648">
        <f t="shared" si="60"/>
        <v>0</v>
      </c>
      <c r="J66" s="1223"/>
      <c r="K66" s="1223"/>
      <c r="L66" s="1648">
        <f t="shared" si="61"/>
        <v>0</v>
      </c>
      <c r="M66" s="1219"/>
      <c r="N66" s="1219"/>
      <c r="O66" s="1648">
        <f t="shared" si="62"/>
        <v>0</v>
      </c>
      <c r="P66" s="1220"/>
      <c r="Q66" s="1220"/>
      <c r="R66" s="1648">
        <f t="shared" si="63"/>
        <v>0</v>
      </c>
      <c r="S66" s="1220"/>
      <c r="T66" s="1220"/>
      <c r="U66" s="1648">
        <f t="shared" si="64"/>
        <v>0</v>
      </c>
      <c r="V66" s="1220"/>
      <c r="W66" s="1220"/>
      <c r="X66" s="1648">
        <f t="shared" si="65"/>
        <v>0</v>
      </c>
      <c r="Y66" s="1220"/>
      <c r="Z66" s="1220"/>
      <c r="AA66" s="1159">
        <f t="shared" si="23"/>
        <v>0</v>
      </c>
      <c r="AB66" s="1159">
        <f t="shared" si="24"/>
        <v>0</v>
      </c>
      <c r="AC66" s="1211"/>
      <c r="AD66" s="1211"/>
      <c r="AE66" s="1211"/>
      <c r="AF66" s="1211"/>
      <c r="AG66" s="1211"/>
      <c r="AH66" s="1211"/>
    </row>
    <row r="67" spans="1:34" s="1212" customFormat="1" ht="12.75" customHeight="1" x14ac:dyDescent="0.15">
      <c r="A67" s="764"/>
      <c r="B67" s="1575">
        <f>+'CRONOGRAMA ACTIVIDADES'!C172</f>
        <v>0</v>
      </c>
      <c r="C67" s="212" t="str">
        <f>+'CRONOGRAMA ACTIVIDADES'!B172</f>
        <v>6.3.6.3</v>
      </c>
      <c r="D67" s="208" t="str">
        <f>+'CRONOGRAMA ACTIVIDADES'!D172</f>
        <v>Unidad medida</v>
      </c>
      <c r="E67" s="208">
        <f>+'CRONOGRAMA ACTIVIDADES'!E172</f>
        <v>0</v>
      </c>
      <c r="F67" s="1235"/>
      <c r="G67" s="643">
        <f>+E67*F67</f>
        <v>0</v>
      </c>
      <c r="H67" s="1230"/>
      <c r="I67" s="1648">
        <f t="shared" si="60"/>
        <v>0</v>
      </c>
      <c r="J67" s="1223"/>
      <c r="K67" s="1223"/>
      <c r="L67" s="1648">
        <f t="shared" si="61"/>
        <v>0</v>
      </c>
      <c r="M67" s="1219"/>
      <c r="N67" s="1219"/>
      <c r="O67" s="1648">
        <f t="shared" si="62"/>
        <v>0</v>
      </c>
      <c r="P67" s="1220"/>
      <c r="Q67" s="1220"/>
      <c r="R67" s="1648">
        <f t="shared" si="63"/>
        <v>0</v>
      </c>
      <c r="S67" s="1220"/>
      <c r="T67" s="1220"/>
      <c r="U67" s="1648">
        <f t="shared" si="64"/>
        <v>0</v>
      </c>
      <c r="V67" s="1220"/>
      <c r="W67" s="1220"/>
      <c r="X67" s="1648">
        <f t="shared" si="65"/>
        <v>0</v>
      </c>
      <c r="Y67" s="1220"/>
      <c r="Z67" s="1220"/>
      <c r="AA67" s="1159">
        <f t="shared" si="23"/>
        <v>0</v>
      </c>
      <c r="AB67" s="1159">
        <f t="shared" si="24"/>
        <v>0</v>
      </c>
      <c r="AC67" s="1211"/>
      <c r="AD67" s="1211"/>
      <c r="AE67" s="1211"/>
      <c r="AF67" s="1211"/>
      <c r="AG67" s="1211"/>
      <c r="AH67" s="1211"/>
    </row>
    <row r="68" spans="1:34" s="1215" customFormat="1" ht="12.75" customHeight="1" x14ac:dyDescent="0.15">
      <c r="A68" s="1213"/>
      <c r="B68" s="1576" t="str">
        <f>+'CRONOGRAMA ACTIVIDADES'!C173</f>
        <v>Coordinaciones con FONDOEMPLEO</v>
      </c>
      <c r="C68" s="237" t="str">
        <f>+'CRONOGRAMA ACTIVIDADES'!B173</f>
        <v>6.3.7</v>
      </c>
      <c r="D68" s="1188"/>
      <c r="E68" s="650"/>
      <c r="F68" s="628"/>
      <c r="G68" s="628">
        <f>SUM(G69:G71)</f>
        <v>0</v>
      </c>
      <c r="H68" s="31">
        <f>SUM(H69:H71)</f>
        <v>0</v>
      </c>
      <c r="I68" s="19">
        <f t="shared" ref="I68:Z68" si="66">SUM(I69:I71)</f>
        <v>0</v>
      </c>
      <c r="J68" s="19">
        <f t="shared" si="66"/>
        <v>0</v>
      </c>
      <c r="K68" s="19">
        <f t="shared" si="66"/>
        <v>0</v>
      </c>
      <c r="L68" s="19">
        <f t="shared" si="66"/>
        <v>0</v>
      </c>
      <c r="M68" s="19">
        <f t="shared" si="66"/>
        <v>0</v>
      </c>
      <c r="N68" s="19">
        <f t="shared" si="66"/>
        <v>0</v>
      </c>
      <c r="O68" s="19">
        <f t="shared" si="66"/>
        <v>0</v>
      </c>
      <c r="P68" s="19">
        <f t="shared" si="66"/>
        <v>0</v>
      </c>
      <c r="Q68" s="19">
        <f t="shared" si="66"/>
        <v>0</v>
      </c>
      <c r="R68" s="19">
        <f t="shared" si="66"/>
        <v>0</v>
      </c>
      <c r="S68" s="19">
        <f t="shared" si="66"/>
        <v>0</v>
      </c>
      <c r="T68" s="19">
        <f t="shared" si="66"/>
        <v>0</v>
      </c>
      <c r="U68" s="19">
        <f t="shared" si="66"/>
        <v>0</v>
      </c>
      <c r="V68" s="19">
        <f t="shared" si="66"/>
        <v>0</v>
      </c>
      <c r="W68" s="19">
        <f t="shared" si="66"/>
        <v>0</v>
      </c>
      <c r="X68" s="19">
        <f t="shared" si="66"/>
        <v>0</v>
      </c>
      <c r="Y68" s="19">
        <f t="shared" si="66"/>
        <v>0</v>
      </c>
      <c r="Z68" s="19">
        <f t="shared" si="66"/>
        <v>0</v>
      </c>
      <c r="AA68" s="1159">
        <f t="shared" si="23"/>
        <v>0</v>
      </c>
      <c r="AB68" s="1159">
        <f t="shared" si="24"/>
        <v>0</v>
      </c>
      <c r="AC68" s="1214"/>
      <c r="AD68" s="1214"/>
      <c r="AE68" s="1214"/>
      <c r="AF68" s="1214"/>
      <c r="AG68" s="1214"/>
      <c r="AH68" s="1214"/>
    </row>
    <row r="69" spans="1:34" s="1212" customFormat="1" ht="12.75" customHeight="1" x14ac:dyDescent="0.15">
      <c r="A69" s="764"/>
      <c r="B69" s="1574">
        <f>+'CRONOGRAMA ACTIVIDADES'!C174</f>
        <v>0</v>
      </c>
      <c r="C69" s="214" t="str">
        <f>+'CRONOGRAMA ACTIVIDADES'!B174</f>
        <v>6.3.7.1</v>
      </c>
      <c r="D69" s="207" t="str">
        <f>+'CRONOGRAMA ACTIVIDADES'!D174</f>
        <v>Unidad medida</v>
      </c>
      <c r="E69" s="207">
        <f>+'CRONOGRAMA ACTIVIDADES'!E174</f>
        <v>0</v>
      </c>
      <c r="F69" s="1237"/>
      <c r="G69" s="643">
        <f>+E69*F69</f>
        <v>0</v>
      </c>
      <c r="H69" s="1230"/>
      <c r="I69" s="1648">
        <f t="shared" ref="I69:I71" si="67">J69+K69</f>
        <v>0</v>
      </c>
      <c r="J69" s="1223"/>
      <c r="K69" s="1223"/>
      <c r="L69" s="1648">
        <f t="shared" ref="L69:L71" si="68">M69+N69</f>
        <v>0</v>
      </c>
      <c r="M69" s="1219"/>
      <c r="N69" s="1219"/>
      <c r="O69" s="1648">
        <f t="shared" ref="O69:O71" si="69">P69+Q69</f>
        <v>0</v>
      </c>
      <c r="P69" s="1220"/>
      <c r="Q69" s="1220"/>
      <c r="R69" s="1648">
        <f t="shared" ref="R69:R71" si="70">S69+T69</f>
        <v>0</v>
      </c>
      <c r="S69" s="1220"/>
      <c r="T69" s="1220"/>
      <c r="U69" s="1648">
        <f t="shared" ref="U69:U71" si="71">V69+W69</f>
        <v>0</v>
      </c>
      <c r="V69" s="1220"/>
      <c r="W69" s="1220"/>
      <c r="X69" s="1648">
        <f t="shared" ref="X69:X71" si="72">Y69+Z69</f>
        <v>0</v>
      </c>
      <c r="Y69" s="1220"/>
      <c r="Z69" s="1220"/>
      <c r="AA69" s="1159">
        <f t="shared" si="23"/>
        <v>0</v>
      </c>
      <c r="AB69" s="1159">
        <f t="shared" si="24"/>
        <v>0</v>
      </c>
      <c r="AC69" s="1211"/>
      <c r="AD69" s="1211"/>
      <c r="AE69" s="1211"/>
      <c r="AF69" s="1211"/>
      <c r="AG69" s="1211"/>
      <c r="AH69" s="1211"/>
    </row>
    <row r="70" spans="1:34" s="1212" customFormat="1" ht="12.75" customHeight="1" x14ac:dyDescent="0.15">
      <c r="A70" s="764"/>
      <c r="B70" s="1574">
        <f>+'CRONOGRAMA ACTIVIDADES'!C175</f>
        <v>0</v>
      </c>
      <c r="C70" s="212" t="str">
        <f>+'CRONOGRAMA ACTIVIDADES'!B175</f>
        <v>6.3.7.2</v>
      </c>
      <c r="D70" s="207" t="str">
        <f>+'CRONOGRAMA ACTIVIDADES'!D175</f>
        <v>Unidad medida</v>
      </c>
      <c r="E70" s="207">
        <f>+'CRONOGRAMA ACTIVIDADES'!E175</f>
        <v>0</v>
      </c>
      <c r="F70" s="1235"/>
      <c r="G70" s="643">
        <f>+E70*F70</f>
        <v>0</v>
      </c>
      <c r="H70" s="1230"/>
      <c r="I70" s="1648">
        <f t="shared" si="67"/>
        <v>0</v>
      </c>
      <c r="J70" s="1223"/>
      <c r="K70" s="1223"/>
      <c r="L70" s="1648">
        <f t="shared" si="68"/>
        <v>0</v>
      </c>
      <c r="M70" s="1219"/>
      <c r="N70" s="1219"/>
      <c r="O70" s="1648">
        <f t="shared" si="69"/>
        <v>0</v>
      </c>
      <c r="P70" s="1220"/>
      <c r="Q70" s="1220"/>
      <c r="R70" s="1648">
        <f t="shared" si="70"/>
        <v>0</v>
      </c>
      <c r="S70" s="1220"/>
      <c r="T70" s="1220"/>
      <c r="U70" s="1648">
        <f t="shared" si="71"/>
        <v>0</v>
      </c>
      <c r="V70" s="1220"/>
      <c r="W70" s="1220"/>
      <c r="X70" s="1648">
        <f t="shared" si="72"/>
        <v>0</v>
      </c>
      <c r="Y70" s="1220"/>
      <c r="Z70" s="1220"/>
      <c r="AA70" s="1159">
        <f t="shared" si="23"/>
        <v>0</v>
      </c>
      <c r="AB70" s="1159">
        <f t="shared" si="24"/>
        <v>0</v>
      </c>
      <c r="AC70" s="1211"/>
      <c r="AD70" s="1211"/>
      <c r="AE70" s="1211"/>
      <c r="AF70" s="1211"/>
      <c r="AG70" s="1211"/>
      <c r="AH70" s="1211"/>
    </row>
    <row r="71" spans="1:34" s="1212" customFormat="1" ht="12.75" customHeight="1" x14ac:dyDescent="0.15">
      <c r="A71" s="764"/>
      <c r="B71" s="1575">
        <f>+'CRONOGRAMA ACTIVIDADES'!C176</f>
        <v>0</v>
      </c>
      <c r="C71" s="215" t="str">
        <f>+'CRONOGRAMA ACTIVIDADES'!B176</f>
        <v>6.3.7.3</v>
      </c>
      <c r="D71" s="208" t="str">
        <f>+'CRONOGRAMA ACTIVIDADES'!D176</f>
        <v>Unidad medida</v>
      </c>
      <c r="E71" s="208">
        <f>+'CRONOGRAMA ACTIVIDADES'!E176</f>
        <v>0</v>
      </c>
      <c r="F71" s="1236"/>
      <c r="G71" s="643">
        <f>+E71*F71</f>
        <v>0</v>
      </c>
      <c r="H71" s="1234"/>
      <c r="I71" s="1648">
        <f t="shared" si="67"/>
        <v>0</v>
      </c>
      <c r="J71" s="1223"/>
      <c r="K71" s="1223"/>
      <c r="L71" s="1648">
        <f t="shared" si="68"/>
        <v>0</v>
      </c>
      <c r="M71" s="1219"/>
      <c r="N71" s="1219"/>
      <c r="O71" s="1648">
        <f t="shared" si="69"/>
        <v>0</v>
      </c>
      <c r="P71" s="1220"/>
      <c r="Q71" s="1220"/>
      <c r="R71" s="1648">
        <f t="shared" si="70"/>
        <v>0</v>
      </c>
      <c r="S71" s="1220"/>
      <c r="T71" s="1220"/>
      <c r="U71" s="1648">
        <f t="shared" si="71"/>
        <v>0</v>
      </c>
      <c r="V71" s="1220"/>
      <c r="W71" s="1220"/>
      <c r="X71" s="1648">
        <f t="shared" si="72"/>
        <v>0</v>
      </c>
      <c r="Y71" s="1220"/>
      <c r="Z71" s="1220"/>
      <c r="AA71" s="1159">
        <f t="shared" si="23"/>
        <v>0</v>
      </c>
      <c r="AB71" s="1159">
        <f t="shared" si="24"/>
        <v>0</v>
      </c>
      <c r="AC71" s="1211"/>
      <c r="AD71" s="1211"/>
      <c r="AE71" s="1211"/>
      <c r="AF71" s="1211"/>
      <c r="AG71" s="1211"/>
      <c r="AH71" s="1211"/>
    </row>
    <row r="72" spans="1:34" s="1215" customFormat="1" ht="15" customHeight="1" x14ac:dyDescent="0.15">
      <c r="A72" s="1213"/>
      <c r="B72" s="2097"/>
      <c r="C72" s="2098"/>
      <c r="D72" s="2098"/>
      <c r="E72" s="2098"/>
      <c r="F72" s="2098"/>
      <c r="G72" s="11">
        <f>+G44+G48+G52+G56+G60+G64+G68</f>
        <v>0</v>
      </c>
      <c r="H72" s="11">
        <f t="shared" ref="H72:Z72" si="73">+H44+H48+H52+H56+H60+H64+H68</f>
        <v>0</v>
      </c>
      <c r="I72" s="11">
        <f t="shared" si="73"/>
        <v>0</v>
      </c>
      <c r="J72" s="11">
        <f t="shared" si="73"/>
        <v>0</v>
      </c>
      <c r="K72" s="11">
        <f t="shared" si="73"/>
        <v>0</v>
      </c>
      <c r="L72" s="11">
        <f>+L44+L48+L52+L56+L60+L64+L68</f>
        <v>0</v>
      </c>
      <c r="M72" s="11">
        <f t="shared" si="73"/>
        <v>0</v>
      </c>
      <c r="N72" s="11">
        <f t="shared" si="73"/>
        <v>0</v>
      </c>
      <c r="O72" s="11">
        <f t="shared" si="73"/>
        <v>0</v>
      </c>
      <c r="P72" s="11">
        <f t="shared" si="73"/>
        <v>0</v>
      </c>
      <c r="Q72" s="11">
        <f t="shared" si="73"/>
        <v>0</v>
      </c>
      <c r="R72" s="11">
        <f t="shared" si="73"/>
        <v>0</v>
      </c>
      <c r="S72" s="11">
        <f t="shared" si="73"/>
        <v>0</v>
      </c>
      <c r="T72" s="11">
        <f t="shared" si="73"/>
        <v>0</v>
      </c>
      <c r="U72" s="11">
        <f t="shared" si="73"/>
        <v>0</v>
      </c>
      <c r="V72" s="11">
        <f t="shared" si="73"/>
        <v>0</v>
      </c>
      <c r="W72" s="11">
        <f t="shared" si="73"/>
        <v>0</v>
      </c>
      <c r="X72" s="11">
        <f t="shared" si="73"/>
        <v>0</v>
      </c>
      <c r="Y72" s="11">
        <f t="shared" si="73"/>
        <v>0</v>
      </c>
      <c r="Z72" s="11">
        <f t="shared" si="73"/>
        <v>0</v>
      </c>
      <c r="AA72" s="1159">
        <f t="shared" si="23"/>
        <v>0</v>
      </c>
      <c r="AB72" s="1159">
        <f t="shared" si="24"/>
        <v>0</v>
      </c>
      <c r="AC72" s="1214"/>
      <c r="AD72" s="1214"/>
      <c r="AE72" s="1214"/>
      <c r="AF72" s="1214"/>
      <c r="AG72" s="1214"/>
      <c r="AH72" s="1214"/>
    </row>
    <row r="73" spans="1:34" s="1215" customFormat="1" ht="15" customHeight="1" x14ac:dyDescent="0.15">
      <c r="A73" s="1213"/>
      <c r="B73" s="2095" t="s">
        <v>198</v>
      </c>
      <c r="C73" s="2096"/>
      <c r="D73" s="2096"/>
      <c r="E73" s="2096"/>
      <c r="F73" s="2096"/>
      <c r="G73" s="22">
        <f>SUM(G74:G78)</f>
        <v>0</v>
      </c>
      <c r="H73" s="22">
        <f>SUM(H74:H78)</f>
        <v>0</v>
      </c>
      <c r="I73" s="22">
        <f t="shared" ref="I73:Z73" si="74">SUM(I74:I78)</f>
        <v>0</v>
      </c>
      <c r="J73" s="22">
        <f>SUM(J74:J78)</f>
        <v>0</v>
      </c>
      <c r="K73" s="22">
        <f t="shared" si="74"/>
        <v>0</v>
      </c>
      <c r="L73" s="22">
        <f>SUM(L74:L78)</f>
        <v>0</v>
      </c>
      <c r="M73" s="22">
        <f t="shared" si="74"/>
        <v>0</v>
      </c>
      <c r="N73" s="22">
        <f t="shared" si="74"/>
        <v>0</v>
      </c>
      <c r="O73" s="22">
        <f t="shared" si="74"/>
        <v>0</v>
      </c>
      <c r="P73" s="22">
        <f t="shared" si="74"/>
        <v>0</v>
      </c>
      <c r="Q73" s="22">
        <f t="shared" si="74"/>
        <v>0</v>
      </c>
      <c r="R73" s="22">
        <f t="shared" si="74"/>
        <v>0</v>
      </c>
      <c r="S73" s="22">
        <f t="shared" si="74"/>
        <v>0</v>
      </c>
      <c r="T73" s="22">
        <f t="shared" si="74"/>
        <v>0</v>
      </c>
      <c r="U73" s="22">
        <f t="shared" si="74"/>
        <v>0</v>
      </c>
      <c r="V73" s="22">
        <f t="shared" si="74"/>
        <v>0</v>
      </c>
      <c r="W73" s="22">
        <f t="shared" si="74"/>
        <v>0</v>
      </c>
      <c r="X73" s="22">
        <f t="shared" si="74"/>
        <v>0</v>
      </c>
      <c r="Y73" s="22">
        <f t="shared" si="74"/>
        <v>0</v>
      </c>
      <c r="Z73" s="22">
        <f t="shared" si="74"/>
        <v>0</v>
      </c>
      <c r="AA73" s="1159">
        <f t="shared" si="23"/>
        <v>0</v>
      </c>
      <c r="AB73" s="1159">
        <f t="shared" si="24"/>
        <v>0</v>
      </c>
      <c r="AC73" s="1214"/>
      <c r="AD73" s="1214"/>
      <c r="AE73" s="1214"/>
      <c r="AF73" s="1214"/>
      <c r="AG73" s="1214"/>
      <c r="AH73" s="1214"/>
    </row>
    <row r="74" spans="1:34" s="1215" customFormat="1" ht="15" customHeight="1" x14ac:dyDescent="0.15">
      <c r="A74" s="1213"/>
      <c r="B74" s="1994" t="s">
        <v>199</v>
      </c>
      <c r="C74" s="1995"/>
      <c r="D74" s="1995"/>
      <c r="E74" s="1995"/>
      <c r="F74" s="1995"/>
      <c r="G74" s="644">
        <f>+'FORMATO COSTEO C1'!G500</f>
        <v>0</v>
      </c>
      <c r="H74" s="23">
        <f>+'FORMATO COSTEO C1'!H$500</f>
        <v>0</v>
      </c>
      <c r="I74" s="23">
        <f>+'FORMATO COSTEO C1'!I$500</f>
        <v>0</v>
      </c>
      <c r="J74" s="23">
        <f>+'FORMATO COSTEO C1'!J$500</f>
        <v>0</v>
      </c>
      <c r="K74" s="23">
        <f>+'FORMATO COSTEO C1'!K$500</f>
        <v>0</v>
      </c>
      <c r="L74" s="23">
        <f>+'FORMATO COSTEO C1'!L$500</f>
        <v>0</v>
      </c>
      <c r="M74" s="23">
        <f>+'FORMATO COSTEO C1'!M$500</f>
        <v>0</v>
      </c>
      <c r="N74" s="23">
        <f>+'FORMATO COSTEO C1'!N$500</f>
        <v>0</v>
      </c>
      <c r="O74" s="23">
        <f>+'FORMATO COSTEO C1'!O$500</f>
        <v>0</v>
      </c>
      <c r="P74" s="23">
        <f>+'FORMATO COSTEO C1'!P$500</f>
        <v>0</v>
      </c>
      <c r="Q74" s="23">
        <f>+'FORMATO COSTEO C1'!Q$500</f>
        <v>0</v>
      </c>
      <c r="R74" s="23">
        <f>+'FORMATO COSTEO C1'!R$500</f>
        <v>0</v>
      </c>
      <c r="S74" s="23">
        <f>+'FORMATO COSTEO C1'!S$500</f>
        <v>0</v>
      </c>
      <c r="T74" s="23">
        <f>+'FORMATO COSTEO C1'!T$500</f>
        <v>0</v>
      </c>
      <c r="U74" s="23">
        <f>+'FORMATO COSTEO C1'!U$500</f>
        <v>0</v>
      </c>
      <c r="V74" s="23">
        <f>+'FORMATO COSTEO C1'!V$500</f>
        <v>0</v>
      </c>
      <c r="W74" s="23">
        <f>+'FORMATO COSTEO C1'!W$500</f>
        <v>0</v>
      </c>
      <c r="X74" s="23">
        <f>+'FORMATO COSTEO C1'!X$500</f>
        <v>0</v>
      </c>
      <c r="Y74" s="23">
        <f>+'FORMATO COSTEO C1'!Y$500</f>
        <v>0</v>
      </c>
      <c r="Z74" s="23">
        <f>+'FORMATO COSTEO C1'!Z$500</f>
        <v>0</v>
      </c>
      <c r="AA74" s="1159">
        <f t="shared" si="23"/>
        <v>0</v>
      </c>
      <c r="AB74" s="1159">
        <f t="shared" si="24"/>
        <v>0</v>
      </c>
      <c r="AC74" s="1214"/>
      <c r="AD74" s="1214"/>
      <c r="AE74" s="1214"/>
      <c r="AF74" s="1214"/>
      <c r="AG74" s="1214"/>
      <c r="AH74" s="1214"/>
    </row>
    <row r="75" spans="1:34" s="1215" customFormat="1" ht="15" customHeight="1" x14ac:dyDescent="0.15">
      <c r="A75" s="1213"/>
      <c r="B75" s="1994" t="s">
        <v>200</v>
      </c>
      <c r="C75" s="1995"/>
      <c r="D75" s="1995"/>
      <c r="E75" s="1995"/>
      <c r="F75" s="1995"/>
      <c r="G75" s="644">
        <f>+'FORMATO COSTEO C2'!G500</f>
        <v>0</v>
      </c>
      <c r="H75" s="23">
        <f>+'FORMATO COSTEO C2'!H500</f>
        <v>0</v>
      </c>
      <c r="I75" s="23">
        <f>+'FORMATO COSTEO C2'!I500</f>
        <v>0</v>
      </c>
      <c r="J75" s="23">
        <f>+'FORMATO COSTEO C2'!J500</f>
        <v>0</v>
      </c>
      <c r="K75" s="23">
        <f>+'FORMATO COSTEO C2'!K500</f>
        <v>0</v>
      </c>
      <c r="L75" s="23">
        <f>+'FORMATO COSTEO C2'!L500</f>
        <v>0</v>
      </c>
      <c r="M75" s="23">
        <f>+'FORMATO COSTEO C2'!M500</f>
        <v>0</v>
      </c>
      <c r="N75" s="23">
        <f>+'FORMATO COSTEO C2'!N500</f>
        <v>0</v>
      </c>
      <c r="O75" s="23">
        <f>+'FORMATO COSTEO C2'!O500</f>
        <v>0</v>
      </c>
      <c r="P75" s="23">
        <f>+'FORMATO COSTEO C2'!P500</f>
        <v>0</v>
      </c>
      <c r="Q75" s="23">
        <f>+'FORMATO COSTEO C2'!Q500</f>
        <v>0</v>
      </c>
      <c r="R75" s="23">
        <f>+'FORMATO COSTEO C2'!R500</f>
        <v>0</v>
      </c>
      <c r="S75" s="23">
        <f>+'FORMATO COSTEO C2'!S500</f>
        <v>0</v>
      </c>
      <c r="T75" s="23">
        <f>+'FORMATO COSTEO C2'!T500</f>
        <v>0</v>
      </c>
      <c r="U75" s="23">
        <f>+'FORMATO COSTEO C2'!U500</f>
        <v>0</v>
      </c>
      <c r="V75" s="23">
        <f>+'FORMATO COSTEO C2'!V500</f>
        <v>0</v>
      </c>
      <c r="W75" s="23">
        <f>+'FORMATO COSTEO C2'!W500</f>
        <v>0</v>
      </c>
      <c r="X75" s="23">
        <f>+'FORMATO COSTEO C2'!X500</f>
        <v>0</v>
      </c>
      <c r="Y75" s="23">
        <f>+'FORMATO COSTEO C2'!Y500</f>
        <v>0</v>
      </c>
      <c r="Z75" s="23">
        <f>+'FORMATO COSTEO C2'!Z500</f>
        <v>0</v>
      </c>
      <c r="AA75" s="1159">
        <f t="shared" si="23"/>
        <v>0</v>
      </c>
      <c r="AB75" s="1159">
        <f t="shared" si="24"/>
        <v>0</v>
      </c>
      <c r="AC75" s="1214"/>
      <c r="AD75" s="1214"/>
      <c r="AE75" s="1214"/>
      <c r="AF75" s="1214"/>
      <c r="AG75" s="1214"/>
      <c r="AH75" s="1214"/>
    </row>
    <row r="76" spans="1:34" s="1215" customFormat="1" ht="15" customHeight="1" x14ac:dyDescent="0.15">
      <c r="A76" s="1213"/>
      <c r="B76" s="1994" t="s">
        <v>201</v>
      </c>
      <c r="C76" s="1995"/>
      <c r="D76" s="1995"/>
      <c r="E76" s="1995"/>
      <c r="F76" s="1995"/>
      <c r="G76" s="644">
        <f>+'FORMATO COSTEO C3'!G500</f>
        <v>0</v>
      </c>
      <c r="H76" s="23">
        <f>+'FORMATO COSTEO C3'!H500</f>
        <v>0</v>
      </c>
      <c r="I76" s="23">
        <f>+'FORMATO COSTEO C3'!I500</f>
        <v>0</v>
      </c>
      <c r="J76" s="23">
        <f>+'FORMATO COSTEO C3'!J500</f>
        <v>0</v>
      </c>
      <c r="K76" s="23">
        <f>+'FORMATO COSTEO C3'!K500</f>
        <v>0</v>
      </c>
      <c r="L76" s="23">
        <f>+'FORMATO COSTEO C3'!L500</f>
        <v>0</v>
      </c>
      <c r="M76" s="23">
        <f>+'FORMATO COSTEO C3'!M500</f>
        <v>0</v>
      </c>
      <c r="N76" s="23">
        <f>+'FORMATO COSTEO C3'!N500</f>
        <v>0</v>
      </c>
      <c r="O76" s="23">
        <f>+'FORMATO COSTEO C3'!O500</f>
        <v>0</v>
      </c>
      <c r="P76" s="23">
        <f>+'FORMATO COSTEO C3'!P500</f>
        <v>0</v>
      </c>
      <c r="Q76" s="23">
        <f>+'FORMATO COSTEO C3'!Q500</f>
        <v>0</v>
      </c>
      <c r="R76" s="23">
        <f>+'FORMATO COSTEO C3'!R500</f>
        <v>0</v>
      </c>
      <c r="S76" s="23">
        <f>+'FORMATO COSTEO C3'!S500</f>
        <v>0</v>
      </c>
      <c r="T76" s="23">
        <f>+'FORMATO COSTEO C3'!T500</f>
        <v>0</v>
      </c>
      <c r="U76" s="23">
        <f>+'FORMATO COSTEO C3'!U500</f>
        <v>0</v>
      </c>
      <c r="V76" s="23">
        <f>+'FORMATO COSTEO C3'!V500</f>
        <v>0</v>
      </c>
      <c r="W76" s="23">
        <f>+'FORMATO COSTEO C3'!W500</f>
        <v>0</v>
      </c>
      <c r="X76" s="23">
        <f>+'FORMATO COSTEO C3'!X500</f>
        <v>0</v>
      </c>
      <c r="Y76" s="23">
        <f>+'FORMATO COSTEO C3'!Y500</f>
        <v>0</v>
      </c>
      <c r="Z76" s="23">
        <f>+'FORMATO COSTEO C3'!Z500</f>
        <v>0</v>
      </c>
      <c r="AA76" s="1159">
        <f t="shared" si="23"/>
        <v>0</v>
      </c>
      <c r="AB76" s="1159">
        <f t="shared" si="24"/>
        <v>0</v>
      </c>
      <c r="AC76" s="1214"/>
      <c r="AD76" s="1214"/>
      <c r="AE76" s="1214"/>
      <c r="AF76" s="1214"/>
      <c r="AG76" s="1214"/>
      <c r="AH76" s="1214"/>
    </row>
    <row r="77" spans="1:34" s="1215" customFormat="1" ht="15" customHeight="1" x14ac:dyDescent="0.15">
      <c r="A77" s="1213"/>
      <c r="B77" s="1994" t="s">
        <v>202</v>
      </c>
      <c r="C77" s="1995"/>
      <c r="D77" s="1995"/>
      <c r="E77" s="1995"/>
      <c r="F77" s="1995"/>
      <c r="G77" s="644">
        <f>+'FORMATO COSTEO C4'!G500</f>
        <v>0</v>
      </c>
      <c r="H77" s="23">
        <f>+'FORMATO COSTEO C4'!H500</f>
        <v>0</v>
      </c>
      <c r="I77" s="23">
        <f>+'FORMATO COSTEO C4'!I500</f>
        <v>0</v>
      </c>
      <c r="J77" s="23">
        <f>+'FORMATO COSTEO C4'!J500</f>
        <v>0</v>
      </c>
      <c r="K77" s="23">
        <f>+'FORMATO COSTEO C4'!K500</f>
        <v>0</v>
      </c>
      <c r="L77" s="23">
        <f>+'FORMATO COSTEO C4'!L500</f>
        <v>0</v>
      </c>
      <c r="M77" s="23">
        <f>+'FORMATO COSTEO C4'!M500</f>
        <v>0</v>
      </c>
      <c r="N77" s="23">
        <f>+'FORMATO COSTEO C4'!N500</f>
        <v>0</v>
      </c>
      <c r="O77" s="23">
        <f>+'FORMATO COSTEO C4'!O500</f>
        <v>0</v>
      </c>
      <c r="P77" s="23">
        <f>+'FORMATO COSTEO C4'!P500</f>
        <v>0</v>
      </c>
      <c r="Q77" s="23">
        <f>+'FORMATO COSTEO C4'!Q500</f>
        <v>0</v>
      </c>
      <c r="R77" s="23">
        <f>+'FORMATO COSTEO C4'!R500</f>
        <v>0</v>
      </c>
      <c r="S77" s="23">
        <f>+'FORMATO COSTEO C4'!S500</f>
        <v>0</v>
      </c>
      <c r="T77" s="23">
        <f>+'FORMATO COSTEO C4'!T500</f>
        <v>0</v>
      </c>
      <c r="U77" s="23">
        <f>+'FORMATO COSTEO C4'!U500</f>
        <v>0</v>
      </c>
      <c r="V77" s="23">
        <f>+'FORMATO COSTEO C4'!V500</f>
        <v>0</v>
      </c>
      <c r="W77" s="23">
        <f>+'FORMATO COSTEO C4'!W500</f>
        <v>0</v>
      </c>
      <c r="X77" s="23">
        <f>+'FORMATO COSTEO C4'!X500</f>
        <v>0</v>
      </c>
      <c r="Y77" s="23">
        <f>+'FORMATO COSTEO C4'!Y500</f>
        <v>0</v>
      </c>
      <c r="Z77" s="23">
        <f>+'FORMATO COSTEO C4'!Z500</f>
        <v>0</v>
      </c>
      <c r="AA77" s="1159">
        <f t="shared" si="23"/>
        <v>0</v>
      </c>
      <c r="AB77" s="1159">
        <f t="shared" si="24"/>
        <v>0</v>
      </c>
      <c r="AC77" s="1214"/>
      <c r="AD77" s="1214"/>
      <c r="AE77" s="1214"/>
      <c r="AF77" s="1214"/>
      <c r="AG77" s="1214"/>
      <c r="AH77" s="1214"/>
    </row>
    <row r="78" spans="1:34" s="1215" customFormat="1" ht="15" customHeight="1" thickBot="1" x14ac:dyDescent="0.2">
      <c r="A78" s="1213"/>
      <c r="B78" s="2093" t="s">
        <v>72</v>
      </c>
      <c r="C78" s="2094"/>
      <c r="D78" s="2094"/>
      <c r="E78" s="2094"/>
      <c r="F78" s="2094"/>
      <c r="G78" s="645">
        <f t="shared" ref="G78:I78" si="75">+G27+G41+G72</f>
        <v>0</v>
      </c>
      <c r="H78" s="27">
        <f t="shared" si="75"/>
        <v>0</v>
      </c>
      <c r="I78" s="27">
        <f t="shared" si="75"/>
        <v>0</v>
      </c>
      <c r="J78" s="27">
        <f t="shared" ref="J78:Z78" si="76">+J27+J41+J72</f>
        <v>0</v>
      </c>
      <c r="K78" s="27">
        <f t="shared" si="76"/>
        <v>0</v>
      </c>
      <c r="L78" s="27">
        <f>+L27+L41+L72</f>
        <v>0</v>
      </c>
      <c r="M78" s="27">
        <f t="shared" si="76"/>
        <v>0</v>
      </c>
      <c r="N78" s="27">
        <f t="shared" si="76"/>
        <v>0</v>
      </c>
      <c r="O78" s="27">
        <f t="shared" si="76"/>
        <v>0</v>
      </c>
      <c r="P78" s="27">
        <f t="shared" si="76"/>
        <v>0</v>
      </c>
      <c r="Q78" s="27">
        <f t="shared" si="76"/>
        <v>0</v>
      </c>
      <c r="R78" s="27">
        <f t="shared" si="76"/>
        <v>0</v>
      </c>
      <c r="S78" s="27">
        <f t="shared" si="76"/>
        <v>0</v>
      </c>
      <c r="T78" s="27">
        <f t="shared" si="76"/>
        <v>0</v>
      </c>
      <c r="U78" s="27">
        <f t="shared" si="76"/>
        <v>0</v>
      </c>
      <c r="V78" s="27">
        <f t="shared" si="76"/>
        <v>0</v>
      </c>
      <c r="W78" s="27">
        <f t="shared" si="76"/>
        <v>0</v>
      </c>
      <c r="X78" s="27">
        <f t="shared" si="76"/>
        <v>0</v>
      </c>
      <c r="Y78" s="27">
        <f t="shared" si="76"/>
        <v>0</v>
      </c>
      <c r="Z78" s="27">
        <f t="shared" si="76"/>
        <v>0</v>
      </c>
      <c r="AA78" s="1159">
        <f t="shared" si="23"/>
        <v>0</v>
      </c>
      <c r="AB78" s="1159">
        <f t="shared" si="24"/>
        <v>0</v>
      </c>
      <c r="AC78" s="1214"/>
      <c r="AD78" s="1214"/>
      <c r="AE78" s="1214"/>
      <c r="AF78" s="1214"/>
      <c r="AG78" s="1214"/>
      <c r="AH78" s="1214"/>
    </row>
    <row r="79" spans="1:34" s="1215" customFormat="1" ht="10.5" customHeight="1" thickBot="1" x14ac:dyDescent="0.25">
      <c r="A79" s="1213"/>
      <c r="B79" s="1238"/>
      <c r="C79" s="1238"/>
      <c r="D79" s="1238"/>
      <c r="E79" s="1238"/>
      <c r="F79" s="1239"/>
      <c r="G79" s="1240"/>
      <c r="H79" s="1240"/>
      <c r="I79" s="1240"/>
      <c r="J79" s="1240"/>
      <c r="K79" s="1240"/>
      <c r="L79" s="1240"/>
      <c r="M79" s="1240"/>
      <c r="N79" s="1240"/>
      <c r="O79" s="1240"/>
      <c r="P79" s="1240"/>
      <c r="Q79" s="1240"/>
      <c r="R79" s="1240"/>
      <c r="S79" s="1240"/>
      <c r="T79" s="1240"/>
      <c r="U79" s="1240"/>
      <c r="V79" s="1240"/>
      <c r="W79" s="1240"/>
      <c r="X79" s="1240"/>
      <c r="Y79" s="1240"/>
      <c r="Z79" s="1240"/>
      <c r="AA79" s="1208"/>
      <c r="AB79" s="1208"/>
      <c r="AC79" s="1214"/>
      <c r="AD79" s="1214"/>
      <c r="AE79" s="1214"/>
      <c r="AF79" s="1214"/>
      <c r="AG79" s="1214"/>
      <c r="AH79" s="1214"/>
    </row>
    <row r="80" spans="1:34" ht="15" customHeight="1" x14ac:dyDescent="0.2">
      <c r="B80" s="2080" t="s">
        <v>453</v>
      </c>
      <c r="C80" s="2028"/>
      <c r="D80" s="2028" t="s">
        <v>406</v>
      </c>
      <c r="E80" s="2061" t="s">
        <v>414</v>
      </c>
      <c r="F80" s="2025" t="s">
        <v>772</v>
      </c>
      <c r="G80" s="2028" t="s">
        <v>294</v>
      </c>
      <c r="H80" s="2023" t="s">
        <v>48</v>
      </c>
      <c r="I80" s="2024"/>
      <c r="J80" s="2024"/>
      <c r="K80" s="2024"/>
      <c r="L80" s="2024"/>
      <c r="M80" s="2024"/>
      <c r="N80" s="2024"/>
      <c r="O80" s="2024"/>
      <c r="P80" s="2024"/>
      <c r="Q80" s="2024"/>
      <c r="R80" s="2024"/>
      <c r="S80" s="2024"/>
      <c r="T80" s="2024"/>
      <c r="U80" s="2024"/>
      <c r="V80" s="2024"/>
      <c r="W80" s="2024"/>
      <c r="X80" s="2024"/>
      <c r="Y80" s="1585"/>
      <c r="Z80" s="1586"/>
      <c r="AA80" s="1208"/>
      <c r="AB80" s="1208"/>
    </row>
    <row r="81" spans="1:34" ht="15" customHeight="1" x14ac:dyDescent="0.2">
      <c r="B81" s="2081"/>
      <c r="C81" s="2029"/>
      <c r="D81" s="2029"/>
      <c r="E81" s="2054"/>
      <c r="F81" s="2026"/>
      <c r="G81" s="2029"/>
      <c r="H81" s="2040" t="str">
        <f>+'INFORMACION GENERAL PROYECTO'!$B$11</f>
        <v>APORTE FONDOEMPLEO</v>
      </c>
      <c r="I81" s="2036" t="str">
        <f>+'INFORMACION GENERAL PROYECTO'!B12</f>
        <v>[INSTITUCIÓN EJECUTORA]</v>
      </c>
      <c r="J81" s="2037"/>
      <c r="K81" s="2038"/>
      <c r="L81" s="2036" t="str">
        <f>+'INFORMACION GENERAL PROYECTO'!$B$13</f>
        <v>[INSTITUCIÓN APORTANTE 1]</v>
      </c>
      <c r="M81" s="2037"/>
      <c r="N81" s="2038"/>
      <c r="O81" s="2036" t="str">
        <f>+'INFORMACION GENERAL PROYECTO'!$B$14</f>
        <v>[INSTITUCIÓN APORTANTE 2]</v>
      </c>
      <c r="P81" s="2037"/>
      <c r="Q81" s="2038"/>
      <c r="R81" s="2036" t="str">
        <f>+'INFORMACION GENERAL PROYECTO'!$B$15</f>
        <v>[INSTITUCIÓN APORTANTE 3]</v>
      </c>
      <c r="S81" s="2037"/>
      <c r="T81" s="2038"/>
      <c r="U81" s="2036" t="str">
        <f>+'INFORMACION GENERAL PROYECTO'!$B$16</f>
        <v>[INSTITUCIÓN APORTANTE 4]</v>
      </c>
      <c r="V81" s="2037"/>
      <c r="W81" s="2038"/>
      <c r="X81" s="2036" t="str">
        <f>+'INFORMACION GENERAL PROYECTO'!$B$17</f>
        <v>[BENEFICIARIOS]</v>
      </c>
      <c r="Y81" s="2037"/>
      <c r="Z81" s="2039"/>
      <c r="AA81" s="1208"/>
      <c r="AB81" s="1208"/>
    </row>
    <row r="82" spans="1:34" ht="30" customHeight="1" thickBot="1" x14ac:dyDescent="0.25">
      <c r="B82" s="2082"/>
      <c r="C82" s="2053"/>
      <c r="D82" s="2053"/>
      <c r="E82" s="2062"/>
      <c r="F82" s="2029"/>
      <c r="G82" s="2053"/>
      <c r="H82" s="2027"/>
      <c r="I82" s="227" t="s">
        <v>208</v>
      </c>
      <c r="J82" s="1641" t="s">
        <v>1090</v>
      </c>
      <c r="K82" s="1641" t="s">
        <v>1092</v>
      </c>
      <c r="L82" s="227" t="s">
        <v>208</v>
      </c>
      <c r="M82" s="1641" t="s">
        <v>1090</v>
      </c>
      <c r="N82" s="1641" t="s">
        <v>1092</v>
      </c>
      <c r="O82" s="227" t="s">
        <v>208</v>
      </c>
      <c r="P82" s="1641" t="s">
        <v>1090</v>
      </c>
      <c r="Q82" s="1641" t="s">
        <v>1092</v>
      </c>
      <c r="R82" s="227" t="s">
        <v>208</v>
      </c>
      <c r="S82" s="1641" t="s">
        <v>1090</v>
      </c>
      <c r="T82" s="1641" t="s">
        <v>1092</v>
      </c>
      <c r="U82" s="227" t="s">
        <v>208</v>
      </c>
      <c r="V82" s="1641" t="s">
        <v>1090</v>
      </c>
      <c r="W82" s="1641" t="s">
        <v>1092</v>
      </c>
      <c r="X82" s="227" t="s">
        <v>208</v>
      </c>
      <c r="Y82" s="1641" t="s">
        <v>1090</v>
      </c>
      <c r="Z82" s="1651" t="s">
        <v>1092</v>
      </c>
      <c r="AA82" s="1208"/>
      <c r="AB82" s="1208"/>
    </row>
    <row r="83" spans="1:34" s="1166" customFormat="1" ht="15" customHeight="1" x14ac:dyDescent="0.15">
      <c r="A83" s="1206"/>
      <c r="B83" s="1189"/>
      <c r="C83" s="195">
        <v>6.4</v>
      </c>
      <c r="D83" s="2078" t="str">
        <f>+'CRONOGRAMA ACTIVIDADES'!C177</f>
        <v>Gastos administrativos del proyecto</v>
      </c>
      <c r="E83" s="2079"/>
      <c r="F83" s="2079"/>
      <c r="G83" s="2079"/>
      <c r="H83" s="2079"/>
      <c r="I83" s="2079"/>
      <c r="J83" s="2079"/>
      <c r="K83" s="2079"/>
      <c r="L83" s="2079"/>
      <c r="M83" s="2079"/>
      <c r="N83" s="2079"/>
      <c r="O83" s="2079"/>
      <c r="P83" s="2079"/>
      <c r="Q83" s="2079"/>
      <c r="R83" s="2079"/>
      <c r="S83" s="2079"/>
      <c r="T83" s="2079"/>
      <c r="U83" s="2079"/>
      <c r="V83" s="2079"/>
      <c r="W83" s="2079"/>
      <c r="X83" s="2079"/>
      <c r="Y83" s="1668"/>
      <c r="Z83" s="1669"/>
      <c r="AA83" s="1209"/>
      <c r="AB83" s="1209"/>
      <c r="AC83" s="1207"/>
      <c r="AD83" s="1207"/>
      <c r="AE83" s="1207"/>
      <c r="AF83" s="1207"/>
      <c r="AG83" s="1207"/>
      <c r="AH83" s="1207"/>
    </row>
    <row r="84" spans="1:34" ht="25.5" customHeight="1" x14ac:dyDescent="0.2">
      <c r="B84" s="51" t="s">
        <v>808</v>
      </c>
      <c r="C84" s="1522"/>
      <c r="D84" s="2076" t="s">
        <v>450</v>
      </c>
      <c r="E84" s="2077"/>
      <c r="F84" s="2077"/>
      <c r="G84" s="1190">
        <v>0.08</v>
      </c>
      <c r="H84" s="11"/>
      <c r="I84" s="11"/>
      <c r="J84" s="11"/>
      <c r="K84" s="11"/>
      <c r="L84" s="11"/>
      <c r="M84" s="11"/>
      <c r="N84" s="11"/>
      <c r="O84" s="11"/>
      <c r="P84" s="11"/>
      <c r="Q84" s="11"/>
      <c r="R84" s="11"/>
      <c r="S84" s="11"/>
      <c r="T84" s="11"/>
      <c r="U84" s="11"/>
      <c r="V84" s="1636"/>
      <c r="W84" s="1636"/>
      <c r="X84" s="1636"/>
      <c r="Y84" s="1655"/>
      <c r="Z84" s="1527"/>
      <c r="AA84" s="1208"/>
      <c r="AB84" s="1208"/>
    </row>
    <row r="85" spans="1:34" x14ac:dyDescent="0.2">
      <c r="B85" s="202" t="str">
        <f>+D83</f>
        <v>Gastos administrativos del proyecto</v>
      </c>
      <c r="C85" s="1523"/>
      <c r="D85" s="1191" t="str">
        <f>+'CRONOGRAMA ACTIVIDADES'!D177</f>
        <v>Mes</v>
      </c>
      <c r="E85" s="1192">
        <f>+'CRONOGRAMA ACTIVIDADES'!E177</f>
        <v>0</v>
      </c>
      <c r="F85" s="293" t="e">
        <f>+G85/E85</f>
        <v>#DIV/0!</v>
      </c>
      <c r="G85" s="1193">
        <f>+H73*G84</f>
        <v>0</v>
      </c>
      <c r="H85" s="293">
        <f>+G85</f>
        <v>0</v>
      </c>
      <c r="I85" s="293"/>
      <c r="J85" s="293"/>
      <c r="K85" s="293"/>
      <c r="L85" s="293"/>
      <c r="M85" s="293"/>
      <c r="N85" s="293"/>
      <c r="O85" s="293"/>
      <c r="P85" s="293"/>
      <c r="Q85" s="293"/>
      <c r="R85" s="293"/>
      <c r="S85" s="293"/>
      <c r="T85" s="293"/>
      <c r="U85" s="293"/>
      <c r="V85" s="1652"/>
      <c r="W85" s="1652"/>
      <c r="X85" s="1652"/>
      <c r="Y85" s="1656"/>
      <c r="Z85" s="1528"/>
      <c r="AA85" s="1159">
        <f>X85+U85+R85+O85+L85+I85+H85</f>
        <v>0</v>
      </c>
      <c r="AB85" s="1159">
        <f>+AA85-G85</f>
        <v>0</v>
      </c>
    </row>
    <row r="86" spans="1:34" s="1163" customFormat="1" ht="12.75" customHeight="1" x14ac:dyDescent="0.15">
      <c r="A86" s="1204"/>
      <c r="B86" s="2086"/>
      <c r="C86" s="2087"/>
      <c r="D86" s="2087"/>
      <c r="E86" s="2087"/>
      <c r="F86" s="2087"/>
      <c r="G86" s="11">
        <f>+G85</f>
        <v>0</v>
      </c>
      <c r="H86" s="11">
        <f>+H85</f>
        <v>0</v>
      </c>
      <c r="I86" s="11">
        <f>+I85</f>
        <v>0</v>
      </c>
      <c r="J86" s="11"/>
      <c r="K86" s="11"/>
      <c r="L86" s="11">
        <f t="shared" ref="L86:X86" si="77">+L85</f>
        <v>0</v>
      </c>
      <c r="M86" s="11"/>
      <c r="N86" s="11"/>
      <c r="O86" s="11">
        <f t="shared" si="77"/>
        <v>0</v>
      </c>
      <c r="P86" s="11"/>
      <c r="Q86" s="11"/>
      <c r="R86" s="11">
        <f t="shared" si="77"/>
        <v>0</v>
      </c>
      <c r="S86" s="11"/>
      <c r="T86" s="11"/>
      <c r="U86" s="11">
        <f t="shared" si="77"/>
        <v>0</v>
      </c>
      <c r="V86" s="1636"/>
      <c r="W86" s="1636"/>
      <c r="X86" s="1636">
        <f t="shared" si="77"/>
        <v>0</v>
      </c>
      <c r="Y86" s="1636"/>
      <c r="Z86" s="18"/>
      <c r="AA86" s="1159">
        <f>X86+U86+R86+O86+L86+I86+H86</f>
        <v>0</v>
      </c>
      <c r="AB86" s="1159">
        <f>+AA86-G86</f>
        <v>0</v>
      </c>
      <c r="AC86" s="1205"/>
      <c r="AD86" s="1205"/>
      <c r="AE86" s="1205"/>
      <c r="AF86" s="1205"/>
      <c r="AG86" s="1205"/>
      <c r="AH86" s="1205"/>
    </row>
    <row r="87" spans="1:34" s="1166" customFormat="1" ht="15" customHeight="1" x14ac:dyDescent="0.15">
      <c r="A87" s="1206"/>
      <c r="B87" s="1579"/>
      <c r="C87" s="195">
        <v>6.5</v>
      </c>
      <c r="D87" s="2059" t="str">
        <f>+'CRONOGRAMA ACTIVIDADES'!C178</f>
        <v>Línea de base y evaluaciones del proyecto</v>
      </c>
      <c r="E87" s="2060"/>
      <c r="F87" s="2060"/>
      <c r="G87" s="2060"/>
      <c r="H87" s="2060"/>
      <c r="I87" s="2060"/>
      <c r="J87" s="2060"/>
      <c r="K87" s="2060"/>
      <c r="L87" s="2060"/>
      <c r="M87" s="2060"/>
      <c r="N87" s="2060"/>
      <c r="O87" s="2060"/>
      <c r="P87" s="2060"/>
      <c r="Q87" s="2060"/>
      <c r="R87" s="2060"/>
      <c r="S87" s="2060"/>
      <c r="T87" s="2060"/>
      <c r="U87" s="2060"/>
      <c r="V87" s="2060"/>
      <c r="W87" s="2060"/>
      <c r="X87" s="2060"/>
      <c r="Y87" s="1670"/>
      <c r="Z87" s="1667"/>
      <c r="AA87" s="1209"/>
      <c r="AB87" s="1209"/>
      <c r="AC87" s="1207"/>
      <c r="AD87" s="1207"/>
      <c r="AE87" s="1207"/>
      <c r="AF87" s="1207"/>
      <c r="AG87" s="1207"/>
      <c r="AH87" s="1207"/>
    </row>
    <row r="88" spans="1:34" ht="25.5" customHeight="1" x14ac:dyDescent="0.2">
      <c r="B88" s="51" t="s">
        <v>808</v>
      </c>
      <c r="C88" s="1523"/>
      <c r="D88" s="2076" t="s">
        <v>442</v>
      </c>
      <c r="E88" s="2077"/>
      <c r="F88" s="2077"/>
      <c r="G88" s="1190">
        <v>0.06</v>
      </c>
      <c r="H88" s="1524"/>
      <c r="I88" s="1524"/>
      <c r="J88" s="1524"/>
      <c r="K88" s="1524"/>
      <c r="L88" s="1524"/>
      <c r="M88" s="1524"/>
      <c r="N88" s="1524"/>
      <c r="O88" s="1524"/>
      <c r="P88" s="1524"/>
      <c r="Q88" s="1524"/>
      <c r="R88" s="1524"/>
      <c r="S88" s="1524"/>
      <c r="T88" s="1524"/>
      <c r="U88" s="1524"/>
      <c r="V88" s="1653"/>
      <c r="W88" s="1653"/>
      <c r="X88" s="1653"/>
      <c r="Y88" s="1655"/>
      <c r="Z88" s="1527"/>
      <c r="AA88" s="1208"/>
      <c r="AB88" s="1208"/>
    </row>
    <row r="89" spans="1:34" x14ac:dyDescent="0.2">
      <c r="B89" s="1194" t="str">
        <f>+D87</f>
        <v>Línea de base y evaluaciones del proyecto</v>
      </c>
      <c r="C89" s="1525"/>
      <c r="D89" s="196" t="str">
        <f>+'CRONOGRAMA ACTIVIDADES'!D178</f>
        <v>Documento</v>
      </c>
      <c r="E89" s="1192">
        <f>+'CRONOGRAMA ACTIVIDADES'!E178</f>
        <v>0</v>
      </c>
      <c r="F89" s="293" t="e">
        <f>+G89/E89</f>
        <v>#DIV/0!</v>
      </c>
      <c r="G89" s="48">
        <f>+H73*G88</f>
        <v>0</v>
      </c>
      <c r="H89" s="48">
        <f>+G89</f>
        <v>0</v>
      </c>
      <c r="I89" s="1526"/>
      <c r="J89" s="1526"/>
      <c r="K89" s="1526"/>
      <c r="L89" s="1526"/>
      <c r="M89" s="1526"/>
      <c r="N89" s="1526"/>
      <c r="O89" s="1526"/>
      <c r="P89" s="1526"/>
      <c r="Q89" s="1526"/>
      <c r="R89" s="1526"/>
      <c r="S89" s="1526"/>
      <c r="T89" s="1526"/>
      <c r="U89" s="1526"/>
      <c r="V89" s="1654"/>
      <c r="W89" s="1654"/>
      <c r="X89" s="1654"/>
      <c r="Y89" s="1656"/>
      <c r="Z89" s="1528"/>
      <c r="AA89" s="1159">
        <f>X89+U89+R89+O89+L89+I89+H89</f>
        <v>0</v>
      </c>
      <c r="AB89" s="1159">
        <f>+AA89-G89</f>
        <v>0</v>
      </c>
    </row>
    <row r="90" spans="1:34" x14ac:dyDescent="0.2">
      <c r="B90" s="2086"/>
      <c r="C90" s="2087"/>
      <c r="D90" s="2087"/>
      <c r="E90" s="2087"/>
      <c r="F90" s="2087"/>
      <c r="G90" s="11">
        <f>+G89</f>
        <v>0</v>
      </c>
      <c r="H90" s="11">
        <f t="shared" ref="H90:X90" si="78">+H89</f>
        <v>0</v>
      </c>
      <c r="I90" s="11">
        <f t="shared" si="78"/>
        <v>0</v>
      </c>
      <c r="J90" s="11"/>
      <c r="K90" s="11"/>
      <c r="L90" s="11">
        <f t="shared" si="78"/>
        <v>0</v>
      </c>
      <c r="M90" s="11"/>
      <c r="N90" s="11"/>
      <c r="O90" s="11">
        <f t="shared" si="78"/>
        <v>0</v>
      </c>
      <c r="P90" s="11"/>
      <c r="Q90" s="11"/>
      <c r="R90" s="11">
        <f t="shared" si="78"/>
        <v>0</v>
      </c>
      <c r="S90" s="11"/>
      <c r="T90" s="11"/>
      <c r="U90" s="11">
        <f>+U89</f>
        <v>0</v>
      </c>
      <c r="V90" s="1636"/>
      <c r="W90" s="1636"/>
      <c r="X90" s="1636">
        <f t="shared" si="78"/>
        <v>0</v>
      </c>
      <c r="Y90" s="1636"/>
      <c r="Z90" s="18"/>
      <c r="AA90" s="1159">
        <f>X90+U90+R90+O90+L90+I90+H90</f>
        <v>0</v>
      </c>
      <c r="AB90" s="1159">
        <f>+AA90-G90</f>
        <v>0</v>
      </c>
    </row>
    <row r="91" spans="1:34" s="1166" customFormat="1" ht="15" customHeight="1" x14ac:dyDescent="0.15">
      <c r="A91" s="1206"/>
      <c r="B91" s="1579"/>
      <c r="C91" s="195">
        <v>6.6</v>
      </c>
      <c r="D91" s="2059" t="str">
        <f>+'CRONOGRAMA ACTIVIDADES'!C179</f>
        <v>Imprevistos</v>
      </c>
      <c r="E91" s="2060"/>
      <c r="F91" s="2060"/>
      <c r="G91" s="2060"/>
      <c r="H91" s="2060"/>
      <c r="I91" s="2060"/>
      <c r="J91" s="2060"/>
      <c r="K91" s="2060"/>
      <c r="L91" s="2060"/>
      <c r="M91" s="2060"/>
      <c r="N91" s="2060"/>
      <c r="O91" s="2060"/>
      <c r="P91" s="2060"/>
      <c r="Q91" s="2060"/>
      <c r="R91" s="2060"/>
      <c r="S91" s="2060"/>
      <c r="T91" s="2060"/>
      <c r="U91" s="2060"/>
      <c r="V91" s="2060"/>
      <c r="W91" s="2060"/>
      <c r="X91" s="2060"/>
      <c r="Y91" s="1670"/>
      <c r="Z91" s="1667"/>
      <c r="AA91" s="1159">
        <f>X91+U91+R91+O91+L91+I91+H91</f>
        <v>0</v>
      </c>
      <c r="AB91" s="1159">
        <f>+AA91-G91</f>
        <v>0</v>
      </c>
      <c r="AC91" s="1207"/>
      <c r="AD91" s="1207"/>
      <c r="AE91" s="1207"/>
      <c r="AF91" s="1207"/>
      <c r="AG91" s="1207"/>
      <c r="AH91" s="1207"/>
    </row>
    <row r="92" spans="1:34" ht="25.5" customHeight="1" x14ac:dyDescent="0.2">
      <c r="B92" s="51" t="s">
        <v>808</v>
      </c>
      <c r="C92" s="1523"/>
      <c r="D92" s="2076" t="s">
        <v>443</v>
      </c>
      <c r="E92" s="2077"/>
      <c r="F92" s="2077"/>
      <c r="G92" s="1195">
        <v>0.02</v>
      </c>
      <c r="H92" s="1525"/>
      <c r="I92" s="1525"/>
      <c r="J92" s="1525"/>
      <c r="K92" s="1525"/>
      <c r="L92" s="1525"/>
      <c r="M92" s="1525"/>
      <c r="N92" s="1525"/>
      <c r="O92" s="1525"/>
      <c r="P92" s="1525"/>
      <c r="Q92" s="1525"/>
      <c r="R92" s="1525"/>
      <c r="S92" s="1525"/>
      <c r="T92" s="1525"/>
      <c r="U92" s="1525"/>
      <c r="V92" s="1655"/>
      <c r="W92" s="1655"/>
      <c r="X92" s="1655"/>
      <c r="Y92" s="1655"/>
      <c r="Z92" s="1527"/>
      <c r="AA92" s="1208"/>
      <c r="AB92" s="1208"/>
    </row>
    <row r="93" spans="1:34" x14ac:dyDescent="0.2">
      <c r="B93" s="1194" t="str">
        <f>+D91</f>
        <v>Imprevistos</v>
      </c>
      <c r="C93" s="1525"/>
      <c r="D93" s="196" t="str">
        <f>+'CRONOGRAMA ACTIVIDADES'!D179</f>
        <v>Mes</v>
      </c>
      <c r="E93" s="1192">
        <f>+'CRONOGRAMA ACTIVIDADES'!E179</f>
        <v>0</v>
      </c>
      <c r="F93" s="293" t="e">
        <f>+G93/E93</f>
        <v>#DIV/0!</v>
      </c>
      <c r="G93" s="48">
        <f>+H73*G92</f>
        <v>0</v>
      </c>
      <c r="H93" s="48">
        <f>+G93</f>
        <v>0</v>
      </c>
      <c r="I93" s="48"/>
      <c r="J93" s="48"/>
      <c r="K93" s="48"/>
      <c r="L93" s="48"/>
      <c r="M93" s="48"/>
      <c r="N93" s="48"/>
      <c r="O93" s="48"/>
      <c r="P93" s="48"/>
      <c r="Q93" s="48"/>
      <c r="R93" s="48"/>
      <c r="S93" s="48"/>
      <c r="T93" s="48"/>
      <c r="U93" s="48"/>
      <c r="V93" s="1656"/>
      <c r="W93" s="1656"/>
      <c r="X93" s="1656"/>
      <c r="Y93" s="1656"/>
      <c r="Z93" s="1528"/>
      <c r="AA93" s="1159">
        <f>X93+U93+R93+O93+L93+I93+H93</f>
        <v>0</v>
      </c>
      <c r="AB93" s="1159">
        <f>+AA93-G93</f>
        <v>0</v>
      </c>
    </row>
    <row r="94" spans="1:34" ht="12.75" customHeight="1" x14ac:dyDescent="0.2">
      <c r="B94" s="2086"/>
      <c r="C94" s="2087"/>
      <c r="D94" s="2087"/>
      <c r="E94" s="2087"/>
      <c r="F94" s="2087"/>
      <c r="G94" s="11">
        <f t="shared" ref="G94:X94" si="79">+G93</f>
        <v>0</v>
      </c>
      <c r="H94" s="11">
        <f t="shared" si="79"/>
        <v>0</v>
      </c>
      <c r="I94" s="11">
        <f t="shared" si="79"/>
        <v>0</v>
      </c>
      <c r="J94" s="11"/>
      <c r="K94" s="11"/>
      <c r="L94" s="11">
        <f t="shared" si="79"/>
        <v>0</v>
      </c>
      <c r="M94" s="11"/>
      <c r="N94" s="11"/>
      <c r="O94" s="11">
        <f t="shared" si="79"/>
        <v>0</v>
      </c>
      <c r="P94" s="11"/>
      <c r="Q94" s="11"/>
      <c r="R94" s="11">
        <f t="shared" si="79"/>
        <v>0</v>
      </c>
      <c r="S94" s="11"/>
      <c r="T94" s="11"/>
      <c r="U94" s="11">
        <f>+U93</f>
        <v>0</v>
      </c>
      <c r="V94" s="1636"/>
      <c r="W94" s="1636"/>
      <c r="X94" s="1636">
        <f t="shared" si="79"/>
        <v>0</v>
      </c>
      <c r="Y94" s="1636"/>
      <c r="Z94" s="18"/>
      <c r="AA94" s="1159">
        <f>X94+U94+R94+O94+L94+I94+H94</f>
        <v>0</v>
      </c>
      <c r="AB94" s="1159">
        <f>+AA94-G94</f>
        <v>0</v>
      </c>
    </row>
    <row r="95" spans="1:34" s="1166" customFormat="1" ht="15" customHeight="1" x14ac:dyDescent="0.15">
      <c r="A95" s="1206"/>
      <c r="B95" s="1579"/>
      <c r="C95" s="195">
        <v>6.7</v>
      </c>
      <c r="D95" s="2059" t="str">
        <f>+'CRONOGRAMA ACTIVIDADES'!C180</f>
        <v>Supervisión interna</v>
      </c>
      <c r="E95" s="2060"/>
      <c r="F95" s="2060"/>
      <c r="G95" s="2060"/>
      <c r="H95" s="2060"/>
      <c r="I95" s="2060"/>
      <c r="J95" s="2060"/>
      <c r="K95" s="2060"/>
      <c r="L95" s="2060"/>
      <c r="M95" s="2060"/>
      <c r="N95" s="2060"/>
      <c r="O95" s="2060"/>
      <c r="P95" s="2060"/>
      <c r="Q95" s="2060"/>
      <c r="R95" s="2060"/>
      <c r="S95" s="2060"/>
      <c r="T95" s="2060"/>
      <c r="U95" s="2060"/>
      <c r="V95" s="2060"/>
      <c r="W95" s="2060"/>
      <c r="X95" s="2060"/>
      <c r="Y95" s="1670"/>
      <c r="Z95" s="1667"/>
      <c r="AA95" s="1159">
        <f>X95+U95+R95+O95+L95+I95+H95</f>
        <v>0</v>
      </c>
      <c r="AB95" s="1159">
        <f>+AA95-G95</f>
        <v>0</v>
      </c>
      <c r="AC95" s="1207"/>
      <c r="AD95" s="1207"/>
      <c r="AE95" s="1207"/>
      <c r="AF95" s="1207"/>
      <c r="AG95" s="1207"/>
      <c r="AH95" s="1207"/>
    </row>
    <row r="96" spans="1:34" ht="25.5" customHeight="1" x14ac:dyDescent="0.2">
      <c r="B96" s="51" t="s">
        <v>808</v>
      </c>
      <c r="C96" s="1523"/>
      <c r="D96" s="2076" t="s">
        <v>444</v>
      </c>
      <c r="E96" s="2077"/>
      <c r="F96" s="2077"/>
      <c r="G96" s="1195">
        <v>0.01</v>
      </c>
      <c r="H96" s="1525"/>
      <c r="I96" s="1525"/>
      <c r="J96" s="1525"/>
      <c r="K96" s="1525"/>
      <c r="L96" s="1525"/>
      <c r="M96" s="1525"/>
      <c r="N96" s="1525"/>
      <c r="O96" s="1525"/>
      <c r="P96" s="1525"/>
      <c r="Q96" s="1525"/>
      <c r="R96" s="1525"/>
      <c r="S96" s="1525"/>
      <c r="T96" s="1525"/>
      <c r="U96" s="1525"/>
      <c r="V96" s="1655"/>
      <c r="W96" s="1655"/>
      <c r="X96" s="1655"/>
      <c r="Y96" s="1655"/>
      <c r="Z96" s="1527"/>
      <c r="AA96" s="1208"/>
      <c r="AB96" s="1208"/>
    </row>
    <row r="97" spans="1:34" x14ac:dyDescent="0.2">
      <c r="B97" s="1194" t="str">
        <f>+D95</f>
        <v>Supervisión interna</v>
      </c>
      <c r="C97" s="1525"/>
      <c r="D97" s="196" t="str">
        <f>+'CRONOGRAMA ACTIVIDADES'!D180</f>
        <v>Visita</v>
      </c>
      <c r="E97" s="196">
        <f>+'CRONOGRAMA ACTIVIDADES'!E180</f>
        <v>0</v>
      </c>
      <c r="F97" s="293" t="e">
        <f>+G97/E97</f>
        <v>#DIV/0!</v>
      </c>
      <c r="G97" s="48">
        <f>+H73*G96</f>
        <v>0</v>
      </c>
      <c r="H97" s="48">
        <f>+G97</f>
        <v>0</v>
      </c>
      <c r="I97" s="48"/>
      <c r="J97" s="48"/>
      <c r="K97" s="48"/>
      <c r="L97" s="48"/>
      <c r="M97" s="48"/>
      <c r="N97" s="48"/>
      <c r="O97" s="48"/>
      <c r="P97" s="48"/>
      <c r="Q97" s="48"/>
      <c r="R97" s="48"/>
      <c r="S97" s="48"/>
      <c r="T97" s="48"/>
      <c r="U97" s="48"/>
      <c r="V97" s="1656"/>
      <c r="W97" s="1656"/>
      <c r="X97" s="1656"/>
      <c r="Y97" s="1656"/>
      <c r="Z97" s="1528"/>
      <c r="AA97" s="1159">
        <f>X97+U97+R97+O97+L97+I97+H97</f>
        <v>0</v>
      </c>
      <c r="AB97" s="1159">
        <f>+AA97-G97</f>
        <v>0</v>
      </c>
    </row>
    <row r="98" spans="1:34" ht="15" customHeight="1" x14ac:dyDescent="0.2">
      <c r="B98" s="2086"/>
      <c r="C98" s="2087"/>
      <c r="D98" s="2087"/>
      <c r="E98" s="2087"/>
      <c r="F98" s="2087"/>
      <c r="G98" s="11">
        <f t="shared" ref="G98:X98" si="80">+G97</f>
        <v>0</v>
      </c>
      <c r="H98" s="11">
        <f t="shared" si="80"/>
        <v>0</v>
      </c>
      <c r="I98" s="11">
        <f t="shared" si="80"/>
        <v>0</v>
      </c>
      <c r="J98" s="11"/>
      <c r="K98" s="11"/>
      <c r="L98" s="11">
        <f t="shared" si="80"/>
        <v>0</v>
      </c>
      <c r="M98" s="11"/>
      <c r="N98" s="11"/>
      <c r="O98" s="11">
        <f t="shared" si="80"/>
        <v>0</v>
      </c>
      <c r="P98" s="11"/>
      <c r="Q98" s="11"/>
      <c r="R98" s="11">
        <f t="shared" si="80"/>
        <v>0</v>
      </c>
      <c r="S98" s="11"/>
      <c r="T98" s="11"/>
      <c r="U98" s="11">
        <f t="shared" si="80"/>
        <v>0</v>
      </c>
      <c r="V98" s="1636"/>
      <c r="W98" s="1636"/>
      <c r="X98" s="1636">
        <f t="shared" si="80"/>
        <v>0</v>
      </c>
      <c r="Y98" s="1636"/>
      <c r="Z98" s="18"/>
      <c r="AA98" s="1159">
        <f>X98+U98+R98+O98+L98+I98+H98</f>
        <v>0</v>
      </c>
      <c r="AB98" s="1159">
        <f>+AA98-G98</f>
        <v>0</v>
      </c>
    </row>
    <row r="99" spans="1:34" ht="15" customHeight="1" thickBot="1" x14ac:dyDescent="0.25">
      <c r="A99" s="1164"/>
      <c r="B99" s="2088"/>
      <c r="C99" s="2089"/>
      <c r="D99" s="2089"/>
      <c r="E99" s="2089"/>
      <c r="F99" s="2089"/>
      <c r="G99" s="15">
        <f t="shared" ref="G99:Z99" si="81">+G86+G90+G1+G17594+G94+G98</f>
        <v>0</v>
      </c>
      <c r="H99" s="15">
        <f t="shared" si="81"/>
        <v>0</v>
      </c>
      <c r="I99" s="15">
        <f t="shared" si="81"/>
        <v>0</v>
      </c>
      <c r="J99" s="15">
        <f>+J86+J90+J1+J17594+J94+J98</f>
        <v>0</v>
      </c>
      <c r="K99" s="15">
        <f>+K86+K90+K1+K17594+K94+K98</f>
        <v>0</v>
      </c>
      <c r="L99" s="15">
        <f t="shared" si="81"/>
        <v>0</v>
      </c>
      <c r="M99" s="15">
        <f t="shared" si="81"/>
        <v>0</v>
      </c>
      <c r="N99" s="15">
        <f t="shared" si="81"/>
        <v>0</v>
      </c>
      <c r="O99" s="15">
        <f t="shared" si="81"/>
        <v>0</v>
      </c>
      <c r="P99" s="15">
        <f t="shared" si="81"/>
        <v>0</v>
      </c>
      <c r="Q99" s="15">
        <f t="shared" si="81"/>
        <v>0</v>
      </c>
      <c r="R99" s="15">
        <f t="shared" si="81"/>
        <v>0</v>
      </c>
      <c r="S99" s="15">
        <f t="shared" si="81"/>
        <v>0</v>
      </c>
      <c r="T99" s="15">
        <f t="shared" si="81"/>
        <v>0</v>
      </c>
      <c r="U99" s="15">
        <f t="shared" si="81"/>
        <v>0</v>
      </c>
      <c r="V99" s="15">
        <f t="shared" si="81"/>
        <v>0</v>
      </c>
      <c r="W99" s="15">
        <f t="shared" si="81"/>
        <v>0</v>
      </c>
      <c r="X99" s="15">
        <f t="shared" si="81"/>
        <v>0</v>
      </c>
      <c r="Y99" s="15">
        <f t="shared" si="81"/>
        <v>0</v>
      </c>
      <c r="Z99" s="29">
        <f t="shared" si="81"/>
        <v>0</v>
      </c>
      <c r="AA99" s="1159">
        <f>X99+U99+R99+O99+L99+I99+H99</f>
        <v>0</v>
      </c>
      <c r="AB99" s="1159">
        <f>+AA99-G99</f>
        <v>0</v>
      </c>
      <c r="AC99" s="1164"/>
      <c r="AD99" s="1164"/>
      <c r="AE99" s="1164"/>
      <c r="AF99" s="1164"/>
      <c r="AG99" s="1164"/>
      <c r="AH99" s="1164"/>
    </row>
    <row r="100" spans="1:34" ht="10.5" customHeight="1" thickBot="1" x14ac:dyDescent="0.25">
      <c r="A100" s="1164"/>
      <c r="B100" s="1122"/>
      <c r="C100" s="1122"/>
      <c r="D100" s="1122"/>
      <c r="E100" s="1122"/>
      <c r="F100" s="1170"/>
      <c r="G100" s="1122"/>
      <c r="H100" s="1122"/>
      <c r="I100" s="1122"/>
      <c r="J100" s="1122"/>
      <c r="K100" s="1122"/>
      <c r="L100" s="1122"/>
      <c r="M100" s="1122"/>
      <c r="N100" s="1122"/>
      <c r="O100" s="1122"/>
      <c r="P100" s="1122"/>
      <c r="Q100" s="1122"/>
      <c r="R100" s="1122"/>
      <c r="S100" s="1122"/>
      <c r="T100" s="1122"/>
      <c r="U100" s="1122"/>
      <c r="V100" s="1122"/>
      <c r="W100" s="1122"/>
      <c r="X100" s="1122"/>
      <c r="Y100" s="1122"/>
      <c r="Z100" s="1122"/>
      <c r="AA100" s="1208"/>
      <c r="AB100" s="1208"/>
      <c r="AC100" s="1164"/>
      <c r="AD100" s="1164"/>
      <c r="AE100" s="1164"/>
      <c r="AF100" s="1164"/>
      <c r="AG100" s="1164"/>
      <c r="AH100" s="1164"/>
    </row>
    <row r="101" spans="1:34" ht="15" customHeight="1" x14ac:dyDescent="0.2">
      <c r="A101" s="1164"/>
      <c r="B101" s="1122"/>
      <c r="C101" s="1122"/>
      <c r="D101" s="1122"/>
      <c r="E101" s="1122"/>
      <c r="F101" s="1170"/>
      <c r="G101" s="2083" t="s">
        <v>294</v>
      </c>
      <c r="H101" s="2023" t="s">
        <v>48</v>
      </c>
      <c r="I101" s="2024"/>
      <c r="J101" s="2024"/>
      <c r="K101" s="2024"/>
      <c r="L101" s="2024"/>
      <c r="M101" s="2024"/>
      <c r="N101" s="2024"/>
      <c r="O101" s="2024"/>
      <c r="P101" s="2024"/>
      <c r="Q101" s="2024"/>
      <c r="R101" s="2024"/>
      <c r="S101" s="2024"/>
      <c r="T101" s="2024"/>
      <c r="U101" s="2024"/>
      <c r="V101" s="2024"/>
      <c r="W101" s="2024"/>
      <c r="X101" s="2024"/>
      <c r="Y101" s="1585"/>
      <c r="Z101" s="1586"/>
      <c r="AA101" s="1208"/>
      <c r="AB101" s="1208"/>
      <c r="AC101" s="1164"/>
      <c r="AD101" s="1164"/>
      <c r="AE101" s="1164"/>
      <c r="AF101" s="1164"/>
      <c r="AG101" s="1164"/>
      <c r="AH101" s="1164"/>
    </row>
    <row r="102" spans="1:34" ht="15" customHeight="1" x14ac:dyDescent="0.2">
      <c r="A102" s="1164"/>
      <c r="B102" s="1122"/>
      <c r="C102" s="1122"/>
      <c r="D102" s="1122"/>
      <c r="E102" s="1122"/>
      <c r="F102" s="1170"/>
      <c r="G102" s="2084"/>
      <c r="H102" s="2040" t="str">
        <f>+'INFORMACION GENERAL PROYECTO'!$B$11</f>
        <v>APORTE FONDOEMPLEO</v>
      </c>
      <c r="I102" s="2036" t="str">
        <f>+'INFORMACION GENERAL PROYECTO'!B12</f>
        <v>[INSTITUCIÓN EJECUTORA]</v>
      </c>
      <c r="J102" s="2037"/>
      <c r="K102" s="2038"/>
      <c r="L102" s="2036" t="str">
        <f>+'INFORMACION GENERAL PROYECTO'!$B$13</f>
        <v>[INSTITUCIÓN APORTANTE 1]</v>
      </c>
      <c r="M102" s="2037"/>
      <c r="N102" s="2038"/>
      <c r="O102" s="2036" t="str">
        <f>+'INFORMACION GENERAL PROYECTO'!$B$14</f>
        <v>[INSTITUCIÓN APORTANTE 2]</v>
      </c>
      <c r="P102" s="2037"/>
      <c r="Q102" s="2038"/>
      <c r="R102" s="2036" t="str">
        <f>+'INFORMACION GENERAL PROYECTO'!$B$15</f>
        <v>[INSTITUCIÓN APORTANTE 3]</v>
      </c>
      <c r="S102" s="2037"/>
      <c r="T102" s="2038"/>
      <c r="U102" s="2036" t="str">
        <f>+'INFORMACION GENERAL PROYECTO'!$B$16</f>
        <v>[INSTITUCIÓN APORTANTE 4]</v>
      </c>
      <c r="V102" s="2037"/>
      <c r="W102" s="2038"/>
      <c r="X102" s="2036" t="str">
        <f>+'INFORMACION GENERAL PROYECTO'!$B$17</f>
        <v>[BENEFICIARIOS]</v>
      </c>
      <c r="Y102" s="2037"/>
      <c r="Z102" s="2039"/>
      <c r="AA102" s="1208"/>
      <c r="AB102" s="1208"/>
      <c r="AC102" s="1164"/>
      <c r="AD102" s="1164"/>
      <c r="AE102" s="1164"/>
      <c r="AF102" s="1164"/>
      <c r="AG102" s="1164"/>
      <c r="AH102" s="1164"/>
    </row>
    <row r="103" spans="1:34" ht="36" customHeight="1" thickBot="1" x14ac:dyDescent="0.25">
      <c r="A103" s="1164"/>
      <c r="B103" s="1122"/>
      <c r="C103" s="1122"/>
      <c r="D103" s="1122"/>
      <c r="E103" s="1122"/>
      <c r="F103" s="1170"/>
      <c r="G103" s="2085"/>
      <c r="H103" s="2027"/>
      <c r="I103" s="227" t="s">
        <v>208</v>
      </c>
      <c r="J103" s="1641" t="s">
        <v>1090</v>
      </c>
      <c r="K103" s="1641" t="s">
        <v>1092</v>
      </c>
      <c r="L103" s="227" t="s">
        <v>208</v>
      </c>
      <c r="M103" s="1641" t="s">
        <v>1090</v>
      </c>
      <c r="N103" s="1641" t="s">
        <v>1092</v>
      </c>
      <c r="O103" s="227" t="s">
        <v>208</v>
      </c>
      <c r="P103" s="1641" t="s">
        <v>1090</v>
      </c>
      <c r="Q103" s="1641" t="s">
        <v>1092</v>
      </c>
      <c r="R103" s="227" t="s">
        <v>208</v>
      </c>
      <c r="S103" s="1641" t="s">
        <v>1090</v>
      </c>
      <c r="T103" s="1641" t="s">
        <v>1092</v>
      </c>
      <c r="U103" s="227" t="s">
        <v>208</v>
      </c>
      <c r="V103" s="1641" t="s">
        <v>1090</v>
      </c>
      <c r="W103" s="1641" t="s">
        <v>1092</v>
      </c>
      <c r="X103" s="227" t="s">
        <v>208</v>
      </c>
      <c r="Y103" s="1641" t="s">
        <v>1090</v>
      </c>
      <c r="Z103" s="1651" t="s">
        <v>1092</v>
      </c>
      <c r="AA103" s="1208"/>
      <c r="AB103" s="1208"/>
      <c r="AC103" s="1164"/>
      <c r="AD103" s="1164"/>
      <c r="AE103" s="1164"/>
      <c r="AF103" s="1164"/>
      <c r="AG103" s="1164"/>
      <c r="AH103" s="1164"/>
    </row>
    <row r="104" spans="1:34" ht="30" customHeight="1" x14ac:dyDescent="0.2">
      <c r="A104" s="1164"/>
      <c r="B104" s="2074" t="s">
        <v>294</v>
      </c>
      <c r="C104" s="2075"/>
      <c r="D104" s="2075"/>
      <c r="E104" s="2075"/>
      <c r="F104" s="2075"/>
      <c r="G104" s="24">
        <f>SUM(G105:G106)</f>
        <v>0</v>
      </c>
      <c r="H104" s="24">
        <f>SUM(H105:H106)</f>
        <v>0</v>
      </c>
      <c r="I104" s="24">
        <f t="shared" ref="I104:Z104" si="82">SUM(I105:I106)</f>
        <v>0</v>
      </c>
      <c r="J104" s="24">
        <f t="shared" si="82"/>
        <v>0</v>
      </c>
      <c r="K104" s="24">
        <f t="shared" si="82"/>
        <v>0</v>
      </c>
      <c r="L104" s="24">
        <f t="shared" si="82"/>
        <v>0</v>
      </c>
      <c r="M104" s="24">
        <f t="shared" si="82"/>
        <v>0</v>
      </c>
      <c r="N104" s="24">
        <f t="shared" si="82"/>
        <v>0</v>
      </c>
      <c r="O104" s="24">
        <f t="shared" si="82"/>
        <v>0</v>
      </c>
      <c r="P104" s="24">
        <f t="shared" si="82"/>
        <v>0</v>
      </c>
      <c r="Q104" s="24">
        <f t="shared" si="82"/>
        <v>0</v>
      </c>
      <c r="R104" s="24">
        <f t="shared" si="82"/>
        <v>0</v>
      </c>
      <c r="S104" s="24">
        <f t="shared" si="82"/>
        <v>0</v>
      </c>
      <c r="T104" s="24">
        <f t="shared" si="82"/>
        <v>0</v>
      </c>
      <c r="U104" s="24">
        <f t="shared" si="82"/>
        <v>0</v>
      </c>
      <c r="V104" s="24">
        <f t="shared" si="82"/>
        <v>0</v>
      </c>
      <c r="W104" s="24">
        <f t="shared" si="82"/>
        <v>0</v>
      </c>
      <c r="X104" s="24">
        <f t="shared" si="82"/>
        <v>0</v>
      </c>
      <c r="Y104" s="24">
        <f t="shared" si="82"/>
        <v>0</v>
      </c>
      <c r="Z104" s="24">
        <f t="shared" si="82"/>
        <v>0</v>
      </c>
      <c r="AA104" s="1208">
        <f>SUM(H104:X104)</f>
        <v>0</v>
      </c>
      <c r="AB104" s="1208">
        <f>+AA104-G104</f>
        <v>0</v>
      </c>
      <c r="AC104" s="1164"/>
      <c r="AD104" s="1164"/>
      <c r="AE104" s="1164"/>
      <c r="AF104" s="1164"/>
      <c r="AG104" s="1164"/>
      <c r="AH104" s="1164"/>
    </row>
    <row r="105" spans="1:34" ht="30" customHeight="1" x14ac:dyDescent="0.2">
      <c r="A105" s="1164"/>
      <c r="B105" s="2091" t="s">
        <v>295</v>
      </c>
      <c r="C105" s="2092"/>
      <c r="D105" s="2092"/>
      <c r="E105" s="2092"/>
      <c r="F105" s="2092"/>
      <c r="G105" s="25">
        <f>+G73</f>
        <v>0</v>
      </c>
      <c r="H105" s="25">
        <f>+H73</f>
        <v>0</v>
      </c>
      <c r="I105" s="25">
        <f>+I73</f>
        <v>0</v>
      </c>
      <c r="J105" s="25">
        <f t="shared" ref="J105:Z105" si="83">+J73</f>
        <v>0</v>
      </c>
      <c r="K105" s="25">
        <f t="shared" si="83"/>
        <v>0</v>
      </c>
      <c r="L105" s="25">
        <f t="shared" si="83"/>
        <v>0</v>
      </c>
      <c r="M105" s="25">
        <f t="shared" si="83"/>
        <v>0</v>
      </c>
      <c r="N105" s="25">
        <f t="shared" si="83"/>
        <v>0</v>
      </c>
      <c r="O105" s="25">
        <f t="shared" si="83"/>
        <v>0</v>
      </c>
      <c r="P105" s="25">
        <f t="shared" si="83"/>
        <v>0</v>
      </c>
      <c r="Q105" s="25">
        <f t="shared" si="83"/>
        <v>0</v>
      </c>
      <c r="R105" s="25">
        <f t="shared" si="83"/>
        <v>0</v>
      </c>
      <c r="S105" s="25">
        <f t="shared" si="83"/>
        <v>0</v>
      </c>
      <c r="T105" s="25">
        <f t="shared" si="83"/>
        <v>0</v>
      </c>
      <c r="U105" s="25">
        <f t="shared" si="83"/>
        <v>0</v>
      </c>
      <c r="V105" s="25">
        <f t="shared" si="83"/>
        <v>0</v>
      </c>
      <c r="W105" s="25">
        <f t="shared" si="83"/>
        <v>0</v>
      </c>
      <c r="X105" s="25">
        <f t="shared" si="83"/>
        <v>0</v>
      </c>
      <c r="Y105" s="25">
        <f t="shared" si="83"/>
        <v>0</v>
      </c>
      <c r="Z105" s="25">
        <f t="shared" si="83"/>
        <v>0</v>
      </c>
      <c r="AA105" s="1208">
        <f>SUM(H105:X105)</f>
        <v>0</v>
      </c>
      <c r="AB105" s="1208">
        <f>+AA105-G105</f>
        <v>0</v>
      </c>
      <c r="AC105" s="1164"/>
      <c r="AD105" s="1164"/>
      <c r="AE105" s="1164"/>
      <c r="AF105" s="1164"/>
      <c r="AG105" s="1164"/>
      <c r="AH105" s="1164"/>
    </row>
    <row r="106" spans="1:34" ht="30" customHeight="1" thickBot="1" x14ac:dyDescent="0.25">
      <c r="A106" s="1164"/>
      <c r="B106" s="2072" t="s">
        <v>296</v>
      </c>
      <c r="C106" s="2073"/>
      <c r="D106" s="2073"/>
      <c r="E106" s="2073"/>
      <c r="F106" s="2073"/>
      <c r="G106" s="26">
        <f>+G99</f>
        <v>0</v>
      </c>
      <c r="H106" s="26">
        <f>+H99</f>
        <v>0</v>
      </c>
      <c r="I106" s="26">
        <f>+I99</f>
        <v>0</v>
      </c>
      <c r="J106" s="26">
        <f t="shared" ref="J106:Z106" si="84">+J99</f>
        <v>0</v>
      </c>
      <c r="K106" s="26">
        <f t="shared" si="84"/>
        <v>0</v>
      </c>
      <c r="L106" s="26">
        <f t="shared" si="84"/>
        <v>0</v>
      </c>
      <c r="M106" s="26">
        <f t="shared" si="84"/>
        <v>0</v>
      </c>
      <c r="N106" s="26">
        <f t="shared" si="84"/>
        <v>0</v>
      </c>
      <c r="O106" s="26">
        <f t="shared" si="84"/>
        <v>0</v>
      </c>
      <c r="P106" s="26">
        <f t="shared" si="84"/>
        <v>0</v>
      </c>
      <c r="Q106" s="26">
        <f t="shared" si="84"/>
        <v>0</v>
      </c>
      <c r="R106" s="26">
        <f t="shared" si="84"/>
        <v>0</v>
      </c>
      <c r="S106" s="26">
        <f t="shared" si="84"/>
        <v>0</v>
      </c>
      <c r="T106" s="26">
        <f t="shared" si="84"/>
        <v>0</v>
      </c>
      <c r="U106" s="26">
        <f t="shared" si="84"/>
        <v>0</v>
      </c>
      <c r="V106" s="26">
        <f t="shared" si="84"/>
        <v>0</v>
      </c>
      <c r="W106" s="26">
        <f t="shared" si="84"/>
        <v>0</v>
      </c>
      <c r="X106" s="26">
        <f t="shared" si="84"/>
        <v>0</v>
      </c>
      <c r="Y106" s="26">
        <f t="shared" si="84"/>
        <v>0</v>
      </c>
      <c r="Z106" s="26">
        <f t="shared" si="84"/>
        <v>0</v>
      </c>
      <c r="AA106" s="1208">
        <f>SUM(H106:X106)</f>
        <v>0</v>
      </c>
      <c r="AB106" s="1208">
        <f>+AA106-G106</f>
        <v>0</v>
      </c>
      <c r="AC106" s="1164"/>
      <c r="AD106" s="1164"/>
      <c r="AE106" s="1164"/>
      <c r="AF106" s="1164"/>
      <c r="AG106" s="1164"/>
      <c r="AH106" s="1164"/>
    </row>
    <row r="107" spans="1:34" x14ac:dyDescent="0.2">
      <c r="A107" s="1164"/>
      <c r="F107" s="1196"/>
      <c r="G107" s="1164"/>
      <c r="H107" s="1164"/>
      <c r="I107" s="1164"/>
      <c r="J107" s="1164"/>
      <c r="K107" s="1164"/>
      <c r="L107" s="1164"/>
      <c r="M107" s="1164"/>
      <c r="N107" s="1164"/>
      <c r="O107" s="1164"/>
      <c r="P107" s="1164"/>
      <c r="Q107" s="1164"/>
      <c r="R107" s="1164"/>
      <c r="S107" s="1164"/>
      <c r="T107" s="1164"/>
      <c r="U107" s="1164"/>
      <c r="V107" s="1164"/>
      <c r="W107" s="1164"/>
      <c r="X107" s="1164"/>
      <c r="Y107" s="1164"/>
      <c r="Z107" s="1164"/>
      <c r="AC107" s="1164"/>
      <c r="AD107" s="1164"/>
      <c r="AE107" s="1164"/>
      <c r="AF107" s="1164"/>
      <c r="AG107" s="1164"/>
      <c r="AH107" s="1164"/>
    </row>
  </sheetData>
  <sheetProtection algorithmName="SHA-512" hashValue="YmZf0R1dMknICUaQ58lTm44WB0V6/uK8hnUYjP1k5lClr3AmR5uByxBFQhzFJE5N5Bxx6fg/q3MDI2IWuUwwZA==" saltValue="NVZuAEqTHzxKLy3SEGjPkA==" spinCount="100000" sheet="1" objects="1" scenarios="1" formatColumns="0" formatRows="0"/>
  <dataConsolidate/>
  <mergeCells count="70">
    <mergeCell ref="U102:W102"/>
    <mergeCell ref="X102:Z102"/>
    <mergeCell ref="H81:H82"/>
    <mergeCell ref="I81:K81"/>
    <mergeCell ref="L81:N81"/>
    <mergeCell ref="O81:Q81"/>
    <mergeCell ref="R81:T81"/>
    <mergeCell ref="U81:W81"/>
    <mergeCell ref="X81:Z81"/>
    <mergeCell ref="H102:H103"/>
    <mergeCell ref="I102:K102"/>
    <mergeCell ref="L102:N102"/>
    <mergeCell ref="O102:Q102"/>
    <mergeCell ref="R102:T102"/>
    <mergeCell ref="D87:X87"/>
    <mergeCell ref="H11:H12"/>
    <mergeCell ref="I11:K11"/>
    <mergeCell ref="L11:N11"/>
    <mergeCell ref="O11:Q11"/>
    <mergeCell ref="R11:T11"/>
    <mergeCell ref="U11:W11"/>
    <mergeCell ref="X11:Z11"/>
    <mergeCell ref="D96:F96"/>
    <mergeCell ref="B1:X1"/>
    <mergeCell ref="B5:X5"/>
    <mergeCell ref="B3:X3"/>
    <mergeCell ref="B105:F105"/>
    <mergeCell ref="B76:F76"/>
    <mergeCell ref="B77:F77"/>
    <mergeCell ref="F80:F82"/>
    <mergeCell ref="G80:G82"/>
    <mergeCell ref="H80:X80"/>
    <mergeCell ref="B78:F78"/>
    <mergeCell ref="B75:F75"/>
    <mergeCell ref="B73:F73"/>
    <mergeCell ref="B72:F72"/>
    <mergeCell ref="B74:F74"/>
    <mergeCell ref="B98:F98"/>
    <mergeCell ref="H10:X10"/>
    <mergeCell ref="B106:F106"/>
    <mergeCell ref="B104:F104"/>
    <mergeCell ref="D88:F88"/>
    <mergeCell ref="D92:F92"/>
    <mergeCell ref="D80:D82"/>
    <mergeCell ref="D83:X83"/>
    <mergeCell ref="D84:F84"/>
    <mergeCell ref="B80:B82"/>
    <mergeCell ref="C80:C82"/>
    <mergeCell ref="H101:X101"/>
    <mergeCell ref="G101:G103"/>
    <mergeCell ref="B90:F90"/>
    <mergeCell ref="B86:F86"/>
    <mergeCell ref="B99:F99"/>
    <mergeCell ref="B94:F94"/>
    <mergeCell ref="D14:X14"/>
    <mergeCell ref="D91:X91"/>
    <mergeCell ref="D95:X95"/>
    <mergeCell ref="E80:E82"/>
    <mergeCell ref="B4:X4"/>
    <mergeCell ref="C6:X6"/>
    <mergeCell ref="C7:X7"/>
    <mergeCell ref="C8:G8"/>
    <mergeCell ref="H8:L8"/>
    <mergeCell ref="O8:X8"/>
    <mergeCell ref="B10:B12"/>
    <mergeCell ref="C10:C12"/>
    <mergeCell ref="D10:D12"/>
    <mergeCell ref="E10:E12"/>
    <mergeCell ref="F10:F12"/>
    <mergeCell ref="G10:G12"/>
  </mergeCells>
  <phoneticPr fontId="0" type="noConversion"/>
  <conditionalFormatting sqref="AB28:AB29 AB42:AB43 AB79:AB84 AB87:AB88 AB92 AB96 AB100:AB108">
    <cfRule type="cellIs" dxfId="19" priority="9" operator="notEqual">
      <formula>0</formula>
    </cfRule>
  </conditionalFormatting>
  <conditionalFormatting sqref="AB16">
    <cfRule type="cellIs" dxfId="18" priority="8" operator="notEqual">
      <formula>0</formula>
    </cfRule>
  </conditionalFormatting>
  <conditionalFormatting sqref="AB17:AB27">
    <cfRule type="cellIs" dxfId="17" priority="7" operator="notEqual">
      <formula>0</formula>
    </cfRule>
  </conditionalFormatting>
  <conditionalFormatting sqref="AB30:AB41">
    <cfRule type="cellIs" dxfId="16" priority="6" operator="notEqual">
      <formula>0</formula>
    </cfRule>
  </conditionalFormatting>
  <conditionalFormatting sqref="AB44:AB78">
    <cfRule type="cellIs" dxfId="15" priority="5" operator="notEqual">
      <formula>0</formula>
    </cfRule>
  </conditionalFormatting>
  <conditionalFormatting sqref="AB85:AB86">
    <cfRule type="cellIs" dxfId="14" priority="4" operator="notEqual">
      <formula>0</formula>
    </cfRule>
  </conditionalFormatting>
  <conditionalFormatting sqref="AB89:AB91">
    <cfRule type="cellIs" dxfId="13" priority="3" operator="notEqual">
      <formula>0</formula>
    </cfRule>
  </conditionalFormatting>
  <conditionalFormatting sqref="AB93:AB95">
    <cfRule type="cellIs" dxfId="12" priority="2" operator="notEqual">
      <formula>0</formula>
    </cfRule>
  </conditionalFormatting>
  <conditionalFormatting sqref="AB97:AB99">
    <cfRule type="cellIs" dxfId="11" priority="1" operator="notEqual">
      <formula>0</formula>
    </cfRule>
  </conditionalFormatting>
  <dataValidations count="2">
    <dataValidation allowBlank="1" showInputMessage="1" showErrorMessage="1" promptTitle="Categorías" sqref="B45:B47 B57:B59"/>
    <dataValidation errorStyle="warning" allowBlank="1" showInputMessage="1" showErrorMessage="1" errorTitle="EXCEDIDO" error="Mayor al 4% del Monto Financiado por FONDOEMPLEO" sqref="H30:Z30"/>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92D050"/>
  </sheetPr>
  <dimension ref="A1:P113"/>
  <sheetViews>
    <sheetView zoomScaleNormal="100" workbookViewId="0">
      <pane xSplit="2" ySplit="10" topLeftCell="C11" activePane="bottomRight" state="frozen"/>
      <selection activeCell="A9" sqref="A9"/>
      <selection pane="topRight" activeCell="C9" sqref="C9"/>
      <selection pane="bottomLeft" activeCell="A11" sqref="A11"/>
      <selection pane="bottomRight" activeCell="D20" sqref="D20"/>
    </sheetView>
  </sheetViews>
  <sheetFormatPr baseColWidth="10" defaultColWidth="11.42578125" defaultRowHeight="12.75" outlineLevelRow="1" x14ac:dyDescent="0.25"/>
  <cols>
    <col min="1" max="1" width="2.7109375" style="1322" customWidth="1"/>
    <col min="2" max="2" width="32.7109375" style="1339" customWidth="1"/>
    <col min="3" max="3" width="12.7109375" style="1293" customWidth="1"/>
    <col min="4" max="13" width="10.7109375" style="1339" customWidth="1"/>
    <col min="14" max="15" width="11.42578125" style="1322"/>
    <col min="16" max="16" width="11.7109375" style="1322" bestFit="1" customWidth="1"/>
    <col min="17" max="16384" width="11.42578125" style="1339"/>
  </cols>
  <sheetData>
    <row r="1" spans="1:16" s="839" customFormat="1" ht="16.5" x14ac:dyDescent="0.3">
      <c r="A1" s="1322"/>
      <c r="B1" s="1289"/>
      <c r="C1" s="1289"/>
      <c r="D1" s="1289"/>
      <c r="E1" s="1289"/>
      <c r="F1" s="1289"/>
      <c r="G1" s="1289"/>
      <c r="H1" s="1289"/>
      <c r="I1" s="1289"/>
      <c r="J1" s="1289"/>
      <c r="K1" s="1289"/>
      <c r="L1" s="1289"/>
      <c r="M1" s="1289"/>
      <c r="N1" s="1322"/>
      <c r="O1" s="1322"/>
      <c r="P1" s="1322"/>
    </row>
    <row r="2" spans="1:16" s="839" customFormat="1" ht="20.25" x14ac:dyDescent="0.3">
      <c r="A2" s="1322"/>
      <c r="B2" s="226" t="s">
        <v>49</v>
      </c>
      <c r="C2" s="219"/>
      <c r="D2" s="219"/>
      <c r="E2" s="1340"/>
      <c r="F2" s="226"/>
      <c r="G2" s="1341"/>
      <c r="H2" s="226" t="s">
        <v>305</v>
      </c>
      <c r="I2" s="1341"/>
      <c r="J2" s="1341"/>
      <c r="K2" s="1341"/>
      <c r="L2" s="1341"/>
      <c r="M2" s="1289"/>
      <c r="N2" s="1322"/>
      <c r="O2" s="1322"/>
      <c r="P2" s="1322"/>
    </row>
    <row r="3" spans="1:16" s="839" customFormat="1" ht="16.5" x14ac:dyDescent="0.3">
      <c r="A3" s="1322"/>
      <c r="B3" s="1342"/>
      <c r="C3" s="1290"/>
      <c r="D3" s="1290"/>
      <c r="E3" s="1343"/>
      <c r="F3" s="1343"/>
      <c r="G3" s="1343"/>
      <c r="H3" s="1343"/>
      <c r="I3" s="1343"/>
      <c r="J3" s="1343"/>
      <c r="K3" s="1343"/>
      <c r="L3" s="1343"/>
      <c r="M3" s="1289"/>
      <c r="N3" s="1322"/>
      <c r="O3" s="1322"/>
      <c r="P3" s="1322"/>
    </row>
    <row r="4" spans="1:16" s="839" customFormat="1" ht="16.5" x14ac:dyDescent="0.3">
      <c r="A4" s="1322"/>
      <c r="B4" s="2103" t="s">
        <v>834</v>
      </c>
      <c r="C4" s="2104"/>
      <c r="D4" s="2104"/>
      <c r="E4" s="2104"/>
      <c r="F4" s="2104"/>
      <c r="G4" s="2104"/>
      <c r="H4" s="2104"/>
      <c r="I4" s="2104"/>
      <c r="J4" s="2104"/>
      <c r="K4" s="2104"/>
      <c r="L4" s="2104"/>
      <c r="M4" s="1289"/>
      <c r="N4" s="1322"/>
      <c r="O4" s="1322"/>
      <c r="P4" s="1322"/>
    </row>
    <row r="5" spans="1:16" s="839" customFormat="1" ht="17.25" thickBot="1" x14ac:dyDescent="0.35">
      <c r="A5" s="1322"/>
      <c r="B5" s="2105"/>
      <c r="C5" s="2105"/>
      <c r="D5" s="2105"/>
      <c r="E5" s="2105"/>
      <c r="F5" s="2105"/>
      <c r="G5" s="2105"/>
      <c r="H5" s="2105"/>
      <c r="I5" s="2105"/>
      <c r="J5" s="2105"/>
      <c r="K5" s="2105"/>
      <c r="L5" s="2105"/>
      <c r="M5" s="1291"/>
      <c r="N5" s="1322"/>
      <c r="O5" s="1322"/>
      <c r="P5" s="1322"/>
    </row>
    <row r="6" spans="1:16" s="839" customFormat="1" x14ac:dyDescent="0.25">
      <c r="A6" s="1322"/>
      <c r="B6" s="1286" t="s">
        <v>387</v>
      </c>
      <c r="C6" s="2106" t="str">
        <f>+'INFORMACION GENERAL PROYECTO'!D6</f>
        <v>[TÍTULO DEL PROYECTO]</v>
      </c>
      <c r="D6" s="2106"/>
      <c r="E6" s="2106"/>
      <c r="F6" s="2106"/>
      <c r="G6" s="2106"/>
      <c r="H6" s="2106"/>
      <c r="I6" s="2106"/>
      <c r="J6" s="2106"/>
      <c r="K6" s="2106"/>
      <c r="L6" s="2106"/>
      <c r="M6" s="2107"/>
      <c r="N6" s="1322"/>
      <c r="O6" s="1322"/>
      <c r="P6" s="1322"/>
    </row>
    <row r="7" spans="1:16" s="839" customFormat="1" x14ac:dyDescent="0.25">
      <c r="A7" s="1322"/>
      <c r="B7" s="1287" t="s">
        <v>388</v>
      </c>
      <c r="C7" s="2100" t="str">
        <f>+'INFORMACION GENERAL PROYECTO'!B12</f>
        <v>[INSTITUCIÓN EJECUTORA]</v>
      </c>
      <c r="D7" s="2100"/>
      <c r="E7" s="2100"/>
      <c r="F7" s="2100"/>
      <c r="G7" s="2100"/>
      <c r="H7" s="2100"/>
      <c r="I7" s="2100"/>
      <c r="J7" s="2100"/>
      <c r="K7" s="2100"/>
      <c r="L7" s="2100"/>
      <c r="M7" s="2101"/>
      <c r="N7" s="1322"/>
      <c r="O7" s="1322"/>
      <c r="P7" s="1322"/>
    </row>
    <row r="8" spans="1:16" s="839" customFormat="1" ht="14.25" thickBot="1" x14ac:dyDescent="0.3">
      <c r="A8" s="1322"/>
      <c r="B8" s="1288" t="s">
        <v>405</v>
      </c>
      <c r="C8" s="2007">
        <f>+'INFORMACION GENERAL PROYECTO'!H7</f>
        <v>0</v>
      </c>
      <c r="D8" s="2008"/>
      <c r="E8" s="2008"/>
      <c r="F8" s="2064"/>
      <c r="G8" s="2009" t="s">
        <v>391</v>
      </c>
      <c r="H8" s="2009"/>
      <c r="I8" s="2009"/>
      <c r="J8" s="2010">
        <f>+'INFORMACION GENERAL PROYECTO'!H24</f>
        <v>28.931506849315067</v>
      </c>
      <c r="K8" s="2011"/>
      <c r="L8" s="2011"/>
      <c r="M8" s="2102"/>
      <c r="N8" s="1322"/>
      <c r="O8" s="1322"/>
      <c r="P8" s="1322"/>
    </row>
    <row r="9" spans="1:16" s="839" customFormat="1" ht="17.25" thickBot="1" x14ac:dyDescent="0.35">
      <c r="A9" s="1322"/>
      <c r="B9" s="1291"/>
      <c r="C9" s="1291"/>
      <c r="D9" s="1291"/>
      <c r="E9" s="1291"/>
      <c r="F9" s="1291"/>
      <c r="G9" s="1291"/>
      <c r="H9" s="1291"/>
      <c r="I9" s="1291"/>
      <c r="J9" s="1291"/>
      <c r="K9" s="1291"/>
      <c r="L9" s="1291"/>
      <c r="M9" s="1291"/>
      <c r="N9" s="1322"/>
      <c r="O9" s="1322"/>
      <c r="P9" s="1322"/>
    </row>
    <row r="10" spans="1:16" ht="25.5" x14ac:dyDescent="0.25">
      <c r="B10" s="1250" t="s">
        <v>720</v>
      </c>
      <c r="C10" s="1251" t="s">
        <v>406</v>
      </c>
      <c r="D10" s="1321" t="s">
        <v>236</v>
      </c>
      <c r="E10" s="1321" t="s">
        <v>237</v>
      </c>
      <c r="F10" s="1321" t="s">
        <v>238</v>
      </c>
      <c r="G10" s="1321" t="s">
        <v>241</v>
      </c>
      <c r="H10" s="1321" t="s">
        <v>242</v>
      </c>
      <c r="I10" s="1321" t="s">
        <v>243</v>
      </c>
      <c r="J10" s="1321" t="s">
        <v>244</v>
      </c>
      <c r="K10" s="1321" t="s">
        <v>245</v>
      </c>
      <c r="L10" s="1321" t="s">
        <v>246</v>
      </c>
      <c r="M10" s="1253" t="s">
        <v>247</v>
      </c>
    </row>
    <row r="11" spans="1:16" ht="13.5" x14ac:dyDescent="0.25">
      <c r="B11" s="1254" t="s">
        <v>248</v>
      </c>
      <c r="C11" s="1255"/>
      <c r="D11" s="1256">
        <f t="shared" ref="D11:M11" si="0">+D12+D17</f>
        <v>0</v>
      </c>
      <c r="E11" s="1256">
        <f t="shared" si="0"/>
        <v>0</v>
      </c>
      <c r="F11" s="1256">
        <f t="shared" si="0"/>
        <v>0</v>
      </c>
      <c r="G11" s="1256">
        <f t="shared" si="0"/>
        <v>0</v>
      </c>
      <c r="H11" s="1256">
        <f t="shared" si="0"/>
        <v>0</v>
      </c>
      <c r="I11" s="1256">
        <f t="shared" si="0"/>
        <v>0</v>
      </c>
      <c r="J11" s="1256">
        <f t="shared" si="0"/>
        <v>0</v>
      </c>
      <c r="K11" s="1256">
        <f t="shared" si="0"/>
        <v>0</v>
      </c>
      <c r="L11" s="1256">
        <f t="shared" si="0"/>
        <v>0</v>
      </c>
      <c r="M11" s="1257">
        <f t="shared" si="0"/>
        <v>0</v>
      </c>
      <c r="P11" s="1358"/>
    </row>
    <row r="12" spans="1:16" ht="13.5" x14ac:dyDescent="0.25">
      <c r="B12" s="1302" t="s">
        <v>249</v>
      </c>
      <c r="C12" s="1258"/>
      <c r="D12" s="1259">
        <f t="shared" ref="D12:M12" si="1">+SUM(D13:D16)</f>
        <v>0</v>
      </c>
      <c r="E12" s="1259">
        <f t="shared" si="1"/>
        <v>0</v>
      </c>
      <c r="F12" s="1259">
        <f t="shared" si="1"/>
        <v>0</v>
      </c>
      <c r="G12" s="1259">
        <f t="shared" si="1"/>
        <v>0</v>
      </c>
      <c r="H12" s="1259">
        <f t="shared" si="1"/>
        <v>0</v>
      </c>
      <c r="I12" s="1259">
        <f t="shared" si="1"/>
        <v>0</v>
      </c>
      <c r="J12" s="1259">
        <f t="shared" si="1"/>
        <v>0</v>
      </c>
      <c r="K12" s="1259">
        <f t="shared" si="1"/>
        <v>0</v>
      </c>
      <c r="L12" s="1259">
        <f t="shared" si="1"/>
        <v>0</v>
      </c>
      <c r="M12" s="1260">
        <f t="shared" si="1"/>
        <v>0</v>
      </c>
    </row>
    <row r="13" spans="1:16" ht="13.5" x14ac:dyDescent="0.25">
      <c r="B13" s="1261" t="s">
        <v>715</v>
      </c>
      <c r="C13" s="1262"/>
      <c r="D13" s="1263">
        <f>+'PRESUPUESTO COMPONENTE FUENTES'!AM12-'PRESUPUESTO COMPONENTE FUENTES'!AH12</f>
        <v>0</v>
      </c>
      <c r="E13" s="1263">
        <f>+'PRESUPUESTO COMPONENTE FUENTES'!AN12-'PRESUPUESTO COMPONENTE FUENTES'!AI12</f>
        <v>0</v>
      </c>
      <c r="F13" s="1263">
        <f>+'PRESUPUESTO COMPONENTE FUENTES'!AO12-'PRESUPUESTO COMPONENTE FUENTES'!AJ12</f>
        <v>0</v>
      </c>
      <c r="G13" s="1263"/>
      <c r="H13" s="1263"/>
      <c r="I13" s="1263"/>
      <c r="J13" s="1263"/>
      <c r="K13" s="1263"/>
      <c r="L13" s="1263"/>
      <c r="M13" s="1264"/>
      <c r="P13" s="1358"/>
    </row>
    <row r="14" spans="1:16" ht="13.5" x14ac:dyDescent="0.25">
      <c r="B14" s="1261" t="s">
        <v>716</v>
      </c>
      <c r="C14" s="1262"/>
      <c r="D14" s="1263">
        <f>+'PRESUPUESTO COMPONENTE FUENTES'!AM13-'PRESUPUESTO COMPONENTE FUENTES'!AH13</f>
        <v>0</v>
      </c>
      <c r="E14" s="1263">
        <f>+'PRESUPUESTO COMPONENTE FUENTES'!AN13-'PRESUPUESTO COMPONENTE FUENTES'!AI13</f>
        <v>0</v>
      </c>
      <c r="F14" s="1263">
        <f>+'PRESUPUESTO COMPONENTE FUENTES'!AO13-'PRESUPUESTO COMPONENTE FUENTES'!AJ13</f>
        <v>0</v>
      </c>
      <c r="G14" s="1263"/>
      <c r="H14" s="1263"/>
      <c r="I14" s="1263"/>
      <c r="J14" s="1263"/>
      <c r="K14" s="1263"/>
      <c r="L14" s="1263"/>
      <c r="M14" s="1264"/>
    </row>
    <row r="15" spans="1:16" ht="13.5" x14ac:dyDescent="0.25">
      <c r="B15" s="1261" t="s">
        <v>717</v>
      </c>
      <c r="C15" s="1262"/>
      <c r="D15" s="1263">
        <f>+'PRESUPUESTO COMPONENTE FUENTES'!AM14-'PRESUPUESTO COMPONENTE FUENTES'!AH14</f>
        <v>0</v>
      </c>
      <c r="E15" s="1263">
        <f>+'PRESUPUESTO COMPONENTE FUENTES'!AN14-'PRESUPUESTO COMPONENTE FUENTES'!AI14</f>
        <v>0</v>
      </c>
      <c r="F15" s="1263">
        <f>+'PRESUPUESTO COMPONENTE FUENTES'!AO14-'PRESUPUESTO COMPONENTE FUENTES'!AJ14</f>
        <v>0</v>
      </c>
      <c r="G15" s="1263"/>
      <c r="H15" s="1263"/>
      <c r="I15" s="1263"/>
      <c r="J15" s="1263"/>
      <c r="K15" s="1263"/>
      <c r="L15" s="1263"/>
      <c r="M15" s="1264"/>
    </row>
    <row r="16" spans="1:16" ht="13.5" x14ac:dyDescent="0.25">
      <c r="B16" s="1261" t="s">
        <v>718</v>
      </c>
      <c r="C16" s="1262"/>
      <c r="D16" s="1263">
        <f>+'PRESUPUESTO COMPONENTE FUENTES'!AM15-'PRESUPUESTO COMPONENTE FUENTES'!AH15</f>
        <v>0</v>
      </c>
      <c r="E16" s="1263">
        <f>+'PRESUPUESTO COMPONENTE FUENTES'!AN15-'PRESUPUESTO COMPONENTE FUENTES'!AI15</f>
        <v>0</v>
      </c>
      <c r="F16" s="1263">
        <f>+'PRESUPUESTO COMPONENTE FUENTES'!AO15-'PRESUPUESTO COMPONENTE FUENTES'!AJ15</f>
        <v>0</v>
      </c>
      <c r="G16" s="1263"/>
      <c r="H16" s="1263"/>
      <c r="I16" s="1263"/>
      <c r="J16" s="1263"/>
      <c r="K16" s="1263"/>
      <c r="L16" s="1263"/>
      <c r="M16" s="1264"/>
    </row>
    <row r="17" spans="2:14" ht="13.5" x14ac:dyDescent="0.25">
      <c r="B17" s="1302" t="s">
        <v>250</v>
      </c>
      <c r="C17" s="1258"/>
      <c r="D17" s="1259">
        <f t="shared" ref="D17:M17" si="2">+D18</f>
        <v>0</v>
      </c>
      <c r="E17" s="1259">
        <f t="shared" si="2"/>
        <v>0</v>
      </c>
      <c r="F17" s="1259">
        <f t="shared" si="2"/>
        <v>0</v>
      </c>
      <c r="G17" s="1259">
        <f t="shared" si="2"/>
        <v>0</v>
      </c>
      <c r="H17" s="1259">
        <f t="shared" si="2"/>
        <v>0</v>
      </c>
      <c r="I17" s="1259">
        <f t="shared" si="2"/>
        <v>0</v>
      </c>
      <c r="J17" s="1259">
        <f t="shared" si="2"/>
        <v>0</v>
      </c>
      <c r="K17" s="1259">
        <f t="shared" si="2"/>
        <v>0</v>
      </c>
      <c r="L17" s="1259">
        <f t="shared" si="2"/>
        <v>0</v>
      </c>
      <c r="M17" s="1260">
        <f t="shared" si="2"/>
        <v>0</v>
      </c>
      <c r="N17" s="1464"/>
    </row>
    <row r="18" spans="2:14" ht="13.5" x14ac:dyDescent="0.25">
      <c r="B18" s="1261" t="s">
        <v>719</v>
      </c>
      <c r="C18" s="1262"/>
      <c r="D18" s="1263">
        <f>+'PRESUPUESTO COMPONENTE FUENTES'!AM16+'PRESUPUESTO COMPONENTE FUENTES'!AM17+'PRESUPUESTO COMPONENTE FUENTES'!AM18+'PRESUPUESTO COMPONENTE FUENTES'!AM19-'PRESUPUESTO COMPONENTE FUENTES'!AH16-'PRESUPUESTO COMPONENTE FUENTES'!AH17+'PRESUPUESTO COMPONENTE FUENTES'!G18</f>
        <v>0</v>
      </c>
      <c r="E18" s="1263">
        <f>+'PRESUPUESTO COMPONENTE FUENTES'!AN16+'PRESUPUESTO COMPONENTE FUENTES'!AN17+'PRESUPUESTO COMPONENTE FUENTES'!AN18+'PRESUPUESTO COMPONENTE FUENTES'!AN19-'PRESUPUESTO COMPONENTE FUENTES'!AI16-'PRESUPUESTO COMPONENTE FUENTES'!AI17</f>
        <v>0</v>
      </c>
      <c r="F18" s="1263">
        <f>+'PRESUPUESTO COMPONENTE FUENTES'!AO16+'PRESUPUESTO COMPONENTE FUENTES'!AO17+'PRESUPUESTO COMPONENTE FUENTES'!AO18+'PRESUPUESTO COMPONENTE FUENTES'!AO19-'PRESUPUESTO COMPONENTE FUENTES'!AJ16-'PRESUPUESTO COMPONENTE FUENTES'!AJ17</f>
        <v>0</v>
      </c>
      <c r="G18" s="1263"/>
      <c r="H18" s="1263"/>
      <c r="I18" s="1263"/>
      <c r="J18" s="1263"/>
      <c r="K18" s="1263"/>
      <c r="L18" s="1263"/>
      <c r="M18" s="1264"/>
    </row>
    <row r="19" spans="2:14" ht="13.5" x14ac:dyDescent="0.25">
      <c r="B19" s="1265" t="s">
        <v>824</v>
      </c>
      <c r="C19" s="1255"/>
      <c r="D19" s="1256">
        <f>+D20+D24</f>
        <v>0</v>
      </c>
      <c r="E19" s="1256">
        <f t="shared" ref="E19:M19" si="3">+E20+E24</f>
        <v>0</v>
      </c>
      <c r="F19" s="1256">
        <f t="shared" si="3"/>
        <v>0</v>
      </c>
      <c r="G19" s="1256">
        <f t="shared" si="3"/>
        <v>0</v>
      </c>
      <c r="H19" s="1256">
        <f t="shared" si="3"/>
        <v>0</v>
      </c>
      <c r="I19" s="1256">
        <f t="shared" si="3"/>
        <v>0</v>
      </c>
      <c r="J19" s="1256">
        <f t="shared" si="3"/>
        <v>0</v>
      </c>
      <c r="K19" s="1256">
        <f t="shared" si="3"/>
        <v>0</v>
      </c>
      <c r="L19" s="1256">
        <f t="shared" si="3"/>
        <v>0</v>
      </c>
      <c r="M19" s="1257">
        <f t="shared" si="3"/>
        <v>0</v>
      </c>
    </row>
    <row r="20" spans="2:14" ht="13.5" x14ac:dyDescent="0.25">
      <c r="B20" s="1266" t="str">
        <f>+'INFORMACION GENERAL PROYECTO'!B37</f>
        <v>[Producto/Servicio 1]</v>
      </c>
      <c r="C20" s="1267"/>
      <c r="D20" s="1268">
        <f>+D21*D22*D23</f>
        <v>0</v>
      </c>
      <c r="E20" s="1268">
        <f t="shared" ref="E20:M20" si="4">+E21*E22*E23</f>
        <v>0</v>
      </c>
      <c r="F20" s="1268">
        <f t="shared" si="4"/>
        <v>0</v>
      </c>
      <c r="G20" s="1268">
        <f t="shared" si="4"/>
        <v>0</v>
      </c>
      <c r="H20" s="1268">
        <f t="shared" si="4"/>
        <v>0</v>
      </c>
      <c r="I20" s="1268">
        <f t="shared" si="4"/>
        <v>0</v>
      </c>
      <c r="J20" s="1268">
        <f t="shared" si="4"/>
        <v>0</v>
      </c>
      <c r="K20" s="1268">
        <f t="shared" si="4"/>
        <v>0</v>
      </c>
      <c r="L20" s="1268">
        <f t="shared" si="4"/>
        <v>0</v>
      </c>
      <c r="M20" s="1269">
        <f t="shared" si="4"/>
        <v>0</v>
      </c>
    </row>
    <row r="21" spans="2:14" ht="13.5" outlineLevel="1" x14ac:dyDescent="0.25">
      <c r="B21" s="1270" t="s">
        <v>721</v>
      </c>
      <c r="C21" s="1241" t="s">
        <v>448</v>
      </c>
      <c r="D21" s="1242"/>
      <c r="E21" s="1242"/>
      <c r="F21" s="1242"/>
      <c r="G21" s="1242"/>
      <c r="H21" s="1242"/>
      <c r="I21" s="1242"/>
      <c r="J21" s="1242"/>
      <c r="K21" s="1242"/>
      <c r="L21" s="1242"/>
      <c r="M21" s="1243"/>
    </row>
    <row r="22" spans="2:14" ht="13.5" outlineLevel="1" x14ac:dyDescent="0.25">
      <c r="B22" s="1270" t="s">
        <v>722</v>
      </c>
      <c r="C22" s="1241" t="s">
        <v>448</v>
      </c>
      <c r="D22" s="1242"/>
      <c r="E22" s="1242"/>
      <c r="F22" s="1242"/>
      <c r="G22" s="1242"/>
      <c r="H22" s="1242"/>
      <c r="I22" s="1242"/>
      <c r="J22" s="1242"/>
      <c r="K22" s="1242"/>
      <c r="L22" s="1242"/>
      <c r="M22" s="1243"/>
    </row>
    <row r="23" spans="2:14" ht="13.5" outlineLevel="1" x14ac:dyDescent="0.25">
      <c r="B23" s="1270" t="s">
        <v>814</v>
      </c>
      <c r="C23" s="1241" t="s">
        <v>448</v>
      </c>
      <c r="D23" s="1244"/>
      <c r="E23" s="1244"/>
      <c r="F23" s="1244"/>
      <c r="G23" s="1244"/>
      <c r="H23" s="1244"/>
      <c r="I23" s="1244"/>
      <c r="J23" s="1244"/>
      <c r="K23" s="1244"/>
      <c r="L23" s="1244"/>
      <c r="M23" s="1245"/>
    </row>
    <row r="24" spans="2:14" ht="13.5" x14ac:dyDescent="0.25">
      <c r="B24" s="1266" t="str">
        <f>+'INFORMACION GENERAL PROYECTO'!B38</f>
        <v>[Producto/Servicio 2]</v>
      </c>
      <c r="C24" s="1271"/>
      <c r="D24" s="1268">
        <f>+D25*D26*D27</f>
        <v>0</v>
      </c>
      <c r="E24" s="1268">
        <f t="shared" ref="E24:M24" si="5">+E25*E26*E27</f>
        <v>0</v>
      </c>
      <c r="F24" s="1268">
        <f t="shared" si="5"/>
        <v>0</v>
      </c>
      <c r="G24" s="1268">
        <f t="shared" si="5"/>
        <v>0</v>
      </c>
      <c r="H24" s="1268">
        <f t="shared" si="5"/>
        <v>0</v>
      </c>
      <c r="I24" s="1268">
        <f t="shared" si="5"/>
        <v>0</v>
      </c>
      <c r="J24" s="1268">
        <f t="shared" si="5"/>
        <v>0</v>
      </c>
      <c r="K24" s="1268">
        <f t="shared" si="5"/>
        <v>0</v>
      </c>
      <c r="L24" s="1268">
        <f t="shared" si="5"/>
        <v>0</v>
      </c>
      <c r="M24" s="1269">
        <f t="shared" si="5"/>
        <v>0</v>
      </c>
    </row>
    <row r="25" spans="2:14" ht="13.5" outlineLevel="1" x14ac:dyDescent="0.25">
      <c r="B25" s="1270" t="s">
        <v>721</v>
      </c>
      <c r="C25" s="1241" t="s">
        <v>448</v>
      </c>
      <c r="D25" s="1246"/>
      <c r="E25" s="1246"/>
      <c r="F25" s="1246"/>
      <c r="G25" s="1246"/>
      <c r="H25" s="1246"/>
      <c r="I25" s="1246"/>
      <c r="J25" s="1246"/>
      <c r="K25" s="1246"/>
      <c r="L25" s="1246"/>
      <c r="M25" s="1247"/>
    </row>
    <row r="26" spans="2:14" ht="13.5" outlineLevel="1" x14ac:dyDescent="0.25">
      <c r="B26" s="1270" t="s">
        <v>722</v>
      </c>
      <c r="C26" s="1241" t="s">
        <v>448</v>
      </c>
      <c r="D26" s="1246"/>
      <c r="E26" s="1246"/>
      <c r="F26" s="1246"/>
      <c r="G26" s="1246"/>
      <c r="H26" s="1246"/>
      <c r="I26" s="1246"/>
      <c r="J26" s="1246"/>
      <c r="K26" s="1246"/>
      <c r="L26" s="1246"/>
      <c r="M26" s="1247"/>
    </row>
    <row r="27" spans="2:14" ht="13.5" outlineLevel="1" x14ac:dyDescent="0.25">
      <c r="B27" s="1270" t="s">
        <v>814</v>
      </c>
      <c r="C27" s="1241" t="s">
        <v>448</v>
      </c>
      <c r="D27" s="1244"/>
      <c r="E27" s="1244"/>
      <c r="F27" s="1244"/>
      <c r="G27" s="1244"/>
      <c r="H27" s="1244"/>
      <c r="I27" s="1244"/>
      <c r="J27" s="1244"/>
      <c r="K27" s="1244"/>
      <c r="L27" s="1244"/>
      <c r="M27" s="1245"/>
    </row>
    <row r="28" spans="2:14" ht="13.5" x14ac:dyDescent="0.25">
      <c r="B28" s="1265" t="s">
        <v>825</v>
      </c>
      <c r="C28" s="1255"/>
      <c r="D28" s="1256">
        <f>+D29+D33</f>
        <v>0</v>
      </c>
      <c r="E28" s="1256">
        <f t="shared" ref="E28:M28" si="6">+E29+E33</f>
        <v>0</v>
      </c>
      <c r="F28" s="1256">
        <f t="shared" si="6"/>
        <v>0</v>
      </c>
      <c r="G28" s="1256">
        <f t="shared" si="6"/>
        <v>0</v>
      </c>
      <c r="H28" s="1256">
        <f t="shared" si="6"/>
        <v>0</v>
      </c>
      <c r="I28" s="1256">
        <f t="shared" si="6"/>
        <v>0</v>
      </c>
      <c r="J28" s="1256">
        <f t="shared" si="6"/>
        <v>0</v>
      </c>
      <c r="K28" s="1256">
        <f t="shared" si="6"/>
        <v>0</v>
      </c>
      <c r="L28" s="1256">
        <f t="shared" si="6"/>
        <v>0</v>
      </c>
      <c r="M28" s="1257">
        <f t="shared" si="6"/>
        <v>0</v>
      </c>
    </row>
    <row r="29" spans="2:14" ht="13.5" x14ac:dyDescent="0.25">
      <c r="B29" s="1266" t="str">
        <f>+'INFORMACION GENERAL PROYECTO'!B37</f>
        <v>[Producto/Servicio 1]</v>
      </c>
      <c r="C29" s="1267"/>
      <c r="D29" s="1268">
        <f>+D30*D31*D32</f>
        <v>0</v>
      </c>
      <c r="E29" s="1268">
        <f t="shared" ref="E29:M29" si="7">+E30*E31*E32</f>
        <v>0</v>
      </c>
      <c r="F29" s="1268">
        <f t="shared" si="7"/>
        <v>0</v>
      </c>
      <c r="G29" s="1268">
        <f t="shared" si="7"/>
        <v>0</v>
      </c>
      <c r="H29" s="1268">
        <f t="shared" si="7"/>
        <v>0</v>
      </c>
      <c r="I29" s="1268">
        <f t="shared" si="7"/>
        <v>0</v>
      </c>
      <c r="J29" s="1268">
        <f t="shared" si="7"/>
        <v>0</v>
      </c>
      <c r="K29" s="1268">
        <f t="shared" si="7"/>
        <v>0</v>
      </c>
      <c r="L29" s="1268">
        <f t="shared" si="7"/>
        <v>0</v>
      </c>
      <c r="M29" s="1269">
        <f t="shared" si="7"/>
        <v>0</v>
      </c>
    </row>
    <row r="30" spans="2:14" ht="13.5" outlineLevel="1" x14ac:dyDescent="0.25">
      <c r="B30" s="1270" t="s">
        <v>721</v>
      </c>
      <c r="C30" s="1241" t="s">
        <v>448</v>
      </c>
      <c r="D30" s="1242"/>
      <c r="E30" s="1242"/>
      <c r="F30" s="1242"/>
      <c r="G30" s="1242"/>
      <c r="H30" s="1242"/>
      <c r="I30" s="1242"/>
      <c r="J30" s="1242"/>
      <c r="K30" s="1242"/>
      <c r="L30" s="1242"/>
      <c r="M30" s="1243"/>
    </row>
    <row r="31" spans="2:14" ht="13.5" outlineLevel="1" x14ac:dyDescent="0.25">
      <c r="B31" s="1270" t="s">
        <v>722</v>
      </c>
      <c r="C31" s="1241" t="s">
        <v>448</v>
      </c>
      <c r="D31" s="1242"/>
      <c r="E31" s="1242"/>
      <c r="F31" s="1242"/>
      <c r="G31" s="1242"/>
      <c r="H31" s="1242"/>
      <c r="I31" s="1242"/>
      <c r="J31" s="1242"/>
      <c r="K31" s="1242"/>
      <c r="L31" s="1242"/>
      <c r="M31" s="1243"/>
    </row>
    <row r="32" spans="2:14" ht="13.5" outlineLevel="1" x14ac:dyDescent="0.25">
      <c r="B32" s="1270" t="s">
        <v>814</v>
      </c>
      <c r="C32" s="1241" t="s">
        <v>448</v>
      </c>
      <c r="D32" s="1244"/>
      <c r="E32" s="1244"/>
      <c r="F32" s="1244"/>
      <c r="G32" s="1244"/>
      <c r="H32" s="1244"/>
      <c r="I32" s="1244"/>
      <c r="J32" s="1244"/>
      <c r="K32" s="1244"/>
      <c r="L32" s="1244"/>
      <c r="M32" s="1245"/>
    </row>
    <row r="33" spans="2:13" ht="13.5" x14ac:dyDescent="0.25">
      <c r="B33" s="1266" t="str">
        <f>+'INFORMACION GENERAL PROYECTO'!B38</f>
        <v>[Producto/Servicio 2]</v>
      </c>
      <c r="C33" s="1271"/>
      <c r="D33" s="1268">
        <f>+D34*D35*D36</f>
        <v>0</v>
      </c>
      <c r="E33" s="1268">
        <f t="shared" ref="E33:M33" si="8">+E34*E35*E36</f>
        <v>0</v>
      </c>
      <c r="F33" s="1268">
        <f t="shared" si="8"/>
        <v>0</v>
      </c>
      <c r="G33" s="1268">
        <f t="shared" si="8"/>
        <v>0</v>
      </c>
      <c r="H33" s="1268">
        <f t="shared" si="8"/>
        <v>0</v>
      </c>
      <c r="I33" s="1268">
        <f t="shared" si="8"/>
        <v>0</v>
      </c>
      <c r="J33" s="1268">
        <f t="shared" si="8"/>
        <v>0</v>
      </c>
      <c r="K33" s="1268">
        <f t="shared" si="8"/>
        <v>0</v>
      </c>
      <c r="L33" s="1268">
        <f t="shared" si="8"/>
        <v>0</v>
      </c>
      <c r="M33" s="1269">
        <f t="shared" si="8"/>
        <v>0</v>
      </c>
    </row>
    <row r="34" spans="2:13" ht="13.5" outlineLevel="1" x14ac:dyDescent="0.25">
      <c r="B34" s="1270" t="s">
        <v>721</v>
      </c>
      <c r="C34" s="1241" t="s">
        <v>448</v>
      </c>
      <c r="D34" s="1242"/>
      <c r="E34" s="1242"/>
      <c r="F34" s="1242"/>
      <c r="G34" s="1242"/>
      <c r="H34" s="1242"/>
      <c r="I34" s="1242"/>
      <c r="J34" s="1242"/>
      <c r="K34" s="1242"/>
      <c r="L34" s="1242"/>
      <c r="M34" s="1243"/>
    </row>
    <row r="35" spans="2:13" ht="13.5" outlineLevel="1" x14ac:dyDescent="0.25">
      <c r="B35" s="1270" t="s">
        <v>722</v>
      </c>
      <c r="C35" s="1241" t="s">
        <v>448</v>
      </c>
      <c r="D35" s="1242"/>
      <c r="E35" s="1242"/>
      <c r="F35" s="1242"/>
      <c r="G35" s="1242"/>
      <c r="H35" s="1242"/>
      <c r="I35" s="1242"/>
      <c r="J35" s="1242"/>
      <c r="K35" s="1242"/>
      <c r="L35" s="1242"/>
      <c r="M35" s="1243"/>
    </row>
    <row r="36" spans="2:13" ht="13.5" outlineLevel="1" x14ac:dyDescent="0.25">
      <c r="B36" s="1270" t="s">
        <v>814</v>
      </c>
      <c r="C36" s="1241" t="s">
        <v>448</v>
      </c>
      <c r="D36" s="1244"/>
      <c r="E36" s="1244"/>
      <c r="F36" s="1244"/>
      <c r="G36" s="1244"/>
      <c r="H36" s="1244"/>
      <c r="I36" s="1244"/>
      <c r="J36" s="1244"/>
      <c r="K36" s="1244"/>
      <c r="L36" s="1244"/>
      <c r="M36" s="1245"/>
    </row>
    <row r="37" spans="2:13" ht="13.5" x14ac:dyDescent="0.25">
      <c r="B37" s="1302" t="s">
        <v>826</v>
      </c>
      <c r="C37" s="1258"/>
      <c r="D37" s="1259">
        <f t="shared" ref="D37:M37" si="9">D19-D28</f>
        <v>0</v>
      </c>
      <c r="E37" s="1259">
        <f>E19-E28</f>
        <v>0</v>
      </c>
      <c r="F37" s="1259">
        <f t="shared" si="9"/>
        <v>0</v>
      </c>
      <c r="G37" s="1259">
        <f t="shared" si="9"/>
        <v>0</v>
      </c>
      <c r="H37" s="1259">
        <f t="shared" si="9"/>
        <v>0</v>
      </c>
      <c r="I37" s="1259">
        <f t="shared" si="9"/>
        <v>0</v>
      </c>
      <c r="J37" s="1259">
        <f t="shared" si="9"/>
        <v>0</v>
      </c>
      <c r="K37" s="1259">
        <f t="shared" si="9"/>
        <v>0</v>
      </c>
      <c r="L37" s="1259">
        <f t="shared" si="9"/>
        <v>0</v>
      </c>
      <c r="M37" s="1260">
        <f t="shared" si="9"/>
        <v>0</v>
      </c>
    </row>
    <row r="38" spans="2:13" ht="13.5" x14ac:dyDescent="0.25">
      <c r="B38" s="1254" t="s">
        <v>827</v>
      </c>
      <c r="C38" s="1255"/>
      <c r="D38" s="1256">
        <f>+D39+D42</f>
        <v>0</v>
      </c>
      <c r="E38" s="1256">
        <f t="shared" ref="E38:M38" si="10">+E39+E42</f>
        <v>0</v>
      </c>
      <c r="F38" s="1256">
        <f t="shared" si="10"/>
        <v>0</v>
      </c>
      <c r="G38" s="1256">
        <f t="shared" si="10"/>
        <v>0</v>
      </c>
      <c r="H38" s="1256">
        <f t="shared" si="10"/>
        <v>0</v>
      </c>
      <c r="I38" s="1256">
        <f t="shared" si="10"/>
        <v>0</v>
      </c>
      <c r="J38" s="1256">
        <f t="shared" si="10"/>
        <v>0</v>
      </c>
      <c r="K38" s="1256">
        <f t="shared" si="10"/>
        <v>0</v>
      </c>
      <c r="L38" s="1256">
        <f t="shared" si="10"/>
        <v>0</v>
      </c>
      <c r="M38" s="1257">
        <f t="shared" si="10"/>
        <v>0</v>
      </c>
    </row>
    <row r="39" spans="2:13" ht="13.5" x14ac:dyDescent="0.25">
      <c r="B39" s="1266" t="str">
        <f>+'INFORMACION GENERAL PROYECTO'!B37</f>
        <v>[Producto/Servicio 1]</v>
      </c>
      <c r="C39" s="1267"/>
      <c r="D39" s="1268">
        <f>+D40*D41</f>
        <v>0</v>
      </c>
      <c r="E39" s="1268">
        <f t="shared" ref="E39:M39" si="11">+E40*E41</f>
        <v>0</v>
      </c>
      <c r="F39" s="1268">
        <f t="shared" si="11"/>
        <v>0</v>
      </c>
      <c r="G39" s="1268">
        <f t="shared" si="11"/>
        <v>0</v>
      </c>
      <c r="H39" s="1268">
        <f t="shared" si="11"/>
        <v>0</v>
      </c>
      <c r="I39" s="1268">
        <f t="shared" si="11"/>
        <v>0</v>
      </c>
      <c r="J39" s="1268">
        <f t="shared" si="11"/>
        <v>0</v>
      </c>
      <c r="K39" s="1268">
        <f t="shared" si="11"/>
        <v>0</v>
      </c>
      <c r="L39" s="1268">
        <f t="shared" si="11"/>
        <v>0</v>
      </c>
      <c r="M39" s="1269">
        <f t="shared" si="11"/>
        <v>0</v>
      </c>
    </row>
    <row r="40" spans="2:13" ht="13.5" outlineLevel="1" x14ac:dyDescent="0.25">
      <c r="B40" s="1270" t="s">
        <v>721</v>
      </c>
      <c r="C40" s="1241" t="s">
        <v>448</v>
      </c>
      <c r="D40" s="1242"/>
      <c r="E40" s="1242"/>
      <c r="F40" s="1242"/>
      <c r="G40" s="1242"/>
      <c r="H40" s="1242"/>
      <c r="I40" s="1242"/>
      <c r="J40" s="1242"/>
      <c r="K40" s="1242"/>
      <c r="L40" s="1242"/>
      <c r="M40" s="1243"/>
    </row>
    <row r="41" spans="2:13" ht="13.5" outlineLevel="1" x14ac:dyDescent="0.25">
      <c r="B41" s="1272" t="s">
        <v>723</v>
      </c>
      <c r="C41" s="1241" t="s">
        <v>448</v>
      </c>
      <c r="D41" s="1242"/>
      <c r="E41" s="1242"/>
      <c r="F41" s="1242"/>
      <c r="G41" s="1242"/>
      <c r="H41" s="1242"/>
      <c r="I41" s="1242"/>
      <c r="J41" s="1242"/>
      <c r="K41" s="1242"/>
      <c r="L41" s="1242"/>
      <c r="M41" s="1243"/>
    </row>
    <row r="42" spans="2:13" ht="13.5" x14ac:dyDescent="0.25">
      <c r="B42" s="1266" t="str">
        <f>+'INFORMACION GENERAL PROYECTO'!B38</f>
        <v>[Producto/Servicio 2]</v>
      </c>
      <c r="C42" s="1271"/>
      <c r="D42" s="1268">
        <f>+D43*D44</f>
        <v>0</v>
      </c>
      <c r="E42" s="1268">
        <f t="shared" ref="E42:M42" si="12">+E43*E44</f>
        <v>0</v>
      </c>
      <c r="F42" s="1268">
        <f t="shared" si="12"/>
        <v>0</v>
      </c>
      <c r="G42" s="1268">
        <f t="shared" si="12"/>
        <v>0</v>
      </c>
      <c r="H42" s="1268">
        <f t="shared" si="12"/>
        <v>0</v>
      </c>
      <c r="I42" s="1268">
        <f t="shared" si="12"/>
        <v>0</v>
      </c>
      <c r="J42" s="1268">
        <f t="shared" si="12"/>
        <v>0</v>
      </c>
      <c r="K42" s="1268">
        <f t="shared" si="12"/>
        <v>0</v>
      </c>
      <c r="L42" s="1268">
        <f t="shared" si="12"/>
        <v>0</v>
      </c>
      <c r="M42" s="1269">
        <f t="shared" si="12"/>
        <v>0</v>
      </c>
    </row>
    <row r="43" spans="2:13" ht="13.5" outlineLevel="1" x14ac:dyDescent="0.25">
      <c r="B43" s="1270" t="s">
        <v>721</v>
      </c>
      <c r="C43" s="1241" t="s">
        <v>448</v>
      </c>
      <c r="D43" s="1242"/>
      <c r="E43" s="1242"/>
      <c r="F43" s="1242"/>
      <c r="G43" s="1242"/>
      <c r="H43" s="1242"/>
      <c r="I43" s="1242"/>
      <c r="J43" s="1242"/>
      <c r="K43" s="1242"/>
      <c r="L43" s="1242"/>
      <c r="M43" s="1243"/>
    </row>
    <row r="44" spans="2:13" ht="13.5" outlineLevel="1" x14ac:dyDescent="0.25">
      <c r="B44" s="1272" t="s">
        <v>723</v>
      </c>
      <c r="C44" s="1241" t="s">
        <v>448</v>
      </c>
      <c r="D44" s="1244"/>
      <c r="E44" s="1244"/>
      <c r="F44" s="1244"/>
      <c r="G44" s="1244"/>
      <c r="H44" s="1244"/>
      <c r="I44" s="1244"/>
      <c r="J44" s="1244"/>
      <c r="K44" s="1244"/>
      <c r="L44" s="1244"/>
      <c r="M44" s="1245"/>
    </row>
    <row r="45" spans="2:13" ht="13.5" x14ac:dyDescent="0.25">
      <c r="B45" s="1254" t="s">
        <v>828</v>
      </c>
      <c r="C45" s="1255"/>
      <c r="D45" s="1256">
        <f>+D46+D49</f>
        <v>0</v>
      </c>
      <c r="E45" s="1256">
        <f t="shared" ref="E45:M45" si="13">+E46+E49</f>
        <v>0</v>
      </c>
      <c r="F45" s="1256">
        <f t="shared" si="13"/>
        <v>0</v>
      </c>
      <c r="G45" s="1256">
        <f t="shared" si="13"/>
        <v>0</v>
      </c>
      <c r="H45" s="1256">
        <f t="shared" si="13"/>
        <v>0</v>
      </c>
      <c r="I45" s="1256">
        <f t="shared" si="13"/>
        <v>0</v>
      </c>
      <c r="J45" s="1256">
        <f t="shared" si="13"/>
        <v>0</v>
      </c>
      <c r="K45" s="1256">
        <f t="shared" si="13"/>
        <v>0</v>
      </c>
      <c r="L45" s="1256">
        <f t="shared" si="13"/>
        <v>0</v>
      </c>
      <c r="M45" s="1257">
        <f t="shared" si="13"/>
        <v>0</v>
      </c>
    </row>
    <row r="46" spans="2:13" ht="13.5" x14ac:dyDescent="0.25">
      <c r="B46" s="1266" t="str">
        <f>+'INFORMACION GENERAL PROYECTO'!B37</f>
        <v>[Producto/Servicio 1]</v>
      </c>
      <c r="C46" s="1267"/>
      <c r="D46" s="1268">
        <f>+D47*D48</f>
        <v>0</v>
      </c>
      <c r="E46" s="1268">
        <f t="shared" ref="E46:M46" si="14">+E47*E48</f>
        <v>0</v>
      </c>
      <c r="F46" s="1268">
        <f t="shared" si="14"/>
        <v>0</v>
      </c>
      <c r="G46" s="1268">
        <f t="shared" si="14"/>
        <v>0</v>
      </c>
      <c r="H46" s="1268">
        <f t="shared" si="14"/>
        <v>0</v>
      </c>
      <c r="I46" s="1268">
        <f t="shared" si="14"/>
        <v>0</v>
      </c>
      <c r="J46" s="1268">
        <f t="shared" si="14"/>
        <v>0</v>
      </c>
      <c r="K46" s="1268">
        <f t="shared" si="14"/>
        <v>0</v>
      </c>
      <c r="L46" s="1268">
        <f t="shared" si="14"/>
        <v>0</v>
      </c>
      <c r="M46" s="1269">
        <f t="shared" si="14"/>
        <v>0</v>
      </c>
    </row>
    <row r="47" spans="2:13" ht="13.5" outlineLevel="1" x14ac:dyDescent="0.25">
      <c r="B47" s="1270" t="s">
        <v>721</v>
      </c>
      <c r="C47" s="1241" t="s">
        <v>448</v>
      </c>
      <c r="D47" s="1242"/>
      <c r="E47" s="1242"/>
      <c r="F47" s="1242"/>
      <c r="G47" s="1242"/>
      <c r="H47" s="1242"/>
      <c r="I47" s="1242"/>
      <c r="J47" s="1242"/>
      <c r="K47" s="1242"/>
      <c r="L47" s="1242"/>
      <c r="M47" s="1243"/>
    </row>
    <row r="48" spans="2:13" ht="13.5" outlineLevel="1" x14ac:dyDescent="0.25">
      <c r="B48" s="1272" t="s">
        <v>723</v>
      </c>
      <c r="C48" s="1241" t="s">
        <v>448</v>
      </c>
      <c r="D48" s="1244"/>
      <c r="E48" s="1244"/>
      <c r="F48" s="1244"/>
      <c r="G48" s="1244"/>
      <c r="H48" s="1244"/>
      <c r="I48" s="1244"/>
      <c r="J48" s="1244"/>
      <c r="K48" s="1244"/>
      <c r="L48" s="1244"/>
      <c r="M48" s="1245"/>
    </row>
    <row r="49" spans="2:13" ht="13.5" x14ac:dyDescent="0.25">
      <c r="B49" s="1266" t="str">
        <f>+'INFORMACION GENERAL PROYECTO'!B38</f>
        <v>[Producto/Servicio 2]</v>
      </c>
      <c r="C49" s="1271"/>
      <c r="D49" s="1273">
        <f>+D50*D51</f>
        <v>0</v>
      </c>
      <c r="E49" s="1273">
        <f t="shared" ref="E49:M49" si="15">+E50*E51</f>
        <v>0</v>
      </c>
      <c r="F49" s="1273">
        <f t="shared" si="15"/>
        <v>0</v>
      </c>
      <c r="G49" s="1273">
        <f t="shared" si="15"/>
        <v>0</v>
      </c>
      <c r="H49" s="1273">
        <f t="shared" si="15"/>
        <v>0</v>
      </c>
      <c r="I49" s="1273">
        <f t="shared" si="15"/>
        <v>0</v>
      </c>
      <c r="J49" s="1273">
        <f t="shared" si="15"/>
        <v>0</v>
      </c>
      <c r="K49" s="1273">
        <f t="shared" si="15"/>
        <v>0</v>
      </c>
      <c r="L49" s="1273">
        <f t="shared" si="15"/>
        <v>0</v>
      </c>
      <c r="M49" s="1274">
        <f t="shared" si="15"/>
        <v>0</v>
      </c>
    </row>
    <row r="50" spans="2:13" ht="13.5" outlineLevel="1" x14ac:dyDescent="0.25">
      <c r="B50" s="1270" t="s">
        <v>721</v>
      </c>
      <c r="C50" s="1241" t="s">
        <v>448</v>
      </c>
      <c r="D50" s="1242"/>
      <c r="E50" s="1242"/>
      <c r="F50" s="1242"/>
      <c r="G50" s="1242"/>
      <c r="H50" s="1242"/>
      <c r="I50" s="1242"/>
      <c r="J50" s="1242"/>
      <c r="K50" s="1242"/>
      <c r="L50" s="1242"/>
      <c r="M50" s="1243"/>
    </row>
    <row r="51" spans="2:13" ht="13.5" outlineLevel="1" x14ac:dyDescent="0.25">
      <c r="B51" s="1272" t="s">
        <v>723</v>
      </c>
      <c r="C51" s="1241" t="s">
        <v>448</v>
      </c>
      <c r="D51" s="1244"/>
      <c r="E51" s="1244"/>
      <c r="F51" s="1244"/>
      <c r="G51" s="1244"/>
      <c r="H51" s="1244"/>
      <c r="I51" s="1244"/>
      <c r="J51" s="1244"/>
      <c r="K51" s="1244"/>
      <c r="L51" s="1244"/>
      <c r="M51" s="1245"/>
    </row>
    <row r="52" spans="2:13" ht="13.5" x14ac:dyDescent="0.25">
      <c r="B52" s="1302" t="s">
        <v>829</v>
      </c>
      <c r="C52" s="1258"/>
      <c r="D52" s="1259">
        <f t="shared" ref="D52:M52" si="16">D38-D45</f>
        <v>0</v>
      </c>
      <c r="E52" s="1259">
        <f>E38-E45</f>
        <v>0</v>
      </c>
      <c r="F52" s="1259">
        <f t="shared" si="16"/>
        <v>0</v>
      </c>
      <c r="G52" s="1259">
        <f t="shared" si="16"/>
        <v>0</v>
      </c>
      <c r="H52" s="1259">
        <f t="shared" si="16"/>
        <v>0</v>
      </c>
      <c r="I52" s="1259">
        <f t="shared" si="16"/>
        <v>0</v>
      </c>
      <c r="J52" s="1259">
        <f t="shared" si="16"/>
        <v>0</v>
      </c>
      <c r="K52" s="1259">
        <f t="shared" si="16"/>
        <v>0</v>
      </c>
      <c r="L52" s="1259">
        <f t="shared" si="16"/>
        <v>0</v>
      </c>
      <c r="M52" s="1260">
        <f t="shared" si="16"/>
        <v>0</v>
      </c>
    </row>
    <row r="53" spans="2:13" ht="14.25" thickBot="1" x14ac:dyDescent="0.3">
      <c r="B53" s="1275" t="s">
        <v>251</v>
      </c>
      <c r="C53" s="1276"/>
      <c r="D53" s="1277">
        <f>D37-D52-D11</f>
        <v>0</v>
      </c>
      <c r="E53" s="1277">
        <f t="shared" ref="E53:L53" si="17">E37-E52-E11</f>
        <v>0</v>
      </c>
      <c r="F53" s="1277">
        <f t="shared" si="17"/>
        <v>0</v>
      </c>
      <c r="G53" s="1277">
        <f t="shared" si="17"/>
        <v>0</v>
      </c>
      <c r="H53" s="1277">
        <f t="shared" si="17"/>
        <v>0</v>
      </c>
      <c r="I53" s="1277">
        <f t="shared" si="17"/>
        <v>0</v>
      </c>
      <c r="J53" s="1277">
        <f t="shared" si="17"/>
        <v>0</v>
      </c>
      <c r="K53" s="1277">
        <f t="shared" si="17"/>
        <v>0</v>
      </c>
      <c r="L53" s="1277">
        <f t="shared" si="17"/>
        <v>0</v>
      </c>
      <c r="M53" s="1278">
        <f>M37-M52-M11</f>
        <v>0</v>
      </c>
    </row>
    <row r="54" spans="2:13" ht="13.5" x14ac:dyDescent="0.25">
      <c r="B54" s="1279" t="s">
        <v>252</v>
      </c>
      <c r="C54" s="1280" t="s">
        <v>766</v>
      </c>
      <c r="D54" s="1281">
        <f>D53+NPV(0.1,E53:M53)</f>
        <v>0</v>
      </c>
      <c r="E54" s="1465"/>
      <c r="F54" s="1466"/>
      <c r="G54" s="1466"/>
      <c r="H54" s="1466"/>
      <c r="I54" s="1466"/>
      <c r="J54" s="1466"/>
      <c r="K54" s="1466"/>
      <c r="L54" s="1466"/>
      <c r="M54" s="1466"/>
    </row>
    <row r="55" spans="2:13" ht="14.25" thickBot="1" x14ac:dyDescent="0.3">
      <c r="B55" s="1282" t="s">
        <v>253</v>
      </c>
      <c r="C55" s="1283" t="s">
        <v>232</v>
      </c>
      <c r="D55" s="1284" t="e">
        <f>IRR(D53:M53)</f>
        <v>#NUM!</v>
      </c>
      <c r="E55" s="1465"/>
      <c r="F55" s="1466"/>
      <c r="G55" s="1466"/>
      <c r="H55" s="1466"/>
      <c r="I55" s="1466"/>
      <c r="J55" s="1466"/>
      <c r="K55" s="1466"/>
      <c r="L55" s="1466"/>
      <c r="M55" s="1466"/>
    </row>
    <row r="56" spans="2:13" s="1322" customFormat="1" x14ac:dyDescent="0.25">
      <c r="C56" s="1292"/>
      <c r="D56" s="1467"/>
    </row>
    <row r="57" spans="2:13" s="1322" customFormat="1" x14ac:dyDescent="0.25">
      <c r="C57" s="1292"/>
      <c r="D57" s="1467"/>
    </row>
    <row r="58" spans="2:13" s="1322" customFormat="1" x14ac:dyDescent="0.25">
      <c r="C58" s="1292"/>
      <c r="D58" s="1467"/>
    </row>
    <row r="59" spans="2:13" s="1322" customFormat="1" x14ac:dyDescent="0.25">
      <c r="C59" s="1292"/>
      <c r="D59" s="1467"/>
    </row>
    <row r="60" spans="2:13" s="1322" customFormat="1" x14ac:dyDescent="0.25">
      <c r="C60" s="1292"/>
    </row>
    <row r="61" spans="2:13" s="1322" customFormat="1" x14ac:dyDescent="0.25">
      <c r="C61" s="1292"/>
    </row>
    <row r="62" spans="2:13" s="1322" customFormat="1" x14ac:dyDescent="0.25">
      <c r="C62" s="1292"/>
    </row>
    <row r="63" spans="2:13" s="1322" customFormat="1" x14ac:dyDescent="0.25">
      <c r="C63" s="1292"/>
    </row>
    <row r="64" spans="2:13" s="1322" customFormat="1" x14ac:dyDescent="0.25">
      <c r="C64" s="1292"/>
    </row>
    <row r="65" spans="3:3" s="1322" customFormat="1" x14ac:dyDescent="0.25">
      <c r="C65" s="1292"/>
    </row>
    <row r="66" spans="3:3" s="1322" customFormat="1" x14ac:dyDescent="0.25">
      <c r="C66" s="1292"/>
    </row>
    <row r="67" spans="3:3" s="1322" customFormat="1" x14ac:dyDescent="0.25">
      <c r="C67" s="1292"/>
    </row>
    <row r="68" spans="3:3" s="1322" customFormat="1" x14ac:dyDescent="0.25">
      <c r="C68" s="1292"/>
    </row>
    <row r="69" spans="3:3" s="1322" customFormat="1" x14ac:dyDescent="0.25">
      <c r="C69" s="1292"/>
    </row>
    <row r="70" spans="3:3" s="1322" customFormat="1" x14ac:dyDescent="0.25">
      <c r="C70" s="1292"/>
    </row>
    <row r="71" spans="3:3" s="1322" customFormat="1" x14ac:dyDescent="0.25">
      <c r="C71" s="1292"/>
    </row>
    <row r="72" spans="3:3" s="1322" customFormat="1" x14ac:dyDescent="0.25">
      <c r="C72" s="1292"/>
    </row>
    <row r="73" spans="3:3" s="1322" customFormat="1" x14ac:dyDescent="0.25">
      <c r="C73" s="1292"/>
    </row>
    <row r="74" spans="3:3" s="1322" customFormat="1" x14ac:dyDescent="0.25">
      <c r="C74" s="1292"/>
    </row>
    <row r="83" outlineLevel="1" x14ac:dyDescent="0.25"/>
    <row r="84" outlineLevel="1" x14ac:dyDescent="0.25"/>
    <row r="86" outlineLevel="1" x14ac:dyDescent="0.25"/>
    <row r="87" outlineLevel="1" x14ac:dyDescent="0.25"/>
    <row r="89" outlineLevel="1" x14ac:dyDescent="0.25"/>
    <row r="90" outlineLevel="1" x14ac:dyDescent="0.25"/>
    <row r="92" outlineLevel="1" x14ac:dyDescent="0.25"/>
    <row r="93" outlineLevel="1" x14ac:dyDescent="0.25"/>
    <row r="101" outlineLevel="1" x14ac:dyDescent="0.25"/>
    <row r="102" outlineLevel="1" x14ac:dyDescent="0.25"/>
    <row r="104" outlineLevel="1" x14ac:dyDescent="0.25"/>
    <row r="105" outlineLevel="1" x14ac:dyDescent="0.25"/>
    <row r="107" outlineLevel="1" x14ac:dyDescent="0.25"/>
    <row r="108" outlineLevel="1" x14ac:dyDescent="0.25"/>
    <row r="110" outlineLevel="1" x14ac:dyDescent="0.25"/>
    <row r="111" outlineLevel="1" x14ac:dyDescent="0.25"/>
    <row r="113" spans="14:16" x14ac:dyDescent="0.25">
      <c r="N113" s="1468"/>
      <c r="O113" s="1468"/>
      <c r="P113" s="1468"/>
    </row>
  </sheetData>
  <sheetProtection algorithmName="SHA-512" hashValue="jmqo7fAoiG7f7hddZl4ue+V3UsGUb48TkjWdu56EcBTYJk8BRidAYqWuU//J+12rqlFT+iRxlY+d0EdXf3cOZQ==" saltValue="NVlwM3XcfdkDI5JcuQ8MFQ==" spinCount="100000" sheet="1" objects="1" scenarios="1" formatColumns="0" formatRows="0"/>
  <mergeCells count="7">
    <mergeCell ref="C8:F8"/>
    <mergeCell ref="C7:M7"/>
    <mergeCell ref="G8:I8"/>
    <mergeCell ref="J8:M8"/>
    <mergeCell ref="B4:L4"/>
    <mergeCell ref="B5:L5"/>
    <mergeCell ref="C6:M6"/>
  </mergeCells>
  <phoneticPr fontId="0" type="noConversion"/>
  <pageMargins left="0.39370078740157483" right="0.19685039370078741" top="0.59055118110236227" bottom="0.39370078740157483" header="0.19685039370078741" footer="0.19685039370078741"/>
  <pageSetup paperSize="9" scale="70" orientation="portrait" horizontalDpi="4294967293"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gastos'!$AB$3:$AB$8</xm:f>
          </x14:formula1>
          <xm:sqref>C21 C25 C30 C34 C40 C43 C47 C50</xm:sqref>
        </x14:dataValidation>
        <x14:dataValidation type="list" allowBlank="1" showInputMessage="1" showErrorMessage="1">
          <x14:formula1>
            <xm:f>'Categorías de gastos'!$AB$9:$AB$13</xm:f>
          </x14:formula1>
          <xm:sqref>C22 C26 C31 C35</xm:sqref>
        </x14:dataValidation>
        <x14:dataValidation type="list" allowBlank="1" showInputMessage="1" showErrorMessage="1">
          <x14:formula1>
            <xm:f>'Categorías de gastos'!$AB$14:$AB$15</xm:f>
          </x14:formula1>
          <xm:sqref>C23 C27 C32 C36 C51 C41 C44 C48 C54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92D050"/>
  </sheetPr>
  <dimension ref="A1:Q81"/>
  <sheetViews>
    <sheetView workbookViewId="0">
      <selection activeCell="C8" sqref="C8:F8"/>
    </sheetView>
  </sheetViews>
  <sheetFormatPr baseColWidth="10" defaultRowHeight="10.5" x14ac:dyDescent="0.15"/>
  <cols>
    <col min="1" max="1" width="2.7109375" style="296" customWidth="1"/>
    <col min="2" max="2" width="35.7109375" customWidth="1"/>
    <col min="3" max="3" width="12.7109375" style="652" customWidth="1"/>
    <col min="4" max="13" width="9.7109375" customWidth="1"/>
    <col min="14" max="17" width="11.42578125" style="296"/>
  </cols>
  <sheetData>
    <row r="1" spans="1:17" x14ac:dyDescent="0.15">
      <c r="C1" s="1335"/>
    </row>
    <row r="2" spans="1:17" s="4" customFormat="1" ht="20.25" x14ac:dyDescent="0.3">
      <c r="A2" s="218"/>
      <c r="B2" s="226" t="s">
        <v>49</v>
      </c>
      <c r="C2" s="219"/>
      <c r="D2" s="219"/>
      <c r="E2" s="220"/>
      <c r="F2" s="226"/>
      <c r="G2" s="651"/>
      <c r="H2" s="226" t="s">
        <v>305</v>
      </c>
      <c r="I2" s="651"/>
      <c r="J2" s="651"/>
      <c r="K2" s="651"/>
      <c r="L2" s="651"/>
      <c r="M2" s="264"/>
      <c r="N2" s="218"/>
      <c r="O2" s="218"/>
      <c r="P2" s="218"/>
      <c r="Q2" s="218"/>
    </row>
    <row r="3" spans="1:17" s="4" customFormat="1" ht="16.5" x14ac:dyDescent="0.3">
      <c r="A3" s="218"/>
      <c r="B3" s="221"/>
      <c r="C3" s="1290"/>
      <c r="D3" s="222"/>
      <c r="E3" s="223"/>
      <c r="F3" s="223"/>
      <c r="G3" s="223"/>
      <c r="H3" s="223"/>
      <c r="I3" s="223"/>
      <c r="J3" s="223"/>
      <c r="K3" s="223"/>
      <c r="L3" s="223"/>
      <c r="M3" s="264"/>
      <c r="N3" s="218"/>
      <c r="O3" s="218"/>
      <c r="P3" s="218"/>
      <c r="Q3" s="218"/>
    </row>
    <row r="4" spans="1:17" s="4" customFormat="1" ht="16.5" x14ac:dyDescent="0.3">
      <c r="A4" s="218"/>
      <c r="B4" s="2108" t="s">
        <v>833</v>
      </c>
      <c r="C4" s="2104"/>
      <c r="D4" s="2104"/>
      <c r="E4" s="2104"/>
      <c r="F4" s="2104"/>
      <c r="G4" s="2104"/>
      <c r="H4" s="2104"/>
      <c r="I4" s="2104"/>
      <c r="J4" s="2104"/>
      <c r="K4" s="2104"/>
      <c r="L4" s="2104"/>
      <c r="M4" s="264"/>
      <c r="N4" s="218"/>
      <c r="O4" s="218"/>
      <c r="P4" s="218"/>
      <c r="Q4" s="218"/>
    </row>
    <row r="5" spans="1:17" s="4" customFormat="1" ht="13.5" thickBot="1" x14ac:dyDescent="0.3">
      <c r="A5" s="218"/>
      <c r="B5" s="2105"/>
      <c r="C5" s="2105"/>
      <c r="D5" s="2105"/>
      <c r="E5" s="2105"/>
      <c r="F5" s="2105"/>
      <c r="G5" s="2105"/>
      <c r="H5" s="2105"/>
      <c r="I5" s="2105"/>
      <c r="J5" s="2105"/>
      <c r="K5" s="2105"/>
      <c r="L5" s="2105"/>
      <c r="M5" s="2105"/>
      <c r="N5" s="218"/>
      <c r="O5" s="218"/>
      <c r="P5" s="218"/>
      <c r="Q5" s="218"/>
    </row>
    <row r="6" spans="1:17" s="4" customFormat="1" ht="12.75" x14ac:dyDescent="0.25">
      <c r="A6" s="218"/>
      <c r="B6" s="1286" t="s">
        <v>387</v>
      </c>
      <c r="C6" s="2109" t="str">
        <f>+'INFORMACION GENERAL PROYECTO'!D6</f>
        <v>[TÍTULO DEL PROYECTO]</v>
      </c>
      <c r="D6" s="2109"/>
      <c r="E6" s="2109"/>
      <c r="F6" s="2109"/>
      <c r="G6" s="2109"/>
      <c r="H6" s="2109"/>
      <c r="I6" s="2109"/>
      <c r="J6" s="2109"/>
      <c r="K6" s="2109"/>
      <c r="L6" s="2109"/>
      <c r="M6" s="2110"/>
      <c r="N6" s="218"/>
      <c r="O6" s="218"/>
      <c r="P6" s="218"/>
      <c r="Q6" s="218"/>
    </row>
    <row r="7" spans="1:17" s="4" customFormat="1" ht="12.75" x14ac:dyDescent="0.25">
      <c r="A7" s="218"/>
      <c r="B7" s="1287" t="s">
        <v>388</v>
      </c>
      <c r="C7" s="2111" t="str">
        <f>+'INFORMACION GENERAL PROYECTO'!B12</f>
        <v>[INSTITUCIÓN EJECUTORA]</v>
      </c>
      <c r="D7" s="2111"/>
      <c r="E7" s="2111"/>
      <c r="F7" s="2111"/>
      <c r="G7" s="2111"/>
      <c r="H7" s="2111"/>
      <c r="I7" s="2111"/>
      <c r="J7" s="2111"/>
      <c r="K7" s="2111"/>
      <c r="L7" s="2111"/>
      <c r="M7" s="2112"/>
      <c r="N7" s="218"/>
      <c r="O7" s="218"/>
      <c r="P7" s="218"/>
      <c r="Q7" s="218"/>
    </row>
    <row r="8" spans="1:17" s="4" customFormat="1" ht="14.25" thickBot="1" x14ac:dyDescent="0.3">
      <c r="A8" s="218"/>
      <c r="B8" s="1288" t="s">
        <v>405</v>
      </c>
      <c r="C8" s="2113">
        <f>+'INFORMACION GENERAL PROYECTO'!H7</f>
        <v>0</v>
      </c>
      <c r="D8" s="2113"/>
      <c r="E8" s="2113"/>
      <c r="F8" s="2113"/>
      <c r="G8" s="2009" t="s">
        <v>391</v>
      </c>
      <c r="H8" s="2009"/>
      <c r="I8" s="2009"/>
      <c r="J8" s="2114">
        <f>+'INFORMACION GENERAL PROYECTO'!H24</f>
        <v>28.931506849315067</v>
      </c>
      <c r="K8" s="2114"/>
      <c r="L8" s="2114"/>
      <c r="M8" s="2115"/>
      <c r="N8" s="218"/>
      <c r="O8" s="218"/>
      <c r="P8" s="218"/>
      <c r="Q8" s="218"/>
    </row>
    <row r="9" spans="1:17" s="296" customFormat="1" ht="12.75" x14ac:dyDescent="0.25">
      <c r="A9" s="218"/>
      <c r="B9" s="218"/>
      <c r="C9" s="1336"/>
      <c r="D9" s="218"/>
      <c r="E9" s="218"/>
      <c r="F9" s="218"/>
      <c r="G9" s="218"/>
      <c r="H9" s="218"/>
      <c r="I9" s="218"/>
      <c r="J9" s="218"/>
      <c r="K9" s="218"/>
      <c r="L9" s="218"/>
      <c r="M9" s="218"/>
      <c r="N9" s="218"/>
    </row>
    <row r="10" spans="1:17" s="296" customFormat="1" ht="16.5" x14ac:dyDescent="0.3">
      <c r="A10" s="218"/>
      <c r="B10" s="2119" t="s">
        <v>820</v>
      </c>
      <c r="C10" s="2119"/>
      <c r="D10" s="2119"/>
      <c r="E10" s="2119"/>
      <c r="F10" s="2119"/>
      <c r="G10" s="2119"/>
      <c r="H10" s="2119"/>
      <c r="I10" s="2119"/>
      <c r="J10" s="2119"/>
      <c r="K10" s="2119"/>
      <c r="L10" s="2119"/>
      <c r="M10" s="1248"/>
      <c r="N10" s="218"/>
    </row>
    <row r="11" spans="1:17" s="296" customFormat="1" ht="10.5" customHeight="1" thickBot="1" x14ac:dyDescent="0.3">
      <c r="A11" s="218"/>
      <c r="B11" s="1249"/>
      <c r="C11" s="1292"/>
      <c r="D11" s="1248"/>
      <c r="E11" s="1248"/>
      <c r="F11" s="1248"/>
      <c r="G11" s="1248"/>
      <c r="H11" s="1248"/>
      <c r="I11" s="1248"/>
      <c r="J11" s="1248"/>
      <c r="K11" s="1248"/>
      <c r="L11" s="1248"/>
      <c r="M11" s="1248"/>
      <c r="N11" s="218"/>
    </row>
    <row r="12" spans="1:17" ht="12.75" x14ac:dyDescent="0.25">
      <c r="A12" s="218"/>
      <c r="B12" s="2120" t="s">
        <v>394</v>
      </c>
      <c r="C12" s="2121"/>
      <c r="D12" s="1252" t="s">
        <v>236</v>
      </c>
      <c r="E12" s="1252" t="s">
        <v>237</v>
      </c>
      <c r="F12" s="1252" t="s">
        <v>238</v>
      </c>
      <c r="G12" s="1252" t="s">
        <v>241</v>
      </c>
      <c r="H12" s="1252" t="s">
        <v>242</v>
      </c>
      <c r="I12" s="1252" t="s">
        <v>243</v>
      </c>
      <c r="J12" s="1252" t="s">
        <v>244</v>
      </c>
      <c r="K12" s="1252" t="s">
        <v>245</v>
      </c>
      <c r="L12" s="1252" t="s">
        <v>246</v>
      </c>
      <c r="M12" s="1253" t="s">
        <v>247</v>
      </c>
      <c r="N12" s="218"/>
    </row>
    <row r="13" spans="1:17" ht="12.75" x14ac:dyDescent="0.25">
      <c r="A13" s="218"/>
      <c r="B13" s="2131" t="str">
        <f>+'FLUJO CAJA'!B20</f>
        <v>[Producto/Servicio 1]</v>
      </c>
      <c r="C13" s="2060"/>
      <c r="D13" s="2060"/>
      <c r="E13" s="2060"/>
      <c r="F13" s="2060"/>
      <c r="G13" s="2060"/>
      <c r="H13" s="2060"/>
      <c r="I13" s="2060"/>
      <c r="J13" s="2060"/>
      <c r="K13" s="2060"/>
      <c r="L13" s="2060"/>
      <c r="M13" s="2132"/>
      <c r="N13" s="218"/>
    </row>
    <row r="14" spans="1:17" ht="13.5" x14ac:dyDescent="0.25">
      <c r="A14" s="218"/>
      <c r="B14" s="2122" t="s">
        <v>816</v>
      </c>
      <c r="C14" s="2123"/>
      <c r="D14" s="1242"/>
      <c r="E14" s="1242"/>
      <c r="F14" s="1242"/>
      <c r="G14" s="1242"/>
      <c r="H14" s="1242"/>
      <c r="I14" s="1242"/>
      <c r="J14" s="1242"/>
      <c r="K14" s="1242"/>
      <c r="L14" s="1242"/>
      <c r="M14" s="1243"/>
      <c r="N14" s="218"/>
    </row>
    <row r="15" spans="1:17" ht="14.25" thickBot="1" x14ac:dyDescent="0.3">
      <c r="A15" s="218"/>
      <c r="B15" s="2124" t="s">
        <v>817</v>
      </c>
      <c r="C15" s="2125"/>
      <c r="D15" s="1294"/>
      <c r="E15" s="1294"/>
      <c r="F15" s="1294"/>
      <c r="G15" s="1294"/>
      <c r="H15" s="1294"/>
      <c r="I15" s="1294"/>
      <c r="J15" s="1294"/>
      <c r="K15" s="1294"/>
      <c r="L15" s="1294"/>
      <c r="M15" s="1295"/>
      <c r="N15" s="218"/>
    </row>
    <row r="16" spans="1:17" ht="12.75" x14ac:dyDescent="0.25">
      <c r="A16" s="218"/>
      <c r="B16" s="2133" t="str">
        <f>+'FLUJO CAJA'!B24</f>
        <v>[Producto/Servicio 2]</v>
      </c>
      <c r="C16" s="2134"/>
      <c r="D16" s="2060"/>
      <c r="E16" s="2060"/>
      <c r="F16" s="2060"/>
      <c r="G16" s="2060"/>
      <c r="H16" s="2060"/>
      <c r="I16" s="2060"/>
      <c r="J16" s="2060"/>
      <c r="K16" s="2060"/>
      <c r="L16" s="2060"/>
      <c r="M16" s="2132"/>
      <c r="N16" s="218"/>
    </row>
    <row r="17" spans="1:14" ht="13.5" x14ac:dyDescent="0.25">
      <c r="A17" s="218"/>
      <c r="B17" s="2122" t="s">
        <v>816</v>
      </c>
      <c r="C17" s="2123"/>
      <c r="D17" s="1242"/>
      <c r="E17" s="1242"/>
      <c r="F17" s="1242"/>
      <c r="G17" s="1242"/>
      <c r="H17" s="1242"/>
      <c r="I17" s="1242"/>
      <c r="J17" s="1242"/>
      <c r="K17" s="1242"/>
      <c r="L17" s="1242"/>
      <c r="M17" s="1243"/>
      <c r="N17" s="218"/>
    </row>
    <row r="18" spans="1:14" ht="14.25" thickBot="1" x14ac:dyDescent="0.3">
      <c r="A18" s="218"/>
      <c r="B18" s="2129" t="s">
        <v>817</v>
      </c>
      <c r="C18" s="2130"/>
      <c r="D18" s="1296"/>
      <c r="E18" s="1296"/>
      <c r="F18" s="1296"/>
      <c r="G18" s="1296"/>
      <c r="H18" s="1296"/>
      <c r="I18" s="1296"/>
      <c r="J18" s="1296"/>
      <c r="K18" s="1296"/>
      <c r="L18" s="1296"/>
      <c r="M18" s="1297"/>
      <c r="N18" s="218"/>
    </row>
    <row r="19" spans="1:14" ht="13.5" x14ac:dyDescent="0.25">
      <c r="A19" s="218"/>
      <c r="B19" s="2116" t="s">
        <v>849</v>
      </c>
      <c r="C19" s="2117"/>
      <c r="D19" s="2117"/>
      <c r="E19" s="2117"/>
      <c r="F19" s="2117"/>
      <c r="G19" s="2117"/>
      <c r="H19" s="2117"/>
      <c r="I19" s="2117"/>
      <c r="J19" s="2117"/>
      <c r="K19" s="2117"/>
      <c r="L19" s="2117"/>
      <c r="M19" s="2118"/>
      <c r="N19" s="218"/>
    </row>
    <row r="20" spans="1:14" ht="13.5" x14ac:dyDescent="0.25">
      <c r="A20" s="218"/>
      <c r="B20" s="2122" t="s">
        <v>816</v>
      </c>
      <c r="C20" s="2123"/>
      <c r="D20" s="1298"/>
      <c r="E20" s="1298"/>
      <c r="F20" s="1298"/>
      <c r="G20" s="1298"/>
      <c r="H20" s="1298"/>
      <c r="I20" s="1298"/>
      <c r="J20" s="1298"/>
      <c r="K20" s="1298"/>
      <c r="L20" s="1298"/>
      <c r="M20" s="1299"/>
      <c r="N20" s="218"/>
    </row>
    <row r="21" spans="1:14" ht="14.25" thickBot="1" x14ac:dyDescent="0.3">
      <c r="A21" s="218"/>
      <c r="B21" s="2124" t="s">
        <v>817</v>
      </c>
      <c r="C21" s="2125"/>
      <c r="D21" s="1294"/>
      <c r="E21" s="1294"/>
      <c r="F21" s="1294"/>
      <c r="G21" s="1294"/>
      <c r="H21" s="1294"/>
      <c r="I21" s="1294"/>
      <c r="J21" s="1294"/>
      <c r="K21" s="1294"/>
      <c r="L21" s="1294"/>
      <c r="M21" s="1295"/>
      <c r="N21" s="218"/>
    </row>
    <row r="22" spans="1:14" s="296" customFormat="1" ht="12.75" x14ac:dyDescent="0.25">
      <c r="A22" s="218"/>
      <c r="B22" s="1322" t="s">
        <v>819</v>
      </c>
      <c r="C22" s="1292"/>
      <c r="D22" s="1248"/>
      <c r="E22" s="1248"/>
      <c r="F22" s="1248"/>
      <c r="G22" s="1248"/>
      <c r="H22" s="1248"/>
      <c r="I22" s="1248"/>
      <c r="J22" s="1248"/>
      <c r="K22" s="1248"/>
      <c r="L22" s="1248"/>
      <c r="M22" s="1248"/>
      <c r="N22" s="218"/>
    </row>
    <row r="23" spans="1:14" s="296" customFormat="1" ht="12.75" customHeight="1" x14ac:dyDescent="0.25">
      <c r="A23" s="218"/>
      <c r="B23" s="1322" t="s">
        <v>839</v>
      </c>
      <c r="C23" s="1292"/>
      <c r="D23" s="1248"/>
      <c r="E23" s="1248"/>
      <c r="F23" s="1248"/>
      <c r="G23" s="1248"/>
      <c r="H23" s="1248"/>
      <c r="I23" s="1248"/>
      <c r="J23" s="1248"/>
      <c r="K23" s="1248"/>
      <c r="L23" s="1248"/>
      <c r="M23" s="1248"/>
      <c r="N23" s="218"/>
    </row>
    <row r="24" spans="1:14" s="296" customFormat="1" ht="12.75" x14ac:dyDescent="0.25">
      <c r="A24" s="218"/>
      <c r="B24" s="1248"/>
      <c r="C24" s="1336"/>
      <c r="D24" s="1248"/>
      <c r="E24" s="1248"/>
      <c r="F24" s="1248"/>
      <c r="G24" s="1248"/>
      <c r="H24" s="1248"/>
      <c r="I24" s="1248"/>
      <c r="J24" s="1248"/>
      <c r="K24" s="1248"/>
      <c r="L24" s="1248"/>
      <c r="M24" s="1248"/>
      <c r="N24" s="218"/>
    </row>
    <row r="25" spans="1:14" s="296" customFormat="1" ht="16.5" x14ac:dyDescent="0.3">
      <c r="A25" s="218"/>
      <c r="B25" s="1323" t="s">
        <v>818</v>
      </c>
      <c r="C25" s="1289"/>
      <c r="D25" s="1300"/>
      <c r="E25" s="1300"/>
      <c r="F25" s="1300"/>
      <c r="G25" s="1300"/>
      <c r="H25" s="1300"/>
      <c r="I25" s="1300"/>
      <c r="J25" s="1300"/>
      <c r="K25" s="1300"/>
      <c r="L25" s="1300"/>
      <c r="M25" s="1248"/>
      <c r="N25" s="218"/>
    </row>
    <row r="26" spans="1:14" s="296" customFormat="1" ht="10.5" customHeight="1" thickBot="1" x14ac:dyDescent="0.35">
      <c r="A26" s="218"/>
      <c r="B26" s="1300"/>
      <c r="C26" s="1289"/>
      <c r="D26" s="1300"/>
      <c r="E26" s="1300"/>
      <c r="F26" s="1300"/>
      <c r="G26" s="1300"/>
      <c r="H26" s="1300"/>
      <c r="I26" s="1300"/>
      <c r="J26" s="1300"/>
      <c r="K26" s="1300"/>
      <c r="L26" s="1300"/>
      <c r="M26" s="1248"/>
      <c r="N26" s="218"/>
    </row>
    <row r="27" spans="1:14" ht="25.5" x14ac:dyDescent="0.25">
      <c r="A27" s="218"/>
      <c r="B27" s="1324" t="s">
        <v>821</v>
      </c>
      <c r="C27" s="1251" t="s">
        <v>406</v>
      </c>
      <c r="D27" s="1252" t="s">
        <v>236</v>
      </c>
      <c r="E27" s="1252" t="s">
        <v>237</v>
      </c>
      <c r="F27" s="1252" t="s">
        <v>238</v>
      </c>
      <c r="G27" s="1252" t="s">
        <v>241</v>
      </c>
      <c r="H27" s="1252" t="s">
        <v>242</v>
      </c>
      <c r="I27" s="1252" t="s">
        <v>243</v>
      </c>
      <c r="J27" s="1252" t="s">
        <v>244</v>
      </c>
      <c r="K27" s="1252" t="s">
        <v>245</v>
      </c>
      <c r="L27" s="1252" t="s">
        <v>246</v>
      </c>
      <c r="M27" s="1253" t="s">
        <v>247</v>
      </c>
      <c r="N27" s="218"/>
    </row>
    <row r="28" spans="1:14" ht="13.5" x14ac:dyDescent="0.25">
      <c r="A28" s="218"/>
      <c r="B28" s="2126" t="str">
        <f>+'FLUJO CAJA'!B20</f>
        <v>[Producto/Servicio 1]</v>
      </c>
      <c r="C28" s="2127"/>
      <c r="D28" s="2127"/>
      <c r="E28" s="2127"/>
      <c r="F28" s="2127"/>
      <c r="G28" s="2127"/>
      <c r="H28" s="2127"/>
      <c r="I28" s="2127"/>
      <c r="J28" s="2127"/>
      <c r="K28" s="2127"/>
      <c r="L28" s="2127"/>
      <c r="M28" s="2128"/>
      <c r="N28" s="218"/>
    </row>
    <row r="29" spans="1:14" ht="13.5" x14ac:dyDescent="0.25">
      <c r="A29" s="218"/>
      <c r="B29" s="1325" t="s">
        <v>840</v>
      </c>
      <c r="C29" s="1303" t="str">
        <f>+'FLUJO CAJA'!C$23</f>
        <v>Unidad medida</v>
      </c>
      <c r="D29" s="1304" t="e">
        <f>('FLUJO CAJA'!D20-'FLUJO CAJA'!D39)/D15</f>
        <v>#DIV/0!</v>
      </c>
      <c r="E29" s="1304" t="e">
        <f>('FLUJO CAJA'!E20-'FLUJO CAJA'!E39)/E15</f>
        <v>#DIV/0!</v>
      </c>
      <c r="F29" s="1304" t="e">
        <f>('FLUJO CAJA'!F20-'FLUJO CAJA'!F39)/F15</f>
        <v>#DIV/0!</v>
      </c>
      <c r="G29" s="1304" t="e">
        <f>('FLUJO CAJA'!G20-'FLUJO CAJA'!G39)/G15</f>
        <v>#DIV/0!</v>
      </c>
      <c r="H29" s="1304" t="e">
        <f>('FLUJO CAJA'!H20-'FLUJO CAJA'!H39)/H15</f>
        <v>#DIV/0!</v>
      </c>
      <c r="I29" s="1304" t="e">
        <f>('FLUJO CAJA'!I20-'FLUJO CAJA'!I39)/I15</f>
        <v>#DIV/0!</v>
      </c>
      <c r="J29" s="1304" t="e">
        <f>('FLUJO CAJA'!J20-'FLUJO CAJA'!J39)/J15</f>
        <v>#DIV/0!</v>
      </c>
      <c r="K29" s="1304" t="e">
        <f>('FLUJO CAJA'!K20-'FLUJO CAJA'!K39)/K15</f>
        <v>#DIV/0!</v>
      </c>
      <c r="L29" s="1304" t="e">
        <f>('FLUJO CAJA'!L20-'FLUJO CAJA'!L39)/L15</f>
        <v>#DIV/0!</v>
      </c>
      <c r="M29" s="1305" t="e">
        <f>('FLUJO CAJA'!M20-'FLUJO CAJA'!M39)/M15</f>
        <v>#DIV/0!</v>
      </c>
      <c r="N29" s="218"/>
    </row>
    <row r="30" spans="1:14" ht="14.25" thickBot="1" x14ac:dyDescent="0.3">
      <c r="A30" s="218"/>
      <c r="B30" s="1326" t="s">
        <v>841</v>
      </c>
      <c r="C30" s="1303" t="str">
        <f>+'FLUJO CAJA'!C$23</f>
        <v>Unidad medida</v>
      </c>
      <c r="D30" s="1304" t="e">
        <f>('FLUJO CAJA'!D29-'FLUJO CAJA'!D46)/D15</f>
        <v>#DIV/0!</v>
      </c>
      <c r="E30" s="1304" t="e">
        <f>('FLUJO CAJA'!E29-'FLUJO CAJA'!E46)/E15</f>
        <v>#DIV/0!</v>
      </c>
      <c r="F30" s="1304" t="e">
        <f>('FLUJO CAJA'!F29-'FLUJO CAJA'!F46)/F15</f>
        <v>#DIV/0!</v>
      </c>
      <c r="G30" s="1304" t="e">
        <f>('FLUJO CAJA'!G29-'FLUJO CAJA'!G46)/G15</f>
        <v>#DIV/0!</v>
      </c>
      <c r="H30" s="1304" t="e">
        <f>('FLUJO CAJA'!H29-'FLUJO CAJA'!H46)/H15</f>
        <v>#DIV/0!</v>
      </c>
      <c r="I30" s="1304" t="e">
        <f>('FLUJO CAJA'!I29-'FLUJO CAJA'!I46)/I15</f>
        <v>#DIV/0!</v>
      </c>
      <c r="J30" s="1304" t="e">
        <f>('FLUJO CAJA'!J29-'FLUJO CAJA'!J46)/J15</f>
        <v>#DIV/0!</v>
      </c>
      <c r="K30" s="1304" t="e">
        <f>('FLUJO CAJA'!K29-'FLUJO CAJA'!K46)/K15</f>
        <v>#DIV/0!</v>
      </c>
      <c r="L30" s="1304" t="e">
        <f>('FLUJO CAJA'!L29-'FLUJO CAJA'!L46)/L15</f>
        <v>#DIV/0!</v>
      </c>
      <c r="M30" s="1305" t="e">
        <f>('FLUJO CAJA'!M29-'FLUJO CAJA'!M46)/M15</f>
        <v>#DIV/0!</v>
      </c>
      <c r="N30" s="218"/>
    </row>
    <row r="31" spans="1:14" ht="13.5" x14ac:dyDescent="0.25">
      <c r="A31" s="218"/>
      <c r="B31" s="2116" t="str">
        <f>+'FLUJO CAJA'!B24</f>
        <v>[Producto/Servicio 2]</v>
      </c>
      <c r="C31" s="2117"/>
      <c r="D31" s="2117"/>
      <c r="E31" s="2117"/>
      <c r="F31" s="2117"/>
      <c r="G31" s="2117"/>
      <c r="H31" s="2117"/>
      <c r="I31" s="2117"/>
      <c r="J31" s="2117"/>
      <c r="K31" s="2117"/>
      <c r="L31" s="2117"/>
      <c r="M31" s="2118"/>
      <c r="N31" s="218"/>
    </row>
    <row r="32" spans="1:14" ht="13.5" x14ac:dyDescent="0.25">
      <c r="A32" s="218"/>
      <c r="B32" s="1325" t="s">
        <v>840</v>
      </c>
      <c r="C32" s="1303" t="str">
        <f>+'FLUJO CAJA'!C$23</f>
        <v>Unidad medida</v>
      </c>
      <c r="D32" s="1304" t="e">
        <f>+('FLUJO CAJA'!D24-'FLUJO CAJA'!D42)/D18</f>
        <v>#DIV/0!</v>
      </c>
      <c r="E32" s="1304" t="e">
        <f>+('FLUJO CAJA'!E24-'FLUJO CAJA'!E42)/E18</f>
        <v>#DIV/0!</v>
      </c>
      <c r="F32" s="1304" t="e">
        <f>+('FLUJO CAJA'!F24-'FLUJO CAJA'!F42)/F18</f>
        <v>#DIV/0!</v>
      </c>
      <c r="G32" s="1304" t="e">
        <f>+('FLUJO CAJA'!G24-'FLUJO CAJA'!G42)/G18</f>
        <v>#DIV/0!</v>
      </c>
      <c r="H32" s="1304" t="e">
        <f>+('FLUJO CAJA'!H24-'FLUJO CAJA'!H42)/H18</f>
        <v>#DIV/0!</v>
      </c>
      <c r="I32" s="1304" t="e">
        <f>+('FLUJO CAJA'!I24-'FLUJO CAJA'!I42)/I18</f>
        <v>#DIV/0!</v>
      </c>
      <c r="J32" s="1304" t="e">
        <f>+('FLUJO CAJA'!J24-'FLUJO CAJA'!J42)/J18</f>
        <v>#DIV/0!</v>
      </c>
      <c r="K32" s="1304" t="e">
        <f>+('FLUJO CAJA'!K24-'FLUJO CAJA'!K42)/K18</f>
        <v>#DIV/0!</v>
      </c>
      <c r="L32" s="1304" t="e">
        <f>+('FLUJO CAJA'!L24-'FLUJO CAJA'!L42)/L18</f>
        <v>#DIV/0!</v>
      </c>
      <c r="M32" s="1305" t="e">
        <f>+('FLUJO CAJA'!M24-'FLUJO CAJA'!M42)/M18</f>
        <v>#DIV/0!</v>
      </c>
      <c r="N32" s="218"/>
    </row>
    <row r="33" spans="1:14" ht="14.25" thickBot="1" x14ac:dyDescent="0.3">
      <c r="A33" s="218"/>
      <c r="B33" s="1327" t="s">
        <v>841</v>
      </c>
      <c r="C33" s="1283" t="str">
        <f>+'FLUJO CAJA'!C$23</f>
        <v>Unidad medida</v>
      </c>
      <c r="D33" s="1306" t="e">
        <f>+('FLUJO CAJA'!D33-'FLUJO CAJA'!D49)/D18</f>
        <v>#DIV/0!</v>
      </c>
      <c r="E33" s="1306" t="e">
        <f>+('FLUJO CAJA'!E33-'FLUJO CAJA'!E49)/E18</f>
        <v>#DIV/0!</v>
      </c>
      <c r="F33" s="1306" t="e">
        <f>+('FLUJO CAJA'!F33-'FLUJO CAJA'!F49)/F18</f>
        <v>#DIV/0!</v>
      </c>
      <c r="G33" s="1306" t="e">
        <f>+('FLUJO CAJA'!G33-'FLUJO CAJA'!G49)/G18</f>
        <v>#DIV/0!</v>
      </c>
      <c r="H33" s="1306" t="e">
        <f>+('FLUJO CAJA'!H33-'FLUJO CAJA'!H49)/H18</f>
        <v>#DIV/0!</v>
      </c>
      <c r="I33" s="1306" t="e">
        <f>+('FLUJO CAJA'!I33-'FLUJO CAJA'!I49)/I18</f>
        <v>#DIV/0!</v>
      </c>
      <c r="J33" s="1306" t="e">
        <f>+('FLUJO CAJA'!J33-'FLUJO CAJA'!J49)/J18</f>
        <v>#DIV/0!</v>
      </c>
      <c r="K33" s="1306" t="e">
        <f>+('FLUJO CAJA'!K33-'FLUJO CAJA'!K49)/K18</f>
        <v>#DIV/0!</v>
      </c>
      <c r="L33" s="1306" t="e">
        <f>+('FLUJO CAJA'!L33-'FLUJO CAJA'!L49)/L18</f>
        <v>#DIV/0!</v>
      </c>
      <c r="M33" s="1307" t="e">
        <f>+('FLUJO CAJA'!M33-'FLUJO CAJA'!M49)/M18</f>
        <v>#DIV/0!</v>
      </c>
      <c r="N33" s="218"/>
    </row>
    <row r="34" spans="1:14" s="296" customFormat="1" ht="15" customHeight="1" x14ac:dyDescent="0.25">
      <c r="A34" s="218"/>
      <c r="B34" s="1249"/>
      <c r="C34" s="1292"/>
      <c r="D34" s="1248"/>
      <c r="E34" s="1248"/>
      <c r="F34" s="1248"/>
      <c r="G34" s="1248"/>
      <c r="H34" s="1248"/>
      <c r="I34" s="1248"/>
      <c r="J34" s="1248"/>
      <c r="K34" s="1248"/>
      <c r="L34" s="1248"/>
      <c r="M34" s="1248"/>
      <c r="N34" s="218"/>
    </row>
    <row r="35" spans="1:14" s="296" customFormat="1" ht="16.5" x14ac:dyDescent="0.3">
      <c r="A35" s="218"/>
      <c r="B35" s="1328" t="s">
        <v>292</v>
      </c>
      <c r="C35" s="1289"/>
      <c r="D35" s="1301"/>
      <c r="E35" s="1301"/>
      <c r="F35" s="1301"/>
      <c r="G35" s="1301"/>
      <c r="H35" s="1301"/>
      <c r="I35" s="1301"/>
      <c r="J35" s="1301"/>
      <c r="K35" s="1301"/>
      <c r="L35" s="1301"/>
      <c r="M35" s="1248"/>
      <c r="N35" s="218"/>
    </row>
    <row r="36" spans="1:14" s="296" customFormat="1" ht="10.5" customHeight="1" thickBot="1" x14ac:dyDescent="0.3">
      <c r="A36" s="218"/>
      <c r="B36" s="1248"/>
      <c r="C36" s="1336"/>
      <c r="D36" s="1248"/>
      <c r="E36" s="1248"/>
      <c r="F36" s="1248"/>
      <c r="G36" s="1248"/>
      <c r="H36" s="1248"/>
      <c r="I36" s="1248"/>
      <c r="J36" s="1248"/>
      <c r="K36" s="1248"/>
      <c r="L36" s="1248"/>
      <c r="M36" s="1248"/>
      <c r="N36" s="218"/>
    </row>
    <row r="37" spans="1:14" ht="25.5" x14ac:dyDescent="0.25">
      <c r="A37" s="218"/>
      <c r="B37" s="1324" t="s">
        <v>240</v>
      </c>
      <c r="C37" s="1251" t="s">
        <v>406</v>
      </c>
      <c r="D37" s="1252" t="s">
        <v>236</v>
      </c>
      <c r="E37" s="1252" t="s">
        <v>237</v>
      </c>
      <c r="F37" s="1252" t="s">
        <v>238</v>
      </c>
      <c r="G37" s="1252" t="s">
        <v>241</v>
      </c>
      <c r="H37" s="1252" t="s">
        <v>242</v>
      </c>
      <c r="I37" s="1252" t="s">
        <v>243</v>
      </c>
      <c r="J37" s="1252" t="s">
        <v>244</v>
      </c>
      <c r="K37" s="1252" t="s">
        <v>245</v>
      </c>
      <c r="L37" s="1252" t="s">
        <v>246</v>
      </c>
      <c r="M37" s="1253" t="s">
        <v>247</v>
      </c>
      <c r="N37" s="218"/>
    </row>
    <row r="38" spans="1:14" ht="13.5" x14ac:dyDescent="0.25">
      <c r="A38" s="218"/>
      <c r="B38" s="1329" t="s">
        <v>830</v>
      </c>
      <c r="C38" s="1308" t="str">
        <f>+C41</f>
        <v>Unidad medida</v>
      </c>
      <c r="D38" s="1309">
        <f>+D39+D42</f>
        <v>0</v>
      </c>
      <c r="E38" s="1309">
        <f t="shared" ref="E38:M38" si="0">+E39+E42</f>
        <v>0</v>
      </c>
      <c r="F38" s="1309">
        <f t="shared" si="0"/>
        <v>0</v>
      </c>
      <c r="G38" s="1309">
        <f t="shared" si="0"/>
        <v>0</v>
      </c>
      <c r="H38" s="1309">
        <f t="shared" si="0"/>
        <v>0</v>
      </c>
      <c r="I38" s="1309">
        <f t="shared" si="0"/>
        <v>0</v>
      </c>
      <c r="J38" s="1309">
        <f t="shared" si="0"/>
        <v>0</v>
      </c>
      <c r="K38" s="1309">
        <f t="shared" si="0"/>
        <v>0</v>
      </c>
      <c r="L38" s="1309">
        <f t="shared" si="0"/>
        <v>0</v>
      </c>
      <c r="M38" s="1310">
        <f t="shared" si="0"/>
        <v>0</v>
      </c>
      <c r="N38" s="218"/>
    </row>
    <row r="39" spans="1:14" ht="13.5" x14ac:dyDescent="0.25">
      <c r="A39" s="218"/>
      <c r="B39" s="1265" t="str">
        <f>+'FLUJO CAJA'!B20</f>
        <v>[Producto/Servicio 1]</v>
      </c>
      <c r="C39" s="1337"/>
      <c r="D39" s="1311">
        <f>+D40*D41</f>
        <v>0</v>
      </c>
      <c r="E39" s="1311">
        <f t="shared" ref="E39:M39" si="1">+E40*E41</f>
        <v>0</v>
      </c>
      <c r="F39" s="1311">
        <f t="shared" si="1"/>
        <v>0</v>
      </c>
      <c r="G39" s="1311">
        <f t="shared" si="1"/>
        <v>0</v>
      </c>
      <c r="H39" s="1311">
        <f t="shared" si="1"/>
        <v>0</v>
      </c>
      <c r="I39" s="1311">
        <f t="shared" si="1"/>
        <v>0</v>
      </c>
      <c r="J39" s="1311">
        <f t="shared" si="1"/>
        <v>0</v>
      </c>
      <c r="K39" s="1311">
        <f t="shared" si="1"/>
        <v>0</v>
      </c>
      <c r="L39" s="1311">
        <f t="shared" si="1"/>
        <v>0</v>
      </c>
      <c r="M39" s="1312">
        <f t="shared" si="1"/>
        <v>0</v>
      </c>
      <c r="N39" s="218"/>
    </row>
    <row r="40" spans="1:14" ht="13.5" x14ac:dyDescent="0.25">
      <c r="A40" s="218"/>
      <c r="B40" s="1330" t="s">
        <v>721</v>
      </c>
      <c r="C40" s="1313" t="str">
        <f>'FLUJO CAJA'!C21</f>
        <v>Unidad medida</v>
      </c>
      <c r="D40" s="1314">
        <f>'FLUJO CAJA'!D21</f>
        <v>0</v>
      </c>
      <c r="E40" s="1314">
        <f>'FLUJO CAJA'!E21</f>
        <v>0</v>
      </c>
      <c r="F40" s="1314">
        <f>'FLUJO CAJA'!F21</f>
        <v>0</v>
      </c>
      <c r="G40" s="1314">
        <f>'FLUJO CAJA'!G21</f>
        <v>0</v>
      </c>
      <c r="H40" s="1314">
        <f>'FLUJO CAJA'!H21</f>
        <v>0</v>
      </c>
      <c r="I40" s="1314">
        <f>'FLUJO CAJA'!I21</f>
        <v>0</v>
      </c>
      <c r="J40" s="1314">
        <f>'FLUJO CAJA'!J21</f>
        <v>0</v>
      </c>
      <c r="K40" s="1314">
        <f>'FLUJO CAJA'!K21</f>
        <v>0</v>
      </c>
      <c r="L40" s="1314">
        <f>'FLUJO CAJA'!L21</f>
        <v>0</v>
      </c>
      <c r="M40" s="1315">
        <f>'FLUJO CAJA'!M21</f>
        <v>0</v>
      </c>
      <c r="N40" s="218"/>
    </row>
    <row r="41" spans="1:14" ht="13.5" x14ac:dyDescent="0.25">
      <c r="A41" s="218"/>
      <c r="B41" s="1194" t="s">
        <v>822</v>
      </c>
      <c r="C41" s="1241" t="s">
        <v>448</v>
      </c>
      <c r="D41" s="1242"/>
      <c r="E41" s="1242"/>
      <c r="F41" s="1242"/>
      <c r="G41" s="1242"/>
      <c r="H41" s="1242"/>
      <c r="I41" s="1242"/>
      <c r="J41" s="1242"/>
      <c r="K41" s="1242"/>
      <c r="L41" s="1242"/>
      <c r="M41" s="1242"/>
      <c r="N41" s="218"/>
    </row>
    <row r="42" spans="1:14" ht="13.5" x14ac:dyDescent="0.25">
      <c r="A42" s="218"/>
      <c r="B42" s="1265" t="str">
        <f>+'FLUJO CAJA'!B24</f>
        <v>[Producto/Servicio 2]</v>
      </c>
      <c r="C42" s="1337"/>
      <c r="D42" s="1311">
        <f>+D43*D44</f>
        <v>0</v>
      </c>
      <c r="E42" s="1311">
        <f t="shared" ref="E42:M42" si="2">+E43*E44</f>
        <v>0</v>
      </c>
      <c r="F42" s="1311">
        <f t="shared" si="2"/>
        <v>0</v>
      </c>
      <c r="G42" s="1311">
        <f t="shared" si="2"/>
        <v>0</v>
      </c>
      <c r="H42" s="1311">
        <f t="shared" si="2"/>
        <v>0</v>
      </c>
      <c r="I42" s="1311">
        <f t="shared" si="2"/>
        <v>0</v>
      </c>
      <c r="J42" s="1311">
        <f t="shared" si="2"/>
        <v>0</v>
      </c>
      <c r="K42" s="1311">
        <f t="shared" si="2"/>
        <v>0</v>
      </c>
      <c r="L42" s="1311">
        <f t="shared" si="2"/>
        <v>0</v>
      </c>
      <c r="M42" s="1312">
        <f t="shared" si="2"/>
        <v>0</v>
      </c>
      <c r="N42" s="218"/>
    </row>
    <row r="43" spans="1:14" ht="13.5" x14ac:dyDescent="0.25">
      <c r="A43" s="218"/>
      <c r="B43" s="1330" t="s">
        <v>721</v>
      </c>
      <c r="C43" s="1313" t="str">
        <f>+'FLUJO CAJA'!C25</f>
        <v>Unidad medida</v>
      </c>
      <c r="D43" s="1314">
        <f>+'FLUJO CAJA'!D25</f>
        <v>0</v>
      </c>
      <c r="E43" s="1314">
        <f>'FLUJO CAJA'!E43</f>
        <v>0</v>
      </c>
      <c r="F43" s="1314">
        <f>'FLUJO CAJA'!F43</f>
        <v>0</v>
      </c>
      <c r="G43" s="1314">
        <f>'FLUJO CAJA'!G43</f>
        <v>0</v>
      </c>
      <c r="H43" s="1314">
        <f>'FLUJO CAJA'!H43</f>
        <v>0</v>
      </c>
      <c r="I43" s="1314">
        <f>'FLUJO CAJA'!I43</f>
        <v>0</v>
      </c>
      <c r="J43" s="1314">
        <f>'FLUJO CAJA'!J43</f>
        <v>0</v>
      </c>
      <c r="K43" s="1314">
        <f>'FLUJO CAJA'!K43</f>
        <v>0</v>
      </c>
      <c r="L43" s="1314">
        <f>'FLUJO CAJA'!L43</f>
        <v>0</v>
      </c>
      <c r="M43" s="1315">
        <f>'FLUJO CAJA'!M43</f>
        <v>0</v>
      </c>
      <c r="N43" s="218"/>
    </row>
    <row r="44" spans="1:14" ht="13.5" x14ac:dyDescent="0.25">
      <c r="A44" s="218"/>
      <c r="B44" s="1194" t="s">
        <v>822</v>
      </c>
      <c r="C44" s="1241" t="s">
        <v>448</v>
      </c>
      <c r="D44" s="1242"/>
      <c r="E44" s="1242"/>
      <c r="F44" s="1242"/>
      <c r="G44" s="1242"/>
      <c r="H44" s="1242"/>
      <c r="I44" s="1242"/>
      <c r="J44" s="1242"/>
      <c r="K44" s="1242"/>
      <c r="L44" s="1242"/>
      <c r="M44" s="1243"/>
      <c r="N44" s="218"/>
    </row>
    <row r="45" spans="1:14" ht="13.5" x14ac:dyDescent="0.25">
      <c r="A45" s="218"/>
      <c r="B45" s="1329" t="s">
        <v>831</v>
      </c>
      <c r="C45" s="1308" t="str">
        <f>+C48</f>
        <v>Unidad medida</v>
      </c>
      <c r="D45" s="1309">
        <f>+D46+D49</f>
        <v>0</v>
      </c>
      <c r="E45" s="1309">
        <f t="shared" ref="E45:M45" si="3">+E46+E49</f>
        <v>0</v>
      </c>
      <c r="F45" s="1309">
        <f t="shared" si="3"/>
        <v>0</v>
      </c>
      <c r="G45" s="1309">
        <f t="shared" si="3"/>
        <v>0</v>
      </c>
      <c r="H45" s="1309">
        <f t="shared" si="3"/>
        <v>0</v>
      </c>
      <c r="I45" s="1309">
        <f t="shared" si="3"/>
        <v>0</v>
      </c>
      <c r="J45" s="1309">
        <f t="shared" si="3"/>
        <v>0</v>
      </c>
      <c r="K45" s="1309">
        <f t="shared" si="3"/>
        <v>0</v>
      </c>
      <c r="L45" s="1309">
        <f t="shared" si="3"/>
        <v>0</v>
      </c>
      <c r="M45" s="1310">
        <f t="shared" si="3"/>
        <v>0</v>
      </c>
      <c r="N45" s="218"/>
    </row>
    <row r="46" spans="1:14" ht="13.5" x14ac:dyDescent="0.25">
      <c r="A46" s="218"/>
      <c r="B46" s="1265" t="str">
        <f>+'FLUJO CAJA'!B20</f>
        <v>[Producto/Servicio 1]</v>
      </c>
      <c r="C46" s="1337"/>
      <c r="D46" s="1311">
        <f>+D47*D48</f>
        <v>0</v>
      </c>
      <c r="E46" s="1311">
        <f t="shared" ref="E46:M46" si="4">+E47*E48</f>
        <v>0</v>
      </c>
      <c r="F46" s="1311">
        <f t="shared" si="4"/>
        <v>0</v>
      </c>
      <c r="G46" s="1311">
        <f t="shared" si="4"/>
        <v>0</v>
      </c>
      <c r="H46" s="1311">
        <f t="shared" si="4"/>
        <v>0</v>
      </c>
      <c r="I46" s="1311">
        <f t="shared" si="4"/>
        <v>0</v>
      </c>
      <c r="J46" s="1311">
        <f t="shared" si="4"/>
        <v>0</v>
      </c>
      <c r="K46" s="1311">
        <f t="shared" si="4"/>
        <v>0</v>
      </c>
      <c r="L46" s="1311">
        <f t="shared" si="4"/>
        <v>0</v>
      </c>
      <c r="M46" s="1312">
        <f t="shared" si="4"/>
        <v>0</v>
      </c>
      <c r="N46" s="218"/>
    </row>
    <row r="47" spans="1:14" ht="13.5" x14ac:dyDescent="0.25">
      <c r="A47" s="218"/>
      <c r="B47" s="1330" t="s">
        <v>721</v>
      </c>
      <c r="C47" s="1313" t="str">
        <f>+'FLUJO CAJA'!C30</f>
        <v>Unidad medida</v>
      </c>
      <c r="D47" s="1314">
        <f>+'FLUJO CAJA'!D30</f>
        <v>0</v>
      </c>
      <c r="E47" s="1314">
        <f>+'FLUJO CAJA'!E30</f>
        <v>0</v>
      </c>
      <c r="F47" s="1314">
        <f>+'FLUJO CAJA'!F30</f>
        <v>0</v>
      </c>
      <c r="G47" s="1314">
        <f>+'FLUJO CAJA'!G30</f>
        <v>0</v>
      </c>
      <c r="H47" s="1314">
        <f>+'FLUJO CAJA'!H30</f>
        <v>0</v>
      </c>
      <c r="I47" s="1314">
        <f>+'FLUJO CAJA'!I30</f>
        <v>0</v>
      </c>
      <c r="J47" s="1314">
        <f>+'FLUJO CAJA'!J30</f>
        <v>0</v>
      </c>
      <c r="K47" s="1314">
        <f>+'FLUJO CAJA'!K30</f>
        <v>0</v>
      </c>
      <c r="L47" s="1314">
        <f>+'FLUJO CAJA'!L30</f>
        <v>0</v>
      </c>
      <c r="M47" s="1315">
        <f>+'FLUJO CAJA'!M30</f>
        <v>0</v>
      </c>
      <c r="N47" s="218"/>
    </row>
    <row r="48" spans="1:14" ht="13.5" x14ac:dyDescent="0.25">
      <c r="A48" s="218"/>
      <c r="B48" s="1194" t="s">
        <v>822</v>
      </c>
      <c r="C48" s="1241" t="s">
        <v>448</v>
      </c>
      <c r="D48" s="1242"/>
      <c r="E48" s="1242"/>
      <c r="F48" s="1242"/>
      <c r="G48" s="1242"/>
      <c r="H48" s="1242"/>
      <c r="I48" s="1242"/>
      <c r="J48" s="1242"/>
      <c r="K48" s="1242"/>
      <c r="L48" s="1242"/>
      <c r="M48" s="1243"/>
      <c r="N48" s="218"/>
    </row>
    <row r="49" spans="1:14" ht="13.5" x14ac:dyDescent="0.25">
      <c r="A49" s="218"/>
      <c r="B49" s="1265" t="str">
        <f>+'FLUJO CAJA'!B24</f>
        <v>[Producto/Servicio 2]</v>
      </c>
      <c r="C49" s="1337"/>
      <c r="D49" s="1311">
        <f>+D50*D51</f>
        <v>0</v>
      </c>
      <c r="E49" s="1311">
        <f t="shared" ref="E49:M49" si="5">+E50*E51</f>
        <v>0</v>
      </c>
      <c r="F49" s="1311">
        <f t="shared" si="5"/>
        <v>0</v>
      </c>
      <c r="G49" s="1311">
        <f t="shared" si="5"/>
        <v>0</v>
      </c>
      <c r="H49" s="1311">
        <f t="shared" si="5"/>
        <v>0</v>
      </c>
      <c r="I49" s="1311">
        <f t="shared" si="5"/>
        <v>0</v>
      </c>
      <c r="J49" s="1311">
        <f t="shared" si="5"/>
        <v>0</v>
      </c>
      <c r="K49" s="1311">
        <f t="shared" si="5"/>
        <v>0</v>
      </c>
      <c r="L49" s="1311">
        <f t="shared" si="5"/>
        <v>0</v>
      </c>
      <c r="M49" s="1312">
        <f t="shared" si="5"/>
        <v>0</v>
      </c>
      <c r="N49" s="218"/>
    </row>
    <row r="50" spans="1:14" ht="13.5" x14ac:dyDescent="0.25">
      <c r="A50" s="218"/>
      <c r="B50" s="1330" t="s">
        <v>721</v>
      </c>
      <c r="C50" s="1313" t="str">
        <f>+'FLUJO CAJA'!C34</f>
        <v>Unidad medida</v>
      </c>
      <c r="D50" s="1314">
        <f>+'FLUJO CAJA'!D34</f>
        <v>0</v>
      </c>
      <c r="E50" s="1314">
        <f>+'FLUJO CAJA'!E34</f>
        <v>0</v>
      </c>
      <c r="F50" s="1314">
        <f>+'FLUJO CAJA'!F34</f>
        <v>0</v>
      </c>
      <c r="G50" s="1314">
        <f>+'FLUJO CAJA'!G34</f>
        <v>0</v>
      </c>
      <c r="H50" s="1314">
        <f>+'FLUJO CAJA'!H34</f>
        <v>0</v>
      </c>
      <c r="I50" s="1314">
        <f>+'FLUJO CAJA'!I34</f>
        <v>0</v>
      </c>
      <c r="J50" s="1314">
        <f>+'FLUJO CAJA'!J34</f>
        <v>0</v>
      </c>
      <c r="K50" s="1314">
        <f>+'FLUJO CAJA'!K34</f>
        <v>0</v>
      </c>
      <c r="L50" s="1314">
        <f>+'FLUJO CAJA'!L34</f>
        <v>0</v>
      </c>
      <c r="M50" s="1315">
        <f>+'FLUJO CAJA'!M34</f>
        <v>0</v>
      </c>
      <c r="N50" s="218"/>
    </row>
    <row r="51" spans="1:14" ht="13.5" x14ac:dyDescent="0.25">
      <c r="A51" s="218"/>
      <c r="B51" s="1194" t="s">
        <v>822</v>
      </c>
      <c r="C51" s="1241" t="s">
        <v>448</v>
      </c>
      <c r="D51" s="1242"/>
      <c r="E51" s="1242"/>
      <c r="F51" s="1242"/>
      <c r="G51" s="1242"/>
      <c r="H51" s="1242"/>
      <c r="I51" s="1242"/>
      <c r="J51" s="1242"/>
      <c r="K51" s="1242"/>
      <c r="L51" s="1242"/>
      <c r="M51" s="1243"/>
      <c r="N51" s="218"/>
    </row>
    <row r="52" spans="1:14" ht="13.5" x14ac:dyDescent="0.25">
      <c r="A52" s="218"/>
      <c r="B52" s="1329" t="s">
        <v>823</v>
      </c>
      <c r="C52" s="1308" t="str">
        <f>+C51</f>
        <v>Unidad medida</v>
      </c>
      <c r="D52" s="1309">
        <f>+D38-D45</f>
        <v>0</v>
      </c>
      <c r="E52" s="1309">
        <f t="shared" ref="E52:M52" si="6">E38-E45</f>
        <v>0</v>
      </c>
      <c r="F52" s="1309">
        <f t="shared" si="6"/>
        <v>0</v>
      </c>
      <c r="G52" s="1309">
        <f t="shared" si="6"/>
        <v>0</v>
      </c>
      <c r="H52" s="1309">
        <f t="shared" si="6"/>
        <v>0</v>
      </c>
      <c r="I52" s="1309">
        <f t="shared" si="6"/>
        <v>0</v>
      </c>
      <c r="J52" s="1309">
        <f t="shared" si="6"/>
        <v>0</v>
      </c>
      <c r="K52" s="1309">
        <f t="shared" si="6"/>
        <v>0</v>
      </c>
      <c r="L52" s="1309">
        <f t="shared" si="6"/>
        <v>0</v>
      </c>
      <c r="M52" s="1310">
        <f t="shared" si="6"/>
        <v>0</v>
      </c>
      <c r="N52" s="218"/>
    </row>
    <row r="53" spans="1:14" ht="14.25" thickBot="1" x14ac:dyDescent="0.3">
      <c r="A53" s="218"/>
      <c r="B53" s="1331" t="s">
        <v>832</v>
      </c>
      <c r="C53" s="1332" t="s">
        <v>858</v>
      </c>
      <c r="D53" s="1316">
        <f t="shared" ref="D53:M53" si="7">D52/270</f>
        <v>0</v>
      </c>
      <c r="E53" s="1316">
        <f t="shared" si="7"/>
        <v>0</v>
      </c>
      <c r="F53" s="1316">
        <f t="shared" si="7"/>
        <v>0</v>
      </c>
      <c r="G53" s="1316">
        <f t="shared" si="7"/>
        <v>0</v>
      </c>
      <c r="H53" s="1316">
        <f t="shared" si="7"/>
        <v>0</v>
      </c>
      <c r="I53" s="1316">
        <f t="shared" si="7"/>
        <v>0</v>
      </c>
      <c r="J53" s="1316">
        <f t="shared" si="7"/>
        <v>0</v>
      </c>
      <c r="K53" s="1316">
        <f t="shared" si="7"/>
        <v>0</v>
      </c>
      <c r="L53" s="1316">
        <f t="shared" si="7"/>
        <v>0</v>
      </c>
      <c r="M53" s="1317">
        <f t="shared" si="7"/>
        <v>0</v>
      </c>
      <c r="N53" s="218"/>
    </row>
    <row r="54" spans="1:14" s="296" customFormat="1" ht="12.75" x14ac:dyDescent="0.25">
      <c r="A54" s="218"/>
      <c r="B54" s="1248"/>
      <c r="C54" s="1336"/>
      <c r="D54" s="1248"/>
      <c r="E54" s="1248"/>
      <c r="F54" s="1248"/>
      <c r="G54" s="1248"/>
      <c r="H54" s="1248"/>
      <c r="I54" s="1248"/>
      <c r="J54" s="1248"/>
      <c r="K54" s="1248"/>
      <c r="L54" s="1248"/>
      <c r="M54" s="1248"/>
      <c r="N54" s="218"/>
    </row>
    <row r="55" spans="1:14" s="296" customFormat="1" ht="16.5" x14ac:dyDescent="0.3">
      <c r="A55" s="218"/>
      <c r="B55" s="1328" t="s">
        <v>293</v>
      </c>
      <c r="C55" s="1328"/>
      <c r="D55" s="1301"/>
      <c r="E55" s="1301"/>
      <c r="F55" s="1301"/>
      <c r="G55" s="1301"/>
      <c r="H55" s="1301"/>
      <c r="I55" s="1301"/>
      <c r="J55" s="1301"/>
      <c r="K55" s="1301"/>
      <c r="L55" s="1301"/>
      <c r="M55" s="1248"/>
      <c r="N55" s="218"/>
    </row>
    <row r="56" spans="1:14" s="296" customFormat="1" ht="10.5" customHeight="1" thickBot="1" x14ac:dyDescent="0.3">
      <c r="A56" s="218"/>
      <c r="B56" s="1248"/>
      <c r="C56" s="1292"/>
      <c r="D56" s="1248"/>
      <c r="E56" s="1248"/>
      <c r="F56" s="1248"/>
      <c r="G56" s="1248"/>
      <c r="H56" s="1248"/>
      <c r="I56" s="1248"/>
      <c r="J56" s="1248"/>
      <c r="K56" s="1248"/>
      <c r="L56" s="1248"/>
      <c r="M56" s="1248"/>
      <c r="N56" s="218"/>
    </row>
    <row r="57" spans="1:14" ht="13.5" x14ac:dyDescent="0.25">
      <c r="A57" s="218"/>
      <c r="B57" s="1333" t="s">
        <v>1093</v>
      </c>
      <c r="C57" s="1318" t="str">
        <f>+'FLUJO CAJA'!C$23</f>
        <v>Unidad medida</v>
      </c>
      <c r="D57" s="1319" t="e">
        <f>+('PRESUPUESTO ANALITICO'!F406-'PRESUPUESTO ANALITICO'!M406)/'INFORMACION GENERAL PROYECTO'!D39</f>
        <v>#DIV/0!</v>
      </c>
      <c r="E57" s="1248"/>
      <c r="F57" s="1248"/>
      <c r="G57" s="1248"/>
      <c r="H57" s="1248"/>
      <c r="I57" s="1248"/>
      <c r="J57" s="1248"/>
      <c r="K57" s="1248"/>
      <c r="L57" s="1248"/>
      <c r="M57" s="1248"/>
      <c r="N57" s="218"/>
    </row>
    <row r="58" spans="1:14" ht="14.25" thickBot="1" x14ac:dyDescent="0.3">
      <c r="A58" s="218"/>
      <c r="B58" s="1334" t="s">
        <v>1094</v>
      </c>
      <c r="C58" s="1283" t="str">
        <f>+'FLUJO CAJA'!C$23</f>
        <v>Unidad medida</v>
      </c>
      <c r="D58" s="1320" t="e">
        <f>+('PRESUPUESTO ANALITICO'!F406-'PRESUPUESTO ANALITICO'!M406)/('INFORMACION GENERAL PROYECTO'!H39-'INFORMACION GENERAL PROYECTO'!G39)</f>
        <v>#DIV/0!</v>
      </c>
      <c r="E58" s="1248"/>
      <c r="F58" s="1248"/>
      <c r="G58" s="1248"/>
      <c r="H58" s="1248"/>
      <c r="I58" s="1248"/>
      <c r="J58" s="1248"/>
      <c r="K58" s="1248"/>
      <c r="L58" s="1248"/>
      <c r="M58" s="1248"/>
      <c r="N58" s="218"/>
    </row>
    <row r="59" spans="1:14" s="296" customFormat="1" ht="12.75" x14ac:dyDescent="0.25">
      <c r="B59" s="218"/>
      <c r="C59" s="1292"/>
      <c r="D59" s="218"/>
      <c r="E59" s="218"/>
      <c r="F59" s="218"/>
      <c r="G59" s="218"/>
      <c r="H59" s="218"/>
      <c r="I59" s="218"/>
      <c r="J59" s="218"/>
      <c r="K59" s="218"/>
      <c r="L59" s="218"/>
    </row>
    <row r="60" spans="1:14" s="296" customFormat="1" ht="16.5" x14ac:dyDescent="0.3">
      <c r="B60" s="1328" t="s">
        <v>1098</v>
      </c>
      <c r="C60" s="1292"/>
      <c r="E60" s="218"/>
      <c r="F60" s="218"/>
      <c r="G60" s="218"/>
      <c r="H60" s="218"/>
      <c r="I60" s="218"/>
      <c r="J60" s="218"/>
      <c r="K60" s="218"/>
      <c r="L60" s="218"/>
    </row>
    <row r="61" spans="1:14" s="296" customFormat="1" ht="13.5" thickBot="1" x14ac:dyDescent="0.3">
      <c r="C61" s="1338"/>
      <c r="G61" s="218"/>
      <c r="H61" s="218"/>
      <c r="I61" s="218"/>
      <c r="J61" s="218"/>
      <c r="K61" s="218"/>
      <c r="L61" s="218"/>
    </row>
    <row r="62" spans="1:14" s="296" customFormat="1" ht="39" customHeight="1" x14ac:dyDescent="0.15">
      <c r="B62" s="1685" t="s">
        <v>1099</v>
      </c>
      <c r="C62" s="2141" t="s">
        <v>1100</v>
      </c>
      <c r="D62" s="2141"/>
      <c r="E62" s="2141"/>
      <c r="F62" s="2141"/>
      <c r="G62" s="2135" t="e">
        <f>('INFORMACION GENERAL PROYECTO'!D39/'INFORMACION GENERAL PROYECTO'!D11)*1000000</f>
        <v>#DIV/0!</v>
      </c>
      <c r="H62" s="2136"/>
    </row>
    <row r="63" spans="1:14" s="296" customFormat="1" ht="39" customHeight="1" x14ac:dyDescent="0.15">
      <c r="B63" s="1686" t="s">
        <v>1101</v>
      </c>
      <c r="C63" s="2142" t="s">
        <v>1104</v>
      </c>
      <c r="D63" s="2142"/>
      <c r="E63" s="2142"/>
      <c r="F63" s="2142"/>
      <c r="G63" s="2137" t="e">
        <f>((('INFORMACION GENERAL PROYECTO'!F39-'INFORMACION GENERAL PROYECTO'!E39)*('INFORMACION GENERAL PROYECTO'!D39))/'INFORMACION GENERAL PROYECTO'!D11)*1000000</f>
        <v>#DIV/0!</v>
      </c>
      <c r="H63" s="2138"/>
    </row>
    <row r="64" spans="1:14" s="296" customFormat="1" ht="39" customHeight="1" thickBot="1" x14ac:dyDescent="0.2">
      <c r="B64" s="1334" t="s">
        <v>1102</v>
      </c>
      <c r="C64" s="2143" t="s">
        <v>1103</v>
      </c>
      <c r="D64" s="2143"/>
      <c r="E64" s="2143"/>
      <c r="F64" s="2143"/>
      <c r="G64" s="2139" t="e">
        <f>((('INFORMACION GENERAL PROYECTO'!H39-'INFORMACION GENERAL PROYECTO'!G39)*'INFORMACION GENERAL PROYECTO'!D39)/'INFORMACION GENERAL PROYECTO'!D11)*1000000</f>
        <v>#DIV/0!</v>
      </c>
      <c r="H64" s="2140"/>
    </row>
    <row r="65" spans="3:3" s="296" customFormat="1" x14ac:dyDescent="0.15">
      <c r="C65" s="1338"/>
    </row>
    <row r="66" spans="3:3" s="296" customFormat="1" x14ac:dyDescent="0.15">
      <c r="C66" s="1338"/>
    </row>
    <row r="67" spans="3:3" s="296" customFormat="1" x14ac:dyDescent="0.15">
      <c r="C67" s="1338"/>
    </row>
    <row r="68" spans="3:3" s="296" customFormat="1" x14ac:dyDescent="0.15">
      <c r="C68" s="1338"/>
    </row>
    <row r="69" spans="3:3" s="296" customFormat="1" x14ac:dyDescent="0.15">
      <c r="C69" s="1338"/>
    </row>
    <row r="70" spans="3:3" s="296" customFormat="1" x14ac:dyDescent="0.15">
      <c r="C70" s="1338"/>
    </row>
    <row r="71" spans="3:3" s="296" customFormat="1" x14ac:dyDescent="0.15">
      <c r="C71" s="1338"/>
    </row>
    <row r="72" spans="3:3" s="296" customFormat="1" x14ac:dyDescent="0.15">
      <c r="C72" s="1338"/>
    </row>
    <row r="73" spans="3:3" s="296" customFormat="1" x14ac:dyDescent="0.15">
      <c r="C73" s="1338"/>
    </row>
    <row r="74" spans="3:3" s="296" customFormat="1" x14ac:dyDescent="0.15">
      <c r="C74" s="1338"/>
    </row>
    <row r="75" spans="3:3" s="296" customFormat="1" x14ac:dyDescent="0.15">
      <c r="C75" s="1338"/>
    </row>
    <row r="76" spans="3:3" s="296" customFormat="1" x14ac:dyDescent="0.15">
      <c r="C76" s="1338"/>
    </row>
    <row r="77" spans="3:3" s="296" customFormat="1" x14ac:dyDescent="0.15">
      <c r="C77" s="1338"/>
    </row>
    <row r="78" spans="3:3" s="296" customFormat="1" x14ac:dyDescent="0.15">
      <c r="C78" s="1338"/>
    </row>
    <row r="79" spans="3:3" s="296" customFormat="1" x14ac:dyDescent="0.15">
      <c r="C79" s="1338"/>
    </row>
    <row r="80" spans="3:3" s="296" customFormat="1" x14ac:dyDescent="0.15">
      <c r="C80" s="1338"/>
    </row>
    <row r="81" spans="3:3" s="296" customFormat="1" x14ac:dyDescent="0.15">
      <c r="C81" s="1338"/>
    </row>
  </sheetData>
  <sheetProtection algorithmName="SHA-512" hashValue="YxvWoZEdDW0s41ELGQR4vE4wWZDByE0rG7z5XzOsGbBOhNxrTVvNx5VwS0jVZoCeYTicoZraInpPkI5t5iaykA==" saltValue="/B1R+/bt8QBoM2a35q8RwA==" spinCount="100000" sheet="1" objects="1" scenarios="1" formatColumns="0" formatRows="0"/>
  <mergeCells count="26">
    <mergeCell ref="G62:H62"/>
    <mergeCell ref="G63:H63"/>
    <mergeCell ref="G64:H64"/>
    <mergeCell ref="C62:F62"/>
    <mergeCell ref="C63:F63"/>
    <mergeCell ref="C64:F64"/>
    <mergeCell ref="B31:M31"/>
    <mergeCell ref="B10:L10"/>
    <mergeCell ref="B12:C12"/>
    <mergeCell ref="B14:C14"/>
    <mergeCell ref="B15:C15"/>
    <mergeCell ref="B28:M28"/>
    <mergeCell ref="B17:C17"/>
    <mergeCell ref="B18:C18"/>
    <mergeCell ref="B13:M13"/>
    <mergeCell ref="B16:M16"/>
    <mergeCell ref="B20:C20"/>
    <mergeCell ref="B21:C21"/>
    <mergeCell ref="B19:M19"/>
    <mergeCell ref="B4:L4"/>
    <mergeCell ref="C6:M6"/>
    <mergeCell ref="C7:M7"/>
    <mergeCell ref="C8:F8"/>
    <mergeCell ref="G8:I8"/>
    <mergeCell ref="J8:M8"/>
    <mergeCell ref="B5:M5"/>
  </mergeCells>
  <pageMargins left="0.39370078740157483" right="0.19685039370078741" top="0.59055118110236227" bottom="0.39370078740157483" header="0.19685039370078741" footer="0.19685039370078741"/>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gastos'!$AB$16:$AB$17</xm:f>
          </x14:formula1>
          <xm:sqref>C41 C48 C44 C51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Q412"/>
  <sheetViews>
    <sheetView zoomScale="90" zoomScaleNormal="90" workbookViewId="0">
      <pane xSplit="3" ySplit="11" topLeftCell="D396" activePane="bottomRight" state="frozen"/>
      <selection activeCell="A9" sqref="A9"/>
      <selection pane="topRight" activeCell="D9" sqref="D9"/>
      <selection pane="bottomLeft" activeCell="A12" sqref="A12"/>
      <selection pane="bottomRight" activeCell="H403" sqref="H403"/>
    </sheetView>
  </sheetViews>
  <sheetFormatPr baseColWidth="10" defaultColWidth="11.42578125" defaultRowHeight="12.75" outlineLevelRow="4" x14ac:dyDescent="0.25"/>
  <cols>
    <col min="1" max="1" width="2.5703125" style="1322" customWidth="1"/>
    <col min="2" max="2" width="6.7109375" style="1339" customWidth="1"/>
    <col min="3" max="3" width="35.7109375" style="1339" customWidth="1"/>
    <col min="4" max="4" width="11.7109375" style="1293" customWidth="1"/>
    <col min="5" max="5" width="10.7109375" style="1293" customWidth="1"/>
    <col min="6" max="6" width="12.85546875" style="1454" customWidth="1"/>
    <col min="7" max="13" width="12.7109375" style="1454" customWidth="1"/>
    <col min="14" max="17" width="11.42578125" style="1322"/>
    <col min="18" max="16384" width="11.42578125" style="1339"/>
  </cols>
  <sheetData>
    <row r="1" spans="1:17" ht="20.25" x14ac:dyDescent="0.25">
      <c r="B1" s="2150"/>
      <c r="C1" s="2150"/>
      <c r="D1" s="2150"/>
      <c r="E1" s="2150"/>
      <c r="F1" s="2150"/>
      <c r="G1" s="2150"/>
      <c r="H1" s="2150"/>
      <c r="I1" s="2150"/>
      <c r="J1" s="2150"/>
      <c r="K1" s="2150"/>
      <c r="L1" s="2150"/>
      <c r="M1" s="2150"/>
    </row>
    <row r="2" spans="1:17" ht="20.25" x14ac:dyDescent="0.25">
      <c r="B2" s="225" t="s">
        <v>49</v>
      </c>
      <c r="C2" s="224"/>
      <c r="D2" s="219"/>
      <c r="E2" s="219"/>
      <c r="F2" s="1340"/>
      <c r="G2" s="225"/>
      <c r="H2" s="1341"/>
      <c r="I2" s="225" t="s">
        <v>305</v>
      </c>
      <c r="J2" s="1341"/>
      <c r="K2" s="1341"/>
      <c r="L2" s="1341"/>
      <c r="M2" s="1341"/>
    </row>
    <row r="3" spans="1:17" x14ac:dyDescent="0.25">
      <c r="B3" s="1342"/>
      <c r="C3" s="1342"/>
      <c r="D3" s="1290"/>
      <c r="E3" s="1290"/>
      <c r="F3" s="1343"/>
      <c r="G3" s="1343"/>
      <c r="H3" s="1343"/>
      <c r="I3" s="1343"/>
      <c r="J3" s="1343"/>
      <c r="K3" s="1343"/>
      <c r="L3" s="1343"/>
      <c r="M3" s="1343"/>
    </row>
    <row r="4" spans="1:17" ht="15.75" x14ac:dyDescent="0.25">
      <c r="B4" s="2103" t="s">
        <v>776</v>
      </c>
      <c r="C4" s="2104"/>
      <c r="D4" s="2104"/>
      <c r="E4" s="2104"/>
      <c r="F4" s="2104"/>
      <c r="G4" s="2104"/>
      <c r="H4" s="2104"/>
      <c r="I4" s="2104"/>
      <c r="J4" s="2104"/>
      <c r="K4" s="2104"/>
      <c r="L4" s="2104"/>
      <c r="M4" s="2104"/>
    </row>
    <row r="5" spans="1:17" ht="13.5" thickBot="1" x14ac:dyDescent="0.3">
      <c r="B5" s="2105"/>
      <c r="C5" s="2105"/>
      <c r="D5" s="2105"/>
      <c r="E5" s="2105"/>
      <c r="F5" s="2105"/>
      <c r="G5" s="2105"/>
      <c r="H5" s="2105"/>
      <c r="I5" s="2105"/>
      <c r="J5" s="2105"/>
      <c r="K5" s="2105"/>
      <c r="L5" s="2105"/>
      <c r="M5" s="2105"/>
    </row>
    <row r="6" spans="1:17" x14ac:dyDescent="0.25">
      <c r="B6" s="1811" t="s">
        <v>387</v>
      </c>
      <c r="C6" s="1835"/>
      <c r="D6" s="2001" t="str">
        <f>+'INFORMACION GENERAL PROYECTO'!D6</f>
        <v>[TÍTULO DEL PROYECTO]</v>
      </c>
      <c r="E6" s="2002"/>
      <c r="F6" s="2002"/>
      <c r="G6" s="2002"/>
      <c r="H6" s="2002"/>
      <c r="I6" s="2002"/>
      <c r="J6" s="2002"/>
      <c r="K6" s="2002"/>
      <c r="L6" s="2002"/>
      <c r="M6" s="2003"/>
    </row>
    <row r="7" spans="1:17" x14ac:dyDescent="0.25">
      <c r="B7" s="1809" t="s">
        <v>388</v>
      </c>
      <c r="C7" s="1836"/>
      <c r="D7" s="2004" t="str">
        <f>+'INFORMACION GENERAL PROYECTO'!B12</f>
        <v>[INSTITUCIÓN EJECUTORA]</v>
      </c>
      <c r="E7" s="2005"/>
      <c r="F7" s="2005"/>
      <c r="G7" s="2005"/>
      <c r="H7" s="2005"/>
      <c r="I7" s="2005"/>
      <c r="J7" s="2005"/>
      <c r="K7" s="2005"/>
      <c r="L7" s="2005"/>
      <c r="M7" s="2006"/>
    </row>
    <row r="8" spans="1:17" ht="14.25" thickBot="1" x14ac:dyDescent="0.3">
      <c r="B8" s="1812" t="s">
        <v>405</v>
      </c>
      <c r="C8" s="1962"/>
      <c r="D8" s="2007">
        <f>+'INFORMACION GENERAL PROYECTO'!H7</f>
        <v>0</v>
      </c>
      <c r="E8" s="2008"/>
      <c r="F8" s="2008"/>
      <c r="G8" s="2064"/>
      <c r="H8" s="216" t="s">
        <v>391</v>
      </c>
      <c r="I8" s="217"/>
      <c r="J8" s="2010">
        <f>+'INFORMACION GENERAL PROYECTO'!H24</f>
        <v>28.931506849315067</v>
      </c>
      <c r="K8" s="2012"/>
      <c r="L8" s="2012"/>
      <c r="M8" s="2013"/>
    </row>
    <row r="9" spans="1:17" ht="13.5" thickBot="1" x14ac:dyDescent="0.3">
      <c r="B9" s="1344"/>
      <c r="C9" s="1344"/>
      <c r="D9" s="1345"/>
      <c r="E9" s="1345"/>
      <c r="F9" s="1346"/>
      <c r="G9" s="1346"/>
      <c r="H9" s="1346"/>
      <c r="I9" s="1346"/>
      <c r="J9" s="1346"/>
      <c r="K9" s="1346"/>
      <c r="L9" s="1346"/>
      <c r="M9" s="1346"/>
    </row>
    <row r="10" spans="1:17" ht="12.75" customHeight="1" x14ac:dyDescent="0.25">
      <c r="B10" s="2153" t="s">
        <v>290</v>
      </c>
      <c r="C10" s="2151"/>
      <c r="D10" s="2155" t="s">
        <v>406</v>
      </c>
      <c r="E10" s="2151" t="s">
        <v>407</v>
      </c>
      <c r="F10" s="2151" t="s">
        <v>415</v>
      </c>
      <c r="G10" s="2157" t="s">
        <v>416</v>
      </c>
      <c r="H10" s="2158"/>
      <c r="I10" s="2158"/>
      <c r="J10" s="2158"/>
      <c r="K10" s="2158"/>
      <c r="L10" s="2158"/>
      <c r="M10" s="2159"/>
    </row>
    <row r="11" spans="1:17" s="1352" customFormat="1" ht="30" customHeight="1" x14ac:dyDescent="0.15">
      <c r="A11" s="1347"/>
      <c r="B11" s="2154"/>
      <c r="C11" s="2152"/>
      <c r="D11" s="2156"/>
      <c r="E11" s="2152"/>
      <c r="F11" s="2152"/>
      <c r="G11" s="1348" t="str">
        <f>+'INFORMACION GENERAL PROYECTO'!B11</f>
        <v>APORTE FONDOEMPLEO</v>
      </c>
      <c r="H11" s="1349" t="str">
        <f>+'FORMATO COSTEO C1'!I11</f>
        <v>[INSTITUCIÓN EJECUTORA]</v>
      </c>
      <c r="I11" s="1349" t="str">
        <f>+'FORMATO COSTEO C1'!L11</f>
        <v>[INSTITUCIÓN APORTANTE 1]</v>
      </c>
      <c r="J11" s="1349" t="str">
        <f>+'FORMATO COSTEO C1'!O11</f>
        <v>[INSTITUCIÓN APORTANTE 2]</v>
      </c>
      <c r="K11" s="1349" t="str">
        <f>+'FORMATO COSTEO C1'!R11</f>
        <v>[INSTITUCIÓN APORTANTE 3]</v>
      </c>
      <c r="L11" s="1349" t="str">
        <f>+'FORMATO COSTEO C1'!U11</f>
        <v>[INSTITUCIÓN APORTANTE 4]</v>
      </c>
      <c r="M11" s="1350" t="str">
        <f>+'FORMATO COSTEO C1'!X11</f>
        <v>[BENEFICIARIOS]</v>
      </c>
      <c r="N11" s="1351"/>
      <c r="O11" s="1347"/>
      <c r="P11" s="1347"/>
      <c r="Q11" s="1347"/>
    </row>
    <row r="12" spans="1:17" ht="30" customHeight="1" x14ac:dyDescent="0.25">
      <c r="B12" s="1353">
        <f>'FORMATO COSTEO C1'!$C$13</f>
        <v>1</v>
      </c>
      <c r="C12" s="1354">
        <f>'FORMATO COSTEO C1'!D$13</f>
        <v>0</v>
      </c>
      <c r="D12" s="1355"/>
      <c r="E12" s="1355"/>
      <c r="F12" s="1356">
        <f>+F13+F44+F75</f>
        <v>0</v>
      </c>
      <c r="G12" s="1356">
        <f t="shared" ref="G12:M12" si="0">+G13+G44+G75</f>
        <v>0</v>
      </c>
      <c r="H12" s="1356">
        <f t="shared" si="0"/>
        <v>0</v>
      </c>
      <c r="I12" s="1356">
        <f t="shared" si="0"/>
        <v>0</v>
      </c>
      <c r="J12" s="1356">
        <f t="shared" si="0"/>
        <v>0</v>
      </c>
      <c r="K12" s="1356">
        <f t="shared" si="0"/>
        <v>0</v>
      </c>
      <c r="L12" s="1356">
        <f t="shared" si="0"/>
        <v>0</v>
      </c>
      <c r="M12" s="1357">
        <f t="shared" si="0"/>
        <v>0</v>
      </c>
      <c r="N12" s="1358">
        <f t="shared" ref="N12:N75" si="1">SUM(G12:M12)</f>
        <v>0</v>
      </c>
      <c r="O12" s="1358">
        <f t="shared" ref="O12:O75" si="2">+F12-N12</f>
        <v>0</v>
      </c>
    </row>
    <row r="13" spans="1:17" ht="15" customHeight="1" outlineLevel="1" x14ac:dyDescent="0.25">
      <c r="B13" s="1359">
        <f>'MARCO LOGICO'!C35</f>
        <v>1.1000000000000001</v>
      </c>
      <c r="C13" s="1360">
        <f>'MARCO LOGICO'!D35</f>
        <v>0</v>
      </c>
      <c r="D13" s="1361"/>
      <c r="E13" s="1361"/>
      <c r="F13" s="1362">
        <f t="shared" ref="F13:M13" si="3">+F14+F20+F26+F32+F38</f>
        <v>0</v>
      </c>
      <c r="G13" s="1362">
        <f t="shared" si="3"/>
        <v>0</v>
      </c>
      <c r="H13" s="1362">
        <f t="shared" si="3"/>
        <v>0</v>
      </c>
      <c r="I13" s="1362">
        <f t="shared" si="3"/>
        <v>0</v>
      </c>
      <c r="J13" s="1362">
        <f t="shared" si="3"/>
        <v>0</v>
      </c>
      <c r="K13" s="1362">
        <f t="shared" si="3"/>
        <v>0</v>
      </c>
      <c r="L13" s="1362">
        <f>+L14+L20+L26+L32+L38</f>
        <v>0</v>
      </c>
      <c r="M13" s="1363">
        <f t="shared" si="3"/>
        <v>0</v>
      </c>
      <c r="N13" s="1358">
        <f t="shared" si="1"/>
        <v>0</v>
      </c>
      <c r="O13" s="1358">
        <f t="shared" si="2"/>
        <v>0</v>
      </c>
    </row>
    <row r="14" spans="1:17" s="1371" customFormat="1" ht="12.75" customHeight="1" outlineLevel="2" x14ac:dyDescent="0.25">
      <c r="A14" s="1364"/>
      <c r="B14" s="1365" t="str">
        <f>+'FORMATO COSTEO C1'!C$15</f>
        <v>1.1.1</v>
      </c>
      <c r="C14" s="1366">
        <f>+'FORMATO COSTEO C1'!$B$15</f>
        <v>0</v>
      </c>
      <c r="D14" s="1367" t="str">
        <f>+'FORMATO COSTEO C1'!D15</f>
        <v>Unidad medida</v>
      </c>
      <c r="E14" s="1368">
        <f>+'FORMATO COSTEO C1'!E15</f>
        <v>0</v>
      </c>
      <c r="F14" s="1369">
        <f t="shared" ref="F14:M14" si="4">SUM(F15:F19)</f>
        <v>0</v>
      </c>
      <c r="G14" s="1369">
        <f t="shared" si="4"/>
        <v>0</v>
      </c>
      <c r="H14" s="1369">
        <f t="shared" si="4"/>
        <v>0</v>
      </c>
      <c r="I14" s="1369">
        <f t="shared" si="4"/>
        <v>0</v>
      </c>
      <c r="J14" s="1369">
        <f t="shared" si="4"/>
        <v>0</v>
      </c>
      <c r="K14" s="1369">
        <f t="shared" si="4"/>
        <v>0</v>
      </c>
      <c r="L14" s="1369">
        <f>SUM(L15:L19)</f>
        <v>0</v>
      </c>
      <c r="M14" s="1370">
        <f t="shared" si="4"/>
        <v>0</v>
      </c>
      <c r="N14" s="1358">
        <f t="shared" si="1"/>
        <v>0</v>
      </c>
      <c r="O14" s="1358">
        <f t="shared" si="2"/>
        <v>0</v>
      </c>
      <c r="P14" s="1364"/>
      <c r="Q14" s="1364"/>
    </row>
    <row r="15" spans="1:17" s="1371" customFormat="1" ht="12.75" customHeight="1" outlineLevel="2" x14ac:dyDescent="0.25">
      <c r="A15" s="1364"/>
      <c r="B15" s="1372" t="str">
        <f>+'FORMATO COSTEO C1'!C$17</f>
        <v>1.1.1.1</v>
      </c>
      <c r="C15" s="1373" t="str">
        <f>+'FORMATO COSTEO C1'!B$17</f>
        <v>Categoría de gasto</v>
      </c>
      <c r="D15" s="1374"/>
      <c r="E15" s="1374"/>
      <c r="F15" s="1375">
        <f>+'FORMATO COSTEO C1'!G17</f>
        <v>0</v>
      </c>
      <c r="G15" s="1375">
        <f>+'FORMATO COSTEO C1'!H17</f>
        <v>0</v>
      </c>
      <c r="H15" s="1375">
        <f>+'FORMATO COSTEO C1'!I17</f>
        <v>0</v>
      </c>
      <c r="I15" s="1375">
        <f>+'FORMATO COSTEO C1'!L17</f>
        <v>0</v>
      </c>
      <c r="J15" s="1375">
        <f>+'FORMATO COSTEO C1'!O17</f>
        <v>0</v>
      </c>
      <c r="K15" s="1375">
        <f>+'FORMATO COSTEO C1'!R17</f>
        <v>0</v>
      </c>
      <c r="L15" s="1375">
        <f>+'FORMATO COSTEO C1'!U17</f>
        <v>0</v>
      </c>
      <c r="M15" s="1376">
        <f>+'FORMATO COSTEO C1'!X17</f>
        <v>0</v>
      </c>
      <c r="N15" s="1358">
        <f t="shared" si="1"/>
        <v>0</v>
      </c>
      <c r="O15" s="1358">
        <f t="shared" si="2"/>
        <v>0</v>
      </c>
      <c r="P15" s="1364"/>
      <c r="Q15" s="1364"/>
    </row>
    <row r="16" spans="1:17" s="1371" customFormat="1" ht="12.75" customHeight="1" outlineLevel="2" x14ac:dyDescent="0.25">
      <c r="A16" s="1364"/>
      <c r="B16" s="1377" t="str">
        <f>'FORMATO COSTEO C1'!C$23</f>
        <v>1.1.1.2</v>
      </c>
      <c r="C16" s="1378" t="str">
        <f>+'FORMATO COSTEO C1'!B$23</f>
        <v>Categoría de gasto</v>
      </c>
      <c r="D16" s="1379"/>
      <c r="E16" s="1379"/>
      <c r="F16" s="1380">
        <f>+'FORMATO COSTEO C1'!G23</f>
        <v>0</v>
      </c>
      <c r="G16" s="1380">
        <f>+'FORMATO COSTEO C1'!H23</f>
        <v>0</v>
      </c>
      <c r="H16" s="1380">
        <f>+'FORMATO COSTEO C1'!I23</f>
        <v>0</v>
      </c>
      <c r="I16" s="1380">
        <f>+'FORMATO COSTEO C1'!L23</f>
        <v>0</v>
      </c>
      <c r="J16" s="1380">
        <f>+'FORMATO COSTEO C1'!O23</f>
        <v>0</v>
      </c>
      <c r="K16" s="1380">
        <f>+'FORMATO COSTEO C1'!R23</f>
        <v>0</v>
      </c>
      <c r="L16" s="1380">
        <f>+'FORMATO COSTEO C1'!U23</f>
        <v>0</v>
      </c>
      <c r="M16" s="1381">
        <f>+'FORMATO COSTEO C1'!X23</f>
        <v>0</v>
      </c>
      <c r="N16" s="1358">
        <f t="shared" si="1"/>
        <v>0</v>
      </c>
      <c r="O16" s="1358">
        <f t="shared" si="2"/>
        <v>0</v>
      </c>
      <c r="P16" s="1364"/>
      <c r="Q16" s="1364"/>
    </row>
    <row r="17" spans="1:17" s="1371" customFormat="1" ht="12.75" customHeight="1" outlineLevel="2" x14ac:dyDescent="0.25">
      <c r="A17" s="1364"/>
      <c r="B17" s="1377" t="str">
        <f>'FORMATO COSTEO C1'!C$29</f>
        <v>1.1.1.3</v>
      </c>
      <c r="C17" s="1378" t="str">
        <f>+'FORMATO COSTEO C1'!B$29</f>
        <v>Categoría de gasto</v>
      </c>
      <c r="D17" s="1379"/>
      <c r="E17" s="1379"/>
      <c r="F17" s="1380">
        <f>+'FORMATO COSTEO C1'!G29</f>
        <v>0</v>
      </c>
      <c r="G17" s="1380">
        <f>+'FORMATO COSTEO C1'!H29</f>
        <v>0</v>
      </c>
      <c r="H17" s="1380">
        <f>+'FORMATO COSTEO C1'!I29</f>
        <v>0</v>
      </c>
      <c r="I17" s="1380">
        <f>+'FORMATO COSTEO C1'!L29</f>
        <v>0</v>
      </c>
      <c r="J17" s="1380">
        <f>+'FORMATO COSTEO C1'!O29</f>
        <v>0</v>
      </c>
      <c r="K17" s="1380">
        <f>+'FORMATO COSTEO C1'!R29</f>
        <v>0</v>
      </c>
      <c r="L17" s="1380">
        <f>+'FORMATO COSTEO C1'!U29</f>
        <v>0</v>
      </c>
      <c r="M17" s="1381">
        <f>+'FORMATO COSTEO C1'!X29</f>
        <v>0</v>
      </c>
      <c r="N17" s="1358">
        <f t="shared" si="1"/>
        <v>0</v>
      </c>
      <c r="O17" s="1358">
        <f t="shared" si="2"/>
        <v>0</v>
      </c>
      <c r="P17" s="1364"/>
      <c r="Q17" s="1364"/>
    </row>
    <row r="18" spans="1:17" s="1371" customFormat="1" ht="12.75" customHeight="1" outlineLevel="2" x14ac:dyDescent="0.25">
      <c r="A18" s="1364"/>
      <c r="B18" s="1377" t="str">
        <f>+'FORMATO COSTEO C1'!C$35</f>
        <v>1.1.1.4</v>
      </c>
      <c r="C18" s="1378" t="str">
        <f>+'FORMATO COSTEO C1'!B$35</f>
        <v>Categoría de gasto</v>
      </c>
      <c r="D18" s="1379"/>
      <c r="E18" s="1379"/>
      <c r="F18" s="1380">
        <f>+'FORMATO COSTEO C1'!G35</f>
        <v>0</v>
      </c>
      <c r="G18" s="1380">
        <f>+'FORMATO COSTEO C1'!H35</f>
        <v>0</v>
      </c>
      <c r="H18" s="1380">
        <f>+'FORMATO COSTEO C1'!I35</f>
        <v>0</v>
      </c>
      <c r="I18" s="1380">
        <f>+'FORMATO COSTEO C1'!L35</f>
        <v>0</v>
      </c>
      <c r="J18" s="1380">
        <f>+'FORMATO COSTEO C1'!O35</f>
        <v>0</v>
      </c>
      <c r="K18" s="1380">
        <f>+'FORMATO COSTEO C1'!R35</f>
        <v>0</v>
      </c>
      <c r="L18" s="1380">
        <f>+'FORMATO COSTEO C1'!U35</f>
        <v>0</v>
      </c>
      <c r="M18" s="1381">
        <f>+'FORMATO COSTEO C1'!X35</f>
        <v>0</v>
      </c>
      <c r="N18" s="1358">
        <f t="shared" si="1"/>
        <v>0</v>
      </c>
      <c r="O18" s="1358">
        <f t="shared" si="2"/>
        <v>0</v>
      </c>
      <c r="P18" s="1364"/>
      <c r="Q18" s="1364"/>
    </row>
    <row r="19" spans="1:17" s="1371" customFormat="1" ht="12.75" customHeight="1" outlineLevel="2" x14ac:dyDescent="0.25">
      <c r="A19" s="1364"/>
      <c r="B19" s="1382" t="str">
        <f>'FORMATO COSTEO C1'!C$41</f>
        <v>1.1.1.5</v>
      </c>
      <c r="C19" s="1383" t="str">
        <f>+'FORMATO COSTEO C1'!B$41</f>
        <v>Categoría de gasto</v>
      </c>
      <c r="D19" s="1384"/>
      <c r="E19" s="1384"/>
      <c r="F19" s="1385">
        <f>+'FORMATO COSTEO C1'!G41</f>
        <v>0</v>
      </c>
      <c r="G19" s="1385">
        <f>+'FORMATO COSTEO C1'!H41</f>
        <v>0</v>
      </c>
      <c r="H19" s="1385">
        <f>+'FORMATO COSTEO C1'!I41</f>
        <v>0</v>
      </c>
      <c r="I19" s="1385">
        <f>+'FORMATO COSTEO C1'!L41</f>
        <v>0</v>
      </c>
      <c r="J19" s="1385">
        <f>+'FORMATO COSTEO C1'!O41</f>
        <v>0</v>
      </c>
      <c r="K19" s="1385">
        <f>+'FORMATO COSTEO C1'!R41</f>
        <v>0</v>
      </c>
      <c r="L19" s="1385">
        <f>+'FORMATO COSTEO C1'!U41</f>
        <v>0</v>
      </c>
      <c r="M19" s="1386">
        <f>+'FORMATO COSTEO C1'!X41</f>
        <v>0</v>
      </c>
      <c r="N19" s="1358">
        <f t="shared" si="1"/>
        <v>0</v>
      </c>
      <c r="O19" s="1358">
        <f t="shared" si="2"/>
        <v>0</v>
      </c>
      <c r="P19" s="1364"/>
      <c r="Q19" s="1364"/>
    </row>
    <row r="20" spans="1:17" s="1371" customFormat="1" ht="12.75" customHeight="1" outlineLevel="2" x14ac:dyDescent="0.25">
      <c r="A20" s="1364"/>
      <c r="B20" s="1365" t="str">
        <f>+'FORMATO COSTEO C1'!C$47</f>
        <v>1.1.2</v>
      </c>
      <c r="C20" s="1366">
        <f>+'FORMATO COSTEO C1'!B$47</f>
        <v>0</v>
      </c>
      <c r="D20" s="1367" t="str">
        <f>+'FORMATO COSTEO C1'!D47</f>
        <v>Unidad medida</v>
      </c>
      <c r="E20" s="1368">
        <f>+'FORMATO COSTEO C1'!E47</f>
        <v>0</v>
      </c>
      <c r="F20" s="1369">
        <f t="shared" ref="F20:M20" si="5">SUM(F21:F25)</f>
        <v>0</v>
      </c>
      <c r="G20" s="1369">
        <f t="shared" si="5"/>
        <v>0</v>
      </c>
      <c r="H20" s="1369">
        <f t="shared" si="5"/>
        <v>0</v>
      </c>
      <c r="I20" s="1369">
        <f t="shared" si="5"/>
        <v>0</v>
      </c>
      <c r="J20" s="1369">
        <f t="shared" si="5"/>
        <v>0</v>
      </c>
      <c r="K20" s="1369">
        <f t="shared" si="5"/>
        <v>0</v>
      </c>
      <c r="L20" s="1369">
        <f>SUM(L21:L25)</f>
        <v>0</v>
      </c>
      <c r="M20" s="1370">
        <f t="shared" si="5"/>
        <v>0</v>
      </c>
      <c r="N20" s="1358">
        <f t="shared" si="1"/>
        <v>0</v>
      </c>
      <c r="O20" s="1358">
        <f t="shared" si="2"/>
        <v>0</v>
      </c>
      <c r="P20" s="1364"/>
      <c r="Q20" s="1364"/>
    </row>
    <row r="21" spans="1:17" s="1371" customFormat="1" ht="12.75" customHeight="1" outlineLevel="2" x14ac:dyDescent="0.25">
      <c r="A21" s="1364"/>
      <c r="B21" s="1372" t="str">
        <f>+'FORMATO COSTEO C1'!C$49</f>
        <v>1.1.2.1</v>
      </c>
      <c r="C21" s="1373" t="str">
        <f>+'FORMATO COSTEO C1'!B$49</f>
        <v>Categoría de gasto</v>
      </c>
      <c r="D21" s="1387"/>
      <c r="E21" s="1387"/>
      <c r="F21" s="1375">
        <f>+'FORMATO COSTEO C1'!G49</f>
        <v>0</v>
      </c>
      <c r="G21" s="1375">
        <f>+'FORMATO COSTEO C1'!H49</f>
        <v>0</v>
      </c>
      <c r="H21" s="1375">
        <f>+'FORMATO COSTEO C1'!I49</f>
        <v>0</v>
      </c>
      <c r="I21" s="1375">
        <f>+'FORMATO COSTEO C1'!L49</f>
        <v>0</v>
      </c>
      <c r="J21" s="1375">
        <f>+'FORMATO COSTEO C1'!O49</f>
        <v>0</v>
      </c>
      <c r="K21" s="1375">
        <f>+'FORMATO COSTEO C1'!R49</f>
        <v>0</v>
      </c>
      <c r="L21" s="1375">
        <f>+'FORMATO COSTEO C1'!U49</f>
        <v>0</v>
      </c>
      <c r="M21" s="1376">
        <f>+'FORMATO COSTEO C1'!X49</f>
        <v>0</v>
      </c>
      <c r="N21" s="1358">
        <f t="shared" si="1"/>
        <v>0</v>
      </c>
      <c r="O21" s="1358">
        <f t="shared" si="2"/>
        <v>0</v>
      </c>
      <c r="P21" s="1364"/>
      <c r="Q21" s="1364"/>
    </row>
    <row r="22" spans="1:17" s="1371" customFormat="1" ht="12.75" customHeight="1" outlineLevel="2" x14ac:dyDescent="0.25">
      <c r="A22" s="1364"/>
      <c r="B22" s="1377" t="str">
        <f>+'FORMATO COSTEO C1'!C$55</f>
        <v>1.1.2.2</v>
      </c>
      <c r="C22" s="1378" t="str">
        <f>+'FORMATO COSTEO C1'!B$55</f>
        <v>Categoría de gasto</v>
      </c>
      <c r="D22" s="1388"/>
      <c r="E22" s="1388"/>
      <c r="F22" s="1380">
        <f>+'FORMATO COSTEO C1'!G55</f>
        <v>0</v>
      </c>
      <c r="G22" s="1380">
        <f>+'FORMATO COSTEO C1'!H55</f>
        <v>0</v>
      </c>
      <c r="H22" s="1380">
        <f>+'FORMATO COSTEO C1'!I55</f>
        <v>0</v>
      </c>
      <c r="I22" s="1380">
        <f>+'FORMATO COSTEO C1'!L55</f>
        <v>0</v>
      </c>
      <c r="J22" s="1380">
        <f>+'FORMATO COSTEO C1'!O55</f>
        <v>0</v>
      </c>
      <c r="K22" s="1380">
        <f>+'FORMATO COSTEO C1'!R55</f>
        <v>0</v>
      </c>
      <c r="L22" s="1380">
        <f>+'FORMATO COSTEO C1'!U55</f>
        <v>0</v>
      </c>
      <c r="M22" s="1381">
        <f>+'FORMATO COSTEO C1'!X55</f>
        <v>0</v>
      </c>
      <c r="N22" s="1358">
        <f t="shared" si="1"/>
        <v>0</v>
      </c>
      <c r="O22" s="1358">
        <f t="shared" si="2"/>
        <v>0</v>
      </c>
      <c r="P22" s="1364"/>
      <c r="Q22" s="1364"/>
    </row>
    <row r="23" spans="1:17" s="1371" customFormat="1" ht="12.75" customHeight="1" outlineLevel="2" x14ac:dyDescent="0.25">
      <c r="A23" s="1364"/>
      <c r="B23" s="1377" t="str">
        <f>+'FORMATO COSTEO C1'!C$61</f>
        <v>1.1.2.3.</v>
      </c>
      <c r="C23" s="1378" t="str">
        <f>+'FORMATO COSTEO C1'!B$61</f>
        <v>Categoría de gasto</v>
      </c>
      <c r="D23" s="1388"/>
      <c r="E23" s="1388"/>
      <c r="F23" s="1380">
        <f>+'FORMATO COSTEO C1'!G61</f>
        <v>0</v>
      </c>
      <c r="G23" s="1380">
        <f>+'FORMATO COSTEO C1'!H61</f>
        <v>0</v>
      </c>
      <c r="H23" s="1380">
        <f>+'FORMATO COSTEO C1'!I61</f>
        <v>0</v>
      </c>
      <c r="I23" s="1380">
        <f>+'FORMATO COSTEO C1'!L61</f>
        <v>0</v>
      </c>
      <c r="J23" s="1380">
        <f>+'FORMATO COSTEO C1'!O61</f>
        <v>0</v>
      </c>
      <c r="K23" s="1380">
        <f>+'FORMATO COSTEO C1'!R61</f>
        <v>0</v>
      </c>
      <c r="L23" s="1380">
        <f>+'FORMATO COSTEO C1'!U61</f>
        <v>0</v>
      </c>
      <c r="M23" s="1381">
        <f>+'FORMATO COSTEO C1'!X61</f>
        <v>0</v>
      </c>
      <c r="N23" s="1358">
        <f t="shared" si="1"/>
        <v>0</v>
      </c>
      <c r="O23" s="1358">
        <f t="shared" si="2"/>
        <v>0</v>
      </c>
      <c r="P23" s="1364"/>
      <c r="Q23" s="1364"/>
    </row>
    <row r="24" spans="1:17" s="1371" customFormat="1" ht="12.75" customHeight="1" outlineLevel="2" x14ac:dyDescent="0.25">
      <c r="A24" s="1364"/>
      <c r="B24" s="1377" t="str">
        <f>+'FORMATO COSTEO C1'!C$67</f>
        <v>1.1.2.4</v>
      </c>
      <c r="C24" s="1378" t="str">
        <f>+'FORMATO COSTEO C1'!B$67</f>
        <v>Categoría de gasto</v>
      </c>
      <c r="D24" s="1388"/>
      <c r="E24" s="1388"/>
      <c r="F24" s="1380">
        <f>+'FORMATO COSTEO C1'!G67</f>
        <v>0</v>
      </c>
      <c r="G24" s="1380">
        <f>+'FORMATO COSTEO C1'!H67</f>
        <v>0</v>
      </c>
      <c r="H24" s="1380">
        <f>+'FORMATO COSTEO C1'!I67</f>
        <v>0</v>
      </c>
      <c r="I24" s="1380">
        <f>+'FORMATO COSTEO C1'!L67</f>
        <v>0</v>
      </c>
      <c r="J24" s="1380">
        <f>+'FORMATO COSTEO C1'!O67</f>
        <v>0</v>
      </c>
      <c r="K24" s="1380">
        <f>+'FORMATO COSTEO C1'!R67</f>
        <v>0</v>
      </c>
      <c r="L24" s="1380">
        <f>+'FORMATO COSTEO C1'!U67</f>
        <v>0</v>
      </c>
      <c r="M24" s="1381">
        <f>+'FORMATO COSTEO C1'!X67</f>
        <v>0</v>
      </c>
      <c r="N24" s="1358">
        <f t="shared" si="1"/>
        <v>0</v>
      </c>
      <c r="O24" s="1358">
        <f t="shared" si="2"/>
        <v>0</v>
      </c>
      <c r="P24" s="1364"/>
      <c r="Q24" s="1364"/>
    </row>
    <row r="25" spans="1:17" s="1371" customFormat="1" ht="12.75" customHeight="1" outlineLevel="2" x14ac:dyDescent="0.25">
      <c r="A25" s="1364"/>
      <c r="B25" s="1382" t="str">
        <f>+'FORMATO COSTEO C1'!C$73</f>
        <v>1.1.2.5</v>
      </c>
      <c r="C25" s="1383" t="str">
        <f>+'FORMATO COSTEO C1'!B$73</f>
        <v>Categoría de gasto</v>
      </c>
      <c r="D25" s="1389"/>
      <c r="E25" s="1389"/>
      <c r="F25" s="1385">
        <f>+'FORMATO COSTEO C1'!G73</f>
        <v>0</v>
      </c>
      <c r="G25" s="1385">
        <f>+'FORMATO COSTEO C1'!H73</f>
        <v>0</v>
      </c>
      <c r="H25" s="1385">
        <f>+'FORMATO COSTEO C1'!I73</f>
        <v>0</v>
      </c>
      <c r="I25" s="1385">
        <f>+'FORMATO COSTEO C1'!L73</f>
        <v>0</v>
      </c>
      <c r="J25" s="1385">
        <f>+'FORMATO COSTEO C1'!O73</f>
        <v>0</v>
      </c>
      <c r="K25" s="1385">
        <f>+'FORMATO COSTEO C1'!R73</f>
        <v>0</v>
      </c>
      <c r="L25" s="1385">
        <f>+'FORMATO COSTEO C1'!U73</f>
        <v>0</v>
      </c>
      <c r="M25" s="1386">
        <f>+'FORMATO COSTEO C1'!X73</f>
        <v>0</v>
      </c>
      <c r="N25" s="1358">
        <f t="shared" si="1"/>
        <v>0</v>
      </c>
      <c r="O25" s="1358">
        <f t="shared" si="2"/>
        <v>0</v>
      </c>
      <c r="P25" s="1364"/>
      <c r="Q25" s="1364"/>
    </row>
    <row r="26" spans="1:17" s="1371" customFormat="1" ht="12.75" customHeight="1" outlineLevel="2" x14ac:dyDescent="0.25">
      <c r="A26" s="1364"/>
      <c r="B26" s="1365" t="str">
        <f>+'FORMATO COSTEO C1'!C$79</f>
        <v>1.1.3</v>
      </c>
      <c r="C26" s="1366">
        <f>+'FORMATO COSTEO C1'!B$79</f>
        <v>0</v>
      </c>
      <c r="D26" s="1367" t="str">
        <f>+'FORMATO COSTEO C1'!D$79</f>
        <v>Unidad medida</v>
      </c>
      <c r="E26" s="1368">
        <f>+'FORMATO COSTEO C1'!E$79</f>
        <v>0</v>
      </c>
      <c r="F26" s="1369">
        <f t="shared" ref="F26:M26" si="6">SUM(F27:F31)</f>
        <v>0</v>
      </c>
      <c r="G26" s="1369">
        <f t="shared" si="6"/>
        <v>0</v>
      </c>
      <c r="H26" s="1369">
        <f t="shared" si="6"/>
        <v>0</v>
      </c>
      <c r="I26" s="1369">
        <f t="shared" si="6"/>
        <v>0</v>
      </c>
      <c r="J26" s="1369">
        <f t="shared" si="6"/>
        <v>0</v>
      </c>
      <c r="K26" s="1369">
        <f t="shared" si="6"/>
        <v>0</v>
      </c>
      <c r="L26" s="1369">
        <f>SUM(L27:L31)</f>
        <v>0</v>
      </c>
      <c r="M26" s="1370">
        <f t="shared" si="6"/>
        <v>0</v>
      </c>
      <c r="N26" s="1358">
        <f t="shared" si="1"/>
        <v>0</v>
      </c>
      <c r="O26" s="1358">
        <f t="shared" si="2"/>
        <v>0</v>
      </c>
      <c r="P26" s="1364"/>
      <c r="Q26" s="1364"/>
    </row>
    <row r="27" spans="1:17" s="1371" customFormat="1" ht="12.75" customHeight="1" outlineLevel="2" x14ac:dyDescent="0.25">
      <c r="A27" s="1364"/>
      <c r="B27" s="1372" t="str">
        <f>+'FORMATO COSTEO C1'!C$81</f>
        <v>1.1.3.1</v>
      </c>
      <c r="C27" s="1373" t="str">
        <f>+'FORMATO COSTEO C1'!B$81</f>
        <v>Categoría de gasto</v>
      </c>
      <c r="D27" s="1387"/>
      <c r="E27" s="1387"/>
      <c r="F27" s="1375">
        <f>+'FORMATO COSTEO C1'!G81</f>
        <v>0</v>
      </c>
      <c r="G27" s="1375">
        <f>+'FORMATO COSTEO C1'!H81</f>
        <v>0</v>
      </c>
      <c r="H27" s="1375">
        <f>+'FORMATO COSTEO C1'!I81</f>
        <v>0</v>
      </c>
      <c r="I27" s="1375">
        <f>+'FORMATO COSTEO C1'!L81</f>
        <v>0</v>
      </c>
      <c r="J27" s="1375">
        <f>+'FORMATO COSTEO C1'!O81</f>
        <v>0</v>
      </c>
      <c r="K27" s="1375">
        <f>+'FORMATO COSTEO C1'!R81</f>
        <v>0</v>
      </c>
      <c r="L27" s="1375">
        <f>+'FORMATO COSTEO C1'!U81</f>
        <v>0</v>
      </c>
      <c r="M27" s="1376">
        <f>+'FORMATO COSTEO C1'!X81</f>
        <v>0</v>
      </c>
      <c r="N27" s="1358">
        <f t="shared" si="1"/>
        <v>0</v>
      </c>
      <c r="O27" s="1358">
        <f t="shared" si="2"/>
        <v>0</v>
      </c>
      <c r="P27" s="1364"/>
      <c r="Q27" s="1364"/>
    </row>
    <row r="28" spans="1:17" s="1371" customFormat="1" ht="12.75" customHeight="1" outlineLevel="2" x14ac:dyDescent="0.25">
      <c r="A28" s="1364"/>
      <c r="B28" s="1377" t="str">
        <f>+'FORMATO COSTEO C1'!C$87</f>
        <v>1.1.3.2</v>
      </c>
      <c r="C28" s="1378" t="str">
        <f>+'FORMATO COSTEO C1'!B$87</f>
        <v>Categoría de gasto</v>
      </c>
      <c r="D28" s="1388"/>
      <c r="E28" s="1388"/>
      <c r="F28" s="1380">
        <f>+'FORMATO COSTEO C1'!G87</f>
        <v>0</v>
      </c>
      <c r="G28" s="1380">
        <f>+'FORMATO COSTEO C1'!H87</f>
        <v>0</v>
      </c>
      <c r="H28" s="1380">
        <f>+'FORMATO COSTEO C1'!I87</f>
        <v>0</v>
      </c>
      <c r="I28" s="1380">
        <f>+'FORMATO COSTEO C1'!L87</f>
        <v>0</v>
      </c>
      <c r="J28" s="1380">
        <f>+'FORMATO COSTEO C1'!O87</f>
        <v>0</v>
      </c>
      <c r="K28" s="1380">
        <f>+'FORMATO COSTEO C1'!R87</f>
        <v>0</v>
      </c>
      <c r="L28" s="1380">
        <f>+'FORMATO COSTEO C1'!U87</f>
        <v>0</v>
      </c>
      <c r="M28" s="1381">
        <f>+'FORMATO COSTEO C1'!X87</f>
        <v>0</v>
      </c>
      <c r="N28" s="1358">
        <f t="shared" si="1"/>
        <v>0</v>
      </c>
      <c r="O28" s="1358">
        <f t="shared" si="2"/>
        <v>0</v>
      </c>
      <c r="P28" s="1364"/>
      <c r="Q28" s="1364"/>
    </row>
    <row r="29" spans="1:17" s="1371" customFormat="1" ht="12.75" customHeight="1" outlineLevel="2" x14ac:dyDescent="0.25">
      <c r="A29" s="1364"/>
      <c r="B29" s="1377" t="str">
        <f>+'FORMATO COSTEO C1'!C$93</f>
        <v>1.1.3.3</v>
      </c>
      <c r="C29" s="1378" t="str">
        <f>+'FORMATO COSTEO C1'!B$93</f>
        <v>Categoría de gasto</v>
      </c>
      <c r="D29" s="1388"/>
      <c r="E29" s="1388"/>
      <c r="F29" s="1380">
        <f>+'FORMATO COSTEO C1'!G93</f>
        <v>0</v>
      </c>
      <c r="G29" s="1380">
        <f>+'FORMATO COSTEO C1'!H93</f>
        <v>0</v>
      </c>
      <c r="H29" s="1380">
        <f>+'FORMATO COSTEO C1'!I93</f>
        <v>0</v>
      </c>
      <c r="I29" s="1380">
        <f>+'FORMATO COSTEO C1'!L93</f>
        <v>0</v>
      </c>
      <c r="J29" s="1380">
        <f>+'FORMATO COSTEO C1'!O93</f>
        <v>0</v>
      </c>
      <c r="K29" s="1380">
        <f>+'FORMATO COSTEO C1'!R93</f>
        <v>0</v>
      </c>
      <c r="L29" s="1380">
        <f>+'FORMATO COSTEO C1'!U93</f>
        <v>0</v>
      </c>
      <c r="M29" s="1381">
        <f>+'FORMATO COSTEO C1'!X93</f>
        <v>0</v>
      </c>
      <c r="N29" s="1358">
        <f t="shared" si="1"/>
        <v>0</v>
      </c>
      <c r="O29" s="1358">
        <f t="shared" si="2"/>
        <v>0</v>
      </c>
      <c r="P29" s="1364"/>
      <c r="Q29" s="1364"/>
    </row>
    <row r="30" spans="1:17" s="1371" customFormat="1" ht="12.75" customHeight="1" outlineLevel="2" x14ac:dyDescent="0.25">
      <c r="A30" s="1364"/>
      <c r="B30" s="1377" t="str">
        <f>+'FORMATO COSTEO C1'!C$99</f>
        <v>1.1.3.4</v>
      </c>
      <c r="C30" s="1378" t="str">
        <f>+'FORMATO COSTEO C1'!B$99</f>
        <v>Categoría de gasto</v>
      </c>
      <c r="D30" s="1388"/>
      <c r="E30" s="1388"/>
      <c r="F30" s="1380">
        <f>+'FORMATO COSTEO C1'!G99</f>
        <v>0</v>
      </c>
      <c r="G30" s="1380">
        <f>+'FORMATO COSTEO C1'!H99</f>
        <v>0</v>
      </c>
      <c r="H30" s="1380">
        <f>+'FORMATO COSTEO C1'!I99</f>
        <v>0</v>
      </c>
      <c r="I30" s="1380">
        <f>+'FORMATO COSTEO C1'!L99</f>
        <v>0</v>
      </c>
      <c r="J30" s="1380">
        <f>+'FORMATO COSTEO C1'!O99</f>
        <v>0</v>
      </c>
      <c r="K30" s="1380">
        <f>+'FORMATO COSTEO C1'!R99</f>
        <v>0</v>
      </c>
      <c r="L30" s="1380">
        <f>+'FORMATO COSTEO C1'!U99</f>
        <v>0</v>
      </c>
      <c r="M30" s="1381">
        <f>+'FORMATO COSTEO C1'!X99</f>
        <v>0</v>
      </c>
      <c r="N30" s="1358">
        <f t="shared" si="1"/>
        <v>0</v>
      </c>
      <c r="O30" s="1358">
        <f t="shared" si="2"/>
        <v>0</v>
      </c>
      <c r="P30" s="1364"/>
      <c r="Q30" s="1364"/>
    </row>
    <row r="31" spans="1:17" s="1371" customFormat="1" ht="12.75" customHeight="1" outlineLevel="2" x14ac:dyDescent="0.25">
      <c r="A31" s="1364"/>
      <c r="B31" s="1382" t="str">
        <f>+'FORMATO COSTEO C1'!C$105</f>
        <v>1.1.3.5</v>
      </c>
      <c r="C31" s="1383" t="str">
        <f>+'FORMATO COSTEO C1'!B$105</f>
        <v>Categoría de gasto</v>
      </c>
      <c r="D31" s="1389"/>
      <c r="E31" s="1389"/>
      <c r="F31" s="1385">
        <f>+'FORMATO COSTEO C1'!G105</f>
        <v>0</v>
      </c>
      <c r="G31" s="1385">
        <f>+'FORMATO COSTEO C1'!H105</f>
        <v>0</v>
      </c>
      <c r="H31" s="1385">
        <f>+'FORMATO COSTEO C1'!I105</f>
        <v>0</v>
      </c>
      <c r="I31" s="1385">
        <f>+'FORMATO COSTEO C1'!L105</f>
        <v>0</v>
      </c>
      <c r="J31" s="1385">
        <f>+'FORMATO COSTEO C1'!O105</f>
        <v>0</v>
      </c>
      <c r="K31" s="1385">
        <f>+'FORMATO COSTEO C1'!R105</f>
        <v>0</v>
      </c>
      <c r="L31" s="1385">
        <f>+'FORMATO COSTEO C1'!U105</f>
        <v>0</v>
      </c>
      <c r="M31" s="1386">
        <f>+'FORMATO COSTEO C1'!X105</f>
        <v>0</v>
      </c>
      <c r="N31" s="1358">
        <f t="shared" si="1"/>
        <v>0</v>
      </c>
      <c r="O31" s="1358">
        <f t="shared" si="2"/>
        <v>0</v>
      </c>
      <c r="P31" s="1364"/>
      <c r="Q31" s="1364"/>
    </row>
    <row r="32" spans="1:17" s="1371" customFormat="1" ht="12.75" customHeight="1" outlineLevel="2" x14ac:dyDescent="0.25">
      <c r="A32" s="1364"/>
      <c r="B32" s="1365" t="str">
        <f>+'FORMATO COSTEO C1'!C$111</f>
        <v>1.1.4</v>
      </c>
      <c r="C32" s="1366">
        <f>+'FORMATO COSTEO C1'!B$111</f>
        <v>0</v>
      </c>
      <c r="D32" s="1367" t="str">
        <f>+'FORMATO COSTEO C1'!D$111</f>
        <v>Unidad medida</v>
      </c>
      <c r="E32" s="1368">
        <f>+'FORMATO COSTEO C1'!E$111</f>
        <v>0</v>
      </c>
      <c r="F32" s="1369">
        <f t="shared" ref="F32:M32" si="7">SUM(F33:F37)</f>
        <v>0</v>
      </c>
      <c r="G32" s="1369">
        <f t="shared" si="7"/>
        <v>0</v>
      </c>
      <c r="H32" s="1369">
        <f t="shared" si="7"/>
        <v>0</v>
      </c>
      <c r="I32" s="1369">
        <f t="shared" si="7"/>
        <v>0</v>
      </c>
      <c r="J32" s="1369">
        <f t="shared" si="7"/>
        <v>0</v>
      </c>
      <c r="K32" s="1369">
        <f t="shared" si="7"/>
        <v>0</v>
      </c>
      <c r="L32" s="1369">
        <f>SUM(L33:L37)</f>
        <v>0</v>
      </c>
      <c r="M32" s="1370">
        <f t="shared" si="7"/>
        <v>0</v>
      </c>
      <c r="N32" s="1358">
        <f t="shared" si="1"/>
        <v>0</v>
      </c>
      <c r="O32" s="1358">
        <f t="shared" si="2"/>
        <v>0</v>
      </c>
      <c r="P32" s="1364"/>
      <c r="Q32" s="1364"/>
    </row>
    <row r="33" spans="1:17" s="1371" customFormat="1" ht="12.75" customHeight="1" outlineLevel="2" x14ac:dyDescent="0.25">
      <c r="A33" s="1364"/>
      <c r="B33" s="1372" t="str">
        <f>+'FORMATO COSTEO C1'!C$113</f>
        <v>1.1.4.1</v>
      </c>
      <c r="C33" s="1373" t="str">
        <f>+'FORMATO COSTEO C1'!B$113</f>
        <v>Categoría de gasto</v>
      </c>
      <c r="D33" s="1387"/>
      <c r="E33" s="1387"/>
      <c r="F33" s="1375">
        <f>+'FORMATO COSTEO C1'!G113</f>
        <v>0</v>
      </c>
      <c r="G33" s="1375">
        <f>+'FORMATO COSTEO C1'!H113</f>
        <v>0</v>
      </c>
      <c r="H33" s="1375">
        <f>+'FORMATO COSTEO C1'!I113</f>
        <v>0</v>
      </c>
      <c r="I33" s="1375">
        <f>+'FORMATO COSTEO C1'!L113</f>
        <v>0</v>
      </c>
      <c r="J33" s="1375">
        <f>+'FORMATO COSTEO C1'!O113</f>
        <v>0</v>
      </c>
      <c r="K33" s="1375">
        <f>+'FORMATO COSTEO C1'!R113</f>
        <v>0</v>
      </c>
      <c r="L33" s="1375">
        <f>+'FORMATO COSTEO C1'!U113</f>
        <v>0</v>
      </c>
      <c r="M33" s="1376">
        <f>+'FORMATO COSTEO C1'!X113</f>
        <v>0</v>
      </c>
      <c r="N33" s="1358">
        <f t="shared" si="1"/>
        <v>0</v>
      </c>
      <c r="O33" s="1358">
        <f t="shared" si="2"/>
        <v>0</v>
      </c>
      <c r="P33" s="1364"/>
      <c r="Q33" s="1364"/>
    </row>
    <row r="34" spans="1:17" s="1371" customFormat="1" ht="12.75" customHeight="1" outlineLevel="2" x14ac:dyDescent="0.25">
      <c r="A34" s="1364"/>
      <c r="B34" s="1377" t="str">
        <f>+'FORMATO COSTEO C1'!C$119</f>
        <v>1.1.4.2</v>
      </c>
      <c r="C34" s="1378" t="str">
        <f>+'FORMATO COSTEO C1'!B$119</f>
        <v>Categoría de gasto</v>
      </c>
      <c r="D34" s="1388"/>
      <c r="E34" s="1388"/>
      <c r="F34" s="1380">
        <f>+'FORMATO COSTEO C1'!G119</f>
        <v>0</v>
      </c>
      <c r="G34" s="1380">
        <f>+'FORMATO COSTEO C1'!H119</f>
        <v>0</v>
      </c>
      <c r="H34" s="1380">
        <f>+'FORMATO COSTEO C1'!I119</f>
        <v>0</v>
      </c>
      <c r="I34" s="1380">
        <f>+'FORMATO COSTEO C1'!L119</f>
        <v>0</v>
      </c>
      <c r="J34" s="1380">
        <f>+'FORMATO COSTEO C1'!O119</f>
        <v>0</v>
      </c>
      <c r="K34" s="1380">
        <f>+'FORMATO COSTEO C1'!R119</f>
        <v>0</v>
      </c>
      <c r="L34" s="1380">
        <f>+'FORMATO COSTEO C1'!U119</f>
        <v>0</v>
      </c>
      <c r="M34" s="1381">
        <f>+'FORMATO COSTEO C1'!X119</f>
        <v>0</v>
      </c>
      <c r="N34" s="1358">
        <f t="shared" si="1"/>
        <v>0</v>
      </c>
      <c r="O34" s="1358">
        <f t="shared" si="2"/>
        <v>0</v>
      </c>
      <c r="P34" s="1364"/>
      <c r="Q34" s="1364"/>
    </row>
    <row r="35" spans="1:17" s="1371" customFormat="1" ht="12.75" customHeight="1" outlineLevel="2" x14ac:dyDescent="0.25">
      <c r="A35" s="1364"/>
      <c r="B35" s="1377" t="str">
        <f>+'FORMATO COSTEO C1'!C$125</f>
        <v>1.1.4.3</v>
      </c>
      <c r="C35" s="1378" t="str">
        <f>+'FORMATO COSTEO C1'!B$125</f>
        <v>Categoría de gasto</v>
      </c>
      <c r="D35" s="1388"/>
      <c r="E35" s="1388"/>
      <c r="F35" s="1380">
        <f>+'FORMATO COSTEO C1'!G125</f>
        <v>0</v>
      </c>
      <c r="G35" s="1380">
        <f>+'FORMATO COSTEO C1'!H125</f>
        <v>0</v>
      </c>
      <c r="H35" s="1380">
        <f>+'FORMATO COSTEO C1'!I125</f>
        <v>0</v>
      </c>
      <c r="I35" s="1380">
        <f>+'FORMATO COSTEO C1'!L125</f>
        <v>0</v>
      </c>
      <c r="J35" s="1380">
        <f>+'FORMATO COSTEO C1'!O125</f>
        <v>0</v>
      </c>
      <c r="K35" s="1380">
        <f>+'FORMATO COSTEO C1'!R125</f>
        <v>0</v>
      </c>
      <c r="L35" s="1380">
        <f>+'FORMATO COSTEO C1'!U125</f>
        <v>0</v>
      </c>
      <c r="M35" s="1381">
        <f>+'FORMATO COSTEO C1'!X125</f>
        <v>0</v>
      </c>
      <c r="N35" s="1358">
        <f t="shared" si="1"/>
        <v>0</v>
      </c>
      <c r="O35" s="1358">
        <f t="shared" si="2"/>
        <v>0</v>
      </c>
      <c r="P35" s="1364"/>
      <c r="Q35" s="1364"/>
    </row>
    <row r="36" spans="1:17" s="1371" customFormat="1" ht="12.75" customHeight="1" outlineLevel="2" x14ac:dyDescent="0.25">
      <c r="A36" s="1364"/>
      <c r="B36" s="1377" t="str">
        <f>+'FORMATO COSTEO C1'!C$131</f>
        <v>1.1.4.4</v>
      </c>
      <c r="C36" s="1378" t="str">
        <f>++'FORMATO COSTEO C1'!B$131</f>
        <v>Categoría de gasto</v>
      </c>
      <c r="D36" s="1388"/>
      <c r="E36" s="1388"/>
      <c r="F36" s="1380">
        <f>+'FORMATO COSTEO C1'!G131</f>
        <v>0</v>
      </c>
      <c r="G36" s="1380">
        <f>+'FORMATO COSTEO C1'!H131</f>
        <v>0</v>
      </c>
      <c r="H36" s="1380">
        <f>+'FORMATO COSTEO C1'!I131</f>
        <v>0</v>
      </c>
      <c r="I36" s="1380">
        <f>+'FORMATO COSTEO C1'!L131</f>
        <v>0</v>
      </c>
      <c r="J36" s="1380">
        <f>+'FORMATO COSTEO C1'!O131</f>
        <v>0</v>
      </c>
      <c r="K36" s="1380">
        <f>+'FORMATO COSTEO C1'!R131</f>
        <v>0</v>
      </c>
      <c r="L36" s="1380">
        <f>+'FORMATO COSTEO C1'!U131</f>
        <v>0</v>
      </c>
      <c r="M36" s="1381">
        <f>+'FORMATO COSTEO C1'!X131</f>
        <v>0</v>
      </c>
      <c r="N36" s="1358">
        <f t="shared" si="1"/>
        <v>0</v>
      </c>
      <c r="O36" s="1358">
        <f t="shared" si="2"/>
        <v>0</v>
      </c>
      <c r="P36" s="1364"/>
      <c r="Q36" s="1364"/>
    </row>
    <row r="37" spans="1:17" s="1371" customFormat="1" ht="12.75" customHeight="1" outlineLevel="2" x14ac:dyDescent="0.25">
      <c r="A37" s="1364"/>
      <c r="B37" s="1382" t="str">
        <f>+'FORMATO COSTEO C1'!C$137</f>
        <v>1.1.4.5</v>
      </c>
      <c r="C37" s="1383" t="str">
        <f>+'FORMATO COSTEO C1'!B$137</f>
        <v>Categoría de gasto</v>
      </c>
      <c r="D37" s="1389"/>
      <c r="E37" s="1389"/>
      <c r="F37" s="1385">
        <f>+'FORMATO COSTEO C1'!G137</f>
        <v>0</v>
      </c>
      <c r="G37" s="1385">
        <f>+'FORMATO COSTEO C1'!H137</f>
        <v>0</v>
      </c>
      <c r="H37" s="1385">
        <f>+'FORMATO COSTEO C1'!I137</f>
        <v>0</v>
      </c>
      <c r="I37" s="1385">
        <f>+'FORMATO COSTEO C1'!L137</f>
        <v>0</v>
      </c>
      <c r="J37" s="1385">
        <f>+'FORMATO COSTEO C1'!O137</f>
        <v>0</v>
      </c>
      <c r="K37" s="1385">
        <f>+'FORMATO COSTEO C1'!R137</f>
        <v>0</v>
      </c>
      <c r="L37" s="1385">
        <f>+'FORMATO COSTEO C1'!U137</f>
        <v>0</v>
      </c>
      <c r="M37" s="1386">
        <f>+'FORMATO COSTEO C1'!X137</f>
        <v>0</v>
      </c>
      <c r="N37" s="1358">
        <f t="shared" si="1"/>
        <v>0</v>
      </c>
      <c r="O37" s="1358">
        <f t="shared" si="2"/>
        <v>0</v>
      </c>
      <c r="P37" s="1364"/>
      <c r="Q37" s="1364"/>
    </row>
    <row r="38" spans="1:17" s="1371" customFormat="1" ht="12.75" customHeight="1" outlineLevel="2" x14ac:dyDescent="0.25">
      <c r="A38" s="1364"/>
      <c r="B38" s="1365" t="str">
        <f>+'FORMATO COSTEO C1'!C$143</f>
        <v>1.1.5</v>
      </c>
      <c r="C38" s="1366">
        <f>+'FORMATO COSTEO C1'!B$143</f>
        <v>0</v>
      </c>
      <c r="D38" s="1368" t="str">
        <f>+'FORMATO COSTEO C1'!D$143</f>
        <v>Unidad medida</v>
      </c>
      <c r="E38" s="1368">
        <f>+'FORMATO COSTEO C1'!E$143</f>
        <v>0</v>
      </c>
      <c r="F38" s="1369">
        <f t="shared" ref="F38:M38" si="8">SUM(F39:F43)</f>
        <v>0</v>
      </c>
      <c r="G38" s="1369">
        <f t="shared" si="8"/>
        <v>0</v>
      </c>
      <c r="H38" s="1369">
        <f t="shared" si="8"/>
        <v>0</v>
      </c>
      <c r="I38" s="1369">
        <f t="shared" si="8"/>
        <v>0</v>
      </c>
      <c r="J38" s="1369">
        <f t="shared" si="8"/>
        <v>0</v>
      </c>
      <c r="K38" s="1369">
        <f t="shared" si="8"/>
        <v>0</v>
      </c>
      <c r="L38" s="1369">
        <f>SUM(L39:L43)</f>
        <v>0</v>
      </c>
      <c r="M38" s="1370">
        <f t="shared" si="8"/>
        <v>0</v>
      </c>
      <c r="N38" s="1358">
        <f t="shared" si="1"/>
        <v>0</v>
      </c>
      <c r="O38" s="1358">
        <f t="shared" si="2"/>
        <v>0</v>
      </c>
      <c r="P38" s="1364"/>
      <c r="Q38" s="1364"/>
    </row>
    <row r="39" spans="1:17" s="1371" customFormat="1" ht="12.75" customHeight="1" outlineLevel="2" x14ac:dyDescent="0.25">
      <c r="A39" s="1364"/>
      <c r="B39" s="1372" t="str">
        <f>+'FORMATO COSTEO C1'!C$145</f>
        <v>1.1.5.1</v>
      </c>
      <c r="C39" s="1373" t="str">
        <f>+'FORMATO COSTEO C1'!B$145</f>
        <v>Categoría de gasto</v>
      </c>
      <c r="D39" s="1387"/>
      <c r="E39" s="1387"/>
      <c r="F39" s="1375">
        <f>+'FORMATO COSTEO C1'!G145</f>
        <v>0</v>
      </c>
      <c r="G39" s="1375">
        <f>+'FORMATO COSTEO C1'!H145</f>
        <v>0</v>
      </c>
      <c r="H39" s="1375">
        <f>+'FORMATO COSTEO C1'!I145</f>
        <v>0</v>
      </c>
      <c r="I39" s="1375">
        <f>+'FORMATO COSTEO C1'!L145</f>
        <v>0</v>
      </c>
      <c r="J39" s="1375">
        <f>+'FORMATO COSTEO C1'!O145</f>
        <v>0</v>
      </c>
      <c r="K39" s="1375">
        <f>+'FORMATO COSTEO C1'!R145</f>
        <v>0</v>
      </c>
      <c r="L39" s="1375">
        <f>+'FORMATO COSTEO C1'!U145</f>
        <v>0</v>
      </c>
      <c r="M39" s="1376">
        <f>+'FORMATO COSTEO C1'!X145</f>
        <v>0</v>
      </c>
      <c r="N39" s="1358">
        <f t="shared" si="1"/>
        <v>0</v>
      </c>
      <c r="O39" s="1358">
        <f t="shared" si="2"/>
        <v>0</v>
      </c>
      <c r="P39" s="1364"/>
      <c r="Q39" s="1364"/>
    </row>
    <row r="40" spans="1:17" s="1371" customFormat="1" ht="12.75" customHeight="1" outlineLevel="2" x14ac:dyDescent="0.25">
      <c r="A40" s="1364"/>
      <c r="B40" s="1377" t="str">
        <f>+'FORMATO COSTEO C1'!C$151</f>
        <v>1.1.5.2</v>
      </c>
      <c r="C40" s="1378" t="str">
        <f>+'FORMATO COSTEO C1'!B$151</f>
        <v>Categoría de gasto</v>
      </c>
      <c r="D40" s="1388"/>
      <c r="E40" s="1388"/>
      <c r="F40" s="1380">
        <f>+'FORMATO COSTEO C1'!G151</f>
        <v>0</v>
      </c>
      <c r="G40" s="1380">
        <f>+'FORMATO COSTEO C1'!H151</f>
        <v>0</v>
      </c>
      <c r="H40" s="1380">
        <f>+'FORMATO COSTEO C1'!I151</f>
        <v>0</v>
      </c>
      <c r="I40" s="1380">
        <f>+'FORMATO COSTEO C1'!L151</f>
        <v>0</v>
      </c>
      <c r="J40" s="1380">
        <f>+'FORMATO COSTEO C1'!O151</f>
        <v>0</v>
      </c>
      <c r="K40" s="1380">
        <f>+'FORMATO COSTEO C1'!R151</f>
        <v>0</v>
      </c>
      <c r="L40" s="1380">
        <f>+'FORMATO COSTEO C1'!U151</f>
        <v>0</v>
      </c>
      <c r="M40" s="1381">
        <f>+'FORMATO COSTEO C1'!X151</f>
        <v>0</v>
      </c>
      <c r="N40" s="1358">
        <f t="shared" si="1"/>
        <v>0</v>
      </c>
      <c r="O40" s="1358">
        <f t="shared" si="2"/>
        <v>0</v>
      </c>
      <c r="P40" s="1364"/>
      <c r="Q40" s="1364"/>
    </row>
    <row r="41" spans="1:17" s="1371" customFormat="1" ht="12.75" customHeight="1" outlineLevel="2" x14ac:dyDescent="0.25">
      <c r="A41" s="1364"/>
      <c r="B41" s="1377" t="str">
        <f>+'FORMATO COSTEO C1'!C$157</f>
        <v>1.1.5.3</v>
      </c>
      <c r="C41" s="1378" t="str">
        <f>+'FORMATO COSTEO C1'!B$157</f>
        <v>Categoría de gasto</v>
      </c>
      <c r="D41" s="1388"/>
      <c r="E41" s="1388"/>
      <c r="F41" s="1380">
        <f>+'FORMATO COSTEO C1'!G157</f>
        <v>0</v>
      </c>
      <c r="G41" s="1380">
        <f>+'FORMATO COSTEO C1'!H157</f>
        <v>0</v>
      </c>
      <c r="H41" s="1380">
        <f>+'FORMATO COSTEO C1'!I157</f>
        <v>0</v>
      </c>
      <c r="I41" s="1380">
        <f>+'FORMATO COSTEO C1'!L157</f>
        <v>0</v>
      </c>
      <c r="J41" s="1380">
        <f>+'FORMATO COSTEO C1'!O157</f>
        <v>0</v>
      </c>
      <c r="K41" s="1380">
        <f>+'FORMATO COSTEO C1'!R157</f>
        <v>0</v>
      </c>
      <c r="L41" s="1380">
        <f>+'FORMATO COSTEO C1'!U157</f>
        <v>0</v>
      </c>
      <c r="M41" s="1381">
        <f>+'FORMATO COSTEO C1'!X157</f>
        <v>0</v>
      </c>
      <c r="N41" s="1358">
        <f t="shared" si="1"/>
        <v>0</v>
      </c>
      <c r="O41" s="1358">
        <f t="shared" si="2"/>
        <v>0</v>
      </c>
      <c r="P41" s="1364"/>
      <c r="Q41" s="1364"/>
    </row>
    <row r="42" spans="1:17" s="1371" customFormat="1" ht="12.75" customHeight="1" outlineLevel="2" x14ac:dyDescent="0.25">
      <c r="A42" s="1364"/>
      <c r="B42" s="1377" t="str">
        <f>+'FORMATO COSTEO C1'!C$163</f>
        <v>1.1.5.4</v>
      </c>
      <c r="C42" s="1378" t="str">
        <f>+'FORMATO COSTEO C1'!B$163</f>
        <v>Categoría de gasto</v>
      </c>
      <c r="D42" s="1388"/>
      <c r="E42" s="1388"/>
      <c r="F42" s="1380">
        <f>+'FORMATO COSTEO C1'!G163</f>
        <v>0</v>
      </c>
      <c r="G42" s="1380">
        <f>+'FORMATO COSTEO C1'!H163</f>
        <v>0</v>
      </c>
      <c r="H42" s="1380">
        <f>+'FORMATO COSTEO C1'!I163</f>
        <v>0</v>
      </c>
      <c r="I42" s="1380">
        <f>+'FORMATO COSTEO C1'!L163</f>
        <v>0</v>
      </c>
      <c r="J42" s="1380">
        <f>+'FORMATO COSTEO C1'!O163</f>
        <v>0</v>
      </c>
      <c r="K42" s="1380">
        <f>+'FORMATO COSTEO C1'!R163</f>
        <v>0</v>
      </c>
      <c r="L42" s="1380">
        <f>+'FORMATO COSTEO C1'!U163</f>
        <v>0</v>
      </c>
      <c r="M42" s="1381">
        <f>+'FORMATO COSTEO C1'!X163</f>
        <v>0</v>
      </c>
      <c r="N42" s="1358">
        <f t="shared" si="1"/>
        <v>0</v>
      </c>
      <c r="O42" s="1358">
        <f t="shared" si="2"/>
        <v>0</v>
      </c>
      <c r="P42" s="1364"/>
      <c r="Q42" s="1364"/>
    </row>
    <row r="43" spans="1:17" s="1371" customFormat="1" ht="12.75" customHeight="1" outlineLevel="2" x14ac:dyDescent="0.25">
      <c r="A43" s="1364"/>
      <c r="B43" s="1382" t="str">
        <f>+'FORMATO COSTEO C1'!C$169</f>
        <v>1.1.5.5</v>
      </c>
      <c r="C43" s="1383" t="str">
        <f>+'FORMATO COSTEO C1'!B$169</f>
        <v>Categoría de gasto</v>
      </c>
      <c r="D43" s="1389"/>
      <c r="E43" s="1389"/>
      <c r="F43" s="1385">
        <f>+'FORMATO COSTEO C1'!G169</f>
        <v>0</v>
      </c>
      <c r="G43" s="1385">
        <f>+'FORMATO COSTEO C1'!H169</f>
        <v>0</v>
      </c>
      <c r="H43" s="1385">
        <f>+'FORMATO COSTEO C1'!I169</f>
        <v>0</v>
      </c>
      <c r="I43" s="1385">
        <f>+'FORMATO COSTEO C1'!L169</f>
        <v>0</v>
      </c>
      <c r="J43" s="1385">
        <f>+'FORMATO COSTEO C1'!O169</f>
        <v>0</v>
      </c>
      <c r="K43" s="1385">
        <f>+'FORMATO COSTEO C1'!R169</f>
        <v>0</v>
      </c>
      <c r="L43" s="1385">
        <f>+'FORMATO COSTEO C1'!U169</f>
        <v>0</v>
      </c>
      <c r="M43" s="1386">
        <f>+'FORMATO COSTEO C1'!X169</f>
        <v>0</v>
      </c>
      <c r="N43" s="1358">
        <f t="shared" si="1"/>
        <v>0</v>
      </c>
      <c r="O43" s="1358">
        <f t="shared" si="2"/>
        <v>0</v>
      </c>
      <c r="P43" s="1364"/>
      <c r="Q43" s="1364"/>
    </row>
    <row r="44" spans="1:17" ht="12.75" customHeight="1" outlineLevel="1" x14ac:dyDescent="0.25">
      <c r="B44" s="1359">
        <f>+'FORMATO COSTEO C1'!C$176</f>
        <v>1.2</v>
      </c>
      <c r="C44" s="1360">
        <f>+'FORMATO COSTEO C1'!D176</f>
        <v>0</v>
      </c>
      <c r="D44" s="1361"/>
      <c r="E44" s="1361"/>
      <c r="F44" s="1362">
        <f t="shared" ref="F44:M44" si="9">+F45+F51+F57+F63+F69</f>
        <v>0</v>
      </c>
      <c r="G44" s="1362">
        <f t="shared" si="9"/>
        <v>0</v>
      </c>
      <c r="H44" s="1362">
        <f t="shared" si="9"/>
        <v>0</v>
      </c>
      <c r="I44" s="1362">
        <f t="shared" si="9"/>
        <v>0</v>
      </c>
      <c r="J44" s="1362">
        <f t="shared" si="9"/>
        <v>0</v>
      </c>
      <c r="K44" s="1362">
        <f t="shared" si="9"/>
        <v>0</v>
      </c>
      <c r="L44" s="1362">
        <f>+L45+L51+L57+L63+L69</f>
        <v>0</v>
      </c>
      <c r="M44" s="1363">
        <f t="shared" si="9"/>
        <v>0</v>
      </c>
      <c r="N44" s="1358">
        <f t="shared" si="1"/>
        <v>0</v>
      </c>
      <c r="O44" s="1358">
        <f t="shared" si="2"/>
        <v>0</v>
      </c>
    </row>
    <row r="45" spans="1:17" ht="12.75" customHeight="1" outlineLevel="1" x14ac:dyDescent="0.25">
      <c r="B45" s="1365" t="str">
        <f>+'FORMATO COSTEO C1'!C$177</f>
        <v>1.2.1</v>
      </c>
      <c r="C45" s="1366">
        <f>+'FORMATO COSTEO C1'!B$177</f>
        <v>0</v>
      </c>
      <c r="D45" s="1367" t="str">
        <f>+'FORMATO COSTEO C1'!D$177</f>
        <v>Unidad medida</v>
      </c>
      <c r="E45" s="1368">
        <f>+'FORMATO COSTEO C1'!E$177</f>
        <v>0</v>
      </c>
      <c r="F45" s="1369">
        <f t="shared" ref="F45:M45" si="10">SUM(F46:F50)</f>
        <v>0</v>
      </c>
      <c r="G45" s="1369">
        <f t="shared" si="10"/>
        <v>0</v>
      </c>
      <c r="H45" s="1369">
        <f t="shared" si="10"/>
        <v>0</v>
      </c>
      <c r="I45" s="1369">
        <f t="shared" si="10"/>
        <v>0</v>
      </c>
      <c r="J45" s="1369">
        <f t="shared" si="10"/>
        <v>0</v>
      </c>
      <c r="K45" s="1369">
        <f t="shared" si="10"/>
        <v>0</v>
      </c>
      <c r="L45" s="1369">
        <f>SUM(L46:L50)</f>
        <v>0</v>
      </c>
      <c r="M45" s="1370">
        <f t="shared" si="10"/>
        <v>0</v>
      </c>
      <c r="N45" s="1358">
        <f t="shared" si="1"/>
        <v>0</v>
      </c>
      <c r="O45" s="1358">
        <f t="shared" si="2"/>
        <v>0</v>
      </c>
    </row>
    <row r="46" spans="1:17" ht="12.75" customHeight="1" outlineLevel="1" x14ac:dyDescent="0.25">
      <c r="B46" s="1372" t="str">
        <f>+'FORMATO COSTEO C1'!C$179</f>
        <v>1.2.1.1</v>
      </c>
      <c r="C46" s="1373" t="str">
        <f>+'FORMATO COSTEO C1'!B$179</f>
        <v>Categoría de gasto</v>
      </c>
      <c r="D46" s="1374"/>
      <c r="E46" s="1374"/>
      <c r="F46" s="1375">
        <f>+'FORMATO COSTEO C1'!G179</f>
        <v>0</v>
      </c>
      <c r="G46" s="1375">
        <f>+'FORMATO COSTEO C1'!H179</f>
        <v>0</v>
      </c>
      <c r="H46" s="1375">
        <f>+'FORMATO COSTEO C1'!I179</f>
        <v>0</v>
      </c>
      <c r="I46" s="1375">
        <f>+'FORMATO COSTEO C1'!L179</f>
        <v>0</v>
      </c>
      <c r="J46" s="1375">
        <f>+'FORMATO COSTEO C1'!O179</f>
        <v>0</v>
      </c>
      <c r="K46" s="1375">
        <f>+'FORMATO COSTEO C1'!R179</f>
        <v>0</v>
      </c>
      <c r="L46" s="1375">
        <f>+'FORMATO COSTEO C1'!U179</f>
        <v>0</v>
      </c>
      <c r="M46" s="1376">
        <f>+'FORMATO COSTEO C1'!X179</f>
        <v>0</v>
      </c>
      <c r="N46" s="1358">
        <f t="shared" si="1"/>
        <v>0</v>
      </c>
      <c r="O46" s="1358">
        <f t="shared" si="2"/>
        <v>0</v>
      </c>
    </row>
    <row r="47" spans="1:17" ht="12.75" customHeight="1" outlineLevel="1" x14ac:dyDescent="0.25">
      <c r="B47" s="1377" t="str">
        <f>+'FORMATO COSTEO C1'!C$185</f>
        <v>1.2.1.2</v>
      </c>
      <c r="C47" s="1378" t="str">
        <f>+'FORMATO COSTEO C1'!B$185</f>
        <v>Categoría de gasto</v>
      </c>
      <c r="D47" s="1379"/>
      <c r="E47" s="1379"/>
      <c r="F47" s="1380">
        <f>+'FORMATO COSTEO C1'!G185</f>
        <v>0</v>
      </c>
      <c r="G47" s="1380">
        <f>+'FORMATO COSTEO C1'!H185</f>
        <v>0</v>
      </c>
      <c r="H47" s="1380">
        <f>+'FORMATO COSTEO C1'!I185</f>
        <v>0</v>
      </c>
      <c r="I47" s="1380">
        <f>+'FORMATO COSTEO C1'!L185</f>
        <v>0</v>
      </c>
      <c r="J47" s="1380">
        <f>+'FORMATO COSTEO C1'!O185</f>
        <v>0</v>
      </c>
      <c r="K47" s="1380">
        <f>+'FORMATO COSTEO C1'!R185</f>
        <v>0</v>
      </c>
      <c r="L47" s="1380">
        <f>+'FORMATO COSTEO C1'!U185</f>
        <v>0</v>
      </c>
      <c r="M47" s="1381">
        <f>+'FORMATO COSTEO C1'!X185</f>
        <v>0</v>
      </c>
      <c r="N47" s="1358">
        <f t="shared" si="1"/>
        <v>0</v>
      </c>
      <c r="O47" s="1358">
        <f t="shared" si="2"/>
        <v>0</v>
      </c>
    </row>
    <row r="48" spans="1:17" ht="12.75" customHeight="1" outlineLevel="1" x14ac:dyDescent="0.25">
      <c r="B48" s="1377" t="str">
        <f>+'FORMATO COSTEO C1'!C$191</f>
        <v>1.2.1.3</v>
      </c>
      <c r="C48" s="1378" t="str">
        <f>+'FORMATO COSTEO C1'!B$191</f>
        <v>Categoría de gasto</v>
      </c>
      <c r="D48" s="1379"/>
      <c r="E48" s="1379"/>
      <c r="F48" s="1380">
        <f>+'FORMATO COSTEO C1'!G191</f>
        <v>0</v>
      </c>
      <c r="G48" s="1380">
        <f>+'FORMATO COSTEO C1'!H191</f>
        <v>0</v>
      </c>
      <c r="H48" s="1380">
        <f>+'FORMATO COSTEO C1'!I191</f>
        <v>0</v>
      </c>
      <c r="I48" s="1380">
        <f>+'FORMATO COSTEO C1'!L191</f>
        <v>0</v>
      </c>
      <c r="J48" s="1380">
        <f>+'FORMATO COSTEO C1'!O191</f>
        <v>0</v>
      </c>
      <c r="K48" s="1380">
        <f>+'FORMATO COSTEO C1'!R191</f>
        <v>0</v>
      </c>
      <c r="L48" s="1380">
        <f>+'FORMATO COSTEO C1'!U191</f>
        <v>0</v>
      </c>
      <c r="M48" s="1381">
        <f>+'FORMATO COSTEO C1'!X191</f>
        <v>0</v>
      </c>
      <c r="N48" s="1358">
        <f t="shared" si="1"/>
        <v>0</v>
      </c>
      <c r="O48" s="1358">
        <f t="shared" si="2"/>
        <v>0</v>
      </c>
    </row>
    <row r="49" spans="2:15" ht="12.75" customHeight="1" outlineLevel="1" x14ac:dyDescent="0.25">
      <c r="B49" s="1377" t="str">
        <f>+'FORMATO COSTEO C1'!C$197</f>
        <v>1.2.1.4</v>
      </c>
      <c r="C49" s="1378" t="str">
        <f>+'FORMATO COSTEO C1'!B$197</f>
        <v>Categoría de gasto</v>
      </c>
      <c r="D49" s="1379"/>
      <c r="E49" s="1379"/>
      <c r="F49" s="1380">
        <f>+'FORMATO COSTEO C1'!G197</f>
        <v>0</v>
      </c>
      <c r="G49" s="1380">
        <f>+'FORMATO COSTEO C1'!H197</f>
        <v>0</v>
      </c>
      <c r="H49" s="1380">
        <f>+'FORMATO COSTEO C1'!I197</f>
        <v>0</v>
      </c>
      <c r="I49" s="1380">
        <f>+'FORMATO COSTEO C1'!L197</f>
        <v>0</v>
      </c>
      <c r="J49" s="1380">
        <f>+'FORMATO COSTEO C1'!O197</f>
        <v>0</v>
      </c>
      <c r="K49" s="1380">
        <f>+'FORMATO COSTEO C1'!R197</f>
        <v>0</v>
      </c>
      <c r="L49" s="1380">
        <f>+'FORMATO COSTEO C1'!U197</f>
        <v>0</v>
      </c>
      <c r="M49" s="1381">
        <f>+'FORMATO COSTEO C1'!X197</f>
        <v>0</v>
      </c>
      <c r="N49" s="1358">
        <f t="shared" si="1"/>
        <v>0</v>
      </c>
      <c r="O49" s="1358">
        <f t="shared" si="2"/>
        <v>0</v>
      </c>
    </row>
    <row r="50" spans="2:15" ht="12.75" customHeight="1" outlineLevel="1" x14ac:dyDescent="0.25">
      <c r="B50" s="1382" t="str">
        <f>+'FORMATO COSTEO C1'!C$203</f>
        <v>1.2.1.5</v>
      </c>
      <c r="C50" s="1383" t="str">
        <f>+'FORMATO COSTEO C1'!B$203</f>
        <v>Categoría de gasto</v>
      </c>
      <c r="D50" s="1384"/>
      <c r="E50" s="1384"/>
      <c r="F50" s="1385">
        <f>+'FORMATO COSTEO C1'!G203</f>
        <v>0</v>
      </c>
      <c r="G50" s="1385">
        <f>+'FORMATO COSTEO C1'!H203</f>
        <v>0</v>
      </c>
      <c r="H50" s="1385">
        <f>+'FORMATO COSTEO C1'!I203</f>
        <v>0</v>
      </c>
      <c r="I50" s="1385">
        <f>+'FORMATO COSTEO C1'!L203</f>
        <v>0</v>
      </c>
      <c r="J50" s="1385">
        <f>+'FORMATO COSTEO C1'!O203</f>
        <v>0</v>
      </c>
      <c r="K50" s="1385">
        <f>+'FORMATO COSTEO C1'!R203</f>
        <v>0</v>
      </c>
      <c r="L50" s="1385">
        <f>+'FORMATO COSTEO C1'!U203</f>
        <v>0</v>
      </c>
      <c r="M50" s="1386">
        <f>+'FORMATO COSTEO C1'!X203</f>
        <v>0</v>
      </c>
      <c r="N50" s="1358">
        <f t="shared" si="1"/>
        <v>0</v>
      </c>
      <c r="O50" s="1358">
        <f t="shared" si="2"/>
        <v>0</v>
      </c>
    </row>
    <row r="51" spans="2:15" ht="12.75" customHeight="1" outlineLevel="1" x14ac:dyDescent="0.25">
      <c r="B51" s="1365" t="str">
        <f>+'FORMATO COSTEO C1'!C$209</f>
        <v>1.2.2</v>
      </c>
      <c r="C51" s="1366">
        <f>+'FORMATO COSTEO C1'!B$209</f>
        <v>0</v>
      </c>
      <c r="D51" s="1367" t="str">
        <f>+'FORMATO COSTEO C1'!D$209</f>
        <v>Unidad medida</v>
      </c>
      <c r="E51" s="1368">
        <f>+'FORMATO COSTEO C1'!E$209</f>
        <v>0</v>
      </c>
      <c r="F51" s="1369">
        <f t="shared" ref="F51:M51" si="11">SUM(F52:F56)</f>
        <v>0</v>
      </c>
      <c r="G51" s="1369">
        <f t="shared" si="11"/>
        <v>0</v>
      </c>
      <c r="H51" s="1369">
        <f t="shared" si="11"/>
        <v>0</v>
      </c>
      <c r="I51" s="1369">
        <f t="shared" si="11"/>
        <v>0</v>
      </c>
      <c r="J51" s="1369">
        <f t="shared" si="11"/>
        <v>0</v>
      </c>
      <c r="K51" s="1369">
        <f t="shared" si="11"/>
        <v>0</v>
      </c>
      <c r="L51" s="1369">
        <f>SUM(L52:L56)</f>
        <v>0</v>
      </c>
      <c r="M51" s="1370">
        <f t="shared" si="11"/>
        <v>0</v>
      </c>
      <c r="N51" s="1358">
        <f t="shared" si="1"/>
        <v>0</v>
      </c>
      <c r="O51" s="1358">
        <f t="shared" si="2"/>
        <v>0</v>
      </c>
    </row>
    <row r="52" spans="2:15" ht="12.75" customHeight="1" outlineLevel="1" x14ac:dyDescent="0.25">
      <c r="B52" s="1372" t="str">
        <f>+'FORMATO COSTEO C1'!C$211</f>
        <v>1.2.2.1</v>
      </c>
      <c r="C52" s="1373" t="str">
        <f>+'FORMATO COSTEO C1'!B$211</f>
        <v>Categoría de gasto</v>
      </c>
      <c r="D52" s="1387"/>
      <c r="E52" s="1387"/>
      <c r="F52" s="1375">
        <f>+'FORMATO COSTEO C1'!G211</f>
        <v>0</v>
      </c>
      <c r="G52" s="1375">
        <f>+'FORMATO COSTEO C1'!H211</f>
        <v>0</v>
      </c>
      <c r="H52" s="1375">
        <f>+'FORMATO COSTEO C1'!I211</f>
        <v>0</v>
      </c>
      <c r="I52" s="1375">
        <f>+'FORMATO COSTEO C1'!L211</f>
        <v>0</v>
      </c>
      <c r="J52" s="1375">
        <f>+'FORMATO COSTEO C1'!O211</f>
        <v>0</v>
      </c>
      <c r="K52" s="1375">
        <f>+'FORMATO COSTEO C1'!R211</f>
        <v>0</v>
      </c>
      <c r="L52" s="1375">
        <f>+'FORMATO COSTEO C1'!U211</f>
        <v>0</v>
      </c>
      <c r="M52" s="1376">
        <f>+'FORMATO COSTEO C1'!X211</f>
        <v>0</v>
      </c>
      <c r="N52" s="1358">
        <f t="shared" si="1"/>
        <v>0</v>
      </c>
      <c r="O52" s="1358">
        <f t="shared" si="2"/>
        <v>0</v>
      </c>
    </row>
    <row r="53" spans="2:15" ht="12.75" customHeight="1" outlineLevel="1" x14ac:dyDescent="0.25">
      <c r="B53" s="1377" t="str">
        <f>+'FORMATO COSTEO C1'!C$217</f>
        <v>1.2.2.2</v>
      </c>
      <c r="C53" s="1378" t="str">
        <f>+'FORMATO COSTEO C1'!B$217</f>
        <v>Categoría de gasto</v>
      </c>
      <c r="D53" s="1388"/>
      <c r="E53" s="1388"/>
      <c r="F53" s="1380">
        <f>+'FORMATO COSTEO C1'!G217</f>
        <v>0</v>
      </c>
      <c r="G53" s="1380">
        <f>+'FORMATO COSTEO C1'!H217</f>
        <v>0</v>
      </c>
      <c r="H53" s="1380">
        <f>+'FORMATO COSTEO C1'!I217</f>
        <v>0</v>
      </c>
      <c r="I53" s="1380">
        <f>+'FORMATO COSTEO C1'!L217</f>
        <v>0</v>
      </c>
      <c r="J53" s="1380">
        <f>+'FORMATO COSTEO C1'!O217</f>
        <v>0</v>
      </c>
      <c r="K53" s="1380">
        <f>+'FORMATO COSTEO C1'!R217</f>
        <v>0</v>
      </c>
      <c r="L53" s="1380">
        <f>+'FORMATO COSTEO C1'!U217</f>
        <v>0</v>
      </c>
      <c r="M53" s="1381">
        <f>+'FORMATO COSTEO C1'!X217</f>
        <v>0</v>
      </c>
      <c r="N53" s="1358">
        <f t="shared" si="1"/>
        <v>0</v>
      </c>
      <c r="O53" s="1358">
        <f t="shared" si="2"/>
        <v>0</v>
      </c>
    </row>
    <row r="54" spans="2:15" ht="12.75" customHeight="1" outlineLevel="1" x14ac:dyDescent="0.25">
      <c r="B54" s="1377" t="str">
        <f>+'FORMATO COSTEO C1'!C$223</f>
        <v>1.2.2.3</v>
      </c>
      <c r="C54" s="1378" t="str">
        <f>+'FORMATO COSTEO C1'!B$223</f>
        <v>Categoría de gasto</v>
      </c>
      <c r="D54" s="1388"/>
      <c r="E54" s="1388"/>
      <c r="F54" s="1380">
        <f>+'FORMATO COSTEO C1'!G223</f>
        <v>0</v>
      </c>
      <c r="G54" s="1380">
        <f>+'FORMATO COSTEO C1'!H223</f>
        <v>0</v>
      </c>
      <c r="H54" s="1380">
        <f>+'FORMATO COSTEO C1'!I223</f>
        <v>0</v>
      </c>
      <c r="I54" s="1380">
        <f>+'FORMATO COSTEO C1'!L223</f>
        <v>0</v>
      </c>
      <c r="J54" s="1380">
        <f>+'FORMATO COSTEO C1'!O223</f>
        <v>0</v>
      </c>
      <c r="K54" s="1380">
        <f>+'FORMATO COSTEO C1'!R223</f>
        <v>0</v>
      </c>
      <c r="L54" s="1380">
        <f>+'FORMATO COSTEO C1'!U223</f>
        <v>0</v>
      </c>
      <c r="M54" s="1381">
        <f>+'FORMATO COSTEO C1'!X223</f>
        <v>0</v>
      </c>
      <c r="N54" s="1358">
        <f t="shared" si="1"/>
        <v>0</v>
      </c>
      <c r="O54" s="1358">
        <f t="shared" si="2"/>
        <v>0</v>
      </c>
    </row>
    <row r="55" spans="2:15" ht="12.75" customHeight="1" outlineLevel="1" x14ac:dyDescent="0.25">
      <c r="B55" s="1377" t="str">
        <f>+'FORMATO COSTEO C1'!C$229</f>
        <v>1.2.2.4</v>
      </c>
      <c r="C55" s="1378" t="str">
        <f>+'FORMATO COSTEO C1'!B$229</f>
        <v>Categoría de gasto</v>
      </c>
      <c r="D55" s="1388"/>
      <c r="E55" s="1388"/>
      <c r="F55" s="1380">
        <f>+'FORMATO COSTEO C1'!G229</f>
        <v>0</v>
      </c>
      <c r="G55" s="1380">
        <f>+'FORMATO COSTEO C1'!H229</f>
        <v>0</v>
      </c>
      <c r="H55" s="1380">
        <f>+'FORMATO COSTEO C1'!I229</f>
        <v>0</v>
      </c>
      <c r="I55" s="1380">
        <f>+'FORMATO COSTEO C1'!L229</f>
        <v>0</v>
      </c>
      <c r="J55" s="1380">
        <f>+'FORMATO COSTEO C1'!O229</f>
        <v>0</v>
      </c>
      <c r="K55" s="1380">
        <f>+'FORMATO COSTEO C1'!R229</f>
        <v>0</v>
      </c>
      <c r="L55" s="1380">
        <f>+'FORMATO COSTEO C1'!U229</f>
        <v>0</v>
      </c>
      <c r="M55" s="1381">
        <f>+'FORMATO COSTEO C1'!X229</f>
        <v>0</v>
      </c>
      <c r="N55" s="1358">
        <f t="shared" si="1"/>
        <v>0</v>
      </c>
      <c r="O55" s="1358">
        <f t="shared" si="2"/>
        <v>0</v>
      </c>
    </row>
    <row r="56" spans="2:15" ht="12.75" customHeight="1" outlineLevel="1" x14ac:dyDescent="0.25">
      <c r="B56" s="1382" t="str">
        <f>+'FORMATO COSTEO C1'!C$235</f>
        <v>1.2.2.5</v>
      </c>
      <c r="C56" s="1383" t="str">
        <f>+'FORMATO COSTEO C1'!B$235</f>
        <v>Categoría de gasto</v>
      </c>
      <c r="D56" s="1389"/>
      <c r="E56" s="1389"/>
      <c r="F56" s="1385">
        <f>+'FORMATO COSTEO C1'!G235</f>
        <v>0</v>
      </c>
      <c r="G56" s="1385">
        <f>+'FORMATO COSTEO C1'!H235</f>
        <v>0</v>
      </c>
      <c r="H56" s="1385">
        <f>+'FORMATO COSTEO C1'!I235</f>
        <v>0</v>
      </c>
      <c r="I56" s="1385">
        <f>+'FORMATO COSTEO C1'!L235</f>
        <v>0</v>
      </c>
      <c r="J56" s="1385">
        <f>+'FORMATO COSTEO C1'!O235</f>
        <v>0</v>
      </c>
      <c r="K56" s="1385">
        <f>+'FORMATO COSTEO C1'!R235</f>
        <v>0</v>
      </c>
      <c r="L56" s="1385">
        <f>+'FORMATO COSTEO C1'!U235</f>
        <v>0</v>
      </c>
      <c r="M56" s="1386">
        <f>+'FORMATO COSTEO C1'!X235</f>
        <v>0</v>
      </c>
      <c r="N56" s="1358">
        <f t="shared" si="1"/>
        <v>0</v>
      </c>
      <c r="O56" s="1358">
        <f t="shared" si="2"/>
        <v>0</v>
      </c>
    </row>
    <row r="57" spans="2:15" ht="12.75" customHeight="1" outlineLevel="1" x14ac:dyDescent="0.25">
      <c r="B57" s="1365" t="str">
        <f>+'FORMATO COSTEO C1'!C$241</f>
        <v>1.2.3</v>
      </c>
      <c r="C57" s="1366">
        <f>+'FORMATO COSTEO C1'!B$241</f>
        <v>0</v>
      </c>
      <c r="D57" s="1367" t="str">
        <f>+'FORMATO COSTEO C1'!D$241</f>
        <v>Unidad medida</v>
      </c>
      <c r="E57" s="1368">
        <f>+'FORMATO COSTEO C1'!E$241</f>
        <v>0</v>
      </c>
      <c r="F57" s="1369">
        <f t="shared" ref="F57:M57" si="12">SUM(F58:F62)</f>
        <v>0</v>
      </c>
      <c r="G57" s="1369">
        <f t="shared" si="12"/>
        <v>0</v>
      </c>
      <c r="H57" s="1369">
        <f t="shared" si="12"/>
        <v>0</v>
      </c>
      <c r="I57" s="1369">
        <f t="shared" si="12"/>
        <v>0</v>
      </c>
      <c r="J57" s="1369">
        <f t="shared" si="12"/>
        <v>0</v>
      </c>
      <c r="K57" s="1369">
        <f t="shared" si="12"/>
        <v>0</v>
      </c>
      <c r="L57" s="1369">
        <f>SUM(L58:L62)</f>
        <v>0</v>
      </c>
      <c r="M57" s="1370">
        <f t="shared" si="12"/>
        <v>0</v>
      </c>
      <c r="N57" s="1358">
        <f t="shared" si="1"/>
        <v>0</v>
      </c>
      <c r="O57" s="1358">
        <f t="shared" si="2"/>
        <v>0</v>
      </c>
    </row>
    <row r="58" spans="2:15" ht="12.75" customHeight="1" outlineLevel="1" x14ac:dyDescent="0.25">
      <c r="B58" s="1372" t="str">
        <f>+'FORMATO COSTEO C1'!C$243</f>
        <v>1.2.3.1</v>
      </c>
      <c r="C58" s="1373" t="str">
        <f>+'FORMATO COSTEO C1'!B$243</f>
        <v>Categoría de gasto</v>
      </c>
      <c r="D58" s="1387"/>
      <c r="E58" s="1387"/>
      <c r="F58" s="1375">
        <f>+'FORMATO COSTEO C1'!G243</f>
        <v>0</v>
      </c>
      <c r="G58" s="1375">
        <f>+'FORMATO COSTEO C1'!H243</f>
        <v>0</v>
      </c>
      <c r="H58" s="1375">
        <f>+'FORMATO COSTEO C1'!I243</f>
        <v>0</v>
      </c>
      <c r="I58" s="1375">
        <f>+'FORMATO COSTEO C1'!L243</f>
        <v>0</v>
      </c>
      <c r="J58" s="1375">
        <f>+'FORMATO COSTEO C1'!O243</f>
        <v>0</v>
      </c>
      <c r="K58" s="1375">
        <f>+'FORMATO COSTEO C1'!R243</f>
        <v>0</v>
      </c>
      <c r="L58" s="1375">
        <f>+'FORMATO COSTEO C1'!U243</f>
        <v>0</v>
      </c>
      <c r="M58" s="1376">
        <f>+'FORMATO COSTEO C1'!X243</f>
        <v>0</v>
      </c>
      <c r="N58" s="1358">
        <f t="shared" si="1"/>
        <v>0</v>
      </c>
      <c r="O58" s="1358">
        <f t="shared" si="2"/>
        <v>0</v>
      </c>
    </row>
    <row r="59" spans="2:15" ht="12.75" customHeight="1" outlineLevel="1" x14ac:dyDescent="0.25">
      <c r="B59" s="1377" t="str">
        <f>+'FORMATO COSTEO C1'!C$249</f>
        <v>1.2.3.2</v>
      </c>
      <c r="C59" s="1378" t="str">
        <f>+'FORMATO COSTEO C1'!B$249</f>
        <v>Categoría de gasto</v>
      </c>
      <c r="D59" s="1388"/>
      <c r="E59" s="1388"/>
      <c r="F59" s="1380">
        <f>+'FORMATO COSTEO C1'!G249</f>
        <v>0</v>
      </c>
      <c r="G59" s="1380">
        <f>+'FORMATO COSTEO C1'!H249</f>
        <v>0</v>
      </c>
      <c r="H59" s="1380">
        <f>+'FORMATO COSTEO C1'!I249</f>
        <v>0</v>
      </c>
      <c r="I59" s="1380">
        <f>+'FORMATO COSTEO C1'!L249</f>
        <v>0</v>
      </c>
      <c r="J59" s="1380">
        <f>+'FORMATO COSTEO C1'!O249</f>
        <v>0</v>
      </c>
      <c r="K59" s="1380">
        <f>+'FORMATO COSTEO C1'!R249</f>
        <v>0</v>
      </c>
      <c r="L59" s="1380">
        <f>+'FORMATO COSTEO C1'!U249</f>
        <v>0</v>
      </c>
      <c r="M59" s="1381">
        <f>+'FORMATO COSTEO C1'!X249</f>
        <v>0</v>
      </c>
      <c r="N59" s="1358">
        <f t="shared" si="1"/>
        <v>0</v>
      </c>
      <c r="O59" s="1358">
        <f t="shared" si="2"/>
        <v>0</v>
      </c>
    </row>
    <row r="60" spans="2:15" ht="12.75" customHeight="1" outlineLevel="1" x14ac:dyDescent="0.25">
      <c r="B60" s="1377" t="str">
        <f>+'FORMATO COSTEO C1'!C$255</f>
        <v>1.2.3.3</v>
      </c>
      <c r="C60" s="1378" t="str">
        <f>+'FORMATO COSTEO C1'!B$255</f>
        <v>Categoría de gasto</v>
      </c>
      <c r="D60" s="1388"/>
      <c r="E60" s="1388"/>
      <c r="F60" s="1380">
        <f>+'FORMATO COSTEO C1'!G255</f>
        <v>0</v>
      </c>
      <c r="G60" s="1380">
        <f>+'FORMATO COSTEO C1'!H255</f>
        <v>0</v>
      </c>
      <c r="H60" s="1380">
        <f>+'FORMATO COSTEO C1'!I255</f>
        <v>0</v>
      </c>
      <c r="I60" s="1380">
        <f>+'FORMATO COSTEO C1'!L255</f>
        <v>0</v>
      </c>
      <c r="J60" s="1380">
        <f>+'FORMATO COSTEO C1'!O255</f>
        <v>0</v>
      </c>
      <c r="K60" s="1380">
        <f>+'FORMATO COSTEO C1'!R255</f>
        <v>0</v>
      </c>
      <c r="L60" s="1380">
        <f>+'FORMATO COSTEO C1'!U255</f>
        <v>0</v>
      </c>
      <c r="M60" s="1381">
        <f>+'FORMATO COSTEO C1'!X255</f>
        <v>0</v>
      </c>
      <c r="N60" s="1358">
        <f t="shared" si="1"/>
        <v>0</v>
      </c>
      <c r="O60" s="1358">
        <f t="shared" si="2"/>
        <v>0</v>
      </c>
    </row>
    <row r="61" spans="2:15" ht="12.75" customHeight="1" outlineLevel="1" x14ac:dyDescent="0.25">
      <c r="B61" s="1377" t="str">
        <f>+'FORMATO COSTEO C1'!C$261</f>
        <v>1.2.3.4</v>
      </c>
      <c r="C61" s="1378" t="str">
        <f>+'FORMATO COSTEO C1'!B$261</f>
        <v>Categoría de gasto</v>
      </c>
      <c r="D61" s="1388"/>
      <c r="E61" s="1388"/>
      <c r="F61" s="1380">
        <f>+'FORMATO COSTEO C1'!G261</f>
        <v>0</v>
      </c>
      <c r="G61" s="1380">
        <f>+'FORMATO COSTEO C1'!H261</f>
        <v>0</v>
      </c>
      <c r="H61" s="1380">
        <f>+'FORMATO COSTEO C1'!I261</f>
        <v>0</v>
      </c>
      <c r="I61" s="1380">
        <f>+'FORMATO COSTEO C1'!L261</f>
        <v>0</v>
      </c>
      <c r="J61" s="1380">
        <f>+'FORMATO COSTEO C1'!O261</f>
        <v>0</v>
      </c>
      <c r="K61" s="1380">
        <f>+'FORMATO COSTEO C1'!R261</f>
        <v>0</v>
      </c>
      <c r="L61" s="1380">
        <f>+'FORMATO COSTEO C1'!U261</f>
        <v>0</v>
      </c>
      <c r="M61" s="1381">
        <f>+'FORMATO COSTEO C1'!X261</f>
        <v>0</v>
      </c>
      <c r="N61" s="1358">
        <f t="shared" si="1"/>
        <v>0</v>
      </c>
      <c r="O61" s="1358">
        <f t="shared" si="2"/>
        <v>0</v>
      </c>
    </row>
    <row r="62" spans="2:15" ht="12.75" customHeight="1" outlineLevel="1" x14ac:dyDescent="0.25">
      <c r="B62" s="1382" t="str">
        <f>+'FORMATO COSTEO C1'!C$267</f>
        <v>1.2.3.5</v>
      </c>
      <c r="C62" s="1383" t="str">
        <f>+'FORMATO COSTEO C1'!B$267</f>
        <v>Categoría de gasto</v>
      </c>
      <c r="D62" s="1389"/>
      <c r="E62" s="1389"/>
      <c r="F62" s="1385">
        <f>+'FORMATO COSTEO C1'!G267</f>
        <v>0</v>
      </c>
      <c r="G62" s="1385">
        <f>+'FORMATO COSTEO C1'!H267</f>
        <v>0</v>
      </c>
      <c r="H62" s="1385">
        <f>+'FORMATO COSTEO C1'!I267</f>
        <v>0</v>
      </c>
      <c r="I62" s="1385">
        <f>+'FORMATO COSTEO C1'!L267</f>
        <v>0</v>
      </c>
      <c r="J62" s="1385">
        <f>+'FORMATO COSTEO C1'!O267</f>
        <v>0</v>
      </c>
      <c r="K62" s="1385">
        <f>+'FORMATO COSTEO C1'!R267</f>
        <v>0</v>
      </c>
      <c r="L62" s="1385">
        <f>+'FORMATO COSTEO C1'!U267</f>
        <v>0</v>
      </c>
      <c r="M62" s="1386">
        <f>+'FORMATO COSTEO C1'!X267</f>
        <v>0</v>
      </c>
      <c r="N62" s="1358">
        <f t="shared" si="1"/>
        <v>0</v>
      </c>
      <c r="O62" s="1358">
        <f t="shared" si="2"/>
        <v>0</v>
      </c>
    </row>
    <row r="63" spans="2:15" ht="12.75" customHeight="1" outlineLevel="1" x14ac:dyDescent="0.25">
      <c r="B63" s="1365" t="str">
        <f>+'FORMATO COSTEO C1'!C$273</f>
        <v>1.2.4</v>
      </c>
      <c r="C63" s="1366">
        <f>+'FORMATO COSTEO C1'!B$273</f>
        <v>0</v>
      </c>
      <c r="D63" s="1367" t="str">
        <f>+'FORMATO COSTEO C1'!D$273</f>
        <v>Unidad medida</v>
      </c>
      <c r="E63" s="1368">
        <f>+'FORMATO COSTEO C1'!E$273</f>
        <v>0</v>
      </c>
      <c r="F63" s="1369">
        <f t="shared" ref="F63:M63" si="13">SUM(F64:F68)</f>
        <v>0</v>
      </c>
      <c r="G63" s="1369">
        <f t="shared" si="13"/>
        <v>0</v>
      </c>
      <c r="H63" s="1369">
        <f t="shared" si="13"/>
        <v>0</v>
      </c>
      <c r="I63" s="1369">
        <f t="shared" si="13"/>
        <v>0</v>
      </c>
      <c r="J63" s="1369">
        <f t="shared" si="13"/>
        <v>0</v>
      </c>
      <c r="K63" s="1369">
        <f t="shared" si="13"/>
        <v>0</v>
      </c>
      <c r="L63" s="1369">
        <f>SUM(L64:L68)</f>
        <v>0</v>
      </c>
      <c r="M63" s="1370">
        <f t="shared" si="13"/>
        <v>0</v>
      </c>
      <c r="N63" s="1358">
        <f t="shared" si="1"/>
        <v>0</v>
      </c>
      <c r="O63" s="1358">
        <f t="shared" si="2"/>
        <v>0</v>
      </c>
    </row>
    <row r="64" spans="2:15" ht="12.75" customHeight="1" outlineLevel="1" x14ac:dyDescent="0.25">
      <c r="B64" s="1372" t="str">
        <f>+'FORMATO COSTEO C1'!C$275</f>
        <v>1.2.4.1</v>
      </c>
      <c r="C64" s="1373" t="str">
        <f>+'FORMATO COSTEO C1'!B$275</f>
        <v>Categoría de gasto</v>
      </c>
      <c r="D64" s="1387"/>
      <c r="E64" s="1387"/>
      <c r="F64" s="1375">
        <f>+'FORMATO COSTEO C1'!G275</f>
        <v>0</v>
      </c>
      <c r="G64" s="1375">
        <f>+'FORMATO COSTEO C1'!H275</f>
        <v>0</v>
      </c>
      <c r="H64" s="1375">
        <f>+'FORMATO COSTEO C1'!I275</f>
        <v>0</v>
      </c>
      <c r="I64" s="1375">
        <f>+'FORMATO COSTEO C1'!L275</f>
        <v>0</v>
      </c>
      <c r="J64" s="1375">
        <f>+'FORMATO COSTEO C1'!O275</f>
        <v>0</v>
      </c>
      <c r="K64" s="1375">
        <f>+'FORMATO COSTEO C1'!R275</f>
        <v>0</v>
      </c>
      <c r="L64" s="1375">
        <f>+'FORMATO COSTEO C1'!U275</f>
        <v>0</v>
      </c>
      <c r="M64" s="1376">
        <f>+'FORMATO COSTEO C1'!X275</f>
        <v>0</v>
      </c>
      <c r="N64" s="1358">
        <f t="shared" si="1"/>
        <v>0</v>
      </c>
      <c r="O64" s="1358">
        <f t="shared" si="2"/>
        <v>0</v>
      </c>
    </row>
    <row r="65" spans="2:15" ht="12.75" customHeight="1" outlineLevel="1" x14ac:dyDescent="0.25">
      <c r="B65" s="1377" t="str">
        <f>+'FORMATO COSTEO C1'!C$281</f>
        <v>1.2.4.2</v>
      </c>
      <c r="C65" s="1378" t="str">
        <f>+'FORMATO COSTEO C1'!B$281</f>
        <v>Categoría de gasto</v>
      </c>
      <c r="D65" s="1388"/>
      <c r="E65" s="1388"/>
      <c r="F65" s="1380">
        <f>+'FORMATO COSTEO C1'!G281</f>
        <v>0</v>
      </c>
      <c r="G65" s="1380">
        <f>+'FORMATO COSTEO C1'!H281</f>
        <v>0</v>
      </c>
      <c r="H65" s="1380">
        <f>+'FORMATO COSTEO C1'!I281</f>
        <v>0</v>
      </c>
      <c r="I65" s="1380">
        <f>+'FORMATO COSTEO C1'!L281</f>
        <v>0</v>
      </c>
      <c r="J65" s="1380">
        <f>+'FORMATO COSTEO C1'!O281</f>
        <v>0</v>
      </c>
      <c r="K65" s="1380">
        <f>+'FORMATO COSTEO C1'!R281</f>
        <v>0</v>
      </c>
      <c r="L65" s="1380">
        <f>+'FORMATO COSTEO C1'!U281</f>
        <v>0</v>
      </c>
      <c r="M65" s="1381">
        <f>+'FORMATO COSTEO C1'!X281</f>
        <v>0</v>
      </c>
      <c r="N65" s="1358">
        <f t="shared" si="1"/>
        <v>0</v>
      </c>
      <c r="O65" s="1358">
        <f t="shared" si="2"/>
        <v>0</v>
      </c>
    </row>
    <row r="66" spans="2:15" ht="12.75" customHeight="1" outlineLevel="1" x14ac:dyDescent="0.25">
      <c r="B66" s="1377" t="str">
        <f>+'FORMATO COSTEO C1'!C$287</f>
        <v>1.2.4.3</v>
      </c>
      <c r="C66" s="1378" t="str">
        <f>+'FORMATO COSTEO C1'!B$287</f>
        <v>Categoría de gasto</v>
      </c>
      <c r="D66" s="1388"/>
      <c r="E66" s="1388"/>
      <c r="F66" s="1380">
        <f>+'FORMATO COSTEO C1'!G287</f>
        <v>0</v>
      </c>
      <c r="G66" s="1380">
        <f>+'FORMATO COSTEO C1'!H287</f>
        <v>0</v>
      </c>
      <c r="H66" s="1380">
        <f>+'FORMATO COSTEO C1'!I287</f>
        <v>0</v>
      </c>
      <c r="I66" s="1380">
        <f>+'FORMATO COSTEO C1'!L287</f>
        <v>0</v>
      </c>
      <c r="J66" s="1380">
        <f>+'FORMATO COSTEO C1'!O287</f>
        <v>0</v>
      </c>
      <c r="K66" s="1380">
        <f>+'FORMATO COSTEO C1'!R287</f>
        <v>0</v>
      </c>
      <c r="L66" s="1380">
        <f>+'FORMATO COSTEO C1'!U287</f>
        <v>0</v>
      </c>
      <c r="M66" s="1381">
        <f>+'FORMATO COSTEO C1'!X287</f>
        <v>0</v>
      </c>
      <c r="N66" s="1358">
        <f t="shared" si="1"/>
        <v>0</v>
      </c>
      <c r="O66" s="1358">
        <f t="shared" si="2"/>
        <v>0</v>
      </c>
    </row>
    <row r="67" spans="2:15" ht="12.75" customHeight="1" outlineLevel="1" x14ac:dyDescent="0.25">
      <c r="B67" s="1377" t="str">
        <f>+'FORMATO COSTEO C1'!C$293</f>
        <v>1.2.4.4</v>
      </c>
      <c r="C67" s="1378" t="str">
        <f>+'FORMATO COSTEO C1'!B$293</f>
        <v>Categoría de gasto</v>
      </c>
      <c r="D67" s="1388"/>
      <c r="E67" s="1388"/>
      <c r="F67" s="1380">
        <f>+'FORMATO COSTEO C1'!G293</f>
        <v>0</v>
      </c>
      <c r="G67" s="1380">
        <f>+'FORMATO COSTEO C1'!H293</f>
        <v>0</v>
      </c>
      <c r="H67" s="1380">
        <f>+'FORMATO COSTEO C1'!I293</f>
        <v>0</v>
      </c>
      <c r="I67" s="1380">
        <f>+'FORMATO COSTEO C1'!L293</f>
        <v>0</v>
      </c>
      <c r="J67" s="1380">
        <f>+'FORMATO COSTEO C1'!O293</f>
        <v>0</v>
      </c>
      <c r="K67" s="1380">
        <f>+'FORMATO COSTEO C1'!R293</f>
        <v>0</v>
      </c>
      <c r="L67" s="1380">
        <f>+'FORMATO COSTEO C1'!U293</f>
        <v>0</v>
      </c>
      <c r="M67" s="1381">
        <f>+'FORMATO COSTEO C1'!X293</f>
        <v>0</v>
      </c>
      <c r="N67" s="1358">
        <f t="shared" si="1"/>
        <v>0</v>
      </c>
      <c r="O67" s="1358">
        <f t="shared" si="2"/>
        <v>0</v>
      </c>
    </row>
    <row r="68" spans="2:15" ht="12.75" customHeight="1" outlineLevel="1" x14ac:dyDescent="0.25">
      <c r="B68" s="1382" t="str">
        <f>+'FORMATO COSTEO C1'!C$299</f>
        <v>1.2.4.5</v>
      </c>
      <c r="C68" s="1383" t="str">
        <f>+'FORMATO COSTEO C1'!B$299</f>
        <v>Categoría de gasto</v>
      </c>
      <c r="D68" s="1389"/>
      <c r="E68" s="1389"/>
      <c r="F68" s="1385">
        <f>+'FORMATO COSTEO C1'!G299</f>
        <v>0</v>
      </c>
      <c r="G68" s="1385">
        <f>+'FORMATO COSTEO C1'!H299</f>
        <v>0</v>
      </c>
      <c r="H68" s="1385">
        <f>+'FORMATO COSTEO C1'!I299</f>
        <v>0</v>
      </c>
      <c r="I68" s="1385">
        <f>+'FORMATO COSTEO C1'!L299</f>
        <v>0</v>
      </c>
      <c r="J68" s="1385">
        <f>+'FORMATO COSTEO C1'!O299</f>
        <v>0</v>
      </c>
      <c r="K68" s="1385">
        <f>+'FORMATO COSTEO C1'!R299</f>
        <v>0</v>
      </c>
      <c r="L68" s="1385">
        <f>+'FORMATO COSTEO C1'!U299</f>
        <v>0</v>
      </c>
      <c r="M68" s="1386">
        <f>+'FORMATO COSTEO C1'!X299</f>
        <v>0</v>
      </c>
      <c r="N68" s="1358">
        <f t="shared" si="1"/>
        <v>0</v>
      </c>
      <c r="O68" s="1358">
        <f t="shared" si="2"/>
        <v>0</v>
      </c>
    </row>
    <row r="69" spans="2:15" ht="12.75" customHeight="1" outlineLevel="1" x14ac:dyDescent="0.25">
      <c r="B69" s="1365" t="str">
        <f>+'FORMATO COSTEO C1'!C$305</f>
        <v>1.2.5</v>
      </c>
      <c r="C69" s="1366">
        <f>+'FORMATO COSTEO C1'!B$305</f>
        <v>0</v>
      </c>
      <c r="D69" s="1367" t="str">
        <f>+'FORMATO COSTEO C1'!D$305</f>
        <v>Unidad medida</v>
      </c>
      <c r="E69" s="1368">
        <f>+'FORMATO COSTEO C1'!E$305</f>
        <v>0</v>
      </c>
      <c r="F69" s="1369">
        <f t="shared" ref="F69:M69" si="14">SUM(F70:F74)</f>
        <v>0</v>
      </c>
      <c r="G69" s="1369">
        <f t="shared" si="14"/>
        <v>0</v>
      </c>
      <c r="H69" s="1369">
        <f t="shared" si="14"/>
        <v>0</v>
      </c>
      <c r="I69" s="1369">
        <f t="shared" si="14"/>
        <v>0</v>
      </c>
      <c r="J69" s="1369">
        <f t="shared" si="14"/>
        <v>0</v>
      </c>
      <c r="K69" s="1369">
        <f t="shared" si="14"/>
        <v>0</v>
      </c>
      <c r="L69" s="1369">
        <f>SUM(L70:L74)</f>
        <v>0</v>
      </c>
      <c r="M69" s="1370">
        <f t="shared" si="14"/>
        <v>0</v>
      </c>
      <c r="N69" s="1358">
        <f t="shared" si="1"/>
        <v>0</v>
      </c>
      <c r="O69" s="1358">
        <f t="shared" si="2"/>
        <v>0</v>
      </c>
    </row>
    <row r="70" spans="2:15" ht="12.75" customHeight="1" outlineLevel="1" x14ac:dyDescent="0.25">
      <c r="B70" s="1372" t="str">
        <f>+'FORMATO COSTEO C1'!C$307</f>
        <v>1.2.5.1</v>
      </c>
      <c r="C70" s="1373" t="str">
        <f>+'FORMATO COSTEO C1'!B$307</f>
        <v>Categoría de gasto</v>
      </c>
      <c r="D70" s="1387"/>
      <c r="E70" s="1387"/>
      <c r="F70" s="1375">
        <f>+'FORMATO COSTEO C1'!G307</f>
        <v>0</v>
      </c>
      <c r="G70" s="1375">
        <f>+'FORMATO COSTEO C1'!H307</f>
        <v>0</v>
      </c>
      <c r="H70" s="1375">
        <f>+'FORMATO COSTEO C1'!I307</f>
        <v>0</v>
      </c>
      <c r="I70" s="1375">
        <f>+'FORMATO COSTEO C1'!L307</f>
        <v>0</v>
      </c>
      <c r="J70" s="1375">
        <f>+'FORMATO COSTEO C1'!O307</f>
        <v>0</v>
      </c>
      <c r="K70" s="1375">
        <f>+'FORMATO COSTEO C1'!R307</f>
        <v>0</v>
      </c>
      <c r="L70" s="1375">
        <f>+'FORMATO COSTEO C1'!U307</f>
        <v>0</v>
      </c>
      <c r="M70" s="1376">
        <f>+'FORMATO COSTEO C1'!X307</f>
        <v>0</v>
      </c>
      <c r="N70" s="1358">
        <f t="shared" si="1"/>
        <v>0</v>
      </c>
      <c r="O70" s="1358">
        <f t="shared" si="2"/>
        <v>0</v>
      </c>
    </row>
    <row r="71" spans="2:15" ht="12.75" customHeight="1" outlineLevel="1" x14ac:dyDescent="0.25">
      <c r="B71" s="1377" t="str">
        <f>+'FORMATO COSTEO C1'!C$313</f>
        <v>1.2.5.2</v>
      </c>
      <c r="C71" s="1378" t="str">
        <f>+'FORMATO COSTEO C1'!B$313</f>
        <v>Categoría de gasto</v>
      </c>
      <c r="D71" s="1388"/>
      <c r="E71" s="1388"/>
      <c r="F71" s="1380">
        <f>+'FORMATO COSTEO C1'!G313</f>
        <v>0</v>
      </c>
      <c r="G71" s="1380">
        <f>+'FORMATO COSTEO C1'!H313</f>
        <v>0</v>
      </c>
      <c r="H71" s="1380">
        <f>+'FORMATO COSTEO C1'!I313</f>
        <v>0</v>
      </c>
      <c r="I71" s="1380">
        <f>+'FORMATO COSTEO C1'!L313</f>
        <v>0</v>
      </c>
      <c r="J71" s="1380">
        <f>+'FORMATO COSTEO C1'!O313</f>
        <v>0</v>
      </c>
      <c r="K71" s="1380">
        <f>+'FORMATO COSTEO C1'!R313</f>
        <v>0</v>
      </c>
      <c r="L71" s="1380">
        <f>+'FORMATO COSTEO C1'!U313</f>
        <v>0</v>
      </c>
      <c r="M71" s="1381">
        <f>+'FORMATO COSTEO C1'!X313</f>
        <v>0</v>
      </c>
      <c r="N71" s="1358">
        <f t="shared" si="1"/>
        <v>0</v>
      </c>
      <c r="O71" s="1358">
        <f t="shared" si="2"/>
        <v>0</v>
      </c>
    </row>
    <row r="72" spans="2:15" ht="12.75" customHeight="1" outlineLevel="1" x14ac:dyDescent="0.25">
      <c r="B72" s="1377" t="str">
        <f>+'FORMATO COSTEO C1'!C$319</f>
        <v>1.2.5.3</v>
      </c>
      <c r="C72" s="1378" t="str">
        <f>+'FORMATO COSTEO C1'!B$319</f>
        <v>Categoría de gasto</v>
      </c>
      <c r="D72" s="1388"/>
      <c r="E72" s="1388"/>
      <c r="F72" s="1380">
        <f>+'FORMATO COSTEO C1'!G319</f>
        <v>0</v>
      </c>
      <c r="G72" s="1380">
        <f>+'FORMATO COSTEO C1'!H319</f>
        <v>0</v>
      </c>
      <c r="H72" s="1380">
        <f>+'FORMATO COSTEO C1'!I319</f>
        <v>0</v>
      </c>
      <c r="I72" s="1380">
        <f>+'FORMATO COSTEO C1'!L319</f>
        <v>0</v>
      </c>
      <c r="J72" s="1380">
        <f>+'FORMATO COSTEO C1'!O319</f>
        <v>0</v>
      </c>
      <c r="K72" s="1380">
        <f>+'FORMATO COSTEO C1'!R319</f>
        <v>0</v>
      </c>
      <c r="L72" s="1380">
        <f>+'FORMATO COSTEO C1'!U319</f>
        <v>0</v>
      </c>
      <c r="M72" s="1381">
        <f>+'FORMATO COSTEO C1'!X319</f>
        <v>0</v>
      </c>
      <c r="N72" s="1358">
        <f t="shared" si="1"/>
        <v>0</v>
      </c>
      <c r="O72" s="1358">
        <f t="shared" si="2"/>
        <v>0</v>
      </c>
    </row>
    <row r="73" spans="2:15" ht="12.75" customHeight="1" outlineLevel="1" x14ac:dyDescent="0.25">
      <c r="B73" s="1377" t="str">
        <f>+'FORMATO COSTEO C1'!C$325</f>
        <v>1.2.5.4</v>
      </c>
      <c r="C73" s="1378" t="str">
        <f>+'FORMATO COSTEO C1'!B$325</f>
        <v>Categoría de gasto</v>
      </c>
      <c r="D73" s="1388"/>
      <c r="E73" s="1388"/>
      <c r="F73" s="1380">
        <f>+'FORMATO COSTEO C1'!G325</f>
        <v>0</v>
      </c>
      <c r="G73" s="1380">
        <f>+'FORMATO COSTEO C1'!H325</f>
        <v>0</v>
      </c>
      <c r="H73" s="1380">
        <f>+'FORMATO COSTEO C1'!I325</f>
        <v>0</v>
      </c>
      <c r="I73" s="1380">
        <f>+'FORMATO COSTEO C1'!L325</f>
        <v>0</v>
      </c>
      <c r="J73" s="1380">
        <f>+'FORMATO COSTEO C1'!O325</f>
        <v>0</v>
      </c>
      <c r="K73" s="1380">
        <f>+'FORMATO COSTEO C1'!R325</f>
        <v>0</v>
      </c>
      <c r="L73" s="1380">
        <f>+'FORMATO COSTEO C1'!U325</f>
        <v>0</v>
      </c>
      <c r="M73" s="1381">
        <f>+'FORMATO COSTEO C1'!X325</f>
        <v>0</v>
      </c>
      <c r="N73" s="1358">
        <f t="shared" si="1"/>
        <v>0</v>
      </c>
      <c r="O73" s="1358">
        <f t="shared" si="2"/>
        <v>0</v>
      </c>
    </row>
    <row r="74" spans="2:15" ht="12.75" customHeight="1" outlineLevel="1" x14ac:dyDescent="0.25">
      <c r="B74" s="1382" t="str">
        <f>+'FORMATO COSTEO C1'!C$331</f>
        <v>1.2.5.5</v>
      </c>
      <c r="C74" s="1383" t="str">
        <f>+'FORMATO COSTEO C1'!B$331</f>
        <v>Categoría de gasto</v>
      </c>
      <c r="D74" s="1389"/>
      <c r="E74" s="1389"/>
      <c r="F74" s="1385">
        <f>+'FORMATO COSTEO C1'!G331</f>
        <v>0</v>
      </c>
      <c r="G74" s="1385">
        <f>+'FORMATO COSTEO C1'!H331</f>
        <v>0</v>
      </c>
      <c r="H74" s="1385">
        <f>+'FORMATO COSTEO C1'!I331</f>
        <v>0</v>
      </c>
      <c r="I74" s="1385">
        <f>+'FORMATO COSTEO C1'!L331</f>
        <v>0</v>
      </c>
      <c r="J74" s="1385">
        <f>+'FORMATO COSTEO C1'!O331</f>
        <v>0</v>
      </c>
      <c r="K74" s="1385">
        <f>+'FORMATO COSTEO C1'!R331</f>
        <v>0</v>
      </c>
      <c r="L74" s="1385">
        <f>+'FORMATO COSTEO C1'!U331</f>
        <v>0</v>
      </c>
      <c r="M74" s="1386">
        <f>+'FORMATO COSTEO C1'!X331</f>
        <v>0</v>
      </c>
      <c r="N74" s="1358">
        <f t="shared" si="1"/>
        <v>0</v>
      </c>
      <c r="O74" s="1358">
        <f t="shared" si="2"/>
        <v>0</v>
      </c>
    </row>
    <row r="75" spans="2:15" ht="12.75" customHeight="1" outlineLevel="3" x14ac:dyDescent="0.25">
      <c r="B75" s="1390">
        <f>+'FORMATO COSTEO C1'!C$338</f>
        <v>1.3</v>
      </c>
      <c r="C75" s="1360">
        <f>+'FORMATO COSTEO C1'!D$338</f>
        <v>0</v>
      </c>
      <c r="D75" s="1361"/>
      <c r="E75" s="1361"/>
      <c r="F75" s="1362">
        <f t="shared" ref="F75:M75" si="15">+F76+F82+F88+F94+F100</f>
        <v>0</v>
      </c>
      <c r="G75" s="1362">
        <f t="shared" si="15"/>
        <v>0</v>
      </c>
      <c r="H75" s="1362">
        <f t="shared" si="15"/>
        <v>0</v>
      </c>
      <c r="I75" s="1362">
        <f t="shared" si="15"/>
        <v>0</v>
      </c>
      <c r="J75" s="1362">
        <f t="shared" si="15"/>
        <v>0</v>
      </c>
      <c r="K75" s="1362">
        <f t="shared" si="15"/>
        <v>0</v>
      </c>
      <c r="L75" s="1362">
        <f>+L76+L82+L88+L94+L100</f>
        <v>0</v>
      </c>
      <c r="M75" s="1363">
        <f t="shared" si="15"/>
        <v>0</v>
      </c>
      <c r="N75" s="1358">
        <f t="shared" si="1"/>
        <v>0</v>
      </c>
      <c r="O75" s="1358">
        <f t="shared" si="2"/>
        <v>0</v>
      </c>
    </row>
    <row r="76" spans="2:15" ht="12.75" customHeight="1" outlineLevel="3" x14ac:dyDescent="0.25">
      <c r="B76" s="1366" t="str">
        <f>+'FORMATO COSTEO C1'!C$339</f>
        <v>1.3.1</v>
      </c>
      <c r="C76" s="1366">
        <f>+'FORMATO COSTEO C1'!B$339</f>
        <v>0</v>
      </c>
      <c r="D76" s="1367" t="str">
        <f>+'FORMATO COSTEO C1'!D$339</f>
        <v>Unidad medida</v>
      </c>
      <c r="E76" s="1391">
        <f>+'FORMATO COSTEO C1'!E$339</f>
        <v>0</v>
      </c>
      <c r="F76" s="1369">
        <f t="shared" ref="F76:M76" si="16">SUM(F77:F81)</f>
        <v>0</v>
      </c>
      <c r="G76" s="1369">
        <f t="shared" si="16"/>
        <v>0</v>
      </c>
      <c r="H76" s="1369">
        <f t="shared" si="16"/>
        <v>0</v>
      </c>
      <c r="I76" s="1369">
        <f t="shared" si="16"/>
        <v>0</v>
      </c>
      <c r="J76" s="1369">
        <f t="shared" si="16"/>
        <v>0</v>
      </c>
      <c r="K76" s="1369">
        <f t="shared" si="16"/>
        <v>0</v>
      </c>
      <c r="L76" s="1369">
        <f>SUM(L77:L81)</f>
        <v>0</v>
      </c>
      <c r="M76" s="1370">
        <f t="shared" si="16"/>
        <v>0</v>
      </c>
      <c r="N76" s="1358">
        <f t="shared" ref="N76:N139" si="17">SUM(G76:M76)</f>
        <v>0</v>
      </c>
      <c r="O76" s="1358">
        <f t="shared" ref="O76:O139" si="18">+F76-N76</f>
        <v>0</v>
      </c>
    </row>
    <row r="77" spans="2:15" ht="12.75" customHeight="1" outlineLevel="3" x14ac:dyDescent="0.25">
      <c r="B77" s="1372" t="str">
        <f>+'FORMATO COSTEO C1'!C$341</f>
        <v>1.3.1.1</v>
      </c>
      <c r="C77" s="1373" t="str">
        <f>+'FORMATO COSTEO C1'!B$341</f>
        <v>Categoría de gasto</v>
      </c>
      <c r="D77" s="1374"/>
      <c r="E77" s="1374"/>
      <c r="F77" s="1375">
        <f>+'FORMATO COSTEO C1'!G341</f>
        <v>0</v>
      </c>
      <c r="G77" s="1375">
        <f>+'FORMATO COSTEO C1'!H341</f>
        <v>0</v>
      </c>
      <c r="H77" s="1375">
        <f>+'FORMATO COSTEO C1'!I341</f>
        <v>0</v>
      </c>
      <c r="I77" s="1375">
        <f>+'FORMATO COSTEO C1'!L341</f>
        <v>0</v>
      </c>
      <c r="J77" s="1375">
        <f>+'FORMATO COSTEO C1'!O341</f>
        <v>0</v>
      </c>
      <c r="K77" s="1375">
        <f>+'FORMATO COSTEO C1'!R341</f>
        <v>0</v>
      </c>
      <c r="L77" s="1375">
        <f>+'FORMATO COSTEO C1'!U341</f>
        <v>0</v>
      </c>
      <c r="M77" s="1376">
        <f>+'FORMATO COSTEO C1'!X341</f>
        <v>0</v>
      </c>
      <c r="N77" s="1358">
        <f t="shared" si="17"/>
        <v>0</v>
      </c>
      <c r="O77" s="1358">
        <f t="shared" si="18"/>
        <v>0</v>
      </c>
    </row>
    <row r="78" spans="2:15" ht="12.75" customHeight="1" outlineLevel="3" x14ac:dyDescent="0.25">
      <c r="B78" s="1377" t="str">
        <f>+'FORMATO COSTEO C1'!C$347</f>
        <v>1.3.1.2</v>
      </c>
      <c r="C78" s="1378" t="str">
        <f>+'FORMATO COSTEO C1'!B$347</f>
        <v>Categoría de gasto</v>
      </c>
      <c r="D78" s="1379"/>
      <c r="E78" s="1379"/>
      <c r="F78" s="1380">
        <f>+'FORMATO COSTEO C1'!G347</f>
        <v>0</v>
      </c>
      <c r="G78" s="1380">
        <f>+'FORMATO COSTEO C1'!H347</f>
        <v>0</v>
      </c>
      <c r="H78" s="1380">
        <f>+'FORMATO COSTEO C1'!I347</f>
        <v>0</v>
      </c>
      <c r="I78" s="1380">
        <f>+'FORMATO COSTEO C1'!L347</f>
        <v>0</v>
      </c>
      <c r="J78" s="1380">
        <f>+'FORMATO COSTEO C1'!O347</f>
        <v>0</v>
      </c>
      <c r="K78" s="1380">
        <f>+'FORMATO COSTEO C1'!R347</f>
        <v>0</v>
      </c>
      <c r="L78" s="1380">
        <f>+'FORMATO COSTEO C1'!U347</f>
        <v>0</v>
      </c>
      <c r="M78" s="1381">
        <f>+'FORMATO COSTEO C1'!X347</f>
        <v>0</v>
      </c>
      <c r="N78" s="1358">
        <f t="shared" si="17"/>
        <v>0</v>
      </c>
      <c r="O78" s="1358">
        <f t="shared" si="18"/>
        <v>0</v>
      </c>
    </row>
    <row r="79" spans="2:15" ht="12.75" customHeight="1" outlineLevel="3" x14ac:dyDescent="0.25">
      <c r="B79" s="1377" t="str">
        <f>+'FORMATO COSTEO C1'!C$353</f>
        <v>1.3.1.3</v>
      </c>
      <c r="C79" s="1378" t="str">
        <f>+'FORMATO COSTEO C1'!B$353</f>
        <v>Categoría de gasto</v>
      </c>
      <c r="D79" s="1379"/>
      <c r="E79" s="1379"/>
      <c r="F79" s="1380">
        <f>+'FORMATO COSTEO C1'!G353</f>
        <v>0</v>
      </c>
      <c r="G79" s="1380">
        <f>+'FORMATO COSTEO C1'!H353</f>
        <v>0</v>
      </c>
      <c r="H79" s="1380">
        <f>+'FORMATO COSTEO C1'!I353</f>
        <v>0</v>
      </c>
      <c r="I79" s="1380">
        <f>+'FORMATO COSTEO C1'!L353</f>
        <v>0</v>
      </c>
      <c r="J79" s="1380">
        <f>+'FORMATO COSTEO C1'!O353</f>
        <v>0</v>
      </c>
      <c r="K79" s="1380">
        <f>+'FORMATO COSTEO C1'!R353</f>
        <v>0</v>
      </c>
      <c r="L79" s="1380">
        <f>+'FORMATO COSTEO C1'!U353</f>
        <v>0</v>
      </c>
      <c r="M79" s="1381">
        <f>+'FORMATO COSTEO C1'!X353</f>
        <v>0</v>
      </c>
      <c r="N79" s="1358">
        <f t="shared" si="17"/>
        <v>0</v>
      </c>
      <c r="O79" s="1358">
        <f t="shared" si="18"/>
        <v>0</v>
      </c>
    </row>
    <row r="80" spans="2:15" ht="12.75" customHeight="1" outlineLevel="3" x14ac:dyDescent="0.25">
      <c r="B80" s="1377" t="str">
        <f>+'FORMATO COSTEO C1'!C$359</f>
        <v>1.3.1.4</v>
      </c>
      <c r="C80" s="1378" t="str">
        <f>+'FORMATO COSTEO C1'!B$359</f>
        <v>Categoría de gasto</v>
      </c>
      <c r="D80" s="1379"/>
      <c r="E80" s="1379"/>
      <c r="F80" s="1380">
        <f>+'FORMATO COSTEO C1'!G359</f>
        <v>0</v>
      </c>
      <c r="G80" s="1380">
        <f>+'FORMATO COSTEO C1'!H359</f>
        <v>0</v>
      </c>
      <c r="H80" s="1380">
        <f>+'FORMATO COSTEO C1'!I359</f>
        <v>0</v>
      </c>
      <c r="I80" s="1380">
        <f>+'FORMATO COSTEO C1'!L359</f>
        <v>0</v>
      </c>
      <c r="J80" s="1380">
        <f>+'FORMATO COSTEO C1'!O359</f>
        <v>0</v>
      </c>
      <c r="K80" s="1380">
        <f>+'FORMATO COSTEO C1'!R359</f>
        <v>0</v>
      </c>
      <c r="L80" s="1380">
        <f>+'FORMATO COSTEO C1'!U359</f>
        <v>0</v>
      </c>
      <c r="M80" s="1381">
        <f>+'FORMATO COSTEO C1'!X359</f>
        <v>0</v>
      </c>
      <c r="N80" s="1358">
        <f t="shared" si="17"/>
        <v>0</v>
      </c>
      <c r="O80" s="1358">
        <f t="shared" si="18"/>
        <v>0</v>
      </c>
    </row>
    <row r="81" spans="2:15" ht="12.75" customHeight="1" outlineLevel="3" x14ac:dyDescent="0.25">
      <c r="B81" s="1382" t="str">
        <f>+'FORMATO COSTEO C1'!C$365</f>
        <v>1.3.1.5</v>
      </c>
      <c r="C81" s="1383" t="str">
        <f>+'FORMATO COSTEO C1'!B$365</f>
        <v>Categoría de gasto</v>
      </c>
      <c r="D81" s="1384"/>
      <c r="E81" s="1384"/>
      <c r="F81" s="1385">
        <f>+'FORMATO COSTEO C1'!G365</f>
        <v>0</v>
      </c>
      <c r="G81" s="1385">
        <f>+'FORMATO COSTEO C1'!H365</f>
        <v>0</v>
      </c>
      <c r="H81" s="1385">
        <f>+'FORMATO COSTEO C1'!I365</f>
        <v>0</v>
      </c>
      <c r="I81" s="1385">
        <f>+'FORMATO COSTEO C1'!L365</f>
        <v>0</v>
      </c>
      <c r="J81" s="1385">
        <f>+'FORMATO COSTEO C1'!O365</f>
        <v>0</v>
      </c>
      <c r="K81" s="1385">
        <f>+'FORMATO COSTEO C1'!R365</f>
        <v>0</v>
      </c>
      <c r="L81" s="1385">
        <f>+'FORMATO COSTEO C1'!U365</f>
        <v>0</v>
      </c>
      <c r="M81" s="1386">
        <f>+'FORMATO COSTEO C1'!X365</f>
        <v>0</v>
      </c>
      <c r="N81" s="1358">
        <f t="shared" si="17"/>
        <v>0</v>
      </c>
      <c r="O81" s="1358">
        <f t="shared" si="18"/>
        <v>0</v>
      </c>
    </row>
    <row r="82" spans="2:15" ht="12.75" customHeight="1" outlineLevel="3" x14ac:dyDescent="0.25">
      <c r="B82" s="1366" t="str">
        <f>+'FORMATO COSTEO C1'!C$371</f>
        <v>1.3.2</v>
      </c>
      <c r="C82" s="1366">
        <f>+'FORMATO COSTEO C1'!B$371</f>
        <v>0</v>
      </c>
      <c r="D82" s="1367" t="str">
        <f>+'FORMATO COSTEO C1'!D$371</f>
        <v>Unidad medida</v>
      </c>
      <c r="E82" s="1368">
        <f>+'FORMATO COSTEO C1'!E$371</f>
        <v>0</v>
      </c>
      <c r="F82" s="1369">
        <f t="shared" ref="F82:M82" si="19">SUM(F83:F87)</f>
        <v>0</v>
      </c>
      <c r="G82" s="1369">
        <f t="shared" si="19"/>
        <v>0</v>
      </c>
      <c r="H82" s="1369">
        <f t="shared" si="19"/>
        <v>0</v>
      </c>
      <c r="I82" s="1369">
        <f t="shared" si="19"/>
        <v>0</v>
      </c>
      <c r="J82" s="1369">
        <f t="shared" si="19"/>
        <v>0</v>
      </c>
      <c r="K82" s="1369">
        <f t="shared" si="19"/>
        <v>0</v>
      </c>
      <c r="L82" s="1369">
        <f>SUM(L83:L87)</f>
        <v>0</v>
      </c>
      <c r="M82" s="1370">
        <f t="shared" si="19"/>
        <v>0</v>
      </c>
      <c r="N82" s="1358">
        <f t="shared" si="17"/>
        <v>0</v>
      </c>
      <c r="O82" s="1358">
        <f t="shared" si="18"/>
        <v>0</v>
      </c>
    </row>
    <row r="83" spans="2:15" ht="12.75" customHeight="1" outlineLevel="3" x14ac:dyDescent="0.25">
      <c r="B83" s="1372" t="str">
        <f>+'FORMATO COSTEO C1'!C373</f>
        <v>1.3.2.1</v>
      </c>
      <c r="C83" s="1373" t="str">
        <f>+'FORMATO COSTEO C1'!B$373</f>
        <v>Categoría de gasto</v>
      </c>
      <c r="D83" s="1387"/>
      <c r="E83" s="1387"/>
      <c r="F83" s="1375">
        <f>+'FORMATO COSTEO C1'!G373</f>
        <v>0</v>
      </c>
      <c r="G83" s="1375">
        <f>+'FORMATO COSTEO C1'!H373</f>
        <v>0</v>
      </c>
      <c r="H83" s="1375">
        <f>+'FORMATO COSTEO C1'!I373</f>
        <v>0</v>
      </c>
      <c r="I83" s="1375">
        <f>+'FORMATO COSTEO C1'!L373</f>
        <v>0</v>
      </c>
      <c r="J83" s="1375">
        <f>+'FORMATO COSTEO C1'!O373</f>
        <v>0</v>
      </c>
      <c r="K83" s="1375">
        <f>+'FORMATO COSTEO C1'!R373</f>
        <v>0</v>
      </c>
      <c r="L83" s="1375">
        <f>+'FORMATO COSTEO C1'!U373</f>
        <v>0</v>
      </c>
      <c r="M83" s="1376">
        <f>+'FORMATO COSTEO C1'!X373</f>
        <v>0</v>
      </c>
      <c r="N83" s="1358">
        <f t="shared" si="17"/>
        <v>0</v>
      </c>
      <c r="O83" s="1358">
        <f t="shared" si="18"/>
        <v>0</v>
      </c>
    </row>
    <row r="84" spans="2:15" ht="12.75" customHeight="1" outlineLevel="3" x14ac:dyDescent="0.25">
      <c r="B84" s="1377" t="str">
        <f>+'FORMATO COSTEO C1'!C379</f>
        <v>1.3.2.2</v>
      </c>
      <c r="C84" s="1378" t="str">
        <f>+'FORMATO COSTEO C1'!B$379</f>
        <v>Categoría de gasto</v>
      </c>
      <c r="D84" s="1388"/>
      <c r="E84" s="1388"/>
      <c r="F84" s="1380">
        <f>+'FORMATO COSTEO C1'!G379</f>
        <v>0</v>
      </c>
      <c r="G84" s="1380">
        <f>+'FORMATO COSTEO C1'!H379</f>
        <v>0</v>
      </c>
      <c r="H84" s="1380">
        <f>+'FORMATO COSTEO C1'!I379</f>
        <v>0</v>
      </c>
      <c r="I84" s="1380">
        <f>+'FORMATO COSTEO C1'!L379</f>
        <v>0</v>
      </c>
      <c r="J84" s="1380">
        <f>+'FORMATO COSTEO C1'!O379</f>
        <v>0</v>
      </c>
      <c r="K84" s="1380">
        <f>+'FORMATO COSTEO C1'!R379</f>
        <v>0</v>
      </c>
      <c r="L84" s="1380">
        <f>+'FORMATO COSTEO C1'!U379</f>
        <v>0</v>
      </c>
      <c r="M84" s="1381">
        <f>+'FORMATO COSTEO C1'!X379</f>
        <v>0</v>
      </c>
      <c r="N84" s="1358">
        <f t="shared" si="17"/>
        <v>0</v>
      </c>
      <c r="O84" s="1358">
        <f t="shared" si="18"/>
        <v>0</v>
      </c>
    </row>
    <row r="85" spans="2:15" ht="12.75" customHeight="1" outlineLevel="3" x14ac:dyDescent="0.25">
      <c r="B85" s="1377" t="str">
        <f>+'FORMATO COSTEO C1'!C385</f>
        <v>1.3.2.3</v>
      </c>
      <c r="C85" s="1378" t="str">
        <f>+'FORMATO COSTEO C1'!B$385</f>
        <v>Categoría de gasto</v>
      </c>
      <c r="D85" s="1388"/>
      <c r="E85" s="1388"/>
      <c r="F85" s="1380">
        <f>+'FORMATO COSTEO C1'!G385</f>
        <v>0</v>
      </c>
      <c r="G85" s="1380">
        <f>+'FORMATO COSTEO C1'!H385</f>
        <v>0</v>
      </c>
      <c r="H85" s="1380">
        <f>+'FORMATO COSTEO C1'!I385</f>
        <v>0</v>
      </c>
      <c r="I85" s="1380">
        <f>+'FORMATO COSTEO C1'!L385</f>
        <v>0</v>
      </c>
      <c r="J85" s="1380">
        <f>+'FORMATO COSTEO C1'!O385</f>
        <v>0</v>
      </c>
      <c r="K85" s="1380">
        <f>+'FORMATO COSTEO C1'!R385</f>
        <v>0</v>
      </c>
      <c r="L85" s="1380">
        <f>+'FORMATO COSTEO C1'!U385</f>
        <v>0</v>
      </c>
      <c r="M85" s="1381">
        <f>+'FORMATO COSTEO C1'!X385</f>
        <v>0</v>
      </c>
      <c r="N85" s="1358">
        <f t="shared" si="17"/>
        <v>0</v>
      </c>
      <c r="O85" s="1358">
        <f t="shared" si="18"/>
        <v>0</v>
      </c>
    </row>
    <row r="86" spans="2:15" ht="12.75" customHeight="1" outlineLevel="3" x14ac:dyDescent="0.25">
      <c r="B86" s="1377" t="str">
        <f>+'FORMATO COSTEO C1'!C391</f>
        <v>1.3.2.4</v>
      </c>
      <c r="C86" s="1378" t="str">
        <f>+'FORMATO COSTEO C1'!B$391</f>
        <v>Categoría de gasto</v>
      </c>
      <c r="D86" s="1388"/>
      <c r="E86" s="1388"/>
      <c r="F86" s="1380">
        <f>+'FORMATO COSTEO C1'!G391</f>
        <v>0</v>
      </c>
      <c r="G86" s="1380">
        <f>+'FORMATO COSTEO C1'!H391</f>
        <v>0</v>
      </c>
      <c r="H86" s="1380">
        <f>+'FORMATO COSTEO C1'!I391</f>
        <v>0</v>
      </c>
      <c r="I86" s="1380">
        <f>+'FORMATO COSTEO C1'!L391</f>
        <v>0</v>
      </c>
      <c r="J86" s="1380">
        <f>+'FORMATO COSTEO C1'!O391</f>
        <v>0</v>
      </c>
      <c r="K86" s="1380">
        <f>+'FORMATO COSTEO C1'!R391</f>
        <v>0</v>
      </c>
      <c r="L86" s="1380">
        <f>+'FORMATO COSTEO C1'!U391</f>
        <v>0</v>
      </c>
      <c r="M86" s="1381">
        <f>+'FORMATO COSTEO C1'!X391</f>
        <v>0</v>
      </c>
      <c r="N86" s="1358">
        <f t="shared" si="17"/>
        <v>0</v>
      </c>
      <c r="O86" s="1358">
        <f t="shared" si="18"/>
        <v>0</v>
      </c>
    </row>
    <row r="87" spans="2:15" ht="12.75" customHeight="1" outlineLevel="3" x14ac:dyDescent="0.25">
      <c r="B87" s="1382" t="str">
        <f>+'FORMATO COSTEO C1'!C397</f>
        <v>1.3.2.5</v>
      </c>
      <c r="C87" s="1383" t="str">
        <f>+'FORMATO COSTEO C1'!B$397</f>
        <v>Categoría de gasto</v>
      </c>
      <c r="D87" s="1389"/>
      <c r="E87" s="1389"/>
      <c r="F87" s="1385">
        <f>+'FORMATO COSTEO C1'!G397</f>
        <v>0</v>
      </c>
      <c r="G87" s="1385">
        <f>+'FORMATO COSTEO C1'!H397</f>
        <v>0</v>
      </c>
      <c r="H87" s="1385">
        <f>+'FORMATO COSTEO C1'!I397</f>
        <v>0</v>
      </c>
      <c r="I87" s="1385">
        <f>+'FORMATO COSTEO C1'!L397</f>
        <v>0</v>
      </c>
      <c r="J87" s="1385">
        <f>+'FORMATO COSTEO C1'!O397</f>
        <v>0</v>
      </c>
      <c r="K87" s="1385">
        <f>+'FORMATO COSTEO C1'!R397</f>
        <v>0</v>
      </c>
      <c r="L87" s="1385">
        <f>+'FORMATO COSTEO C1'!U397</f>
        <v>0</v>
      </c>
      <c r="M87" s="1386">
        <f>+'FORMATO COSTEO C1'!X397</f>
        <v>0</v>
      </c>
      <c r="N87" s="1358">
        <f t="shared" si="17"/>
        <v>0</v>
      </c>
      <c r="O87" s="1358">
        <f t="shared" si="18"/>
        <v>0</v>
      </c>
    </row>
    <row r="88" spans="2:15" ht="12.75" customHeight="1" outlineLevel="3" x14ac:dyDescent="0.25">
      <c r="B88" s="1366" t="str">
        <f>+'FORMATO COSTEO C1'!C$403</f>
        <v>1.3.3</v>
      </c>
      <c r="C88" s="1366">
        <f>+'FORMATO COSTEO C1'!B$403</f>
        <v>0</v>
      </c>
      <c r="D88" s="1367" t="str">
        <f>+'FORMATO COSTEO C1'!D$403</f>
        <v>Unidad medida</v>
      </c>
      <c r="E88" s="1368">
        <f>+'FORMATO COSTEO C1'!E$403</f>
        <v>0</v>
      </c>
      <c r="F88" s="1369">
        <f t="shared" ref="F88:M88" si="20">SUM(F89:F93)</f>
        <v>0</v>
      </c>
      <c r="G88" s="1369">
        <f t="shared" si="20"/>
        <v>0</v>
      </c>
      <c r="H88" s="1369">
        <f t="shared" si="20"/>
        <v>0</v>
      </c>
      <c r="I88" s="1369">
        <f t="shared" si="20"/>
        <v>0</v>
      </c>
      <c r="J88" s="1369">
        <f t="shared" si="20"/>
        <v>0</v>
      </c>
      <c r="K88" s="1369">
        <f t="shared" si="20"/>
        <v>0</v>
      </c>
      <c r="L88" s="1369">
        <f>SUM(L89:L93)</f>
        <v>0</v>
      </c>
      <c r="M88" s="1370">
        <f t="shared" si="20"/>
        <v>0</v>
      </c>
      <c r="N88" s="1358">
        <f t="shared" si="17"/>
        <v>0</v>
      </c>
      <c r="O88" s="1358">
        <f t="shared" si="18"/>
        <v>0</v>
      </c>
    </row>
    <row r="89" spans="2:15" ht="12.75" customHeight="1" outlineLevel="3" x14ac:dyDescent="0.25">
      <c r="B89" s="1372" t="str">
        <f>+'FORMATO COSTEO C1'!C$405</f>
        <v>1.3.3.1</v>
      </c>
      <c r="C89" s="1373" t="str">
        <f>+'FORMATO COSTEO C1'!B$405</f>
        <v>Categoría de gasto</v>
      </c>
      <c r="D89" s="1387"/>
      <c r="E89" s="1387"/>
      <c r="F89" s="1375">
        <f>+'FORMATO COSTEO C1'!G405</f>
        <v>0</v>
      </c>
      <c r="G89" s="1375">
        <f>+'FORMATO COSTEO C1'!H405</f>
        <v>0</v>
      </c>
      <c r="H89" s="1375">
        <f>+'FORMATO COSTEO C1'!I405</f>
        <v>0</v>
      </c>
      <c r="I89" s="1375">
        <f>+'FORMATO COSTEO C1'!L405</f>
        <v>0</v>
      </c>
      <c r="J89" s="1375">
        <f>+'FORMATO COSTEO C1'!O405</f>
        <v>0</v>
      </c>
      <c r="K89" s="1375">
        <f>+'FORMATO COSTEO C1'!R405</f>
        <v>0</v>
      </c>
      <c r="L89" s="1375">
        <f>+'FORMATO COSTEO C1'!U405</f>
        <v>0</v>
      </c>
      <c r="M89" s="1376">
        <f>+'FORMATO COSTEO C1'!X405</f>
        <v>0</v>
      </c>
      <c r="N89" s="1358">
        <f t="shared" si="17"/>
        <v>0</v>
      </c>
      <c r="O89" s="1358">
        <f t="shared" si="18"/>
        <v>0</v>
      </c>
    </row>
    <row r="90" spans="2:15" ht="12.75" customHeight="1" outlineLevel="3" x14ac:dyDescent="0.25">
      <c r="B90" s="1377" t="str">
        <f>+'FORMATO COSTEO C1'!C$411</f>
        <v>1.3.3.2</v>
      </c>
      <c r="C90" s="1378" t="str">
        <f>+'FORMATO COSTEO C1'!B$411</f>
        <v>Categoría de gasto</v>
      </c>
      <c r="D90" s="1388"/>
      <c r="E90" s="1388"/>
      <c r="F90" s="1380">
        <f>+'FORMATO COSTEO C1'!G411</f>
        <v>0</v>
      </c>
      <c r="G90" s="1380">
        <f>+'FORMATO COSTEO C1'!H411</f>
        <v>0</v>
      </c>
      <c r="H90" s="1380">
        <f>+'FORMATO COSTEO C1'!I411</f>
        <v>0</v>
      </c>
      <c r="I90" s="1380">
        <f>+'FORMATO COSTEO C1'!L411</f>
        <v>0</v>
      </c>
      <c r="J90" s="1380">
        <f>+'FORMATO COSTEO C1'!O411</f>
        <v>0</v>
      </c>
      <c r="K90" s="1380">
        <f>+'FORMATO COSTEO C1'!R411</f>
        <v>0</v>
      </c>
      <c r="L90" s="1380">
        <f>+'FORMATO COSTEO C1'!U411</f>
        <v>0</v>
      </c>
      <c r="M90" s="1381">
        <f>+'FORMATO COSTEO C1'!X411</f>
        <v>0</v>
      </c>
      <c r="N90" s="1358">
        <f t="shared" si="17"/>
        <v>0</v>
      </c>
      <c r="O90" s="1358">
        <f t="shared" si="18"/>
        <v>0</v>
      </c>
    </row>
    <row r="91" spans="2:15" ht="12.75" customHeight="1" outlineLevel="3" x14ac:dyDescent="0.25">
      <c r="B91" s="1377" t="str">
        <f>+'FORMATO COSTEO C1'!C$417</f>
        <v>1.3.3.3</v>
      </c>
      <c r="C91" s="1378" t="str">
        <f>+'FORMATO COSTEO C1'!B$417</f>
        <v>Categoría de gasto</v>
      </c>
      <c r="D91" s="1388"/>
      <c r="E91" s="1388"/>
      <c r="F91" s="1380">
        <f>+'FORMATO COSTEO C1'!G417</f>
        <v>0</v>
      </c>
      <c r="G91" s="1380">
        <f>+'FORMATO COSTEO C1'!H417</f>
        <v>0</v>
      </c>
      <c r="H91" s="1380">
        <f>+'FORMATO COSTEO C1'!I417</f>
        <v>0</v>
      </c>
      <c r="I91" s="1380">
        <f>+'FORMATO COSTEO C1'!L417</f>
        <v>0</v>
      </c>
      <c r="J91" s="1380">
        <f>+'FORMATO COSTEO C1'!O417</f>
        <v>0</v>
      </c>
      <c r="K91" s="1380">
        <f>+'FORMATO COSTEO C1'!R417</f>
        <v>0</v>
      </c>
      <c r="L91" s="1380">
        <f>+'FORMATO COSTEO C1'!U417</f>
        <v>0</v>
      </c>
      <c r="M91" s="1381">
        <f>+'FORMATO COSTEO C1'!X417</f>
        <v>0</v>
      </c>
      <c r="N91" s="1358">
        <f t="shared" si="17"/>
        <v>0</v>
      </c>
      <c r="O91" s="1358">
        <f t="shared" si="18"/>
        <v>0</v>
      </c>
    </row>
    <row r="92" spans="2:15" ht="12.75" customHeight="1" outlineLevel="3" x14ac:dyDescent="0.25">
      <c r="B92" s="1377" t="str">
        <f>+'FORMATO COSTEO C1'!C$423</f>
        <v>1.3.3.4</v>
      </c>
      <c r="C92" s="1378" t="str">
        <f>+'FORMATO COSTEO C1'!B$423</f>
        <v>Categoría de gasto</v>
      </c>
      <c r="D92" s="1388"/>
      <c r="E92" s="1388"/>
      <c r="F92" s="1380">
        <f>+'FORMATO COSTEO C1'!G423</f>
        <v>0</v>
      </c>
      <c r="G92" s="1380">
        <f>+'FORMATO COSTEO C1'!H423</f>
        <v>0</v>
      </c>
      <c r="H92" s="1380">
        <f>+'FORMATO COSTEO C1'!I423</f>
        <v>0</v>
      </c>
      <c r="I92" s="1380">
        <f>+'FORMATO COSTEO C1'!L423</f>
        <v>0</v>
      </c>
      <c r="J92" s="1380">
        <f>+'FORMATO COSTEO C1'!O423</f>
        <v>0</v>
      </c>
      <c r="K92" s="1380">
        <f>+'FORMATO COSTEO C1'!R423</f>
        <v>0</v>
      </c>
      <c r="L92" s="1380">
        <f>+'FORMATO COSTEO C1'!U423</f>
        <v>0</v>
      </c>
      <c r="M92" s="1381">
        <f>+'FORMATO COSTEO C1'!X423</f>
        <v>0</v>
      </c>
      <c r="N92" s="1358">
        <f t="shared" si="17"/>
        <v>0</v>
      </c>
      <c r="O92" s="1358">
        <f t="shared" si="18"/>
        <v>0</v>
      </c>
    </row>
    <row r="93" spans="2:15" ht="12.75" customHeight="1" outlineLevel="3" x14ac:dyDescent="0.25">
      <c r="B93" s="1382" t="str">
        <f>+'FORMATO COSTEO C1'!C$429</f>
        <v>1.3.3.5</v>
      </c>
      <c r="C93" s="1383" t="str">
        <f>+'FORMATO COSTEO C1'!B$429</f>
        <v>Categoría de gasto</v>
      </c>
      <c r="D93" s="1389"/>
      <c r="E93" s="1389"/>
      <c r="F93" s="1385">
        <f>+'FORMATO COSTEO C1'!G429</f>
        <v>0</v>
      </c>
      <c r="G93" s="1385">
        <f>+'FORMATO COSTEO C1'!H429</f>
        <v>0</v>
      </c>
      <c r="H93" s="1385">
        <f>+'FORMATO COSTEO C1'!I429</f>
        <v>0</v>
      </c>
      <c r="I93" s="1385">
        <f>+'FORMATO COSTEO C1'!L429</f>
        <v>0</v>
      </c>
      <c r="J93" s="1385">
        <f>+'FORMATO COSTEO C1'!O429</f>
        <v>0</v>
      </c>
      <c r="K93" s="1385">
        <f>+'FORMATO COSTEO C1'!R429</f>
        <v>0</v>
      </c>
      <c r="L93" s="1385">
        <f>+'FORMATO COSTEO C1'!U429</f>
        <v>0</v>
      </c>
      <c r="M93" s="1386">
        <f>+'FORMATO COSTEO C1'!X429</f>
        <v>0</v>
      </c>
      <c r="N93" s="1358">
        <f t="shared" si="17"/>
        <v>0</v>
      </c>
      <c r="O93" s="1358">
        <f t="shared" si="18"/>
        <v>0</v>
      </c>
    </row>
    <row r="94" spans="2:15" ht="12.75" customHeight="1" outlineLevel="3" x14ac:dyDescent="0.25">
      <c r="B94" s="1366" t="str">
        <f>+'FORMATO COSTEO C1'!C$435</f>
        <v>1.3.4</v>
      </c>
      <c r="C94" s="1366">
        <f>+'FORMATO COSTEO C1'!B$435</f>
        <v>0</v>
      </c>
      <c r="D94" s="1367" t="str">
        <f>+'FORMATO COSTEO C1'!D$435</f>
        <v>Unidad medida</v>
      </c>
      <c r="E94" s="1368">
        <f>+'FORMATO COSTEO C1'!E$435</f>
        <v>0</v>
      </c>
      <c r="F94" s="1369">
        <f t="shared" ref="F94:M94" si="21">SUM(F95:F99)</f>
        <v>0</v>
      </c>
      <c r="G94" s="1369">
        <f t="shared" si="21"/>
        <v>0</v>
      </c>
      <c r="H94" s="1369">
        <f t="shared" si="21"/>
        <v>0</v>
      </c>
      <c r="I94" s="1369">
        <f t="shared" si="21"/>
        <v>0</v>
      </c>
      <c r="J94" s="1369">
        <f t="shared" si="21"/>
        <v>0</v>
      </c>
      <c r="K94" s="1369">
        <f t="shared" si="21"/>
        <v>0</v>
      </c>
      <c r="L94" s="1369">
        <f>SUM(L95:L99)</f>
        <v>0</v>
      </c>
      <c r="M94" s="1370">
        <f t="shared" si="21"/>
        <v>0</v>
      </c>
      <c r="N94" s="1358">
        <f t="shared" si="17"/>
        <v>0</v>
      </c>
      <c r="O94" s="1358">
        <f t="shared" si="18"/>
        <v>0</v>
      </c>
    </row>
    <row r="95" spans="2:15" ht="12.75" customHeight="1" outlineLevel="3" x14ac:dyDescent="0.25">
      <c r="B95" s="1372" t="str">
        <f>+'FORMATO COSTEO C1'!C$437</f>
        <v>1.3.4.1</v>
      </c>
      <c r="C95" s="1373" t="str">
        <f>+'FORMATO COSTEO C1'!B$437</f>
        <v>Categoría de gasto</v>
      </c>
      <c r="D95" s="1387"/>
      <c r="E95" s="1387"/>
      <c r="F95" s="1375">
        <f>+'FORMATO COSTEO C1'!G437</f>
        <v>0</v>
      </c>
      <c r="G95" s="1375">
        <f>+'FORMATO COSTEO C1'!H437</f>
        <v>0</v>
      </c>
      <c r="H95" s="1375">
        <f>+'FORMATO COSTEO C1'!I437</f>
        <v>0</v>
      </c>
      <c r="I95" s="1375">
        <f>+'FORMATO COSTEO C1'!L437</f>
        <v>0</v>
      </c>
      <c r="J95" s="1375">
        <f>+'FORMATO COSTEO C1'!O437</f>
        <v>0</v>
      </c>
      <c r="K95" s="1375">
        <f>+'FORMATO COSTEO C1'!R437</f>
        <v>0</v>
      </c>
      <c r="L95" s="1375">
        <f>+'FORMATO COSTEO C1'!U437</f>
        <v>0</v>
      </c>
      <c r="M95" s="1376">
        <f>+'FORMATO COSTEO C1'!X437</f>
        <v>0</v>
      </c>
      <c r="N95" s="1358">
        <f t="shared" si="17"/>
        <v>0</v>
      </c>
      <c r="O95" s="1358">
        <f t="shared" si="18"/>
        <v>0</v>
      </c>
    </row>
    <row r="96" spans="2:15" ht="12.75" customHeight="1" outlineLevel="3" x14ac:dyDescent="0.25">
      <c r="B96" s="1377" t="str">
        <f>+'FORMATO COSTEO C1'!C$443</f>
        <v>1.3.4.2</v>
      </c>
      <c r="C96" s="1378" t="str">
        <f>+'FORMATO COSTEO C1'!B$443</f>
        <v>Categoría de gasto</v>
      </c>
      <c r="D96" s="1388"/>
      <c r="E96" s="1388"/>
      <c r="F96" s="1380">
        <f>+'FORMATO COSTEO C1'!G443</f>
        <v>0</v>
      </c>
      <c r="G96" s="1380">
        <f>+'FORMATO COSTEO C1'!H443</f>
        <v>0</v>
      </c>
      <c r="H96" s="1380">
        <f>+'FORMATO COSTEO C1'!I443</f>
        <v>0</v>
      </c>
      <c r="I96" s="1380">
        <f>+'FORMATO COSTEO C1'!L443</f>
        <v>0</v>
      </c>
      <c r="J96" s="1380">
        <f>+'FORMATO COSTEO C1'!O443</f>
        <v>0</v>
      </c>
      <c r="K96" s="1380">
        <f>+'FORMATO COSTEO C1'!R443</f>
        <v>0</v>
      </c>
      <c r="L96" s="1380">
        <f>+'FORMATO COSTEO C1'!U443</f>
        <v>0</v>
      </c>
      <c r="M96" s="1381">
        <f>+'FORMATO COSTEO C1'!X443</f>
        <v>0</v>
      </c>
      <c r="N96" s="1358">
        <f t="shared" si="17"/>
        <v>0</v>
      </c>
      <c r="O96" s="1358">
        <f t="shared" si="18"/>
        <v>0</v>
      </c>
    </row>
    <row r="97" spans="2:15" ht="12.75" customHeight="1" outlineLevel="3" x14ac:dyDescent="0.25">
      <c r="B97" s="1377" t="str">
        <f>+'FORMATO COSTEO C1'!C$449</f>
        <v>1.3.4.3</v>
      </c>
      <c r="C97" s="1378" t="str">
        <f>+'FORMATO COSTEO C1'!B$449</f>
        <v>Categoría de gasto</v>
      </c>
      <c r="D97" s="1388"/>
      <c r="E97" s="1388"/>
      <c r="F97" s="1380">
        <f>+'FORMATO COSTEO C1'!G449</f>
        <v>0</v>
      </c>
      <c r="G97" s="1380">
        <f>+'FORMATO COSTEO C1'!H449</f>
        <v>0</v>
      </c>
      <c r="H97" s="1380">
        <f>+'FORMATO COSTEO C1'!I449</f>
        <v>0</v>
      </c>
      <c r="I97" s="1380">
        <f>+'FORMATO COSTEO C1'!L449</f>
        <v>0</v>
      </c>
      <c r="J97" s="1380">
        <f>+'FORMATO COSTEO C1'!O449</f>
        <v>0</v>
      </c>
      <c r="K97" s="1380">
        <f>+'FORMATO COSTEO C1'!R449</f>
        <v>0</v>
      </c>
      <c r="L97" s="1380">
        <f>+'FORMATO COSTEO C1'!U449</f>
        <v>0</v>
      </c>
      <c r="M97" s="1381">
        <f>+'FORMATO COSTEO C1'!X449</f>
        <v>0</v>
      </c>
      <c r="N97" s="1358">
        <f t="shared" si="17"/>
        <v>0</v>
      </c>
      <c r="O97" s="1358">
        <f t="shared" si="18"/>
        <v>0</v>
      </c>
    </row>
    <row r="98" spans="2:15" ht="12.75" customHeight="1" outlineLevel="3" x14ac:dyDescent="0.25">
      <c r="B98" s="1377" t="str">
        <f>+'FORMATO COSTEO C1'!C$455</f>
        <v>1.3.4.4</v>
      </c>
      <c r="C98" s="1378" t="str">
        <f>+'FORMATO COSTEO C1'!B$455</f>
        <v>Categoría de gasto</v>
      </c>
      <c r="D98" s="1388"/>
      <c r="E98" s="1388"/>
      <c r="F98" s="1380">
        <f>+'FORMATO COSTEO C1'!G455</f>
        <v>0</v>
      </c>
      <c r="G98" s="1380">
        <f>+'FORMATO COSTEO C1'!H455</f>
        <v>0</v>
      </c>
      <c r="H98" s="1380">
        <f>+'FORMATO COSTEO C1'!I455</f>
        <v>0</v>
      </c>
      <c r="I98" s="1380">
        <f>+'FORMATO COSTEO C1'!L455</f>
        <v>0</v>
      </c>
      <c r="J98" s="1380">
        <f>+'FORMATO COSTEO C1'!O455</f>
        <v>0</v>
      </c>
      <c r="K98" s="1380">
        <f>+'FORMATO COSTEO C1'!R455</f>
        <v>0</v>
      </c>
      <c r="L98" s="1380">
        <f>+'FORMATO COSTEO C1'!U455</f>
        <v>0</v>
      </c>
      <c r="M98" s="1381">
        <f>+'FORMATO COSTEO C1'!X455</f>
        <v>0</v>
      </c>
      <c r="N98" s="1358">
        <f t="shared" si="17"/>
        <v>0</v>
      </c>
      <c r="O98" s="1358">
        <f t="shared" si="18"/>
        <v>0</v>
      </c>
    </row>
    <row r="99" spans="2:15" ht="12.75" customHeight="1" outlineLevel="3" x14ac:dyDescent="0.25">
      <c r="B99" s="1382" t="str">
        <f>+'FORMATO COSTEO C1'!C$461</f>
        <v>1.3.4.5</v>
      </c>
      <c r="C99" s="1383" t="str">
        <f>+'FORMATO COSTEO C1'!B$461</f>
        <v>Categoría de gasto</v>
      </c>
      <c r="D99" s="1389"/>
      <c r="E99" s="1389"/>
      <c r="F99" s="1385">
        <f>+'FORMATO COSTEO C1'!G461</f>
        <v>0</v>
      </c>
      <c r="G99" s="1385">
        <f>+'FORMATO COSTEO C1'!H461</f>
        <v>0</v>
      </c>
      <c r="H99" s="1385">
        <f>+'FORMATO COSTEO C1'!I461</f>
        <v>0</v>
      </c>
      <c r="I99" s="1385">
        <f>+'FORMATO COSTEO C1'!L461</f>
        <v>0</v>
      </c>
      <c r="J99" s="1385">
        <f>+'FORMATO COSTEO C1'!O461</f>
        <v>0</v>
      </c>
      <c r="K99" s="1385">
        <f>+'FORMATO COSTEO C1'!R461</f>
        <v>0</v>
      </c>
      <c r="L99" s="1385">
        <f>+'FORMATO COSTEO C1'!U461</f>
        <v>0</v>
      </c>
      <c r="M99" s="1386">
        <f>+'FORMATO COSTEO C1'!X461</f>
        <v>0</v>
      </c>
      <c r="N99" s="1358">
        <f t="shared" si="17"/>
        <v>0</v>
      </c>
      <c r="O99" s="1358">
        <f t="shared" si="18"/>
        <v>0</v>
      </c>
    </row>
    <row r="100" spans="2:15" ht="12.75" customHeight="1" outlineLevel="3" x14ac:dyDescent="0.25">
      <c r="B100" s="1365" t="str">
        <f>+'FORMATO COSTEO C1'!C$467</f>
        <v>1.3.5</v>
      </c>
      <c r="C100" s="1366">
        <f>+'FORMATO COSTEO C1'!B$467</f>
        <v>0</v>
      </c>
      <c r="D100" s="1367" t="str">
        <f>+'FORMATO COSTEO C1'!D$467</f>
        <v>Unidad medida</v>
      </c>
      <c r="E100" s="1368">
        <f>+'FORMATO COSTEO C1'!E$467</f>
        <v>0</v>
      </c>
      <c r="F100" s="1369">
        <f t="shared" ref="F100:M100" si="22">SUM(F101:F105)</f>
        <v>0</v>
      </c>
      <c r="G100" s="1369">
        <f t="shared" si="22"/>
        <v>0</v>
      </c>
      <c r="H100" s="1369">
        <f t="shared" si="22"/>
        <v>0</v>
      </c>
      <c r="I100" s="1369">
        <f t="shared" si="22"/>
        <v>0</v>
      </c>
      <c r="J100" s="1369">
        <f t="shared" si="22"/>
        <v>0</v>
      </c>
      <c r="K100" s="1369">
        <f t="shared" si="22"/>
        <v>0</v>
      </c>
      <c r="L100" s="1369">
        <f>SUM(L101:L105)</f>
        <v>0</v>
      </c>
      <c r="M100" s="1370">
        <f t="shared" si="22"/>
        <v>0</v>
      </c>
      <c r="N100" s="1358">
        <f t="shared" si="17"/>
        <v>0</v>
      </c>
      <c r="O100" s="1358">
        <f t="shared" si="18"/>
        <v>0</v>
      </c>
    </row>
    <row r="101" spans="2:15" ht="12.75" customHeight="1" outlineLevel="3" x14ac:dyDescent="0.25">
      <c r="B101" s="1372" t="str">
        <f>+'FORMATO COSTEO C1'!C$469</f>
        <v>1.3.5.1</v>
      </c>
      <c r="C101" s="1373" t="str">
        <f>+'FORMATO COSTEO C1'!B$469</f>
        <v>Categoría de gasto</v>
      </c>
      <c r="D101" s="1387"/>
      <c r="E101" s="1387"/>
      <c r="F101" s="1375">
        <f>+'FORMATO COSTEO C1'!G469</f>
        <v>0</v>
      </c>
      <c r="G101" s="1375">
        <f>+'FORMATO COSTEO C1'!H469</f>
        <v>0</v>
      </c>
      <c r="H101" s="1375">
        <f>+'FORMATO COSTEO C1'!I469</f>
        <v>0</v>
      </c>
      <c r="I101" s="1375">
        <f>+'FORMATO COSTEO C1'!L469</f>
        <v>0</v>
      </c>
      <c r="J101" s="1375">
        <f>+'FORMATO COSTEO C1'!O469</f>
        <v>0</v>
      </c>
      <c r="K101" s="1375">
        <f>+'FORMATO COSTEO C1'!R469</f>
        <v>0</v>
      </c>
      <c r="L101" s="1375">
        <f>+'FORMATO COSTEO C1'!U469</f>
        <v>0</v>
      </c>
      <c r="M101" s="1376">
        <f>+'FORMATO COSTEO C1'!X469</f>
        <v>0</v>
      </c>
      <c r="N101" s="1358">
        <f t="shared" si="17"/>
        <v>0</v>
      </c>
      <c r="O101" s="1358">
        <f t="shared" si="18"/>
        <v>0</v>
      </c>
    </row>
    <row r="102" spans="2:15" ht="12.75" customHeight="1" outlineLevel="3" x14ac:dyDescent="0.25">
      <c r="B102" s="1377" t="str">
        <f>+'FORMATO COSTEO C1'!C$475</f>
        <v>1.3.5.2</v>
      </c>
      <c r="C102" s="1378" t="str">
        <f>+'FORMATO COSTEO C1'!B$475</f>
        <v>Categoría de gasto</v>
      </c>
      <c r="D102" s="1388"/>
      <c r="E102" s="1388"/>
      <c r="F102" s="1380">
        <f>+'FORMATO COSTEO C1'!G475</f>
        <v>0</v>
      </c>
      <c r="G102" s="1380">
        <f>+'FORMATO COSTEO C1'!H475</f>
        <v>0</v>
      </c>
      <c r="H102" s="1380">
        <f>+'FORMATO COSTEO C1'!I475</f>
        <v>0</v>
      </c>
      <c r="I102" s="1380">
        <f>+'FORMATO COSTEO C1'!L475</f>
        <v>0</v>
      </c>
      <c r="J102" s="1380">
        <f>+'FORMATO COSTEO C1'!O475</f>
        <v>0</v>
      </c>
      <c r="K102" s="1380">
        <f>+'FORMATO COSTEO C1'!R475</f>
        <v>0</v>
      </c>
      <c r="L102" s="1380">
        <f>+'FORMATO COSTEO C1'!U475</f>
        <v>0</v>
      </c>
      <c r="M102" s="1381">
        <f>+'FORMATO COSTEO C1'!X475</f>
        <v>0</v>
      </c>
      <c r="N102" s="1358">
        <f t="shared" si="17"/>
        <v>0</v>
      </c>
      <c r="O102" s="1358">
        <f t="shared" si="18"/>
        <v>0</v>
      </c>
    </row>
    <row r="103" spans="2:15" ht="12.75" customHeight="1" outlineLevel="3" x14ac:dyDescent="0.25">
      <c r="B103" s="1377" t="str">
        <f>+'FORMATO COSTEO C1'!C$481</f>
        <v>1.3.5.3</v>
      </c>
      <c r="C103" s="1378" t="str">
        <f>+'FORMATO COSTEO C1'!B$481</f>
        <v>Categoría de gasto</v>
      </c>
      <c r="D103" s="1388"/>
      <c r="E103" s="1388"/>
      <c r="F103" s="1380">
        <f>+'FORMATO COSTEO C1'!G481</f>
        <v>0</v>
      </c>
      <c r="G103" s="1380">
        <f>+'FORMATO COSTEO C1'!H481</f>
        <v>0</v>
      </c>
      <c r="H103" s="1380">
        <f>+'FORMATO COSTEO C1'!I481</f>
        <v>0</v>
      </c>
      <c r="I103" s="1380">
        <f>+'FORMATO COSTEO C1'!L481</f>
        <v>0</v>
      </c>
      <c r="J103" s="1380">
        <f>+'FORMATO COSTEO C1'!O481</f>
        <v>0</v>
      </c>
      <c r="K103" s="1380">
        <f>+'FORMATO COSTEO C1'!R481</f>
        <v>0</v>
      </c>
      <c r="L103" s="1380">
        <f>+'FORMATO COSTEO C1'!U481</f>
        <v>0</v>
      </c>
      <c r="M103" s="1381">
        <f>+'FORMATO COSTEO C1'!X481</f>
        <v>0</v>
      </c>
      <c r="N103" s="1358">
        <f t="shared" si="17"/>
        <v>0</v>
      </c>
      <c r="O103" s="1358">
        <f t="shared" si="18"/>
        <v>0</v>
      </c>
    </row>
    <row r="104" spans="2:15" ht="12.75" customHeight="1" outlineLevel="3" x14ac:dyDescent="0.25">
      <c r="B104" s="1377" t="str">
        <f>+'FORMATO COSTEO C1'!C$487</f>
        <v>1.3.5.4</v>
      </c>
      <c r="C104" s="1378" t="str">
        <f>+'FORMATO COSTEO C1'!B$487</f>
        <v>Categoría de gasto</v>
      </c>
      <c r="D104" s="1388"/>
      <c r="E104" s="1388"/>
      <c r="F104" s="1380">
        <f>+'FORMATO COSTEO C1'!G487</f>
        <v>0</v>
      </c>
      <c r="G104" s="1380">
        <f>+'FORMATO COSTEO C1'!H487</f>
        <v>0</v>
      </c>
      <c r="H104" s="1380">
        <f>+'FORMATO COSTEO C1'!I487</f>
        <v>0</v>
      </c>
      <c r="I104" s="1380">
        <f>+'FORMATO COSTEO C1'!L487</f>
        <v>0</v>
      </c>
      <c r="J104" s="1380">
        <f>+'FORMATO COSTEO C1'!O487</f>
        <v>0</v>
      </c>
      <c r="K104" s="1380">
        <f>+'FORMATO COSTEO C1'!R487</f>
        <v>0</v>
      </c>
      <c r="L104" s="1380">
        <f>+'FORMATO COSTEO C1'!U487</f>
        <v>0</v>
      </c>
      <c r="M104" s="1381">
        <f>+'FORMATO COSTEO C1'!X487</f>
        <v>0</v>
      </c>
      <c r="N104" s="1358">
        <f t="shared" si="17"/>
        <v>0</v>
      </c>
      <c r="O104" s="1358">
        <f t="shared" si="18"/>
        <v>0</v>
      </c>
    </row>
    <row r="105" spans="2:15" ht="12.75" customHeight="1" outlineLevel="3" x14ac:dyDescent="0.25">
      <c r="B105" s="1382" t="str">
        <f>+'FORMATO COSTEO C1'!C$493</f>
        <v>1.3.5.5</v>
      </c>
      <c r="C105" s="1383" t="str">
        <f>+'FORMATO COSTEO C1'!B$493</f>
        <v>Categoría de gasto</v>
      </c>
      <c r="D105" s="1389"/>
      <c r="E105" s="1389"/>
      <c r="F105" s="1385">
        <f>+'FORMATO COSTEO C1'!G493</f>
        <v>0</v>
      </c>
      <c r="G105" s="1385">
        <f>+'FORMATO COSTEO C1'!H493</f>
        <v>0</v>
      </c>
      <c r="H105" s="1385">
        <f>+'FORMATO COSTEO C1'!I493</f>
        <v>0</v>
      </c>
      <c r="I105" s="1385">
        <f>+'FORMATO COSTEO C1'!L493</f>
        <v>0</v>
      </c>
      <c r="J105" s="1385">
        <f>+'FORMATO COSTEO C1'!O493</f>
        <v>0</v>
      </c>
      <c r="K105" s="1385">
        <f>+'FORMATO COSTEO C1'!R493</f>
        <v>0</v>
      </c>
      <c r="L105" s="1385">
        <f>+'FORMATO COSTEO C1'!U493</f>
        <v>0</v>
      </c>
      <c r="M105" s="1386">
        <f>+'FORMATO COSTEO C1'!X493</f>
        <v>0</v>
      </c>
      <c r="N105" s="1358">
        <f t="shared" si="17"/>
        <v>0</v>
      </c>
      <c r="O105" s="1358">
        <f t="shared" si="18"/>
        <v>0</v>
      </c>
    </row>
    <row r="106" spans="2:15" ht="30" customHeight="1" outlineLevel="3" x14ac:dyDescent="0.25">
      <c r="B106" s="1353">
        <f>+'FORMATO COSTEO C2'!C13</f>
        <v>2</v>
      </c>
      <c r="C106" s="1392">
        <f>+'FORMATO COSTEO C2'!D13</f>
        <v>0</v>
      </c>
      <c r="D106" s="1355"/>
      <c r="E106" s="1355"/>
      <c r="F106" s="1356">
        <f>+F107+F138+F169</f>
        <v>0</v>
      </c>
      <c r="G106" s="1356">
        <f t="shared" ref="G106:M106" si="23">+G107+G138+G169</f>
        <v>0</v>
      </c>
      <c r="H106" s="1356">
        <f t="shared" si="23"/>
        <v>0</v>
      </c>
      <c r="I106" s="1356">
        <f t="shared" si="23"/>
        <v>0</v>
      </c>
      <c r="J106" s="1356">
        <f t="shared" si="23"/>
        <v>0</v>
      </c>
      <c r="K106" s="1356">
        <f t="shared" si="23"/>
        <v>0</v>
      </c>
      <c r="L106" s="1356">
        <f t="shared" si="23"/>
        <v>0</v>
      </c>
      <c r="M106" s="1357">
        <f t="shared" si="23"/>
        <v>0</v>
      </c>
      <c r="N106" s="1358">
        <f t="shared" si="17"/>
        <v>0</v>
      </c>
      <c r="O106" s="1358">
        <f t="shared" si="18"/>
        <v>0</v>
      </c>
    </row>
    <row r="107" spans="2:15" ht="12.75" customHeight="1" outlineLevel="3" x14ac:dyDescent="0.25">
      <c r="B107" s="1359">
        <f>+'FORMATO COSTEO C2'!C14</f>
        <v>2.1</v>
      </c>
      <c r="C107" s="1393">
        <f>+'FORMATO COSTEO C2'!D14</f>
        <v>0</v>
      </c>
      <c r="D107" s="1361"/>
      <c r="E107" s="1361"/>
      <c r="F107" s="1362">
        <f t="shared" ref="F107:M107" si="24">+F108+F114+F120+F126+F132</f>
        <v>0</v>
      </c>
      <c r="G107" s="1362">
        <f t="shared" si="24"/>
        <v>0</v>
      </c>
      <c r="H107" s="1362">
        <f t="shared" si="24"/>
        <v>0</v>
      </c>
      <c r="I107" s="1362">
        <f t="shared" si="24"/>
        <v>0</v>
      </c>
      <c r="J107" s="1362">
        <f t="shared" si="24"/>
        <v>0</v>
      </c>
      <c r="K107" s="1362">
        <f t="shared" si="24"/>
        <v>0</v>
      </c>
      <c r="L107" s="1362">
        <f>+L108+L114+L120+L126+L132</f>
        <v>0</v>
      </c>
      <c r="M107" s="1363">
        <f t="shared" si="24"/>
        <v>0</v>
      </c>
      <c r="N107" s="1358">
        <f t="shared" si="17"/>
        <v>0</v>
      </c>
      <c r="O107" s="1358">
        <f t="shared" si="18"/>
        <v>0</v>
      </c>
    </row>
    <row r="108" spans="2:15" ht="12.75" customHeight="1" outlineLevel="3" x14ac:dyDescent="0.25">
      <c r="B108" s="1394" t="str">
        <f>+'FORMATO COSTEO C2'!C15</f>
        <v>2.1.1</v>
      </c>
      <c r="C108" s="1395">
        <f>+'FORMATO COSTEO C2'!B15</f>
        <v>0</v>
      </c>
      <c r="D108" s="1367" t="str">
        <f>+'FORMATO COSTEO C2'!D15</f>
        <v>Unidad medida</v>
      </c>
      <c r="E108" s="1396">
        <f>+'FORMATO COSTEO C2'!E15</f>
        <v>0</v>
      </c>
      <c r="F108" s="1369">
        <f t="shared" ref="F108:M108" si="25">SUM(F109:F113)</f>
        <v>0</v>
      </c>
      <c r="G108" s="1369">
        <f t="shared" si="25"/>
        <v>0</v>
      </c>
      <c r="H108" s="1369">
        <f t="shared" si="25"/>
        <v>0</v>
      </c>
      <c r="I108" s="1369">
        <f t="shared" si="25"/>
        <v>0</v>
      </c>
      <c r="J108" s="1369">
        <f t="shared" si="25"/>
        <v>0</v>
      </c>
      <c r="K108" s="1369">
        <f t="shared" si="25"/>
        <v>0</v>
      </c>
      <c r="L108" s="1369">
        <f>SUM(L109:L113)</f>
        <v>0</v>
      </c>
      <c r="M108" s="1370">
        <f t="shared" si="25"/>
        <v>0</v>
      </c>
      <c r="N108" s="1358">
        <f t="shared" si="17"/>
        <v>0</v>
      </c>
      <c r="O108" s="1358">
        <f t="shared" si="18"/>
        <v>0</v>
      </c>
    </row>
    <row r="109" spans="2:15" ht="12.75" customHeight="1" outlineLevel="3" x14ac:dyDescent="0.25">
      <c r="B109" s="1372" t="str">
        <f>+'FORMATO COSTEO C2'!C17</f>
        <v>2.1.1.1</v>
      </c>
      <c r="C109" s="1373" t="str">
        <f>+'FORMATO COSTEO C2'!B17</f>
        <v>Categoría de gasto</v>
      </c>
      <c r="D109" s="1374"/>
      <c r="E109" s="1374"/>
      <c r="F109" s="1375">
        <f>+'FORMATO COSTEO C2'!G17</f>
        <v>0</v>
      </c>
      <c r="G109" s="1375">
        <f>+'FORMATO COSTEO C2'!H17</f>
        <v>0</v>
      </c>
      <c r="H109" s="1375">
        <f>+'FORMATO COSTEO C2'!I17</f>
        <v>0</v>
      </c>
      <c r="I109" s="1375">
        <f>+'FORMATO COSTEO C2'!L17</f>
        <v>0</v>
      </c>
      <c r="J109" s="1375">
        <f>+'FORMATO COSTEO C2'!O17</f>
        <v>0</v>
      </c>
      <c r="K109" s="1375">
        <f>+'FORMATO COSTEO C2'!R17</f>
        <v>0</v>
      </c>
      <c r="L109" s="1375">
        <f>+'FORMATO COSTEO C2'!U17</f>
        <v>0</v>
      </c>
      <c r="M109" s="1376">
        <f>+'FORMATO COSTEO C2'!X17</f>
        <v>0</v>
      </c>
      <c r="N109" s="1358">
        <f t="shared" si="17"/>
        <v>0</v>
      </c>
      <c r="O109" s="1358">
        <f t="shared" si="18"/>
        <v>0</v>
      </c>
    </row>
    <row r="110" spans="2:15" ht="12.75" customHeight="1" outlineLevel="3" x14ac:dyDescent="0.25">
      <c r="B110" s="1377" t="str">
        <f>+'FORMATO COSTEO C2'!C23</f>
        <v>2.1.1.2</v>
      </c>
      <c r="C110" s="1378" t="str">
        <f>+'FORMATO COSTEO C2'!B$23</f>
        <v>Categoría de gasto</v>
      </c>
      <c r="D110" s="1379"/>
      <c r="E110" s="1379"/>
      <c r="F110" s="1380">
        <f>+'FORMATO COSTEO C2'!G$23</f>
        <v>0</v>
      </c>
      <c r="G110" s="1380">
        <f>+'FORMATO COSTEO C2'!H$23</f>
        <v>0</v>
      </c>
      <c r="H110" s="1380">
        <f>+'FORMATO COSTEO C2'!I$23</f>
        <v>0</v>
      </c>
      <c r="I110" s="1380">
        <f>+'FORMATO COSTEO C2'!L$23</f>
        <v>0</v>
      </c>
      <c r="J110" s="1380">
        <f>+'FORMATO COSTEO C2'!O$23</f>
        <v>0</v>
      </c>
      <c r="K110" s="1380">
        <f>+'FORMATO COSTEO C2'!R$23</f>
        <v>0</v>
      </c>
      <c r="L110" s="1380">
        <f>+'FORMATO COSTEO C2'!U$23</f>
        <v>0</v>
      </c>
      <c r="M110" s="1381">
        <f>+'FORMATO COSTEO C2'!X$23</f>
        <v>0</v>
      </c>
      <c r="N110" s="1358">
        <f t="shared" si="17"/>
        <v>0</v>
      </c>
      <c r="O110" s="1358">
        <f t="shared" si="18"/>
        <v>0</v>
      </c>
    </row>
    <row r="111" spans="2:15" ht="12.75" customHeight="1" outlineLevel="3" x14ac:dyDescent="0.25">
      <c r="B111" s="1377" t="str">
        <f>+'FORMATO COSTEO C2'!C29</f>
        <v>2.1.1.3</v>
      </c>
      <c r="C111" s="1378" t="str">
        <f>+'FORMATO COSTEO C2'!B$29</f>
        <v>Categoría de gasto</v>
      </c>
      <c r="D111" s="1379"/>
      <c r="E111" s="1379"/>
      <c r="F111" s="1380">
        <f>+'FORMATO COSTEO C2'!G$29</f>
        <v>0</v>
      </c>
      <c r="G111" s="1380">
        <f>+'FORMATO COSTEO C2'!H$29</f>
        <v>0</v>
      </c>
      <c r="H111" s="1380">
        <f>+'FORMATO COSTEO C2'!I$29</f>
        <v>0</v>
      </c>
      <c r="I111" s="1380">
        <f>+'FORMATO COSTEO C2'!L$29</f>
        <v>0</v>
      </c>
      <c r="J111" s="1380">
        <f>+'FORMATO COSTEO C2'!O$29</f>
        <v>0</v>
      </c>
      <c r="K111" s="1380">
        <f>+'FORMATO COSTEO C2'!R$29</f>
        <v>0</v>
      </c>
      <c r="L111" s="1380">
        <f>+'FORMATO COSTEO C2'!U$29</f>
        <v>0</v>
      </c>
      <c r="M111" s="1381">
        <f>+'FORMATO COSTEO C2'!X$29</f>
        <v>0</v>
      </c>
      <c r="N111" s="1358">
        <f t="shared" si="17"/>
        <v>0</v>
      </c>
      <c r="O111" s="1358">
        <f t="shared" si="18"/>
        <v>0</v>
      </c>
    </row>
    <row r="112" spans="2:15" ht="12.75" customHeight="1" outlineLevel="3" x14ac:dyDescent="0.25">
      <c r="B112" s="1377" t="str">
        <f>+'FORMATO COSTEO C2'!C35</f>
        <v>2.1.1.4</v>
      </c>
      <c r="C112" s="1378" t="str">
        <f>+'FORMATO COSTEO C2'!B$35</f>
        <v>Categoría de gasto</v>
      </c>
      <c r="D112" s="1379"/>
      <c r="E112" s="1379"/>
      <c r="F112" s="1380">
        <f>+'FORMATO COSTEO C2'!G$35</f>
        <v>0</v>
      </c>
      <c r="G112" s="1380">
        <f>+'FORMATO COSTEO C2'!H$35</f>
        <v>0</v>
      </c>
      <c r="H112" s="1380">
        <f>+'FORMATO COSTEO C2'!I$35</f>
        <v>0</v>
      </c>
      <c r="I112" s="1380">
        <f>+'FORMATO COSTEO C2'!L$35</f>
        <v>0</v>
      </c>
      <c r="J112" s="1380">
        <f>+'FORMATO COSTEO C2'!O$35</f>
        <v>0</v>
      </c>
      <c r="K112" s="1380">
        <f>+'FORMATO COSTEO C2'!R$35</f>
        <v>0</v>
      </c>
      <c r="L112" s="1380">
        <f>+'FORMATO COSTEO C2'!U$35</f>
        <v>0</v>
      </c>
      <c r="M112" s="1381">
        <f>+'FORMATO COSTEO C2'!X$35</f>
        <v>0</v>
      </c>
      <c r="N112" s="1358">
        <f t="shared" si="17"/>
        <v>0</v>
      </c>
      <c r="O112" s="1358">
        <f t="shared" si="18"/>
        <v>0</v>
      </c>
    </row>
    <row r="113" spans="2:15" ht="12.75" customHeight="1" outlineLevel="3" x14ac:dyDescent="0.25">
      <c r="B113" s="1382" t="str">
        <f>+'FORMATO COSTEO C2'!C41</f>
        <v>2.1.1.5</v>
      </c>
      <c r="C113" s="1383" t="str">
        <f>+'FORMATO COSTEO C2'!B$41</f>
        <v>Categoría de gasto</v>
      </c>
      <c r="D113" s="1384"/>
      <c r="E113" s="1384"/>
      <c r="F113" s="1385">
        <f>+'FORMATO COSTEO C2'!G$41</f>
        <v>0</v>
      </c>
      <c r="G113" s="1385">
        <f>+'FORMATO COSTEO C2'!H$41</f>
        <v>0</v>
      </c>
      <c r="H113" s="1385">
        <f>+'FORMATO COSTEO C2'!I$41</f>
        <v>0</v>
      </c>
      <c r="I113" s="1385">
        <f>+'FORMATO COSTEO C2'!L$41</f>
        <v>0</v>
      </c>
      <c r="J113" s="1385">
        <f>+'FORMATO COSTEO C2'!O$41</f>
        <v>0</v>
      </c>
      <c r="K113" s="1385">
        <f>+'FORMATO COSTEO C2'!R$41</f>
        <v>0</v>
      </c>
      <c r="L113" s="1385">
        <f>+'FORMATO COSTEO C2'!U$41</f>
        <v>0</v>
      </c>
      <c r="M113" s="1386">
        <f>+'FORMATO COSTEO C2'!X$41</f>
        <v>0</v>
      </c>
      <c r="N113" s="1358">
        <f t="shared" si="17"/>
        <v>0</v>
      </c>
      <c r="O113" s="1358">
        <f t="shared" si="18"/>
        <v>0</v>
      </c>
    </row>
    <row r="114" spans="2:15" ht="12.75" customHeight="1" outlineLevel="3" x14ac:dyDescent="0.25">
      <c r="B114" s="1365" t="str">
        <f>+'FORMATO COSTEO C2'!C47</f>
        <v>2.1.2</v>
      </c>
      <c r="C114" s="1366">
        <f>+'FORMATO COSTEO C2'!B47</f>
        <v>0</v>
      </c>
      <c r="D114" s="1367" t="str">
        <f>+'FORMATO COSTEO C2'!D47</f>
        <v>Unidad medida</v>
      </c>
      <c r="E114" s="1396">
        <f>+'FORMATO COSTEO C2'!E47</f>
        <v>0</v>
      </c>
      <c r="F114" s="1369">
        <f t="shared" ref="F114:M114" si="26">SUM(F115:F119)</f>
        <v>0</v>
      </c>
      <c r="G114" s="1369">
        <f t="shared" si="26"/>
        <v>0</v>
      </c>
      <c r="H114" s="1369">
        <f t="shared" si="26"/>
        <v>0</v>
      </c>
      <c r="I114" s="1369">
        <f t="shared" si="26"/>
        <v>0</v>
      </c>
      <c r="J114" s="1369">
        <f t="shared" si="26"/>
        <v>0</v>
      </c>
      <c r="K114" s="1369">
        <f t="shared" si="26"/>
        <v>0</v>
      </c>
      <c r="L114" s="1369">
        <f>SUM(L115:L119)</f>
        <v>0</v>
      </c>
      <c r="M114" s="1370">
        <f t="shared" si="26"/>
        <v>0</v>
      </c>
      <c r="N114" s="1358">
        <f t="shared" si="17"/>
        <v>0</v>
      </c>
      <c r="O114" s="1358">
        <f t="shared" si="18"/>
        <v>0</v>
      </c>
    </row>
    <row r="115" spans="2:15" ht="12.75" customHeight="1" outlineLevel="3" x14ac:dyDescent="0.25">
      <c r="B115" s="1372" t="str">
        <f>+'FORMATO COSTEO C2'!C49</f>
        <v>2.1.2.1</v>
      </c>
      <c r="C115" s="1373" t="str">
        <f>+'FORMATO COSTEO C2'!B49</f>
        <v>Categoría de gasto</v>
      </c>
      <c r="D115" s="1387"/>
      <c r="E115" s="1387"/>
      <c r="F115" s="1375">
        <f>+'FORMATO COSTEO C2'!G49</f>
        <v>0</v>
      </c>
      <c r="G115" s="1375">
        <f>+'FORMATO COSTEO C2'!H49</f>
        <v>0</v>
      </c>
      <c r="H115" s="1375">
        <f>+'FORMATO COSTEO C2'!I49</f>
        <v>0</v>
      </c>
      <c r="I115" s="1375">
        <f>+'FORMATO COSTEO C2'!L49</f>
        <v>0</v>
      </c>
      <c r="J115" s="1375">
        <f>+'FORMATO COSTEO C2'!O49</f>
        <v>0</v>
      </c>
      <c r="K115" s="1375">
        <f>+'FORMATO COSTEO C2'!R49</f>
        <v>0</v>
      </c>
      <c r="L115" s="1375">
        <f>+'FORMATO COSTEO C2'!U49</f>
        <v>0</v>
      </c>
      <c r="M115" s="1376">
        <f>+'FORMATO COSTEO C2'!X49</f>
        <v>0</v>
      </c>
      <c r="N115" s="1358">
        <f t="shared" si="17"/>
        <v>0</v>
      </c>
      <c r="O115" s="1358">
        <f t="shared" si="18"/>
        <v>0</v>
      </c>
    </row>
    <row r="116" spans="2:15" ht="12.75" customHeight="1" outlineLevel="3" x14ac:dyDescent="0.25">
      <c r="B116" s="1377" t="str">
        <f>+'FORMATO COSTEO C2'!C55</f>
        <v>2.1.2.2</v>
      </c>
      <c r="C116" s="1378" t="str">
        <f>+'FORMATO COSTEO C2'!B55</f>
        <v>Categoría de gasto</v>
      </c>
      <c r="D116" s="1388"/>
      <c r="E116" s="1388"/>
      <c r="F116" s="1380">
        <f>+'FORMATO COSTEO C2'!G55</f>
        <v>0</v>
      </c>
      <c r="G116" s="1380">
        <f>+'FORMATO COSTEO C2'!H55</f>
        <v>0</v>
      </c>
      <c r="H116" s="1380">
        <f>+'FORMATO COSTEO C2'!I55</f>
        <v>0</v>
      </c>
      <c r="I116" s="1380">
        <f>+'FORMATO COSTEO C2'!L55</f>
        <v>0</v>
      </c>
      <c r="J116" s="1380">
        <f>+'FORMATO COSTEO C2'!O55</f>
        <v>0</v>
      </c>
      <c r="K116" s="1380">
        <f>+'FORMATO COSTEO C2'!R55</f>
        <v>0</v>
      </c>
      <c r="L116" s="1380">
        <f>+'FORMATO COSTEO C2'!U55</f>
        <v>0</v>
      </c>
      <c r="M116" s="1381">
        <f>+'FORMATO COSTEO C2'!X55</f>
        <v>0</v>
      </c>
      <c r="N116" s="1358">
        <f t="shared" si="17"/>
        <v>0</v>
      </c>
      <c r="O116" s="1358">
        <f t="shared" si="18"/>
        <v>0</v>
      </c>
    </row>
    <row r="117" spans="2:15" ht="12.75" customHeight="1" outlineLevel="3" x14ac:dyDescent="0.25">
      <c r="B117" s="1377" t="str">
        <f>+'FORMATO COSTEO C2'!C61</f>
        <v>2.1.2.3.</v>
      </c>
      <c r="C117" s="1378" t="str">
        <f>+'FORMATO COSTEO C2'!B61</f>
        <v>Categoría de gasto</v>
      </c>
      <c r="D117" s="1388"/>
      <c r="E117" s="1388"/>
      <c r="F117" s="1380">
        <f>+'FORMATO COSTEO C2'!G61</f>
        <v>0</v>
      </c>
      <c r="G117" s="1380">
        <f>+'FORMATO COSTEO C2'!H61</f>
        <v>0</v>
      </c>
      <c r="H117" s="1380">
        <f>+'FORMATO COSTEO C2'!I61</f>
        <v>0</v>
      </c>
      <c r="I117" s="1380">
        <f>+'FORMATO COSTEO C2'!L61</f>
        <v>0</v>
      </c>
      <c r="J117" s="1380">
        <f>+'FORMATO COSTEO C2'!O61</f>
        <v>0</v>
      </c>
      <c r="K117" s="1380">
        <f>+'FORMATO COSTEO C2'!R61</f>
        <v>0</v>
      </c>
      <c r="L117" s="1380">
        <f>+'FORMATO COSTEO C2'!U61</f>
        <v>0</v>
      </c>
      <c r="M117" s="1381">
        <f>+'FORMATO COSTEO C2'!X61</f>
        <v>0</v>
      </c>
      <c r="N117" s="1358">
        <f t="shared" si="17"/>
        <v>0</v>
      </c>
      <c r="O117" s="1358">
        <f t="shared" si="18"/>
        <v>0</v>
      </c>
    </row>
    <row r="118" spans="2:15" ht="12.75" customHeight="1" outlineLevel="3" x14ac:dyDescent="0.25">
      <c r="B118" s="1377" t="str">
        <f>+'FORMATO COSTEO C2'!C67</f>
        <v>2.1.2.4</v>
      </c>
      <c r="C118" s="1378" t="str">
        <f>+'FORMATO COSTEO C2'!B67</f>
        <v>Categoría de gasto</v>
      </c>
      <c r="D118" s="1388"/>
      <c r="E118" s="1388"/>
      <c r="F118" s="1380">
        <f>+'FORMATO COSTEO C2'!G67</f>
        <v>0</v>
      </c>
      <c r="G118" s="1380">
        <f>+'FORMATO COSTEO C2'!H67</f>
        <v>0</v>
      </c>
      <c r="H118" s="1380">
        <f>+'FORMATO COSTEO C2'!I67</f>
        <v>0</v>
      </c>
      <c r="I118" s="1380">
        <f>+'FORMATO COSTEO C2'!L67</f>
        <v>0</v>
      </c>
      <c r="J118" s="1380">
        <f>+'FORMATO COSTEO C2'!O67</f>
        <v>0</v>
      </c>
      <c r="K118" s="1380">
        <f>+'FORMATO COSTEO C2'!R67</f>
        <v>0</v>
      </c>
      <c r="L118" s="1380">
        <f>+'FORMATO COSTEO C2'!U67</f>
        <v>0</v>
      </c>
      <c r="M118" s="1381">
        <f>+'FORMATO COSTEO C2'!X67</f>
        <v>0</v>
      </c>
      <c r="N118" s="1358">
        <f t="shared" si="17"/>
        <v>0</v>
      </c>
      <c r="O118" s="1358">
        <f t="shared" si="18"/>
        <v>0</v>
      </c>
    </row>
    <row r="119" spans="2:15" ht="12.75" customHeight="1" outlineLevel="3" x14ac:dyDescent="0.25">
      <c r="B119" s="1382" t="str">
        <f>+'FORMATO COSTEO C2'!C73</f>
        <v>2.1.2.5</v>
      </c>
      <c r="C119" s="1383" t="str">
        <f>+'FORMATO COSTEO C2'!B73</f>
        <v>Categoría de gasto</v>
      </c>
      <c r="D119" s="1389"/>
      <c r="E119" s="1389"/>
      <c r="F119" s="1385">
        <f>+'FORMATO COSTEO C2'!G73</f>
        <v>0</v>
      </c>
      <c r="G119" s="1385">
        <f>+'FORMATO COSTEO C2'!H73</f>
        <v>0</v>
      </c>
      <c r="H119" s="1385">
        <f>+'FORMATO COSTEO C2'!I73</f>
        <v>0</v>
      </c>
      <c r="I119" s="1385">
        <f>+'FORMATO COSTEO C2'!L73</f>
        <v>0</v>
      </c>
      <c r="J119" s="1385">
        <f>+'FORMATO COSTEO C2'!O73</f>
        <v>0</v>
      </c>
      <c r="K119" s="1385">
        <f>+'FORMATO COSTEO C2'!R73</f>
        <v>0</v>
      </c>
      <c r="L119" s="1385">
        <f>+'FORMATO COSTEO C2'!U73</f>
        <v>0</v>
      </c>
      <c r="M119" s="1386">
        <f>+'FORMATO COSTEO C2'!X73</f>
        <v>0</v>
      </c>
      <c r="N119" s="1358">
        <f t="shared" si="17"/>
        <v>0</v>
      </c>
      <c r="O119" s="1358">
        <f t="shared" si="18"/>
        <v>0</v>
      </c>
    </row>
    <row r="120" spans="2:15" ht="12.75" customHeight="1" outlineLevel="3" x14ac:dyDescent="0.25">
      <c r="B120" s="1394" t="str">
        <f>+'FORMATO COSTEO C2'!C79</f>
        <v>2.1.3</v>
      </c>
      <c r="C120" s="1395">
        <f>+'FORMATO COSTEO C2'!B79</f>
        <v>0</v>
      </c>
      <c r="D120" s="1367" t="str">
        <f>+'FORMATO COSTEO C2'!D79</f>
        <v>Unidad medida</v>
      </c>
      <c r="E120" s="1396">
        <f>+'FORMATO COSTEO C2'!E79</f>
        <v>0</v>
      </c>
      <c r="F120" s="1369">
        <f t="shared" ref="F120:M120" si="27">SUM(F121:F125)</f>
        <v>0</v>
      </c>
      <c r="G120" s="1369">
        <f t="shared" si="27"/>
        <v>0</v>
      </c>
      <c r="H120" s="1369">
        <f t="shared" si="27"/>
        <v>0</v>
      </c>
      <c r="I120" s="1369">
        <f t="shared" si="27"/>
        <v>0</v>
      </c>
      <c r="J120" s="1369">
        <f t="shared" si="27"/>
        <v>0</v>
      </c>
      <c r="K120" s="1369">
        <f t="shared" si="27"/>
        <v>0</v>
      </c>
      <c r="L120" s="1369">
        <f>SUM(L121:L125)</f>
        <v>0</v>
      </c>
      <c r="M120" s="1370">
        <f t="shared" si="27"/>
        <v>0</v>
      </c>
      <c r="N120" s="1358">
        <f t="shared" si="17"/>
        <v>0</v>
      </c>
      <c r="O120" s="1358">
        <f t="shared" si="18"/>
        <v>0</v>
      </c>
    </row>
    <row r="121" spans="2:15" ht="12.75" customHeight="1" outlineLevel="3" x14ac:dyDescent="0.25">
      <c r="B121" s="1372" t="str">
        <f>+'FORMATO COSTEO C2'!C81</f>
        <v>2.1.3.1</v>
      </c>
      <c r="C121" s="1373" t="str">
        <f>+'FORMATO COSTEO C2'!B81</f>
        <v>Categoría de gasto</v>
      </c>
      <c r="D121" s="1387"/>
      <c r="E121" s="1387"/>
      <c r="F121" s="1375">
        <f>+'FORMATO COSTEO C2'!G81</f>
        <v>0</v>
      </c>
      <c r="G121" s="1375">
        <f>+'FORMATO COSTEO C2'!H81</f>
        <v>0</v>
      </c>
      <c r="H121" s="1375">
        <f>+'FORMATO COSTEO C2'!I81</f>
        <v>0</v>
      </c>
      <c r="I121" s="1375">
        <f>+'FORMATO COSTEO C2'!L81</f>
        <v>0</v>
      </c>
      <c r="J121" s="1375">
        <f>+'FORMATO COSTEO C2'!O81</f>
        <v>0</v>
      </c>
      <c r="K121" s="1375">
        <f>+'FORMATO COSTEO C2'!R81</f>
        <v>0</v>
      </c>
      <c r="L121" s="1375">
        <f>+'FORMATO COSTEO C2'!U81</f>
        <v>0</v>
      </c>
      <c r="M121" s="1376">
        <f>+'FORMATO COSTEO C2'!X81</f>
        <v>0</v>
      </c>
      <c r="N121" s="1358">
        <f t="shared" si="17"/>
        <v>0</v>
      </c>
      <c r="O121" s="1358">
        <f t="shared" si="18"/>
        <v>0</v>
      </c>
    </row>
    <row r="122" spans="2:15" ht="12.75" customHeight="1" outlineLevel="3" x14ac:dyDescent="0.25">
      <c r="B122" s="1377" t="str">
        <f>+'FORMATO COSTEO C2'!C87</f>
        <v>2.1.3.2</v>
      </c>
      <c r="C122" s="1378" t="str">
        <f>+'FORMATO COSTEO C2'!B87</f>
        <v>Categoría de gasto</v>
      </c>
      <c r="D122" s="1388"/>
      <c r="E122" s="1388"/>
      <c r="F122" s="1380">
        <f>+'FORMATO COSTEO C2'!G87</f>
        <v>0</v>
      </c>
      <c r="G122" s="1380">
        <f>+'FORMATO COSTEO C2'!H87</f>
        <v>0</v>
      </c>
      <c r="H122" s="1380">
        <f>+'FORMATO COSTEO C2'!I87</f>
        <v>0</v>
      </c>
      <c r="I122" s="1380">
        <f>+'FORMATO COSTEO C2'!L87</f>
        <v>0</v>
      </c>
      <c r="J122" s="1380">
        <f>+'FORMATO COSTEO C2'!O87</f>
        <v>0</v>
      </c>
      <c r="K122" s="1380">
        <f>+'FORMATO COSTEO C2'!R87</f>
        <v>0</v>
      </c>
      <c r="L122" s="1380">
        <f>+'FORMATO COSTEO C2'!U87</f>
        <v>0</v>
      </c>
      <c r="M122" s="1381">
        <f>+'FORMATO COSTEO C2'!X87</f>
        <v>0</v>
      </c>
      <c r="N122" s="1358">
        <f t="shared" si="17"/>
        <v>0</v>
      </c>
      <c r="O122" s="1358">
        <f t="shared" si="18"/>
        <v>0</v>
      </c>
    </row>
    <row r="123" spans="2:15" ht="12.75" customHeight="1" outlineLevel="3" x14ac:dyDescent="0.25">
      <c r="B123" s="1377" t="str">
        <f>+'FORMATO COSTEO C2'!C93</f>
        <v>2.1.3.3</v>
      </c>
      <c r="C123" s="1378" t="str">
        <f>+'FORMATO COSTEO C2'!B93</f>
        <v>Categoría de gasto</v>
      </c>
      <c r="D123" s="1388"/>
      <c r="E123" s="1388"/>
      <c r="F123" s="1380">
        <f>+'FORMATO COSTEO C2'!G93</f>
        <v>0</v>
      </c>
      <c r="G123" s="1380">
        <f>+'FORMATO COSTEO C2'!H93</f>
        <v>0</v>
      </c>
      <c r="H123" s="1380">
        <f>+'FORMATO COSTEO C2'!I93</f>
        <v>0</v>
      </c>
      <c r="I123" s="1380">
        <f>+'FORMATO COSTEO C2'!L93</f>
        <v>0</v>
      </c>
      <c r="J123" s="1380">
        <f>+'FORMATO COSTEO C2'!O93</f>
        <v>0</v>
      </c>
      <c r="K123" s="1380">
        <f>+'FORMATO COSTEO C2'!R93</f>
        <v>0</v>
      </c>
      <c r="L123" s="1380">
        <f>+'FORMATO COSTEO C2'!U93</f>
        <v>0</v>
      </c>
      <c r="M123" s="1381">
        <f>+'FORMATO COSTEO C2'!X93</f>
        <v>0</v>
      </c>
      <c r="N123" s="1358">
        <f t="shared" si="17"/>
        <v>0</v>
      </c>
      <c r="O123" s="1358">
        <f t="shared" si="18"/>
        <v>0</v>
      </c>
    </row>
    <row r="124" spans="2:15" ht="12.75" customHeight="1" outlineLevel="3" x14ac:dyDescent="0.25">
      <c r="B124" s="1377" t="str">
        <f>+'FORMATO COSTEO C2'!C99</f>
        <v>2.1.3.4</v>
      </c>
      <c r="C124" s="1378" t="str">
        <f>+'FORMATO COSTEO C2'!B99</f>
        <v>Categoría de gasto</v>
      </c>
      <c r="D124" s="1388"/>
      <c r="E124" s="1388"/>
      <c r="F124" s="1380">
        <f>+'FORMATO COSTEO C2'!G99</f>
        <v>0</v>
      </c>
      <c r="G124" s="1380">
        <f>+'FORMATO COSTEO C2'!H99</f>
        <v>0</v>
      </c>
      <c r="H124" s="1380">
        <f>+'FORMATO COSTEO C2'!I99</f>
        <v>0</v>
      </c>
      <c r="I124" s="1380">
        <f>+'FORMATO COSTEO C2'!L99</f>
        <v>0</v>
      </c>
      <c r="J124" s="1380">
        <f>+'FORMATO COSTEO C2'!O99</f>
        <v>0</v>
      </c>
      <c r="K124" s="1380">
        <f>+'FORMATO COSTEO C2'!R99</f>
        <v>0</v>
      </c>
      <c r="L124" s="1380">
        <f>+'FORMATO COSTEO C2'!U99</f>
        <v>0</v>
      </c>
      <c r="M124" s="1381">
        <f>+'FORMATO COSTEO C2'!X99</f>
        <v>0</v>
      </c>
      <c r="N124" s="1358">
        <f t="shared" si="17"/>
        <v>0</v>
      </c>
      <c r="O124" s="1358">
        <f t="shared" si="18"/>
        <v>0</v>
      </c>
    </row>
    <row r="125" spans="2:15" ht="12.75" customHeight="1" outlineLevel="3" x14ac:dyDescent="0.25">
      <c r="B125" s="1382" t="str">
        <f>+'FORMATO COSTEO C2'!C105</f>
        <v>2.1.3.5</v>
      </c>
      <c r="C125" s="1383" t="str">
        <f>+'FORMATO COSTEO C2'!B105</f>
        <v>Categoría de gasto</v>
      </c>
      <c r="D125" s="1389"/>
      <c r="E125" s="1389"/>
      <c r="F125" s="1385">
        <f>+'FORMATO COSTEO C2'!G105</f>
        <v>0</v>
      </c>
      <c r="G125" s="1385">
        <f>+'FORMATO COSTEO C2'!H105</f>
        <v>0</v>
      </c>
      <c r="H125" s="1385">
        <f>+'FORMATO COSTEO C2'!I105</f>
        <v>0</v>
      </c>
      <c r="I125" s="1385">
        <f>+'FORMATO COSTEO C2'!L105</f>
        <v>0</v>
      </c>
      <c r="J125" s="1385">
        <f>+'FORMATO COSTEO C2'!O105</f>
        <v>0</v>
      </c>
      <c r="K125" s="1385">
        <f>+'FORMATO COSTEO C2'!R105</f>
        <v>0</v>
      </c>
      <c r="L125" s="1385">
        <f>+'FORMATO COSTEO C2'!U105</f>
        <v>0</v>
      </c>
      <c r="M125" s="1386">
        <f>+'FORMATO COSTEO C2'!X105</f>
        <v>0</v>
      </c>
      <c r="N125" s="1358">
        <f t="shared" si="17"/>
        <v>0</v>
      </c>
      <c r="O125" s="1358">
        <f t="shared" si="18"/>
        <v>0</v>
      </c>
    </row>
    <row r="126" spans="2:15" ht="12.75" customHeight="1" outlineLevel="3" x14ac:dyDescent="0.25">
      <c r="B126" s="1394" t="str">
        <f>+'FORMATO COSTEO C2'!C111</f>
        <v>2.1.4</v>
      </c>
      <c r="C126" s="1395">
        <f>+'FORMATO COSTEO C2'!B111</f>
        <v>0</v>
      </c>
      <c r="D126" s="1397" t="str">
        <f>+'FORMATO COSTEO C2'!D111</f>
        <v>Unidad medida</v>
      </c>
      <c r="E126" s="1397">
        <f>+'FORMATO COSTEO C2'!E111</f>
        <v>0</v>
      </c>
      <c r="F126" s="1369">
        <f t="shared" ref="F126:M126" si="28">SUM(F127:F131)</f>
        <v>0</v>
      </c>
      <c r="G126" s="1369">
        <f t="shared" si="28"/>
        <v>0</v>
      </c>
      <c r="H126" s="1369">
        <f t="shared" si="28"/>
        <v>0</v>
      </c>
      <c r="I126" s="1369">
        <f t="shared" si="28"/>
        <v>0</v>
      </c>
      <c r="J126" s="1369">
        <f t="shared" si="28"/>
        <v>0</v>
      </c>
      <c r="K126" s="1369">
        <f t="shared" si="28"/>
        <v>0</v>
      </c>
      <c r="L126" s="1369">
        <f>SUM(L127:L131)</f>
        <v>0</v>
      </c>
      <c r="M126" s="1370">
        <f t="shared" si="28"/>
        <v>0</v>
      </c>
      <c r="N126" s="1358">
        <f t="shared" si="17"/>
        <v>0</v>
      </c>
      <c r="O126" s="1358">
        <f t="shared" si="18"/>
        <v>0</v>
      </c>
    </row>
    <row r="127" spans="2:15" ht="12.75" customHeight="1" outlineLevel="3" x14ac:dyDescent="0.25">
      <c r="B127" s="1372" t="str">
        <f>+'FORMATO COSTEO C2'!C113</f>
        <v>2.1.4.1</v>
      </c>
      <c r="C127" s="1373" t="str">
        <f>+'FORMATO COSTEO C2'!B113</f>
        <v>Categoría de gasto</v>
      </c>
      <c r="D127" s="1387"/>
      <c r="E127" s="1387"/>
      <c r="F127" s="1375">
        <f>+'FORMATO COSTEO C2'!G113</f>
        <v>0</v>
      </c>
      <c r="G127" s="1375">
        <f>+'FORMATO COSTEO C2'!H113</f>
        <v>0</v>
      </c>
      <c r="H127" s="1375">
        <f>+'FORMATO COSTEO C2'!I113</f>
        <v>0</v>
      </c>
      <c r="I127" s="1375">
        <f>+'FORMATO COSTEO C2'!L113</f>
        <v>0</v>
      </c>
      <c r="J127" s="1375">
        <f>+'FORMATO COSTEO C2'!O113</f>
        <v>0</v>
      </c>
      <c r="K127" s="1375">
        <f>+'FORMATO COSTEO C2'!R113</f>
        <v>0</v>
      </c>
      <c r="L127" s="1375">
        <f>+'FORMATO COSTEO C2'!U113</f>
        <v>0</v>
      </c>
      <c r="M127" s="1376">
        <f>+'FORMATO COSTEO C2'!X113</f>
        <v>0</v>
      </c>
      <c r="N127" s="1358">
        <f t="shared" si="17"/>
        <v>0</v>
      </c>
      <c r="O127" s="1358">
        <f t="shared" si="18"/>
        <v>0</v>
      </c>
    </row>
    <row r="128" spans="2:15" ht="12.75" customHeight="1" outlineLevel="3" x14ac:dyDescent="0.25">
      <c r="B128" s="1377" t="str">
        <f>+'FORMATO COSTEO C2'!C119</f>
        <v>2.1.4.2</v>
      </c>
      <c r="C128" s="1378" t="str">
        <f>+'FORMATO COSTEO C2'!B119</f>
        <v>Categoría de gasto</v>
      </c>
      <c r="D128" s="1388"/>
      <c r="E128" s="1388"/>
      <c r="F128" s="1380">
        <f>+'FORMATO COSTEO C2'!G119</f>
        <v>0</v>
      </c>
      <c r="G128" s="1380">
        <f>+'FORMATO COSTEO C2'!H119</f>
        <v>0</v>
      </c>
      <c r="H128" s="1380">
        <f>+'FORMATO COSTEO C2'!I119</f>
        <v>0</v>
      </c>
      <c r="I128" s="1380">
        <f>+'FORMATO COSTEO C2'!L119</f>
        <v>0</v>
      </c>
      <c r="J128" s="1380">
        <f>+'FORMATO COSTEO C2'!O119</f>
        <v>0</v>
      </c>
      <c r="K128" s="1380">
        <f>+'FORMATO COSTEO C2'!R119</f>
        <v>0</v>
      </c>
      <c r="L128" s="1380">
        <f>+'FORMATO COSTEO C2'!U119</f>
        <v>0</v>
      </c>
      <c r="M128" s="1381">
        <f>+'FORMATO COSTEO C2'!X119</f>
        <v>0</v>
      </c>
      <c r="N128" s="1358">
        <f t="shared" si="17"/>
        <v>0</v>
      </c>
      <c r="O128" s="1358">
        <f t="shared" si="18"/>
        <v>0</v>
      </c>
    </row>
    <row r="129" spans="2:15" ht="12.75" customHeight="1" outlineLevel="3" x14ac:dyDescent="0.25">
      <c r="B129" s="1377" t="str">
        <f>+'FORMATO COSTEO C2'!C125</f>
        <v>2.1.4.3</v>
      </c>
      <c r="C129" s="1378" t="str">
        <f>+'FORMATO COSTEO C2'!B125</f>
        <v>Categoría de gasto</v>
      </c>
      <c r="D129" s="1388"/>
      <c r="E129" s="1388"/>
      <c r="F129" s="1380">
        <f>+'FORMATO COSTEO C2'!G125</f>
        <v>0</v>
      </c>
      <c r="G129" s="1380">
        <f>+'FORMATO COSTEO C2'!H125</f>
        <v>0</v>
      </c>
      <c r="H129" s="1380">
        <f>+'FORMATO COSTEO C2'!I125</f>
        <v>0</v>
      </c>
      <c r="I129" s="1380">
        <f>+'FORMATO COSTEO C2'!L125</f>
        <v>0</v>
      </c>
      <c r="J129" s="1380">
        <f>+'FORMATO COSTEO C2'!O125</f>
        <v>0</v>
      </c>
      <c r="K129" s="1380">
        <f>+'FORMATO COSTEO C2'!R125</f>
        <v>0</v>
      </c>
      <c r="L129" s="1380">
        <f>+'FORMATO COSTEO C2'!U125</f>
        <v>0</v>
      </c>
      <c r="M129" s="1381">
        <f>+'FORMATO COSTEO C2'!X125</f>
        <v>0</v>
      </c>
      <c r="N129" s="1358">
        <f t="shared" si="17"/>
        <v>0</v>
      </c>
      <c r="O129" s="1358">
        <f t="shared" si="18"/>
        <v>0</v>
      </c>
    </row>
    <row r="130" spans="2:15" ht="12.75" customHeight="1" outlineLevel="3" x14ac:dyDescent="0.25">
      <c r="B130" s="1377" t="str">
        <f>+'FORMATO COSTEO C2'!C131</f>
        <v>2.1.4.4</v>
      </c>
      <c r="C130" s="1378" t="str">
        <f>+'FORMATO COSTEO C2'!B131</f>
        <v>Categoría de gasto</v>
      </c>
      <c r="D130" s="1388"/>
      <c r="E130" s="1388"/>
      <c r="F130" s="1380">
        <f>+'FORMATO COSTEO C2'!G131</f>
        <v>0</v>
      </c>
      <c r="G130" s="1380">
        <f>+'FORMATO COSTEO C2'!H131</f>
        <v>0</v>
      </c>
      <c r="H130" s="1380">
        <f>+'FORMATO COSTEO C2'!I131</f>
        <v>0</v>
      </c>
      <c r="I130" s="1380">
        <f>+'FORMATO COSTEO C2'!L131</f>
        <v>0</v>
      </c>
      <c r="J130" s="1380">
        <f>+'FORMATO COSTEO C2'!O131</f>
        <v>0</v>
      </c>
      <c r="K130" s="1380">
        <f>+'FORMATO COSTEO C2'!R131</f>
        <v>0</v>
      </c>
      <c r="L130" s="1380">
        <f>+'FORMATO COSTEO C2'!U131</f>
        <v>0</v>
      </c>
      <c r="M130" s="1381">
        <f>+'FORMATO COSTEO C2'!X131</f>
        <v>0</v>
      </c>
      <c r="N130" s="1358">
        <f t="shared" si="17"/>
        <v>0</v>
      </c>
      <c r="O130" s="1358">
        <f t="shared" si="18"/>
        <v>0</v>
      </c>
    </row>
    <row r="131" spans="2:15" ht="12.75" customHeight="1" outlineLevel="3" x14ac:dyDescent="0.25">
      <c r="B131" s="1382" t="str">
        <f>+'FORMATO COSTEO C2'!C137</f>
        <v>2.1.4.5</v>
      </c>
      <c r="C131" s="1383" t="str">
        <f>+'FORMATO COSTEO C2'!B137</f>
        <v>Categoría de gasto</v>
      </c>
      <c r="D131" s="1389"/>
      <c r="E131" s="1389"/>
      <c r="F131" s="1385">
        <f>+'FORMATO COSTEO C2'!G137</f>
        <v>0</v>
      </c>
      <c r="G131" s="1385">
        <f>+'FORMATO COSTEO C2'!H137</f>
        <v>0</v>
      </c>
      <c r="H131" s="1385">
        <f>+'FORMATO COSTEO C2'!I137</f>
        <v>0</v>
      </c>
      <c r="I131" s="1385">
        <f>+'FORMATO COSTEO C2'!L137</f>
        <v>0</v>
      </c>
      <c r="J131" s="1385">
        <f>+'FORMATO COSTEO C2'!O137</f>
        <v>0</v>
      </c>
      <c r="K131" s="1385">
        <f>+'FORMATO COSTEO C2'!R137</f>
        <v>0</v>
      </c>
      <c r="L131" s="1385">
        <f>+'FORMATO COSTEO C2'!U137</f>
        <v>0</v>
      </c>
      <c r="M131" s="1386">
        <f>+'FORMATO COSTEO C2'!X137</f>
        <v>0</v>
      </c>
      <c r="N131" s="1358">
        <f t="shared" si="17"/>
        <v>0</v>
      </c>
      <c r="O131" s="1358">
        <f t="shared" si="18"/>
        <v>0</v>
      </c>
    </row>
    <row r="132" spans="2:15" ht="12.75" customHeight="1" outlineLevel="3" x14ac:dyDescent="0.25">
      <c r="B132" s="1394" t="str">
        <f>+'FORMATO COSTEO C2'!C143</f>
        <v>2.1.5</v>
      </c>
      <c r="C132" s="1395">
        <f>+'FORMATO COSTEO C2'!B143</f>
        <v>0</v>
      </c>
      <c r="D132" s="1367" t="str">
        <f>+'FORMATO COSTEO C2'!D143</f>
        <v>Unidad medida</v>
      </c>
      <c r="E132" s="1396">
        <f>+'FORMATO COSTEO C2'!E143</f>
        <v>0</v>
      </c>
      <c r="F132" s="1369">
        <f t="shared" ref="F132:M132" si="29">SUM(F133:F137)</f>
        <v>0</v>
      </c>
      <c r="G132" s="1369">
        <f t="shared" si="29"/>
        <v>0</v>
      </c>
      <c r="H132" s="1369">
        <f t="shared" si="29"/>
        <v>0</v>
      </c>
      <c r="I132" s="1369">
        <f t="shared" si="29"/>
        <v>0</v>
      </c>
      <c r="J132" s="1369">
        <f t="shared" si="29"/>
        <v>0</v>
      </c>
      <c r="K132" s="1369">
        <f t="shared" si="29"/>
        <v>0</v>
      </c>
      <c r="L132" s="1369">
        <f>SUM(L133:L137)</f>
        <v>0</v>
      </c>
      <c r="M132" s="1370">
        <f t="shared" si="29"/>
        <v>0</v>
      </c>
      <c r="N132" s="1358">
        <f t="shared" si="17"/>
        <v>0</v>
      </c>
      <c r="O132" s="1358">
        <f t="shared" si="18"/>
        <v>0</v>
      </c>
    </row>
    <row r="133" spans="2:15" ht="12.75" customHeight="1" outlineLevel="3" x14ac:dyDescent="0.25">
      <c r="B133" s="1372" t="str">
        <f>+'FORMATO COSTEO C2'!C145</f>
        <v>2.1.5.1</v>
      </c>
      <c r="C133" s="1373" t="str">
        <f>+'FORMATO COSTEO C2'!B145</f>
        <v>Categoría de gasto</v>
      </c>
      <c r="D133" s="1387"/>
      <c r="E133" s="1387"/>
      <c r="F133" s="1375">
        <f>+'FORMATO COSTEO C2'!G145</f>
        <v>0</v>
      </c>
      <c r="G133" s="1375">
        <f>+'FORMATO COSTEO C2'!H145</f>
        <v>0</v>
      </c>
      <c r="H133" s="1375">
        <f>+'FORMATO COSTEO C2'!I145</f>
        <v>0</v>
      </c>
      <c r="I133" s="1375">
        <f>+'FORMATO COSTEO C2'!L145</f>
        <v>0</v>
      </c>
      <c r="J133" s="1375">
        <f>+'FORMATO COSTEO C2'!O145</f>
        <v>0</v>
      </c>
      <c r="K133" s="1375">
        <f>+'FORMATO COSTEO C2'!R145</f>
        <v>0</v>
      </c>
      <c r="L133" s="1375">
        <f>+'FORMATO COSTEO C2'!U145</f>
        <v>0</v>
      </c>
      <c r="M133" s="1376">
        <f>+'FORMATO COSTEO C2'!X145</f>
        <v>0</v>
      </c>
      <c r="N133" s="1358">
        <f t="shared" si="17"/>
        <v>0</v>
      </c>
      <c r="O133" s="1358">
        <f t="shared" si="18"/>
        <v>0</v>
      </c>
    </row>
    <row r="134" spans="2:15" ht="12.75" customHeight="1" outlineLevel="3" x14ac:dyDescent="0.25">
      <c r="B134" s="1377" t="str">
        <f>+'FORMATO COSTEO C2'!C151</f>
        <v>2.1.5.2</v>
      </c>
      <c r="C134" s="1378" t="str">
        <f>+'FORMATO COSTEO C2'!B151</f>
        <v>Categoría de gasto</v>
      </c>
      <c r="D134" s="1388"/>
      <c r="E134" s="1388"/>
      <c r="F134" s="1380">
        <f>+'FORMATO COSTEO C2'!G151</f>
        <v>0</v>
      </c>
      <c r="G134" s="1380">
        <f>+'FORMATO COSTEO C2'!H151</f>
        <v>0</v>
      </c>
      <c r="H134" s="1380">
        <f>+'FORMATO COSTEO C2'!I151</f>
        <v>0</v>
      </c>
      <c r="I134" s="1380">
        <f>+'FORMATO COSTEO C2'!L151</f>
        <v>0</v>
      </c>
      <c r="J134" s="1380">
        <f>+'FORMATO COSTEO C2'!O151</f>
        <v>0</v>
      </c>
      <c r="K134" s="1380">
        <f>+'FORMATO COSTEO C2'!R151</f>
        <v>0</v>
      </c>
      <c r="L134" s="1380">
        <f>+'FORMATO COSTEO C2'!U151</f>
        <v>0</v>
      </c>
      <c r="M134" s="1381">
        <f>+'FORMATO COSTEO C2'!X151</f>
        <v>0</v>
      </c>
      <c r="N134" s="1358">
        <f t="shared" si="17"/>
        <v>0</v>
      </c>
      <c r="O134" s="1358">
        <f t="shared" si="18"/>
        <v>0</v>
      </c>
    </row>
    <row r="135" spans="2:15" ht="12.75" customHeight="1" outlineLevel="3" x14ac:dyDescent="0.25">
      <c r="B135" s="1377" t="str">
        <f>+'FORMATO COSTEO C2'!C157</f>
        <v>2.1.5.3</v>
      </c>
      <c r="C135" s="1378" t="str">
        <f>+'FORMATO COSTEO C2'!B157</f>
        <v>Categoría de gasto</v>
      </c>
      <c r="D135" s="1388"/>
      <c r="E135" s="1388"/>
      <c r="F135" s="1380">
        <f>+'FORMATO COSTEO C2'!G157</f>
        <v>0</v>
      </c>
      <c r="G135" s="1380">
        <f>+'FORMATO COSTEO C2'!H157</f>
        <v>0</v>
      </c>
      <c r="H135" s="1380">
        <f>+'FORMATO COSTEO C2'!I157</f>
        <v>0</v>
      </c>
      <c r="I135" s="1380">
        <f>+'FORMATO COSTEO C2'!L157</f>
        <v>0</v>
      </c>
      <c r="J135" s="1380">
        <f>+'FORMATO COSTEO C2'!O157</f>
        <v>0</v>
      </c>
      <c r="K135" s="1380">
        <f>+'FORMATO COSTEO C2'!R157</f>
        <v>0</v>
      </c>
      <c r="L135" s="1380">
        <f>+'FORMATO COSTEO C2'!U157</f>
        <v>0</v>
      </c>
      <c r="M135" s="1381">
        <f>+'FORMATO COSTEO C2'!X157</f>
        <v>0</v>
      </c>
      <c r="N135" s="1358">
        <f t="shared" si="17"/>
        <v>0</v>
      </c>
      <c r="O135" s="1358">
        <f t="shared" si="18"/>
        <v>0</v>
      </c>
    </row>
    <row r="136" spans="2:15" ht="12.75" customHeight="1" outlineLevel="3" x14ac:dyDescent="0.25">
      <c r="B136" s="1377" t="str">
        <f>+'FORMATO COSTEO C2'!C163</f>
        <v>2.1.5.4</v>
      </c>
      <c r="C136" s="1378" t="str">
        <f>+'FORMATO COSTEO C2'!B163</f>
        <v>Categoría de gasto</v>
      </c>
      <c r="D136" s="1388"/>
      <c r="E136" s="1388"/>
      <c r="F136" s="1380">
        <f>+'FORMATO COSTEO C2'!G163</f>
        <v>0</v>
      </c>
      <c r="G136" s="1380">
        <f>+'FORMATO COSTEO C2'!H163</f>
        <v>0</v>
      </c>
      <c r="H136" s="1380">
        <f>+'FORMATO COSTEO C2'!I163</f>
        <v>0</v>
      </c>
      <c r="I136" s="1380">
        <f>+'FORMATO COSTEO C2'!L163</f>
        <v>0</v>
      </c>
      <c r="J136" s="1380">
        <f>+'FORMATO COSTEO C2'!O163</f>
        <v>0</v>
      </c>
      <c r="K136" s="1380">
        <f>+'FORMATO COSTEO C2'!R163</f>
        <v>0</v>
      </c>
      <c r="L136" s="1380">
        <f>+'FORMATO COSTEO C2'!U163</f>
        <v>0</v>
      </c>
      <c r="M136" s="1381">
        <f>+'FORMATO COSTEO C2'!X163</f>
        <v>0</v>
      </c>
      <c r="N136" s="1358">
        <f t="shared" si="17"/>
        <v>0</v>
      </c>
      <c r="O136" s="1358">
        <f t="shared" si="18"/>
        <v>0</v>
      </c>
    </row>
    <row r="137" spans="2:15" ht="12.75" customHeight="1" outlineLevel="3" x14ac:dyDescent="0.25">
      <c r="B137" s="1382" t="str">
        <f>+'FORMATO COSTEO C2'!C169</f>
        <v>2.1.5.5</v>
      </c>
      <c r="C137" s="1383" t="str">
        <f>+'FORMATO COSTEO C2'!B169</f>
        <v>Categoría de gasto</v>
      </c>
      <c r="D137" s="1389"/>
      <c r="E137" s="1389"/>
      <c r="F137" s="1385">
        <f>+'FORMATO COSTEO C2'!G169</f>
        <v>0</v>
      </c>
      <c r="G137" s="1385">
        <f>+'FORMATO COSTEO C2'!H169</f>
        <v>0</v>
      </c>
      <c r="H137" s="1385">
        <f>+'FORMATO COSTEO C2'!I169</f>
        <v>0</v>
      </c>
      <c r="I137" s="1385">
        <f>+'FORMATO COSTEO C2'!L169</f>
        <v>0</v>
      </c>
      <c r="J137" s="1385">
        <f>+'FORMATO COSTEO C2'!O169</f>
        <v>0</v>
      </c>
      <c r="K137" s="1385">
        <f>+'FORMATO COSTEO C2'!R169</f>
        <v>0</v>
      </c>
      <c r="L137" s="1385">
        <f>+'FORMATO COSTEO C2'!U169</f>
        <v>0</v>
      </c>
      <c r="M137" s="1386">
        <f>+'FORMATO COSTEO C2'!X169</f>
        <v>0</v>
      </c>
      <c r="N137" s="1358">
        <f t="shared" si="17"/>
        <v>0</v>
      </c>
      <c r="O137" s="1358">
        <f t="shared" si="18"/>
        <v>0</v>
      </c>
    </row>
    <row r="138" spans="2:15" ht="12.75" customHeight="1" outlineLevel="3" x14ac:dyDescent="0.25">
      <c r="B138" s="1398">
        <f>+'FORMATO COSTEO C2'!C176</f>
        <v>2.2000000000000002</v>
      </c>
      <c r="C138" s="1399">
        <f>+'FORMATO COSTEO C2'!D176</f>
        <v>0</v>
      </c>
      <c r="D138" s="1361"/>
      <c r="E138" s="1361"/>
      <c r="F138" s="1362">
        <f t="shared" ref="F138:M138" si="30">+F139+F145+F151+F157+F163</f>
        <v>0</v>
      </c>
      <c r="G138" s="1362">
        <f t="shared" si="30"/>
        <v>0</v>
      </c>
      <c r="H138" s="1362">
        <f t="shared" si="30"/>
        <v>0</v>
      </c>
      <c r="I138" s="1362">
        <f t="shared" si="30"/>
        <v>0</v>
      </c>
      <c r="J138" s="1362">
        <f t="shared" si="30"/>
        <v>0</v>
      </c>
      <c r="K138" s="1362">
        <f t="shared" si="30"/>
        <v>0</v>
      </c>
      <c r="L138" s="1362">
        <f>+L139+L145+L151+L157+L163</f>
        <v>0</v>
      </c>
      <c r="M138" s="1363">
        <f t="shared" si="30"/>
        <v>0</v>
      </c>
      <c r="N138" s="1358">
        <f t="shared" si="17"/>
        <v>0</v>
      </c>
      <c r="O138" s="1358">
        <f t="shared" si="18"/>
        <v>0</v>
      </c>
    </row>
    <row r="139" spans="2:15" ht="12.75" customHeight="1" outlineLevel="3" x14ac:dyDescent="0.25">
      <c r="B139" s="1394" t="str">
        <f>+'FORMATO COSTEO C2'!C177</f>
        <v>2.2.1</v>
      </c>
      <c r="C139" s="1395">
        <f>+'FORMATO COSTEO C2'!B177</f>
        <v>0</v>
      </c>
      <c r="D139" s="1367" t="str">
        <f>+'FORMATO COSTEO C2'!D177</f>
        <v>Unidad medida</v>
      </c>
      <c r="E139" s="1396">
        <f>+'FORMATO COSTEO C2'!E177</f>
        <v>0</v>
      </c>
      <c r="F139" s="1369">
        <f t="shared" ref="F139:M139" si="31">SUM(F140:F144)</f>
        <v>0</v>
      </c>
      <c r="G139" s="1369">
        <f t="shared" si="31"/>
        <v>0</v>
      </c>
      <c r="H139" s="1369">
        <f t="shared" si="31"/>
        <v>0</v>
      </c>
      <c r="I139" s="1369">
        <f t="shared" si="31"/>
        <v>0</v>
      </c>
      <c r="J139" s="1369">
        <f t="shared" si="31"/>
        <v>0</v>
      </c>
      <c r="K139" s="1369">
        <f t="shared" si="31"/>
        <v>0</v>
      </c>
      <c r="L139" s="1369">
        <f>SUM(L140:L144)</f>
        <v>0</v>
      </c>
      <c r="M139" s="1370">
        <f t="shared" si="31"/>
        <v>0</v>
      </c>
      <c r="N139" s="1358">
        <f t="shared" si="17"/>
        <v>0</v>
      </c>
      <c r="O139" s="1358">
        <f t="shared" si="18"/>
        <v>0</v>
      </c>
    </row>
    <row r="140" spans="2:15" ht="12.75" customHeight="1" outlineLevel="3" x14ac:dyDescent="0.25">
      <c r="B140" s="1372" t="str">
        <f>+'FORMATO COSTEO C2'!C179</f>
        <v>2.2.1.1</v>
      </c>
      <c r="C140" s="1373" t="str">
        <f>+'FORMATO COSTEO C2'!B179</f>
        <v>Categoría de gasto</v>
      </c>
      <c r="D140" s="1374"/>
      <c r="E140" s="1374"/>
      <c r="F140" s="1400">
        <f>+'FORMATO COSTEO C2'!G179</f>
        <v>0</v>
      </c>
      <c r="G140" s="1400">
        <f>+'FORMATO COSTEO C2'!H179</f>
        <v>0</v>
      </c>
      <c r="H140" s="1400">
        <f>+'FORMATO COSTEO C2'!I179</f>
        <v>0</v>
      </c>
      <c r="I140" s="1400">
        <f>+'FORMATO COSTEO C2'!L179</f>
        <v>0</v>
      </c>
      <c r="J140" s="1400">
        <f>+'FORMATO COSTEO C2'!O179</f>
        <v>0</v>
      </c>
      <c r="K140" s="1400">
        <f>+'FORMATO COSTEO C2'!R179</f>
        <v>0</v>
      </c>
      <c r="L140" s="1400">
        <f>+'FORMATO COSTEO C2'!U179</f>
        <v>0</v>
      </c>
      <c r="M140" s="1401">
        <f>+'FORMATO COSTEO C2'!X179</f>
        <v>0</v>
      </c>
      <c r="N140" s="1358">
        <f t="shared" ref="N140:N203" si="32">SUM(G140:M140)</f>
        <v>0</v>
      </c>
      <c r="O140" s="1358">
        <f t="shared" ref="O140:O203" si="33">+F140-N140</f>
        <v>0</v>
      </c>
    </row>
    <row r="141" spans="2:15" ht="12.75" customHeight="1" outlineLevel="3" x14ac:dyDescent="0.25">
      <c r="B141" s="1377" t="str">
        <f>+'FORMATO COSTEO C2'!C185</f>
        <v>2.2.1.2</v>
      </c>
      <c r="C141" s="1378" t="str">
        <f>+'FORMATO COSTEO C2'!B185</f>
        <v>Categoría de gasto</v>
      </c>
      <c r="D141" s="1379"/>
      <c r="E141" s="1379"/>
      <c r="F141" s="1402">
        <f>+'FORMATO COSTEO C2'!G185</f>
        <v>0</v>
      </c>
      <c r="G141" s="1402">
        <f>+'FORMATO COSTEO C2'!H185</f>
        <v>0</v>
      </c>
      <c r="H141" s="1402">
        <f>+'FORMATO COSTEO C2'!I185</f>
        <v>0</v>
      </c>
      <c r="I141" s="1402">
        <f>+'FORMATO COSTEO C2'!L185</f>
        <v>0</v>
      </c>
      <c r="J141" s="1402">
        <f>+'FORMATO COSTEO C2'!O185</f>
        <v>0</v>
      </c>
      <c r="K141" s="1402">
        <f>+'FORMATO COSTEO C2'!R185</f>
        <v>0</v>
      </c>
      <c r="L141" s="1402">
        <f>+'FORMATO COSTEO C2'!U185</f>
        <v>0</v>
      </c>
      <c r="M141" s="1403">
        <f>+'FORMATO COSTEO C2'!X185</f>
        <v>0</v>
      </c>
      <c r="N141" s="1358">
        <f t="shared" si="32"/>
        <v>0</v>
      </c>
      <c r="O141" s="1358">
        <f t="shared" si="33"/>
        <v>0</v>
      </c>
    </row>
    <row r="142" spans="2:15" ht="12.75" customHeight="1" outlineLevel="3" x14ac:dyDescent="0.25">
      <c r="B142" s="1377" t="str">
        <f>+'FORMATO COSTEO C2'!C191</f>
        <v>2.2.1.3</v>
      </c>
      <c r="C142" s="1378" t="str">
        <f>+'FORMATO COSTEO C2'!B191</f>
        <v>Categoría de gasto</v>
      </c>
      <c r="D142" s="1379"/>
      <c r="E142" s="1379"/>
      <c r="F142" s="1402">
        <f>+'FORMATO COSTEO C2'!G191</f>
        <v>0</v>
      </c>
      <c r="G142" s="1402">
        <f>+'FORMATO COSTEO C2'!H191</f>
        <v>0</v>
      </c>
      <c r="H142" s="1402">
        <f>+'FORMATO COSTEO C2'!I191</f>
        <v>0</v>
      </c>
      <c r="I142" s="1402">
        <f>+'FORMATO COSTEO C2'!L191</f>
        <v>0</v>
      </c>
      <c r="J142" s="1402">
        <f>+'FORMATO COSTEO C2'!O191</f>
        <v>0</v>
      </c>
      <c r="K142" s="1402">
        <f>+'FORMATO COSTEO C2'!R191</f>
        <v>0</v>
      </c>
      <c r="L142" s="1402">
        <f>+'FORMATO COSTEO C2'!U191</f>
        <v>0</v>
      </c>
      <c r="M142" s="1403">
        <f>+'FORMATO COSTEO C2'!X191</f>
        <v>0</v>
      </c>
      <c r="N142" s="1358">
        <f t="shared" si="32"/>
        <v>0</v>
      </c>
      <c r="O142" s="1358">
        <f t="shared" si="33"/>
        <v>0</v>
      </c>
    </row>
    <row r="143" spans="2:15" ht="12.75" customHeight="1" outlineLevel="3" x14ac:dyDescent="0.25">
      <c r="B143" s="1377" t="str">
        <f>+'FORMATO COSTEO C2'!C197</f>
        <v>2.2.1.4</v>
      </c>
      <c r="C143" s="1378" t="str">
        <f>+'FORMATO COSTEO C2'!B197</f>
        <v>Categoría de gasto</v>
      </c>
      <c r="D143" s="1379"/>
      <c r="E143" s="1379"/>
      <c r="F143" s="1402">
        <f>+'FORMATO COSTEO C2'!G197</f>
        <v>0</v>
      </c>
      <c r="G143" s="1402">
        <f>+'FORMATO COSTEO C2'!H197</f>
        <v>0</v>
      </c>
      <c r="H143" s="1402">
        <f>+'FORMATO COSTEO C2'!I197</f>
        <v>0</v>
      </c>
      <c r="I143" s="1402">
        <f>+'FORMATO COSTEO C2'!L197</f>
        <v>0</v>
      </c>
      <c r="J143" s="1402">
        <f>+'FORMATO COSTEO C2'!O197</f>
        <v>0</v>
      </c>
      <c r="K143" s="1402">
        <f>+'FORMATO COSTEO C2'!R197</f>
        <v>0</v>
      </c>
      <c r="L143" s="1402">
        <f>+'FORMATO COSTEO C2'!U197</f>
        <v>0</v>
      </c>
      <c r="M143" s="1403">
        <f>+'FORMATO COSTEO C2'!X197</f>
        <v>0</v>
      </c>
      <c r="N143" s="1358">
        <f t="shared" si="32"/>
        <v>0</v>
      </c>
      <c r="O143" s="1358">
        <f t="shared" si="33"/>
        <v>0</v>
      </c>
    </row>
    <row r="144" spans="2:15" ht="12.75" customHeight="1" outlineLevel="3" x14ac:dyDescent="0.25">
      <c r="B144" s="1382" t="str">
        <f>+'FORMATO COSTEO C2'!C203</f>
        <v>2.2.1.5</v>
      </c>
      <c r="C144" s="1383" t="str">
        <f>+'FORMATO COSTEO C2'!B203</f>
        <v>Categoría de gasto</v>
      </c>
      <c r="D144" s="1384"/>
      <c r="E144" s="1384"/>
      <c r="F144" s="1404">
        <f>+'FORMATO COSTEO C2'!G203</f>
        <v>0</v>
      </c>
      <c r="G144" s="1404">
        <f>+'FORMATO COSTEO C2'!H203</f>
        <v>0</v>
      </c>
      <c r="H144" s="1404">
        <f>+'FORMATO COSTEO C2'!I203</f>
        <v>0</v>
      </c>
      <c r="I144" s="1404">
        <f>+'FORMATO COSTEO C2'!L203</f>
        <v>0</v>
      </c>
      <c r="J144" s="1404">
        <f>+'FORMATO COSTEO C2'!O203</f>
        <v>0</v>
      </c>
      <c r="K144" s="1404">
        <f>+'FORMATO COSTEO C2'!R203</f>
        <v>0</v>
      </c>
      <c r="L144" s="1404">
        <f>+'FORMATO COSTEO C2'!U203</f>
        <v>0</v>
      </c>
      <c r="M144" s="1405">
        <f>+'FORMATO COSTEO C2'!X203</f>
        <v>0</v>
      </c>
      <c r="N144" s="1358">
        <f t="shared" si="32"/>
        <v>0</v>
      </c>
      <c r="O144" s="1358">
        <f t="shared" si="33"/>
        <v>0</v>
      </c>
    </row>
    <row r="145" spans="2:15" ht="12.75" customHeight="1" outlineLevel="3" x14ac:dyDescent="0.25">
      <c r="B145" s="1394" t="str">
        <f>+'FORMATO COSTEO C2'!C209</f>
        <v>2.2.2</v>
      </c>
      <c r="C145" s="1395">
        <f>+'FORMATO COSTEO C2'!B209</f>
        <v>0</v>
      </c>
      <c r="D145" s="1367" t="str">
        <f>+'FORMATO COSTEO C2'!D209</f>
        <v>Unidad medida</v>
      </c>
      <c r="E145" s="1396">
        <f>+'FORMATO COSTEO C2'!E209</f>
        <v>0</v>
      </c>
      <c r="F145" s="1369">
        <f t="shared" ref="F145:M145" si="34">SUM(F146:F150)</f>
        <v>0</v>
      </c>
      <c r="G145" s="1369">
        <f t="shared" si="34"/>
        <v>0</v>
      </c>
      <c r="H145" s="1369">
        <f t="shared" si="34"/>
        <v>0</v>
      </c>
      <c r="I145" s="1369">
        <f t="shared" si="34"/>
        <v>0</v>
      </c>
      <c r="J145" s="1369">
        <f t="shared" si="34"/>
        <v>0</v>
      </c>
      <c r="K145" s="1369">
        <f t="shared" si="34"/>
        <v>0</v>
      </c>
      <c r="L145" s="1369">
        <f>SUM(L146:L150)</f>
        <v>0</v>
      </c>
      <c r="M145" s="1370">
        <f t="shared" si="34"/>
        <v>0</v>
      </c>
      <c r="N145" s="1358">
        <f t="shared" si="32"/>
        <v>0</v>
      </c>
      <c r="O145" s="1358">
        <f t="shared" si="33"/>
        <v>0</v>
      </c>
    </row>
    <row r="146" spans="2:15" ht="12.75" customHeight="1" outlineLevel="3" x14ac:dyDescent="0.25">
      <c r="B146" s="1372" t="str">
        <f>+'FORMATO COSTEO C2'!C211</f>
        <v>2.2.2.1</v>
      </c>
      <c r="C146" s="1373" t="str">
        <f>+'FORMATO COSTEO C2'!B211</f>
        <v>Categoría de gasto</v>
      </c>
      <c r="D146" s="1387"/>
      <c r="E146" s="1387"/>
      <c r="F146" s="1375">
        <f>+'FORMATO COSTEO C2'!G211</f>
        <v>0</v>
      </c>
      <c r="G146" s="1375">
        <f>+'FORMATO COSTEO C2'!H211</f>
        <v>0</v>
      </c>
      <c r="H146" s="1375">
        <f>+'FORMATO COSTEO C2'!I211</f>
        <v>0</v>
      </c>
      <c r="I146" s="1375">
        <f>+'FORMATO COSTEO C2'!L211</f>
        <v>0</v>
      </c>
      <c r="J146" s="1375">
        <f>+'FORMATO COSTEO C2'!O211</f>
        <v>0</v>
      </c>
      <c r="K146" s="1375">
        <f>+'FORMATO COSTEO C2'!R211</f>
        <v>0</v>
      </c>
      <c r="L146" s="1375">
        <f>+'FORMATO COSTEO C2'!U211</f>
        <v>0</v>
      </c>
      <c r="M146" s="1376">
        <f>+'FORMATO COSTEO C2'!X211</f>
        <v>0</v>
      </c>
      <c r="N146" s="1358">
        <f t="shared" si="32"/>
        <v>0</v>
      </c>
      <c r="O146" s="1358">
        <f t="shared" si="33"/>
        <v>0</v>
      </c>
    </row>
    <row r="147" spans="2:15" ht="12.75" customHeight="1" outlineLevel="3" x14ac:dyDescent="0.25">
      <c r="B147" s="1377" t="str">
        <f>+'FORMATO COSTEO C2'!C217</f>
        <v>2.2.2.2</v>
      </c>
      <c r="C147" s="1378" t="str">
        <f>+'FORMATO COSTEO C2'!B217</f>
        <v>Categoría de gasto</v>
      </c>
      <c r="D147" s="1388"/>
      <c r="E147" s="1388"/>
      <c r="F147" s="1380">
        <f>+'FORMATO COSTEO C2'!G217</f>
        <v>0</v>
      </c>
      <c r="G147" s="1380">
        <f>+'FORMATO COSTEO C2'!H217</f>
        <v>0</v>
      </c>
      <c r="H147" s="1380">
        <f>+'FORMATO COSTEO C2'!I217</f>
        <v>0</v>
      </c>
      <c r="I147" s="1380">
        <f>+'FORMATO COSTEO C2'!L217</f>
        <v>0</v>
      </c>
      <c r="J147" s="1380">
        <f>+'FORMATO COSTEO C2'!O217</f>
        <v>0</v>
      </c>
      <c r="K147" s="1380">
        <f>+'FORMATO COSTEO C2'!R217</f>
        <v>0</v>
      </c>
      <c r="L147" s="1380">
        <f>+'FORMATO COSTEO C2'!U217</f>
        <v>0</v>
      </c>
      <c r="M147" s="1381">
        <f>+'FORMATO COSTEO C2'!X217</f>
        <v>0</v>
      </c>
      <c r="N147" s="1358">
        <f t="shared" si="32"/>
        <v>0</v>
      </c>
      <c r="O147" s="1358">
        <f t="shared" si="33"/>
        <v>0</v>
      </c>
    </row>
    <row r="148" spans="2:15" ht="12.75" customHeight="1" outlineLevel="3" x14ac:dyDescent="0.25">
      <c r="B148" s="1377" t="str">
        <f>+'FORMATO COSTEO C2'!C223</f>
        <v>2.2.2.3</v>
      </c>
      <c r="C148" s="1378" t="str">
        <f>+'FORMATO COSTEO C2'!B223</f>
        <v>Categoría de gasto</v>
      </c>
      <c r="D148" s="1388"/>
      <c r="E148" s="1388"/>
      <c r="F148" s="1380">
        <f>+'FORMATO COSTEO C2'!G223</f>
        <v>0</v>
      </c>
      <c r="G148" s="1380">
        <f>+'FORMATO COSTEO C2'!H223</f>
        <v>0</v>
      </c>
      <c r="H148" s="1380">
        <f>+'FORMATO COSTEO C2'!I223</f>
        <v>0</v>
      </c>
      <c r="I148" s="1380">
        <f>+'FORMATO COSTEO C2'!L223</f>
        <v>0</v>
      </c>
      <c r="J148" s="1380">
        <f>+'FORMATO COSTEO C2'!O223</f>
        <v>0</v>
      </c>
      <c r="K148" s="1380">
        <f>+'FORMATO COSTEO C2'!R223</f>
        <v>0</v>
      </c>
      <c r="L148" s="1380">
        <f>+'FORMATO COSTEO C2'!U223</f>
        <v>0</v>
      </c>
      <c r="M148" s="1381">
        <f>+'FORMATO COSTEO C2'!X223</f>
        <v>0</v>
      </c>
      <c r="N148" s="1358">
        <f t="shared" si="32"/>
        <v>0</v>
      </c>
      <c r="O148" s="1358">
        <f t="shared" si="33"/>
        <v>0</v>
      </c>
    </row>
    <row r="149" spans="2:15" ht="12.75" customHeight="1" outlineLevel="3" x14ac:dyDescent="0.25">
      <c r="B149" s="1377" t="str">
        <f>+'FORMATO COSTEO C2'!C229</f>
        <v>2.2.2.4</v>
      </c>
      <c r="C149" s="1378" t="str">
        <f>+'FORMATO COSTEO C2'!B229</f>
        <v>Categoría de gasto</v>
      </c>
      <c r="D149" s="1388"/>
      <c r="E149" s="1388"/>
      <c r="F149" s="1380">
        <f>+'FORMATO COSTEO C2'!G229</f>
        <v>0</v>
      </c>
      <c r="G149" s="1380">
        <f>+'FORMATO COSTEO C2'!H229</f>
        <v>0</v>
      </c>
      <c r="H149" s="1380">
        <f>+'FORMATO COSTEO C2'!I229</f>
        <v>0</v>
      </c>
      <c r="I149" s="1380">
        <f>+'FORMATO COSTEO C2'!L229</f>
        <v>0</v>
      </c>
      <c r="J149" s="1380">
        <f>+'FORMATO COSTEO C2'!O229</f>
        <v>0</v>
      </c>
      <c r="K149" s="1380">
        <f>+'FORMATO COSTEO C2'!R229</f>
        <v>0</v>
      </c>
      <c r="L149" s="1380">
        <f>+'FORMATO COSTEO C2'!U229</f>
        <v>0</v>
      </c>
      <c r="M149" s="1381">
        <f>+'FORMATO COSTEO C2'!X229</f>
        <v>0</v>
      </c>
      <c r="N149" s="1358">
        <f t="shared" si="32"/>
        <v>0</v>
      </c>
      <c r="O149" s="1358">
        <f t="shared" si="33"/>
        <v>0</v>
      </c>
    </row>
    <row r="150" spans="2:15" ht="12.75" customHeight="1" outlineLevel="3" x14ac:dyDescent="0.25">
      <c r="B150" s="1382" t="str">
        <f>+'FORMATO COSTEO C2'!C235</f>
        <v>2.2.2.5</v>
      </c>
      <c r="C150" s="1383" t="str">
        <f>+'FORMATO COSTEO C2'!B235</f>
        <v>Categoría de gasto</v>
      </c>
      <c r="D150" s="1389"/>
      <c r="E150" s="1389"/>
      <c r="F150" s="1385">
        <f>+'FORMATO COSTEO C2'!G235</f>
        <v>0</v>
      </c>
      <c r="G150" s="1385">
        <f>+'FORMATO COSTEO C2'!H235</f>
        <v>0</v>
      </c>
      <c r="H150" s="1385">
        <f>+'FORMATO COSTEO C2'!I235</f>
        <v>0</v>
      </c>
      <c r="I150" s="1385">
        <f>+'FORMATO COSTEO C2'!L235</f>
        <v>0</v>
      </c>
      <c r="J150" s="1385">
        <f>+'FORMATO COSTEO C2'!O235</f>
        <v>0</v>
      </c>
      <c r="K150" s="1385">
        <f>+'FORMATO COSTEO C2'!R235</f>
        <v>0</v>
      </c>
      <c r="L150" s="1385">
        <f>+'FORMATO COSTEO C2'!U235</f>
        <v>0</v>
      </c>
      <c r="M150" s="1386">
        <f>+'FORMATO COSTEO C2'!X235</f>
        <v>0</v>
      </c>
      <c r="N150" s="1358">
        <f t="shared" si="32"/>
        <v>0</v>
      </c>
      <c r="O150" s="1358">
        <f t="shared" si="33"/>
        <v>0</v>
      </c>
    </row>
    <row r="151" spans="2:15" ht="12.75" customHeight="1" outlineLevel="3" x14ac:dyDescent="0.25">
      <c r="B151" s="1365" t="str">
        <f>+'FORMATO COSTEO C2'!C241</f>
        <v>2.2.3</v>
      </c>
      <c r="C151" s="1366">
        <f>+'FORMATO COSTEO C2'!B241</f>
        <v>0</v>
      </c>
      <c r="D151" s="1367" t="str">
        <f>+'FORMATO COSTEO C2'!D241</f>
        <v>Unidad medida</v>
      </c>
      <c r="E151" s="1396">
        <f>+'FORMATO COSTEO C2'!E241</f>
        <v>0</v>
      </c>
      <c r="F151" s="1369">
        <f t="shared" ref="F151:M151" si="35">SUM(F152:F156)</f>
        <v>0</v>
      </c>
      <c r="G151" s="1369">
        <f t="shared" si="35"/>
        <v>0</v>
      </c>
      <c r="H151" s="1369">
        <f t="shared" si="35"/>
        <v>0</v>
      </c>
      <c r="I151" s="1369">
        <f t="shared" si="35"/>
        <v>0</v>
      </c>
      <c r="J151" s="1369">
        <f t="shared" si="35"/>
        <v>0</v>
      </c>
      <c r="K151" s="1369">
        <f t="shared" si="35"/>
        <v>0</v>
      </c>
      <c r="L151" s="1369">
        <f>SUM(L152:L156)</f>
        <v>0</v>
      </c>
      <c r="M151" s="1370">
        <f t="shared" si="35"/>
        <v>0</v>
      </c>
      <c r="N151" s="1358">
        <f t="shared" si="32"/>
        <v>0</v>
      </c>
      <c r="O151" s="1358">
        <f t="shared" si="33"/>
        <v>0</v>
      </c>
    </row>
    <row r="152" spans="2:15" ht="12.75" customHeight="1" outlineLevel="3" x14ac:dyDescent="0.25">
      <c r="B152" s="1372" t="str">
        <f>+'FORMATO COSTEO C2'!C243</f>
        <v>2.2.3.1</v>
      </c>
      <c r="C152" s="1373" t="str">
        <f>+'FORMATO COSTEO C2'!B243</f>
        <v>Categoría de gasto</v>
      </c>
      <c r="D152" s="1387"/>
      <c r="E152" s="1387"/>
      <c r="F152" s="1400">
        <f>+'FORMATO COSTEO C2'!G243</f>
        <v>0</v>
      </c>
      <c r="G152" s="1400">
        <f>+'FORMATO COSTEO C2'!H243</f>
        <v>0</v>
      </c>
      <c r="H152" s="1400">
        <f>+'FORMATO COSTEO C2'!I243</f>
        <v>0</v>
      </c>
      <c r="I152" s="1400">
        <f>+'FORMATO COSTEO C2'!L243</f>
        <v>0</v>
      </c>
      <c r="J152" s="1400">
        <f>+'FORMATO COSTEO C2'!O243</f>
        <v>0</v>
      </c>
      <c r="K152" s="1400">
        <f>+'FORMATO COSTEO C2'!R243</f>
        <v>0</v>
      </c>
      <c r="L152" s="1400">
        <f>+'FORMATO COSTEO C2'!U243</f>
        <v>0</v>
      </c>
      <c r="M152" s="1401">
        <f>+'FORMATO COSTEO C2'!X243</f>
        <v>0</v>
      </c>
      <c r="N152" s="1358">
        <f t="shared" si="32"/>
        <v>0</v>
      </c>
      <c r="O152" s="1358">
        <f t="shared" si="33"/>
        <v>0</v>
      </c>
    </row>
    <row r="153" spans="2:15" ht="12.75" customHeight="1" outlineLevel="3" x14ac:dyDescent="0.25">
      <c r="B153" s="1377" t="str">
        <f>+'FORMATO COSTEO C2'!C249</f>
        <v>2.2.3.2</v>
      </c>
      <c r="C153" s="1378" t="str">
        <f>+'FORMATO COSTEO C2'!B249</f>
        <v>Categoría de gasto</v>
      </c>
      <c r="D153" s="1388"/>
      <c r="E153" s="1388"/>
      <c r="F153" s="1402">
        <f>+'FORMATO COSTEO C2'!G249</f>
        <v>0</v>
      </c>
      <c r="G153" s="1402">
        <f>+'FORMATO COSTEO C2'!H249</f>
        <v>0</v>
      </c>
      <c r="H153" s="1402">
        <f>+'FORMATO COSTEO C2'!I249</f>
        <v>0</v>
      </c>
      <c r="I153" s="1402">
        <f>+'FORMATO COSTEO C2'!L249</f>
        <v>0</v>
      </c>
      <c r="J153" s="1402">
        <f>+'FORMATO COSTEO C2'!O249</f>
        <v>0</v>
      </c>
      <c r="K153" s="1402">
        <f>+'FORMATO COSTEO C2'!R249</f>
        <v>0</v>
      </c>
      <c r="L153" s="1402">
        <f>+'FORMATO COSTEO C2'!U249</f>
        <v>0</v>
      </c>
      <c r="M153" s="1403">
        <f>+'FORMATO COSTEO C2'!X249</f>
        <v>0</v>
      </c>
      <c r="N153" s="1358">
        <f t="shared" si="32"/>
        <v>0</v>
      </c>
      <c r="O153" s="1358">
        <f t="shared" si="33"/>
        <v>0</v>
      </c>
    </row>
    <row r="154" spans="2:15" ht="12.75" customHeight="1" outlineLevel="3" x14ac:dyDescent="0.25">
      <c r="B154" s="1377" t="str">
        <f>+'FORMATO COSTEO C2'!C255</f>
        <v>2.2.3.3</v>
      </c>
      <c r="C154" s="1378" t="str">
        <f>+'FORMATO COSTEO C2'!B255</f>
        <v>Categoría de gasto</v>
      </c>
      <c r="D154" s="1388"/>
      <c r="E154" s="1388"/>
      <c r="F154" s="1402">
        <f>+'FORMATO COSTEO C2'!G255</f>
        <v>0</v>
      </c>
      <c r="G154" s="1402">
        <f>+'FORMATO COSTEO C2'!H255</f>
        <v>0</v>
      </c>
      <c r="H154" s="1402">
        <f>+'FORMATO COSTEO C2'!I255</f>
        <v>0</v>
      </c>
      <c r="I154" s="1402">
        <f>+'FORMATO COSTEO C2'!L255</f>
        <v>0</v>
      </c>
      <c r="J154" s="1402">
        <f>+'FORMATO COSTEO C2'!O255</f>
        <v>0</v>
      </c>
      <c r="K154" s="1402">
        <f>+'FORMATO COSTEO C2'!R255</f>
        <v>0</v>
      </c>
      <c r="L154" s="1402">
        <f>+'FORMATO COSTEO C2'!U255</f>
        <v>0</v>
      </c>
      <c r="M154" s="1403">
        <f>+'FORMATO COSTEO C2'!X255</f>
        <v>0</v>
      </c>
      <c r="N154" s="1358">
        <f t="shared" si="32"/>
        <v>0</v>
      </c>
      <c r="O154" s="1358">
        <f t="shared" si="33"/>
        <v>0</v>
      </c>
    </row>
    <row r="155" spans="2:15" ht="12.75" customHeight="1" outlineLevel="3" x14ac:dyDescent="0.25">
      <c r="B155" s="1377" t="str">
        <f>+'FORMATO COSTEO C2'!C261</f>
        <v>2.2.3.4</v>
      </c>
      <c r="C155" s="1378" t="str">
        <f>+'FORMATO COSTEO C2'!B261</f>
        <v>Categoría de gasto</v>
      </c>
      <c r="D155" s="1388"/>
      <c r="E155" s="1388"/>
      <c r="F155" s="1402">
        <f>+'FORMATO COSTEO C2'!G261</f>
        <v>0</v>
      </c>
      <c r="G155" s="1402">
        <f>+'FORMATO COSTEO C2'!H261</f>
        <v>0</v>
      </c>
      <c r="H155" s="1402">
        <f>+'FORMATO COSTEO C2'!I261</f>
        <v>0</v>
      </c>
      <c r="I155" s="1402">
        <f>+'FORMATO COSTEO C2'!L261</f>
        <v>0</v>
      </c>
      <c r="J155" s="1402">
        <f>+'FORMATO COSTEO C2'!O261</f>
        <v>0</v>
      </c>
      <c r="K155" s="1402">
        <f>+'FORMATO COSTEO C2'!R261</f>
        <v>0</v>
      </c>
      <c r="L155" s="1402">
        <f>+'FORMATO COSTEO C2'!U261</f>
        <v>0</v>
      </c>
      <c r="M155" s="1403">
        <f>+'FORMATO COSTEO C2'!X261</f>
        <v>0</v>
      </c>
      <c r="N155" s="1358">
        <f t="shared" si="32"/>
        <v>0</v>
      </c>
      <c r="O155" s="1358">
        <f t="shared" si="33"/>
        <v>0</v>
      </c>
    </row>
    <row r="156" spans="2:15" ht="12.75" customHeight="1" outlineLevel="3" x14ac:dyDescent="0.25">
      <c r="B156" s="1382" t="str">
        <f>+'FORMATO COSTEO C2'!C267</f>
        <v>2.2.3.5</v>
      </c>
      <c r="C156" s="1383" t="str">
        <f>+'FORMATO COSTEO C2'!B267</f>
        <v>Categoría de gasto</v>
      </c>
      <c r="D156" s="1389"/>
      <c r="E156" s="1389"/>
      <c r="F156" s="1404">
        <f>+'FORMATO COSTEO C2'!G267</f>
        <v>0</v>
      </c>
      <c r="G156" s="1404">
        <f>+'FORMATO COSTEO C2'!H267</f>
        <v>0</v>
      </c>
      <c r="H156" s="1404">
        <f>+'FORMATO COSTEO C2'!I267</f>
        <v>0</v>
      </c>
      <c r="I156" s="1404">
        <f>+'FORMATO COSTEO C2'!L267</f>
        <v>0</v>
      </c>
      <c r="J156" s="1404">
        <f>+'FORMATO COSTEO C2'!O267</f>
        <v>0</v>
      </c>
      <c r="K156" s="1404">
        <f>+'FORMATO COSTEO C2'!R267</f>
        <v>0</v>
      </c>
      <c r="L156" s="1404">
        <f>+'FORMATO COSTEO C2'!U267</f>
        <v>0</v>
      </c>
      <c r="M156" s="1405">
        <f>+'FORMATO COSTEO C2'!X267</f>
        <v>0</v>
      </c>
      <c r="N156" s="1358">
        <f t="shared" si="32"/>
        <v>0</v>
      </c>
      <c r="O156" s="1358">
        <f t="shared" si="33"/>
        <v>0</v>
      </c>
    </row>
    <row r="157" spans="2:15" ht="12.75" customHeight="1" outlineLevel="3" x14ac:dyDescent="0.25">
      <c r="B157" s="1394" t="str">
        <f>+'FORMATO COSTEO C2'!C273</f>
        <v>2.2.4</v>
      </c>
      <c r="C157" s="1395">
        <f>+'FORMATO COSTEO C2'!B273</f>
        <v>0</v>
      </c>
      <c r="D157" s="1367" t="str">
        <f>+'FORMATO COSTEO C2'!D273</f>
        <v>Unidad medida</v>
      </c>
      <c r="E157" s="1396">
        <f>+'FORMATO COSTEO C2'!E273</f>
        <v>0</v>
      </c>
      <c r="F157" s="1369">
        <f t="shared" ref="F157:M157" si="36">SUM(F158:F162)</f>
        <v>0</v>
      </c>
      <c r="G157" s="1369">
        <f t="shared" si="36"/>
        <v>0</v>
      </c>
      <c r="H157" s="1369">
        <f t="shared" si="36"/>
        <v>0</v>
      </c>
      <c r="I157" s="1369">
        <f t="shared" si="36"/>
        <v>0</v>
      </c>
      <c r="J157" s="1369">
        <f t="shared" si="36"/>
        <v>0</v>
      </c>
      <c r="K157" s="1369">
        <f t="shared" si="36"/>
        <v>0</v>
      </c>
      <c r="L157" s="1369">
        <f>SUM(L158:L162)</f>
        <v>0</v>
      </c>
      <c r="M157" s="1370">
        <f t="shared" si="36"/>
        <v>0</v>
      </c>
      <c r="N157" s="1358">
        <f t="shared" si="32"/>
        <v>0</v>
      </c>
      <c r="O157" s="1358">
        <f t="shared" si="33"/>
        <v>0</v>
      </c>
    </row>
    <row r="158" spans="2:15" ht="12.75" customHeight="1" outlineLevel="3" x14ac:dyDescent="0.25">
      <c r="B158" s="1372" t="str">
        <f>+'FORMATO COSTEO C2'!C275</f>
        <v>2.2.4.1</v>
      </c>
      <c r="C158" s="1373" t="str">
        <f>+'FORMATO COSTEO C2'!B275</f>
        <v>Categoría de gasto</v>
      </c>
      <c r="D158" s="1387"/>
      <c r="E158" s="1387"/>
      <c r="F158" s="1375">
        <f>+'FORMATO COSTEO C2'!G275</f>
        <v>0</v>
      </c>
      <c r="G158" s="1375">
        <f>+'FORMATO COSTEO C2'!H275</f>
        <v>0</v>
      </c>
      <c r="H158" s="1375">
        <f>+'FORMATO COSTEO C2'!I275</f>
        <v>0</v>
      </c>
      <c r="I158" s="1375">
        <f>+'FORMATO COSTEO C2'!L275</f>
        <v>0</v>
      </c>
      <c r="J158" s="1375">
        <f>+'FORMATO COSTEO C2'!O275</f>
        <v>0</v>
      </c>
      <c r="K158" s="1375">
        <f>+'FORMATO COSTEO C2'!R275</f>
        <v>0</v>
      </c>
      <c r="L158" s="1375">
        <f>+'FORMATO COSTEO C2'!U275</f>
        <v>0</v>
      </c>
      <c r="M158" s="1376">
        <f>+'FORMATO COSTEO C2'!X275</f>
        <v>0</v>
      </c>
      <c r="N158" s="1358">
        <f t="shared" si="32"/>
        <v>0</v>
      </c>
      <c r="O158" s="1358">
        <f t="shared" si="33"/>
        <v>0</v>
      </c>
    </row>
    <row r="159" spans="2:15" ht="12.75" customHeight="1" outlineLevel="3" x14ac:dyDescent="0.25">
      <c r="B159" s="1377" t="str">
        <f>+'FORMATO COSTEO C2'!C281</f>
        <v>2.2.4.2</v>
      </c>
      <c r="C159" s="1378" t="str">
        <f>+'FORMATO COSTEO C2'!B281</f>
        <v>Categoría de gasto</v>
      </c>
      <c r="D159" s="1388"/>
      <c r="E159" s="1388"/>
      <c r="F159" s="1380">
        <f>+'FORMATO COSTEO C2'!G281</f>
        <v>0</v>
      </c>
      <c r="G159" s="1380">
        <f>+'FORMATO COSTEO C2'!H281</f>
        <v>0</v>
      </c>
      <c r="H159" s="1380">
        <f>+'FORMATO COSTEO C2'!I281</f>
        <v>0</v>
      </c>
      <c r="I159" s="1380">
        <f>+'FORMATO COSTEO C2'!L281</f>
        <v>0</v>
      </c>
      <c r="J159" s="1380">
        <f>+'FORMATO COSTEO C2'!O281</f>
        <v>0</v>
      </c>
      <c r="K159" s="1380">
        <f>+'FORMATO COSTEO C2'!R281</f>
        <v>0</v>
      </c>
      <c r="L159" s="1380">
        <f>+'FORMATO COSTEO C2'!U281</f>
        <v>0</v>
      </c>
      <c r="M159" s="1381">
        <f>+'FORMATO COSTEO C2'!X281</f>
        <v>0</v>
      </c>
      <c r="N159" s="1358">
        <f t="shared" si="32"/>
        <v>0</v>
      </c>
      <c r="O159" s="1358">
        <f t="shared" si="33"/>
        <v>0</v>
      </c>
    </row>
    <row r="160" spans="2:15" ht="12.75" customHeight="1" outlineLevel="3" x14ac:dyDescent="0.25">
      <c r="B160" s="1377" t="str">
        <f>+'FORMATO COSTEO C2'!C287</f>
        <v>2.2.4.3</v>
      </c>
      <c r="C160" s="1378" t="str">
        <f>+'FORMATO COSTEO C2'!B287</f>
        <v>Categoría de gasto</v>
      </c>
      <c r="D160" s="1388"/>
      <c r="E160" s="1388"/>
      <c r="F160" s="1380">
        <f>+'FORMATO COSTEO C2'!G287</f>
        <v>0</v>
      </c>
      <c r="G160" s="1380">
        <f>+'FORMATO COSTEO C2'!H287</f>
        <v>0</v>
      </c>
      <c r="H160" s="1380">
        <f>+'FORMATO COSTEO C2'!I287</f>
        <v>0</v>
      </c>
      <c r="I160" s="1380">
        <f>+'FORMATO COSTEO C2'!L287</f>
        <v>0</v>
      </c>
      <c r="J160" s="1380">
        <f>+'FORMATO COSTEO C2'!O287</f>
        <v>0</v>
      </c>
      <c r="K160" s="1380">
        <f>+'FORMATO COSTEO C2'!R287</f>
        <v>0</v>
      </c>
      <c r="L160" s="1380">
        <f>+'FORMATO COSTEO C2'!U287</f>
        <v>0</v>
      </c>
      <c r="M160" s="1381">
        <f>+'FORMATO COSTEO C2'!X287</f>
        <v>0</v>
      </c>
      <c r="N160" s="1358">
        <f t="shared" si="32"/>
        <v>0</v>
      </c>
      <c r="O160" s="1358">
        <f t="shared" si="33"/>
        <v>0</v>
      </c>
    </row>
    <row r="161" spans="2:15" ht="12.75" customHeight="1" outlineLevel="3" x14ac:dyDescent="0.25">
      <c r="B161" s="1377" t="str">
        <f>+'FORMATO COSTEO C2'!C293</f>
        <v>2.2.4.4</v>
      </c>
      <c r="C161" s="1378" t="str">
        <f>+'FORMATO COSTEO C2'!B293</f>
        <v>Categoría de gasto</v>
      </c>
      <c r="D161" s="1388"/>
      <c r="E161" s="1388"/>
      <c r="F161" s="1380">
        <f>+'FORMATO COSTEO C2'!G293</f>
        <v>0</v>
      </c>
      <c r="G161" s="1380">
        <f>+'FORMATO COSTEO C2'!H293</f>
        <v>0</v>
      </c>
      <c r="H161" s="1380">
        <f>+'FORMATO COSTEO C2'!I293</f>
        <v>0</v>
      </c>
      <c r="I161" s="1380">
        <f>+'FORMATO COSTEO C2'!L293</f>
        <v>0</v>
      </c>
      <c r="J161" s="1380">
        <f>+'FORMATO COSTEO C2'!O293</f>
        <v>0</v>
      </c>
      <c r="K161" s="1380">
        <f>+'FORMATO COSTEO C2'!R293</f>
        <v>0</v>
      </c>
      <c r="L161" s="1380">
        <f>+'FORMATO COSTEO C2'!U293</f>
        <v>0</v>
      </c>
      <c r="M161" s="1381">
        <f>+'FORMATO COSTEO C2'!X293</f>
        <v>0</v>
      </c>
      <c r="N161" s="1358">
        <f t="shared" si="32"/>
        <v>0</v>
      </c>
      <c r="O161" s="1358">
        <f t="shared" si="33"/>
        <v>0</v>
      </c>
    </row>
    <row r="162" spans="2:15" ht="12.75" customHeight="1" outlineLevel="3" x14ac:dyDescent="0.25">
      <c r="B162" s="1382" t="str">
        <f>+'FORMATO COSTEO C2'!C299</f>
        <v>2.2.4.5</v>
      </c>
      <c r="C162" s="1383" t="str">
        <f>+'FORMATO COSTEO C2'!B299</f>
        <v>Categoría de gasto</v>
      </c>
      <c r="D162" s="1389"/>
      <c r="E162" s="1389"/>
      <c r="F162" s="1385">
        <f>+'FORMATO COSTEO C2'!G299</f>
        <v>0</v>
      </c>
      <c r="G162" s="1385">
        <f>+'FORMATO COSTEO C2'!H299</f>
        <v>0</v>
      </c>
      <c r="H162" s="1385">
        <f>+'FORMATO COSTEO C2'!I299</f>
        <v>0</v>
      </c>
      <c r="I162" s="1385">
        <f>+'FORMATO COSTEO C2'!L299</f>
        <v>0</v>
      </c>
      <c r="J162" s="1385">
        <f>+'FORMATO COSTEO C2'!O299</f>
        <v>0</v>
      </c>
      <c r="K162" s="1385">
        <f>+'FORMATO COSTEO C2'!R299</f>
        <v>0</v>
      </c>
      <c r="L162" s="1385">
        <f>+'FORMATO COSTEO C2'!U299</f>
        <v>0</v>
      </c>
      <c r="M162" s="1386">
        <f>+'FORMATO COSTEO C2'!X299</f>
        <v>0</v>
      </c>
      <c r="N162" s="1358">
        <f t="shared" si="32"/>
        <v>0</v>
      </c>
      <c r="O162" s="1358">
        <f t="shared" si="33"/>
        <v>0</v>
      </c>
    </row>
    <row r="163" spans="2:15" ht="12.75" customHeight="1" outlineLevel="3" x14ac:dyDescent="0.25">
      <c r="B163" s="1394" t="str">
        <f>+'FORMATO COSTEO C2'!C305</f>
        <v>2.2.5</v>
      </c>
      <c r="C163" s="1395">
        <f>+'FORMATO COSTEO C2'!B305</f>
        <v>0</v>
      </c>
      <c r="D163" s="1367" t="str">
        <f>+'FORMATO COSTEO C2'!D305</f>
        <v>Unidad medida</v>
      </c>
      <c r="E163" s="1406">
        <f>+'FORMATO COSTEO C2'!E305</f>
        <v>0</v>
      </c>
      <c r="F163" s="1369">
        <f t="shared" ref="F163:M163" si="37">SUM(F164:F168)</f>
        <v>0</v>
      </c>
      <c r="G163" s="1369">
        <f t="shared" si="37"/>
        <v>0</v>
      </c>
      <c r="H163" s="1369">
        <f t="shared" si="37"/>
        <v>0</v>
      </c>
      <c r="I163" s="1369">
        <f t="shared" si="37"/>
        <v>0</v>
      </c>
      <c r="J163" s="1369">
        <f t="shared" si="37"/>
        <v>0</v>
      </c>
      <c r="K163" s="1369">
        <f t="shared" si="37"/>
        <v>0</v>
      </c>
      <c r="L163" s="1369">
        <f>SUM(L164:L168)</f>
        <v>0</v>
      </c>
      <c r="M163" s="1370">
        <f t="shared" si="37"/>
        <v>0</v>
      </c>
      <c r="N163" s="1358">
        <f t="shared" si="32"/>
        <v>0</v>
      </c>
      <c r="O163" s="1358">
        <f t="shared" si="33"/>
        <v>0</v>
      </c>
    </row>
    <row r="164" spans="2:15" ht="12.75" customHeight="1" outlineLevel="3" x14ac:dyDescent="0.25">
      <c r="B164" s="1372" t="str">
        <f>+'FORMATO COSTEO C2'!C307</f>
        <v>2.2.5.1</v>
      </c>
      <c r="C164" s="1373" t="str">
        <f>+'FORMATO COSTEO C2'!B307</f>
        <v>Categoría de gasto</v>
      </c>
      <c r="D164" s="1387"/>
      <c r="E164" s="1387"/>
      <c r="F164" s="1375">
        <f>+'FORMATO COSTEO C2'!G307</f>
        <v>0</v>
      </c>
      <c r="G164" s="1375">
        <f>+'FORMATO COSTEO C2'!H307</f>
        <v>0</v>
      </c>
      <c r="H164" s="1375">
        <f>+'FORMATO COSTEO C2'!I307</f>
        <v>0</v>
      </c>
      <c r="I164" s="1375">
        <f>+'FORMATO COSTEO C2'!L307</f>
        <v>0</v>
      </c>
      <c r="J164" s="1375">
        <f>+'FORMATO COSTEO C2'!O307</f>
        <v>0</v>
      </c>
      <c r="K164" s="1375">
        <f>+'FORMATO COSTEO C2'!R307</f>
        <v>0</v>
      </c>
      <c r="L164" s="1375">
        <f>+'FORMATO COSTEO C2'!U307</f>
        <v>0</v>
      </c>
      <c r="M164" s="1376">
        <f>+'FORMATO COSTEO C2'!X307</f>
        <v>0</v>
      </c>
      <c r="N164" s="1358">
        <f t="shared" si="32"/>
        <v>0</v>
      </c>
      <c r="O164" s="1358">
        <f t="shared" si="33"/>
        <v>0</v>
      </c>
    </row>
    <row r="165" spans="2:15" ht="12.75" customHeight="1" outlineLevel="3" x14ac:dyDescent="0.25">
      <c r="B165" s="1377" t="str">
        <f>+'FORMATO COSTEO C2'!C313</f>
        <v>2.2.5.2</v>
      </c>
      <c r="C165" s="1378" t="str">
        <f>+'FORMATO COSTEO C2'!B313</f>
        <v>Categoría de gasto</v>
      </c>
      <c r="D165" s="1388"/>
      <c r="E165" s="1388"/>
      <c r="F165" s="1380">
        <f>+'FORMATO COSTEO C2'!G313</f>
        <v>0</v>
      </c>
      <c r="G165" s="1380">
        <f>+'FORMATO COSTEO C2'!H313</f>
        <v>0</v>
      </c>
      <c r="H165" s="1380">
        <f>+'FORMATO COSTEO C2'!I313</f>
        <v>0</v>
      </c>
      <c r="I165" s="1380">
        <f>+'FORMATO COSTEO C2'!L313</f>
        <v>0</v>
      </c>
      <c r="J165" s="1380">
        <f>+'FORMATO COSTEO C2'!O313</f>
        <v>0</v>
      </c>
      <c r="K165" s="1380">
        <f>+'FORMATO COSTEO C2'!R313</f>
        <v>0</v>
      </c>
      <c r="L165" s="1380">
        <f>+'FORMATO COSTEO C2'!U313</f>
        <v>0</v>
      </c>
      <c r="M165" s="1381">
        <f>+'FORMATO COSTEO C2'!X313</f>
        <v>0</v>
      </c>
      <c r="N165" s="1358">
        <f t="shared" si="32"/>
        <v>0</v>
      </c>
      <c r="O165" s="1358">
        <f t="shared" si="33"/>
        <v>0</v>
      </c>
    </row>
    <row r="166" spans="2:15" ht="12.75" customHeight="1" outlineLevel="3" x14ac:dyDescent="0.25">
      <c r="B166" s="1377" t="str">
        <f>+'FORMATO COSTEO C2'!C319</f>
        <v>2.2.5.3</v>
      </c>
      <c r="C166" s="1378" t="str">
        <f>+'FORMATO COSTEO C2'!B319</f>
        <v>Categoría de gasto</v>
      </c>
      <c r="D166" s="1388"/>
      <c r="E166" s="1388"/>
      <c r="F166" s="1380">
        <f>+'FORMATO COSTEO C2'!G319</f>
        <v>0</v>
      </c>
      <c r="G166" s="1380">
        <f>+'FORMATO COSTEO C2'!H319</f>
        <v>0</v>
      </c>
      <c r="H166" s="1380">
        <f>+'FORMATO COSTEO C2'!I319</f>
        <v>0</v>
      </c>
      <c r="I166" s="1380">
        <f>+'FORMATO COSTEO C2'!L319</f>
        <v>0</v>
      </c>
      <c r="J166" s="1380">
        <f>+'FORMATO COSTEO C2'!O319</f>
        <v>0</v>
      </c>
      <c r="K166" s="1380">
        <f>+'FORMATO COSTEO C2'!R319</f>
        <v>0</v>
      </c>
      <c r="L166" s="1380">
        <f>+'FORMATO COSTEO C2'!U319</f>
        <v>0</v>
      </c>
      <c r="M166" s="1381">
        <f>+'FORMATO COSTEO C2'!X319</f>
        <v>0</v>
      </c>
      <c r="N166" s="1358">
        <f t="shared" si="32"/>
        <v>0</v>
      </c>
      <c r="O166" s="1358">
        <f t="shared" si="33"/>
        <v>0</v>
      </c>
    </row>
    <row r="167" spans="2:15" ht="12.75" customHeight="1" outlineLevel="3" x14ac:dyDescent="0.25">
      <c r="B167" s="1377" t="str">
        <f>+'FORMATO COSTEO C2'!C325</f>
        <v>2.2.5.4</v>
      </c>
      <c r="C167" s="1378" t="str">
        <f>+'FORMATO COSTEO C2'!B325</f>
        <v>Categoría de gasto</v>
      </c>
      <c r="D167" s="1388"/>
      <c r="E167" s="1388"/>
      <c r="F167" s="1380">
        <f>+'FORMATO COSTEO C2'!G325</f>
        <v>0</v>
      </c>
      <c r="G167" s="1380">
        <f>+'FORMATO COSTEO C2'!H325</f>
        <v>0</v>
      </c>
      <c r="H167" s="1380">
        <f>+'FORMATO COSTEO C2'!I325</f>
        <v>0</v>
      </c>
      <c r="I167" s="1380">
        <f>+'FORMATO COSTEO C2'!L325</f>
        <v>0</v>
      </c>
      <c r="J167" s="1380">
        <f>+'FORMATO COSTEO C2'!O325</f>
        <v>0</v>
      </c>
      <c r="K167" s="1380">
        <f>+'FORMATO COSTEO C2'!R325</f>
        <v>0</v>
      </c>
      <c r="L167" s="1380">
        <f>+'FORMATO COSTEO C2'!U325</f>
        <v>0</v>
      </c>
      <c r="M167" s="1381">
        <f>+'FORMATO COSTEO C2'!X325</f>
        <v>0</v>
      </c>
      <c r="N167" s="1358">
        <f t="shared" si="32"/>
        <v>0</v>
      </c>
      <c r="O167" s="1358">
        <f t="shared" si="33"/>
        <v>0</v>
      </c>
    </row>
    <row r="168" spans="2:15" ht="12.75" customHeight="1" outlineLevel="3" x14ac:dyDescent="0.25">
      <c r="B168" s="1382" t="str">
        <f>+'FORMATO COSTEO C2'!C331</f>
        <v>2.2.5.5</v>
      </c>
      <c r="C168" s="1383" t="str">
        <f>+'FORMATO COSTEO C2'!B331</f>
        <v>Categoría de gasto</v>
      </c>
      <c r="D168" s="1389"/>
      <c r="E168" s="1389"/>
      <c r="F168" s="1385">
        <f>+'FORMATO COSTEO C2'!G331</f>
        <v>0</v>
      </c>
      <c r="G168" s="1385">
        <f>+'FORMATO COSTEO C2'!H331</f>
        <v>0</v>
      </c>
      <c r="H168" s="1385">
        <f>+'FORMATO COSTEO C2'!I331</f>
        <v>0</v>
      </c>
      <c r="I168" s="1385">
        <f>+'FORMATO COSTEO C2'!L331</f>
        <v>0</v>
      </c>
      <c r="J168" s="1385">
        <f>+'FORMATO COSTEO C2'!O331</f>
        <v>0</v>
      </c>
      <c r="K168" s="1385">
        <f>+'FORMATO COSTEO C2'!R331</f>
        <v>0</v>
      </c>
      <c r="L168" s="1385">
        <f>+'FORMATO COSTEO C2'!U331</f>
        <v>0</v>
      </c>
      <c r="M168" s="1386">
        <f>+'FORMATO COSTEO C2'!X331</f>
        <v>0</v>
      </c>
      <c r="N168" s="1358">
        <f t="shared" si="32"/>
        <v>0</v>
      </c>
      <c r="O168" s="1358">
        <f t="shared" si="33"/>
        <v>0</v>
      </c>
    </row>
    <row r="169" spans="2:15" ht="12.75" customHeight="1" outlineLevel="3" x14ac:dyDescent="0.25">
      <c r="B169" s="1407">
        <f>+'FORMATO COSTEO C2'!C338</f>
        <v>2.2999999999999998</v>
      </c>
      <c r="C169" s="1408">
        <f>+'FORMATO COSTEO C2'!D338</f>
        <v>0</v>
      </c>
      <c r="D169" s="1361"/>
      <c r="E169" s="1361"/>
      <c r="F169" s="1362">
        <f t="shared" ref="F169:M169" si="38">+F170+F176+F182+F188+F194</f>
        <v>0</v>
      </c>
      <c r="G169" s="1362">
        <f t="shared" si="38"/>
        <v>0</v>
      </c>
      <c r="H169" s="1362">
        <f t="shared" si="38"/>
        <v>0</v>
      </c>
      <c r="I169" s="1362">
        <f t="shared" si="38"/>
        <v>0</v>
      </c>
      <c r="J169" s="1362">
        <f t="shared" si="38"/>
        <v>0</v>
      </c>
      <c r="K169" s="1362">
        <f t="shared" si="38"/>
        <v>0</v>
      </c>
      <c r="L169" s="1362">
        <f>+L170+L176+L182+L188+L194</f>
        <v>0</v>
      </c>
      <c r="M169" s="1363">
        <f t="shared" si="38"/>
        <v>0</v>
      </c>
      <c r="N169" s="1358">
        <f t="shared" si="32"/>
        <v>0</v>
      </c>
      <c r="O169" s="1358">
        <f t="shared" si="33"/>
        <v>0</v>
      </c>
    </row>
    <row r="170" spans="2:15" ht="12.75" customHeight="1" outlineLevel="3" x14ac:dyDescent="0.25">
      <c r="B170" s="1394" t="str">
        <f>+'FORMATO COSTEO C2'!C339</f>
        <v>2.3.1</v>
      </c>
      <c r="C170" s="1395">
        <f>+'FORMATO COSTEO C2'!B339</f>
        <v>0</v>
      </c>
      <c r="D170" s="1367" t="str">
        <f>+'FORMATO COSTEO C2'!D339</f>
        <v>Unidad medida</v>
      </c>
      <c r="E170" s="1367">
        <f>+'FORMATO COSTEO C2'!E339</f>
        <v>0</v>
      </c>
      <c r="F170" s="1369">
        <f t="shared" ref="F170:M170" si="39">SUM(F171:F175)</f>
        <v>0</v>
      </c>
      <c r="G170" s="1369">
        <f t="shared" si="39"/>
        <v>0</v>
      </c>
      <c r="H170" s="1369">
        <f t="shared" si="39"/>
        <v>0</v>
      </c>
      <c r="I170" s="1369">
        <f t="shared" si="39"/>
        <v>0</v>
      </c>
      <c r="J170" s="1369">
        <f t="shared" si="39"/>
        <v>0</v>
      </c>
      <c r="K170" s="1369">
        <f t="shared" si="39"/>
        <v>0</v>
      </c>
      <c r="L170" s="1369">
        <f>SUM(L171:L175)</f>
        <v>0</v>
      </c>
      <c r="M170" s="1370">
        <f t="shared" si="39"/>
        <v>0</v>
      </c>
      <c r="N170" s="1358">
        <f t="shared" si="32"/>
        <v>0</v>
      </c>
      <c r="O170" s="1358">
        <f t="shared" si="33"/>
        <v>0</v>
      </c>
    </row>
    <row r="171" spans="2:15" ht="12.75" customHeight="1" outlineLevel="3" x14ac:dyDescent="0.25">
      <c r="B171" s="1372" t="str">
        <f>+'FORMATO COSTEO C2'!C341</f>
        <v>2.3.1.1</v>
      </c>
      <c r="C171" s="1373" t="str">
        <f>+'FORMATO COSTEO C2'!B341</f>
        <v>Categoría de gasto</v>
      </c>
      <c r="D171" s="1374"/>
      <c r="E171" s="1374"/>
      <c r="F171" s="1400">
        <f>+'FORMATO COSTEO C2'!G341</f>
        <v>0</v>
      </c>
      <c r="G171" s="1400">
        <f>+'FORMATO COSTEO C2'!H341</f>
        <v>0</v>
      </c>
      <c r="H171" s="1400">
        <f>+'FORMATO COSTEO C2'!I341</f>
        <v>0</v>
      </c>
      <c r="I171" s="1400">
        <f>+'FORMATO COSTEO C2'!L341</f>
        <v>0</v>
      </c>
      <c r="J171" s="1400">
        <f>+'FORMATO COSTEO C2'!O341</f>
        <v>0</v>
      </c>
      <c r="K171" s="1400">
        <f>+'FORMATO COSTEO C2'!R341</f>
        <v>0</v>
      </c>
      <c r="L171" s="1400">
        <f>+'FORMATO COSTEO C2'!U341</f>
        <v>0</v>
      </c>
      <c r="M171" s="1401">
        <f>+'FORMATO COSTEO C2'!X341</f>
        <v>0</v>
      </c>
      <c r="N171" s="1358">
        <f t="shared" si="32"/>
        <v>0</v>
      </c>
      <c r="O171" s="1358">
        <f t="shared" si="33"/>
        <v>0</v>
      </c>
    </row>
    <row r="172" spans="2:15" ht="12.75" customHeight="1" outlineLevel="3" x14ac:dyDescent="0.25">
      <c r="B172" s="1377" t="str">
        <f>+'FORMATO COSTEO C2'!C347</f>
        <v>2.3.1.2</v>
      </c>
      <c r="C172" s="1378" t="str">
        <f>+'FORMATO COSTEO C2'!B347</f>
        <v>Categoría de gasto</v>
      </c>
      <c r="D172" s="1379"/>
      <c r="E172" s="1379"/>
      <c r="F172" s="1402">
        <f>+'FORMATO COSTEO C2'!G347</f>
        <v>0</v>
      </c>
      <c r="G172" s="1402">
        <f>+'FORMATO COSTEO C2'!H347</f>
        <v>0</v>
      </c>
      <c r="H172" s="1402">
        <f>+'FORMATO COSTEO C2'!I347</f>
        <v>0</v>
      </c>
      <c r="I172" s="1402">
        <f>+'FORMATO COSTEO C2'!L347</f>
        <v>0</v>
      </c>
      <c r="J172" s="1402">
        <f>+'FORMATO COSTEO C2'!O347</f>
        <v>0</v>
      </c>
      <c r="K172" s="1402">
        <f>+'FORMATO COSTEO C2'!R347</f>
        <v>0</v>
      </c>
      <c r="L172" s="1402">
        <f>+'FORMATO COSTEO C2'!U347</f>
        <v>0</v>
      </c>
      <c r="M172" s="1403">
        <f>+'FORMATO COSTEO C2'!X347</f>
        <v>0</v>
      </c>
      <c r="N172" s="1358">
        <f t="shared" si="32"/>
        <v>0</v>
      </c>
      <c r="O172" s="1358">
        <f t="shared" si="33"/>
        <v>0</v>
      </c>
    </row>
    <row r="173" spans="2:15" ht="12.75" customHeight="1" outlineLevel="3" x14ac:dyDescent="0.25">
      <c r="B173" s="1377" t="str">
        <f>+'FORMATO COSTEO C2'!C353</f>
        <v>2.3.1.3</v>
      </c>
      <c r="C173" s="1378" t="str">
        <f>+'FORMATO COSTEO C2'!B353</f>
        <v>Categoría de gasto</v>
      </c>
      <c r="D173" s="1379"/>
      <c r="E173" s="1379"/>
      <c r="F173" s="1402">
        <f>+'FORMATO COSTEO C2'!G353</f>
        <v>0</v>
      </c>
      <c r="G173" s="1402">
        <f>+'FORMATO COSTEO C2'!H353</f>
        <v>0</v>
      </c>
      <c r="H173" s="1402">
        <f>+'FORMATO COSTEO C2'!I353</f>
        <v>0</v>
      </c>
      <c r="I173" s="1402">
        <f>+'FORMATO COSTEO C2'!L353</f>
        <v>0</v>
      </c>
      <c r="J173" s="1402">
        <f>+'FORMATO COSTEO C2'!O353</f>
        <v>0</v>
      </c>
      <c r="K173" s="1402">
        <f>+'FORMATO COSTEO C2'!R353</f>
        <v>0</v>
      </c>
      <c r="L173" s="1402">
        <f>+'FORMATO COSTEO C2'!U353</f>
        <v>0</v>
      </c>
      <c r="M173" s="1403">
        <f>+'FORMATO COSTEO C2'!X353</f>
        <v>0</v>
      </c>
      <c r="N173" s="1358">
        <f t="shared" si="32"/>
        <v>0</v>
      </c>
      <c r="O173" s="1358">
        <f t="shared" si="33"/>
        <v>0</v>
      </c>
    </row>
    <row r="174" spans="2:15" ht="12.75" customHeight="1" outlineLevel="3" x14ac:dyDescent="0.25">
      <c r="B174" s="1377" t="str">
        <f>+'FORMATO COSTEO C2'!C359</f>
        <v>2.3.1.4</v>
      </c>
      <c r="C174" s="1378" t="str">
        <f>+'FORMATO COSTEO C2'!B359</f>
        <v>Categoría de gasto</v>
      </c>
      <c r="D174" s="1379"/>
      <c r="E174" s="1379"/>
      <c r="F174" s="1402">
        <f>+'FORMATO COSTEO C2'!G359</f>
        <v>0</v>
      </c>
      <c r="G174" s="1402">
        <f>+'FORMATO COSTEO C2'!H359</f>
        <v>0</v>
      </c>
      <c r="H174" s="1402">
        <f>+'FORMATO COSTEO C2'!I359</f>
        <v>0</v>
      </c>
      <c r="I174" s="1402">
        <f>+'FORMATO COSTEO C2'!L359</f>
        <v>0</v>
      </c>
      <c r="J174" s="1402">
        <f>+'FORMATO COSTEO C2'!O359</f>
        <v>0</v>
      </c>
      <c r="K174" s="1402">
        <f>+'FORMATO COSTEO C2'!R359</f>
        <v>0</v>
      </c>
      <c r="L174" s="1402">
        <f>+'FORMATO COSTEO C2'!U359</f>
        <v>0</v>
      </c>
      <c r="M174" s="1403">
        <f>+'FORMATO COSTEO C2'!X359</f>
        <v>0</v>
      </c>
      <c r="N174" s="1358">
        <f t="shared" si="32"/>
        <v>0</v>
      </c>
      <c r="O174" s="1358">
        <f t="shared" si="33"/>
        <v>0</v>
      </c>
    </row>
    <row r="175" spans="2:15" ht="12.75" customHeight="1" outlineLevel="3" x14ac:dyDescent="0.25">
      <c r="B175" s="1382" t="str">
        <f>+'FORMATO COSTEO C2'!C365</f>
        <v>2.3.1.5</v>
      </c>
      <c r="C175" s="1383" t="str">
        <f>+'FORMATO COSTEO C2'!B365</f>
        <v>Categoría de gasto</v>
      </c>
      <c r="D175" s="1384"/>
      <c r="E175" s="1384"/>
      <c r="F175" s="1404">
        <f>+'FORMATO COSTEO C2'!G365</f>
        <v>0</v>
      </c>
      <c r="G175" s="1404">
        <f>+'FORMATO COSTEO C2'!H365</f>
        <v>0</v>
      </c>
      <c r="H175" s="1404">
        <f>+'FORMATO COSTEO C2'!I365</f>
        <v>0</v>
      </c>
      <c r="I175" s="1404">
        <f>+'FORMATO COSTEO C2'!L365</f>
        <v>0</v>
      </c>
      <c r="J175" s="1404">
        <f>+'FORMATO COSTEO C2'!O365</f>
        <v>0</v>
      </c>
      <c r="K175" s="1404">
        <f>+'FORMATO COSTEO C2'!R365</f>
        <v>0</v>
      </c>
      <c r="L175" s="1404">
        <f>+'FORMATO COSTEO C2'!U365</f>
        <v>0</v>
      </c>
      <c r="M175" s="1405">
        <f>+'FORMATO COSTEO C2'!X365</f>
        <v>0</v>
      </c>
      <c r="N175" s="1358">
        <f t="shared" si="32"/>
        <v>0</v>
      </c>
      <c r="O175" s="1358">
        <f t="shared" si="33"/>
        <v>0</v>
      </c>
    </row>
    <row r="176" spans="2:15" ht="12.75" customHeight="1" outlineLevel="3" x14ac:dyDescent="0.25">
      <c r="B176" s="1394" t="str">
        <f>+'FORMATO COSTEO C2'!C371</f>
        <v>2.3.2</v>
      </c>
      <c r="C176" s="1395">
        <f>+'FORMATO COSTEO C2'!B371</f>
        <v>0</v>
      </c>
      <c r="D176" s="1367" t="str">
        <f>+'FORMATO COSTEO C2'!D371</f>
        <v>Unidad medida</v>
      </c>
      <c r="E176" s="1396">
        <f>+'FORMATO COSTEO C2'!E371</f>
        <v>0</v>
      </c>
      <c r="F176" s="1369">
        <f t="shared" ref="F176:M176" si="40">SUM(F177:F181)</f>
        <v>0</v>
      </c>
      <c r="G176" s="1369">
        <f t="shared" si="40"/>
        <v>0</v>
      </c>
      <c r="H176" s="1369">
        <f t="shared" si="40"/>
        <v>0</v>
      </c>
      <c r="I176" s="1369">
        <f t="shared" si="40"/>
        <v>0</v>
      </c>
      <c r="J176" s="1369">
        <f t="shared" si="40"/>
        <v>0</v>
      </c>
      <c r="K176" s="1369">
        <f t="shared" si="40"/>
        <v>0</v>
      </c>
      <c r="L176" s="1369">
        <f>SUM(L177:L181)</f>
        <v>0</v>
      </c>
      <c r="M176" s="1370">
        <f t="shared" si="40"/>
        <v>0</v>
      </c>
      <c r="N176" s="1358">
        <f t="shared" si="32"/>
        <v>0</v>
      </c>
      <c r="O176" s="1358">
        <f t="shared" si="33"/>
        <v>0</v>
      </c>
    </row>
    <row r="177" spans="2:15" ht="12.75" customHeight="1" outlineLevel="3" x14ac:dyDescent="0.25">
      <c r="B177" s="1372" t="str">
        <f>+'FORMATO COSTEO C2'!C373</f>
        <v>2.3.2.1</v>
      </c>
      <c r="C177" s="1373" t="str">
        <f>+'FORMATO COSTEO C2'!B373</f>
        <v>Categoría de gasto</v>
      </c>
      <c r="D177" s="1387"/>
      <c r="E177" s="1387"/>
      <c r="F177" s="1400">
        <f>+'FORMATO COSTEO C2'!G373</f>
        <v>0</v>
      </c>
      <c r="G177" s="1400">
        <f>+'FORMATO COSTEO C2'!H373</f>
        <v>0</v>
      </c>
      <c r="H177" s="1400">
        <f>+'FORMATO COSTEO C2'!I373</f>
        <v>0</v>
      </c>
      <c r="I177" s="1400">
        <f>+'FORMATO COSTEO C2'!L373</f>
        <v>0</v>
      </c>
      <c r="J177" s="1400">
        <f>+'FORMATO COSTEO C2'!O373</f>
        <v>0</v>
      </c>
      <c r="K177" s="1400">
        <f>+'FORMATO COSTEO C2'!R373</f>
        <v>0</v>
      </c>
      <c r="L177" s="1400">
        <f>+'FORMATO COSTEO C2'!U373</f>
        <v>0</v>
      </c>
      <c r="M177" s="1401">
        <f>+'FORMATO COSTEO C2'!X373</f>
        <v>0</v>
      </c>
      <c r="N177" s="1358">
        <f t="shared" si="32"/>
        <v>0</v>
      </c>
      <c r="O177" s="1358">
        <f t="shared" si="33"/>
        <v>0</v>
      </c>
    </row>
    <row r="178" spans="2:15" ht="12.75" customHeight="1" outlineLevel="3" x14ac:dyDescent="0.25">
      <c r="B178" s="1377" t="str">
        <f>+'FORMATO COSTEO C2'!C379</f>
        <v>2.3.2.2</v>
      </c>
      <c r="C178" s="1378" t="str">
        <f>+'FORMATO COSTEO C2'!B379</f>
        <v>Categoría de gasto</v>
      </c>
      <c r="D178" s="1388"/>
      <c r="E178" s="1388"/>
      <c r="F178" s="1402">
        <f>+'FORMATO COSTEO C2'!G379</f>
        <v>0</v>
      </c>
      <c r="G178" s="1402">
        <f>+'FORMATO COSTEO C2'!H379</f>
        <v>0</v>
      </c>
      <c r="H178" s="1402">
        <f>+'FORMATO COSTEO C2'!I379</f>
        <v>0</v>
      </c>
      <c r="I178" s="1402">
        <f>+'FORMATO COSTEO C2'!L379</f>
        <v>0</v>
      </c>
      <c r="J178" s="1402">
        <f>+'FORMATO COSTEO C2'!O379</f>
        <v>0</v>
      </c>
      <c r="K178" s="1402">
        <f>+'FORMATO COSTEO C2'!R379</f>
        <v>0</v>
      </c>
      <c r="L178" s="1402">
        <f>+'FORMATO COSTEO C2'!U379</f>
        <v>0</v>
      </c>
      <c r="M178" s="1403">
        <f>+'FORMATO COSTEO C2'!X379</f>
        <v>0</v>
      </c>
      <c r="N178" s="1358">
        <f t="shared" si="32"/>
        <v>0</v>
      </c>
      <c r="O178" s="1358">
        <f t="shared" si="33"/>
        <v>0</v>
      </c>
    </row>
    <row r="179" spans="2:15" ht="12.75" customHeight="1" outlineLevel="3" x14ac:dyDescent="0.25">
      <c r="B179" s="1377" t="str">
        <f>+'FORMATO COSTEO C2'!C385</f>
        <v>2.3.2.3</v>
      </c>
      <c r="C179" s="1378" t="str">
        <f>+'FORMATO COSTEO C2'!B385</f>
        <v>Categoría de gasto</v>
      </c>
      <c r="D179" s="1388"/>
      <c r="E179" s="1388"/>
      <c r="F179" s="1402">
        <f>+'FORMATO COSTEO C2'!G385</f>
        <v>0</v>
      </c>
      <c r="G179" s="1402">
        <f>+'FORMATO COSTEO C2'!H385</f>
        <v>0</v>
      </c>
      <c r="H179" s="1402">
        <f>+'FORMATO COSTEO C2'!I385</f>
        <v>0</v>
      </c>
      <c r="I179" s="1402">
        <f>+'FORMATO COSTEO C2'!L385</f>
        <v>0</v>
      </c>
      <c r="J179" s="1402">
        <f>+'FORMATO COSTEO C2'!O385</f>
        <v>0</v>
      </c>
      <c r="K179" s="1402">
        <f>+'FORMATO COSTEO C2'!R385</f>
        <v>0</v>
      </c>
      <c r="L179" s="1402">
        <f>+'FORMATO COSTEO C2'!U385</f>
        <v>0</v>
      </c>
      <c r="M179" s="1403">
        <f>+'FORMATO COSTEO C2'!X385</f>
        <v>0</v>
      </c>
      <c r="N179" s="1358">
        <f t="shared" si="32"/>
        <v>0</v>
      </c>
      <c r="O179" s="1358">
        <f t="shared" si="33"/>
        <v>0</v>
      </c>
    </row>
    <row r="180" spans="2:15" ht="12.75" customHeight="1" outlineLevel="3" x14ac:dyDescent="0.25">
      <c r="B180" s="1377" t="str">
        <f>+'FORMATO COSTEO C2'!C391</f>
        <v>2.3.2.4</v>
      </c>
      <c r="C180" s="1378" t="str">
        <f>+'FORMATO COSTEO C2'!B391</f>
        <v>Categoría de gasto</v>
      </c>
      <c r="D180" s="1388"/>
      <c r="E180" s="1388"/>
      <c r="F180" s="1402">
        <f>+'FORMATO COSTEO C2'!G391</f>
        <v>0</v>
      </c>
      <c r="G180" s="1402">
        <f>+'FORMATO COSTEO C2'!H391</f>
        <v>0</v>
      </c>
      <c r="H180" s="1402">
        <f>+'FORMATO COSTEO C2'!I391</f>
        <v>0</v>
      </c>
      <c r="I180" s="1402">
        <f>+'FORMATO COSTEO C2'!L391</f>
        <v>0</v>
      </c>
      <c r="J180" s="1402">
        <f>+'FORMATO COSTEO C2'!O391</f>
        <v>0</v>
      </c>
      <c r="K180" s="1402">
        <f>+'FORMATO COSTEO C2'!R391</f>
        <v>0</v>
      </c>
      <c r="L180" s="1402">
        <f>+'FORMATO COSTEO C2'!U391</f>
        <v>0</v>
      </c>
      <c r="M180" s="1403">
        <f>+'FORMATO COSTEO C2'!X391</f>
        <v>0</v>
      </c>
      <c r="N180" s="1358">
        <f t="shared" si="32"/>
        <v>0</v>
      </c>
      <c r="O180" s="1358">
        <f t="shared" si="33"/>
        <v>0</v>
      </c>
    </row>
    <row r="181" spans="2:15" ht="12.75" customHeight="1" outlineLevel="3" x14ac:dyDescent="0.25">
      <c r="B181" s="1382" t="str">
        <f>+'FORMATO COSTEO C2'!C397</f>
        <v>2.3.2.5</v>
      </c>
      <c r="C181" s="1383" t="str">
        <f>+'FORMATO COSTEO C2'!B397</f>
        <v>Categoría de gasto</v>
      </c>
      <c r="D181" s="1389"/>
      <c r="E181" s="1389"/>
      <c r="F181" s="1404">
        <f>+'FORMATO COSTEO C2'!G397</f>
        <v>0</v>
      </c>
      <c r="G181" s="1404">
        <f>+'FORMATO COSTEO C2'!H397</f>
        <v>0</v>
      </c>
      <c r="H181" s="1404">
        <f>+'FORMATO COSTEO C2'!I397</f>
        <v>0</v>
      </c>
      <c r="I181" s="1404">
        <f>+'FORMATO COSTEO C2'!L397</f>
        <v>0</v>
      </c>
      <c r="J181" s="1404">
        <f>+'FORMATO COSTEO C2'!O397</f>
        <v>0</v>
      </c>
      <c r="K181" s="1404">
        <f>+'FORMATO COSTEO C2'!R397</f>
        <v>0</v>
      </c>
      <c r="L181" s="1404">
        <f>+'FORMATO COSTEO C2'!U397</f>
        <v>0</v>
      </c>
      <c r="M181" s="1405">
        <f>+'FORMATO COSTEO C2'!X397</f>
        <v>0</v>
      </c>
      <c r="N181" s="1358">
        <f t="shared" si="32"/>
        <v>0</v>
      </c>
      <c r="O181" s="1358">
        <f t="shared" si="33"/>
        <v>0</v>
      </c>
    </row>
    <row r="182" spans="2:15" ht="12.75" customHeight="1" outlineLevel="3" x14ac:dyDescent="0.25">
      <c r="B182" s="1394" t="str">
        <f>+'FORMATO COSTEO C2'!C403</f>
        <v>2.3.3</v>
      </c>
      <c r="C182" s="1395">
        <f>+'FORMATO COSTEO C2'!B403</f>
        <v>0</v>
      </c>
      <c r="D182" s="1367" t="str">
        <f>+'FORMATO COSTEO C2'!D403</f>
        <v>Unidad medida</v>
      </c>
      <c r="E182" s="1396">
        <f>+'FORMATO COSTEO C2'!E403</f>
        <v>0</v>
      </c>
      <c r="F182" s="1369">
        <f t="shared" ref="F182:M182" si="41">SUM(F183:F187)</f>
        <v>0</v>
      </c>
      <c r="G182" s="1369">
        <f t="shared" si="41"/>
        <v>0</v>
      </c>
      <c r="H182" s="1369">
        <f t="shared" si="41"/>
        <v>0</v>
      </c>
      <c r="I182" s="1369">
        <f t="shared" si="41"/>
        <v>0</v>
      </c>
      <c r="J182" s="1369">
        <f t="shared" si="41"/>
        <v>0</v>
      </c>
      <c r="K182" s="1369">
        <f t="shared" si="41"/>
        <v>0</v>
      </c>
      <c r="L182" s="1369">
        <f>SUM(L183:L187)</f>
        <v>0</v>
      </c>
      <c r="M182" s="1370">
        <f t="shared" si="41"/>
        <v>0</v>
      </c>
      <c r="N182" s="1358">
        <f t="shared" si="32"/>
        <v>0</v>
      </c>
      <c r="O182" s="1358">
        <f t="shared" si="33"/>
        <v>0</v>
      </c>
    </row>
    <row r="183" spans="2:15" ht="12.75" customHeight="1" outlineLevel="3" x14ac:dyDescent="0.25">
      <c r="B183" s="1372" t="str">
        <f>+'FORMATO COSTEO C2'!C405</f>
        <v>2.3.3.1</v>
      </c>
      <c r="C183" s="1373" t="str">
        <f>+'FORMATO COSTEO C2'!B405</f>
        <v>Categoría de gasto</v>
      </c>
      <c r="D183" s="1387"/>
      <c r="E183" s="1387"/>
      <c r="F183" s="1375">
        <f>+'FORMATO COSTEO C2'!G405</f>
        <v>0</v>
      </c>
      <c r="G183" s="1375">
        <f>+'FORMATO COSTEO C2'!H405</f>
        <v>0</v>
      </c>
      <c r="H183" s="1375">
        <f>+'FORMATO COSTEO C2'!I405</f>
        <v>0</v>
      </c>
      <c r="I183" s="1375">
        <f>+'FORMATO COSTEO C2'!L405</f>
        <v>0</v>
      </c>
      <c r="J183" s="1375">
        <f>+'FORMATO COSTEO C2'!O405</f>
        <v>0</v>
      </c>
      <c r="K183" s="1375">
        <f>+'FORMATO COSTEO C2'!R405</f>
        <v>0</v>
      </c>
      <c r="L183" s="1375">
        <f>+'FORMATO COSTEO C2'!U405</f>
        <v>0</v>
      </c>
      <c r="M183" s="1376">
        <f>+'FORMATO COSTEO C2'!X405</f>
        <v>0</v>
      </c>
      <c r="N183" s="1358">
        <f t="shared" si="32"/>
        <v>0</v>
      </c>
      <c r="O183" s="1358">
        <f t="shared" si="33"/>
        <v>0</v>
      </c>
    </row>
    <row r="184" spans="2:15" ht="12.75" customHeight="1" outlineLevel="3" x14ac:dyDescent="0.25">
      <c r="B184" s="1377" t="str">
        <f>+'FORMATO COSTEO C2'!C411</f>
        <v>2.3.3.2</v>
      </c>
      <c r="C184" s="1378" t="str">
        <f>+'FORMATO COSTEO C2'!B411</f>
        <v>Categoría de gasto</v>
      </c>
      <c r="D184" s="1388"/>
      <c r="E184" s="1388"/>
      <c r="F184" s="1380">
        <f>+'FORMATO COSTEO C2'!G411</f>
        <v>0</v>
      </c>
      <c r="G184" s="1380">
        <f>+'FORMATO COSTEO C2'!H411</f>
        <v>0</v>
      </c>
      <c r="H184" s="1380">
        <f>+'FORMATO COSTEO C2'!I411</f>
        <v>0</v>
      </c>
      <c r="I184" s="1380">
        <f>+'FORMATO COSTEO C2'!L411</f>
        <v>0</v>
      </c>
      <c r="J184" s="1380">
        <f>+'FORMATO COSTEO C2'!O411</f>
        <v>0</v>
      </c>
      <c r="K184" s="1380">
        <f>+'FORMATO COSTEO C2'!R411</f>
        <v>0</v>
      </c>
      <c r="L184" s="1380">
        <f>+'FORMATO COSTEO C2'!U411</f>
        <v>0</v>
      </c>
      <c r="M184" s="1381">
        <f>+'FORMATO COSTEO C2'!X411</f>
        <v>0</v>
      </c>
      <c r="N184" s="1358">
        <f t="shared" si="32"/>
        <v>0</v>
      </c>
      <c r="O184" s="1358">
        <f t="shared" si="33"/>
        <v>0</v>
      </c>
    </row>
    <row r="185" spans="2:15" ht="12.75" customHeight="1" outlineLevel="3" x14ac:dyDescent="0.25">
      <c r="B185" s="1377" t="str">
        <f>+'FORMATO COSTEO C2'!C417</f>
        <v>2.3.3.3</v>
      </c>
      <c r="C185" s="1378" t="str">
        <f>+'FORMATO COSTEO C2'!B417</f>
        <v>Categoría de gasto</v>
      </c>
      <c r="D185" s="1388"/>
      <c r="E185" s="1388"/>
      <c r="F185" s="1380">
        <f>+'FORMATO COSTEO C2'!G417</f>
        <v>0</v>
      </c>
      <c r="G185" s="1380">
        <f>+'FORMATO COSTEO C2'!H417</f>
        <v>0</v>
      </c>
      <c r="H185" s="1380">
        <f>+'FORMATO COSTEO C2'!I417</f>
        <v>0</v>
      </c>
      <c r="I185" s="1380">
        <f>+'FORMATO COSTEO C2'!L417</f>
        <v>0</v>
      </c>
      <c r="J185" s="1380">
        <f>+'FORMATO COSTEO C2'!O417</f>
        <v>0</v>
      </c>
      <c r="K185" s="1380">
        <f>+'FORMATO COSTEO C2'!R417</f>
        <v>0</v>
      </c>
      <c r="L185" s="1380">
        <f>+'FORMATO COSTEO C2'!U417</f>
        <v>0</v>
      </c>
      <c r="M185" s="1381">
        <f>+'FORMATO COSTEO C2'!X417</f>
        <v>0</v>
      </c>
      <c r="N185" s="1358">
        <f t="shared" si="32"/>
        <v>0</v>
      </c>
      <c r="O185" s="1358">
        <f t="shared" si="33"/>
        <v>0</v>
      </c>
    </row>
    <row r="186" spans="2:15" ht="12.75" customHeight="1" outlineLevel="3" x14ac:dyDescent="0.25">
      <c r="B186" s="1377" t="str">
        <f>+'FORMATO COSTEO C2'!C423</f>
        <v>2.3.3.4</v>
      </c>
      <c r="C186" s="1378" t="str">
        <f>+'FORMATO COSTEO C2'!B423</f>
        <v>Categoría de gasto</v>
      </c>
      <c r="D186" s="1388"/>
      <c r="E186" s="1388"/>
      <c r="F186" s="1380">
        <f>+'FORMATO COSTEO C2'!G423</f>
        <v>0</v>
      </c>
      <c r="G186" s="1380">
        <f>+'FORMATO COSTEO C2'!H423</f>
        <v>0</v>
      </c>
      <c r="H186" s="1380">
        <f>+'FORMATO COSTEO C2'!I423</f>
        <v>0</v>
      </c>
      <c r="I186" s="1380">
        <f>+'FORMATO COSTEO C2'!L423</f>
        <v>0</v>
      </c>
      <c r="J186" s="1380">
        <f>+'FORMATO COSTEO C2'!O423</f>
        <v>0</v>
      </c>
      <c r="K186" s="1380">
        <f>+'FORMATO COSTEO C2'!R423</f>
        <v>0</v>
      </c>
      <c r="L186" s="1380">
        <f>+'FORMATO COSTEO C2'!U423</f>
        <v>0</v>
      </c>
      <c r="M186" s="1381">
        <f>+'FORMATO COSTEO C2'!X423</f>
        <v>0</v>
      </c>
      <c r="N186" s="1358">
        <f t="shared" si="32"/>
        <v>0</v>
      </c>
      <c r="O186" s="1358">
        <f t="shared" si="33"/>
        <v>0</v>
      </c>
    </row>
    <row r="187" spans="2:15" ht="12.75" customHeight="1" outlineLevel="3" x14ac:dyDescent="0.25">
      <c r="B187" s="1382" t="str">
        <f>+'FORMATO COSTEO C2'!C429</f>
        <v>2.3.3.5</v>
      </c>
      <c r="C187" s="1383" t="str">
        <f>+'FORMATO COSTEO C2'!B429</f>
        <v>Categoría de gasto</v>
      </c>
      <c r="D187" s="1389"/>
      <c r="E187" s="1389"/>
      <c r="F187" s="1385">
        <f>+'FORMATO COSTEO C2'!G429</f>
        <v>0</v>
      </c>
      <c r="G187" s="1385">
        <f>+'FORMATO COSTEO C2'!H429</f>
        <v>0</v>
      </c>
      <c r="H187" s="1385">
        <f>+'FORMATO COSTEO C2'!I429</f>
        <v>0</v>
      </c>
      <c r="I187" s="1385">
        <f>+'FORMATO COSTEO C2'!L429</f>
        <v>0</v>
      </c>
      <c r="J187" s="1385">
        <f>+'FORMATO COSTEO C2'!O429</f>
        <v>0</v>
      </c>
      <c r="K187" s="1385">
        <f>+'FORMATO COSTEO C2'!R429</f>
        <v>0</v>
      </c>
      <c r="L187" s="1385">
        <f>+'FORMATO COSTEO C2'!U429</f>
        <v>0</v>
      </c>
      <c r="M187" s="1386">
        <f>+'FORMATO COSTEO C2'!X429</f>
        <v>0</v>
      </c>
      <c r="N187" s="1358">
        <f t="shared" si="32"/>
        <v>0</v>
      </c>
      <c r="O187" s="1358">
        <f t="shared" si="33"/>
        <v>0</v>
      </c>
    </row>
    <row r="188" spans="2:15" ht="12.75" customHeight="1" outlineLevel="3" x14ac:dyDescent="0.25">
      <c r="B188" s="1394" t="str">
        <f>+'FORMATO COSTEO C2'!C435</f>
        <v>2.3.4</v>
      </c>
      <c r="C188" s="1395">
        <f>+'FORMATO COSTEO C2'!B435</f>
        <v>0</v>
      </c>
      <c r="D188" s="1367" t="str">
        <f>+'FORMATO COSTEO C2'!D435</f>
        <v>Unidad medida</v>
      </c>
      <c r="E188" s="1396">
        <f>+'FORMATO COSTEO C2'!E435</f>
        <v>0</v>
      </c>
      <c r="F188" s="1369">
        <f t="shared" ref="F188:M188" si="42">SUM(F189:F193)</f>
        <v>0</v>
      </c>
      <c r="G188" s="1369">
        <f t="shared" si="42"/>
        <v>0</v>
      </c>
      <c r="H188" s="1369">
        <f t="shared" si="42"/>
        <v>0</v>
      </c>
      <c r="I188" s="1369">
        <f t="shared" si="42"/>
        <v>0</v>
      </c>
      <c r="J188" s="1369">
        <f t="shared" si="42"/>
        <v>0</v>
      </c>
      <c r="K188" s="1369">
        <f t="shared" si="42"/>
        <v>0</v>
      </c>
      <c r="L188" s="1369">
        <f>SUM(L189:L193)</f>
        <v>0</v>
      </c>
      <c r="M188" s="1370">
        <f t="shared" si="42"/>
        <v>0</v>
      </c>
      <c r="N188" s="1358">
        <f t="shared" si="32"/>
        <v>0</v>
      </c>
      <c r="O188" s="1358">
        <f t="shared" si="33"/>
        <v>0</v>
      </c>
    </row>
    <row r="189" spans="2:15" ht="12.75" customHeight="1" outlineLevel="3" x14ac:dyDescent="0.25">
      <c r="B189" s="1372" t="str">
        <f>+'FORMATO COSTEO C2'!C437</f>
        <v>2.3.4.1</v>
      </c>
      <c r="C189" s="1373" t="str">
        <f>+'FORMATO COSTEO C2'!B437</f>
        <v>Categoría de gasto</v>
      </c>
      <c r="D189" s="1387"/>
      <c r="E189" s="1387"/>
      <c r="F189" s="1375">
        <f>+'FORMATO COSTEO C2'!G437</f>
        <v>0</v>
      </c>
      <c r="G189" s="1375">
        <f>+'FORMATO COSTEO C2'!H437</f>
        <v>0</v>
      </c>
      <c r="H189" s="1375">
        <f>+'FORMATO COSTEO C2'!I437</f>
        <v>0</v>
      </c>
      <c r="I189" s="1375">
        <f>+'FORMATO COSTEO C2'!L437</f>
        <v>0</v>
      </c>
      <c r="J189" s="1375">
        <f>+'FORMATO COSTEO C2'!O437</f>
        <v>0</v>
      </c>
      <c r="K189" s="1375">
        <f>+'FORMATO COSTEO C2'!R437</f>
        <v>0</v>
      </c>
      <c r="L189" s="1375">
        <f>+'FORMATO COSTEO C2'!U437</f>
        <v>0</v>
      </c>
      <c r="M189" s="1376">
        <f>+'FORMATO COSTEO C2'!X437</f>
        <v>0</v>
      </c>
      <c r="N189" s="1358">
        <f t="shared" si="32"/>
        <v>0</v>
      </c>
      <c r="O189" s="1358">
        <f t="shared" si="33"/>
        <v>0</v>
      </c>
    </row>
    <row r="190" spans="2:15" ht="12.75" customHeight="1" outlineLevel="3" x14ac:dyDescent="0.25">
      <c r="B190" s="1377" t="str">
        <f>+'FORMATO COSTEO C2'!C443</f>
        <v>2.3.4.2</v>
      </c>
      <c r="C190" s="1378" t="str">
        <f>+'FORMATO COSTEO C2'!B443</f>
        <v>Categoría de gasto</v>
      </c>
      <c r="D190" s="1388"/>
      <c r="E190" s="1388"/>
      <c r="F190" s="1380">
        <f>+'FORMATO COSTEO C2'!G443</f>
        <v>0</v>
      </c>
      <c r="G190" s="1380">
        <f>+'FORMATO COSTEO C2'!H443</f>
        <v>0</v>
      </c>
      <c r="H190" s="1380">
        <f>+'FORMATO COSTEO C2'!I443</f>
        <v>0</v>
      </c>
      <c r="I190" s="1380">
        <f>+'FORMATO COSTEO C2'!L443</f>
        <v>0</v>
      </c>
      <c r="J190" s="1380">
        <f>+'FORMATO COSTEO C2'!O443</f>
        <v>0</v>
      </c>
      <c r="K190" s="1380">
        <f>+'FORMATO COSTEO C2'!R443</f>
        <v>0</v>
      </c>
      <c r="L190" s="1380">
        <f>+'FORMATO COSTEO C2'!U443</f>
        <v>0</v>
      </c>
      <c r="M190" s="1381">
        <f>+'FORMATO COSTEO C2'!X443</f>
        <v>0</v>
      </c>
      <c r="N190" s="1358">
        <f t="shared" si="32"/>
        <v>0</v>
      </c>
      <c r="O190" s="1358">
        <f t="shared" si="33"/>
        <v>0</v>
      </c>
    </row>
    <row r="191" spans="2:15" ht="12.75" customHeight="1" outlineLevel="3" x14ac:dyDescent="0.25">
      <c r="B191" s="1377" t="str">
        <f>+'FORMATO COSTEO C2'!C449</f>
        <v>2.3.4.3</v>
      </c>
      <c r="C191" s="1378" t="str">
        <f>+'FORMATO COSTEO C2'!B449</f>
        <v>Categoría de gasto</v>
      </c>
      <c r="D191" s="1388"/>
      <c r="E191" s="1388"/>
      <c r="F191" s="1380">
        <f>+'FORMATO COSTEO C2'!G449</f>
        <v>0</v>
      </c>
      <c r="G191" s="1380">
        <f>+'FORMATO COSTEO C2'!H449</f>
        <v>0</v>
      </c>
      <c r="H191" s="1380">
        <f>+'FORMATO COSTEO C2'!I449</f>
        <v>0</v>
      </c>
      <c r="I191" s="1380">
        <f>+'FORMATO COSTEO C2'!L449</f>
        <v>0</v>
      </c>
      <c r="J191" s="1380">
        <f>+'FORMATO COSTEO C2'!O449</f>
        <v>0</v>
      </c>
      <c r="K191" s="1380">
        <f>+'FORMATO COSTEO C2'!R449</f>
        <v>0</v>
      </c>
      <c r="L191" s="1380">
        <f>+'FORMATO COSTEO C2'!U449</f>
        <v>0</v>
      </c>
      <c r="M191" s="1381">
        <f>+'FORMATO COSTEO C2'!X449</f>
        <v>0</v>
      </c>
      <c r="N191" s="1358">
        <f t="shared" si="32"/>
        <v>0</v>
      </c>
      <c r="O191" s="1358">
        <f t="shared" si="33"/>
        <v>0</v>
      </c>
    </row>
    <row r="192" spans="2:15" ht="12.75" customHeight="1" outlineLevel="3" x14ac:dyDescent="0.25">
      <c r="B192" s="1377" t="str">
        <f>+'FORMATO COSTEO C2'!C455</f>
        <v>2.3.4.4</v>
      </c>
      <c r="C192" s="1378" t="str">
        <f>+'FORMATO COSTEO C2'!B455</f>
        <v>Categoría de gasto</v>
      </c>
      <c r="D192" s="1388"/>
      <c r="E192" s="1388"/>
      <c r="F192" s="1380">
        <f>+'FORMATO COSTEO C2'!G455</f>
        <v>0</v>
      </c>
      <c r="G192" s="1380">
        <f>+'FORMATO COSTEO C2'!H455</f>
        <v>0</v>
      </c>
      <c r="H192" s="1380">
        <f>+'FORMATO COSTEO C2'!I455</f>
        <v>0</v>
      </c>
      <c r="I192" s="1380">
        <f>+'FORMATO COSTEO C2'!L455</f>
        <v>0</v>
      </c>
      <c r="J192" s="1380">
        <f>+'FORMATO COSTEO C2'!O455</f>
        <v>0</v>
      </c>
      <c r="K192" s="1380">
        <f>+'FORMATO COSTEO C2'!R455</f>
        <v>0</v>
      </c>
      <c r="L192" s="1380">
        <f>+'FORMATO COSTEO C2'!U455</f>
        <v>0</v>
      </c>
      <c r="M192" s="1381">
        <f>+'FORMATO COSTEO C2'!X455</f>
        <v>0</v>
      </c>
      <c r="N192" s="1358">
        <f t="shared" si="32"/>
        <v>0</v>
      </c>
      <c r="O192" s="1358">
        <f t="shared" si="33"/>
        <v>0</v>
      </c>
    </row>
    <row r="193" spans="2:15" ht="12.75" customHeight="1" outlineLevel="3" x14ac:dyDescent="0.25">
      <c r="B193" s="1382" t="str">
        <f>+'FORMATO COSTEO C2'!C461</f>
        <v>2.3.4.5</v>
      </c>
      <c r="C193" s="1383" t="str">
        <f>+'FORMATO COSTEO C2'!B461</f>
        <v>Categoría de gasto</v>
      </c>
      <c r="D193" s="1389"/>
      <c r="E193" s="1389"/>
      <c r="F193" s="1385">
        <f>+'FORMATO COSTEO C2'!G461</f>
        <v>0</v>
      </c>
      <c r="G193" s="1385">
        <f>+'FORMATO COSTEO C2'!H461</f>
        <v>0</v>
      </c>
      <c r="H193" s="1385">
        <f>+'FORMATO COSTEO C2'!I461</f>
        <v>0</v>
      </c>
      <c r="I193" s="1385">
        <f>+'FORMATO COSTEO C2'!L461</f>
        <v>0</v>
      </c>
      <c r="J193" s="1385">
        <f>+'FORMATO COSTEO C2'!O461</f>
        <v>0</v>
      </c>
      <c r="K193" s="1385">
        <f>+'FORMATO COSTEO C2'!R461</f>
        <v>0</v>
      </c>
      <c r="L193" s="1385">
        <f>+'FORMATO COSTEO C2'!U461</f>
        <v>0</v>
      </c>
      <c r="M193" s="1386">
        <f>+'FORMATO COSTEO C2'!X461</f>
        <v>0</v>
      </c>
      <c r="N193" s="1358">
        <f t="shared" si="32"/>
        <v>0</v>
      </c>
      <c r="O193" s="1358">
        <f t="shared" si="33"/>
        <v>0</v>
      </c>
    </row>
    <row r="194" spans="2:15" ht="12.75" customHeight="1" outlineLevel="3" x14ac:dyDescent="0.25">
      <c r="B194" s="1394" t="str">
        <f>+'FORMATO COSTEO C2'!C467</f>
        <v>2.3.5</v>
      </c>
      <c r="C194" s="1395">
        <f>+'FORMATO COSTEO C2'!B467</f>
        <v>0</v>
      </c>
      <c r="D194" s="1367" t="str">
        <f>+'FORMATO COSTEO C2'!D467</f>
        <v>Unidad medida</v>
      </c>
      <c r="E194" s="1396">
        <f>+'FORMATO COSTEO C2'!E467</f>
        <v>0</v>
      </c>
      <c r="F194" s="1369">
        <f t="shared" ref="F194:M194" si="43">SUM(F195:F199)</f>
        <v>0</v>
      </c>
      <c r="G194" s="1369">
        <f t="shared" si="43"/>
        <v>0</v>
      </c>
      <c r="H194" s="1369">
        <f t="shared" si="43"/>
        <v>0</v>
      </c>
      <c r="I194" s="1369">
        <f t="shared" si="43"/>
        <v>0</v>
      </c>
      <c r="J194" s="1369">
        <f t="shared" si="43"/>
        <v>0</v>
      </c>
      <c r="K194" s="1369">
        <f t="shared" si="43"/>
        <v>0</v>
      </c>
      <c r="L194" s="1369">
        <f>SUM(L195:L199)</f>
        <v>0</v>
      </c>
      <c r="M194" s="1370">
        <f t="shared" si="43"/>
        <v>0</v>
      </c>
      <c r="N194" s="1358">
        <f t="shared" si="32"/>
        <v>0</v>
      </c>
      <c r="O194" s="1358">
        <f t="shared" si="33"/>
        <v>0</v>
      </c>
    </row>
    <row r="195" spans="2:15" ht="12.75" customHeight="1" outlineLevel="3" x14ac:dyDescent="0.25">
      <c r="B195" s="1372" t="str">
        <f>+'FORMATO COSTEO C2'!C469</f>
        <v>2.3.5.1</v>
      </c>
      <c r="C195" s="1373" t="str">
        <f>+'FORMATO COSTEO C2'!B469</f>
        <v>Categoría de gasto</v>
      </c>
      <c r="D195" s="1387"/>
      <c r="E195" s="1387"/>
      <c r="F195" s="1375">
        <f>+'FORMATO COSTEO C2'!G469</f>
        <v>0</v>
      </c>
      <c r="G195" s="1375">
        <f>+'FORMATO COSTEO C2'!H469</f>
        <v>0</v>
      </c>
      <c r="H195" s="1375">
        <f>+'FORMATO COSTEO C2'!I469</f>
        <v>0</v>
      </c>
      <c r="I195" s="1375">
        <f>+'FORMATO COSTEO C2'!L469</f>
        <v>0</v>
      </c>
      <c r="J195" s="1375">
        <f>+'FORMATO COSTEO C2'!O469</f>
        <v>0</v>
      </c>
      <c r="K195" s="1375">
        <f>+'FORMATO COSTEO C2'!R469</f>
        <v>0</v>
      </c>
      <c r="L195" s="1375">
        <f>+'FORMATO COSTEO C2'!U469</f>
        <v>0</v>
      </c>
      <c r="M195" s="1376">
        <f>+'FORMATO COSTEO C2'!X469</f>
        <v>0</v>
      </c>
      <c r="N195" s="1358">
        <f t="shared" si="32"/>
        <v>0</v>
      </c>
      <c r="O195" s="1358">
        <f t="shared" si="33"/>
        <v>0</v>
      </c>
    </row>
    <row r="196" spans="2:15" ht="12.75" customHeight="1" outlineLevel="3" x14ac:dyDescent="0.25">
      <c r="B196" s="1377" t="str">
        <f>+'FORMATO COSTEO C2'!C475</f>
        <v>2.3.5.2</v>
      </c>
      <c r="C196" s="1378" t="str">
        <f>+'FORMATO COSTEO C2'!B475</f>
        <v>Categoría de gasto</v>
      </c>
      <c r="D196" s="1388"/>
      <c r="E196" s="1388"/>
      <c r="F196" s="1380">
        <f>+'FORMATO COSTEO C2'!G475</f>
        <v>0</v>
      </c>
      <c r="G196" s="1380">
        <f>+'FORMATO COSTEO C2'!H475</f>
        <v>0</v>
      </c>
      <c r="H196" s="1380">
        <f>+'FORMATO COSTEO C2'!I475</f>
        <v>0</v>
      </c>
      <c r="I196" s="1380">
        <f>+'FORMATO COSTEO C2'!L475</f>
        <v>0</v>
      </c>
      <c r="J196" s="1380">
        <f>+'FORMATO COSTEO C2'!O475</f>
        <v>0</v>
      </c>
      <c r="K196" s="1380">
        <f>+'FORMATO COSTEO C2'!R475</f>
        <v>0</v>
      </c>
      <c r="L196" s="1380">
        <f>+'FORMATO COSTEO C2'!U475</f>
        <v>0</v>
      </c>
      <c r="M196" s="1381">
        <f>+'FORMATO COSTEO C2'!X475</f>
        <v>0</v>
      </c>
      <c r="N196" s="1358">
        <f t="shared" si="32"/>
        <v>0</v>
      </c>
      <c r="O196" s="1358">
        <f t="shared" si="33"/>
        <v>0</v>
      </c>
    </row>
    <row r="197" spans="2:15" ht="12.75" customHeight="1" outlineLevel="3" x14ac:dyDescent="0.25">
      <c r="B197" s="1377" t="str">
        <f>+'FORMATO COSTEO C2'!C481</f>
        <v>2.3.5.3</v>
      </c>
      <c r="C197" s="1378" t="str">
        <f>+'FORMATO COSTEO C2'!B481</f>
        <v>Categoría de gasto</v>
      </c>
      <c r="D197" s="1388"/>
      <c r="E197" s="1388"/>
      <c r="F197" s="1380">
        <f>+'FORMATO COSTEO C2'!G481</f>
        <v>0</v>
      </c>
      <c r="G197" s="1380">
        <f>+'FORMATO COSTEO C2'!H481</f>
        <v>0</v>
      </c>
      <c r="H197" s="1380">
        <f>+'FORMATO COSTEO C2'!I481</f>
        <v>0</v>
      </c>
      <c r="I197" s="1380">
        <f>+'FORMATO COSTEO C2'!L481</f>
        <v>0</v>
      </c>
      <c r="J197" s="1380">
        <f>+'FORMATO COSTEO C2'!O481</f>
        <v>0</v>
      </c>
      <c r="K197" s="1380">
        <f>+'FORMATO COSTEO C2'!R481</f>
        <v>0</v>
      </c>
      <c r="L197" s="1380">
        <f>+'FORMATO COSTEO C2'!U481</f>
        <v>0</v>
      </c>
      <c r="M197" s="1381">
        <f>+'FORMATO COSTEO C2'!X481</f>
        <v>0</v>
      </c>
      <c r="N197" s="1358">
        <f t="shared" si="32"/>
        <v>0</v>
      </c>
      <c r="O197" s="1358">
        <f t="shared" si="33"/>
        <v>0</v>
      </c>
    </row>
    <row r="198" spans="2:15" ht="12.75" customHeight="1" outlineLevel="3" x14ac:dyDescent="0.25">
      <c r="B198" s="1377" t="str">
        <f>+'FORMATO COSTEO C2'!C487</f>
        <v>2.3.5.4</v>
      </c>
      <c r="C198" s="1378" t="str">
        <f>+'FORMATO COSTEO C2'!B487</f>
        <v>Categoría de gasto</v>
      </c>
      <c r="D198" s="1388"/>
      <c r="E198" s="1388"/>
      <c r="F198" s="1380">
        <f>+'FORMATO COSTEO C2'!G487</f>
        <v>0</v>
      </c>
      <c r="G198" s="1380">
        <f>+'FORMATO COSTEO C2'!H487</f>
        <v>0</v>
      </c>
      <c r="H198" s="1380">
        <f>+'FORMATO COSTEO C2'!I487</f>
        <v>0</v>
      </c>
      <c r="I198" s="1380">
        <f>+'FORMATO COSTEO C2'!L487</f>
        <v>0</v>
      </c>
      <c r="J198" s="1380">
        <f>+'FORMATO COSTEO C2'!O487</f>
        <v>0</v>
      </c>
      <c r="K198" s="1380">
        <f>+'FORMATO COSTEO C2'!R487</f>
        <v>0</v>
      </c>
      <c r="L198" s="1380">
        <f>+'FORMATO COSTEO C2'!U487</f>
        <v>0</v>
      </c>
      <c r="M198" s="1381">
        <f>+'FORMATO COSTEO C2'!X487</f>
        <v>0</v>
      </c>
      <c r="N198" s="1358">
        <f t="shared" si="32"/>
        <v>0</v>
      </c>
      <c r="O198" s="1358">
        <f t="shared" si="33"/>
        <v>0</v>
      </c>
    </row>
    <row r="199" spans="2:15" ht="12.75" customHeight="1" outlineLevel="3" x14ac:dyDescent="0.25">
      <c r="B199" s="1409" t="str">
        <f>+'FORMATO COSTEO C2'!C493</f>
        <v>2.3.5.5</v>
      </c>
      <c r="C199" s="1410" t="str">
        <f>+'FORMATO COSTEO C2'!B493</f>
        <v>Categoría de gasto</v>
      </c>
      <c r="D199" s="1411"/>
      <c r="E199" s="1411"/>
      <c r="F199" s="1412">
        <f>+'FORMATO COSTEO C2'!G493</f>
        <v>0</v>
      </c>
      <c r="G199" s="1412">
        <f>+'FORMATO COSTEO C2'!H493</f>
        <v>0</v>
      </c>
      <c r="H199" s="1412">
        <f>+'FORMATO COSTEO C2'!I493</f>
        <v>0</v>
      </c>
      <c r="I199" s="1412">
        <f>+'FORMATO COSTEO C2'!L493</f>
        <v>0</v>
      </c>
      <c r="J199" s="1412">
        <f>+'FORMATO COSTEO C2'!O493</f>
        <v>0</v>
      </c>
      <c r="K199" s="1412">
        <f>+'FORMATO COSTEO C2'!R493</f>
        <v>0</v>
      </c>
      <c r="L199" s="1412">
        <f>+'FORMATO COSTEO C2'!U493</f>
        <v>0</v>
      </c>
      <c r="M199" s="1413">
        <f>+'FORMATO COSTEO C2'!X493</f>
        <v>0</v>
      </c>
      <c r="N199" s="1358">
        <f t="shared" si="32"/>
        <v>0</v>
      </c>
      <c r="O199" s="1358">
        <f t="shared" si="33"/>
        <v>0</v>
      </c>
    </row>
    <row r="200" spans="2:15" ht="30" customHeight="1" outlineLevel="3" x14ac:dyDescent="0.25">
      <c r="B200" s="1414">
        <f>+'FORMATO COSTEO C3'!C13</f>
        <v>3</v>
      </c>
      <c r="C200" s="1415">
        <f>+'FORMATO COSTEO C3'!D13</f>
        <v>0</v>
      </c>
      <c r="D200" s="1355"/>
      <c r="E200" s="1355"/>
      <c r="F200" s="1356">
        <f>+F201+F232+F263</f>
        <v>0</v>
      </c>
      <c r="G200" s="1356">
        <f t="shared" ref="G200:M200" si="44">+G201+G232+G263</f>
        <v>0</v>
      </c>
      <c r="H200" s="1356">
        <f t="shared" si="44"/>
        <v>0</v>
      </c>
      <c r="I200" s="1356">
        <f t="shared" si="44"/>
        <v>0</v>
      </c>
      <c r="J200" s="1356">
        <f t="shared" si="44"/>
        <v>0</v>
      </c>
      <c r="K200" s="1356">
        <f t="shared" si="44"/>
        <v>0</v>
      </c>
      <c r="L200" s="1356">
        <f t="shared" si="44"/>
        <v>0</v>
      </c>
      <c r="M200" s="1357">
        <f t="shared" si="44"/>
        <v>0</v>
      </c>
      <c r="N200" s="1358">
        <f t="shared" si="32"/>
        <v>0</v>
      </c>
      <c r="O200" s="1358">
        <f t="shared" si="33"/>
        <v>0</v>
      </c>
    </row>
    <row r="201" spans="2:15" ht="12.75" customHeight="1" outlineLevel="3" x14ac:dyDescent="0.25">
      <c r="B201" s="1359">
        <f>+'FORMATO COSTEO C3'!C14</f>
        <v>3.1</v>
      </c>
      <c r="C201" s="1360">
        <f>+'FORMATO COSTEO C3'!D14</f>
        <v>0</v>
      </c>
      <c r="D201" s="1361"/>
      <c r="E201" s="1361"/>
      <c r="F201" s="1362">
        <f t="shared" ref="F201:M201" si="45">+F202+F208+F214+F220+F226</f>
        <v>0</v>
      </c>
      <c r="G201" s="1362">
        <f t="shared" si="45"/>
        <v>0</v>
      </c>
      <c r="H201" s="1362">
        <f t="shared" si="45"/>
        <v>0</v>
      </c>
      <c r="I201" s="1362">
        <f t="shared" si="45"/>
        <v>0</v>
      </c>
      <c r="J201" s="1362">
        <f t="shared" si="45"/>
        <v>0</v>
      </c>
      <c r="K201" s="1362">
        <f t="shared" si="45"/>
        <v>0</v>
      </c>
      <c r="L201" s="1362">
        <f>+L202+L208+L214+L220+L226</f>
        <v>0</v>
      </c>
      <c r="M201" s="1363">
        <f t="shared" si="45"/>
        <v>0</v>
      </c>
      <c r="N201" s="1358">
        <f t="shared" si="32"/>
        <v>0</v>
      </c>
      <c r="O201" s="1358">
        <f t="shared" si="33"/>
        <v>0</v>
      </c>
    </row>
    <row r="202" spans="2:15" ht="12.75" customHeight="1" outlineLevel="3" x14ac:dyDescent="0.25">
      <c r="B202" s="1394" t="str">
        <f>+'FORMATO COSTEO C3'!C15</f>
        <v>3.1.1</v>
      </c>
      <c r="C202" s="1395">
        <f>+'FORMATO COSTEO C3'!B15</f>
        <v>0</v>
      </c>
      <c r="D202" s="1367" t="str">
        <f>+'FORMATO COSTEO C3'!D15</f>
        <v>Unidad medida</v>
      </c>
      <c r="E202" s="1368">
        <f>+'FORMATO COSTEO C3'!E15</f>
        <v>0</v>
      </c>
      <c r="F202" s="1369">
        <f t="shared" ref="F202:M202" si="46">SUM(F203:F207)</f>
        <v>0</v>
      </c>
      <c r="G202" s="1369">
        <f t="shared" si="46"/>
        <v>0</v>
      </c>
      <c r="H202" s="1369">
        <f t="shared" si="46"/>
        <v>0</v>
      </c>
      <c r="I202" s="1369">
        <f t="shared" si="46"/>
        <v>0</v>
      </c>
      <c r="J202" s="1369">
        <f t="shared" si="46"/>
        <v>0</v>
      </c>
      <c r="K202" s="1369">
        <f t="shared" si="46"/>
        <v>0</v>
      </c>
      <c r="L202" s="1369">
        <f>SUM(L203:L207)</f>
        <v>0</v>
      </c>
      <c r="M202" s="1370">
        <f t="shared" si="46"/>
        <v>0</v>
      </c>
      <c r="N202" s="1358">
        <f t="shared" si="32"/>
        <v>0</v>
      </c>
      <c r="O202" s="1358">
        <f t="shared" si="33"/>
        <v>0</v>
      </c>
    </row>
    <row r="203" spans="2:15" ht="12.75" customHeight="1" outlineLevel="3" x14ac:dyDescent="0.25">
      <c r="B203" s="1372" t="str">
        <f>+'FORMATO COSTEO C3'!C17</f>
        <v>3.1.1.1</v>
      </c>
      <c r="C203" s="1373" t="str">
        <f>+'FORMATO COSTEO C3'!B17</f>
        <v>Categoría de gasto</v>
      </c>
      <c r="D203" s="1374"/>
      <c r="E203" s="1374"/>
      <c r="F203" s="1375">
        <f>+'FORMATO COSTEO C3'!G17</f>
        <v>0</v>
      </c>
      <c r="G203" s="1375">
        <f>+'FORMATO COSTEO C3'!H17</f>
        <v>0</v>
      </c>
      <c r="H203" s="1375">
        <f>+'FORMATO COSTEO C3'!I17</f>
        <v>0</v>
      </c>
      <c r="I203" s="1375">
        <f>+'FORMATO COSTEO C3'!L17</f>
        <v>0</v>
      </c>
      <c r="J203" s="1375">
        <f>+'FORMATO COSTEO C3'!O17</f>
        <v>0</v>
      </c>
      <c r="K203" s="1375">
        <f>+'FORMATO COSTEO C3'!R17</f>
        <v>0</v>
      </c>
      <c r="L203" s="1375">
        <f>+'FORMATO COSTEO C3'!U17</f>
        <v>0</v>
      </c>
      <c r="M203" s="1376">
        <f>+'FORMATO COSTEO C3'!X17</f>
        <v>0</v>
      </c>
      <c r="N203" s="1358">
        <f t="shared" si="32"/>
        <v>0</v>
      </c>
      <c r="O203" s="1358">
        <f t="shared" si="33"/>
        <v>0</v>
      </c>
    </row>
    <row r="204" spans="2:15" ht="12.75" customHeight="1" outlineLevel="3" x14ac:dyDescent="0.25">
      <c r="B204" s="1377" t="str">
        <f>+'FORMATO COSTEO C3'!C23</f>
        <v>3.1.1.2</v>
      </c>
      <c r="C204" s="1378" t="str">
        <f>+'FORMATO COSTEO C3'!B23</f>
        <v>Categoría de gasto</v>
      </c>
      <c r="D204" s="1379"/>
      <c r="E204" s="1379"/>
      <c r="F204" s="1380">
        <f>+'FORMATO COSTEO C3'!G23</f>
        <v>0</v>
      </c>
      <c r="G204" s="1380">
        <f>+'FORMATO COSTEO C3'!H23</f>
        <v>0</v>
      </c>
      <c r="H204" s="1380">
        <f>+'FORMATO COSTEO C3'!I23</f>
        <v>0</v>
      </c>
      <c r="I204" s="1380">
        <f>+'FORMATO COSTEO C3'!L23</f>
        <v>0</v>
      </c>
      <c r="J204" s="1380">
        <f>+'FORMATO COSTEO C3'!O23</f>
        <v>0</v>
      </c>
      <c r="K204" s="1380">
        <f>+'FORMATO COSTEO C3'!R23</f>
        <v>0</v>
      </c>
      <c r="L204" s="1380">
        <f>+'FORMATO COSTEO C3'!U23</f>
        <v>0</v>
      </c>
      <c r="M204" s="1381">
        <f>+'FORMATO COSTEO C3'!X23</f>
        <v>0</v>
      </c>
      <c r="N204" s="1358">
        <f t="shared" ref="N204:N267" si="47">SUM(G204:M204)</f>
        <v>0</v>
      </c>
      <c r="O204" s="1358">
        <f t="shared" ref="O204:O267" si="48">+F204-N204</f>
        <v>0</v>
      </c>
    </row>
    <row r="205" spans="2:15" ht="12.75" customHeight="1" outlineLevel="3" x14ac:dyDescent="0.25">
      <c r="B205" s="1377" t="str">
        <f>+'FORMATO COSTEO C3'!C29</f>
        <v>3.1.1.3</v>
      </c>
      <c r="C205" s="1378" t="str">
        <f>+'FORMATO COSTEO C3'!B29</f>
        <v>Categoría de gasto</v>
      </c>
      <c r="D205" s="1379"/>
      <c r="E205" s="1379"/>
      <c r="F205" s="1380">
        <f>+'FORMATO COSTEO C3'!G29</f>
        <v>0</v>
      </c>
      <c r="G205" s="1380">
        <f>+'FORMATO COSTEO C3'!H29</f>
        <v>0</v>
      </c>
      <c r="H205" s="1380">
        <f>+'FORMATO COSTEO C3'!I29</f>
        <v>0</v>
      </c>
      <c r="I205" s="1380">
        <f>+'FORMATO COSTEO C3'!L29</f>
        <v>0</v>
      </c>
      <c r="J205" s="1380">
        <f>+'FORMATO COSTEO C3'!O29</f>
        <v>0</v>
      </c>
      <c r="K205" s="1380">
        <f>+'FORMATO COSTEO C3'!R29</f>
        <v>0</v>
      </c>
      <c r="L205" s="1380">
        <f>+'FORMATO COSTEO C3'!U29</f>
        <v>0</v>
      </c>
      <c r="M205" s="1381">
        <f>+'FORMATO COSTEO C3'!X29</f>
        <v>0</v>
      </c>
      <c r="N205" s="1358">
        <f t="shared" si="47"/>
        <v>0</v>
      </c>
      <c r="O205" s="1358">
        <f t="shared" si="48"/>
        <v>0</v>
      </c>
    </row>
    <row r="206" spans="2:15" ht="12.75" customHeight="1" outlineLevel="3" x14ac:dyDescent="0.25">
      <c r="B206" s="1377" t="str">
        <f>+'FORMATO COSTEO C3'!C35</f>
        <v>3.1.1.4</v>
      </c>
      <c r="C206" s="1378" t="str">
        <f>+'FORMATO COSTEO C3'!B35</f>
        <v>Categoría de gasto</v>
      </c>
      <c r="D206" s="1379"/>
      <c r="E206" s="1379"/>
      <c r="F206" s="1380">
        <f>+'FORMATO COSTEO C3'!G35</f>
        <v>0</v>
      </c>
      <c r="G206" s="1380">
        <f>+'FORMATO COSTEO C3'!H35</f>
        <v>0</v>
      </c>
      <c r="H206" s="1380">
        <f>+'FORMATO COSTEO C3'!I35</f>
        <v>0</v>
      </c>
      <c r="I206" s="1380">
        <f>+'FORMATO COSTEO C3'!L35</f>
        <v>0</v>
      </c>
      <c r="J206" s="1380">
        <f>+'FORMATO COSTEO C3'!O35</f>
        <v>0</v>
      </c>
      <c r="K206" s="1380">
        <f>+'FORMATO COSTEO C3'!R35</f>
        <v>0</v>
      </c>
      <c r="L206" s="1380">
        <f>+'FORMATO COSTEO C3'!U35</f>
        <v>0</v>
      </c>
      <c r="M206" s="1381">
        <f>+'FORMATO COSTEO C3'!X35</f>
        <v>0</v>
      </c>
      <c r="N206" s="1358">
        <f t="shared" si="47"/>
        <v>0</v>
      </c>
      <c r="O206" s="1358">
        <f t="shared" si="48"/>
        <v>0</v>
      </c>
    </row>
    <row r="207" spans="2:15" ht="12.75" customHeight="1" outlineLevel="3" x14ac:dyDescent="0.25">
      <c r="B207" s="1382" t="str">
        <f>+'FORMATO COSTEO C3'!C41</f>
        <v>3.1.1.5</v>
      </c>
      <c r="C207" s="1383" t="str">
        <f>+'FORMATO COSTEO C3'!B41</f>
        <v>Categoría de gasto</v>
      </c>
      <c r="D207" s="1384"/>
      <c r="E207" s="1384"/>
      <c r="F207" s="1385">
        <f>+'FORMATO COSTEO C3'!G41</f>
        <v>0</v>
      </c>
      <c r="G207" s="1385">
        <f>+'FORMATO COSTEO C3'!H41</f>
        <v>0</v>
      </c>
      <c r="H207" s="1385">
        <f>+'FORMATO COSTEO C3'!I41</f>
        <v>0</v>
      </c>
      <c r="I207" s="1385">
        <f>+'FORMATO COSTEO C3'!L41</f>
        <v>0</v>
      </c>
      <c r="J207" s="1385">
        <f>+'FORMATO COSTEO C3'!O41</f>
        <v>0</v>
      </c>
      <c r="K207" s="1385">
        <f>+'FORMATO COSTEO C3'!R41</f>
        <v>0</v>
      </c>
      <c r="L207" s="1385">
        <f>+'FORMATO COSTEO C3'!U41</f>
        <v>0</v>
      </c>
      <c r="M207" s="1386">
        <f>+'FORMATO COSTEO C3'!X41</f>
        <v>0</v>
      </c>
      <c r="N207" s="1358">
        <f t="shared" si="47"/>
        <v>0</v>
      </c>
      <c r="O207" s="1358">
        <f t="shared" si="48"/>
        <v>0</v>
      </c>
    </row>
    <row r="208" spans="2:15" ht="12.75" customHeight="1" outlineLevel="3" x14ac:dyDescent="0.25">
      <c r="B208" s="1394" t="str">
        <f>+'FORMATO COSTEO C3'!C47</f>
        <v>3.1.2</v>
      </c>
      <c r="C208" s="1395">
        <f>+'FORMATO COSTEO C3'!B47</f>
        <v>0</v>
      </c>
      <c r="D208" s="1367" t="str">
        <f>+'FORMATO COSTEO C3'!D47</f>
        <v>Unidad medida</v>
      </c>
      <c r="E208" s="1368">
        <f>+'FORMATO COSTEO C3'!E47</f>
        <v>0</v>
      </c>
      <c r="F208" s="1369">
        <f t="shared" ref="F208:M208" si="49">SUM(F209:F213)</f>
        <v>0</v>
      </c>
      <c r="G208" s="1369">
        <f t="shared" si="49"/>
        <v>0</v>
      </c>
      <c r="H208" s="1369">
        <f t="shared" si="49"/>
        <v>0</v>
      </c>
      <c r="I208" s="1369">
        <f t="shared" si="49"/>
        <v>0</v>
      </c>
      <c r="J208" s="1369">
        <f t="shared" si="49"/>
        <v>0</v>
      </c>
      <c r="K208" s="1369">
        <f t="shared" si="49"/>
        <v>0</v>
      </c>
      <c r="L208" s="1369">
        <f>SUM(L209:L213)</f>
        <v>0</v>
      </c>
      <c r="M208" s="1370">
        <f t="shared" si="49"/>
        <v>0</v>
      </c>
      <c r="N208" s="1358">
        <f t="shared" si="47"/>
        <v>0</v>
      </c>
      <c r="O208" s="1358">
        <f t="shared" si="48"/>
        <v>0</v>
      </c>
    </row>
    <row r="209" spans="2:15" ht="12.75" customHeight="1" outlineLevel="3" x14ac:dyDescent="0.25">
      <c r="B209" s="1372" t="str">
        <f>+'FORMATO COSTEO C3'!C49</f>
        <v>3.1.2.1</v>
      </c>
      <c r="C209" s="1373" t="str">
        <f>+'FORMATO COSTEO C3'!B49</f>
        <v>Categoría de gasto</v>
      </c>
      <c r="D209" s="1387"/>
      <c r="E209" s="1387"/>
      <c r="F209" s="1375">
        <f>+'FORMATO COSTEO C3'!G49</f>
        <v>0</v>
      </c>
      <c r="G209" s="1375">
        <f>+'FORMATO COSTEO C3'!H49</f>
        <v>0</v>
      </c>
      <c r="H209" s="1375">
        <f>+'FORMATO COSTEO C3'!I49</f>
        <v>0</v>
      </c>
      <c r="I209" s="1375">
        <f>+'FORMATO COSTEO C3'!L49</f>
        <v>0</v>
      </c>
      <c r="J209" s="1375">
        <f>+'FORMATO COSTEO C3'!O49</f>
        <v>0</v>
      </c>
      <c r="K209" s="1375">
        <f>+'FORMATO COSTEO C3'!R49</f>
        <v>0</v>
      </c>
      <c r="L209" s="1375">
        <f>+'FORMATO COSTEO C3'!U49</f>
        <v>0</v>
      </c>
      <c r="M209" s="1376">
        <f>+'FORMATO COSTEO C3'!X49</f>
        <v>0</v>
      </c>
      <c r="N209" s="1358">
        <f t="shared" si="47"/>
        <v>0</v>
      </c>
      <c r="O209" s="1358">
        <f t="shared" si="48"/>
        <v>0</v>
      </c>
    </row>
    <row r="210" spans="2:15" ht="12.75" customHeight="1" outlineLevel="3" x14ac:dyDescent="0.25">
      <c r="B210" s="1377" t="str">
        <f>+'FORMATO COSTEO C3'!C55</f>
        <v>3.1.2.2</v>
      </c>
      <c r="C210" s="1378" t="str">
        <f>+'FORMATO COSTEO C3'!B55</f>
        <v>Categoría de gasto</v>
      </c>
      <c r="D210" s="1388"/>
      <c r="E210" s="1388"/>
      <c r="F210" s="1380">
        <f>+'FORMATO COSTEO C3'!G55</f>
        <v>0</v>
      </c>
      <c r="G210" s="1380">
        <f>+'FORMATO COSTEO C3'!H55</f>
        <v>0</v>
      </c>
      <c r="H210" s="1380">
        <f>+'FORMATO COSTEO C3'!I55</f>
        <v>0</v>
      </c>
      <c r="I210" s="1380">
        <f>+'FORMATO COSTEO C3'!L55</f>
        <v>0</v>
      </c>
      <c r="J210" s="1380">
        <f>+'FORMATO COSTEO C3'!O55</f>
        <v>0</v>
      </c>
      <c r="K210" s="1380">
        <f>+'FORMATO COSTEO C3'!R55</f>
        <v>0</v>
      </c>
      <c r="L210" s="1380">
        <f>+'FORMATO COSTEO C3'!U55</f>
        <v>0</v>
      </c>
      <c r="M210" s="1381">
        <f>+'FORMATO COSTEO C3'!X55</f>
        <v>0</v>
      </c>
      <c r="N210" s="1358">
        <f t="shared" si="47"/>
        <v>0</v>
      </c>
      <c r="O210" s="1358">
        <f t="shared" si="48"/>
        <v>0</v>
      </c>
    </row>
    <row r="211" spans="2:15" ht="12.75" customHeight="1" outlineLevel="3" x14ac:dyDescent="0.25">
      <c r="B211" s="1377" t="str">
        <f>+'FORMATO COSTEO C3'!C61</f>
        <v>3.1.2.3.</v>
      </c>
      <c r="C211" s="1378" t="str">
        <f>+'FORMATO COSTEO C3'!B61</f>
        <v>Categoría de gasto</v>
      </c>
      <c r="D211" s="1388"/>
      <c r="E211" s="1388"/>
      <c r="F211" s="1380">
        <f>+'FORMATO COSTEO C3'!G61</f>
        <v>0</v>
      </c>
      <c r="G211" s="1380">
        <f>+'FORMATO COSTEO C3'!H61</f>
        <v>0</v>
      </c>
      <c r="H211" s="1380">
        <f>+'FORMATO COSTEO C3'!I61</f>
        <v>0</v>
      </c>
      <c r="I211" s="1380">
        <f>+'FORMATO COSTEO C3'!L61</f>
        <v>0</v>
      </c>
      <c r="J211" s="1380">
        <f>+'FORMATO COSTEO C3'!O61</f>
        <v>0</v>
      </c>
      <c r="K211" s="1380">
        <f>+'FORMATO COSTEO C3'!R61</f>
        <v>0</v>
      </c>
      <c r="L211" s="1380">
        <f>+'FORMATO COSTEO C3'!U61</f>
        <v>0</v>
      </c>
      <c r="M211" s="1381">
        <f>+'FORMATO COSTEO C3'!X61</f>
        <v>0</v>
      </c>
      <c r="N211" s="1358">
        <f t="shared" si="47"/>
        <v>0</v>
      </c>
      <c r="O211" s="1358">
        <f t="shared" si="48"/>
        <v>0</v>
      </c>
    </row>
    <row r="212" spans="2:15" ht="12.75" customHeight="1" outlineLevel="3" x14ac:dyDescent="0.25">
      <c r="B212" s="1377" t="str">
        <f>+'FORMATO COSTEO C3'!C67</f>
        <v>3.1.2.4</v>
      </c>
      <c r="C212" s="1378" t="str">
        <f>+'FORMATO COSTEO C3'!B67</f>
        <v>Categoría de gasto</v>
      </c>
      <c r="D212" s="1388"/>
      <c r="E212" s="1388"/>
      <c r="F212" s="1380">
        <f>+'FORMATO COSTEO C3'!G67</f>
        <v>0</v>
      </c>
      <c r="G212" s="1380">
        <f>+'FORMATO COSTEO C3'!H67</f>
        <v>0</v>
      </c>
      <c r="H212" s="1380">
        <f>+'FORMATO COSTEO C3'!I67</f>
        <v>0</v>
      </c>
      <c r="I212" s="1380">
        <f>+'FORMATO COSTEO C3'!L67</f>
        <v>0</v>
      </c>
      <c r="J212" s="1380">
        <f>+'FORMATO COSTEO C3'!O67</f>
        <v>0</v>
      </c>
      <c r="K212" s="1380">
        <f>+'FORMATO COSTEO C3'!R67</f>
        <v>0</v>
      </c>
      <c r="L212" s="1380">
        <f>+'FORMATO COSTEO C3'!U67</f>
        <v>0</v>
      </c>
      <c r="M212" s="1381">
        <f>+'FORMATO COSTEO C3'!X67</f>
        <v>0</v>
      </c>
      <c r="N212" s="1358">
        <f t="shared" si="47"/>
        <v>0</v>
      </c>
      <c r="O212" s="1358">
        <f t="shared" si="48"/>
        <v>0</v>
      </c>
    </row>
    <row r="213" spans="2:15" ht="12.75" customHeight="1" outlineLevel="3" x14ac:dyDescent="0.25">
      <c r="B213" s="1382" t="str">
        <f>+'FORMATO COSTEO C3'!C73</f>
        <v>3.1.2.5</v>
      </c>
      <c r="C213" s="1383" t="str">
        <f>+'FORMATO COSTEO C3'!B73</f>
        <v>Categoría de gasto</v>
      </c>
      <c r="D213" s="1389"/>
      <c r="E213" s="1389"/>
      <c r="F213" s="1385">
        <f>+'FORMATO COSTEO C3'!G73</f>
        <v>0</v>
      </c>
      <c r="G213" s="1385">
        <f>+'FORMATO COSTEO C3'!H73</f>
        <v>0</v>
      </c>
      <c r="H213" s="1385">
        <f>+'FORMATO COSTEO C3'!I73</f>
        <v>0</v>
      </c>
      <c r="I213" s="1385">
        <f>+'FORMATO COSTEO C3'!L73</f>
        <v>0</v>
      </c>
      <c r="J213" s="1385">
        <f>+'FORMATO COSTEO C3'!O73</f>
        <v>0</v>
      </c>
      <c r="K213" s="1385">
        <f>+'FORMATO COSTEO C3'!R73</f>
        <v>0</v>
      </c>
      <c r="L213" s="1385">
        <f>+'FORMATO COSTEO C3'!U73</f>
        <v>0</v>
      </c>
      <c r="M213" s="1386">
        <f>+'FORMATO COSTEO C3'!X73</f>
        <v>0</v>
      </c>
      <c r="N213" s="1358">
        <f t="shared" si="47"/>
        <v>0</v>
      </c>
      <c r="O213" s="1358">
        <f t="shared" si="48"/>
        <v>0</v>
      </c>
    </row>
    <row r="214" spans="2:15" ht="12.75" customHeight="1" outlineLevel="3" x14ac:dyDescent="0.25">
      <c r="B214" s="1365" t="str">
        <f>+'FORMATO COSTEO C3'!C79</f>
        <v>3.1.3</v>
      </c>
      <c r="C214" s="1395">
        <f>+'FORMATO COSTEO C3'!B79</f>
        <v>0</v>
      </c>
      <c r="D214" s="1367" t="str">
        <f>+'FORMATO COSTEO C3'!D79</f>
        <v>Unidad medida</v>
      </c>
      <c r="E214" s="1368">
        <f>+'FORMATO COSTEO C3'!E79</f>
        <v>0</v>
      </c>
      <c r="F214" s="1369">
        <f t="shared" ref="F214:M214" si="50">SUM(F215:F219)</f>
        <v>0</v>
      </c>
      <c r="G214" s="1369">
        <f t="shared" si="50"/>
        <v>0</v>
      </c>
      <c r="H214" s="1369">
        <f t="shared" si="50"/>
        <v>0</v>
      </c>
      <c r="I214" s="1369">
        <f t="shared" si="50"/>
        <v>0</v>
      </c>
      <c r="J214" s="1369">
        <f t="shared" si="50"/>
        <v>0</v>
      </c>
      <c r="K214" s="1369">
        <f t="shared" si="50"/>
        <v>0</v>
      </c>
      <c r="L214" s="1369">
        <f>SUM(L215:L219)</f>
        <v>0</v>
      </c>
      <c r="M214" s="1370">
        <f t="shared" si="50"/>
        <v>0</v>
      </c>
      <c r="N214" s="1358">
        <f t="shared" si="47"/>
        <v>0</v>
      </c>
      <c r="O214" s="1358">
        <f t="shared" si="48"/>
        <v>0</v>
      </c>
    </row>
    <row r="215" spans="2:15" ht="12.75" customHeight="1" outlineLevel="3" x14ac:dyDescent="0.25">
      <c r="B215" s="1372" t="str">
        <f>+'FORMATO COSTEO C3'!C81</f>
        <v>3.1.3.1</v>
      </c>
      <c r="C215" s="1373" t="str">
        <f>+'FORMATO COSTEO C3'!B81</f>
        <v>Categoría de gasto</v>
      </c>
      <c r="D215" s="1387"/>
      <c r="E215" s="1387"/>
      <c r="F215" s="1375">
        <f>+'FORMATO COSTEO C3'!G81</f>
        <v>0</v>
      </c>
      <c r="G215" s="1375">
        <f>+'FORMATO COSTEO C3'!H81</f>
        <v>0</v>
      </c>
      <c r="H215" s="1375">
        <f>+'FORMATO COSTEO C3'!I81</f>
        <v>0</v>
      </c>
      <c r="I215" s="1375">
        <f>+'FORMATO COSTEO C3'!L81</f>
        <v>0</v>
      </c>
      <c r="J215" s="1375">
        <f>+'FORMATO COSTEO C3'!O81</f>
        <v>0</v>
      </c>
      <c r="K215" s="1375">
        <f>+'FORMATO COSTEO C3'!R81</f>
        <v>0</v>
      </c>
      <c r="L215" s="1375">
        <f>+'FORMATO COSTEO C3'!U81</f>
        <v>0</v>
      </c>
      <c r="M215" s="1376">
        <f>+'FORMATO COSTEO C3'!X81</f>
        <v>0</v>
      </c>
      <c r="N215" s="1358">
        <f t="shared" si="47"/>
        <v>0</v>
      </c>
      <c r="O215" s="1358">
        <f t="shared" si="48"/>
        <v>0</v>
      </c>
    </row>
    <row r="216" spans="2:15" ht="12.75" customHeight="1" outlineLevel="3" x14ac:dyDescent="0.25">
      <c r="B216" s="1377" t="str">
        <f>+'FORMATO COSTEO C3'!C87</f>
        <v>3.1.3.2</v>
      </c>
      <c r="C216" s="1378" t="str">
        <f>+'FORMATO COSTEO C3'!B87</f>
        <v>Categoría de gasto</v>
      </c>
      <c r="D216" s="1388"/>
      <c r="E216" s="1388"/>
      <c r="F216" s="1380">
        <f>+'FORMATO COSTEO C3'!G87</f>
        <v>0</v>
      </c>
      <c r="G216" s="1380">
        <f>+'FORMATO COSTEO C3'!H87</f>
        <v>0</v>
      </c>
      <c r="H216" s="1380">
        <f>+'FORMATO COSTEO C3'!I87</f>
        <v>0</v>
      </c>
      <c r="I216" s="1380">
        <f>+'FORMATO COSTEO C3'!L87</f>
        <v>0</v>
      </c>
      <c r="J216" s="1380">
        <f>+'FORMATO COSTEO C3'!O87</f>
        <v>0</v>
      </c>
      <c r="K216" s="1380">
        <f>+'FORMATO COSTEO C3'!R87</f>
        <v>0</v>
      </c>
      <c r="L216" s="1380">
        <f>+'FORMATO COSTEO C3'!U87</f>
        <v>0</v>
      </c>
      <c r="M216" s="1381">
        <f>+'FORMATO COSTEO C3'!X87</f>
        <v>0</v>
      </c>
      <c r="N216" s="1358">
        <f t="shared" si="47"/>
        <v>0</v>
      </c>
      <c r="O216" s="1358">
        <f t="shared" si="48"/>
        <v>0</v>
      </c>
    </row>
    <row r="217" spans="2:15" ht="12.75" customHeight="1" outlineLevel="3" x14ac:dyDescent="0.25">
      <c r="B217" s="1377" t="str">
        <f>+'FORMATO COSTEO C3'!C93</f>
        <v>3.1.3.3</v>
      </c>
      <c r="C217" s="1378" t="str">
        <f>+'FORMATO COSTEO C3'!B93</f>
        <v>Categoría de gasto</v>
      </c>
      <c r="D217" s="1388"/>
      <c r="E217" s="1388"/>
      <c r="F217" s="1380">
        <f>+'FORMATO COSTEO C3'!G93</f>
        <v>0</v>
      </c>
      <c r="G217" s="1380">
        <f>+'FORMATO COSTEO C3'!H93</f>
        <v>0</v>
      </c>
      <c r="H217" s="1380">
        <f>+'FORMATO COSTEO C3'!I93</f>
        <v>0</v>
      </c>
      <c r="I217" s="1380">
        <f>+'FORMATO COSTEO C3'!L93</f>
        <v>0</v>
      </c>
      <c r="J217" s="1380">
        <f>+'FORMATO COSTEO C3'!O93</f>
        <v>0</v>
      </c>
      <c r="K217" s="1380">
        <f>+'FORMATO COSTEO C3'!R93</f>
        <v>0</v>
      </c>
      <c r="L217" s="1380">
        <f>+'FORMATO COSTEO C3'!U93</f>
        <v>0</v>
      </c>
      <c r="M217" s="1381">
        <f>+'FORMATO COSTEO C3'!X93</f>
        <v>0</v>
      </c>
      <c r="N217" s="1358">
        <f t="shared" si="47"/>
        <v>0</v>
      </c>
      <c r="O217" s="1358">
        <f t="shared" si="48"/>
        <v>0</v>
      </c>
    </row>
    <row r="218" spans="2:15" ht="12.75" customHeight="1" outlineLevel="3" x14ac:dyDescent="0.25">
      <c r="B218" s="1377" t="str">
        <f>+'FORMATO COSTEO C3'!C99</f>
        <v>3.1.3.4</v>
      </c>
      <c r="C218" s="1378" t="str">
        <f>+'FORMATO COSTEO C3'!B99</f>
        <v>Categoría de gasto</v>
      </c>
      <c r="D218" s="1388"/>
      <c r="E218" s="1388"/>
      <c r="F218" s="1380">
        <f>+'FORMATO COSTEO C3'!G99</f>
        <v>0</v>
      </c>
      <c r="G218" s="1380">
        <f>+'FORMATO COSTEO C3'!H99</f>
        <v>0</v>
      </c>
      <c r="H218" s="1380">
        <f>+'FORMATO COSTEO C3'!I99</f>
        <v>0</v>
      </c>
      <c r="I218" s="1380">
        <f>+'FORMATO COSTEO C3'!L99</f>
        <v>0</v>
      </c>
      <c r="J218" s="1380">
        <f>+'FORMATO COSTEO C3'!O99</f>
        <v>0</v>
      </c>
      <c r="K218" s="1380">
        <f>+'FORMATO COSTEO C3'!R99</f>
        <v>0</v>
      </c>
      <c r="L218" s="1380">
        <f>+'FORMATO COSTEO C3'!U99</f>
        <v>0</v>
      </c>
      <c r="M218" s="1381">
        <f>+'FORMATO COSTEO C3'!X99</f>
        <v>0</v>
      </c>
      <c r="N218" s="1358">
        <f t="shared" si="47"/>
        <v>0</v>
      </c>
      <c r="O218" s="1358">
        <f t="shared" si="48"/>
        <v>0</v>
      </c>
    </row>
    <row r="219" spans="2:15" ht="12.75" customHeight="1" outlineLevel="3" x14ac:dyDescent="0.25">
      <c r="B219" s="1382" t="str">
        <f>+'FORMATO COSTEO C3'!C105</f>
        <v>3.1.3.5</v>
      </c>
      <c r="C219" s="1383" t="str">
        <f>+'FORMATO COSTEO C3'!B105</f>
        <v>Categoría de gasto</v>
      </c>
      <c r="D219" s="1389"/>
      <c r="E219" s="1389"/>
      <c r="F219" s="1385">
        <f>+'FORMATO COSTEO C3'!G105</f>
        <v>0</v>
      </c>
      <c r="G219" s="1385">
        <f>+'FORMATO COSTEO C3'!H105</f>
        <v>0</v>
      </c>
      <c r="H219" s="1385">
        <f>+'FORMATO COSTEO C3'!I105</f>
        <v>0</v>
      </c>
      <c r="I219" s="1385">
        <f>+'FORMATO COSTEO C3'!L105</f>
        <v>0</v>
      </c>
      <c r="J219" s="1385">
        <f>+'FORMATO COSTEO C3'!O105</f>
        <v>0</v>
      </c>
      <c r="K219" s="1385">
        <f>+'FORMATO COSTEO C3'!R105</f>
        <v>0</v>
      </c>
      <c r="L219" s="1385">
        <f>+'FORMATO COSTEO C3'!U105</f>
        <v>0</v>
      </c>
      <c r="M219" s="1386">
        <f>+'FORMATO COSTEO C3'!X105</f>
        <v>0</v>
      </c>
      <c r="N219" s="1358">
        <f t="shared" si="47"/>
        <v>0</v>
      </c>
      <c r="O219" s="1358">
        <f t="shared" si="48"/>
        <v>0</v>
      </c>
    </row>
    <row r="220" spans="2:15" ht="12.75" customHeight="1" outlineLevel="3" x14ac:dyDescent="0.25">
      <c r="B220" s="1394" t="str">
        <f>+'FORMATO COSTEO C3'!C111</f>
        <v>3.1.4</v>
      </c>
      <c r="C220" s="1395">
        <f>+'FORMATO COSTEO C3'!B111</f>
        <v>0</v>
      </c>
      <c r="D220" s="1367" t="str">
        <f>+'FORMATO COSTEO C3'!D111</f>
        <v>Unidad medida</v>
      </c>
      <c r="E220" s="1391">
        <f>+'FORMATO COSTEO C3'!E111</f>
        <v>0</v>
      </c>
      <c r="F220" s="1369">
        <f t="shared" ref="F220:M220" si="51">SUM(F221:F225)</f>
        <v>0</v>
      </c>
      <c r="G220" s="1369">
        <f t="shared" si="51"/>
        <v>0</v>
      </c>
      <c r="H220" s="1369">
        <f t="shared" si="51"/>
        <v>0</v>
      </c>
      <c r="I220" s="1369">
        <f t="shared" si="51"/>
        <v>0</v>
      </c>
      <c r="J220" s="1369">
        <f t="shared" si="51"/>
        <v>0</v>
      </c>
      <c r="K220" s="1369">
        <f t="shared" si="51"/>
        <v>0</v>
      </c>
      <c r="L220" s="1369">
        <f>SUM(L221:L225)</f>
        <v>0</v>
      </c>
      <c r="M220" s="1370">
        <f t="shared" si="51"/>
        <v>0</v>
      </c>
      <c r="N220" s="1358">
        <f t="shared" si="47"/>
        <v>0</v>
      </c>
      <c r="O220" s="1358">
        <f t="shared" si="48"/>
        <v>0</v>
      </c>
    </row>
    <row r="221" spans="2:15" ht="12.75" customHeight="1" outlineLevel="3" x14ac:dyDescent="0.25">
      <c r="B221" s="1372" t="str">
        <f>+'FORMATO COSTEO C3'!C113</f>
        <v>3.1.4.1</v>
      </c>
      <c r="C221" s="1373" t="str">
        <f>+'FORMATO COSTEO C3'!B113</f>
        <v>Categoría de gasto</v>
      </c>
      <c r="D221" s="1387"/>
      <c r="E221" s="1387"/>
      <c r="F221" s="1375">
        <f>+'FORMATO COSTEO C3'!G113</f>
        <v>0</v>
      </c>
      <c r="G221" s="1375">
        <f>+'FORMATO COSTEO C3'!H113</f>
        <v>0</v>
      </c>
      <c r="H221" s="1375">
        <f>+'FORMATO COSTEO C3'!I113</f>
        <v>0</v>
      </c>
      <c r="I221" s="1375">
        <f>+'FORMATO COSTEO C3'!L113</f>
        <v>0</v>
      </c>
      <c r="J221" s="1375">
        <f>+'FORMATO COSTEO C3'!O113</f>
        <v>0</v>
      </c>
      <c r="K221" s="1375">
        <f>+'FORMATO COSTEO C3'!R113</f>
        <v>0</v>
      </c>
      <c r="L221" s="1375">
        <f>+'FORMATO COSTEO C3'!U113</f>
        <v>0</v>
      </c>
      <c r="M221" s="1376">
        <f>+'FORMATO COSTEO C3'!X113</f>
        <v>0</v>
      </c>
      <c r="N221" s="1358">
        <f t="shared" si="47"/>
        <v>0</v>
      </c>
      <c r="O221" s="1358">
        <f t="shared" si="48"/>
        <v>0</v>
      </c>
    </row>
    <row r="222" spans="2:15" ht="12.75" customHeight="1" outlineLevel="3" x14ac:dyDescent="0.25">
      <c r="B222" s="1377" t="str">
        <f>+'FORMATO COSTEO C3'!C119</f>
        <v>3.1.4.2</v>
      </c>
      <c r="C222" s="1378" t="str">
        <f>+'FORMATO COSTEO C3'!B119</f>
        <v>Categoría de gasto</v>
      </c>
      <c r="D222" s="1388"/>
      <c r="E222" s="1388"/>
      <c r="F222" s="1380">
        <f>+'FORMATO COSTEO C3'!G119</f>
        <v>0</v>
      </c>
      <c r="G222" s="1380">
        <f>+'FORMATO COSTEO C3'!H119</f>
        <v>0</v>
      </c>
      <c r="H222" s="1380">
        <f>+'FORMATO COSTEO C3'!I119</f>
        <v>0</v>
      </c>
      <c r="I222" s="1380">
        <f>+'FORMATO COSTEO C3'!L119</f>
        <v>0</v>
      </c>
      <c r="J222" s="1380">
        <f>+'FORMATO COSTEO C3'!O119</f>
        <v>0</v>
      </c>
      <c r="K222" s="1380">
        <f>+'FORMATO COSTEO C3'!R119</f>
        <v>0</v>
      </c>
      <c r="L222" s="1380">
        <f>+'FORMATO COSTEO C3'!U119</f>
        <v>0</v>
      </c>
      <c r="M222" s="1381">
        <f>+'FORMATO COSTEO C3'!X119</f>
        <v>0</v>
      </c>
      <c r="N222" s="1358">
        <f t="shared" si="47"/>
        <v>0</v>
      </c>
      <c r="O222" s="1358">
        <f t="shared" si="48"/>
        <v>0</v>
      </c>
    </row>
    <row r="223" spans="2:15" ht="12.75" customHeight="1" outlineLevel="3" x14ac:dyDescent="0.25">
      <c r="B223" s="1377" t="str">
        <f>+'FORMATO COSTEO C3'!C125</f>
        <v>3.1.4.3</v>
      </c>
      <c r="C223" s="1378" t="str">
        <f>+'FORMATO COSTEO C3'!B125</f>
        <v>Categoría de gasto</v>
      </c>
      <c r="D223" s="1388"/>
      <c r="E223" s="1388"/>
      <c r="F223" s="1380">
        <f>+'FORMATO COSTEO C3'!G125</f>
        <v>0</v>
      </c>
      <c r="G223" s="1380">
        <f>+'FORMATO COSTEO C3'!H125</f>
        <v>0</v>
      </c>
      <c r="H223" s="1380">
        <f>+'FORMATO COSTEO C3'!I125</f>
        <v>0</v>
      </c>
      <c r="I223" s="1380">
        <f>+'FORMATO COSTEO C3'!L125</f>
        <v>0</v>
      </c>
      <c r="J223" s="1380">
        <f>+'FORMATO COSTEO C3'!O125</f>
        <v>0</v>
      </c>
      <c r="K223" s="1380">
        <f>+'FORMATO COSTEO C3'!R125</f>
        <v>0</v>
      </c>
      <c r="L223" s="1380">
        <f>+'FORMATO COSTEO C3'!U125</f>
        <v>0</v>
      </c>
      <c r="M223" s="1381">
        <f>+'FORMATO COSTEO C3'!X125</f>
        <v>0</v>
      </c>
      <c r="N223" s="1358">
        <f t="shared" si="47"/>
        <v>0</v>
      </c>
      <c r="O223" s="1358">
        <f t="shared" si="48"/>
        <v>0</v>
      </c>
    </row>
    <row r="224" spans="2:15" ht="12.75" customHeight="1" outlineLevel="3" x14ac:dyDescent="0.25">
      <c r="B224" s="1377" t="str">
        <f>+'FORMATO COSTEO C3'!C131</f>
        <v>3.1.4.4</v>
      </c>
      <c r="C224" s="1378" t="str">
        <f>+'FORMATO COSTEO C3'!B131</f>
        <v>Categoría de gasto</v>
      </c>
      <c r="D224" s="1388"/>
      <c r="E224" s="1388"/>
      <c r="F224" s="1380">
        <f>+'FORMATO COSTEO C3'!G131</f>
        <v>0</v>
      </c>
      <c r="G224" s="1380">
        <f>+'FORMATO COSTEO C3'!H131</f>
        <v>0</v>
      </c>
      <c r="H224" s="1380">
        <f>+'FORMATO COSTEO C3'!I131</f>
        <v>0</v>
      </c>
      <c r="I224" s="1380">
        <f>+'FORMATO COSTEO C3'!L131</f>
        <v>0</v>
      </c>
      <c r="J224" s="1380">
        <f>+'FORMATO COSTEO C3'!O131</f>
        <v>0</v>
      </c>
      <c r="K224" s="1380">
        <f>+'FORMATO COSTEO C3'!R131</f>
        <v>0</v>
      </c>
      <c r="L224" s="1380">
        <f>+'FORMATO COSTEO C3'!U131</f>
        <v>0</v>
      </c>
      <c r="M224" s="1381">
        <f>+'FORMATO COSTEO C3'!X131</f>
        <v>0</v>
      </c>
      <c r="N224" s="1358">
        <f t="shared" si="47"/>
        <v>0</v>
      </c>
      <c r="O224" s="1358">
        <f t="shared" si="48"/>
        <v>0</v>
      </c>
    </row>
    <row r="225" spans="2:15" ht="12.75" customHeight="1" outlineLevel="3" x14ac:dyDescent="0.25">
      <c r="B225" s="1382" t="str">
        <f>+'FORMATO COSTEO C3'!C137</f>
        <v>3.1.4.5</v>
      </c>
      <c r="C225" s="1383" t="str">
        <f>+'FORMATO COSTEO C3'!B137</f>
        <v>Categoría de gasto</v>
      </c>
      <c r="D225" s="1389"/>
      <c r="E225" s="1389"/>
      <c r="F225" s="1385">
        <f>+'FORMATO COSTEO C3'!G137</f>
        <v>0</v>
      </c>
      <c r="G225" s="1385">
        <f>+'FORMATO COSTEO C3'!H137</f>
        <v>0</v>
      </c>
      <c r="H225" s="1385">
        <f>+'FORMATO COSTEO C3'!I137</f>
        <v>0</v>
      </c>
      <c r="I225" s="1385">
        <f>+'FORMATO COSTEO C3'!L137</f>
        <v>0</v>
      </c>
      <c r="J225" s="1385">
        <f>+'FORMATO COSTEO C3'!O137</f>
        <v>0</v>
      </c>
      <c r="K225" s="1385">
        <f>+'FORMATO COSTEO C3'!R137</f>
        <v>0</v>
      </c>
      <c r="L225" s="1385">
        <f>+'FORMATO COSTEO C3'!U137</f>
        <v>0</v>
      </c>
      <c r="M225" s="1386">
        <f>+'FORMATO COSTEO C3'!X137</f>
        <v>0</v>
      </c>
      <c r="N225" s="1358">
        <f t="shared" si="47"/>
        <v>0</v>
      </c>
      <c r="O225" s="1358">
        <f t="shared" si="48"/>
        <v>0</v>
      </c>
    </row>
    <row r="226" spans="2:15" ht="12.75" customHeight="1" outlineLevel="3" x14ac:dyDescent="0.25">
      <c r="B226" s="1394" t="str">
        <f>+'FORMATO COSTEO C3'!C143</f>
        <v>3.1.5</v>
      </c>
      <c r="C226" s="1395">
        <f>+'FORMATO COSTEO C3'!B143</f>
        <v>0</v>
      </c>
      <c r="D226" s="1367" t="str">
        <f>+'FORMATO COSTEO C3'!D143</f>
        <v>Unidad medida</v>
      </c>
      <c r="E226" s="1368">
        <f>+'FORMATO COSTEO C3'!E143</f>
        <v>0</v>
      </c>
      <c r="F226" s="1369">
        <f t="shared" ref="F226:M226" si="52">SUM(F227:F231)</f>
        <v>0</v>
      </c>
      <c r="G226" s="1369">
        <f t="shared" si="52"/>
        <v>0</v>
      </c>
      <c r="H226" s="1369">
        <f t="shared" si="52"/>
        <v>0</v>
      </c>
      <c r="I226" s="1369">
        <f t="shared" si="52"/>
        <v>0</v>
      </c>
      <c r="J226" s="1369">
        <f t="shared" si="52"/>
        <v>0</v>
      </c>
      <c r="K226" s="1369">
        <f t="shared" si="52"/>
        <v>0</v>
      </c>
      <c r="L226" s="1369">
        <f>SUM(L227:L231)</f>
        <v>0</v>
      </c>
      <c r="M226" s="1370">
        <f t="shared" si="52"/>
        <v>0</v>
      </c>
      <c r="N226" s="1358">
        <f t="shared" si="47"/>
        <v>0</v>
      </c>
      <c r="O226" s="1358">
        <f t="shared" si="48"/>
        <v>0</v>
      </c>
    </row>
    <row r="227" spans="2:15" ht="12.75" customHeight="1" outlineLevel="3" x14ac:dyDescent="0.25">
      <c r="B227" s="1372" t="str">
        <f>+'FORMATO COSTEO C3'!C145</f>
        <v>3.1.5.1</v>
      </c>
      <c r="C227" s="1373" t="str">
        <f>+'FORMATO COSTEO C3'!B145</f>
        <v>Categoría de gasto</v>
      </c>
      <c r="D227" s="1387"/>
      <c r="E227" s="1387"/>
      <c r="F227" s="1375">
        <f>+'FORMATO COSTEO C3'!G145</f>
        <v>0</v>
      </c>
      <c r="G227" s="1375">
        <f>+'FORMATO COSTEO C3'!H145</f>
        <v>0</v>
      </c>
      <c r="H227" s="1375">
        <f>+'FORMATO COSTEO C3'!I145</f>
        <v>0</v>
      </c>
      <c r="I227" s="1375">
        <f>+'FORMATO COSTEO C3'!L145</f>
        <v>0</v>
      </c>
      <c r="J227" s="1375">
        <f>+'FORMATO COSTEO C3'!O145</f>
        <v>0</v>
      </c>
      <c r="K227" s="1375">
        <f>+'FORMATO COSTEO C3'!R145</f>
        <v>0</v>
      </c>
      <c r="L227" s="1375">
        <f>+'FORMATO COSTEO C3'!U145</f>
        <v>0</v>
      </c>
      <c r="M227" s="1376">
        <f>+'FORMATO COSTEO C3'!X145</f>
        <v>0</v>
      </c>
      <c r="N227" s="1358">
        <f t="shared" si="47"/>
        <v>0</v>
      </c>
      <c r="O227" s="1358">
        <f t="shared" si="48"/>
        <v>0</v>
      </c>
    </row>
    <row r="228" spans="2:15" ht="12.75" customHeight="1" outlineLevel="3" x14ac:dyDescent="0.25">
      <c r="B228" s="1377" t="str">
        <f>+'FORMATO COSTEO C3'!C151</f>
        <v>3.1.5.2</v>
      </c>
      <c r="C228" s="1378" t="str">
        <f>+'FORMATO COSTEO C3'!B151</f>
        <v>Categoría de gasto</v>
      </c>
      <c r="D228" s="1388"/>
      <c r="E228" s="1388"/>
      <c r="F228" s="1380">
        <f>+'FORMATO COSTEO C3'!G151</f>
        <v>0</v>
      </c>
      <c r="G228" s="1380">
        <f>+'FORMATO COSTEO C3'!H151</f>
        <v>0</v>
      </c>
      <c r="H228" s="1380">
        <f>+'FORMATO COSTEO C3'!I151</f>
        <v>0</v>
      </c>
      <c r="I228" s="1380">
        <f>+'FORMATO COSTEO C3'!L151</f>
        <v>0</v>
      </c>
      <c r="J228" s="1380">
        <f>+'FORMATO COSTEO C3'!O151</f>
        <v>0</v>
      </c>
      <c r="K228" s="1380">
        <f>+'FORMATO COSTEO C3'!R151</f>
        <v>0</v>
      </c>
      <c r="L228" s="1380">
        <f>+'FORMATO COSTEO C3'!U151</f>
        <v>0</v>
      </c>
      <c r="M228" s="1381">
        <f>+'FORMATO COSTEO C3'!X151</f>
        <v>0</v>
      </c>
      <c r="N228" s="1358">
        <f t="shared" si="47"/>
        <v>0</v>
      </c>
      <c r="O228" s="1358">
        <f t="shared" si="48"/>
        <v>0</v>
      </c>
    </row>
    <row r="229" spans="2:15" ht="12.75" customHeight="1" outlineLevel="3" x14ac:dyDescent="0.25">
      <c r="B229" s="1377" t="str">
        <f>+'FORMATO COSTEO C3'!C157</f>
        <v>3.1.5.3</v>
      </c>
      <c r="C229" s="1378" t="str">
        <f>+'FORMATO COSTEO C3'!B157</f>
        <v>Categoría de gasto</v>
      </c>
      <c r="D229" s="1388"/>
      <c r="E229" s="1388"/>
      <c r="F229" s="1380">
        <f>+'FORMATO COSTEO C3'!G157</f>
        <v>0</v>
      </c>
      <c r="G229" s="1380">
        <f>+'FORMATO COSTEO C3'!H157</f>
        <v>0</v>
      </c>
      <c r="H229" s="1380">
        <f>+'FORMATO COSTEO C3'!I157</f>
        <v>0</v>
      </c>
      <c r="I229" s="1380">
        <f>+'FORMATO COSTEO C3'!L157</f>
        <v>0</v>
      </c>
      <c r="J229" s="1380">
        <f>+'FORMATO COSTEO C3'!O157</f>
        <v>0</v>
      </c>
      <c r="K229" s="1380">
        <f>+'FORMATO COSTEO C3'!R157</f>
        <v>0</v>
      </c>
      <c r="L229" s="1380">
        <f>+'FORMATO COSTEO C3'!U157</f>
        <v>0</v>
      </c>
      <c r="M229" s="1381">
        <f>+'FORMATO COSTEO C3'!X157</f>
        <v>0</v>
      </c>
      <c r="N229" s="1358">
        <f t="shared" si="47"/>
        <v>0</v>
      </c>
      <c r="O229" s="1358">
        <f t="shared" si="48"/>
        <v>0</v>
      </c>
    </row>
    <row r="230" spans="2:15" ht="12.75" customHeight="1" outlineLevel="3" x14ac:dyDescent="0.25">
      <c r="B230" s="1377" t="str">
        <f>+'FORMATO COSTEO C3'!C163</f>
        <v>3.1.5.4</v>
      </c>
      <c r="C230" s="1378" t="str">
        <f>+'FORMATO COSTEO C3'!B163</f>
        <v>Categoría de gasto</v>
      </c>
      <c r="D230" s="1388"/>
      <c r="E230" s="1388"/>
      <c r="F230" s="1380">
        <f>+'FORMATO COSTEO C3'!G163</f>
        <v>0</v>
      </c>
      <c r="G230" s="1380">
        <f>+'FORMATO COSTEO C3'!H163</f>
        <v>0</v>
      </c>
      <c r="H230" s="1380">
        <f>+'FORMATO COSTEO C3'!I163</f>
        <v>0</v>
      </c>
      <c r="I230" s="1380">
        <f>+'FORMATO COSTEO C3'!L163</f>
        <v>0</v>
      </c>
      <c r="J230" s="1380">
        <f>+'FORMATO COSTEO C3'!O163</f>
        <v>0</v>
      </c>
      <c r="K230" s="1380">
        <f>+'FORMATO COSTEO C3'!R163</f>
        <v>0</v>
      </c>
      <c r="L230" s="1380">
        <f>+'FORMATO COSTEO C3'!U163</f>
        <v>0</v>
      </c>
      <c r="M230" s="1381">
        <f>+'FORMATO COSTEO C3'!X163</f>
        <v>0</v>
      </c>
      <c r="N230" s="1358">
        <f t="shared" si="47"/>
        <v>0</v>
      </c>
      <c r="O230" s="1358">
        <f t="shared" si="48"/>
        <v>0</v>
      </c>
    </row>
    <row r="231" spans="2:15" ht="12.75" customHeight="1" outlineLevel="3" x14ac:dyDescent="0.25">
      <c r="B231" s="1382" t="str">
        <f>+'FORMATO COSTEO C3'!C169</f>
        <v>3.1.5.5</v>
      </c>
      <c r="C231" s="1383" t="str">
        <f>+'FORMATO COSTEO C3'!B169</f>
        <v>Categoría de gasto</v>
      </c>
      <c r="D231" s="1389"/>
      <c r="E231" s="1389"/>
      <c r="F231" s="1385">
        <f>+'FORMATO COSTEO C3'!G169</f>
        <v>0</v>
      </c>
      <c r="G231" s="1385">
        <f>+'FORMATO COSTEO C3'!H169</f>
        <v>0</v>
      </c>
      <c r="H231" s="1385">
        <f>+'FORMATO COSTEO C3'!I169</f>
        <v>0</v>
      </c>
      <c r="I231" s="1385">
        <f>+'FORMATO COSTEO C3'!L169</f>
        <v>0</v>
      </c>
      <c r="J231" s="1385">
        <f>+'FORMATO COSTEO C3'!O169</f>
        <v>0</v>
      </c>
      <c r="K231" s="1385">
        <f>+'FORMATO COSTEO C3'!R169</f>
        <v>0</v>
      </c>
      <c r="L231" s="1385">
        <f>+'FORMATO COSTEO C3'!U169</f>
        <v>0</v>
      </c>
      <c r="M231" s="1386">
        <f>+'FORMATO COSTEO C3'!X169</f>
        <v>0</v>
      </c>
      <c r="N231" s="1358">
        <f t="shared" si="47"/>
        <v>0</v>
      </c>
      <c r="O231" s="1358">
        <f t="shared" si="48"/>
        <v>0</v>
      </c>
    </row>
    <row r="232" spans="2:15" ht="12.75" customHeight="1" outlineLevel="3" x14ac:dyDescent="0.25">
      <c r="B232" s="1359">
        <f>+'FORMATO COSTEO C3'!C176</f>
        <v>3.2</v>
      </c>
      <c r="C232" s="1399">
        <f>+'FORMATO COSTEO C3'!D176</f>
        <v>0</v>
      </c>
      <c r="D232" s="1361"/>
      <c r="E232" s="1361"/>
      <c r="F232" s="1362">
        <f t="shared" ref="F232:M232" si="53">+F233+F239+F245+F251+F257</f>
        <v>0</v>
      </c>
      <c r="G232" s="1362">
        <f t="shared" si="53"/>
        <v>0</v>
      </c>
      <c r="H232" s="1362">
        <f t="shared" si="53"/>
        <v>0</v>
      </c>
      <c r="I232" s="1362">
        <f t="shared" si="53"/>
        <v>0</v>
      </c>
      <c r="J232" s="1362">
        <f t="shared" si="53"/>
        <v>0</v>
      </c>
      <c r="K232" s="1362">
        <f t="shared" si="53"/>
        <v>0</v>
      </c>
      <c r="L232" s="1362">
        <f>+L233+L239+L245+L251+L257</f>
        <v>0</v>
      </c>
      <c r="M232" s="1363">
        <f t="shared" si="53"/>
        <v>0</v>
      </c>
      <c r="N232" s="1358">
        <f t="shared" si="47"/>
        <v>0</v>
      </c>
      <c r="O232" s="1358">
        <f t="shared" si="48"/>
        <v>0</v>
      </c>
    </row>
    <row r="233" spans="2:15" ht="12.75" customHeight="1" outlineLevel="3" x14ac:dyDescent="0.25">
      <c r="B233" s="1394" t="str">
        <f>+'FORMATO COSTEO C3'!C177</f>
        <v>3.2.1</v>
      </c>
      <c r="C233" s="1395">
        <f>+'FORMATO COSTEO C3'!B177</f>
        <v>0</v>
      </c>
      <c r="D233" s="1367" t="str">
        <f>+'FORMATO COSTEO C3'!D177</f>
        <v>Unidad medida</v>
      </c>
      <c r="E233" s="1368">
        <f>+'FORMATO COSTEO C3'!E177</f>
        <v>0</v>
      </c>
      <c r="F233" s="1369">
        <f t="shared" ref="F233:M233" si="54">SUM(F234:F238)</f>
        <v>0</v>
      </c>
      <c r="G233" s="1369">
        <f t="shared" si="54"/>
        <v>0</v>
      </c>
      <c r="H233" s="1369">
        <f t="shared" si="54"/>
        <v>0</v>
      </c>
      <c r="I233" s="1369">
        <f t="shared" si="54"/>
        <v>0</v>
      </c>
      <c r="J233" s="1369">
        <f t="shared" si="54"/>
        <v>0</v>
      </c>
      <c r="K233" s="1369">
        <f t="shared" si="54"/>
        <v>0</v>
      </c>
      <c r="L233" s="1369">
        <f>SUM(L234:L238)</f>
        <v>0</v>
      </c>
      <c r="M233" s="1370">
        <f t="shared" si="54"/>
        <v>0</v>
      </c>
      <c r="N233" s="1358">
        <f t="shared" si="47"/>
        <v>0</v>
      </c>
      <c r="O233" s="1358">
        <f t="shared" si="48"/>
        <v>0</v>
      </c>
    </row>
    <row r="234" spans="2:15" ht="12.75" customHeight="1" outlineLevel="3" x14ac:dyDescent="0.25">
      <c r="B234" s="1372" t="str">
        <f>+'FORMATO COSTEO C3'!C179</f>
        <v>3.2.1.1</v>
      </c>
      <c r="C234" s="1373" t="str">
        <f>+'FORMATO COSTEO C3'!B179</f>
        <v>Categoría de gasto</v>
      </c>
      <c r="D234" s="1374"/>
      <c r="E234" s="1374"/>
      <c r="F234" s="1375">
        <f>+'FORMATO COSTEO C3'!G179</f>
        <v>0</v>
      </c>
      <c r="G234" s="1375">
        <f>+'FORMATO COSTEO C3'!H179</f>
        <v>0</v>
      </c>
      <c r="H234" s="1375">
        <f>+'FORMATO COSTEO C3'!I179</f>
        <v>0</v>
      </c>
      <c r="I234" s="1375">
        <f>+'FORMATO COSTEO C3'!L179</f>
        <v>0</v>
      </c>
      <c r="J234" s="1375">
        <f>+'FORMATO COSTEO C3'!O179</f>
        <v>0</v>
      </c>
      <c r="K234" s="1375">
        <f>+'FORMATO COSTEO C3'!R179</f>
        <v>0</v>
      </c>
      <c r="L234" s="1375">
        <f>+'FORMATO COSTEO C3'!U179</f>
        <v>0</v>
      </c>
      <c r="M234" s="1376">
        <f>+'FORMATO COSTEO C3'!X179</f>
        <v>0</v>
      </c>
      <c r="N234" s="1358">
        <f t="shared" si="47"/>
        <v>0</v>
      </c>
      <c r="O234" s="1358">
        <f t="shared" si="48"/>
        <v>0</v>
      </c>
    </row>
    <row r="235" spans="2:15" ht="12.75" customHeight="1" outlineLevel="3" x14ac:dyDescent="0.25">
      <c r="B235" s="1377" t="str">
        <f>+'FORMATO COSTEO C3'!C185</f>
        <v>3.2.1.2</v>
      </c>
      <c r="C235" s="1378" t="str">
        <f>+'FORMATO COSTEO C3'!B185</f>
        <v>Categoría de gasto</v>
      </c>
      <c r="D235" s="1379"/>
      <c r="E235" s="1379"/>
      <c r="F235" s="1380">
        <f>+'FORMATO COSTEO C3'!G185</f>
        <v>0</v>
      </c>
      <c r="G235" s="1380">
        <f>+'FORMATO COSTEO C3'!H185</f>
        <v>0</v>
      </c>
      <c r="H235" s="1380">
        <f>+'FORMATO COSTEO C3'!I185</f>
        <v>0</v>
      </c>
      <c r="I235" s="1380">
        <f>+'FORMATO COSTEO C3'!L185</f>
        <v>0</v>
      </c>
      <c r="J235" s="1380">
        <f>+'FORMATO COSTEO C3'!O185</f>
        <v>0</v>
      </c>
      <c r="K235" s="1380">
        <f>+'FORMATO COSTEO C3'!R185</f>
        <v>0</v>
      </c>
      <c r="L235" s="1380">
        <f>+'FORMATO COSTEO C3'!U185</f>
        <v>0</v>
      </c>
      <c r="M235" s="1381">
        <f>+'FORMATO COSTEO C3'!X185</f>
        <v>0</v>
      </c>
      <c r="N235" s="1358">
        <f t="shared" si="47"/>
        <v>0</v>
      </c>
      <c r="O235" s="1358">
        <f t="shared" si="48"/>
        <v>0</v>
      </c>
    </row>
    <row r="236" spans="2:15" ht="12.75" customHeight="1" outlineLevel="3" x14ac:dyDescent="0.25">
      <c r="B236" s="1377" t="str">
        <f>+'FORMATO COSTEO C3'!C191</f>
        <v>3.2.1.3</v>
      </c>
      <c r="C236" s="1378" t="str">
        <f>+'FORMATO COSTEO C3'!B191</f>
        <v>Categoría de gasto</v>
      </c>
      <c r="D236" s="1379"/>
      <c r="E236" s="1379"/>
      <c r="F236" s="1380">
        <f>+'FORMATO COSTEO C3'!G191</f>
        <v>0</v>
      </c>
      <c r="G236" s="1380">
        <f>+'FORMATO COSTEO C3'!H191</f>
        <v>0</v>
      </c>
      <c r="H236" s="1380">
        <f>+'FORMATO COSTEO C3'!I191</f>
        <v>0</v>
      </c>
      <c r="I236" s="1380">
        <f>+'FORMATO COSTEO C3'!L191</f>
        <v>0</v>
      </c>
      <c r="J236" s="1380">
        <f>+'FORMATO COSTEO C3'!O191</f>
        <v>0</v>
      </c>
      <c r="K236" s="1380">
        <f>+'FORMATO COSTEO C3'!R191</f>
        <v>0</v>
      </c>
      <c r="L236" s="1380">
        <f>+'FORMATO COSTEO C3'!U191</f>
        <v>0</v>
      </c>
      <c r="M236" s="1381">
        <f>+'FORMATO COSTEO C3'!X191</f>
        <v>0</v>
      </c>
      <c r="N236" s="1358">
        <f t="shared" si="47"/>
        <v>0</v>
      </c>
      <c r="O236" s="1358">
        <f t="shared" si="48"/>
        <v>0</v>
      </c>
    </row>
    <row r="237" spans="2:15" ht="12.75" customHeight="1" outlineLevel="3" x14ac:dyDescent="0.25">
      <c r="B237" s="1377" t="str">
        <f>+'FORMATO COSTEO C3'!C197</f>
        <v>3.2.1.4</v>
      </c>
      <c r="C237" s="1378" t="str">
        <f>+'FORMATO COSTEO C3'!B197</f>
        <v>Categoría de gasto</v>
      </c>
      <c r="D237" s="1379"/>
      <c r="E237" s="1379"/>
      <c r="F237" s="1380">
        <f>+'FORMATO COSTEO C3'!G197</f>
        <v>0</v>
      </c>
      <c r="G237" s="1380">
        <f>+'FORMATO COSTEO C3'!H197</f>
        <v>0</v>
      </c>
      <c r="H237" s="1380">
        <f>+'FORMATO COSTEO C3'!I197</f>
        <v>0</v>
      </c>
      <c r="I237" s="1380">
        <f>+'FORMATO COSTEO C3'!L197</f>
        <v>0</v>
      </c>
      <c r="J237" s="1380">
        <f>+'FORMATO COSTEO C3'!O197</f>
        <v>0</v>
      </c>
      <c r="K237" s="1380">
        <f>+'FORMATO COSTEO C3'!R197</f>
        <v>0</v>
      </c>
      <c r="L237" s="1380">
        <f>+'FORMATO COSTEO C3'!U197</f>
        <v>0</v>
      </c>
      <c r="M237" s="1381">
        <f>+'FORMATO COSTEO C3'!X197</f>
        <v>0</v>
      </c>
      <c r="N237" s="1358">
        <f t="shared" si="47"/>
        <v>0</v>
      </c>
      <c r="O237" s="1358">
        <f t="shared" si="48"/>
        <v>0</v>
      </c>
    </row>
    <row r="238" spans="2:15" ht="12.75" customHeight="1" outlineLevel="3" x14ac:dyDescent="0.25">
      <c r="B238" s="1382" t="str">
        <f>+'FORMATO COSTEO C3'!C203</f>
        <v>3.2.1.5</v>
      </c>
      <c r="C238" s="1383" t="str">
        <f>+'FORMATO COSTEO C3'!B203</f>
        <v>Categoría de gasto</v>
      </c>
      <c r="D238" s="1384"/>
      <c r="E238" s="1384"/>
      <c r="F238" s="1385">
        <f>+'FORMATO COSTEO C3'!G203</f>
        <v>0</v>
      </c>
      <c r="G238" s="1385">
        <f>+'FORMATO COSTEO C3'!H203</f>
        <v>0</v>
      </c>
      <c r="H238" s="1385">
        <f>+'FORMATO COSTEO C3'!I203</f>
        <v>0</v>
      </c>
      <c r="I238" s="1385">
        <f>+'FORMATO COSTEO C3'!L203</f>
        <v>0</v>
      </c>
      <c r="J238" s="1385">
        <f>+'FORMATO COSTEO C3'!O203</f>
        <v>0</v>
      </c>
      <c r="K238" s="1385">
        <f>+'FORMATO COSTEO C3'!R203</f>
        <v>0</v>
      </c>
      <c r="L238" s="1385">
        <f>+'FORMATO COSTEO C3'!U203</f>
        <v>0</v>
      </c>
      <c r="M238" s="1386">
        <f>+'FORMATO COSTEO C3'!X203</f>
        <v>0</v>
      </c>
      <c r="N238" s="1358">
        <f t="shared" si="47"/>
        <v>0</v>
      </c>
      <c r="O238" s="1358">
        <f t="shared" si="48"/>
        <v>0</v>
      </c>
    </row>
    <row r="239" spans="2:15" ht="12.75" customHeight="1" outlineLevel="3" x14ac:dyDescent="0.25">
      <c r="B239" s="1394" t="str">
        <f>+'FORMATO COSTEO C3'!C209</f>
        <v>3.2.2</v>
      </c>
      <c r="C239" s="1395">
        <f>+'FORMATO COSTEO C3'!B209</f>
        <v>0</v>
      </c>
      <c r="D239" s="1367" t="str">
        <f>+'FORMATO COSTEO C3'!D209</f>
        <v>Unidad medida</v>
      </c>
      <c r="E239" s="1368">
        <f>+'FORMATO COSTEO C3'!E209</f>
        <v>0</v>
      </c>
      <c r="F239" s="1369">
        <f t="shared" ref="F239:M239" si="55">SUM(F240:F244)</f>
        <v>0</v>
      </c>
      <c r="G239" s="1369">
        <f t="shared" si="55"/>
        <v>0</v>
      </c>
      <c r="H239" s="1369">
        <f t="shared" si="55"/>
        <v>0</v>
      </c>
      <c r="I239" s="1369">
        <f t="shared" si="55"/>
        <v>0</v>
      </c>
      <c r="J239" s="1369">
        <f t="shared" si="55"/>
        <v>0</v>
      </c>
      <c r="K239" s="1369">
        <f t="shared" si="55"/>
        <v>0</v>
      </c>
      <c r="L239" s="1369">
        <f>SUM(L240:L244)</f>
        <v>0</v>
      </c>
      <c r="M239" s="1370">
        <f t="shared" si="55"/>
        <v>0</v>
      </c>
      <c r="N239" s="1358">
        <f t="shared" si="47"/>
        <v>0</v>
      </c>
      <c r="O239" s="1358">
        <f t="shared" si="48"/>
        <v>0</v>
      </c>
    </row>
    <row r="240" spans="2:15" ht="12.75" customHeight="1" outlineLevel="3" x14ac:dyDescent="0.25">
      <c r="B240" s="1372" t="str">
        <f>+'FORMATO COSTEO C3'!C211</f>
        <v>3.2.2.1</v>
      </c>
      <c r="C240" s="1373" t="str">
        <f>+'FORMATO COSTEO C3'!B211</f>
        <v>Categoría de gasto</v>
      </c>
      <c r="D240" s="1387"/>
      <c r="E240" s="1387"/>
      <c r="F240" s="1375">
        <f>+'FORMATO COSTEO C3'!G211</f>
        <v>0</v>
      </c>
      <c r="G240" s="1375">
        <f>+'FORMATO COSTEO C3'!H211</f>
        <v>0</v>
      </c>
      <c r="H240" s="1375">
        <f>+'FORMATO COSTEO C3'!I211</f>
        <v>0</v>
      </c>
      <c r="I240" s="1375">
        <f>+'FORMATO COSTEO C3'!L211</f>
        <v>0</v>
      </c>
      <c r="J240" s="1375">
        <f>+'FORMATO COSTEO C3'!O211</f>
        <v>0</v>
      </c>
      <c r="K240" s="1375">
        <f>+'FORMATO COSTEO C3'!R211</f>
        <v>0</v>
      </c>
      <c r="L240" s="1375">
        <f>+'FORMATO COSTEO C3'!U211</f>
        <v>0</v>
      </c>
      <c r="M240" s="1376">
        <f>+'FORMATO COSTEO C3'!X211</f>
        <v>0</v>
      </c>
      <c r="N240" s="1358">
        <f t="shared" si="47"/>
        <v>0</v>
      </c>
      <c r="O240" s="1358">
        <f t="shared" si="48"/>
        <v>0</v>
      </c>
    </row>
    <row r="241" spans="2:15" ht="12.75" customHeight="1" outlineLevel="3" x14ac:dyDescent="0.25">
      <c r="B241" s="1377" t="str">
        <f>+'FORMATO COSTEO C3'!C217</f>
        <v>3.2.2.2</v>
      </c>
      <c r="C241" s="1378" t="str">
        <f>+'FORMATO COSTEO C3'!B217</f>
        <v>Categoría de gasto</v>
      </c>
      <c r="D241" s="1388"/>
      <c r="E241" s="1388"/>
      <c r="F241" s="1380">
        <f>+'FORMATO COSTEO C3'!G217</f>
        <v>0</v>
      </c>
      <c r="G241" s="1380">
        <f>+'FORMATO COSTEO C3'!H217</f>
        <v>0</v>
      </c>
      <c r="H241" s="1380">
        <f>+'FORMATO COSTEO C3'!I217</f>
        <v>0</v>
      </c>
      <c r="I241" s="1380">
        <f>+'FORMATO COSTEO C3'!L217</f>
        <v>0</v>
      </c>
      <c r="J241" s="1380">
        <f>+'FORMATO COSTEO C3'!O217</f>
        <v>0</v>
      </c>
      <c r="K241" s="1380">
        <f>+'FORMATO COSTEO C3'!R217</f>
        <v>0</v>
      </c>
      <c r="L241" s="1380">
        <f>+'FORMATO COSTEO C3'!U217</f>
        <v>0</v>
      </c>
      <c r="M241" s="1381">
        <f>+'FORMATO COSTEO C3'!X217</f>
        <v>0</v>
      </c>
      <c r="N241" s="1358">
        <f t="shared" si="47"/>
        <v>0</v>
      </c>
      <c r="O241" s="1358">
        <f t="shared" si="48"/>
        <v>0</v>
      </c>
    </row>
    <row r="242" spans="2:15" ht="12.75" customHeight="1" outlineLevel="3" x14ac:dyDescent="0.25">
      <c r="B242" s="1377" t="str">
        <f>+'FORMATO COSTEO C3'!C223</f>
        <v>3.2.2.3</v>
      </c>
      <c r="C242" s="1378" t="str">
        <f>+'FORMATO COSTEO C3'!B223</f>
        <v>Categoría de gasto</v>
      </c>
      <c r="D242" s="1388"/>
      <c r="E242" s="1388"/>
      <c r="F242" s="1380">
        <f>+'FORMATO COSTEO C3'!G223</f>
        <v>0</v>
      </c>
      <c r="G242" s="1380">
        <f>+'FORMATO COSTEO C3'!H223</f>
        <v>0</v>
      </c>
      <c r="H242" s="1380">
        <f>+'FORMATO COSTEO C3'!I223</f>
        <v>0</v>
      </c>
      <c r="I242" s="1380">
        <f>+'FORMATO COSTEO C3'!L223</f>
        <v>0</v>
      </c>
      <c r="J242" s="1380">
        <f>+'FORMATO COSTEO C3'!O223</f>
        <v>0</v>
      </c>
      <c r="K242" s="1380">
        <f>+'FORMATO COSTEO C3'!R223</f>
        <v>0</v>
      </c>
      <c r="L242" s="1380">
        <f>+'FORMATO COSTEO C3'!U223</f>
        <v>0</v>
      </c>
      <c r="M242" s="1381">
        <f>+'FORMATO COSTEO C3'!X223</f>
        <v>0</v>
      </c>
      <c r="N242" s="1358">
        <f t="shared" si="47"/>
        <v>0</v>
      </c>
      <c r="O242" s="1358">
        <f t="shared" si="48"/>
        <v>0</v>
      </c>
    </row>
    <row r="243" spans="2:15" ht="12.75" customHeight="1" outlineLevel="3" x14ac:dyDescent="0.25">
      <c r="B243" s="1377" t="str">
        <f>+'FORMATO COSTEO C3'!C229</f>
        <v>3.2.2.4</v>
      </c>
      <c r="C243" s="1378" t="str">
        <f>+'FORMATO COSTEO C3'!B229</f>
        <v>Categoría de gasto</v>
      </c>
      <c r="D243" s="1388"/>
      <c r="E243" s="1388"/>
      <c r="F243" s="1380">
        <f>+'FORMATO COSTEO C3'!G229</f>
        <v>0</v>
      </c>
      <c r="G243" s="1380">
        <f>+'FORMATO COSTEO C3'!H229</f>
        <v>0</v>
      </c>
      <c r="H243" s="1380">
        <f>+'FORMATO COSTEO C3'!I229</f>
        <v>0</v>
      </c>
      <c r="I243" s="1380">
        <f>+'FORMATO COSTEO C3'!L229</f>
        <v>0</v>
      </c>
      <c r="J243" s="1380">
        <f>+'FORMATO COSTEO C3'!O229</f>
        <v>0</v>
      </c>
      <c r="K243" s="1380">
        <f>+'FORMATO COSTEO C3'!R229</f>
        <v>0</v>
      </c>
      <c r="L243" s="1380">
        <f>+'FORMATO COSTEO C3'!U229</f>
        <v>0</v>
      </c>
      <c r="M243" s="1381">
        <f>+'FORMATO COSTEO C3'!X229</f>
        <v>0</v>
      </c>
      <c r="N243" s="1358">
        <f t="shared" si="47"/>
        <v>0</v>
      </c>
      <c r="O243" s="1358">
        <f t="shared" si="48"/>
        <v>0</v>
      </c>
    </row>
    <row r="244" spans="2:15" ht="12.75" customHeight="1" outlineLevel="3" x14ac:dyDescent="0.25">
      <c r="B244" s="1382" t="str">
        <f>+'FORMATO COSTEO C3'!C235</f>
        <v>3.2.2.5</v>
      </c>
      <c r="C244" s="1383" t="str">
        <f>+'FORMATO COSTEO C3'!B235</f>
        <v>Categoría de gasto</v>
      </c>
      <c r="D244" s="1389"/>
      <c r="E244" s="1389"/>
      <c r="F244" s="1385">
        <f>+'FORMATO COSTEO C3'!G235</f>
        <v>0</v>
      </c>
      <c r="G244" s="1385">
        <f>+'FORMATO COSTEO C3'!H235</f>
        <v>0</v>
      </c>
      <c r="H244" s="1385">
        <f>+'FORMATO COSTEO C3'!I235</f>
        <v>0</v>
      </c>
      <c r="I244" s="1385">
        <f>+'FORMATO COSTEO C3'!L235</f>
        <v>0</v>
      </c>
      <c r="J244" s="1385">
        <f>+'FORMATO COSTEO C3'!O235</f>
        <v>0</v>
      </c>
      <c r="K244" s="1385">
        <f>+'FORMATO COSTEO C3'!R235</f>
        <v>0</v>
      </c>
      <c r="L244" s="1385">
        <f>+'FORMATO COSTEO C3'!U235</f>
        <v>0</v>
      </c>
      <c r="M244" s="1386">
        <f>+'FORMATO COSTEO C3'!X235</f>
        <v>0</v>
      </c>
      <c r="N244" s="1358">
        <f t="shared" si="47"/>
        <v>0</v>
      </c>
      <c r="O244" s="1358">
        <f t="shared" si="48"/>
        <v>0</v>
      </c>
    </row>
    <row r="245" spans="2:15" ht="12.75" customHeight="1" outlineLevel="3" x14ac:dyDescent="0.25">
      <c r="B245" s="1394" t="str">
        <f>+'FORMATO COSTEO C3'!C241</f>
        <v>3.2.3</v>
      </c>
      <c r="C245" s="1395">
        <f>+'FORMATO COSTEO C3'!B241</f>
        <v>0</v>
      </c>
      <c r="D245" s="1367" t="str">
        <f>+'FORMATO COSTEO C3'!D241</f>
        <v>Unidad medida</v>
      </c>
      <c r="E245" s="1368">
        <f>+'FORMATO COSTEO C3'!E241</f>
        <v>0</v>
      </c>
      <c r="F245" s="1369">
        <f t="shared" ref="F245:M245" si="56">SUM(F246:F250)</f>
        <v>0</v>
      </c>
      <c r="G245" s="1369">
        <f t="shared" si="56"/>
        <v>0</v>
      </c>
      <c r="H245" s="1369">
        <f t="shared" si="56"/>
        <v>0</v>
      </c>
      <c r="I245" s="1369">
        <f t="shared" si="56"/>
        <v>0</v>
      </c>
      <c r="J245" s="1369">
        <f t="shared" si="56"/>
        <v>0</v>
      </c>
      <c r="K245" s="1369">
        <f t="shared" si="56"/>
        <v>0</v>
      </c>
      <c r="L245" s="1369">
        <f>SUM(L246:L250)</f>
        <v>0</v>
      </c>
      <c r="M245" s="1370">
        <f t="shared" si="56"/>
        <v>0</v>
      </c>
      <c r="N245" s="1358">
        <f t="shared" si="47"/>
        <v>0</v>
      </c>
      <c r="O245" s="1358">
        <f t="shared" si="48"/>
        <v>0</v>
      </c>
    </row>
    <row r="246" spans="2:15" ht="12.75" customHeight="1" outlineLevel="3" x14ac:dyDescent="0.25">
      <c r="B246" s="1372" t="str">
        <f>+'FORMATO COSTEO C3'!C243</f>
        <v>3.2.3.1</v>
      </c>
      <c r="C246" s="1373" t="str">
        <f>+'FORMATO COSTEO C3'!B243</f>
        <v>Categoría de gasto</v>
      </c>
      <c r="D246" s="1387"/>
      <c r="E246" s="1387"/>
      <c r="F246" s="1375">
        <f>+'FORMATO COSTEO C3'!G243</f>
        <v>0</v>
      </c>
      <c r="G246" s="1375">
        <f>+'FORMATO COSTEO C3'!H243</f>
        <v>0</v>
      </c>
      <c r="H246" s="1375">
        <f>+'FORMATO COSTEO C3'!I243</f>
        <v>0</v>
      </c>
      <c r="I246" s="1375">
        <f>+'FORMATO COSTEO C3'!L243</f>
        <v>0</v>
      </c>
      <c r="J246" s="1375">
        <f>+'FORMATO COSTEO C3'!O243</f>
        <v>0</v>
      </c>
      <c r="K246" s="1375">
        <f>+'FORMATO COSTEO C3'!R243</f>
        <v>0</v>
      </c>
      <c r="L246" s="1375">
        <f>+'FORMATO COSTEO C3'!U243</f>
        <v>0</v>
      </c>
      <c r="M246" s="1376">
        <f>+'FORMATO COSTEO C3'!X243</f>
        <v>0</v>
      </c>
      <c r="N246" s="1358">
        <f t="shared" si="47"/>
        <v>0</v>
      </c>
      <c r="O246" s="1358">
        <f t="shared" si="48"/>
        <v>0</v>
      </c>
    </row>
    <row r="247" spans="2:15" ht="12.75" customHeight="1" outlineLevel="3" x14ac:dyDescent="0.25">
      <c r="B247" s="1377" t="str">
        <f>+'FORMATO COSTEO C3'!C249</f>
        <v>3.2.3.2</v>
      </c>
      <c r="C247" s="1378" t="str">
        <f>+'FORMATO COSTEO C3'!B249</f>
        <v>Categoría de gasto</v>
      </c>
      <c r="D247" s="1388"/>
      <c r="E247" s="1388"/>
      <c r="F247" s="1380">
        <f>+'FORMATO COSTEO C3'!G249</f>
        <v>0</v>
      </c>
      <c r="G247" s="1380">
        <f>+'FORMATO COSTEO C3'!H249</f>
        <v>0</v>
      </c>
      <c r="H247" s="1380">
        <f>+'FORMATO COSTEO C3'!I249</f>
        <v>0</v>
      </c>
      <c r="I247" s="1380">
        <f>+'FORMATO COSTEO C3'!L249</f>
        <v>0</v>
      </c>
      <c r="J247" s="1380">
        <f>+'FORMATO COSTEO C3'!O249</f>
        <v>0</v>
      </c>
      <c r="K247" s="1380">
        <f>+'FORMATO COSTEO C3'!R249</f>
        <v>0</v>
      </c>
      <c r="L247" s="1380">
        <f>+'FORMATO COSTEO C3'!U249</f>
        <v>0</v>
      </c>
      <c r="M247" s="1381">
        <f>+'FORMATO COSTEO C3'!X249</f>
        <v>0</v>
      </c>
      <c r="N247" s="1358">
        <f t="shared" si="47"/>
        <v>0</v>
      </c>
      <c r="O247" s="1358">
        <f t="shared" si="48"/>
        <v>0</v>
      </c>
    </row>
    <row r="248" spans="2:15" ht="12.75" customHeight="1" outlineLevel="3" x14ac:dyDescent="0.25">
      <c r="B248" s="1377" t="str">
        <f>+'FORMATO COSTEO C3'!C255</f>
        <v>3.2.3.3</v>
      </c>
      <c r="C248" s="1378" t="str">
        <f>+'FORMATO COSTEO C3'!B255</f>
        <v>Categoría de gasto</v>
      </c>
      <c r="D248" s="1388"/>
      <c r="E248" s="1388"/>
      <c r="F248" s="1380">
        <f>+'FORMATO COSTEO C3'!G255</f>
        <v>0</v>
      </c>
      <c r="G248" s="1380">
        <f>+'FORMATO COSTEO C3'!H255</f>
        <v>0</v>
      </c>
      <c r="H248" s="1380">
        <f>+'FORMATO COSTEO C3'!I255</f>
        <v>0</v>
      </c>
      <c r="I248" s="1380">
        <f>+'FORMATO COSTEO C3'!L255</f>
        <v>0</v>
      </c>
      <c r="J248" s="1380">
        <f>+'FORMATO COSTEO C3'!O255</f>
        <v>0</v>
      </c>
      <c r="K248" s="1380">
        <f>+'FORMATO COSTEO C3'!R255</f>
        <v>0</v>
      </c>
      <c r="L248" s="1380">
        <f>+'FORMATO COSTEO C3'!U255</f>
        <v>0</v>
      </c>
      <c r="M248" s="1381">
        <f>+'FORMATO COSTEO C3'!X255</f>
        <v>0</v>
      </c>
      <c r="N248" s="1358">
        <f t="shared" si="47"/>
        <v>0</v>
      </c>
      <c r="O248" s="1358">
        <f t="shared" si="48"/>
        <v>0</v>
      </c>
    </row>
    <row r="249" spans="2:15" ht="12.75" customHeight="1" outlineLevel="3" x14ac:dyDescent="0.25">
      <c r="B249" s="1377" t="str">
        <f>+'FORMATO COSTEO C3'!C261</f>
        <v>3.2.3.4</v>
      </c>
      <c r="C249" s="1378" t="str">
        <f>+'FORMATO COSTEO C3'!B261</f>
        <v>Categoría de gasto</v>
      </c>
      <c r="D249" s="1388"/>
      <c r="E249" s="1388"/>
      <c r="F249" s="1380">
        <f>+'FORMATO COSTEO C3'!G261</f>
        <v>0</v>
      </c>
      <c r="G249" s="1380">
        <f>+'FORMATO COSTEO C3'!H261</f>
        <v>0</v>
      </c>
      <c r="H249" s="1380">
        <f>+'FORMATO COSTEO C3'!I261</f>
        <v>0</v>
      </c>
      <c r="I249" s="1380">
        <f>+'FORMATO COSTEO C3'!L261</f>
        <v>0</v>
      </c>
      <c r="J249" s="1380">
        <f>+'FORMATO COSTEO C3'!O261</f>
        <v>0</v>
      </c>
      <c r="K249" s="1380">
        <f>+'FORMATO COSTEO C3'!R261</f>
        <v>0</v>
      </c>
      <c r="L249" s="1380">
        <f>+'FORMATO COSTEO C3'!U261</f>
        <v>0</v>
      </c>
      <c r="M249" s="1381">
        <f>+'FORMATO COSTEO C3'!X261</f>
        <v>0</v>
      </c>
      <c r="N249" s="1358">
        <f t="shared" si="47"/>
        <v>0</v>
      </c>
      <c r="O249" s="1358">
        <f t="shared" si="48"/>
        <v>0</v>
      </c>
    </row>
    <row r="250" spans="2:15" ht="12.75" customHeight="1" outlineLevel="3" x14ac:dyDescent="0.25">
      <c r="B250" s="1382" t="str">
        <f>+'FORMATO COSTEO C3'!C267</f>
        <v>3.2.3.5</v>
      </c>
      <c r="C250" s="1383" t="str">
        <f>+'FORMATO COSTEO C3'!B267</f>
        <v>Categoría de gasto</v>
      </c>
      <c r="D250" s="1389"/>
      <c r="E250" s="1389"/>
      <c r="F250" s="1385">
        <f>+'FORMATO COSTEO C3'!G267</f>
        <v>0</v>
      </c>
      <c r="G250" s="1385">
        <f>+'FORMATO COSTEO C3'!H267</f>
        <v>0</v>
      </c>
      <c r="H250" s="1385">
        <f>+'FORMATO COSTEO C3'!I267</f>
        <v>0</v>
      </c>
      <c r="I250" s="1385">
        <f>+'FORMATO COSTEO C3'!L267</f>
        <v>0</v>
      </c>
      <c r="J250" s="1385">
        <f>+'FORMATO COSTEO C3'!O267</f>
        <v>0</v>
      </c>
      <c r="K250" s="1385">
        <f>+'FORMATO COSTEO C3'!R267</f>
        <v>0</v>
      </c>
      <c r="L250" s="1385">
        <f>+'FORMATO COSTEO C3'!U267</f>
        <v>0</v>
      </c>
      <c r="M250" s="1386">
        <f>+'FORMATO COSTEO C3'!X267</f>
        <v>0</v>
      </c>
      <c r="N250" s="1358">
        <f t="shared" si="47"/>
        <v>0</v>
      </c>
      <c r="O250" s="1358">
        <f t="shared" si="48"/>
        <v>0</v>
      </c>
    </row>
    <row r="251" spans="2:15" ht="12.75" customHeight="1" outlineLevel="3" x14ac:dyDescent="0.25">
      <c r="B251" s="1394" t="str">
        <f>+'FORMATO COSTEO C3'!C273</f>
        <v>3.2.4</v>
      </c>
      <c r="C251" s="1395">
        <f>+'FORMATO COSTEO C3'!B273</f>
        <v>0</v>
      </c>
      <c r="D251" s="1367" t="str">
        <f>+'FORMATO COSTEO C3'!D273</f>
        <v>Unidad medida</v>
      </c>
      <c r="E251" s="1368">
        <f>+'FORMATO COSTEO C3'!E273</f>
        <v>0</v>
      </c>
      <c r="F251" s="1369">
        <f t="shared" ref="F251:M251" si="57">SUM(F252:F256)</f>
        <v>0</v>
      </c>
      <c r="G251" s="1369">
        <f t="shared" si="57"/>
        <v>0</v>
      </c>
      <c r="H251" s="1369">
        <f t="shared" si="57"/>
        <v>0</v>
      </c>
      <c r="I251" s="1369">
        <f t="shared" si="57"/>
        <v>0</v>
      </c>
      <c r="J251" s="1369">
        <f t="shared" si="57"/>
        <v>0</v>
      </c>
      <c r="K251" s="1369">
        <f t="shared" si="57"/>
        <v>0</v>
      </c>
      <c r="L251" s="1369">
        <f>SUM(L252:L256)</f>
        <v>0</v>
      </c>
      <c r="M251" s="1370">
        <f t="shared" si="57"/>
        <v>0</v>
      </c>
      <c r="N251" s="1358">
        <f t="shared" si="47"/>
        <v>0</v>
      </c>
      <c r="O251" s="1358">
        <f t="shared" si="48"/>
        <v>0</v>
      </c>
    </row>
    <row r="252" spans="2:15" ht="12.75" customHeight="1" outlineLevel="3" x14ac:dyDescent="0.25">
      <c r="B252" s="1372" t="str">
        <f>+'FORMATO COSTEO C3'!C275</f>
        <v>3.2.4.1</v>
      </c>
      <c r="C252" s="1373" t="str">
        <f>+'FORMATO COSTEO C3'!B275</f>
        <v>Categoría de gasto</v>
      </c>
      <c r="D252" s="1387"/>
      <c r="E252" s="1387"/>
      <c r="F252" s="1375">
        <f>+'FORMATO COSTEO C3'!G275</f>
        <v>0</v>
      </c>
      <c r="G252" s="1375">
        <f>+'FORMATO COSTEO C3'!H275</f>
        <v>0</v>
      </c>
      <c r="H252" s="1375">
        <f>+'FORMATO COSTEO C3'!I275</f>
        <v>0</v>
      </c>
      <c r="I252" s="1375">
        <f>+'FORMATO COSTEO C3'!L275</f>
        <v>0</v>
      </c>
      <c r="J252" s="1375">
        <f>+'FORMATO COSTEO C3'!O275</f>
        <v>0</v>
      </c>
      <c r="K252" s="1375">
        <f>+'FORMATO COSTEO C3'!R275</f>
        <v>0</v>
      </c>
      <c r="L252" s="1375">
        <f>+'FORMATO COSTEO C3'!U275</f>
        <v>0</v>
      </c>
      <c r="M252" s="1376">
        <f>+'FORMATO COSTEO C3'!X275</f>
        <v>0</v>
      </c>
      <c r="N252" s="1358">
        <f t="shared" si="47"/>
        <v>0</v>
      </c>
      <c r="O252" s="1358">
        <f t="shared" si="48"/>
        <v>0</v>
      </c>
    </row>
    <row r="253" spans="2:15" ht="12.75" customHeight="1" outlineLevel="3" x14ac:dyDescent="0.25">
      <c r="B253" s="1377" t="str">
        <f>+'FORMATO COSTEO C3'!C281</f>
        <v>3.2.4.2</v>
      </c>
      <c r="C253" s="1378" t="str">
        <f>+'FORMATO COSTEO C3'!B281</f>
        <v>Categoría de gasto</v>
      </c>
      <c r="D253" s="1388"/>
      <c r="E253" s="1388"/>
      <c r="F253" s="1380">
        <f>+'FORMATO COSTEO C3'!G281</f>
        <v>0</v>
      </c>
      <c r="G253" s="1380">
        <f>+'FORMATO COSTEO C3'!H281</f>
        <v>0</v>
      </c>
      <c r="H253" s="1380">
        <f>+'FORMATO COSTEO C3'!I281</f>
        <v>0</v>
      </c>
      <c r="I253" s="1380">
        <f>+'FORMATO COSTEO C3'!L281</f>
        <v>0</v>
      </c>
      <c r="J253" s="1380">
        <f>+'FORMATO COSTEO C3'!O281</f>
        <v>0</v>
      </c>
      <c r="K253" s="1380">
        <f>+'FORMATO COSTEO C3'!R281</f>
        <v>0</v>
      </c>
      <c r="L253" s="1380">
        <f>+'FORMATO COSTEO C3'!U281</f>
        <v>0</v>
      </c>
      <c r="M253" s="1381">
        <f>+'FORMATO COSTEO C3'!X281</f>
        <v>0</v>
      </c>
      <c r="N253" s="1358">
        <f t="shared" si="47"/>
        <v>0</v>
      </c>
      <c r="O253" s="1358">
        <f t="shared" si="48"/>
        <v>0</v>
      </c>
    </row>
    <row r="254" spans="2:15" ht="12.75" customHeight="1" outlineLevel="3" x14ac:dyDescent="0.25">
      <c r="B254" s="1377" t="str">
        <f>+'FORMATO COSTEO C3'!C287</f>
        <v>3.2.4.3</v>
      </c>
      <c r="C254" s="1378" t="str">
        <f>+'FORMATO COSTEO C3'!B287</f>
        <v>Categoría de gasto</v>
      </c>
      <c r="D254" s="1388"/>
      <c r="E254" s="1388"/>
      <c r="F254" s="1380">
        <f>+'FORMATO COSTEO C3'!G287</f>
        <v>0</v>
      </c>
      <c r="G254" s="1380">
        <f>+'FORMATO COSTEO C3'!H287</f>
        <v>0</v>
      </c>
      <c r="H254" s="1380">
        <f>+'FORMATO COSTEO C3'!I287</f>
        <v>0</v>
      </c>
      <c r="I254" s="1380">
        <f>+'FORMATO COSTEO C3'!L287</f>
        <v>0</v>
      </c>
      <c r="J254" s="1380">
        <f>+'FORMATO COSTEO C3'!O287</f>
        <v>0</v>
      </c>
      <c r="K254" s="1380">
        <f>+'FORMATO COSTEO C3'!R287</f>
        <v>0</v>
      </c>
      <c r="L254" s="1380">
        <f>+'FORMATO COSTEO C3'!U287</f>
        <v>0</v>
      </c>
      <c r="M254" s="1381">
        <f>+'FORMATO COSTEO C3'!X287</f>
        <v>0</v>
      </c>
      <c r="N254" s="1358">
        <f t="shared" si="47"/>
        <v>0</v>
      </c>
      <c r="O254" s="1358">
        <f t="shared" si="48"/>
        <v>0</v>
      </c>
    </row>
    <row r="255" spans="2:15" ht="12.75" customHeight="1" outlineLevel="3" x14ac:dyDescent="0.25">
      <c r="B255" s="1377" t="str">
        <f>+'FORMATO COSTEO C3'!C293</f>
        <v>3.2.4.4</v>
      </c>
      <c r="C255" s="1378" t="str">
        <f>+'FORMATO COSTEO C3'!B293</f>
        <v>Categoría de gasto</v>
      </c>
      <c r="D255" s="1388"/>
      <c r="E255" s="1388"/>
      <c r="F255" s="1380">
        <f>+'FORMATO COSTEO C3'!G293</f>
        <v>0</v>
      </c>
      <c r="G255" s="1380">
        <f>+'FORMATO COSTEO C3'!H293</f>
        <v>0</v>
      </c>
      <c r="H255" s="1380">
        <f>+'FORMATO COSTEO C3'!I293</f>
        <v>0</v>
      </c>
      <c r="I255" s="1380">
        <f>+'FORMATO COSTEO C3'!L293</f>
        <v>0</v>
      </c>
      <c r="J255" s="1380">
        <f>+'FORMATO COSTEO C3'!O293</f>
        <v>0</v>
      </c>
      <c r="K255" s="1380">
        <f>+'FORMATO COSTEO C3'!R293</f>
        <v>0</v>
      </c>
      <c r="L255" s="1380">
        <f>+'FORMATO COSTEO C3'!U293</f>
        <v>0</v>
      </c>
      <c r="M255" s="1381">
        <f>+'FORMATO COSTEO C3'!X293</f>
        <v>0</v>
      </c>
      <c r="N255" s="1358">
        <f t="shared" si="47"/>
        <v>0</v>
      </c>
      <c r="O255" s="1358">
        <f t="shared" si="48"/>
        <v>0</v>
      </c>
    </row>
    <row r="256" spans="2:15" ht="12.75" customHeight="1" outlineLevel="3" x14ac:dyDescent="0.25">
      <c r="B256" s="1382" t="str">
        <f>+'FORMATO COSTEO C3'!C299</f>
        <v>3.2.4.5</v>
      </c>
      <c r="C256" s="1383" t="str">
        <f>+'FORMATO COSTEO C3'!B299</f>
        <v>Categoría de gasto</v>
      </c>
      <c r="D256" s="1389"/>
      <c r="E256" s="1389"/>
      <c r="F256" s="1385">
        <f>+'FORMATO COSTEO C3'!G299</f>
        <v>0</v>
      </c>
      <c r="G256" s="1385">
        <f>+'FORMATO COSTEO C3'!H299</f>
        <v>0</v>
      </c>
      <c r="H256" s="1385">
        <f>+'FORMATO COSTEO C3'!I299</f>
        <v>0</v>
      </c>
      <c r="I256" s="1385">
        <f>+'FORMATO COSTEO C3'!L299</f>
        <v>0</v>
      </c>
      <c r="J256" s="1385">
        <f>+'FORMATO COSTEO C3'!O299</f>
        <v>0</v>
      </c>
      <c r="K256" s="1385">
        <f>+'FORMATO COSTEO C3'!R299</f>
        <v>0</v>
      </c>
      <c r="L256" s="1385">
        <f>+'FORMATO COSTEO C3'!U299</f>
        <v>0</v>
      </c>
      <c r="M256" s="1386">
        <f>+'FORMATO COSTEO C3'!X299</f>
        <v>0</v>
      </c>
      <c r="N256" s="1358">
        <f t="shared" si="47"/>
        <v>0</v>
      </c>
      <c r="O256" s="1358">
        <f t="shared" si="48"/>
        <v>0</v>
      </c>
    </row>
    <row r="257" spans="2:15" ht="12.75" customHeight="1" outlineLevel="3" x14ac:dyDescent="0.25">
      <c r="B257" s="1394" t="str">
        <f>+'FORMATO COSTEO C3'!C305</f>
        <v>3.2.5</v>
      </c>
      <c r="C257" s="1395">
        <f>+'FORMATO COSTEO C3'!B305</f>
        <v>0</v>
      </c>
      <c r="D257" s="1367" t="str">
        <f>+'FORMATO COSTEO C3'!D305</f>
        <v>Unidad medida</v>
      </c>
      <c r="E257" s="1368">
        <f>+'FORMATO COSTEO C3'!E305</f>
        <v>0</v>
      </c>
      <c r="F257" s="1369">
        <f t="shared" ref="F257:M257" si="58">SUM(F258:F262)</f>
        <v>0</v>
      </c>
      <c r="G257" s="1369">
        <f t="shared" si="58"/>
        <v>0</v>
      </c>
      <c r="H257" s="1369">
        <f t="shared" si="58"/>
        <v>0</v>
      </c>
      <c r="I257" s="1369">
        <f t="shared" si="58"/>
        <v>0</v>
      </c>
      <c r="J257" s="1369">
        <f t="shared" si="58"/>
        <v>0</v>
      </c>
      <c r="K257" s="1369">
        <f t="shared" si="58"/>
        <v>0</v>
      </c>
      <c r="L257" s="1369">
        <f>SUM(L258:L262)</f>
        <v>0</v>
      </c>
      <c r="M257" s="1370">
        <f t="shared" si="58"/>
        <v>0</v>
      </c>
      <c r="N257" s="1358">
        <f t="shared" si="47"/>
        <v>0</v>
      </c>
      <c r="O257" s="1358">
        <f t="shared" si="48"/>
        <v>0</v>
      </c>
    </row>
    <row r="258" spans="2:15" ht="12.75" customHeight="1" outlineLevel="3" x14ac:dyDescent="0.25">
      <c r="B258" s="1372" t="str">
        <f>+'FORMATO COSTEO C3'!C307</f>
        <v>3.2.5.1</v>
      </c>
      <c r="C258" s="1373" t="str">
        <f>+'FORMATO COSTEO C3'!B307</f>
        <v>Categoría de gasto</v>
      </c>
      <c r="D258" s="1387"/>
      <c r="E258" s="1387"/>
      <c r="F258" s="1375">
        <f>+'FORMATO COSTEO C3'!G307</f>
        <v>0</v>
      </c>
      <c r="G258" s="1375">
        <f>+'FORMATO COSTEO C3'!H307</f>
        <v>0</v>
      </c>
      <c r="H258" s="1375">
        <f>+'FORMATO COSTEO C3'!I307</f>
        <v>0</v>
      </c>
      <c r="I258" s="1375">
        <f>+'FORMATO COSTEO C3'!L307</f>
        <v>0</v>
      </c>
      <c r="J258" s="1375">
        <f>+'FORMATO COSTEO C3'!O307</f>
        <v>0</v>
      </c>
      <c r="K258" s="1375">
        <f>+'FORMATO COSTEO C3'!R307</f>
        <v>0</v>
      </c>
      <c r="L258" s="1375">
        <f>+'FORMATO COSTEO C3'!U307</f>
        <v>0</v>
      </c>
      <c r="M258" s="1376">
        <f>+'FORMATO COSTEO C3'!X307</f>
        <v>0</v>
      </c>
      <c r="N258" s="1358">
        <f t="shared" si="47"/>
        <v>0</v>
      </c>
      <c r="O258" s="1358">
        <f t="shared" si="48"/>
        <v>0</v>
      </c>
    </row>
    <row r="259" spans="2:15" ht="12.75" customHeight="1" outlineLevel="3" x14ac:dyDescent="0.25">
      <c r="B259" s="1377" t="str">
        <f>+'FORMATO COSTEO C3'!C313</f>
        <v>3.2.5.2</v>
      </c>
      <c r="C259" s="1378" t="str">
        <f>+'FORMATO COSTEO C3'!B313</f>
        <v>Categoría de gasto</v>
      </c>
      <c r="D259" s="1388"/>
      <c r="E259" s="1388"/>
      <c r="F259" s="1380">
        <f>+'FORMATO COSTEO C3'!G313</f>
        <v>0</v>
      </c>
      <c r="G259" s="1380">
        <f>+'FORMATO COSTEO C3'!H313</f>
        <v>0</v>
      </c>
      <c r="H259" s="1380">
        <f>+'FORMATO COSTEO C3'!I313</f>
        <v>0</v>
      </c>
      <c r="I259" s="1380">
        <f>+'FORMATO COSTEO C3'!L313</f>
        <v>0</v>
      </c>
      <c r="J259" s="1380">
        <f>+'FORMATO COSTEO C3'!O313</f>
        <v>0</v>
      </c>
      <c r="K259" s="1380">
        <f>+'FORMATO COSTEO C3'!R313</f>
        <v>0</v>
      </c>
      <c r="L259" s="1380">
        <f>+'FORMATO COSTEO C3'!U313</f>
        <v>0</v>
      </c>
      <c r="M259" s="1381">
        <f>+'FORMATO COSTEO C3'!X313</f>
        <v>0</v>
      </c>
      <c r="N259" s="1358">
        <f t="shared" si="47"/>
        <v>0</v>
      </c>
      <c r="O259" s="1358">
        <f t="shared" si="48"/>
        <v>0</v>
      </c>
    </row>
    <row r="260" spans="2:15" ht="12.75" customHeight="1" outlineLevel="3" x14ac:dyDescent="0.25">
      <c r="B260" s="1377" t="str">
        <f>+'FORMATO COSTEO C3'!C319</f>
        <v>3.2.5.3</v>
      </c>
      <c r="C260" s="1378" t="str">
        <f>+'FORMATO COSTEO C3'!B319</f>
        <v>Categoría de gasto</v>
      </c>
      <c r="D260" s="1388"/>
      <c r="E260" s="1388"/>
      <c r="F260" s="1380">
        <f>+'FORMATO COSTEO C3'!G319</f>
        <v>0</v>
      </c>
      <c r="G260" s="1380">
        <f>+'FORMATO COSTEO C3'!H319</f>
        <v>0</v>
      </c>
      <c r="H260" s="1380">
        <f>+'FORMATO COSTEO C3'!I319</f>
        <v>0</v>
      </c>
      <c r="I260" s="1380">
        <f>+'FORMATO COSTEO C3'!L319</f>
        <v>0</v>
      </c>
      <c r="J260" s="1380">
        <f>+'FORMATO COSTEO C3'!O319</f>
        <v>0</v>
      </c>
      <c r="K260" s="1380">
        <f>+'FORMATO COSTEO C3'!R319</f>
        <v>0</v>
      </c>
      <c r="L260" s="1380">
        <f>+'FORMATO COSTEO C3'!U319</f>
        <v>0</v>
      </c>
      <c r="M260" s="1381">
        <f>+'FORMATO COSTEO C3'!X319</f>
        <v>0</v>
      </c>
      <c r="N260" s="1358">
        <f t="shared" si="47"/>
        <v>0</v>
      </c>
      <c r="O260" s="1358">
        <f t="shared" si="48"/>
        <v>0</v>
      </c>
    </row>
    <row r="261" spans="2:15" ht="12.75" customHeight="1" outlineLevel="3" x14ac:dyDescent="0.25">
      <c r="B261" s="1377" t="str">
        <f>+'FORMATO COSTEO C3'!C325</f>
        <v>3.2.5.4</v>
      </c>
      <c r="C261" s="1378" t="str">
        <f>+'FORMATO COSTEO C3'!B325</f>
        <v>Categoría de gasto</v>
      </c>
      <c r="D261" s="1388"/>
      <c r="E261" s="1388"/>
      <c r="F261" s="1380">
        <f>+'FORMATO COSTEO C3'!G325</f>
        <v>0</v>
      </c>
      <c r="G261" s="1380">
        <f>+'FORMATO COSTEO C3'!H325</f>
        <v>0</v>
      </c>
      <c r="H261" s="1380">
        <f>+'FORMATO COSTEO C3'!I325</f>
        <v>0</v>
      </c>
      <c r="I261" s="1380">
        <f>+'FORMATO COSTEO C3'!L325</f>
        <v>0</v>
      </c>
      <c r="J261" s="1380">
        <f>+'FORMATO COSTEO C3'!O325</f>
        <v>0</v>
      </c>
      <c r="K261" s="1380">
        <f>+'FORMATO COSTEO C3'!R325</f>
        <v>0</v>
      </c>
      <c r="L261" s="1380">
        <f>+'FORMATO COSTEO C3'!U325</f>
        <v>0</v>
      </c>
      <c r="M261" s="1381">
        <f>+'FORMATO COSTEO C3'!X325</f>
        <v>0</v>
      </c>
      <c r="N261" s="1358">
        <f t="shared" si="47"/>
        <v>0</v>
      </c>
      <c r="O261" s="1358">
        <f t="shared" si="48"/>
        <v>0</v>
      </c>
    </row>
    <row r="262" spans="2:15" ht="12.75" customHeight="1" outlineLevel="3" x14ac:dyDescent="0.25">
      <c r="B262" s="1382" t="str">
        <f>+'FORMATO COSTEO C3'!C331</f>
        <v>3.2.5.5</v>
      </c>
      <c r="C262" s="1383" t="str">
        <f>+'FORMATO COSTEO C3'!B331</f>
        <v>Categoría de gasto</v>
      </c>
      <c r="D262" s="1389"/>
      <c r="E262" s="1389"/>
      <c r="F262" s="1385">
        <f>+'FORMATO COSTEO C3'!G331</f>
        <v>0</v>
      </c>
      <c r="G262" s="1385">
        <f>+'FORMATO COSTEO C3'!H331</f>
        <v>0</v>
      </c>
      <c r="H262" s="1385">
        <f>+'FORMATO COSTEO C3'!I331</f>
        <v>0</v>
      </c>
      <c r="I262" s="1385">
        <f>+'FORMATO COSTEO C3'!L331</f>
        <v>0</v>
      </c>
      <c r="J262" s="1385">
        <f>+'FORMATO COSTEO C3'!O331</f>
        <v>0</v>
      </c>
      <c r="K262" s="1385">
        <f>+'FORMATO COSTEO C3'!R331</f>
        <v>0</v>
      </c>
      <c r="L262" s="1385">
        <f>+'FORMATO COSTEO C3'!U331</f>
        <v>0</v>
      </c>
      <c r="M262" s="1386">
        <f>+'FORMATO COSTEO C3'!X331</f>
        <v>0</v>
      </c>
      <c r="N262" s="1358">
        <f t="shared" si="47"/>
        <v>0</v>
      </c>
      <c r="O262" s="1358">
        <f t="shared" si="48"/>
        <v>0</v>
      </c>
    </row>
    <row r="263" spans="2:15" ht="12.75" customHeight="1" outlineLevel="3" x14ac:dyDescent="0.25">
      <c r="B263" s="1407">
        <f>+'FORMATO COSTEO C3'!C338</f>
        <v>3.3</v>
      </c>
      <c r="C263" s="1408">
        <f>+'FORMATO COSTEO C3'!D338</f>
        <v>0</v>
      </c>
      <c r="D263" s="1361"/>
      <c r="E263" s="1361"/>
      <c r="F263" s="1362">
        <f t="shared" ref="F263:M263" si="59">+F264+F270+F276+F282+F288</f>
        <v>0</v>
      </c>
      <c r="G263" s="1362">
        <f t="shared" si="59"/>
        <v>0</v>
      </c>
      <c r="H263" s="1362">
        <f t="shared" si="59"/>
        <v>0</v>
      </c>
      <c r="I263" s="1362">
        <f t="shared" si="59"/>
        <v>0</v>
      </c>
      <c r="J263" s="1362">
        <f t="shared" si="59"/>
        <v>0</v>
      </c>
      <c r="K263" s="1362">
        <f t="shared" si="59"/>
        <v>0</v>
      </c>
      <c r="L263" s="1362">
        <f>+L264+L270+L276+L282+L288</f>
        <v>0</v>
      </c>
      <c r="M263" s="1363">
        <f t="shared" si="59"/>
        <v>0</v>
      </c>
      <c r="N263" s="1358">
        <f t="shared" si="47"/>
        <v>0</v>
      </c>
      <c r="O263" s="1358">
        <f t="shared" si="48"/>
        <v>0</v>
      </c>
    </row>
    <row r="264" spans="2:15" ht="12.75" customHeight="1" outlineLevel="3" x14ac:dyDescent="0.25">
      <c r="B264" s="1394" t="str">
        <f>+'FORMATO COSTEO C3'!C339</f>
        <v>3.3.1</v>
      </c>
      <c r="C264" s="1395">
        <f>+'FORMATO COSTEO C3'!B339</f>
        <v>0</v>
      </c>
      <c r="D264" s="1367" t="str">
        <f>+'FORMATO COSTEO C3'!D339</f>
        <v>Unidad medida</v>
      </c>
      <c r="E264" s="1391">
        <f>+'FORMATO COSTEO C3'!E339</f>
        <v>0</v>
      </c>
      <c r="F264" s="1369">
        <f t="shared" ref="F264:M264" si="60">SUM(F265:F269)</f>
        <v>0</v>
      </c>
      <c r="G264" s="1369">
        <f t="shared" si="60"/>
        <v>0</v>
      </c>
      <c r="H264" s="1369">
        <f t="shared" si="60"/>
        <v>0</v>
      </c>
      <c r="I264" s="1369">
        <f t="shared" si="60"/>
        <v>0</v>
      </c>
      <c r="J264" s="1369">
        <f t="shared" si="60"/>
        <v>0</v>
      </c>
      <c r="K264" s="1369">
        <f t="shared" si="60"/>
        <v>0</v>
      </c>
      <c r="L264" s="1369">
        <f>SUM(L265:L269)</f>
        <v>0</v>
      </c>
      <c r="M264" s="1370">
        <f t="shared" si="60"/>
        <v>0</v>
      </c>
      <c r="N264" s="1358">
        <f t="shared" si="47"/>
        <v>0</v>
      </c>
      <c r="O264" s="1358">
        <f t="shared" si="48"/>
        <v>0</v>
      </c>
    </row>
    <row r="265" spans="2:15" ht="12.75" customHeight="1" outlineLevel="3" x14ac:dyDescent="0.25">
      <c r="B265" s="1372" t="str">
        <f>+'FORMATO COSTEO C3'!C341</f>
        <v>3.3.1.1</v>
      </c>
      <c r="C265" s="1373" t="str">
        <f>+'FORMATO COSTEO C3'!B341</f>
        <v>Categoría de gasto</v>
      </c>
      <c r="D265" s="1374"/>
      <c r="E265" s="1374"/>
      <c r="F265" s="1375">
        <f>+'FORMATO COSTEO C3'!G341</f>
        <v>0</v>
      </c>
      <c r="G265" s="1375">
        <f>+'FORMATO COSTEO C3'!H341</f>
        <v>0</v>
      </c>
      <c r="H265" s="1375">
        <f>+'FORMATO COSTEO C3'!I341</f>
        <v>0</v>
      </c>
      <c r="I265" s="1375">
        <f>+'FORMATO COSTEO C3'!L341</f>
        <v>0</v>
      </c>
      <c r="J265" s="1375">
        <f>+'FORMATO COSTEO C3'!O341</f>
        <v>0</v>
      </c>
      <c r="K265" s="1375">
        <f>+'FORMATO COSTEO C3'!R341</f>
        <v>0</v>
      </c>
      <c r="L265" s="1375">
        <f>+'FORMATO COSTEO C3'!U341</f>
        <v>0</v>
      </c>
      <c r="M265" s="1376">
        <f>+'FORMATO COSTEO C3'!X341</f>
        <v>0</v>
      </c>
      <c r="N265" s="1358">
        <f t="shared" si="47"/>
        <v>0</v>
      </c>
      <c r="O265" s="1358">
        <f t="shared" si="48"/>
        <v>0</v>
      </c>
    </row>
    <row r="266" spans="2:15" ht="12.75" customHeight="1" outlineLevel="3" x14ac:dyDescent="0.25">
      <c r="B266" s="1377" t="str">
        <f>+'FORMATO COSTEO C3'!C347</f>
        <v>3.3.1.2</v>
      </c>
      <c r="C266" s="1378" t="str">
        <f>+'FORMATO COSTEO C3'!B347</f>
        <v>Categoría de gasto</v>
      </c>
      <c r="D266" s="1379"/>
      <c r="E266" s="1379"/>
      <c r="F266" s="1380">
        <f>+'FORMATO COSTEO C3'!G347</f>
        <v>0</v>
      </c>
      <c r="G266" s="1380">
        <f>+'FORMATO COSTEO C3'!H347</f>
        <v>0</v>
      </c>
      <c r="H266" s="1380">
        <f>+'FORMATO COSTEO C3'!I347</f>
        <v>0</v>
      </c>
      <c r="I266" s="1380">
        <f>+'FORMATO COSTEO C3'!L347</f>
        <v>0</v>
      </c>
      <c r="J266" s="1380">
        <f>+'FORMATO COSTEO C3'!O347</f>
        <v>0</v>
      </c>
      <c r="K266" s="1380">
        <f>+'FORMATO COSTEO C3'!R347</f>
        <v>0</v>
      </c>
      <c r="L266" s="1380">
        <f>+'FORMATO COSTEO C3'!U347</f>
        <v>0</v>
      </c>
      <c r="M266" s="1381">
        <f>+'FORMATO COSTEO C3'!X347</f>
        <v>0</v>
      </c>
      <c r="N266" s="1358">
        <f t="shared" si="47"/>
        <v>0</v>
      </c>
      <c r="O266" s="1358">
        <f t="shared" si="48"/>
        <v>0</v>
      </c>
    </row>
    <row r="267" spans="2:15" ht="12.75" customHeight="1" outlineLevel="3" x14ac:dyDescent="0.25">
      <c r="B267" s="1377" t="str">
        <f>+'FORMATO COSTEO C3'!C353</f>
        <v>3.3.1.3</v>
      </c>
      <c r="C267" s="1378" t="str">
        <f>+'FORMATO COSTEO C3'!B353</f>
        <v>Categoría de gasto</v>
      </c>
      <c r="D267" s="1379"/>
      <c r="E267" s="1379"/>
      <c r="F267" s="1380">
        <f>+'FORMATO COSTEO C3'!G353</f>
        <v>0</v>
      </c>
      <c r="G267" s="1380">
        <f>+'FORMATO COSTEO C3'!H353</f>
        <v>0</v>
      </c>
      <c r="H267" s="1380">
        <f>+'FORMATO COSTEO C3'!I353</f>
        <v>0</v>
      </c>
      <c r="I267" s="1380">
        <f>+'FORMATO COSTEO C3'!L353</f>
        <v>0</v>
      </c>
      <c r="J267" s="1380">
        <f>+'FORMATO COSTEO C3'!O353</f>
        <v>0</v>
      </c>
      <c r="K267" s="1380">
        <f>+'FORMATO COSTEO C3'!R353</f>
        <v>0</v>
      </c>
      <c r="L267" s="1380">
        <f>+'FORMATO COSTEO C3'!U353</f>
        <v>0</v>
      </c>
      <c r="M267" s="1381">
        <f>+'FORMATO COSTEO C3'!X353</f>
        <v>0</v>
      </c>
      <c r="N267" s="1358">
        <f t="shared" si="47"/>
        <v>0</v>
      </c>
      <c r="O267" s="1358">
        <f t="shared" si="48"/>
        <v>0</v>
      </c>
    </row>
    <row r="268" spans="2:15" ht="12.75" customHeight="1" outlineLevel="3" x14ac:dyDescent="0.25">
      <c r="B268" s="1377" t="str">
        <f>+'FORMATO COSTEO C3'!C359</f>
        <v>3.3.1.4</v>
      </c>
      <c r="C268" s="1378" t="str">
        <f>+'FORMATO COSTEO C3'!B359</f>
        <v>Categoría de gasto</v>
      </c>
      <c r="D268" s="1379"/>
      <c r="E268" s="1379"/>
      <c r="F268" s="1380">
        <f>+'FORMATO COSTEO C3'!G359</f>
        <v>0</v>
      </c>
      <c r="G268" s="1380">
        <f>+'FORMATO COSTEO C3'!H359</f>
        <v>0</v>
      </c>
      <c r="H268" s="1380">
        <f>+'FORMATO COSTEO C3'!I359</f>
        <v>0</v>
      </c>
      <c r="I268" s="1380">
        <f>+'FORMATO COSTEO C3'!L359</f>
        <v>0</v>
      </c>
      <c r="J268" s="1380">
        <f>+'FORMATO COSTEO C3'!O359</f>
        <v>0</v>
      </c>
      <c r="K268" s="1380">
        <f>+'FORMATO COSTEO C3'!R359</f>
        <v>0</v>
      </c>
      <c r="L268" s="1380">
        <f>+'FORMATO COSTEO C3'!U359</f>
        <v>0</v>
      </c>
      <c r="M268" s="1381">
        <f>+'FORMATO COSTEO C3'!X359</f>
        <v>0</v>
      </c>
      <c r="N268" s="1358">
        <f t="shared" ref="N268:N331" si="61">SUM(G268:M268)</f>
        <v>0</v>
      </c>
      <c r="O268" s="1358">
        <f t="shared" ref="O268:O331" si="62">+F268-N268</f>
        <v>0</v>
      </c>
    </row>
    <row r="269" spans="2:15" ht="12.75" customHeight="1" outlineLevel="3" x14ac:dyDescent="0.25">
      <c r="B269" s="1382" t="str">
        <f>+'FORMATO COSTEO C3'!C365</f>
        <v>3.3.1.5</v>
      </c>
      <c r="C269" s="1383" t="str">
        <f>+'FORMATO COSTEO C3'!B365</f>
        <v>Categoría de gasto</v>
      </c>
      <c r="D269" s="1384"/>
      <c r="E269" s="1384"/>
      <c r="F269" s="1385">
        <f>+'FORMATO COSTEO C3'!G365</f>
        <v>0</v>
      </c>
      <c r="G269" s="1385">
        <f>+'FORMATO COSTEO C3'!H365</f>
        <v>0</v>
      </c>
      <c r="H269" s="1385">
        <f>+'FORMATO COSTEO C3'!I365</f>
        <v>0</v>
      </c>
      <c r="I269" s="1385">
        <f>+'FORMATO COSTEO C3'!L365</f>
        <v>0</v>
      </c>
      <c r="J269" s="1385">
        <f>+'FORMATO COSTEO C3'!O365</f>
        <v>0</v>
      </c>
      <c r="K269" s="1385">
        <f>+'FORMATO COSTEO C3'!R365</f>
        <v>0</v>
      </c>
      <c r="L269" s="1385">
        <f>+'FORMATO COSTEO C3'!U365</f>
        <v>0</v>
      </c>
      <c r="M269" s="1386">
        <f>+'FORMATO COSTEO C3'!X365</f>
        <v>0</v>
      </c>
      <c r="N269" s="1358">
        <f t="shared" si="61"/>
        <v>0</v>
      </c>
      <c r="O269" s="1358">
        <f t="shared" si="62"/>
        <v>0</v>
      </c>
    </row>
    <row r="270" spans="2:15" ht="12.75" customHeight="1" outlineLevel="3" x14ac:dyDescent="0.25">
      <c r="B270" s="1394" t="str">
        <f>+'FORMATO COSTEO C3'!C371</f>
        <v>3.3.2</v>
      </c>
      <c r="C270" s="1395">
        <f>+'FORMATO COSTEO C3'!B371</f>
        <v>0</v>
      </c>
      <c r="D270" s="1367" t="str">
        <f>+'FORMATO COSTEO C3'!D371</f>
        <v>Unidad medida</v>
      </c>
      <c r="E270" s="1368">
        <f>+'FORMATO COSTEO C3'!E371</f>
        <v>0</v>
      </c>
      <c r="F270" s="1369">
        <f t="shared" ref="F270:M270" si="63">SUM(F271:F275)</f>
        <v>0</v>
      </c>
      <c r="G270" s="1369">
        <f t="shared" si="63"/>
        <v>0</v>
      </c>
      <c r="H270" s="1369">
        <f t="shared" si="63"/>
        <v>0</v>
      </c>
      <c r="I270" s="1369">
        <f t="shared" si="63"/>
        <v>0</v>
      </c>
      <c r="J270" s="1369">
        <f t="shared" si="63"/>
        <v>0</v>
      </c>
      <c r="K270" s="1369">
        <f t="shared" si="63"/>
        <v>0</v>
      </c>
      <c r="L270" s="1369">
        <f>SUM(L271:L275)</f>
        <v>0</v>
      </c>
      <c r="M270" s="1370">
        <f t="shared" si="63"/>
        <v>0</v>
      </c>
      <c r="N270" s="1358">
        <f t="shared" si="61"/>
        <v>0</v>
      </c>
      <c r="O270" s="1358">
        <f t="shared" si="62"/>
        <v>0</v>
      </c>
    </row>
    <row r="271" spans="2:15" ht="12.75" customHeight="1" outlineLevel="3" x14ac:dyDescent="0.25">
      <c r="B271" s="1372" t="str">
        <f>+'FORMATO COSTEO C3'!C373</f>
        <v>3.3.2.1</v>
      </c>
      <c r="C271" s="1373" t="str">
        <f>+'FORMATO COSTEO C3'!B373</f>
        <v>Categoría de gasto</v>
      </c>
      <c r="D271" s="1387"/>
      <c r="E271" s="1387"/>
      <c r="F271" s="1375">
        <f>+'FORMATO COSTEO C3'!G373</f>
        <v>0</v>
      </c>
      <c r="G271" s="1375">
        <f>+'FORMATO COSTEO C3'!H373</f>
        <v>0</v>
      </c>
      <c r="H271" s="1375">
        <f>+'FORMATO COSTEO C3'!I373</f>
        <v>0</v>
      </c>
      <c r="I271" s="1375">
        <f>+'FORMATO COSTEO C3'!L373</f>
        <v>0</v>
      </c>
      <c r="J271" s="1375">
        <f>+'FORMATO COSTEO C3'!O373</f>
        <v>0</v>
      </c>
      <c r="K271" s="1375">
        <f>+'FORMATO COSTEO C3'!R373</f>
        <v>0</v>
      </c>
      <c r="L271" s="1375">
        <f>+'FORMATO COSTEO C3'!U373</f>
        <v>0</v>
      </c>
      <c r="M271" s="1376">
        <f>+'FORMATO COSTEO C3'!X373</f>
        <v>0</v>
      </c>
      <c r="N271" s="1358">
        <f t="shared" si="61"/>
        <v>0</v>
      </c>
      <c r="O271" s="1358">
        <f t="shared" si="62"/>
        <v>0</v>
      </c>
    </row>
    <row r="272" spans="2:15" ht="12.75" customHeight="1" outlineLevel="3" x14ac:dyDescent="0.25">
      <c r="B272" s="1377" t="str">
        <f>+'FORMATO COSTEO C3'!C379</f>
        <v>3.3.2.2</v>
      </c>
      <c r="C272" s="1378" t="str">
        <f>+'FORMATO COSTEO C3'!B379</f>
        <v>Categoría de gasto</v>
      </c>
      <c r="D272" s="1388"/>
      <c r="E272" s="1388"/>
      <c r="F272" s="1380">
        <f>+'FORMATO COSTEO C3'!G379</f>
        <v>0</v>
      </c>
      <c r="G272" s="1380">
        <f>+'FORMATO COSTEO C3'!H379</f>
        <v>0</v>
      </c>
      <c r="H272" s="1380">
        <f>+'FORMATO COSTEO C3'!I379</f>
        <v>0</v>
      </c>
      <c r="I272" s="1380">
        <f>+'FORMATO COSTEO C3'!L379</f>
        <v>0</v>
      </c>
      <c r="J272" s="1380">
        <f>+'FORMATO COSTEO C3'!O379</f>
        <v>0</v>
      </c>
      <c r="K272" s="1380">
        <f>+'FORMATO COSTEO C3'!R379</f>
        <v>0</v>
      </c>
      <c r="L272" s="1380">
        <f>+'FORMATO COSTEO C3'!U379</f>
        <v>0</v>
      </c>
      <c r="M272" s="1381">
        <f>+'FORMATO COSTEO C3'!X379</f>
        <v>0</v>
      </c>
      <c r="N272" s="1358">
        <f t="shared" si="61"/>
        <v>0</v>
      </c>
      <c r="O272" s="1358">
        <f t="shared" si="62"/>
        <v>0</v>
      </c>
    </row>
    <row r="273" spans="2:15" ht="12.75" customHeight="1" outlineLevel="3" x14ac:dyDescent="0.25">
      <c r="B273" s="1377" t="str">
        <f>+'FORMATO COSTEO C3'!C385</f>
        <v>3.3.2.3</v>
      </c>
      <c r="C273" s="1378" t="str">
        <f>+'FORMATO COSTEO C3'!B385</f>
        <v>Categoría de gasto</v>
      </c>
      <c r="D273" s="1388"/>
      <c r="E273" s="1388"/>
      <c r="F273" s="1380">
        <f>+'FORMATO COSTEO C3'!G385</f>
        <v>0</v>
      </c>
      <c r="G273" s="1380">
        <f>+'FORMATO COSTEO C3'!H385</f>
        <v>0</v>
      </c>
      <c r="H273" s="1380">
        <f>+'FORMATO COSTEO C3'!I385</f>
        <v>0</v>
      </c>
      <c r="I273" s="1380">
        <f>+'FORMATO COSTEO C3'!L385</f>
        <v>0</v>
      </c>
      <c r="J273" s="1380">
        <f>+'FORMATO COSTEO C3'!O385</f>
        <v>0</v>
      </c>
      <c r="K273" s="1380">
        <f>+'FORMATO COSTEO C3'!R385</f>
        <v>0</v>
      </c>
      <c r="L273" s="1380">
        <f>+'FORMATO COSTEO C3'!U385</f>
        <v>0</v>
      </c>
      <c r="M273" s="1381">
        <f>+'FORMATO COSTEO C3'!X385</f>
        <v>0</v>
      </c>
      <c r="N273" s="1358">
        <f t="shared" si="61"/>
        <v>0</v>
      </c>
      <c r="O273" s="1358">
        <f t="shared" si="62"/>
        <v>0</v>
      </c>
    </row>
    <row r="274" spans="2:15" ht="12.75" customHeight="1" outlineLevel="3" x14ac:dyDescent="0.25">
      <c r="B274" s="1377" t="str">
        <f>+'FORMATO COSTEO C3'!C391</f>
        <v>3.3.2.4</v>
      </c>
      <c r="C274" s="1378" t="str">
        <f>+'FORMATO COSTEO C3'!B391</f>
        <v>Categoría de gasto</v>
      </c>
      <c r="D274" s="1388"/>
      <c r="E274" s="1388"/>
      <c r="F274" s="1380">
        <f>+'FORMATO COSTEO C3'!G391</f>
        <v>0</v>
      </c>
      <c r="G274" s="1380">
        <f>+'FORMATO COSTEO C3'!H391</f>
        <v>0</v>
      </c>
      <c r="H274" s="1380">
        <f>+'FORMATO COSTEO C3'!I391</f>
        <v>0</v>
      </c>
      <c r="I274" s="1380">
        <f>+'FORMATO COSTEO C3'!L391</f>
        <v>0</v>
      </c>
      <c r="J274" s="1380">
        <f>+'FORMATO COSTEO C3'!O391</f>
        <v>0</v>
      </c>
      <c r="K274" s="1380">
        <f>+'FORMATO COSTEO C3'!R391</f>
        <v>0</v>
      </c>
      <c r="L274" s="1380">
        <f>+'FORMATO COSTEO C3'!U391</f>
        <v>0</v>
      </c>
      <c r="M274" s="1381">
        <f>+'FORMATO COSTEO C3'!X391</f>
        <v>0</v>
      </c>
      <c r="N274" s="1358">
        <f t="shared" si="61"/>
        <v>0</v>
      </c>
      <c r="O274" s="1358">
        <f t="shared" si="62"/>
        <v>0</v>
      </c>
    </row>
    <row r="275" spans="2:15" ht="12.75" customHeight="1" outlineLevel="3" x14ac:dyDescent="0.25">
      <c r="B275" s="1382" t="str">
        <f>+'FORMATO COSTEO C3'!C397</f>
        <v>3.3.2.5</v>
      </c>
      <c r="C275" s="1383" t="str">
        <f>+'FORMATO COSTEO C3'!B397</f>
        <v>Categoría de gasto</v>
      </c>
      <c r="D275" s="1389"/>
      <c r="E275" s="1389"/>
      <c r="F275" s="1385">
        <f>+'FORMATO COSTEO C3'!G397</f>
        <v>0</v>
      </c>
      <c r="G275" s="1385">
        <f>+'FORMATO COSTEO C3'!H397</f>
        <v>0</v>
      </c>
      <c r="H275" s="1385">
        <f>+'FORMATO COSTEO C3'!I397</f>
        <v>0</v>
      </c>
      <c r="I275" s="1385">
        <f>+'FORMATO COSTEO C3'!L397</f>
        <v>0</v>
      </c>
      <c r="J275" s="1385">
        <f>+'FORMATO COSTEO C3'!O397</f>
        <v>0</v>
      </c>
      <c r="K275" s="1385">
        <f>+'FORMATO COSTEO C3'!R397</f>
        <v>0</v>
      </c>
      <c r="L275" s="1385">
        <f>+'FORMATO COSTEO C3'!U397</f>
        <v>0</v>
      </c>
      <c r="M275" s="1386">
        <f>+'FORMATO COSTEO C3'!X397</f>
        <v>0</v>
      </c>
      <c r="N275" s="1358">
        <f t="shared" si="61"/>
        <v>0</v>
      </c>
      <c r="O275" s="1358">
        <f t="shared" si="62"/>
        <v>0</v>
      </c>
    </row>
    <row r="276" spans="2:15" ht="12.75" customHeight="1" outlineLevel="3" x14ac:dyDescent="0.25">
      <c r="B276" s="1394" t="str">
        <f>+'FORMATO COSTEO C3'!C403</f>
        <v>3.3.3</v>
      </c>
      <c r="C276" s="1395">
        <f>+'FORMATO COSTEO C3'!B403</f>
        <v>0</v>
      </c>
      <c r="D276" s="1367" t="str">
        <f>+'FORMATO COSTEO C3'!D403</f>
        <v>Unidad medida</v>
      </c>
      <c r="E276" s="1368">
        <f>+'FORMATO COSTEO C3'!E403</f>
        <v>0</v>
      </c>
      <c r="F276" s="1369">
        <f t="shared" ref="F276:M276" si="64">SUM(F277:F281)</f>
        <v>0</v>
      </c>
      <c r="G276" s="1369">
        <f t="shared" si="64"/>
        <v>0</v>
      </c>
      <c r="H276" s="1369">
        <f t="shared" si="64"/>
        <v>0</v>
      </c>
      <c r="I276" s="1369">
        <f t="shared" si="64"/>
        <v>0</v>
      </c>
      <c r="J276" s="1369">
        <f t="shared" si="64"/>
        <v>0</v>
      </c>
      <c r="K276" s="1369">
        <f t="shared" si="64"/>
        <v>0</v>
      </c>
      <c r="L276" s="1369">
        <f>SUM(L277:L281)</f>
        <v>0</v>
      </c>
      <c r="M276" s="1370">
        <f t="shared" si="64"/>
        <v>0</v>
      </c>
      <c r="N276" s="1358">
        <f t="shared" si="61"/>
        <v>0</v>
      </c>
      <c r="O276" s="1358">
        <f t="shared" si="62"/>
        <v>0</v>
      </c>
    </row>
    <row r="277" spans="2:15" ht="12.75" customHeight="1" outlineLevel="3" x14ac:dyDescent="0.25">
      <c r="B277" s="1372" t="str">
        <f>+'FORMATO COSTEO C3'!C405</f>
        <v>3.3.3.1</v>
      </c>
      <c r="C277" s="1373" t="str">
        <f>+'FORMATO COSTEO C3'!B405</f>
        <v>Categoría de gasto</v>
      </c>
      <c r="D277" s="1387"/>
      <c r="E277" s="1387"/>
      <c r="F277" s="1375">
        <f>+'FORMATO COSTEO C3'!G405</f>
        <v>0</v>
      </c>
      <c r="G277" s="1375">
        <f>+'FORMATO COSTEO C3'!H405</f>
        <v>0</v>
      </c>
      <c r="H277" s="1375">
        <f>+'FORMATO COSTEO C3'!I405</f>
        <v>0</v>
      </c>
      <c r="I277" s="1375">
        <f>+'FORMATO COSTEO C3'!L405</f>
        <v>0</v>
      </c>
      <c r="J277" s="1375">
        <f>+'FORMATO COSTEO C3'!O405</f>
        <v>0</v>
      </c>
      <c r="K277" s="1375">
        <f>+'FORMATO COSTEO C3'!R405</f>
        <v>0</v>
      </c>
      <c r="L277" s="1375">
        <f>+'FORMATO COSTEO C3'!U405</f>
        <v>0</v>
      </c>
      <c r="M277" s="1376">
        <f>+'FORMATO COSTEO C3'!X405</f>
        <v>0</v>
      </c>
      <c r="N277" s="1358">
        <f t="shared" si="61"/>
        <v>0</v>
      </c>
      <c r="O277" s="1358">
        <f t="shared" si="62"/>
        <v>0</v>
      </c>
    </row>
    <row r="278" spans="2:15" ht="12.75" customHeight="1" outlineLevel="3" x14ac:dyDescent="0.25">
      <c r="B278" s="1377" t="str">
        <f>+'FORMATO COSTEO C3'!C411</f>
        <v>3.3.3.2</v>
      </c>
      <c r="C278" s="1378" t="str">
        <f>+'FORMATO COSTEO C3'!B411</f>
        <v>Categoría de gasto</v>
      </c>
      <c r="D278" s="1388"/>
      <c r="E278" s="1388"/>
      <c r="F278" s="1380">
        <f>+'FORMATO COSTEO C3'!G411</f>
        <v>0</v>
      </c>
      <c r="G278" s="1380">
        <f>+'FORMATO COSTEO C3'!H411</f>
        <v>0</v>
      </c>
      <c r="H278" s="1380">
        <f>+'FORMATO COSTEO C3'!I411</f>
        <v>0</v>
      </c>
      <c r="I278" s="1380">
        <f>+'FORMATO COSTEO C3'!L411</f>
        <v>0</v>
      </c>
      <c r="J278" s="1380">
        <f>+'FORMATO COSTEO C3'!O411</f>
        <v>0</v>
      </c>
      <c r="K278" s="1380">
        <f>+'FORMATO COSTEO C3'!R411</f>
        <v>0</v>
      </c>
      <c r="L278" s="1380">
        <f>+'FORMATO COSTEO C3'!U411</f>
        <v>0</v>
      </c>
      <c r="M278" s="1381">
        <f>+'FORMATO COSTEO C3'!X411</f>
        <v>0</v>
      </c>
      <c r="N278" s="1358">
        <f t="shared" si="61"/>
        <v>0</v>
      </c>
      <c r="O278" s="1358">
        <f t="shared" si="62"/>
        <v>0</v>
      </c>
    </row>
    <row r="279" spans="2:15" ht="12.75" customHeight="1" outlineLevel="3" x14ac:dyDescent="0.25">
      <c r="B279" s="1377" t="str">
        <f>+'FORMATO COSTEO C3'!C417</f>
        <v>3.3.3.3</v>
      </c>
      <c r="C279" s="1378" t="str">
        <f>+'FORMATO COSTEO C3'!B417</f>
        <v>Categoría de gasto</v>
      </c>
      <c r="D279" s="1388"/>
      <c r="E279" s="1388"/>
      <c r="F279" s="1380">
        <f>+'FORMATO COSTEO C3'!G417</f>
        <v>0</v>
      </c>
      <c r="G279" s="1380">
        <f>+'FORMATO COSTEO C3'!H417</f>
        <v>0</v>
      </c>
      <c r="H279" s="1380">
        <f>+'FORMATO COSTEO C3'!I417</f>
        <v>0</v>
      </c>
      <c r="I279" s="1380">
        <f>+'FORMATO COSTEO C3'!L417</f>
        <v>0</v>
      </c>
      <c r="J279" s="1380">
        <f>+'FORMATO COSTEO C3'!O417</f>
        <v>0</v>
      </c>
      <c r="K279" s="1380">
        <f>+'FORMATO COSTEO C3'!R417</f>
        <v>0</v>
      </c>
      <c r="L279" s="1380">
        <f>+'FORMATO COSTEO C3'!U417</f>
        <v>0</v>
      </c>
      <c r="M279" s="1381">
        <f>+'FORMATO COSTEO C3'!X417</f>
        <v>0</v>
      </c>
      <c r="N279" s="1358">
        <f t="shared" si="61"/>
        <v>0</v>
      </c>
      <c r="O279" s="1358">
        <f t="shared" si="62"/>
        <v>0</v>
      </c>
    </row>
    <row r="280" spans="2:15" ht="12.75" customHeight="1" outlineLevel="3" x14ac:dyDescent="0.25">
      <c r="B280" s="1377" t="str">
        <f>+'FORMATO COSTEO C3'!C423</f>
        <v>3.3.3.4</v>
      </c>
      <c r="C280" s="1378" t="str">
        <f>+'FORMATO COSTEO C3'!B423</f>
        <v>Categoría de gasto</v>
      </c>
      <c r="D280" s="1388"/>
      <c r="E280" s="1388"/>
      <c r="F280" s="1380">
        <f>+'FORMATO COSTEO C3'!G423</f>
        <v>0</v>
      </c>
      <c r="G280" s="1380">
        <f>+'FORMATO COSTEO C3'!H423</f>
        <v>0</v>
      </c>
      <c r="H280" s="1380">
        <f>+'FORMATO COSTEO C3'!I423</f>
        <v>0</v>
      </c>
      <c r="I280" s="1380">
        <f>+'FORMATO COSTEO C3'!L423</f>
        <v>0</v>
      </c>
      <c r="J280" s="1380">
        <f>+'FORMATO COSTEO C3'!O423</f>
        <v>0</v>
      </c>
      <c r="K280" s="1380">
        <f>+'FORMATO COSTEO C3'!R423</f>
        <v>0</v>
      </c>
      <c r="L280" s="1380">
        <f>+'FORMATO COSTEO C3'!U423</f>
        <v>0</v>
      </c>
      <c r="M280" s="1381">
        <f>+'FORMATO COSTEO C3'!X423</f>
        <v>0</v>
      </c>
      <c r="N280" s="1358">
        <f t="shared" si="61"/>
        <v>0</v>
      </c>
      <c r="O280" s="1358">
        <f t="shared" si="62"/>
        <v>0</v>
      </c>
    </row>
    <row r="281" spans="2:15" ht="12.75" customHeight="1" outlineLevel="3" x14ac:dyDescent="0.25">
      <c r="B281" s="1382" t="str">
        <f>+'FORMATO COSTEO C3'!C429</f>
        <v>3.3.3.5</v>
      </c>
      <c r="C281" s="1383" t="str">
        <f>+'FORMATO COSTEO C3'!B429</f>
        <v>Categoría de gasto</v>
      </c>
      <c r="D281" s="1389"/>
      <c r="E281" s="1389"/>
      <c r="F281" s="1385">
        <f>+'FORMATO COSTEO C3'!G429</f>
        <v>0</v>
      </c>
      <c r="G281" s="1385">
        <f>+'FORMATO COSTEO C3'!H429</f>
        <v>0</v>
      </c>
      <c r="H281" s="1385">
        <f>+'FORMATO COSTEO C3'!I429</f>
        <v>0</v>
      </c>
      <c r="I281" s="1385">
        <f>+'FORMATO COSTEO C3'!L429</f>
        <v>0</v>
      </c>
      <c r="J281" s="1385">
        <f>+'FORMATO COSTEO C3'!O429</f>
        <v>0</v>
      </c>
      <c r="K281" s="1385">
        <f>+'FORMATO COSTEO C3'!R429</f>
        <v>0</v>
      </c>
      <c r="L281" s="1385">
        <f>+'FORMATO COSTEO C3'!U429</f>
        <v>0</v>
      </c>
      <c r="M281" s="1386">
        <f>+'FORMATO COSTEO C3'!X429</f>
        <v>0</v>
      </c>
      <c r="N281" s="1358">
        <f t="shared" si="61"/>
        <v>0</v>
      </c>
      <c r="O281" s="1358">
        <f t="shared" si="62"/>
        <v>0</v>
      </c>
    </row>
    <row r="282" spans="2:15" ht="12.75" customHeight="1" outlineLevel="3" x14ac:dyDescent="0.25">
      <c r="B282" s="1394" t="str">
        <f>+'FORMATO COSTEO C3'!C435</f>
        <v>3.3.4</v>
      </c>
      <c r="C282" s="1395">
        <f>+'FORMATO COSTEO C3'!B435</f>
        <v>0</v>
      </c>
      <c r="D282" s="1367" t="str">
        <f>+'FORMATO COSTEO C3'!D435</f>
        <v>Unidad medida</v>
      </c>
      <c r="E282" s="1368">
        <f>+'FORMATO COSTEO C3'!E435</f>
        <v>0</v>
      </c>
      <c r="F282" s="1369">
        <f t="shared" ref="F282:M282" si="65">SUM(F283:F287)</f>
        <v>0</v>
      </c>
      <c r="G282" s="1369">
        <f t="shared" si="65"/>
        <v>0</v>
      </c>
      <c r="H282" s="1369">
        <f t="shared" si="65"/>
        <v>0</v>
      </c>
      <c r="I282" s="1369">
        <f t="shared" si="65"/>
        <v>0</v>
      </c>
      <c r="J282" s="1369">
        <f t="shared" si="65"/>
        <v>0</v>
      </c>
      <c r="K282" s="1369">
        <f t="shared" si="65"/>
        <v>0</v>
      </c>
      <c r="L282" s="1369">
        <f>SUM(L283:L287)</f>
        <v>0</v>
      </c>
      <c r="M282" s="1370">
        <f t="shared" si="65"/>
        <v>0</v>
      </c>
      <c r="N282" s="1358">
        <f t="shared" si="61"/>
        <v>0</v>
      </c>
      <c r="O282" s="1358">
        <f t="shared" si="62"/>
        <v>0</v>
      </c>
    </row>
    <row r="283" spans="2:15" ht="12.75" customHeight="1" outlineLevel="3" x14ac:dyDescent="0.25">
      <c r="B283" s="1372" t="str">
        <f>+'FORMATO COSTEO C3'!C437</f>
        <v>3.3.4.1</v>
      </c>
      <c r="C283" s="1373" t="str">
        <f>+'FORMATO COSTEO C3'!B437</f>
        <v>Categoría de gasto</v>
      </c>
      <c r="D283" s="1387"/>
      <c r="E283" s="1387"/>
      <c r="F283" s="1375">
        <f>+'FORMATO COSTEO C3'!G437</f>
        <v>0</v>
      </c>
      <c r="G283" s="1375">
        <f>+'FORMATO COSTEO C3'!H437</f>
        <v>0</v>
      </c>
      <c r="H283" s="1375">
        <f>+'FORMATO COSTEO C3'!I437</f>
        <v>0</v>
      </c>
      <c r="I283" s="1375">
        <f>+'FORMATO COSTEO C3'!L437</f>
        <v>0</v>
      </c>
      <c r="J283" s="1375">
        <f>+'FORMATO COSTEO C3'!O437</f>
        <v>0</v>
      </c>
      <c r="K283" s="1375">
        <f>+'FORMATO COSTEO C3'!R437</f>
        <v>0</v>
      </c>
      <c r="L283" s="1375">
        <f>+'FORMATO COSTEO C3'!U437</f>
        <v>0</v>
      </c>
      <c r="M283" s="1376">
        <f>+'FORMATO COSTEO C3'!X437</f>
        <v>0</v>
      </c>
      <c r="N283" s="1358">
        <f t="shared" si="61"/>
        <v>0</v>
      </c>
      <c r="O283" s="1358">
        <f t="shared" si="62"/>
        <v>0</v>
      </c>
    </row>
    <row r="284" spans="2:15" ht="12.75" customHeight="1" outlineLevel="3" x14ac:dyDescent="0.25">
      <c r="B284" s="1377" t="str">
        <f>+'FORMATO COSTEO C3'!C443</f>
        <v>3.3.4.2</v>
      </c>
      <c r="C284" s="1378" t="str">
        <f>+'FORMATO COSTEO C3'!B443</f>
        <v>Categoría de gasto</v>
      </c>
      <c r="D284" s="1388"/>
      <c r="E284" s="1388"/>
      <c r="F284" s="1380">
        <f>+'FORMATO COSTEO C3'!G443</f>
        <v>0</v>
      </c>
      <c r="G284" s="1380">
        <f>+'FORMATO COSTEO C3'!H443</f>
        <v>0</v>
      </c>
      <c r="H284" s="1380">
        <f>+'FORMATO COSTEO C3'!I443</f>
        <v>0</v>
      </c>
      <c r="I284" s="1380">
        <f>+'FORMATO COSTEO C3'!L443</f>
        <v>0</v>
      </c>
      <c r="J284" s="1380">
        <f>+'FORMATO COSTEO C3'!O443</f>
        <v>0</v>
      </c>
      <c r="K284" s="1380">
        <f>+'FORMATO COSTEO C3'!R443</f>
        <v>0</v>
      </c>
      <c r="L284" s="1380">
        <f>+'FORMATO COSTEO C3'!U443</f>
        <v>0</v>
      </c>
      <c r="M284" s="1381">
        <f>+'FORMATO COSTEO C3'!X443</f>
        <v>0</v>
      </c>
      <c r="N284" s="1358">
        <f t="shared" si="61"/>
        <v>0</v>
      </c>
      <c r="O284" s="1358">
        <f t="shared" si="62"/>
        <v>0</v>
      </c>
    </row>
    <row r="285" spans="2:15" ht="12.75" customHeight="1" outlineLevel="3" x14ac:dyDescent="0.25">
      <c r="B285" s="1377" t="str">
        <f>+'FORMATO COSTEO C3'!C449</f>
        <v>3.3.4.3</v>
      </c>
      <c r="C285" s="1378" t="str">
        <f>+'FORMATO COSTEO C3'!B449</f>
        <v>Categoría de gasto</v>
      </c>
      <c r="D285" s="1388"/>
      <c r="E285" s="1388"/>
      <c r="F285" s="1380">
        <f>+'FORMATO COSTEO C3'!G449</f>
        <v>0</v>
      </c>
      <c r="G285" s="1380">
        <f>+'FORMATO COSTEO C3'!H449</f>
        <v>0</v>
      </c>
      <c r="H285" s="1380">
        <f>+'FORMATO COSTEO C3'!I449</f>
        <v>0</v>
      </c>
      <c r="I285" s="1380">
        <f>+'FORMATO COSTEO C3'!L449</f>
        <v>0</v>
      </c>
      <c r="J285" s="1380">
        <f>+'FORMATO COSTEO C3'!O449</f>
        <v>0</v>
      </c>
      <c r="K285" s="1380">
        <f>+'FORMATO COSTEO C3'!R449</f>
        <v>0</v>
      </c>
      <c r="L285" s="1380">
        <f>+'FORMATO COSTEO C3'!U449</f>
        <v>0</v>
      </c>
      <c r="M285" s="1381">
        <f>+'FORMATO COSTEO C3'!X449</f>
        <v>0</v>
      </c>
      <c r="N285" s="1358">
        <f t="shared" si="61"/>
        <v>0</v>
      </c>
      <c r="O285" s="1358">
        <f t="shared" si="62"/>
        <v>0</v>
      </c>
    </row>
    <row r="286" spans="2:15" ht="12.75" customHeight="1" outlineLevel="3" x14ac:dyDescent="0.25">
      <c r="B286" s="1377" t="str">
        <f>+'FORMATO COSTEO C3'!C455</f>
        <v>3.3.4.4</v>
      </c>
      <c r="C286" s="1378" t="str">
        <f>+'FORMATO COSTEO C3'!B455</f>
        <v>Categoría de gasto</v>
      </c>
      <c r="D286" s="1388"/>
      <c r="E286" s="1388"/>
      <c r="F286" s="1380">
        <f>+'FORMATO COSTEO C3'!G455</f>
        <v>0</v>
      </c>
      <c r="G286" s="1380">
        <f>+'FORMATO COSTEO C3'!H455</f>
        <v>0</v>
      </c>
      <c r="H286" s="1380">
        <f>+'FORMATO COSTEO C3'!I455</f>
        <v>0</v>
      </c>
      <c r="I286" s="1380">
        <f>+'FORMATO COSTEO C3'!L455</f>
        <v>0</v>
      </c>
      <c r="J286" s="1380">
        <f>+'FORMATO COSTEO C3'!O455</f>
        <v>0</v>
      </c>
      <c r="K286" s="1380">
        <f>+'FORMATO COSTEO C3'!R455</f>
        <v>0</v>
      </c>
      <c r="L286" s="1380">
        <f>+'FORMATO COSTEO C3'!U455</f>
        <v>0</v>
      </c>
      <c r="M286" s="1381">
        <f>+'FORMATO COSTEO C3'!X455</f>
        <v>0</v>
      </c>
      <c r="N286" s="1358">
        <f t="shared" si="61"/>
        <v>0</v>
      </c>
      <c r="O286" s="1358">
        <f t="shared" si="62"/>
        <v>0</v>
      </c>
    </row>
    <row r="287" spans="2:15" ht="12.75" customHeight="1" outlineLevel="3" x14ac:dyDescent="0.25">
      <c r="B287" s="1382" t="str">
        <f>+'FORMATO COSTEO C3'!C461</f>
        <v>3.3.4.5</v>
      </c>
      <c r="C287" s="1383" t="str">
        <f>+'FORMATO COSTEO C3'!B461</f>
        <v>Categoría de gasto</v>
      </c>
      <c r="D287" s="1389"/>
      <c r="E287" s="1389"/>
      <c r="F287" s="1385">
        <f>+'FORMATO COSTEO C3'!G461</f>
        <v>0</v>
      </c>
      <c r="G287" s="1385">
        <f>+'FORMATO COSTEO C3'!H461</f>
        <v>0</v>
      </c>
      <c r="H287" s="1385">
        <f>+'FORMATO COSTEO C3'!I461</f>
        <v>0</v>
      </c>
      <c r="I287" s="1385">
        <f>+'FORMATO COSTEO C3'!L461</f>
        <v>0</v>
      </c>
      <c r="J287" s="1385">
        <f>+'FORMATO COSTEO C3'!O461</f>
        <v>0</v>
      </c>
      <c r="K287" s="1385">
        <f>+'FORMATO COSTEO C3'!R461</f>
        <v>0</v>
      </c>
      <c r="L287" s="1385">
        <f>+'FORMATO COSTEO C3'!U461</f>
        <v>0</v>
      </c>
      <c r="M287" s="1386">
        <f>+'FORMATO COSTEO C3'!X461</f>
        <v>0</v>
      </c>
      <c r="N287" s="1358">
        <f t="shared" si="61"/>
        <v>0</v>
      </c>
      <c r="O287" s="1358">
        <f t="shared" si="62"/>
        <v>0</v>
      </c>
    </row>
    <row r="288" spans="2:15" ht="12.75" customHeight="1" outlineLevel="3" x14ac:dyDescent="0.25">
      <c r="B288" s="1394" t="str">
        <f>+'FORMATO COSTEO C3'!C467</f>
        <v>3.3.5</v>
      </c>
      <c r="C288" s="1395">
        <f>+'FORMATO COSTEO C3'!B467</f>
        <v>0</v>
      </c>
      <c r="D288" s="1367" t="str">
        <f>+'FORMATO COSTEO C3'!D467</f>
        <v>Unidad medida</v>
      </c>
      <c r="E288" s="1368">
        <f>+'FORMATO COSTEO C3'!E467</f>
        <v>0</v>
      </c>
      <c r="F288" s="1369">
        <f t="shared" ref="F288:M288" si="66">SUM(F289:F293)</f>
        <v>0</v>
      </c>
      <c r="G288" s="1369">
        <f t="shared" si="66"/>
        <v>0</v>
      </c>
      <c r="H288" s="1369">
        <f t="shared" si="66"/>
        <v>0</v>
      </c>
      <c r="I288" s="1369">
        <f t="shared" si="66"/>
        <v>0</v>
      </c>
      <c r="J288" s="1369">
        <f t="shared" si="66"/>
        <v>0</v>
      </c>
      <c r="K288" s="1369">
        <f t="shared" si="66"/>
        <v>0</v>
      </c>
      <c r="L288" s="1369">
        <f>SUM(L289:L293)</f>
        <v>0</v>
      </c>
      <c r="M288" s="1370">
        <f t="shared" si="66"/>
        <v>0</v>
      </c>
      <c r="N288" s="1358">
        <f t="shared" si="61"/>
        <v>0</v>
      </c>
      <c r="O288" s="1358">
        <f t="shared" si="62"/>
        <v>0</v>
      </c>
    </row>
    <row r="289" spans="1:17" ht="12.75" customHeight="1" outlineLevel="3" x14ac:dyDescent="0.25">
      <c r="B289" s="1372" t="str">
        <f>+'FORMATO COSTEO C3'!C469</f>
        <v>3.3.5.1</v>
      </c>
      <c r="C289" s="1373" t="str">
        <f>+'FORMATO COSTEO C3'!B469</f>
        <v>Categoría de gasto</v>
      </c>
      <c r="D289" s="1387"/>
      <c r="E289" s="1387"/>
      <c r="F289" s="1375">
        <f>+'FORMATO COSTEO C3'!G469</f>
        <v>0</v>
      </c>
      <c r="G289" s="1375">
        <f>+'FORMATO COSTEO C3'!H469</f>
        <v>0</v>
      </c>
      <c r="H289" s="1375">
        <f>+'FORMATO COSTEO C3'!I469</f>
        <v>0</v>
      </c>
      <c r="I289" s="1375">
        <f>+'FORMATO COSTEO C3'!L469</f>
        <v>0</v>
      </c>
      <c r="J289" s="1375">
        <f>+'FORMATO COSTEO C3'!O469</f>
        <v>0</v>
      </c>
      <c r="K289" s="1375">
        <f>+'FORMATO COSTEO C3'!R469</f>
        <v>0</v>
      </c>
      <c r="L289" s="1375">
        <f>+'FORMATO COSTEO C3'!U469</f>
        <v>0</v>
      </c>
      <c r="M289" s="1376">
        <f>+'FORMATO COSTEO C3'!X469</f>
        <v>0</v>
      </c>
      <c r="N289" s="1358">
        <f t="shared" si="61"/>
        <v>0</v>
      </c>
      <c r="O289" s="1358">
        <f t="shared" si="62"/>
        <v>0</v>
      </c>
    </row>
    <row r="290" spans="1:17" ht="12.75" customHeight="1" outlineLevel="3" x14ac:dyDescent="0.25">
      <c r="B290" s="1377" t="str">
        <f>+'FORMATO COSTEO C3'!C475</f>
        <v>3.3.5.2</v>
      </c>
      <c r="C290" s="1378" t="str">
        <f>+'FORMATO COSTEO C3'!B475</f>
        <v>Categoría de gasto</v>
      </c>
      <c r="D290" s="1388"/>
      <c r="E290" s="1388"/>
      <c r="F290" s="1380">
        <f>+'FORMATO COSTEO C3'!G475</f>
        <v>0</v>
      </c>
      <c r="G290" s="1380">
        <f>+'FORMATO COSTEO C3'!H475</f>
        <v>0</v>
      </c>
      <c r="H290" s="1380">
        <f>+'FORMATO COSTEO C3'!I475</f>
        <v>0</v>
      </c>
      <c r="I290" s="1380">
        <f>+'FORMATO COSTEO C3'!L475</f>
        <v>0</v>
      </c>
      <c r="J290" s="1380">
        <f>+'FORMATO COSTEO C3'!O475</f>
        <v>0</v>
      </c>
      <c r="K290" s="1380">
        <f>+'FORMATO COSTEO C3'!R475</f>
        <v>0</v>
      </c>
      <c r="L290" s="1380">
        <f>+'FORMATO COSTEO C3'!U475</f>
        <v>0</v>
      </c>
      <c r="M290" s="1381">
        <f>+'FORMATO COSTEO C3'!X475</f>
        <v>0</v>
      </c>
      <c r="N290" s="1358">
        <f t="shared" si="61"/>
        <v>0</v>
      </c>
      <c r="O290" s="1358">
        <f t="shared" si="62"/>
        <v>0</v>
      </c>
    </row>
    <row r="291" spans="1:17" ht="12.75" customHeight="1" outlineLevel="3" x14ac:dyDescent="0.25">
      <c r="B291" s="1377" t="str">
        <f>+'FORMATO COSTEO C3'!C481</f>
        <v>3.3.5.3</v>
      </c>
      <c r="C291" s="1378" t="str">
        <f>+'FORMATO COSTEO C3'!B481</f>
        <v>Categoría de gasto</v>
      </c>
      <c r="D291" s="1388"/>
      <c r="E291" s="1388"/>
      <c r="F291" s="1380">
        <f>+'FORMATO COSTEO C3'!G481</f>
        <v>0</v>
      </c>
      <c r="G291" s="1380">
        <f>+'FORMATO COSTEO C3'!H481</f>
        <v>0</v>
      </c>
      <c r="H291" s="1380">
        <f>+'FORMATO COSTEO C3'!I481</f>
        <v>0</v>
      </c>
      <c r="I291" s="1380">
        <f>+'FORMATO COSTEO C3'!L481</f>
        <v>0</v>
      </c>
      <c r="J291" s="1380">
        <f>+'FORMATO COSTEO C3'!O481</f>
        <v>0</v>
      </c>
      <c r="K291" s="1380">
        <f>+'FORMATO COSTEO C3'!R481</f>
        <v>0</v>
      </c>
      <c r="L291" s="1380">
        <f>+'FORMATO COSTEO C3'!U481</f>
        <v>0</v>
      </c>
      <c r="M291" s="1381">
        <f>+'FORMATO COSTEO C3'!X481</f>
        <v>0</v>
      </c>
      <c r="N291" s="1358">
        <f t="shared" si="61"/>
        <v>0</v>
      </c>
      <c r="O291" s="1358">
        <f t="shared" si="62"/>
        <v>0</v>
      </c>
    </row>
    <row r="292" spans="1:17" ht="12.75" customHeight="1" outlineLevel="3" x14ac:dyDescent="0.25">
      <c r="B292" s="1377" t="str">
        <f>+'FORMATO COSTEO C3'!C487</f>
        <v>3.3.5.4</v>
      </c>
      <c r="C292" s="1378" t="str">
        <f>+'FORMATO COSTEO C3'!B487</f>
        <v>Categoría de gasto</v>
      </c>
      <c r="D292" s="1388"/>
      <c r="E292" s="1388"/>
      <c r="F292" s="1380">
        <f>+'FORMATO COSTEO C3'!G487</f>
        <v>0</v>
      </c>
      <c r="G292" s="1380">
        <f>+'FORMATO COSTEO C3'!H487</f>
        <v>0</v>
      </c>
      <c r="H292" s="1380">
        <f>+'FORMATO COSTEO C3'!I487</f>
        <v>0</v>
      </c>
      <c r="I292" s="1380">
        <f>+'FORMATO COSTEO C3'!L487</f>
        <v>0</v>
      </c>
      <c r="J292" s="1380">
        <f>+'FORMATO COSTEO C3'!O487</f>
        <v>0</v>
      </c>
      <c r="K292" s="1380">
        <f>+'FORMATO COSTEO C3'!R487</f>
        <v>0</v>
      </c>
      <c r="L292" s="1380">
        <f>+'FORMATO COSTEO C3'!U487</f>
        <v>0</v>
      </c>
      <c r="M292" s="1381">
        <f>+'FORMATO COSTEO C3'!X487</f>
        <v>0</v>
      </c>
      <c r="N292" s="1358">
        <f t="shared" si="61"/>
        <v>0</v>
      </c>
      <c r="O292" s="1358">
        <f t="shared" si="62"/>
        <v>0</v>
      </c>
    </row>
    <row r="293" spans="1:17" ht="12.75" customHeight="1" outlineLevel="3" x14ac:dyDescent="0.25">
      <c r="B293" s="1382" t="str">
        <f>+'FORMATO COSTEO C3'!C493</f>
        <v>3.3.5.5</v>
      </c>
      <c r="C293" s="1383" t="str">
        <f>+'FORMATO COSTEO C3'!B493</f>
        <v>Categoría de gasto</v>
      </c>
      <c r="D293" s="1389"/>
      <c r="E293" s="1389"/>
      <c r="F293" s="1385">
        <f>+'FORMATO COSTEO C3'!G493</f>
        <v>0</v>
      </c>
      <c r="G293" s="1385">
        <f>+'FORMATO COSTEO C3'!H493</f>
        <v>0</v>
      </c>
      <c r="H293" s="1385">
        <f>+'FORMATO COSTEO C3'!I493</f>
        <v>0</v>
      </c>
      <c r="I293" s="1385">
        <f>+'FORMATO COSTEO C3'!L493</f>
        <v>0</v>
      </c>
      <c r="J293" s="1385">
        <f>+'FORMATO COSTEO C3'!O493</f>
        <v>0</v>
      </c>
      <c r="K293" s="1385">
        <f>+'FORMATO COSTEO C3'!R493</f>
        <v>0</v>
      </c>
      <c r="L293" s="1385">
        <f>+'FORMATO COSTEO C3'!U493</f>
        <v>0</v>
      </c>
      <c r="M293" s="1386">
        <f>+'FORMATO COSTEO C3'!X493</f>
        <v>0</v>
      </c>
      <c r="N293" s="1358">
        <f t="shared" si="61"/>
        <v>0</v>
      </c>
      <c r="O293" s="1358">
        <f t="shared" si="62"/>
        <v>0</v>
      </c>
    </row>
    <row r="294" spans="1:17" s="1352" customFormat="1" ht="30" customHeight="1" outlineLevel="3" x14ac:dyDescent="0.15">
      <c r="A294" s="1347"/>
      <c r="B294" s="1414">
        <f>+'FORMATO COSTEO C4'!C13</f>
        <v>4</v>
      </c>
      <c r="C294" s="1415">
        <f>+'FORMATO COSTEO C4'!D13</f>
        <v>0</v>
      </c>
      <c r="D294" s="1355"/>
      <c r="E294" s="1355"/>
      <c r="F294" s="1356">
        <f>+F295+F326+F357</f>
        <v>0</v>
      </c>
      <c r="G294" s="1356">
        <f t="shared" ref="G294:M294" si="67">+G295+G326+G357</f>
        <v>0</v>
      </c>
      <c r="H294" s="1356">
        <f t="shared" si="67"/>
        <v>0</v>
      </c>
      <c r="I294" s="1356">
        <f t="shared" si="67"/>
        <v>0</v>
      </c>
      <c r="J294" s="1356">
        <f t="shared" si="67"/>
        <v>0</v>
      </c>
      <c r="K294" s="1356">
        <f t="shared" si="67"/>
        <v>0</v>
      </c>
      <c r="L294" s="1356">
        <f t="shared" si="67"/>
        <v>0</v>
      </c>
      <c r="M294" s="1357">
        <f t="shared" si="67"/>
        <v>0</v>
      </c>
      <c r="N294" s="1351">
        <f t="shared" si="61"/>
        <v>0</v>
      </c>
      <c r="O294" s="1351">
        <f t="shared" si="62"/>
        <v>0</v>
      </c>
      <c r="P294" s="1347"/>
      <c r="Q294" s="1347"/>
    </row>
    <row r="295" spans="1:17" ht="12.75" customHeight="1" outlineLevel="3" x14ac:dyDescent="0.25">
      <c r="B295" s="1359">
        <f>+'FORMATO COSTEO C4'!C14</f>
        <v>4.0999999999999996</v>
      </c>
      <c r="C295" s="1360">
        <f>+'FORMATO COSTEO C4'!D14</f>
        <v>0</v>
      </c>
      <c r="D295" s="1361"/>
      <c r="E295" s="1361"/>
      <c r="F295" s="1362">
        <f t="shared" ref="F295:M295" si="68">+F296+F302+F308+F314+F320</f>
        <v>0</v>
      </c>
      <c r="G295" s="1362">
        <f t="shared" si="68"/>
        <v>0</v>
      </c>
      <c r="H295" s="1362">
        <f t="shared" si="68"/>
        <v>0</v>
      </c>
      <c r="I295" s="1362">
        <f t="shared" si="68"/>
        <v>0</v>
      </c>
      <c r="J295" s="1362">
        <f t="shared" si="68"/>
        <v>0</v>
      </c>
      <c r="K295" s="1362">
        <f t="shared" si="68"/>
        <v>0</v>
      </c>
      <c r="L295" s="1362">
        <f>+L296+L302+L308+L314+L320</f>
        <v>0</v>
      </c>
      <c r="M295" s="1363">
        <f t="shared" si="68"/>
        <v>0</v>
      </c>
      <c r="N295" s="1358">
        <f t="shared" si="61"/>
        <v>0</v>
      </c>
      <c r="O295" s="1358">
        <f t="shared" si="62"/>
        <v>0</v>
      </c>
    </row>
    <row r="296" spans="1:17" ht="12.75" customHeight="1" outlineLevel="3" x14ac:dyDescent="0.25">
      <c r="B296" s="1394" t="str">
        <f>+'FORMATO COSTEO C4'!C15</f>
        <v>4.1.1</v>
      </c>
      <c r="C296" s="1395">
        <f>+'FORMATO COSTEO C4'!B15</f>
        <v>0</v>
      </c>
      <c r="D296" s="1367" t="str">
        <f>+'FORMATO COSTEO C4'!D15</f>
        <v>Unidad medida</v>
      </c>
      <c r="E296" s="1368">
        <f>+'FORMATO COSTEO C4'!E15</f>
        <v>0</v>
      </c>
      <c r="F296" s="1369">
        <f t="shared" ref="F296:M296" si="69">SUM(F297:F301)</f>
        <v>0</v>
      </c>
      <c r="G296" s="1369">
        <f t="shared" si="69"/>
        <v>0</v>
      </c>
      <c r="H296" s="1369">
        <f t="shared" si="69"/>
        <v>0</v>
      </c>
      <c r="I296" s="1369">
        <f t="shared" si="69"/>
        <v>0</v>
      </c>
      <c r="J296" s="1369">
        <f t="shared" si="69"/>
        <v>0</v>
      </c>
      <c r="K296" s="1369">
        <f t="shared" si="69"/>
        <v>0</v>
      </c>
      <c r="L296" s="1369">
        <f>SUM(L297:L301)</f>
        <v>0</v>
      </c>
      <c r="M296" s="1370">
        <f t="shared" si="69"/>
        <v>0</v>
      </c>
      <c r="N296" s="1358">
        <f t="shared" si="61"/>
        <v>0</v>
      </c>
      <c r="O296" s="1358">
        <f t="shared" si="62"/>
        <v>0</v>
      </c>
    </row>
    <row r="297" spans="1:17" ht="12.75" customHeight="1" outlineLevel="3" x14ac:dyDescent="0.25">
      <c r="B297" s="1372" t="str">
        <f>+'FORMATO COSTEO C4'!C17</f>
        <v>4.1.1.1</v>
      </c>
      <c r="C297" s="1373" t="str">
        <f>+'FORMATO COSTEO C4'!B17</f>
        <v>Categoría de gasto</v>
      </c>
      <c r="D297" s="1374"/>
      <c r="E297" s="1374"/>
      <c r="F297" s="1375">
        <f>+'FORMATO COSTEO C4'!G17</f>
        <v>0</v>
      </c>
      <c r="G297" s="1375">
        <f>+'FORMATO COSTEO C4'!H17</f>
        <v>0</v>
      </c>
      <c r="H297" s="1375">
        <f>+'FORMATO COSTEO C4'!I17</f>
        <v>0</v>
      </c>
      <c r="I297" s="1375">
        <f>+'FORMATO COSTEO C4'!L17</f>
        <v>0</v>
      </c>
      <c r="J297" s="1375">
        <f>+'FORMATO COSTEO C4'!O17</f>
        <v>0</v>
      </c>
      <c r="K297" s="1375">
        <f>+'FORMATO COSTEO C4'!R17</f>
        <v>0</v>
      </c>
      <c r="L297" s="1375">
        <f>+'FORMATO COSTEO C4'!U17</f>
        <v>0</v>
      </c>
      <c r="M297" s="1376">
        <f>+'FORMATO COSTEO C4'!X17</f>
        <v>0</v>
      </c>
      <c r="N297" s="1358">
        <f t="shared" si="61"/>
        <v>0</v>
      </c>
      <c r="O297" s="1358">
        <f t="shared" si="62"/>
        <v>0</v>
      </c>
    </row>
    <row r="298" spans="1:17" ht="12.75" customHeight="1" outlineLevel="3" x14ac:dyDescent="0.25">
      <c r="B298" s="1377" t="str">
        <f>+'FORMATO COSTEO C4'!C23</f>
        <v>4.1.1.2</v>
      </c>
      <c r="C298" s="1378" t="str">
        <f>+'FORMATO COSTEO C4'!B23</f>
        <v>Categoría de gasto</v>
      </c>
      <c r="D298" s="1379"/>
      <c r="E298" s="1379"/>
      <c r="F298" s="1380">
        <f>+'FORMATO COSTEO C4'!G23</f>
        <v>0</v>
      </c>
      <c r="G298" s="1380">
        <f>+'FORMATO COSTEO C4'!H23</f>
        <v>0</v>
      </c>
      <c r="H298" s="1380">
        <f>+'FORMATO COSTEO C4'!I23</f>
        <v>0</v>
      </c>
      <c r="I298" s="1380">
        <f>+'FORMATO COSTEO C4'!L23</f>
        <v>0</v>
      </c>
      <c r="J298" s="1380">
        <f>+'FORMATO COSTEO C4'!O23</f>
        <v>0</v>
      </c>
      <c r="K298" s="1380">
        <f>+'FORMATO COSTEO C4'!R23</f>
        <v>0</v>
      </c>
      <c r="L298" s="1380">
        <f>+'FORMATO COSTEO C4'!U23</f>
        <v>0</v>
      </c>
      <c r="M298" s="1381">
        <f>+'FORMATO COSTEO C4'!X23</f>
        <v>0</v>
      </c>
      <c r="N298" s="1358">
        <f t="shared" si="61"/>
        <v>0</v>
      </c>
      <c r="O298" s="1358">
        <f t="shared" si="62"/>
        <v>0</v>
      </c>
    </row>
    <row r="299" spans="1:17" ht="12.75" customHeight="1" outlineLevel="3" x14ac:dyDescent="0.25">
      <c r="B299" s="1377" t="str">
        <f>+'FORMATO COSTEO C4'!C29</f>
        <v>4.1.1.3</v>
      </c>
      <c r="C299" s="1378" t="str">
        <f>+'FORMATO COSTEO C4'!B29</f>
        <v>Categoría de gasto</v>
      </c>
      <c r="D299" s="1379"/>
      <c r="E299" s="1379"/>
      <c r="F299" s="1380">
        <f>+'FORMATO COSTEO C4'!G29</f>
        <v>0</v>
      </c>
      <c r="G299" s="1380">
        <f>+'FORMATO COSTEO C4'!H29</f>
        <v>0</v>
      </c>
      <c r="H299" s="1380">
        <f>+'FORMATO COSTEO C4'!I29</f>
        <v>0</v>
      </c>
      <c r="I299" s="1380">
        <f>+'FORMATO COSTEO C4'!L29</f>
        <v>0</v>
      </c>
      <c r="J299" s="1380">
        <f>+'FORMATO COSTEO C4'!O29</f>
        <v>0</v>
      </c>
      <c r="K299" s="1380">
        <f>+'FORMATO COSTEO C4'!R29</f>
        <v>0</v>
      </c>
      <c r="L299" s="1380">
        <f>+'FORMATO COSTEO C4'!U29</f>
        <v>0</v>
      </c>
      <c r="M299" s="1381">
        <f>+'FORMATO COSTEO C4'!X29</f>
        <v>0</v>
      </c>
      <c r="N299" s="1358">
        <f t="shared" si="61"/>
        <v>0</v>
      </c>
      <c r="O299" s="1358">
        <f t="shared" si="62"/>
        <v>0</v>
      </c>
    </row>
    <row r="300" spans="1:17" ht="12.75" customHeight="1" outlineLevel="3" x14ac:dyDescent="0.25">
      <c r="B300" s="1377" t="str">
        <f>+'FORMATO COSTEO C4'!C35</f>
        <v>4.1.1.4</v>
      </c>
      <c r="C300" s="1378" t="str">
        <f>+'FORMATO COSTEO C4'!B35</f>
        <v>Categoría de gasto</v>
      </c>
      <c r="D300" s="1379"/>
      <c r="E300" s="1379"/>
      <c r="F300" s="1380">
        <f>+'FORMATO COSTEO C4'!G35</f>
        <v>0</v>
      </c>
      <c r="G300" s="1380">
        <f>+'FORMATO COSTEO C4'!H35</f>
        <v>0</v>
      </c>
      <c r="H300" s="1380">
        <f>+'FORMATO COSTEO C4'!I35</f>
        <v>0</v>
      </c>
      <c r="I300" s="1380">
        <f>+'FORMATO COSTEO C4'!L35</f>
        <v>0</v>
      </c>
      <c r="J300" s="1380">
        <f>+'FORMATO COSTEO C4'!O35</f>
        <v>0</v>
      </c>
      <c r="K300" s="1380">
        <f>+'FORMATO COSTEO C4'!R35</f>
        <v>0</v>
      </c>
      <c r="L300" s="1380">
        <f>+'FORMATO COSTEO C4'!U35</f>
        <v>0</v>
      </c>
      <c r="M300" s="1381">
        <f>+'FORMATO COSTEO C4'!X35</f>
        <v>0</v>
      </c>
      <c r="N300" s="1358">
        <f t="shared" si="61"/>
        <v>0</v>
      </c>
      <c r="O300" s="1358">
        <f t="shared" si="62"/>
        <v>0</v>
      </c>
    </row>
    <row r="301" spans="1:17" ht="12.75" customHeight="1" outlineLevel="3" x14ac:dyDescent="0.25">
      <c r="B301" s="1382" t="str">
        <f>+'FORMATO COSTEO C4'!C41</f>
        <v>4.1.1.5</v>
      </c>
      <c r="C301" s="1383" t="str">
        <f>+'FORMATO COSTEO C4'!B41</f>
        <v>Categoría de gasto</v>
      </c>
      <c r="D301" s="1384"/>
      <c r="E301" s="1384"/>
      <c r="F301" s="1385">
        <f>+'FORMATO COSTEO C4'!G41</f>
        <v>0</v>
      </c>
      <c r="G301" s="1385">
        <f>+'FORMATO COSTEO C4'!H41</f>
        <v>0</v>
      </c>
      <c r="H301" s="1385">
        <f>+'FORMATO COSTEO C4'!I41</f>
        <v>0</v>
      </c>
      <c r="I301" s="1385">
        <f>+'FORMATO COSTEO C4'!L41</f>
        <v>0</v>
      </c>
      <c r="J301" s="1385">
        <f>+'FORMATO COSTEO C4'!O41</f>
        <v>0</v>
      </c>
      <c r="K301" s="1385">
        <f>+'FORMATO COSTEO C4'!R41</f>
        <v>0</v>
      </c>
      <c r="L301" s="1385">
        <f>+'FORMATO COSTEO C4'!U41</f>
        <v>0</v>
      </c>
      <c r="M301" s="1386">
        <f>+'FORMATO COSTEO C4'!X41</f>
        <v>0</v>
      </c>
      <c r="N301" s="1358">
        <f t="shared" si="61"/>
        <v>0</v>
      </c>
      <c r="O301" s="1358">
        <f t="shared" si="62"/>
        <v>0</v>
      </c>
    </row>
    <row r="302" spans="1:17" ht="12.75" customHeight="1" outlineLevel="3" x14ac:dyDescent="0.25">
      <c r="B302" s="1394" t="str">
        <f>+'FORMATO COSTEO C4'!C47</f>
        <v>4.1.2</v>
      </c>
      <c r="C302" s="1395">
        <f>+'FORMATO COSTEO C4'!B47</f>
        <v>0</v>
      </c>
      <c r="D302" s="1367" t="str">
        <f>+'FORMATO COSTEO C4'!D47</f>
        <v>Unidad medida</v>
      </c>
      <c r="E302" s="1368">
        <f>+'FORMATO COSTEO C4'!E47</f>
        <v>0</v>
      </c>
      <c r="F302" s="1369">
        <f t="shared" ref="F302:M302" si="70">SUM(F303:F307)</f>
        <v>0</v>
      </c>
      <c r="G302" s="1369">
        <f t="shared" si="70"/>
        <v>0</v>
      </c>
      <c r="H302" s="1369">
        <f t="shared" si="70"/>
        <v>0</v>
      </c>
      <c r="I302" s="1369">
        <f t="shared" si="70"/>
        <v>0</v>
      </c>
      <c r="J302" s="1369">
        <f t="shared" si="70"/>
        <v>0</v>
      </c>
      <c r="K302" s="1369">
        <f t="shared" si="70"/>
        <v>0</v>
      </c>
      <c r="L302" s="1369">
        <f>SUM(L303:L307)</f>
        <v>0</v>
      </c>
      <c r="M302" s="1370">
        <f t="shared" si="70"/>
        <v>0</v>
      </c>
      <c r="N302" s="1358">
        <f t="shared" si="61"/>
        <v>0</v>
      </c>
      <c r="O302" s="1358">
        <f t="shared" si="62"/>
        <v>0</v>
      </c>
    </row>
    <row r="303" spans="1:17" ht="12.75" customHeight="1" outlineLevel="3" x14ac:dyDescent="0.25">
      <c r="B303" s="1372" t="str">
        <f>+'FORMATO COSTEO C4'!C49</f>
        <v>4.1.2.1</v>
      </c>
      <c r="C303" s="1373" t="str">
        <f>+'FORMATO COSTEO C4'!B49</f>
        <v>Categoría de gasto</v>
      </c>
      <c r="D303" s="1387"/>
      <c r="E303" s="1387"/>
      <c r="F303" s="1375">
        <f>+'FORMATO COSTEO C4'!G49</f>
        <v>0</v>
      </c>
      <c r="G303" s="1375">
        <f>+'FORMATO COSTEO C4'!H49</f>
        <v>0</v>
      </c>
      <c r="H303" s="1375">
        <f>+'FORMATO COSTEO C4'!I49</f>
        <v>0</v>
      </c>
      <c r="I303" s="1375">
        <f>+'FORMATO COSTEO C4'!L49</f>
        <v>0</v>
      </c>
      <c r="J303" s="1375">
        <f>+'FORMATO COSTEO C4'!O49</f>
        <v>0</v>
      </c>
      <c r="K303" s="1375">
        <f>+'FORMATO COSTEO C4'!R49</f>
        <v>0</v>
      </c>
      <c r="L303" s="1375">
        <f>+'FORMATO COSTEO C4'!U49</f>
        <v>0</v>
      </c>
      <c r="M303" s="1376">
        <f>+'FORMATO COSTEO C4'!X49</f>
        <v>0</v>
      </c>
      <c r="N303" s="1358">
        <f t="shared" si="61"/>
        <v>0</v>
      </c>
      <c r="O303" s="1358">
        <f t="shared" si="62"/>
        <v>0</v>
      </c>
    </row>
    <row r="304" spans="1:17" ht="12.75" customHeight="1" outlineLevel="3" x14ac:dyDescent="0.25">
      <c r="B304" s="1377" t="str">
        <f>+'FORMATO COSTEO C4'!C55</f>
        <v>4.1.2.2</v>
      </c>
      <c r="C304" s="1378" t="str">
        <f>+'FORMATO COSTEO C4'!B55</f>
        <v>Categoría de gasto</v>
      </c>
      <c r="D304" s="1388"/>
      <c r="E304" s="1388"/>
      <c r="F304" s="1380">
        <f>+'FORMATO COSTEO C4'!G55</f>
        <v>0</v>
      </c>
      <c r="G304" s="1380">
        <f>+'FORMATO COSTEO C4'!H55</f>
        <v>0</v>
      </c>
      <c r="H304" s="1380">
        <f>+'FORMATO COSTEO C4'!I55</f>
        <v>0</v>
      </c>
      <c r="I304" s="1380">
        <f>+'FORMATO COSTEO C4'!L55</f>
        <v>0</v>
      </c>
      <c r="J304" s="1380">
        <f>+'FORMATO COSTEO C4'!O55</f>
        <v>0</v>
      </c>
      <c r="K304" s="1380">
        <f>+'FORMATO COSTEO C4'!R55</f>
        <v>0</v>
      </c>
      <c r="L304" s="1380">
        <f>+'FORMATO COSTEO C4'!U55</f>
        <v>0</v>
      </c>
      <c r="M304" s="1381">
        <f>+'FORMATO COSTEO C4'!X55</f>
        <v>0</v>
      </c>
      <c r="N304" s="1358">
        <f t="shared" si="61"/>
        <v>0</v>
      </c>
      <c r="O304" s="1358">
        <f t="shared" si="62"/>
        <v>0</v>
      </c>
    </row>
    <row r="305" spans="2:15" ht="12.75" customHeight="1" outlineLevel="3" x14ac:dyDescent="0.25">
      <c r="B305" s="1377" t="str">
        <f>+'FORMATO COSTEO C4'!C61</f>
        <v>4.1.2.3.</v>
      </c>
      <c r="C305" s="1378" t="str">
        <f>+'FORMATO COSTEO C4'!B61</f>
        <v>Categoría de gasto</v>
      </c>
      <c r="D305" s="1388"/>
      <c r="E305" s="1388"/>
      <c r="F305" s="1380">
        <f>+'FORMATO COSTEO C4'!G61</f>
        <v>0</v>
      </c>
      <c r="G305" s="1380">
        <f>+'FORMATO COSTEO C4'!H61</f>
        <v>0</v>
      </c>
      <c r="H305" s="1380">
        <f>+'FORMATO COSTEO C4'!I61</f>
        <v>0</v>
      </c>
      <c r="I305" s="1380">
        <f>+'FORMATO COSTEO C4'!L61</f>
        <v>0</v>
      </c>
      <c r="J305" s="1380">
        <f>+'FORMATO COSTEO C4'!O61</f>
        <v>0</v>
      </c>
      <c r="K305" s="1380">
        <f>+'FORMATO COSTEO C4'!R61</f>
        <v>0</v>
      </c>
      <c r="L305" s="1380">
        <f>+'FORMATO COSTEO C4'!U61</f>
        <v>0</v>
      </c>
      <c r="M305" s="1381">
        <f>+'FORMATO COSTEO C4'!X61</f>
        <v>0</v>
      </c>
      <c r="N305" s="1358">
        <f t="shared" si="61"/>
        <v>0</v>
      </c>
      <c r="O305" s="1358">
        <f t="shared" si="62"/>
        <v>0</v>
      </c>
    </row>
    <row r="306" spans="2:15" ht="12.75" customHeight="1" outlineLevel="3" x14ac:dyDescent="0.25">
      <c r="B306" s="1377" t="str">
        <f>+'FORMATO COSTEO C4'!C67</f>
        <v>4.1.2.4</v>
      </c>
      <c r="C306" s="1378" t="str">
        <f>+'FORMATO COSTEO C4'!B67</f>
        <v>Categoría de gasto</v>
      </c>
      <c r="D306" s="1388"/>
      <c r="E306" s="1388"/>
      <c r="F306" s="1380">
        <f>+'FORMATO COSTEO C4'!G67</f>
        <v>0</v>
      </c>
      <c r="G306" s="1380">
        <f>+'FORMATO COSTEO C4'!H67</f>
        <v>0</v>
      </c>
      <c r="H306" s="1380">
        <f>+'FORMATO COSTEO C4'!I67</f>
        <v>0</v>
      </c>
      <c r="I306" s="1380">
        <f>+'FORMATO COSTEO C4'!L67</f>
        <v>0</v>
      </c>
      <c r="J306" s="1380">
        <f>+'FORMATO COSTEO C4'!O67</f>
        <v>0</v>
      </c>
      <c r="K306" s="1380">
        <f>+'FORMATO COSTEO C4'!R67</f>
        <v>0</v>
      </c>
      <c r="L306" s="1380">
        <f>+'FORMATO COSTEO C4'!U67</f>
        <v>0</v>
      </c>
      <c r="M306" s="1381">
        <f>+'FORMATO COSTEO C4'!X67</f>
        <v>0</v>
      </c>
      <c r="N306" s="1358">
        <f t="shared" si="61"/>
        <v>0</v>
      </c>
      <c r="O306" s="1358">
        <f t="shared" si="62"/>
        <v>0</v>
      </c>
    </row>
    <row r="307" spans="2:15" ht="12.75" customHeight="1" outlineLevel="3" x14ac:dyDescent="0.25">
      <c r="B307" s="1382" t="str">
        <f>+'FORMATO COSTEO C4'!C73</f>
        <v>4.1.2.5</v>
      </c>
      <c r="C307" s="1383" t="str">
        <f>+'FORMATO COSTEO C4'!B73</f>
        <v>Categoría de gasto</v>
      </c>
      <c r="D307" s="1389"/>
      <c r="E307" s="1389"/>
      <c r="F307" s="1385">
        <f>+'FORMATO COSTEO C4'!G73</f>
        <v>0</v>
      </c>
      <c r="G307" s="1385">
        <f>+'FORMATO COSTEO C4'!H73</f>
        <v>0</v>
      </c>
      <c r="H307" s="1385">
        <f>+'FORMATO COSTEO C4'!I73</f>
        <v>0</v>
      </c>
      <c r="I307" s="1385">
        <f>+'FORMATO COSTEO C4'!L73</f>
        <v>0</v>
      </c>
      <c r="J307" s="1385">
        <f>+'FORMATO COSTEO C4'!O73</f>
        <v>0</v>
      </c>
      <c r="K307" s="1385">
        <f>+'FORMATO COSTEO C4'!R73</f>
        <v>0</v>
      </c>
      <c r="L307" s="1385">
        <f>+'FORMATO COSTEO C4'!U73</f>
        <v>0</v>
      </c>
      <c r="M307" s="1386">
        <f>+'FORMATO COSTEO C4'!X73</f>
        <v>0</v>
      </c>
      <c r="N307" s="1358">
        <f t="shared" si="61"/>
        <v>0</v>
      </c>
      <c r="O307" s="1358">
        <f t="shared" si="62"/>
        <v>0</v>
      </c>
    </row>
    <row r="308" spans="2:15" ht="12.75" customHeight="1" outlineLevel="3" x14ac:dyDescent="0.25">
      <c r="B308" s="1394" t="str">
        <f>+'FORMATO COSTEO C4'!C79</f>
        <v>4.1.3</v>
      </c>
      <c r="C308" s="1395">
        <f>+'FORMATO COSTEO C4'!B79</f>
        <v>0</v>
      </c>
      <c r="D308" s="1367" t="str">
        <f>+'FORMATO COSTEO C4'!D79</f>
        <v>Unidad medida</v>
      </c>
      <c r="E308" s="1368">
        <f>+'FORMATO COSTEO C4'!E79</f>
        <v>0</v>
      </c>
      <c r="F308" s="1369">
        <f t="shared" ref="F308:M308" si="71">SUM(F309:F313)</f>
        <v>0</v>
      </c>
      <c r="G308" s="1369">
        <f t="shared" si="71"/>
        <v>0</v>
      </c>
      <c r="H308" s="1369">
        <f t="shared" si="71"/>
        <v>0</v>
      </c>
      <c r="I308" s="1369">
        <f t="shared" si="71"/>
        <v>0</v>
      </c>
      <c r="J308" s="1369">
        <f t="shared" si="71"/>
        <v>0</v>
      </c>
      <c r="K308" s="1369">
        <f t="shared" si="71"/>
        <v>0</v>
      </c>
      <c r="L308" s="1369">
        <f>SUM(L309:L313)</f>
        <v>0</v>
      </c>
      <c r="M308" s="1370">
        <f t="shared" si="71"/>
        <v>0</v>
      </c>
      <c r="N308" s="1358">
        <f t="shared" si="61"/>
        <v>0</v>
      </c>
      <c r="O308" s="1358">
        <f t="shared" si="62"/>
        <v>0</v>
      </c>
    </row>
    <row r="309" spans="2:15" ht="12.75" customHeight="1" outlineLevel="3" x14ac:dyDescent="0.25">
      <c r="B309" s="1372" t="str">
        <f>+'FORMATO COSTEO C4'!C81</f>
        <v>4.1.3.1</v>
      </c>
      <c r="C309" s="1373" t="str">
        <f>+'FORMATO COSTEO C4'!B81</f>
        <v>Categoría de gasto</v>
      </c>
      <c r="D309" s="1387"/>
      <c r="E309" s="1387"/>
      <c r="F309" s="1375">
        <f>+'FORMATO COSTEO C4'!G81</f>
        <v>0</v>
      </c>
      <c r="G309" s="1375">
        <f>+'FORMATO COSTEO C4'!H81</f>
        <v>0</v>
      </c>
      <c r="H309" s="1375">
        <f>+'FORMATO COSTEO C4'!I81</f>
        <v>0</v>
      </c>
      <c r="I309" s="1375">
        <f>+'FORMATO COSTEO C4'!L81</f>
        <v>0</v>
      </c>
      <c r="J309" s="1375">
        <f>+'FORMATO COSTEO C4'!O81</f>
        <v>0</v>
      </c>
      <c r="K309" s="1375">
        <f>+'FORMATO COSTEO C4'!R81</f>
        <v>0</v>
      </c>
      <c r="L309" s="1375">
        <f>+'FORMATO COSTEO C4'!U81</f>
        <v>0</v>
      </c>
      <c r="M309" s="1376">
        <f>+'FORMATO COSTEO C4'!X81</f>
        <v>0</v>
      </c>
      <c r="N309" s="1358">
        <f t="shared" si="61"/>
        <v>0</v>
      </c>
      <c r="O309" s="1358">
        <f t="shared" si="62"/>
        <v>0</v>
      </c>
    </row>
    <row r="310" spans="2:15" ht="12.75" customHeight="1" outlineLevel="3" x14ac:dyDescent="0.25">
      <c r="B310" s="1377" t="str">
        <f>+'FORMATO COSTEO C4'!C87</f>
        <v>4.1.3.2</v>
      </c>
      <c r="C310" s="1378" t="str">
        <f>+'FORMATO COSTEO C4'!B87</f>
        <v>Categoría de gasto</v>
      </c>
      <c r="D310" s="1388"/>
      <c r="E310" s="1388"/>
      <c r="F310" s="1380">
        <f>+'FORMATO COSTEO C4'!G87</f>
        <v>0</v>
      </c>
      <c r="G310" s="1380">
        <f>+'FORMATO COSTEO C4'!H87</f>
        <v>0</v>
      </c>
      <c r="H310" s="1380">
        <f>+'FORMATO COSTEO C4'!I87</f>
        <v>0</v>
      </c>
      <c r="I310" s="1380">
        <f>+'FORMATO COSTEO C4'!L87</f>
        <v>0</v>
      </c>
      <c r="J310" s="1380">
        <f>+'FORMATO COSTEO C4'!O87</f>
        <v>0</v>
      </c>
      <c r="K310" s="1380">
        <f>+'FORMATO COSTEO C4'!R87</f>
        <v>0</v>
      </c>
      <c r="L310" s="1380">
        <f>+'FORMATO COSTEO C4'!U87</f>
        <v>0</v>
      </c>
      <c r="M310" s="1381">
        <f>+'FORMATO COSTEO C4'!X87</f>
        <v>0</v>
      </c>
      <c r="N310" s="1358">
        <f t="shared" si="61"/>
        <v>0</v>
      </c>
      <c r="O310" s="1358">
        <f t="shared" si="62"/>
        <v>0</v>
      </c>
    </row>
    <row r="311" spans="2:15" ht="12.75" customHeight="1" outlineLevel="3" x14ac:dyDescent="0.25">
      <c r="B311" s="1377" t="str">
        <f>+'FORMATO COSTEO C4'!C93</f>
        <v>4.1.3.3</v>
      </c>
      <c r="C311" s="1378" t="str">
        <f>+'FORMATO COSTEO C4'!B93</f>
        <v>Categoría de gasto</v>
      </c>
      <c r="D311" s="1388"/>
      <c r="E311" s="1388"/>
      <c r="F311" s="1380">
        <f>+'FORMATO COSTEO C4'!G93</f>
        <v>0</v>
      </c>
      <c r="G311" s="1380">
        <f>+'FORMATO COSTEO C4'!H93</f>
        <v>0</v>
      </c>
      <c r="H311" s="1380">
        <f>+'FORMATO COSTEO C4'!I93</f>
        <v>0</v>
      </c>
      <c r="I311" s="1380">
        <f>+'FORMATO COSTEO C4'!L93</f>
        <v>0</v>
      </c>
      <c r="J311" s="1380">
        <f>+'FORMATO COSTEO C4'!O93</f>
        <v>0</v>
      </c>
      <c r="K311" s="1380">
        <f>+'FORMATO COSTEO C4'!R93</f>
        <v>0</v>
      </c>
      <c r="L311" s="1380">
        <f>+'FORMATO COSTEO C4'!U93</f>
        <v>0</v>
      </c>
      <c r="M311" s="1381">
        <f>+'FORMATO COSTEO C4'!X93</f>
        <v>0</v>
      </c>
      <c r="N311" s="1358">
        <f t="shared" si="61"/>
        <v>0</v>
      </c>
      <c r="O311" s="1358">
        <f t="shared" si="62"/>
        <v>0</v>
      </c>
    </row>
    <row r="312" spans="2:15" ht="12.75" customHeight="1" outlineLevel="3" x14ac:dyDescent="0.25">
      <c r="B312" s="1377" t="str">
        <f>+'FORMATO COSTEO C4'!C99</f>
        <v>4.1.3.4</v>
      </c>
      <c r="C312" s="1378" t="str">
        <f>+'FORMATO COSTEO C4'!B99</f>
        <v>Categoría de gasto</v>
      </c>
      <c r="D312" s="1388"/>
      <c r="E312" s="1388"/>
      <c r="F312" s="1380">
        <f>+'FORMATO COSTEO C4'!G99</f>
        <v>0</v>
      </c>
      <c r="G312" s="1380">
        <f>+'FORMATO COSTEO C4'!H99</f>
        <v>0</v>
      </c>
      <c r="H312" s="1380">
        <f>+'FORMATO COSTEO C4'!I99</f>
        <v>0</v>
      </c>
      <c r="I312" s="1380">
        <f>+'FORMATO COSTEO C4'!L99</f>
        <v>0</v>
      </c>
      <c r="J312" s="1380">
        <f>+'FORMATO COSTEO C4'!O99</f>
        <v>0</v>
      </c>
      <c r="K312" s="1380">
        <f>+'FORMATO COSTEO C4'!R99</f>
        <v>0</v>
      </c>
      <c r="L312" s="1380">
        <f>+'FORMATO COSTEO C4'!U99</f>
        <v>0</v>
      </c>
      <c r="M312" s="1381">
        <f>+'FORMATO COSTEO C4'!X99</f>
        <v>0</v>
      </c>
      <c r="N312" s="1358">
        <f t="shared" si="61"/>
        <v>0</v>
      </c>
      <c r="O312" s="1358">
        <f t="shared" si="62"/>
        <v>0</v>
      </c>
    </row>
    <row r="313" spans="2:15" ht="12.75" customHeight="1" outlineLevel="3" x14ac:dyDescent="0.25">
      <c r="B313" s="1382" t="str">
        <f>+'FORMATO COSTEO C4'!C105</f>
        <v>4.1.3.5</v>
      </c>
      <c r="C313" s="1383" t="str">
        <f>+'FORMATO COSTEO C4'!B105</f>
        <v>Categoría de gasto</v>
      </c>
      <c r="D313" s="1389"/>
      <c r="E313" s="1389"/>
      <c r="F313" s="1385">
        <f>+'FORMATO COSTEO C4'!G105</f>
        <v>0</v>
      </c>
      <c r="G313" s="1385">
        <f>+'FORMATO COSTEO C4'!H105</f>
        <v>0</v>
      </c>
      <c r="H313" s="1385">
        <f>+'FORMATO COSTEO C4'!I105</f>
        <v>0</v>
      </c>
      <c r="I313" s="1385">
        <f>+'FORMATO COSTEO C4'!L105</f>
        <v>0</v>
      </c>
      <c r="J313" s="1385">
        <f>+'FORMATO COSTEO C4'!O105</f>
        <v>0</v>
      </c>
      <c r="K313" s="1385">
        <f>+'FORMATO COSTEO C4'!R105</f>
        <v>0</v>
      </c>
      <c r="L313" s="1385">
        <f>+'FORMATO COSTEO C4'!U105</f>
        <v>0</v>
      </c>
      <c r="M313" s="1386">
        <f>+'FORMATO COSTEO C4'!X105</f>
        <v>0</v>
      </c>
      <c r="N313" s="1358">
        <f t="shared" si="61"/>
        <v>0</v>
      </c>
      <c r="O313" s="1358">
        <f t="shared" si="62"/>
        <v>0</v>
      </c>
    </row>
    <row r="314" spans="2:15" ht="12.75" customHeight="1" outlineLevel="3" x14ac:dyDescent="0.25">
      <c r="B314" s="1365" t="str">
        <f>+'FORMATO COSTEO C4'!C111</f>
        <v>4.1.4</v>
      </c>
      <c r="C314" s="1395">
        <f>+'FORMATO COSTEO C4'!B111</f>
        <v>0</v>
      </c>
      <c r="D314" s="1367" t="str">
        <f>+'FORMATO COSTEO C4'!D111</f>
        <v>Unidad medida</v>
      </c>
      <c r="E314" s="1391">
        <f>+'FORMATO COSTEO C4'!E111</f>
        <v>0</v>
      </c>
      <c r="F314" s="1369">
        <f t="shared" ref="F314:M314" si="72">SUM(F315:F319)</f>
        <v>0</v>
      </c>
      <c r="G314" s="1369">
        <f t="shared" si="72"/>
        <v>0</v>
      </c>
      <c r="H314" s="1369">
        <f t="shared" si="72"/>
        <v>0</v>
      </c>
      <c r="I314" s="1369">
        <f t="shared" si="72"/>
        <v>0</v>
      </c>
      <c r="J314" s="1369">
        <f t="shared" si="72"/>
        <v>0</v>
      </c>
      <c r="K314" s="1369">
        <f t="shared" si="72"/>
        <v>0</v>
      </c>
      <c r="L314" s="1369">
        <f>SUM(L315:L319)</f>
        <v>0</v>
      </c>
      <c r="M314" s="1370">
        <f t="shared" si="72"/>
        <v>0</v>
      </c>
      <c r="N314" s="1358">
        <f t="shared" si="61"/>
        <v>0</v>
      </c>
      <c r="O314" s="1358">
        <f t="shared" si="62"/>
        <v>0</v>
      </c>
    </row>
    <row r="315" spans="2:15" ht="12.75" customHeight="1" outlineLevel="3" x14ac:dyDescent="0.25">
      <c r="B315" s="1372" t="str">
        <f>+'FORMATO COSTEO C4'!C113</f>
        <v>4.1.4.1</v>
      </c>
      <c r="C315" s="1373" t="str">
        <f>+'FORMATO COSTEO C4'!B113</f>
        <v>Categoría de gasto</v>
      </c>
      <c r="D315" s="1387"/>
      <c r="E315" s="1387"/>
      <c r="F315" s="1375">
        <f>+'FORMATO COSTEO C4'!G113</f>
        <v>0</v>
      </c>
      <c r="G315" s="1375">
        <f>+'FORMATO COSTEO C4'!H113</f>
        <v>0</v>
      </c>
      <c r="H315" s="1375">
        <f>+'FORMATO COSTEO C4'!I113</f>
        <v>0</v>
      </c>
      <c r="I315" s="1375">
        <f>+'FORMATO COSTEO C4'!L113</f>
        <v>0</v>
      </c>
      <c r="J315" s="1375">
        <f>+'FORMATO COSTEO C4'!O113</f>
        <v>0</v>
      </c>
      <c r="K315" s="1375">
        <f>+'FORMATO COSTEO C4'!R113</f>
        <v>0</v>
      </c>
      <c r="L315" s="1375">
        <f>+'FORMATO COSTEO C4'!U113</f>
        <v>0</v>
      </c>
      <c r="M315" s="1376">
        <f>+'FORMATO COSTEO C4'!X113</f>
        <v>0</v>
      </c>
      <c r="N315" s="1358">
        <f t="shared" si="61"/>
        <v>0</v>
      </c>
      <c r="O315" s="1358">
        <f t="shared" si="62"/>
        <v>0</v>
      </c>
    </row>
    <row r="316" spans="2:15" ht="12.75" customHeight="1" outlineLevel="3" x14ac:dyDescent="0.25">
      <c r="B316" s="1377" t="str">
        <f>+'FORMATO COSTEO C4'!C119</f>
        <v>4.1.4.2</v>
      </c>
      <c r="C316" s="1378" t="str">
        <f>+'FORMATO COSTEO C4'!B119</f>
        <v>Categoría de gasto</v>
      </c>
      <c r="D316" s="1388"/>
      <c r="E316" s="1388"/>
      <c r="F316" s="1380">
        <f>+'FORMATO COSTEO C4'!G119</f>
        <v>0</v>
      </c>
      <c r="G316" s="1380">
        <f>+'FORMATO COSTEO C4'!H119</f>
        <v>0</v>
      </c>
      <c r="H316" s="1380">
        <f>+'FORMATO COSTEO C4'!I119</f>
        <v>0</v>
      </c>
      <c r="I316" s="1380">
        <f>+'FORMATO COSTEO C4'!L119</f>
        <v>0</v>
      </c>
      <c r="J316" s="1380">
        <f>+'FORMATO COSTEO C4'!O119</f>
        <v>0</v>
      </c>
      <c r="K316" s="1380">
        <f>+'FORMATO COSTEO C4'!R119</f>
        <v>0</v>
      </c>
      <c r="L316" s="1380">
        <f>+'FORMATO COSTEO C4'!U119</f>
        <v>0</v>
      </c>
      <c r="M316" s="1381">
        <f>+'FORMATO COSTEO C4'!X119</f>
        <v>0</v>
      </c>
      <c r="N316" s="1358">
        <f t="shared" si="61"/>
        <v>0</v>
      </c>
      <c r="O316" s="1358">
        <f t="shared" si="62"/>
        <v>0</v>
      </c>
    </row>
    <row r="317" spans="2:15" ht="12.75" customHeight="1" outlineLevel="3" x14ac:dyDescent="0.25">
      <c r="B317" s="1377" t="str">
        <f>+'FORMATO COSTEO C4'!C125</f>
        <v>4.1.4.3</v>
      </c>
      <c r="C317" s="1378" t="str">
        <f>+'FORMATO COSTEO C4'!B125</f>
        <v>Categoría de gasto</v>
      </c>
      <c r="D317" s="1388"/>
      <c r="E317" s="1388"/>
      <c r="F317" s="1380">
        <f>+'FORMATO COSTEO C4'!G125</f>
        <v>0</v>
      </c>
      <c r="G317" s="1380">
        <f>+'FORMATO COSTEO C4'!H125</f>
        <v>0</v>
      </c>
      <c r="H317" s="1380">
        <f>+'FORMATO COSTEO C4'!I125</f>
        <v>0</v>
      </c>
      <c r="I317" s="1380">
        <f>+'FORMATO COSTEO C4'!L125</f>
        <v>0</v>
      </c>
      <c r="J317" s="1380">
        <f>+'FORMATO COSTEO C4'!O125</f>
        <v>0</v>
      </c>
      <c r="K317" s="1380">
        <f>+'FORMATO COSTEO C4'!R125</f>
        <v>0</v>
      </c>
      <c r="L317" s="1380">
        <f>+'FORMATO COSTEO C4'!U125</f>
        <v>0</v>
      </c>
      <c r="M317" s="1381">
        <f>+'FORMATO COSTEO C4'!X125</f>
        <v>0</v>
      </c>
      <c r="N317" s="1358">
        <f t="shared" si="61"/>
        <v>0</v>
      </c>
      <c r="O317" s="1358">
        <f t="shared" si="62"/>
        <v>0</v>
      </c>
    </row>
    <row r="318" spans="2:15" ht="12.75" customHeight="1" outlineLevel="3" x14ac:dyDescent="0.25">
      <c r="B318" s="1377" t="str">
        <f>+'FORMATO COSTEO C4'!C131</f>
        <v>4.1.4.4</v>
      </c>
      <c r="C318" s="1378" t="str">
        <f>+'FORMATO COSTEO C4'!B131</f>
        <v>Categoría de gasto</v>
      </c>
      <c r="D318" s="1388"/>
      <c r="E318" s="1388"/>
      <c r="F318" s="1380">
        <f>+'FORMATO COSTEO C4'!G131</f>
        <v>0</v>
      </c>
      <c r="G318" s="1380">
        <f>+'FORMATO COSTEO C4'!H131</f>
        <v>0</v>
      </c>
      <c r="H318" s="1380">
        <f>+'FORMATO COSTEO C4'!I131</f>
        <v>0</v>
      </c>
      <c r="I318" s="1380">
        <f>+'FORMATO COSTEO C4'!L131</f>
        <v>0</v>
      </c>
      <c r="J318" s="1380">
        <f>+'FORMATO COSTEO C4'!O131</f>
        <v>0</v>
      </c>
      <c r="K318" s="1380">
        <f>+'FORMATO COSTEO C4'!R131</f>
        <v>0</v>
      </c>
      <c r="L318" s="1380">
        <f>+'FORMATO COSTEO C4'!U131</f>
        <v>0</v>
      </c>
      <c r="M318" s="1381">
        <f>+'FORMATO COSTEO C4'!X131</f>
        <v>0</v>
      </c>
      <c r="N318" s="1358">
        <f t="shared" si="61"/>
        <v>0</v>
      </c>
      <c r="O318" s="1358">
        <f t="shared" si="62"/>
        <v>0</v>
      </c>
    </row>
    <row r="319" spans="2:15" ht="12.75" customHeight="1" outlineLevel="3" x14ac:dyDescent="0.25">
      <c r="B319" s="1382" t="str">
        <f>+'FORMATO COSTEO C4'!C137</f>
        <v>4.1.4.5</v>
      </c>
      <c r="C319" s="1383" t="str">
        <f>+'FORMATO COSTEO C4'!B137</f>
        <v>Categoría de gasto</v>
      </c>
      <c r="D319" s="1389"/>
      <c r="E319" s="1389"/>
      <c r="F319" s="1385">
        <f>+'FORMATO COSTEO C4'!G137</f>
        <v>0</v>
      </c>
      <c r="G319" s="1385">
        <f>+'FORMATO COSTEO C4'!H137</f>
        <v>0</v>
      </c>
      <c r="H319" s="1385">
        <f>+'FORMATO COSTEO C4'!I137</f>
        <v>0</v>
      </c>
      <c r="I319" s="1385">
        <f>+'FORMATO COSTEO C4'!L137</f>
        <v>0</v>
      </c>
      <c r="J319" s="1385">
        <f>+'FORMATO COSTEO C4'!O137</f>
        <v>0</v>
      </c>
      <c r="K319" s="1385">
        <f>+'FORMATO COSTEO C4'!R137</f>
        <v>0</v>
      </c>
      <c r="L319" s="1385">
        <f>+'FORMATO COSTEO C4'!U137</f>
        <v>0</v>
      </c>
      <c r="M319" s="1386">
        <f>+'FORMATO COSTEO C4'!X137</f>
        <v>0</v>
      </c>
      <c r="N319" s="1358">
        <f t="shared" si="61"/>
        <v>0</v>
      </c>
      <c r="O319" s="1358">
        <f t="shared" si="62"/>
        <v>0</v>
      </c>
    </row>
    <row r="320" spans="2:15" ht="12.75" customHeight="1" outlineLevel="3" x14ac:dyDescent="0.25">
      <c r="B320" s="1394" t="str">
        <f>+'FORMATO COSTEO C4'!C143</f>
        <v>4.1.5</v>
      </c>
      <c r="C320" s="1395">
        <f>+'FORMATO COSTEO C4'!B143</f>
        <v>0</v>
      </c>
      <c r="D320" s="1367" t="str">
        <f>+'FORMATO COSTEO C4'!D143</f>
        <v>Unidad medida</v>
      </c>
      <c r="E320" s="1368">
        <f>+'FORMATO COSTEO C4'!E143</f>
        <v>0</v>
      </c>
      <c r="F320" s="1369">
        <f t="shared" ref="F320:M320" si="73">SUM(F321:F325)</f>
        <v>0</v>
      </c>
      <c r="G320" s="1369">
        <f t="shared" si="73"/>
        <v>0</v>
      </c>
      <c r="H320" s="1369">
        <f t="shared" si="73"/>
        <v>0</v>
      </c>
      <c r="I320" s="1369">
        <f t="shared" si="73"/>
        <v>0</v>
      </c>
      <c r="J320" s="1369">
        <f t="shared" si="73"/>
        <v>0</v>
      </c>
      <c r="K320" s="1369">
        <f t="shared" si="73"/>
        <v>0</v>
      </c>
      <c r="L320" s="1369">
        <f>SUM(L321:L325)</f>
        <v>0</v>
      </c>
      <c r="M320" s="1370">
        <f t="shared" si="73"/>
        <v>0</v>
      </c>
      <c r="N320" s="1358">
        <f t="shared" si="61"/>
        <v>0</v>
      </c>
      <c r="O320" s="1358">
        <f t="shared" si="62"/>
        <v>0</v>
      </c>
    </row>
    <row r="321" spans="2:15" ht="12.75" customHeight="1" outlineLevel="3" x14ac:dyDescent="0.25">
      <c r="B321" s="1372" t="str">
        <f>+'FORMATO COSTEO C4'!C145</f>
        <v>4.1.5.1</v>
      </c>
      <c r="C321" s="1373" t="str">
        <f>+'FORMATO COSTEO C4'!B145</f>
        <v>Categoría de gasto</v>
      </c>
      <c r="D321" s="1387"/>
      <c r="E321" s="1387"/>
      <c r="F321" s="1375">
        <f>+'FORMATO COSTEO C4'!G145</f>
        <v>0</v>
      </c>
      <c r="G321" s="1375">
        <f>+'FORMATO COSTEO C4'!H145</f>
        <v>0</v>
      </c>
      <c r="H321" s="1375">
        <f>+'FORMATO COSTEO C4'!I145</f>
        <v>0</v>
      </c>
      <c r="I321" s="1375">
        <f>+'FORMATO COSTEO C4'!L145</f>
        <v>0</v>
      </c>
      <c r="J321" s="1375">
        <f>+'FORMATO COSTEO C4'!O145</f>
        <v>0</v>
      </c>
      <c r="K321" s="1375">
        <f>+'FORMATO COSTEO C4'!R145</f>
        <v>0</v>
      </c>
      <c r="L321" s="1375">
        <f>+'FORMATO COSTEO C4'!U145</f>
        <v>0</v>
      </c>
      <c r="M321" s="1376">
        <f>+'FORMATO COSTEO C4'!X145</f>
        <v>0</v>
      </c>
      <c r="N321" s="1358">
        <f t="shared" si="61"/>
        <v>0</v>
      </c>
      <c r="O321" s="1358">
        <f t="shared" si="62"/>
        <v>0</v>
      </c>
    </row>
    <row r="322" spans="2:15" ht="12.75" customHeight="1" outlineLevel="3" x14ac:dyDescent="0.25">
      <c r="B322" s="1377" t="str">
        <f>+'FORMATO COSTEO C4'!C151</f>
        <v>4.1.5.2</v>
      </c>
      <c r="C322" s="1378" t="str">
        <f>+'FORMATO COSTEO C4'!B151</f>
        <v>Categoría de gasto</v>
      </c>
      <c r="D322" s="1388"/>
      <c r="E322" s="1388"/>
      <c r="F322" s="1380">
        <f>+'FORMATO COSTEO C4'!G151</f>
        <v>0</v>
      </c>
      <c r="G322" s="1380">
        <f>+'FORMATO COSTEO C4'!H151</f>
        <v>0</v>
      </c>
      <c r="H322" s="1380">
        <f>+'FORMATO COSTEO C4'!I151</f>
        <v>0</v>
      </c>
      <c r="I322" s="1380">
        <f>+'FORMATO COSTEO C4'!L151</f>
        <v>0</v>
      </c>
      <c r="J322" s="1380">
        <f>+'FORMATO COSTEO C4'!O151</f>
        <v>0</v>
      </c>
      <c r="K322" s="1380">
        <f>+'FORMATO COSTEO C4'!R151</f>
        <v>0</v>
      </c>
      <c r="L322" s="1380">
        <f>+'FORMATO COSTEO C4'!U151</f>
        <v>0</v>
      </c>
      <c r="M322" s="1381">
        <f>+'FORMATO COSTEO C4'!X151</f>
        <v>0</v>
      </c>
      <c r="N322" s="1358">
        <f t="shared" si="61"/>
        <v>0</v>
      </c>
      <c r="O322" s="1358">
        <f t="shared" si="62"/>
        <v>0</v>
      </c>
    </row>
    <row r="323" spans="2:15" ht="12.75" customHeight="1" outlineLevel="3" x14ac:dyDescent="0.25">
      <c r="B323" s="1377" t="str">
        <f>+'FORMATO COSTEO C4'!C157</f>
        <v>4.1.5.3</v>
      </c>
      <c r="C323" s="1378" t="str">
        <f>+'FORMATO COSTEO C4'!B157</f>
        <v>Categoría de gasto</v>
      </c>
      <c r="D323" s="1388"/>
      <c r="E323" s="1388"/>
      <c r="F323" s="1380">
        <f>+'FORMATO COSTEO C4'!G157</f>
        <v>0</v>
      </c>
      <c r="G323" s="1380">
        <f>+'FORMATO COSTEO C4'!H157</f>
        <v>0</v>
      </c>
      <c r="H323" s="1380">
        <f>+'FORMATO COSTEO C4'!I157</f>
        <v>0</v>
      </c>
      <c r="I323" s="1380">
        <f>+'FORMATO COSTEO C4'!L157</f>
        <v>0</v>
      </c>
      <c r="J323" s="1380">
        <f>+'FORMATO COSTEO C4'!O157</f>
        <v>0</v>
      </c>
      <c r="K323" s="1380">
        <f>+'FORMATO COSTEO C4'!R157</f>
        <v>0</v>
      </c>
      <c r="L323" s="1380">
        <f>+'FORMATO COSTEO C4'!U157</f>
        <v>0</v>
      </c>
      <c r="M323" s="1381">
        <f>+'FORMATO COSTEO C4'!X157</f>
        <v>0</v>
      </c>
      <c r="N323" s="1358">
        <f t="shared" si="61"/>
        <v>0</v>
      </c>
      <c r="O323" s="1358">
        <f t="shared" si="62"/>
        <v>0</v>
      </c>
    </row>
    <row r="324" spans="2:15" ht="12.75" customHeight="1" outlineLevel="3" x14ac:dyDescent="0.25">
      <c r="B324" s="1377" t="str">
        <f>+'FORMATO COSTEO C4'!C163</f>
        <v>4.1.5.4</v>
      </c>
      <c r="C324" s="1378" t="str">
        <f>+'FORMATO COSTEO C4'!B163</f>
        <v>Categoría de gasto</v>
      </c>
      <c r="D324" s="1388"/>
      <c r="E324" s="1388"/>
      <c r="F324" s="1380">
        <f>+'FORMATO COSTEO C4'!G163</f>
        <v>0</v>
      </c>
      <c r="G324" s="1380">
        <f>+'FORMATO COSTEO C4'!H163</f>
        <v>0</v>
      </c>
      <c r="H324" s="1380">
        <f>+'FORMATO COSTEO C4'!I163</f>
        <v>0</v>
      </c>
      <c r="I324" s="1380">
        <f>+'FORMATO COSTEO C4'!L163</f>
        <v>0</v>
      </c>
      <c r="J324" s="1380">
        <f>+'FORMATO COSTEO C4'!O163</f>
        <v>0</v>
      </c>
      <c r="K324" s="1380">
        <f>+'FORMATO COSTEO C4'!R163</f>
        <v>0</v>
      </c>
      <c r="L324" s="1380">
        <f>+'FORMATO COSTEO C4'!U163</f>
        <v>0</v>
      </c>
      <c r="M324" s="1381">
        <f>+'FORMATO COSTEO C4'!X163</f>
        <v>0</v>
      </c>
      <c r="N324" s="1358">
        <f t="shared" si="61"/>
        <v>0</v>
      </c>
      <c r="O324" s="1358">
        <f t="shared" si="62"/>
        <v>0</v>
      </c>
    </row>
    <row r="325" spans="2:15" ht="12.75" customHeight="1" outlineLevel="3" x14ac:dyDescent="0.25">
      <c r="B325" s="1382" t="str">
        <f>+'FORMATO COSTEO C4'!C169</f>
        <v>4.1.5.5</v>
      </c>
      <c r="C325" s="1383" t="str">
        <f>+'FORMATO COSTEO C4'!B169</f>
        <v>Categoría de gasto</v>
      </c>
      <c r="D325" s="1389"/>
      <c r="E325" s="1389"/>
      <c r="F325" s="1385">
        <f>+'FORMATO COSTEO C4'!G169</f>
        <v>0</v>
      </c>
      <c r="G325" s="1385">
        <f>+'FORMATO COSTEO C4'!H169</f>
        <v>0</v>
      </c>
      <c r="H325" s="1385">
        <f>+'FORMATO COSTEO C4'!I169</f>
        <v>0</v>
      </c>
      <c r="I325" s="1385">
        <f>+'FORMATO COSTEO C4'!L169</f>
        <v>0</v>
      </c>
      <c r="J325" s="1385">
        <f>+'FORMATO COSTEO C4'!O169</f>
        <v>0</v>
      </c>
      <c r="K325" s="1385">
        <f>+'FORMATO COSTEO C4'!R169</f>
        <v>0</v>
      </c>
      <c r="L325" s="1385">
        <f>+'FORMATO COSTEO C4'!U169</f>
        <v>0</v>
      </c>
      <c r="M325" s="1386">
        <f>+'FORMATO COSTEO C4'!X169</f>
        <v>0</v>
      </c>
      <c r="N325" s="1358">
        <f t="shared" si="61"/>
        <v>0</v>
      </c>
      <c r="O325" s="1358">
        <f t="shared" si="62"/>
        <v>0</v>
      </c>
    </row>
    <row r="326" spans="2:15" ht="12.75" customHeight="1" outlineLevel="3" x14ac:dyDescent="0.25">
      <c r="B326" s="1359">
        <f>+'FORMATO COSTEO C4'!C176</f>
        <v>4.2</v>
      </c>
      <c r="C326" s="1360">
        <f>+'FORMATO COSTEO C4'!D176</f>
        <v>0</v>
      </c>
      <c r="D326" s="1361"/>
      <c r="E326" s="1361"/>
      <c r="F326" s="1362">
        <f t="shared" ref="F326:M326" si="74">+F327+F333+F339+F345+F351</f>
        <v>0</v>
      </c>
      <c r="G326" s="1362">
        <f t="shared" si="74"/>
        <v>0</v>
      </c>
      <c r="H326" s="1362">
        <f t="shared" si="74"/>
        <v>0</v>
      </c>
      <c r="I326" s="1362">
        <f t="shared" si="74"/>
        <v>0</v>
      </c>
      <c r="J326" s="1362">
        <f t="shared" si="74"/>
        <v>0</v>
      </c>
      <c r="K326" s="1362">
        <f t="shared" si="74"/>
        <v>0</v>
      </c>
      <c r="L326" s="1362">
        <f>+L327+L333+L339+L345+L351</f>
        <v>0</v>
      </c>
      <c r="M326" s="1363">
        <f t="shared" si="74"/>
        <v>0</v>
      </c>
      <c r="N326" s="1358">
        <f t="shared" si="61"/>
        <v>0</v>
      </c>
      <c r="O326" s="1358">
        <f t="shared" si="62"/>
        <v>0</v>
      </c>
    </row>
    <row r="327" spans="2:15" ht="12.75" customHeight="1" outlineLevel="3" x14ac:dyDescent="0.25">
      <c r="B327" s="1394" t="str">
        <f>+'FORMATO COSTEO C4'!C177</f>
        <v>4.2.1</v>
      </c>
      <c r="C327" s="1395">
        <f>+'FORMATO COSTEO C4'!B177</f>
        <v>0</v>
      </c>
      <c r="D327" s="1367" t="str">
        <f>+'FORMATO COSTEO C4'!D177</f>
        <v>Unidad medida</v>
      </c>
      <c r="E327" s="1368">
        <f>+'FORMATO COSTEO C4'!E177</f>
        <v>0</v>
      </c>
      <c r="F327" s="1369">
        <f t="shared" ref="F327:M327" si="75">SUM(F328:F332)</f>
        <v>0</v>
      </c>
      <c r="G327" s="1369">
        <f t="shared" si="75"/>
        <v>0</v>
      </c>
      <c r="H327" s="1369">
        <f t="shared" si="75"/>
        <v>0</v>
      </c>
      <c r="I327" s="1369">
        <f t="shared" si="75"/>
        <v>0</v>
      </c>
      <c r="J327" s="1369">
        <f t="shared" si="75"/>
        <v>0</v>
      </c>
      <c r="K327" s="1369">
        <f t="shared" si="75"/>
        <v>0</v>
      </c>
      <c r="L327" s="1369">
        <f>SUM(L328:L332)</f>
        <v>0</v>
      </c>
      <c r="M327" s="1370">
        <f t="shared" si="75"/>
        <v>0</v>
      </c>
      <c r="N327" s="1358">
        <f t="shared" si="61"/>
        <v>0</v>
      </c>
      <c r="O327" s="1358">
        <f t="shared" si="62"/>
        <v>0</v>
      </c>
    </row>
    <row r="328" spans="2:15" ht="12.75" customHeight="1" outlineLevel="3" x14ac:dyDescent="0.25">
      <c r="B328" s="1372" t="str">
        <f>+'FORMATO COSTEO C4'!C179</f>
        <v>4.2.1.1</v>
      </c>
      <c r="C328" s="1373" t="str">
        <f>+'FORMATO COSTEO C4'!B179</f>
        <v>Categoría de gasto</v>
      </c>
      <c r="D328" s="1374"/>
      <c r="E328" s="1374"/>
      <c r="F328" s="1375">
        <f>+'FORMATO COSTEO C4'!G179</f>
        <v>0</v>
      </c>
      <c r="G328" s="1375">
        <f>+'FORMATO COSTEO C4'!H179</f>
        <v>0</v>
      </c>
      <c r="H328" s="1375">
        <f>+'FORMATO COSTEO C4'!I179</f>
        <v>0</v>
      </c>
      <c r="I328" s="1375">
        <f>+'FORMATO COSTEO C4'!L179</f>
        <v>0</v>
      </c>
      <c r="J328" s="1375">
        <f>+'FORMATO COSTEO C4'!O179</f>
        <v>0</v>
      </c>
      <c r="K328" s="1375">
        <f>+'FORMATO COSTEO C4'!R179</f>
        <v>0</v>
      </c>
      <c r="L328" s="1375">
        <f>+'FORMATO COSTEO C4'!U179</f>
        <v>0</v>
      </c>
      <c r="M328" s="1376">
        <f>+'FORMATO COSTEO C4'!X179</f>
        <v>0</v>
      </c>
      <c r="N328" s="1358">
        <f t="shared" si="61"/>
        <v>0</v>
      </c>
      <c r="O328" s="1358">
        <f t="shared" si="62"/>
        <v>0</v>
      </c>
    </row>
    <row r="329" spans="2:15" ht="12.75" customHeight="1" outlineLevel="3" x14ac:dyDescent="0.25">
      <c r="B329" s="1377" t="str">
        <f>+'FORMATO COSTEO C4'!C185</f>
        <v>4.2.1.2</v>
      </c>
      <c r="C329" s="1378" t="str">
        <f>+'FORMATO COSTEO C4'!B185</f>
        <v>Categoría de gasto</v>
      </c>
      <c r="D329" s="1379"/>
      <c r="E329" s="1379"/>
      <c r="F329" s="1380">
        <f>+'FORMATO COSTEO C4'!G185</f>
        <v>0</v>
      </c>
      <c r="G329" s="1380">
        <f>+'FORMATO COSTEO C4'!H185</f>
        <v>0</v>
      </c>
      <c r="H329" s="1380">
        <f>+'FORMATO COSTEO C4'!I185</f>
        <v>0</v>
      </c>
      <c r="I329" s="1380">
        <f>+'FORMATO COSTEO C4'!L185</f>
        <v>0</v>
      </c>
      <c r="J329" s="1380">
        <f>+'FORMATO COSTEO C4'!O185</f>
        <v>0</v>
      </c>
      <c r="K329" s="1380">
        <f>+'FORMATO COSTEO C4'!R185</f>
        <v>0</v>
      </c>
      <c r="L329" s="1380">
        <f>+'FORMATO COSTEO C4'!U185</f>
        <v>0</v>
      </c>
      <c r="M329" s="1381">
        <f>+'FORMATO COSTEO C4'!X185</f>
        <v>0</v>
      </c>
      <c r="N329" s="1358">
        <f t="shared" si="61"/>
        <v>0</v>
      </c>
      <c r="O329" s="1358">
        <f t="shared" si="62"/>
        <v>0</v>
      </c>
    </row>
    <row r="330" spans="2:15" ht="12.75" customHeight="1" outlineLevel="3" x14ac:dyDescent="0.25">
      <c r="B330" s="1377" t="str">
        <f>+'FORMATO COSTEO C4'!C191</f>
        <v>4.2.1.3</v>
      </c>
      <c r="C330" s="1378" t="str">
        <f>+'FORMATO COSTEO C4'!B191</f>
        <v>Categoría de gasto</v>
      </c>
      <c r="D330" s="1379"/>
      <c r="E330" s="1379"/>
      <c r="F330" s="1380">
        <f>+'FORMATO COSTEO C4'!G191</f>
        <v>0</v>
      </c>
      <c r="G330" s="1380">
        <f>+'FORMATO COSTEO C4'!H191</f>
        <v>0</v>
      </c>
      <c r="H330" s="1380">
        <f>+'FORMATO COSTEO C4'!I191</f>
        <v>0</v>
      </c>
      <c r="I330" s="1380">
        <f>+'FORMATO COSTEO C4'!L191</f>
        <v>0</v>
      </c>
      <c r="J330" s="1380">
        <f>+'FORMATO COSTEO C4'!O191</f>
        <v>0</v>
      </c>
      <c r="K330" s="1380">
        <f>+'FORMATO COSTEO C4'!R191</f>
        <v>0</v>
      </c>
      <c r="L330" s="1380">
        <f>+'FORMATO COSTEO C4'!U191</f>
        <v>0</v>
      </c>
      <c r="M330" s="1381">
        <f>+'FORMATO COSTEO C4'!X191</f>
        <v>0</v>
      </c>
      <c r="N330" s="1358">
        <f t="shared" si="61"/>
        <v>0</v>
      </c>
      <c r="O330" s="1358">
        <f t="shared" si="62"/>
        <v>0</v>
      </c>
    </row>
    <row r="331" spans="2:15" ht="12.75" customHeight="1" outlineLevel="3" x14ac:dyDescent="0.25">
      <c r="B331" s="1377" t="str">
        <f>+'FORMATO COSTEO C4'!C197</f>
        <v>4.2.1.4</v>
      </c>
      <c r="C331" s="1378" t="str">
        <f>+'FORMATO COSTEO C4'!B197</f>
        <v>Categoría de gasto</v>
      </c>
      <c r="D331" s="1379"/>
      <c r="E331" s="1379"/>
      <c r="F331" s="1380">
        <f>+'FORMATO COSTEO C4'!G197</f>
        <v>0</v>
      </c>
      <c r="G331" s="1380">
        <f>+'FORMATO COSTEO C4'!H197</f>
        <v>0</v>
      </c>
      <c r="H331" s="1380">
        <f>+'FORMATO COSTEO C4'!I197</f>
        <v>0</v>
      </c>
      <c r="I331" s="1380">
        <f>+'FORMATO COSTEO C4'!L197</f>
        <v>0</v>
      </c>
      <c r="J331" s="1380">
        <f>+'FORMATO COSTEO C4'!O197</f>
        <v>0</v>
      </c>
      <c r="K331" s="1380">
        <f>+'FORMATO COSTEO C4'!R197</f>
        <v>0</v>
      </c>
      <c r="L331" s="1380">
        <f>+'FORMATO COSTEO C4'!U197</f>
        <v>0</v>
      </c>
      <c r="M331" s="1381">
        <f>+'FORMATO COSTEO C4'!X197</f>
        <v>0</v>
      </c>
      <c r="N331" s="1358">
        <f t="shared" si="61"/>
        <v>0</v>
      </c>
      <c r="O331" s="1358">
        <f t="shared" si="62"/>
        <v>0</v>
      </c>
    </row>
    <row r="332" spans="2:15" ht="12.75" customHeight="1" outlineLevel="3" x14ac:dyDescent="0.25">
      <c r="B332" s="1382" t="str">
        <f>+'FORMATO COSTEO C4'!C203</f>
        <v>4.2.1.5</v>
      </c>
      <c r="C332" s="1383" t="str">
        <f>+'FORMATO COSTEO C4'!B203</f>
        <v>Categoría de gasto</v>
      </c>
      <c r="D332" s="1384"/>
      <c r="E332" s="1384"/>
      <c r="F332" s="1385">
        <f>+'FORMATO COSTEO C4'!G203</f>
        <v>0</v>
      </c>
      <c r="G332" s="1385">
        <f>+'FORMATO COSTEO C4'!H203</f>
        <v>0</v>
      </c>
      <c r="H332" s="1385">
        <f>+'FORMATO COSTEO C4'!I203</f>
        <v>0</v>
      </c>
      <c r="I332" s="1385">
        <f>+'FORMATO COSTEO C4'!L203</f>
        <v>0</v>
      </c>
      <c r="J332" s="1385">
        <f>+'FORMATO COSTEO C4'!O203</f>
        <v>0</v>
      </c>
      <c r="K332" s="1385">
        <f>+'FORMATO COSTEO C4'!R203</f>
        <v>0</v>
      </c>
      <c r="L332" s="1385">
        <f>+'FORMATO COSTEO C4'!U203</f>
        <v>0</v>
      </c>
      <c r="M332" s="1386">
        <f>+'FORMATO COSTEO C4'!X203</f>
        <v>0</v>
      </c>
      <c r="N332" s="1358">
        <f t="shared" ref="N332:N395" si="76">SUM(G332:M332)</f>
        <v>0</v>
      </c>
      <c r="O332" s="1358">
        <f t="shared" ref="O332:O395" si="77">+F332-N332</f>
        <v>0</v>
      </c>
    </row>
    <row r="333" spans="2:15" ht="12.75" customHeight="1" outlineLevel="3" x14ac:dyDescent="0.25">
      <c r="B333" s="1394" t="str">
        <f>+'FORMATO COSTEO C4'!C209</f>
        <v>4.2.2</v>
      </c>
      <c r="C333" s="1395">
        <f>+'FORMATO COSTEO C4'!B209</f>
        <v>0</v>
      </c>
      <c r="D333" s="1367" t="str">
        <f>+'FORMATO COSTEO C4'!D209</f>
        <v>Unidad medida</v>
      </c>
      <c r="E333" s="1391">
        <f>+'FORMATO COSTEO C4'!E209</f>
        <v>0</v>
      </c>
      <c r="F333" s="1369">
        <f t="shared" ref="F333:M333" si="78">SUM(F334:F338)</f>
        <v>0</v>
      </c>
      <c r="G333" s="1369">
        <f t="shared" si="78"/>
        <v>0</v>
      </c>
      <c r="H333" s="1369">
        <f t="shared" si="78"/>
        <v>0</v>
      </c>
      <c r="I333" s="1369">
        <f t="shared" si="78"/>
        <v>0</v>
      </c>
      <c r="J333" s="1369">
        <f t="shared" si="78"/>
        <v>0</v>
      </c>
      <c r="K333" s="1369">
        <f t="shared" si="78"/>
        <v>0</v>
      </c>
      <c r="L333" s="1369">
        <f>SUM(L334:L338)</f>
        <v>0</v>
      </c>
      <c r="M333" s="1370">
        <f t="shared" si="78"/>
        <v>0</v>
      </c>
      <c r="N333" s="1358">
        <f t="shared" si="76"/>
        <v>0</v>
      </c>
      <c r="O333" s="1358">
        <f t="shared" si="77"/>
        <v>0</v>
      </c>
    </row>
    <row r="334" spans="2:15" ht="12.75" customHeight="1" outlineLevel="3" x14ac:dyDescent="0.25">
      <c r="B334" s="1372" t="str">
        <f>+'FORMATO COSTEO C4'!C211</f>
        <v>4.2.2.1</v>
      </c>
      <c r="C334" s="1373" t="str">
        <f>+'FORMATO COSTEO C4'!B211</f>
        <v>Categoría de gasto</v>
      </c>
      <c r="D334" s="1387"/>
      <c r="E334" s="1387"/>
      <c r="F334" s="1375">
        <f>+'FORMATO COSTEO C4'!G211</f>
        <v>0</v>
      </c>
      <c r="G334" s="1375">
        <f>+'FORMATO COSTEO C4'!H211</f>
        <v>0</v>
      </c>
      <c r="H334" s="1375">
        <f>+'FORMATO COSTEO C4'!I211</f>
        <v>0</v>
      </c>
      <c r="I334" s="1375">
        <f>+'FORMATO COSTEO C4'!L211</f>
        <v>0</v>
      </c>
      <c r="J334" s="1375">
        <f>+'FORMATO COSTEO C4'!O211</f>
        <v>0</v>
      </c>
      <c r="K334" s="1375">
        <f>+'FORMATO COSTEO C4'!R211</f>
        <v>0</v>
      </c>
      <c r="L334" s="1375">
        <f>+'FORMATO COSTEO C4'!U211</f>
        <v>0</v>
      </c>
      <c r="M334" s="1376">
        <f>+'FORMATO COSTEO C4'!X211</f>
        <v>0</v>
      </c>
      <c r="N334" s="1358">
        <f t="shared" si="76"/>
        <v>0</v>
      </c>
      <c r="O334" s="1358">
        <f t="shared" si="77"/>
        <v>0</v>
      </c>
    </row>
    <row r="335" spans="2:15" ht="12.75" customHeight="1" outlineLevel="3" x14ac:dyDescent="0.25">
      <c r="B335" s="1377" t="str">
        <f>+'FORMATO COSTEO C4'!C217</f>
        <v>4.2.2.2</v>
      </c>
      <c r="C335" s="1378" t="str">
        <f>+'FORMATO COSTEO C4'!B217</f>
        <v>Categoría de gasto</v>
      </c>
      <c r="D335" s="1388"/>
      <c r="E335" s="1388"/>
      <c r="F335" s="1380">
        <f>+'FORMATO COSTEO C4'!G217</f>
        <v>0</v>
      </c>
      <c r="G335" s="1380">
        <f>+'FORMATO COSTEO C4'!H217</f>
        <v>0</v>
      </c>
      <c r="H335" s="1380">
        <f>+'FORMATO COSTEO C4'!I217</f>
        <v>0</v>
      </c>
      <c r="I335" s="1380">
        <f>+'FORMATO COSTEO C4'!L217</f>
        <v>0</v>
      </c>
      <c r="J335" s="1380">
        <f>+'FORMATO COSTEO C4'!O217</f>
        <v>0</v>
      </c>
      <c r="K335" s="1380">
        <f>+'FORMATO COSTEO C4'!R217</f>
        <v>0</v>
      </c>
      <c r="L335" s="1380">
        <f>+'FORMATO COSTEO C4'!U217</f>
        <v>0</v>
      </c>
      <c r="M335" s="1381">
        <f>+'FORMATO COSTEO C4'!X217</f>
        <v>0</v>
      </c>
      <c r="N335" s="1358">
        <f t="shared" si="76"/>
        <v>0</v>
      </c>
      <c r="O335" s="1358">
        <f t="shared" si="77"/>
        <v>0</v>
      </c>
    </row>
    <row r="336" spans="2:15" ht="12.75" customHeight="1" outlineLevel="3" x14ac:dyDescent="0.25">
      <c r="B336" s="1377" t="str">
        <f>+'FORMATO COSTEO C4'!C223</f>
        <v>4.2.2.3</v>
      </c>
      <c r="C336" s="1378" t="str">
        <f>+'FORMATO COSTEO C4'!B223</f>
        <v>Categoría de gasto</v>
      </c>
      <c r="D336" s="1388"/>
      <c r="E336" s="1388"/>
      <c r="F336" s="1380">
        <f>+'FORMATO COSTEO C4'!G223</f>
        <v>0</v>
      </c>
      <c r="G336" s="1380">
        <f>+'FORMATO COSTEO C4'!H223</f>
        <v>0</v>
      </c>
      <c r="H336" s="1380">
        <f>+'FORMATO COSTEO C4'!I223</f>
        <v>0</v>
      </c>
      <c r="I336" s="1380">
        <f>+'FORMATO COSTEO C4'!L223</f>
        <v>0</v>
      </c>
      <c r="J336" s="1380">
        <f>+'FORMATO COSTEO C4'!O223</f>
        <v>0</v>
      </c>
      <c r="K336" s="1380">
        <f>+'FORMATO COSTEO C4'!R223</f>
        <v>0</v>
      </c>
      <c r="L336" s="1380">
        <f>+'FORMATO COSTEO C4'!U223</f>
        <v>0</v>
      </c>
      <c r="M336" s="1381">
        <f>+'FORMATO COSTEO C4'!X223</f>
        <v>0</v>
      </c>
      <c r="N336" s="1358">
        <f t="shared" si="76"/>
        <v>0</v>
      </c>
      <c r="O336" s="1358">
        <f t="shared" si="77"/>
        <v>0</v>
      </c>
    </row>
    <row r="337" spans="2:15" ht="12.75" customHeight="1" outlineLevel="3" x14ac:dyDescent="0.25">
      <c r="B337" s="1377" t="str">
        <f>+'FORMATO COSTEO C4'!C229</f>
        <v>4.2.2.4</v>
      </c>
      <c r="C337" s="1378" t="str">
        <f>+'FORMATO COSTEO C4'!B229</f>
        <v>Categoría de gasto</v>
      </c>
      <c r="D337" s="1388"/>
      <c r="E337" s="1388"/>
      <c r="F337" s="1380">
        <f>+'FORMATO COSTEO C4'!G229</f>
        <v>0</v>
      </c>
      <c r="G337" s="1380">
        <f>+'FORMATO COSTEO C4'!H229</f>
        <v>0</v>
      </c>
      <c r="H337" s="1380">
        <f>+'FORMATO COSTEO C4'!I229</f>
        <v>0</v>
      </c>
      <c r="I337" s="1380">
        <f>+'FORMATO COSTEO C4'!L229</f>
        <v>0</v>
      </c>
      <c r="J337" s="1380">
        <f>+'FORMATO COSTEO C4'!O229</f>
        <v>0</v>
      </c>
      <c r="K337" s="1380">
        <f>+'FORMATO COSTEO C4'!R229</f>
        <v>0</v>
      </c>
      <c r="L337" s="1380">
        <f>+'FORMATO COSTEO C4'!U229</f>
        <v>0</v>
      </c>
      <c r="M337" s="1381">
        <f>+'FORMATO COSTEO C4'!X229</f>
        <v>0</v>
      </c>
      <c r="N337" s="1358">
        <f t="shared" si="76"/>
        <v>0</v>
      </c>
      <c r="O337" s="1358">
        <f t="shared" si="77"/>
        <v>0</v>
      </c>
    </row>
    <row r="338" spans="2:15" ht="12.75" customHeight="1" outlineLevel="3" x14ac:dyDescent="0.25">
      <c r="B338" s="1382" t="str">
        <f>+'FORMATO COSTEO C4'!C235</f>
        <v>4.2.2.5</v>
      </c>
      <c r="C338" s="1383" t="str">
        <f>+'FORMATO COSTEO C4'!B235</f>
        <v>Categoría de gasto</v>
      </c>
      <c r="D338" s="1389"/>
      <c r="E338" s="1389"/>
      <c r="F338" s="1385">
        <f>+'FORMATO COSTEO C4'!G235</f>
        <v>0</v>
      </c>
      <c r="G338" s="1385">
        <f>+'FORMATO COSTEO C4'!H235</f>
        <v>0</v>
      </c>
      <c r="H338" s="1385">
        <f>+'FORMATO COSTEO C4'!I235</f>
        <v>0</v>
      </c>
      <c r="I338" s="1385">
        <f>+'FORMATO COSTEO C4'!L235</f>
        <v>0</v>
      </c>
      <c r="J338" s="1385">
        <f>+'FORMATO COSTEO C4'!O235</f>
        <v>0</v>
      </c>
      <c r="K338" s="1385">
        <f>+'FORMATO COSTEO C4'!R235</f>
        <v>0</v>
      </c>
      <c r="L338" s="1385">
        <f>+'FORMATO COSTEO C4'!U235</f>
        <v>0</v>
      </c>
      <c r="M338" s="1386">
        <f>+'FORMATO COSTEO C4'!X235</f>
        <v>0</v>
      </c>
      <c r="N338" s="1358">
        <f t="shared" si="76"/>
        <v>0</v>
      </c>
      <c r="O338" s="1358">
        <f t="shared" si="77"/>
        <v>0</v>
      </c>
    </row>
    <row r="339" spans="2:15" ht="12.75" customHeight="1" outlineLevel="3" x14ac:dyDescent="0.25">
      <c r="B339" s="1394" t="str">
        <f>+'FORMATO COSTEO C4'!C241</f>
        <v>4.2.3</v>
      </c>
      <c r="C339" s="1395">
        <f>+'FORMATO COSTEO C4'!B241</f>
        <v>0</v>
      </c>
      <c r="D339" s="1367" t="str">
        <f>+'FORMATO COSTEO C4'!D241</f>
        <v>Unidad medida</v>
      </c>
      <c r="E339" s="1368">
        <f>+'FORMATO COSTEO C4'!E241</f>
        <v>0</v>
      </c>
      <c r="F339" s="1369">
        <f t="shared" ref="F339:M339" si="79">SUM(F340:F344)</f>
        <v>0</v>
      </c>
      <c r="G339" s="1369">
        <f t="shared" si="79"/>
        <v>0</v>
      </c>
      <c r="H339" s="1369">
        <f t="shared" si="79"/>
        <v>0</v>
      </c>
      <c r="I339" s="1369">
        <f t="shared" si="79"/>
        <v>0</v>
      </c>
      <c r="J339" s="1369">
        <f t="shared" si="79"/>
        <v>0</v>
      </c>
      <c r="K339" s="1369">
        <f t="shared" si="79"/>
        <v>0</v>
      </c>
      <c r="L339" s="1369">
        <f>SUM(L340:L344)</f>
        <v>0</v>
      </c>
      <c r="M339" s="1370">
        <f t="shared" si="79"/>
        <v>0</v>
      </c>
      <c r="N339" s="1358">
        <f t="shared" si="76"/>
        <v>0</v>
      </c>
      <c r="O339" s="1358">
        <f t="shared" si="77"/>
        <v>0</v>
      </c>
    </row>
    <row r="340" spans="2:15" ht="12.75" customHeight="1" outlineLevel="3" x14ac:dyDescent="0.25">
      <c r="B340" s="1372" t="str">
        <f>+'FORMATO COSTEO C4'!C243</f>
        <v>4.2.3.1</v>
      </c>
      <c r="C340" s="1373" t="str">
        <f>+'FORMATO COSTEO C4'!B243</f>
        <v>Categoría de gasto</v>
      </c>
      <c r="D340" s="1387"/>
      <c r="E340" s="1387"/>
      <c r="F340" s="1375">
        <f>+'FORMATO COSTEO C4'!G243</f>
        <v>0</v>
      </c>
      <c r="G340" s="1375">
        <f>+'FORMATO COSTEO C4'!H243</f>
        <v>0</v>
      </c>
      <c r="H340" s="1375">
        <f>+'FORMATO COSTEO C4'!I243</f>
        <v>0</v>
      </c>
      <c r="I340" s="1375">
        <f>+'FORMATO COSTEO C4'!L243</f>
        <v>0</v>
      </c>
      <c r="J340" s="1375">
        <f>+'FORMATO COSTEO C4'!O243</f>
        <v>0</v>
      </c>
      <c r="K340" s="1375">
        <f>+'FORMATO COSTEO C4'!R243</f>
        <v>0</v>
      </c>
      <c r="L340" s="1375">
        <f>+'FORMATO COSTEO C4'!U243</f>
        <v>0</v>
      </c>
      <c r="M340" s="1376">
        <f>+'FORMATO COSTEO C4'!X243</f>
        <v>0</v>
      </c>
      <c r="N340" s="1358">
        <f t="shared" si="76"/>
        <v>0</v>
      </c>
      <c r="O340" s="1358">
        <f t="shared" si="77"/>
        <v>0</v>
      </c>
    </row>
    <row r="341" spans="2:15" ht="12.75" customHeight="1" outlineLevel="3" x14ac:dyDescent="0.25">
      <c r="B341" s="1377" t="str">
        <f>+'FORMATO COSTEO C4'!C249</f>
        <v>4.2.3.2</v>
      </c>
      <c r="C341" s="1378" t="str">
        <f>+'FORMATO COSTEO C4'!B249</f>
        <v>Categoría de gasto</v>
      </c>
      <c r="D341" s="1388"/>
      <c r="E341" s="1388"/>
      <c r="F341" s="1380">
        <f>+'FORMATO COSTEO C4'!G249</f>
        <v>0</v>
      </c>
      <c r="G341" s="1380">
        <f>+'FORMATO COSTEO C4'!H249</f>
        <v>0</v>
      </c>
      <c r="H341" s="1380">
        <f>+'FORMATO COSTEO C4'!I249</f>
        <v>0</v>
      </c>
      <c r="I341" s="1380">
        <f>+'FORMATO COSTEO C4'!L249</f>
        <v>0</v>
      </c>
      <c r="J341" s="1380">
        <f>+'FORMATO COSTEO C4'!O249</f>
        <v>0</v>
      </c>
      <c r="K341" s="1380">
        <f>+'FORMATO COSTEO C4'!R249</f>
        <v>0</v>
      </c>
      <c r="L341" s="1380">
        <f>+'FORMATO COSTEO C4'!U249</f>
        <v>0</v>
      </c>
      <c r="M341" s="1381">
        <f>+'FORMATO COSTEO C4'!X249</f>
        <v>0</v>
      </c>
      <c r="N341" s="1358">
        <f t="shared" si="76"/>
        <v>0</v>
      </c>
      <c r="O341" s="1358">
        <f t="shared" si="77"/>
        <v>0</v>
      </c>
    </row>
    <row r="342" spans="2:15" ht="12.75" customHeight="1" outlineLevel="3" x14ac:dyDescent="0.25">
      <c r="B342" s="1377" t="str">
        <f>+'FORMATO COSTEO C4'!C255</f>
        <v>4.2.3.3</v>
      </c>
      <c r="C342" s="1378" t="str">
        <f>+'FORMATO COSTEO C4'!B255</f>
        <v>Categoría de gasto</v>
      </c>
      <c r="D342" s="1388"/>
      <c r="E342" s="1388"/>
      <c r="F342" s="1380">
        <f>+'FORMATO COSTEO C4'!G255</f>
        <v>0</v>
      </c>
      <c r="G342" s="1380">
        <f>+'FORMATO COSTEO C4'!H255</f>
        <v>0</v>
      </c>
      <c r="H342" s="1380">
        <f>+'FORMATO COSTEO C4'!I255</f>
        <v>0</v>
      </c>
      <c r="I342" s="1380">
        <f>+'FORMATO COSTEO C4'!L255</f>
        <v>0</v>
      </c>
      <c r="J342" s="1380">
        <f>+'FORMATO COSTEO C4'!O255</f>
        <v>0</v>
      </c>
      <c r="K342" s="1380">
        <f>+'FORMATO COSTEO C4'!R255</f>
        <v>0</v>
      </c>
      <c r="L342" s="1380">
        <f>+'FORMATO COSTEO C4'!U255</f>
        <v>0</v>
      </c>
      <c r="M342" s="1381">
        <f>+'FORMATO COSTEO C4'!X255</f>
        <v>0</v>
      </c>
      <c r="N342" s="1358">
        <f t="shared" si="76"/>
        <v>0</v>
      </c>
      <c r="O342" s="1358">
        <f t="shared" si="77"/>
        <v>0</v>
      </c>
    </row>
    <row r="343" spans="2:15" ht="12.75" customHeight="1" outlineLevel="3" x14ac:dyDescent="0.25">
      <c r="B343" s="1377" t="str">
        <f>+'FORMATO COSTEO C4'!C261</f>
        <v>4.2.3.4</v>
      </c>
      <c r="C343" s="1378" t="str">
        <f>+'FORMATO COSTEO C4'!B261</f>
        <v>Categoría de gasto</v>
      </c>
      <c r="D343" s="1388"/>
      <c r="E343" s="1388"/>
      <c r="F343" s="1380">
        <f>+'FORMATO COSTEO C4'!G261</f>
        <v>0</v>
      </c>
      <c r="G343" s="1380">
        <f>+'FORMATO COSTEO C4'!H261</f>
        <v>0</v>
      </c>
      <c r="H343" s="1380">
        <f>+'FORMATO COSTEO C4'!I261</f>
        <v>0</v>
      </c>
      <c r="I343" s="1380">
        <f>+'FORMATO COSTEO C4'!L261</f>
        <v>0</v>
      </c>
      <c r="J343" s="1380">
        <f>+'FORMATO COSTEO C4'!O261</f>
        <v>0</v>
      </c>
      <c r="K343" s="1380">
        <f>+'FORMATO COSTEO C4'!R261</f>
        <v>0</v>
      </c>
      <c r="L343" s="1380">
        <f>+'FORMATO COSTEO C4'!U261</f>
        <v>0</v>
      </c>
      <c r="M343" s="1381">
        <f>+'FORMATO COSTEO C4'!X261</f>
        <v>0</v>
      </c>
      <c r="N343" s="1358">
        <f t="shared" si="76"/>
        <v>0</v>
      </c>
      <c r="O343" s="1358">
        <f t="shared" si="77"/>
        <v>0</v>
      </c>
    </row>
    <row r="344" spans="2:15" ht="12.75" customHeight="1" outlineLevel="3" x14ac:dyDescent="0.25">
      <c r="B344" s="1382" t="str">
        <f>+'FORMATO COSTEO C4'!C267</f>
        <v>4.2.3.5</v>
      </c>
      <c r="C344" s="1383" t="str">
        <f>+'FORMATO COSTEO C4'!B267</f>
        <v>Categoría de gasto</v>
      </c>
      <c r="D344" s="1389"/>
      <c r="E344" s="1389"/>
      <c r="F344" s="1385">
        <f>+'FORMATO COSTEO C4'!G267</f>
        <v>0</v>
      </c>
      <c r="G344" s="1385">
        <f>+'FORMATO COSTEO C4'!H267</f>
        <v>0</v>
      </c>
      <c r="H344" s="1385">
        <f>+'FORMATO COSTEO C4'!I267</f>
        <v>0</v>
      </c>
      <c r="I344" s="1385">
        <f>+'FORMATO COSTEO C4'!L267</f>
        <v>0</v>
      </c>
      <c r="J344" s="1385">
        <f>+'FORMATO COSTEO C4'!O267</f>
        <v>0</v>
      </c>
      <c r="K344" s="1385">
        <f>+'FORMATO COSTEO C4'!R267</f>
        <v>0</v>
      </c>
      <c r="L344" s="1385">
        <f>+'FORMATO COSTEO C4'!U267</f>
        <v>0</v>
      </c>
      <c r="M344" s="1386">
        <f>+'FORMATO COSTEO C4'!X267</f>
        <v>0</v>
      </c>
      <c r="N344" s="1358">
        <f t="shared" si="76"/>
        <v>0</v>
      </c>
      <c r="O344" s="1358">
        <f t="shared" si="77"/>
        <v>0</v>
      </c>
    </row>
    <row r="345" spans="2:15" ht="12.75" customHeight="1" outlineLevel="3" x14ac:dyDescent="0.25">
      <c r="B345" s="1394" t="str">
        <f>+'FORMATO COSTEO C4'!C273</f>
        <v>4.2.4</v>
      </c>
      <c r="C345" s="1395">
        <f>+'FORMATO COSTEO C4'!B273</f>
        <v>0</v>
      </c>
      <c r="D345" s="1367" t="str">
        <f>+'FORMATO COSTEO C4'!D273</f>
        <v>Unidad medida</v>
      </c>
      <c r="E345" s="1368">
        <f>+'FORMATO COSTEO C4'!E273</f>
        <v>0</v>
      </c>
      <c r="F345" s="1369">
        <f t="shared" ref="F345:M345" si="80">SUM(F346:F350)</f>
        <v>0</v>
      </c>
      <c r="G345" s="1369">
        <f t="shared" si="80"/>
        <v>0</v>
      </c>
      <c r="H345" s="1369">
        <f t="shared" si="80"/>
        <v>0</v>
      </c>
      <c r="I345" s="1369">
        <f t="shared" si="80"/>
        <v>0</v>
      </c>
      <c r="J345" s="1369">
        <f t="shared" si="80"/>
        <v>0</v>
      </c>
      <c r="K345" s="1369">
        <f t="shared" si="80"/>
        <v>0</v>
      </c>
      <c r="L345" s="1369">
        <f>SUM(L346:L350)</f>
        <v>0</v>
      </c>
      <c r="M345" s="1370">
        <f t="shared" si="80"/>
        <v>0</v>
      </c>
      <c r="N345" s="1358">
        <f t="shared" si="76"/>
        <v>0</v>
      </c>
      <c r="O345" s="1358">
        <f t="shared" si="77"/>
        <v>0</v>
      </c>
    </row>
    <row r="346" spans="2:15" ht="12.75" customHeight="1" outlineLevel="3" x14ac:dyDescent="0.25">
      <c r="B346" s="1372" t="str">
        <f>+'FORMATO COSTEO C4'!C275</f>
        <v>4.2.4.1</v>
      </c>
      <c r="C346" s="1373" t="str">
        <f>+'FORMATO COSTEO C4'!B275</f>
        <v>Categoría de gasto</v>
      </c>
      <c r="D346" s="1387"/>
      <c r="E346" s="1387"/>
      <c r="F346" s="1375">
        <f>+'FORMATO COSTEO C4'!G275</f>
        <v>0</v>
      </c>
      <c r="G346" s="1375">
        <f>+'FORMATO COSTEO C4'!H275</f>
        <v>0</v>
      </c>
      <c r="H346" s="1375">
        <f>+'FORMATO COSTEO C4'!I275</f>
        <v>0</v>
      </c>
      <c r="I346" s="1375">
        <f>+'FORMATO COSTEO C4'!L275</f>
        <v>0</v>
      </c>
      <c r="J346" s="1375">
        <f>+'FORMATO COSTEO C4'!O275</f>
        <v>0</v>
      </c>
      <c r="K346" s="1375">
        <f>+'FORMATO COSTEO C4'!R275</f>
        <v>0</v>
      </c>
      <c r="L346" s="1375">
        <f>+'FORMATO COSTEO C4'!U275</f>
        <v>0</v>
      </c>
      <c r="M346" s="1376">
        <f>+'FORMATO COSTEO C4'!X275</f>
        <v>0</v>
      </c>
      <c r="N346" s="1358">
        <f t="shared" si="76"/>
        <v>0</v>
      </c>
      <c r="O346" s="1358">
        <f t="shared" si="77"/>
        <v>0</v>
      </c>
    </row>
    <row r="347" spans="2:15" ht="12.75" customHeight="1" outlineLevel="3" x14ac:dyDescent="0.25">
      <c r="B347" s="1377" t="str">
        <f>+'FORMATO COSTEO C4'!C281</f>
        <v>4.2.4.2</v>
      </c>
      <c r="C347" s="1378" t="str">
        <f>+'FORMATO COSTEO C4'!B281</f>
        <v>Categoría de gasto</v>
      </c>
      <c r="D347" s="1388"/>
      <c r="E347" s="1388"/>
      <c r="F347" s="1380">
        <f>+'FORMATO COSTEO C4'!G281</f>
        <v>0</v>
      </c>
      <c r="G347" s="1380">
        <f>+'FORMATO COSTEO C4'!H281</f>
        <v>0</v>
      </c>
      <c r="H347" s="1380">
        <f>+'FORMATO COSTEO C4'!I281</f>
        <v>0</v>
      </c>
      <c r="I347" s="1380">
        <f>+'FORMATO COSTEO C4'!L281</f>
        <v>0</v>
      </c>
      <c r="J347" s="1380">
        <f>+'FORMATO COSTEO C4'!O281</f>
        <v>0</v>
      </c>
      <c r="K347" s="1380">
        <f>+'FORMATO COSTEO C4'!R281</f>
        <v>0</v>
      </c>
      <c r="L347" s="1380">
        <f>+'FORMATO COSTEO C4'!U281</f>
        <v>0</v>
      </c>
      <c r="M347" s="1381">
        <f>+'FORMATO COSTEO C4'!X281</f>
        <v>0</v>
      </c>
      <c r="N347" s="1358">
        <f t="shared" si="76"/>
        <v>0</v>
      </c>
      <c r="O347" s="1358">
        <f t="shared" si="77"/>
        <v>0</v>
      </c>
    </row>
    <row r="348" spans="2:15" ht="12.75" customHeight="1" outlineLevel="3" x14ac:dyDescent="0.25">
      <c r="B348" s="1377" t="str">
        <f>+'FORMATO COSTEO C4'!C287</f>
        <v>4.2.4.3</v>
      </c>
      <c r="C348" s="1378" t="str">
        <f>+'FORMATO COSTEO C4'!B287</f>
        <v>Categoría de gasto</v>
      </c>
      <c r="D348" s="1388"/>
      <c r="E348" s="1388"/>
      <c r="F348" s="1380">
        <f>+'FORMATO COSTEO C4'!G287</f>
        <v>0</v>
      </c>
      <c r="G348" s="1380">
        <f>+'FORMATO COSTEO C4'!H287</f>
        <v>0</v>
      </c>
      <c r="H348" s="1380">
        <f>+'FORMATO COSTEO C4'!I287</f>
        <v>0</v>
      </c>
      <c r="I348" s="1380">
        <f>+'FORMATO COSTEO C4'!L287</f>
        <v>0</v>
      </c>
      <c r="J348" s="1380">
        <f>+'FORMATO COSTEO C4'!O287</f>
        <v>0</v>
      </c>
      <c r="K348" s="1380">
        <f>+'FORMATO COSTEO C4'!R287</f>
        <v>0</v>
      </c>
      <c r="L348" s="1380">
        <f>+'FORMATO COSTEO C4'!U287</f>
        <v>0</v>
      </c>
      <c r="M348" s="1381">
        <f>+'FORMATO COSTEO C4'!X287</f>
        <v>0</v>
      </c>
      <c r="N348" s="1358">
        <f t="shared" si="76"/>
        <v>0</v>
      </c>
      <c r="O348" s="1358">
        <f t="shared" si="77"/>
        <v>0</v>
      </c>
    </row>
    <row r="349" spans="2:15" ht="12.75" customHeight="1" outlineLevel="3" x14ac:dyDescent="0.25">
      <c r="B349" s="1377" t="str">
        <f>+'FORMATO COSTEO C4'!C293</f>
        <v>4.2.4.4</v>
      </c>
      <c r="C349" s="1378" t="str">
        <f>+'FORMATO COSTEO C4'!B293</f>
        <v>Categoría de gasto</v>
      </c>
      <c r="D349" s="1388"/>
      <c r="E349" s="1388"/>
      <c r="F349" s="1380">
        <f>+'FORMATO COSTEO C4'!G293</f>
        <v>0</v>
      </c>
      <c r="G349" s="1380">
        <f>+'FORMATO COSTEO C4'!H293</f>
        <v>0</v>
      </c>
      <c r="H349" s="1380">
        <f>+'FORMATO COSTEO C4'!I293</f>
        <v>0</v>
      </c>
      <c r="I349" s="1380">
        <f>+'FORMATO COSTEO C4'!L293</f>
        <v>0</v>
      </c>
      <c r="J349" s="1380">
        <f>+'FORMATO COSTEO C4'!O293</f>
        <v>0</v>
      </c>
      <c r="K349" s="1380">
        <f>+'FORMATO COSTEO C4'!R293</f>
        <v>0</v>
      </c>
      <c r="L349" s="1380">
        <f>+'FORMATO COSTEO C4'!U293</f>
        <v>0</v>
      </c>
      <c r="M349" s="1381">
        <f>+'FORMATO COSTEO C4'!X293</f>
        <v>0</v>
      </c>
      <c r="N349" s="1358">
        <f t="shared" si="76"/>
        <v>0</v>
      </c>
      <c r="O349" s="1358">
        <f t="shared" si="77"/>
        <v>0</v>
      </c>
    </row>
    <row r="350" spans="2:15" ht="12.75" customHeight="1" outlineLevel="3" x14ac:dyDescent="0.25">
      <c r="B350" s="1382" t="str">
        <f>+'FORMATO COSTEO C4'!C299</f>
        <v>4.2.4.5</v>
      </c>
      <c r="C350" s="1383" t="str">
        <f>+'FORMATO COSTEO C4'!B299</f>
        <v>Categoría de gasto</v>
      </c>
      <c r="D350" s="1389"/>
      <c r="E350" s="1389"/>
      <c r="F350" s="1385">
        <f>+'FORMATO COSTEO C4'!G299</f>
        <v>0</v>
      </c>
      <c r="G350" s="1385">
        <f>+'FORMATO COSTEO C4'!H299</f>
        <v>0</v>
      </c>
      <c r="H350" s="1385">
        <f>+'FORMATO COSTEO C4'!I299</f>
        <v>0</v>
      </c>
      <c r="I350" s="1385">
        <f>+'FORMATO COSTEO C4'!L299</f>
        <v>0</v>
      </c>
      <c r="J350" s="1385">
        <f>+'FORMATO COSTEO C4'!O299</f>
        <v>0</v>
      </c>
      <c r="K350" s="1385">
        <f>+'FORMATO COSTEO C4'!R299</f>
        <v>0</v>
      </c>
      <c r="L350" s="1385">
        <f>+'FORMATO COSTEO C4'!U299</f>
        <v>0</v>
      </c>
      <c r="M350" s="1386">
        <f>+'FORMATO COSTEO C4'!X299</f>
        <v>0</v>
      </c>
      <c r="N350" s="1358">
        <f t="shared" si="76"/>
        <v>0</v>
      </c>
      <c r="O350" s="1358">
        <f t="shared" si="77"/>
        <v>0</v>
      </c>
    </row>
    <row r="351" spans="2:15" ht="12.75" customHeight="1" outlineLevel="3" x14ac:dyDescent="0.25">
      <c r="B351" s="1394" t="str">
        <f>+'FORMATO COSTEO C4'!C305</f>
        <v>4.2.5</v>
      </c>
      <c r="C351" s="1395">
        <f>+'FORMATO COSTEO C4'!B305</f>
        <v>0</v>
      </c>
      <c r="D351" s="1367" t="str">
        <f>+'FORMATO COSTEO C4'!D305</f>
        <v>Unidad medida</v>
      </c>
      <c r="E351" s="1368">
        <f>+'FORMATO COSTEO C4'!E305</f>
        <v>0</v>
      </c>
      <c r="F351" s="1369">
        <f t="shared" ref="F351:M351" si="81">SUM(F352:F356)</f>
        <v>0</v>
      </c>
      <c r="G351" s="1369">
        <f t="shared" si="81"/>
        <v>0</v>
      </c>
      <c r="H351" s="1369">
        <f t="shared" si="81"/>
        <v>0</v>
      </c>
      <c r="I351" s="1369">
        <f t="shared" si="81"/>
        <v>0</v>
      </c>
      <c r="J351" s="1369">
        <f t="shared" si="81"/>
        <v>0</v>
      </c>
      <c r="K351" s="1369">
        <f t="shared" si="81"/>
        <v>0</v>
      </c>
      <c r="L351" s="1369">
        <f>SUM(L352:L356)</f>
        <v>0</v>
      </c>
      <c r="M351" s="1370">
        <f t="shared" si="81"/>
        <v>0</v>
      </c>
      <c r="N351" s="1358">
        <f t="shared" si="76"/>
        <v>0</v>
      </c>
      <c r="O351" s="1358">
        <f t="shared" si="77"/>
        <v>0</v>
      </c>
    </row>
    <row r="352" spans="2:15" ht="12.75" customHeight="1" outlineLevel="3" x14ac:dyDescent="0.25">
      <c r="B352" s="1372" t="str">
        <f>+'FORMATO COSTEO C4'!C307</f>
        <v>4.2.5.1</v>
      </c>
      <c r="C352" s="1373" t="str">
        <f>+'FORMATO COSTEO C4'!B307</f>
        <v>Categoría de gasto</v>
      </c>
      <c r="D352" s="1387"/>
      <c r="E352" s="1387"/>
      <c r="F352" s="1375">
        <f>+'FORMATO COSTEO C4'!G307</f>
        <v>0</v>
      </c>
      <c r="G352" s="1375">
        <f>+'FORMATO COSTEO C4'!H307</f>
        <v>0</v>
      </c>
      <c r="H352" s="1375">
        <f>+'FORMATO COSTEO C4'!I307</f>
        <v>0</v>
      </c>
      <c r="I352" s="1375">
        <f>+'FORMATO COSTEO C4'!L307</f>
        <v>0</v>
      </c>
      <c r="J352" s="1375">
        <f>+'FORMATO COSTEO C4'!O307</f>
        <v>0</v>
      </c>
      <c r="K352" s="1375">
        <f>+'FORMATO COSTEO C4'!R307</f>
        <v>0</v>
      </c>
      <c r="L352" s="1375">
        <f>+'FORMATO COSTEO C4'!U307</f>
        <v>0</v>
      </c>
      <c r="M352" s="1376">
        <f>+'FORMATO COSTEO C4'!X307</f>
        <v>0</v>
      </c>
      <c r="N352" s="1358">
        <f t="shared" si="76"/>
        <v>0</v>
      </c>
      <c r="O352" s="1358">
        <f t="shared" si="77"/>
        <v>0</v>
      </c>
    </row>
    <row r="353" spans="2:15" ht="12.75" customHeight="1" outlineLevel="3" x14ac:dyDescent="0.25">
      <c r="B353" s="1377" t="str">
        <f>+'FORMATO COSTEO C4'!C313</f>
        <v>4.2.5.2</v>
      </c>
      <c r="C353" s="1378" t="str">
        <f>+'FORMATO COSTEO C4'!B313</f>
        <v>Categoría de gasto</v>
      </c>
      <c r="D353" s="1388"/>
      <c r="E353" s="1388"/>
      <c r="F353" s="1380">
        <f>+'FORMATO COSTEO C4'!G313</f>
        <v>0</v>
      </c>
      <c r="G353" s="1380">
        <f>+'FORMATO COSTEO C4'!H313</f>
        <v>0</v>
      </c>
      <c r="H353" s="1380">
        <f>+'FORMATO COSTEO C4'!I313</f>
        <v>0</v>
      </c>
      <c r="I353" s="1380">
        <f>+'FORMATO COSTEO C4'!L313</f>
        <v>0</v>
      </c>
      <c r="J353" s="1380">
        <f>+'FORMATO COSTEO C4'!O313</f>
        <v>0</v>
      </c>
      <c r="K353" s="1380">
        <f>+'FORMATO COSTEO C4'!R313</f>
        <v>0</v>
      </c>
      <c r="L353" s="1380">
        <f>+'FORMATO COSTEO C4'!U313</f>
        <v>0</v>
      </c>
      <c r="M353" s="1381">
        <f>+'FORMATO COSTEO C4'!X313</f>
        <v>0</v>
      </c>
      <c r="N353" s="1358">
        <f t="shared" si="76"/>
        <v>0</v>
      </c>
      <c r="O353" s="1358">
        <f t="shared" si="77"/>
        <v>0</v>
      </c>
    </row>
    <row r="354" spans="2:15" ht="12.75" customHeight="1" outlineLevel="3" x14ac:dyDescent="0.25">
      <c r="B354" s="1377" t="str">
        <f>+'FORMATO COSTEO C4'!C319</f>
        <v>4.2.5.3</v>
      </c>
      <c r="C354" s="1378" t="str">
        <f>+'FORMATO COSTEO C4'!B319</f>
        <v>Categoría de gasto</v>
      </c>
      <c r="D354" s="1388"/>
      <c r="E354" s="1388"/>
      <c r="F354" s="1380">
        <f>+'FORMATO COSTEO C4'!G319</f>
        <v>0</v>
      </c>
      <c r="G354" s="1380">
        <f>+'FORMATO COSTEO C4'!H319</f>
        <v>0</v>
      </c>
      <c r="H354" s="1380">
        <f>+'FORMATO COSTEO C4'!I319</f>
        <v>0</v>
      </c>
      <c r="I354" s="1380">
        <f>+'FORMATO COSTEO C4'!L319</f>
        <v>0</v>
      </c>
      <c r="J354" s="1380">
        <f>+'FORMATO COSTEO C4'!O319</f>
        <v>0</v>
      </c>
      <c r="K354" s="1380">
        <f>+'FORMATO COSTEO C4'!R319</f>
        <v>0</v>
      </c>
      <c r="L354" s="1380">
        <f>+'FORMATO COSTEO C4'!U319</f>
        <v>0</v>
      </c>
      <c r="M354" s="1381">
        <f>+'FORMATO COSTEO C4'!X319</f>
        <v>0</v>
      </c>
      <c r="N354" s="1358">
        <f t="shared" si="76"/>
        <v>0</v>
      </c>
      <c r="O354" s="1358">
        <f t="shared" si="77"/>
        <v>0</v>
      </c>
    </row>
    <row r="355" spans="2:15" ht="12.75" customHeight="1" outlineLevel="3" x14ac:dyDescent="0.25">
      <c r="B355" s="1377" t="str">
        <f>+'FORMATO COSTEO C4'!C325</f>
        <v>4.2.5.4</v>
      </c>
      <c r="C355" s="1378" t="str">
        <f>+'FORMATO COSTEO C4'!B325</f>
        <v>Categoría de gasto</v>
      </c>
      <c r="D355" s="1388"/>
      <c r="E355" s="1388"/>
      <c r="F355" s="1380">
        <f>+'FORMATO COSTEO C4'!G325</f>
        <v>0</v>
      </c>
      <c r="G355" s="1380">
        <f>+'FORMATO COSTEO C4'!H325</f>
        <v>0</v>
      </c>
      <c r="H355" s="1380">
        <f>+'FORMATO COSTEO C4'!I325</f>
        <v>0</v>
      </c>
      <c r="I355" s="1380">
        <f>+'FORMATO COSTEO C4'!L325</f>
        <v>0</v>
      </c>
      <c r="J355" s="1380">
        <f>+'FORMATO COSTEO C4'!O325</f>
        <v>0</v>
      </c>
      <c r="K355" s="1380">
        <f>+'FORMATO COSTEO C4'!R325</f>
        <v>0</v>
      </c>
      <c r="L355" s="1380">
        <f>+'FORMATO COSTEO C4'!U325</f>
        <v>0</v>
      </c>
      <c r="M355" s="1381">
        <f>+'FORMATO COSTEO C4'!X325</f>
        <v>0</v>
      </c>
      <c r="N355" s="1358">
        <f t="shared" si="76"/>
        <v>0</v>
      </c>
      <c r="O355" s="1358">
        <f t="shared" si="77"/>
        <v>0</v>
      </c>
    </row>
    <row r="356" spans="2:15" ht="12.75" customHeight="1" outlineLevel="3" x14ac:dyDescent="0.25">
      <c r="B356" s="1382" t="str">
        <f>+'FORMATO COSTEO C4'!C331</f>
        <v>4.2.5.5</v>
      </c>
      <c r="C356" s="1383" t="str">
        <f>+'FORMATO COSTEO C4'!B331</f>
        <v>Categoría de gasto</v>
      </c>
      <c r="D356" s="1389"/>
      <c r="E356" s="1389"/>
      <c r="F356" s="1385">
        <f>+'FORMATO COSTEO C4'!G331</f>
        <v>0</v>
      </c>
      <c r="G356" s="1385">
        <f>+'FORMATO COSTEO C4'!H331</f>
        <v>0</v>
      </c>
      <c r="H356" s="1385">
        <f>+'FORMATO COSTEO C4'!I331</f>
        <v>0</v>
      </c>
      <c r="I356" s="1385">
        <f>+'FORMATO COSTEO C4'!L331</f>
        <v>0</v>
      </c>
      <c r="J356" s="1385">
        <f>+'FORMATO COSTEO C4'!O331</f>
        <v>0</v>
      </c>
      <c r="K356" s="1385">
        <f>+'FORMATO COSTEO C4'!R331</f>
        <v>0</v>
      </c>
      <c r="L356" s="1385">
        <f>+'FORMATO COSTEO C4'!U331</f>
        <v>0</v>
      </c>
      <c r="M356" s="1386">
        <f>+'FORMATO COSTEO C4'!X331</f>
        <v>0</v>
      </c>
      <c r="N356" s="1358">
        <f t="shared" si="76"/>
        <v>0</v>
      </c>
      <c r="O356" s="1358">
        <f t="shared" si="77"/>
        <v>0</v>
      </c>
    </row>
    <row r="357" spans="2:15" ht="12.75" customHeight="1" outlineLevel="3" x14ac:dyDescent="0.25">
      <c r="B357" s="1390">
        <f>+'FORMATO COSTEO C4'!C338</f>
        <v>4.3</v>
      </c>
      <c r="C357" s="1360">
        <f>+'FORMATO COSTEO C4'!D338</f>
        <v>0</v>
      </c>
      <c r="D357" s="1361"/>
      <c r="E357" s="1361"/>
      <c r="F357" s="1362">
        <f t="shared" ref="F357:M357" si="82">+F358+F364+F370+F376+F382</f>
        <v>0</v>
      </c>
      <c r="G357" s="1362">
        <f t="shared" si="82"/>
        <v>0</v>
      </c>
      <c r="H357" s="1362">
        <f t="shared" si="82"/>
        <v>0</v>
      </c>
      <c r="I357" s="1362">
        <f t="shared" si="82"/>
        <v>0</v>
      </c>
      <c r="J357" s="1362">
        <f t="shared" si="82"/>
        <v>0</v>
      </c>
      <c r="K357" s="1362">
        <f t="shared" si="82"/>
        <v>0</v>
      </c>
      <c r="L357" s="1362">
        <f>+L358+L364+L370+L376+L382</f>
        <v>0</v>
      </c>
      <c r="M357" s="1363">
        <f t="shared" si="82"/>
        <v>0</v>
      </c>
      <c r="N357" s="1358">
        <f t="shared" si="76"/>
        <v>0</v>
      </c>
      <c r="O357" s="1358">
        <f t="shared" si="77"/>
        <v>0</v>
      </c>
    </row>
    <row r="358" spans="2:15" ht="12.75" customHeight="1" outlineLevel="3" x14ac:dyDescent="0.25">
      <c r="B358" s="1394" t="str">
        <f>+'FORMATO COSTEO C4'!C339</f>
        <v>4.3.1</v>
      </c>
      <c r="C358" s="1395">
        <f>+'FORMATO COSTEO C4'!B339</f>
        <v>0</v>
      </c>
      <c r="D358" s="1367" t="str">
        <f>+'FORMATO COSTEO C4'!D339</f>
        <v>Unidad medida</v>
      </c>
      <c r="E358" s="1391">
        <f>+'FORMATO COSTEO C4'!E339</f>
        <v>0</v>
      </c>
      <c r="F358" s="1369">
        <f t="shared" ref="F358:M358" si="83">SUM(F359:F363)</f>
        <v>0</v>
      </c>
      <c r="G358" s="1369">
        <f t="shared" si="83"/>
        <v>0</v>
      </c>
      <c r="H358" s="1369">
        <f t="shared" si="83"/>
        <v>0</v>
      </c>
      <c r="I358" s="1369">
        <f t="shared" si="83"/>
        <v>0</v>
      </c>
      <c r="J358" s="1369">
        <f t="shared" si="83"/>
        <v>0</v>
      </c>
      <c r="K358" s="1369">
        <f t="shared" si="83"/>
        <v>0</v>
      </c>
      <c r="L358" s="1369">
        <f>SUM(L359:L363)</f>
        <v>0</v>
      </c>
      <c r="M358" s="1370">
        <f t="shared" si="83"/>
        <v>0</v>
      </c>
      <c r="N358" s="1358">
        <f t="shared" si="76"/>
        <v>0</v>
      </c>
      <c r="O358" s="1358">
        <f t="shared" si="77"/>
        <v>0</v>
      </c>
    </row>
    <row r="359" spans="2:15" ht="12.75" customHeight="1" outlineLevel="3" x14ac:dyDescent="0.25">
      <c r="B359" s="1372" t="str">
        <f>+'FORMATO COSTEO C4'!C341</f>
        <v>4.3.1.1</v>
      </c>
      <c r="C359" s="1373" t="str">
        <f>+'FORMATO COSTEO C4'!B341</f>
        <v>Categoría de gasto</v>
      </c>
      <c r="D359" s="1374"/>
      <c r="E359" s="1374"/>
      <c r="F359" s="1375">
        <f>+'FORMATO COSTEO C4'!G341</f>
        <v>0</v>
      </c>
      <c r="G359" s="1375">
        <f>+'FORMATO COSTEO C4'!H341</f>
        <v>0</v>
      </c>
      <c r="H359" s="1375">
        <f>+'FORMATO COSTEO C4'!I341</f>
        <v>0</v>
      </c>
      <c r="I359" s="1375">
        <f>+'FORMATO COSTEO C4'!L341</f>
        <v>0</v>
      </c>
      <c r="J359" s="1375">
        <f>+'FORMATO COSTEO C4'!O341</f>
        <v>0</v>
      </c>
      <c r="K359" s="1375">
        <f>+'FORMATO COSTEO C4'!R341</f>
        <v>0</v>
      </c>
      <c r="L359" s="1375">
        <f>+'FORMATO COSTEO C4'!U341</f>
        <v>0</v>
      </c>
      <c r="M359" s="1376">
        <f>+'FORMATO COSTEO C4'!X341</f>
        <v>0</v>
      </c>
      <c r="N359" s="1358">
        <f t="shared" si="76"/>
        <v>0</v>
      </c>
      <c r="O359" s="1358">
        <f t="shared" si="77"/>
        <v>0</v>
      </c>
    </row>
    <row r="360" spans="2:15" ht="12.75" customHeight="1" outlineLevel="3" x14ac:dyDescent="0.25">
      <c r="B360" s="1377" t="str">
        <f>+'FORMATO COSTEO C4'!C347</f>
        <v>4.3.1.2</v>
      </c>
      <c r="C360" s="1378" t="str">
        <f>+'FORMATO COSTEO C4'!B347</f>
        <v>Categoría de gasto</v>
      </c>
      <c r="D360" s="1379"/>
      <c r="E360" s="1379"/>
      <c r="F360" s="1380">
        <f>+'FORMATO COSTEO C4'!G347</f>
        <v>0</v>
      </c>
      <c r="G360" s="1380">
        <f>+'FORMATO COSTEO C4'!H347</f>
        <v>0</v>
      </c>
      <c r="H360" s="1380">
        <f>+'FORMATO COSTEO C4'!I347</f>
        <v>0</v>
      </c>
      <c r="I360" s="1380">
        <f>+'FORMATO COSTEO C4'!L347</f>
        <v>0</v>
      </c>
      <c r="J360" s="1380">
        <f>+'FORMATO COSTEO C4'!O347</f>
        <v>0</v>
      </c>
      <c r="K360" s="1380">
        <f>+'FORMATO COSTEO C4'!R347</f>
        <v>0</v>
      </c>
      <c r="L360" s="1380">
        <f>+'FORMATO COSTEO C4'!U347</f>
        <v>0</v>
      </c>
      <c r="M360" s="1381">
        <f>+'FORMATO COSTEO C4'!X347</f>
        <v>0</v>
      </c>
      <c r="N360" s="1358">
        <f t="shared" si="76"/>
        <v>0</v>
      </c>
      <c r="O360" s="1358">
        <f t="shared" si="77"/>
        <v>0</v>
      </c>
    </row>
    <row r="361" spans="2:15" ht="12.75" customHeight="1" outlineLevel="3" x14ac:dyDescent="0.25">
      <c r="B361" s="1377" t="str">
        <f>+'FORMATO COSTEO C4'!C353</f>
        <v>4.3.1.3</v>
      </c>
      <c r="C361" s="1378" t="str">
        <f>+'FORMATO COSTEO C4'!B353</f>
        <v>Categoría de gasto</v>
      </c>
      <c r="D361" s="1379"/>
      <c r="E361" s="1379"/>
      <c r="F361" s="1380">
        <f>+'FORMATO COSTEO C4'!G353</f>
        <v>0</v>
      </c>
      <c r="G361" s="1380">
        <f>+'FORMATO COSTEO C4'!H353</f>
        <v>0</v>
      </c>
      <c r="H361" s="1380">
        <f>+'FORMATO COSTEO C4'!I353</f>
        <v>0</v>
      </c>
      <c r="I361" s="1380">
        <f>+'FORMATO COSTEO C4'!L353</f>
        <v>0</v>
      </c>
      <c r="J361" s="1380">
        <f>+'FORMATO COSTEO C4'!O353</f>
        <v>0</v>
      </c>
      <c r="K361" s="1380">
        <f>+'FORMATO COSTEO C4'!R353</f>
        <v>0</v>
      </c>
      <c r="L361" s="1380">
        <f>+'FORMATO COSTEO C4'!U353</f>
        <v>0</v>
      </c>
      <c r="M361" s="1381">
        <f>+'FORMATO COSTEO C4'!X353</f>
        <v>0</v>
      </c>
      <c r="N361" s="1358">
        <f t="shared" si="76"/>
        <v>0</v>
      </c>
      <c r="O361" s="1358">
        <f t="shared" si="77"/>
        <v>0</v>
      </c>
    </row>
    <row r="362" spans="2:15" ht="12.75" customHeight="1" outlineLevel="3" x14ac:dyDescent="0.25">
      <c r="B362" s="1377" t="str">
        <f>+'FORMATO COSTEO C4'!C359</f>
        <v>4.3.1.4</v>
      </c>
      <c r="C362" s="1378" t="str">
        <f>+'FORMATO COSTEO C4'!B359</f>
        <v>Categoría de gasto</v>
      </c>
      <c r="D362" s="1379"/>
      <c r="E362" s="1379"/>
      <c r="F362" s="1380">
        <f>+'FORMATO COSTEO C4'!G359</f>
        <v>0</v>
      </c>
      <c r="G362" s="1380">
        <f>+'FORMATO COSTEO C4'!H359</f>
        <v>0</v>
      </c>
      <c r="H362" s="1380">
        <f>+'FORMATO COSTEO C4'!I359</f>
        <v>0</v>
      </c>
      <c r="I362" s="1380">
        <f>+'FORMATO COSTEO C4'!L359</f>
        <v>0</v>
      </c>
      <c r="J362" s="1380">
        <f>+'FORMATO COSTEO C4'!O359</f>
        <v>0</v>
      </c>
      <c r="K362" s="1380">
        <f>+'FORMATO COSTEO C4'!R359</f>
        <v>0</v>
      </c>
      <c r="L362" s="1380">
        <f>+'FORMATO COSTEO C4'!U359</f>
        <v>0</v>
      </c>
      <c r="M362" s="1381">
        <f>+'FORMATO COSTEO C4'!X359</f>
        <v>0</v>
      </c>
      <c r="N362" s="1358">
        <f t="shared" si="76"/>
        <v>0</v>
      </c>
      <c r="O362" s="1358">
        <f t="shared" si="77"/>
        <v>0</v>
      </c>
    </row>
    <row r="363" spans="2:15" ht="12.75" customHeight="1" outlineLevel="3" x14ac:dyDescent="0.25">
      <c r="B363" s="1382" t="str">
        <f>+'FORMATO COSTEO C4'!C365</f>
        <v>4.3.1.5</v>
      </c>
      <c r="C363" s="1383" t="str">
        <f>+'FORMATO COSTEO C4'!B365</f>
        <v>Categoría de gasto</v>
      </c>
      <c r="D363" s="1384"/>
      <c r="E363" s="1384"/>
      <c r="F363" s="1385">
        <f>+'FORMATO COSTEO C4'!G365</f>
        <v>0</v>
      </c>
      <c r="G363" s="1385">
        <f>+'FORMATO COSTEO C4'!H365</f>
        <v>0</v>
      </c>
      <c r="H363" s="1385">
        <f>+'FORMATO COSTEO C4'!I365</f>
        <v>0</v>
      </c>
      <c r="I363" s="1385">
        <f>+'FORMATO COSTEO C4'!L365</f>
        <v>0</v>
      </c>
      <c r="J363" s="1385">
        <f>+'FORMATO COSTEO C4'!O365</f>
        <v>0</v>
      </c>
      <c r="K363" s="1385">
        <f>+'FORMATO COSTEO C4'!R365</f>
        <v>0</v>
      </c>
      <c r="L363" s="1385">
        <f>+'FORMATO COSTEO C4'!U365</f>
        <v>0</v>
      </c>
      <c r="M363" s="1386">
        <f>+'FORMATO COSTEO C4'!X365</f>
        <v>0</v>
      </c>
      <c r="N363" s="1358">
        <f t="shared" si="76"/>
        <v>0</v>
      </c>
      <c r="O363" s="1358">
        <f t="shared" si="77"/>
        <v>0</v>
      </c>
    </row>
    <row r="364" spans="2:15" ht="12.75" customHeight="1" outlineLevel="3" x14ac:dyDescent="0.25">
      <c r="B364" s="1394" t="str">
        <f>+'FORMATO COSTEO C4'!C371</f>
        <v>4.3.2</v>
      </c>
      <c r="C364" s="1395">
        <f>+'FORMATO COSTEO C4'!B371</f>
        <v>0</v>
      </c>
      <c r="D364" s="1367" t="str">
        <f>+'FORMATO COSTEO C4'!D371</f>
        <v>Unidad medida</v>
      </c>
      <c r="E364" s="1368">
        <f>+'FORMATO COSTEO C4'!E371</f>
        <v>0</v>
      </c>
      <c r="F364" s="1369">
        <f t="shared" ref="F364:M364" si="84">SUM(F365:F369)</f>
        <v>0</v>
      </c>
      <c r="G364" s="1369">
        <f t="shared" si="84"/>
        <v>0</v>
      </c>
      <c r="H364" s="1369">
        <f t="shared" si="84"/>
        <v>0</v>
      </c>
      <c r="I364" s="1369">
        <f t="shared" si="84"/>
        <v>0</v>
      </c>
      <c r="J364" s="1369">
        <f t="shared" si="84"/>
        <v>0</v>
      </c>
      <c r="K364" s="1369">
        <f t="shared" si="84"/>
        <v>0</v>
      </c>
      <c r="L364" s="1369">
        <f>SUM(L365:L369)</f>
        <v>0</v>
      </c>
      <c r="M364" s="1370">
        <f t="shared" si="84"/>
        <v>0</v>
      </c>
      <c r="N364" s="1358">
        <f t="shared" si="76"/>
        <v>0</v>
      </c>
      <c r="O364" s="1358">
        <f t="shared" si="77"/>
        <v>0</v>
      </c>
    </row>
    <row r="365" spans="2:15" ht="12.75" customHeight="1" outlineLevel="3" x14ac:dyDescent="0.25">
      <c r="B365" s="1372" t="str">
        <f>+'FORMATO COSTEO C4'!C373</f>
        <v>4.3.2.1</v>
      </c>
      <c r="C365" s="1373" t="str">
        <f>+'FORMATO COSTEO C4'!B373</f>
        <v>Categoría de gasto</v>
      </c>
      <c r="D365" s="1387"/>
      <c r="E365" s="1387"/>
      <c r="F365" s="1375">
        <f>+'FORMATO COSTEO C4'!G373</f>
        <v>0</v>
      </c>
      <c r="G365" s="1375">
        <f>+'FORMATO COSTEO C4'!H373</f>
        <v>0</v>
      </c>
      <c r="H365" s="1375">
        <f>+'FORMATO COSTEO C4'!I373</f>
        <v>0</v>
      </c>
      <c r="I365" s="1375">
        <f>+'FORMATO COSTEO C4'!L373</f>
        <v>0</v>
      </c>
      <c r="J365" s="1375">
        <f>+'FORMATO COSTEO C4'!O373</f>
        <v>0</v>
      </c>
      <c r="K365" s="1375">
        <f>+'FORMATO COSTEO C4'!R373</f>
        <v>0</v>
      </c>
      <c r="L365" s="1375">
        <f>+'FORMATO COSTEO C4'!U373</f>
        <v>0</v>
      </c>
      <c r="M365" s="1376">
        <f>+'FORMATO COSTEO C4'!X373</f>
        <v>0</v>
      </c>
      <c r="N365" s="1358">
        <f t="shared" si="76"/>
        <v>0</v>
      </c>
      <c r="O365" s="1358">
        <f t="shared" si="77"/>
        <v>0</v>
      </c>
    </row>
    <row r="366" spans="2:15" ht="12.75" customHeight="1" outlineLevel="3" x14ac:dyDescent="0.25">
      <c r="B366" s="1377" t="str">
        <f>+'FORMATO COSTEO C4'!C379</f>
        <v>4.3.2.2</v>
      </c>
      <c r="C366" s="1378" t="str">
        <f>+'FORMATO COSTEO C4'!B379</f>
        <v>Categoría de gasto</v>
      </c>
      <c r="D366" s="1388"/>
      <c r="E366" s="1388"/>
      <c r="F366" s="1380">
        <f>+'FORMATO COSTEO C4'!G379</f>
        <v>0</v>
      </c>
      <c r="G366" s="1380">
        <f>+'FORMATO COSTEO C4'!H379</f>
        <v>0</v>
      </c>
      <c r="H366" s="1380">
        <f>+'FORMATO COSTEO C4'!I379</f>
        <v>0</v>
      </c>
      <c r="I366" s="1380">
        <f>+'FORMATO COSTEO C4'!L379</f>
        <v>0</v>
      </c>
      <c r="J366" s="1380">
        <f>+'FORMATO COSTEO C4'!O379</f>
        <v>0</v>
      </c>
      <c r="K366" s="1380">
        <f>+'FORMATO COSTEO C4'!R379</f>
        <v>0</v>
      </c>
      <c r="L366" s="1380">
        <f>+'FORMATO COSTEO C4'!U379</f>
        <v>0</v>
      </c>
      <c r="M366" s="1381">
        <f>+'FORMATO COSTEO C4'!X379</f>
        <v>0</v>
      </c>
      <c r="N366" s="1358">
        <f t="shared" si="76"/>
        <v>0</v>
      </c>
      <c r="O366" s="1358">
        <f t="shared" si="77"/>
        <v>0</v>
      </c>
    </row>
    <row r="367" spans="2:15" ht="12.75" customHeight="1" outlineLevel="3" x14ac:dyDescent="0.25">
      <c r="B367" s="1377" t="str">
        <f>+'FORMATO COSTEO C4'!C385</f>
        <v>4.3.2.3</v>
      </c>
      <c r="C367" s="1378" t="str">
        <f>+'FORMATO COSTEO C4'!B385</f>
        <v>Categoría de gasto</v>
      </c>
      <c r="D367" s="1388"/>
      <c r="E367" s="1388"/>
      <c r="F367" s="1380">
        <f>+'FORMATO COSTEO C4'!G385</f>
        <v>0</v>
      </c>
      <c r="G367" s="1380">
        <f>+'FORMATO COSTEO C4'!H385</f>
        <v>0</v>
      </c>
      <c r="H367" s="1380">
        <f>+'FORMATO COSTEO C4'!I385</f>
        <v>0</v>
      </c>
      <c r="I367" s="1380">
        <f>+'FORMATO COSTEO C4'!L385</f>
        <v>0</v>
      </c>
      <c r="J367" s="1380">
        <f>+'FORMATO COSTEO C4'!O385</f>
        <v>0</v>
      </c>
      <c r="K367" s="1380">
        <f>+'FORMATO COSTEO C4'!R385</f>
        <v>0</v>
      </c>
      <c r="L367" s="1380">
        <f>+'FORMATO COSTEO C4'!U385</f>
        <v>0</v>
      </c>
      <c r="M367" s="1381">
        <f>+'FORMATO COSTEO C4'!X385</f>
        <v>0</v>
      </c>
      <c r="N367" s="1358">
        <f t="shared" si="76"/>
        <v>0</v>
      </c>
      <c r="O367" s="1358">
        <f t="shared" si="77"/>
        <v>0</v>
      </c>
    </row>
    <row r="368" spans="2:15" ht="12.75" customHeight="1" outlineLevel="3" x14ac:dyDescent="0.25">
      <c r="B368" s="1377" t="str">
        <f>+'FORMATO COSTEO C4'!C391</f>
        <v>4.3.2.4</v>
      </c>
      <c r="C368" s="1378" t="str">
        <f>+'FORMATO COSTEO C4'!B391</f>
        <v>Categoría de gasto</v>
      </c>
      <c r="D368" s="1388"/>
      <c r="E368" s="1388"/>
      <c r="F368" s="1380">
        <f>+'FORMATO COSTEO C4'!G391</f>
        <v>0</v>
      </c>
      <c r="G368" s="1380">
        <f>+'FORMATO COSTEO C4'!H391</f>
        <v>0</v>
      </c>
      <c r="H368" s="1380">
        <f>+'FORMATO COSTEO C4'!I391</f>
        <v>0</v>
      </c>
      <c r="I368" s="1380">
        <f>+'FORMATO COSTEO C4'!L391</f>
        <v>0</v>
      </c>
      <c r="J368" s="1380">
        <f>+'FORMATO COSTEO C4'!O391</f>
        <v>0</v>
      </c>
      <c r="K368" s="1380">
        <f>+'FORMATO COSTEO C4'!R391</f>
        <v>0</v>
      </c>
      <c r="L368" s="1380">
        <f>+'FORMATO COSTEO C4'!U391</f>
        <v>0</v>
      </c>
      <c r="M368" s="1381">
        <f>+'FORMATO COSTEO C4'!X391</f>
        <v>0</v>
      </c>
      <c r="N368" s="1358">
        <f t="shared" si="76"/>
        <v>0</v>
      </c>
      <c r="O368" s="1358">
        <f t="shared" si="77"/>
        <v>0</v>
      </c>
    </row>
    <row r="369" spans="2:15" ht="12.75" customHeight="1" outlineLevel="3" x14ac:dyDescent="0.25">
      <c r="B369" s="1382" t="str">
        <f>+'FORMATO COSTEO C4'!C397</f>
        <v>4.3.2.5</v>
      </c>
      <c r="C369" s="1383" t="str">
        <f>+'FORMATO COSTEO C4'!B397</f>
        <v>Categoría de gasto</v>
      </c>
      <c r="D369" s="1389"/>
      <c r="E369" s="1389"/>
      <c r="F369" s="1385">
        <f>+'FORMATO COSTEO C4'!G397</f>
        <v>0</v>
      </c>
      <c r="G369" s="1385">
        <f>+'FORMATO COSTEO C4'!H397</f>
        <v>0</v>
      </c>
      <c r="H369" s="1385">
        <f>+'FORMATO COSTEO C4'!I397</f>
        <v>0</v>
      </c>
      <c r="I369" s="1385">
        <f>+'FORMATO COSTEO C4'!L397</f>
        <v>0</v>
      </c>
      <c r="J369" s="1385">
        <f>+'FORMATO COSTEO C4'!O397</f>
        <v>0</v>
      </c>
      <c r="K369" s="1385">
        <f>+'FORMATO COSTEO C4'!R397</f>
        <v>0</v>
      </c>
      <c r="L369" s="1385">
        <f>+'FORMATO COSTEO C4'!U397</f>
        <v>0</v>
      </c>
      <c r="M369" s="1386">
        <f>+'FORMATO COSTEO C4'!X397</f>
        <v>0</v>
      </c>
      <c r="N369" s="1358">
        <f t="shared" si="76"/>
        <v>0</v>
      </c>
      <c r="O369" s="1358">
        <f t="shared" si="77"/>
        <v>0</v>
      </c>
    </row>
    <row r="370" spans="2:15" ht="12.75" customHeight="1" outlineLevel="3" x14ac:dyDescent="0.25">
      <c r="B370" s="1394" t="str">
        <f>+'FORMATO COSTEO C4'!C403</f>
        <v>4.3.3</v>
      </c>
      <c r="C370" s="1395">
        <f>+'FORMATO COSTEO C4'!B403</f>
        <v>0</v>
      </c>
      <c r="D370" s="1367" t="str">
        <f>+'FORMATO COSTEO C4'!D403</f>
        <v>Unidad medida</v>
      </c>
      <c r="E370" s="1368">
        <f>+'FORMATO COSTEO C4'!E403</f>
        <v>0</v>
      </c>
      <c r="F370" s="1369">
        <f t="shared" ref="F370:M370" si="85">SUM(F371:F375)</f>
        <v>0</v>
      </c>
      <c r="G370" s="1369">
        <f t="shared" si="85"/>
        <v>0</v>
      </c>
      <c r="H370" s="1369">
        <f t="shared" si="85"/>
        <v>0</v>
      </c>
      <c r="I370" s="1369">
        <f t="shared" si="85"/>
        <v>0</v>
      </c>
      <c r="J370" s="1369">
        <f t="shared" si="85"/>
        <v>0</v>
      </c>
      <c r="K370" s="1369">
        <f t="shared" si="85"/>
        <v>0</v>
      </c>
      <c r="L370" s="1369">
        <f>SUM(L371:L375)</f>
        <v>0</v>
      </c>
      <c r="M370" s="1370">
        <f t="shared" si="85"/>
        <v>0</v>
      </c>
      <c r="N370" s="1358">
        <f t="shared" si="76"/>
        <v>0</v>
      </c>
      <c r="O370" s="1358">
        <f t="shared" si="77"/>
        <v>0</v>
      </c>
    </row>
    <row r="371" spans="2:15" ht="12.75" customHeight="1" outlineLevel="3" x14ac:dyDescent="0.25">
      <c r="B371" s="1372" t="str">
        <f>+'FORMATO COSTEO C4'!C405</f>
        <v>4.3.3.1</v>
      </c>
      <c r="C371" s="1373" t="str">
        <f>+'FORMATO COSTEO C4'!B405</f>
        <v>Categoría de gasto</v>
      </c>
      <c r="D371" s="1387"/>
      <c r="E371" s="1387"/>
      <c r="F371" s="1375">
        <f>+'FORMATO COSTEO C4'!G405</f>
        <v>0</v>
      </c>
      <c r="G371" s="1375">
        <f>+'FORMATO COSTEO C4'!H405</f>
        <v>0</v>
      </c>
      <c r="H371" s="1375">
        <f>+'FORMATO COSTEO C4'!I405</f>
        <v>0</v>
      </c>
      <c r="I371" s="1375">
        <f>+'FORMATO COSTEO C4'!L405</f>
        <v>0</v>
      </c>
      <c r="J371" s="1375">
        <f>+'FORMATO COSTEO C4'!O405</f>
        <v>0</v>
      </c>
      <c r="K371" s="1375">
        <f>+'FORMATO COSTEO C4'!R405</f>
        <v>0</v>
      </c>
      <c r="L371" s="1375">
        <f>+'FORMATO COSTEO C4'!U405</f>
        <v>0</v>
      </c>
      <c r="M371" s="1376">
        <f>+'FORMATO COSTEO C4'!X405</f>
        <v>0</v>
      </c>
      <c r="N371" s="1358">
        <f t="shared" si="76"/>
        <v>0</v>
      </c>
      <c r="O371" s="1358">
        <f t="shared" si="77"/>
        <v>0</v>
      </c>
    </row>
    <row r="372" spans="2:15" ht="12.75" customHeight="1" outlineLevel="3" x14ac:dyDescent="0.25">
      <c r="B372" s="1377" t="str">
        <f>+'FORMATO COSTEO C4'!C411</f>
        <v>4.3.3.2</v>
      </c>
      <c r="C372" s="1378" t="str">
        <f>+'FORMATO COSTEO C4'!B411</f>
        <v>Categoría de gasto</v>
      </c>
      <c r="D372" s="1388"/>
      <c r="E372" s="1388"/>
      <c r="F372" s="1380">
        <f>+'FORMATO COSTEO C4'!G411</f>
        <v>0</v>
      </c>
      <c r="G372" s="1380">
        <f>+'FORMATO COSTEO C4'!H411</f>
        <v>0</v>
      </c>
      <c r="H372" s="1380">
        <f>+'FORMATO COSTEO C4'!I411</f>
        <v>0</v>
      </c>
      <c r="I372" s="1380">
        <f>+'FORMATO COSTEO C4'!L411</f>
        <v>0</v>
      </c>
      <c r="J372" s="1380">
        <f>+'FORMATO COSTEO C4'!O411</f>
        <v>0</v>
      </c>
      <c r="K372" s="1380">
        <f>+'FORMATO COSTEO C4'!R411</f>
        <v>0</v>
      </c>
      <c r="L372" s="1380">
        <f>+'FORMATO COSTEO C4'!U411</f>
        <v>0</v>
      </c>
      <c r="M372" s="1381">
        <f>+'FORMATO COSTEO C4'!X411</f>
        <v>0</v>
      </c>
      <c r="N372" s="1358">
        <f t="shared" si="76"/>
        <v>0</v>
      </c>
      <c r="O372" s="1358">
        <f t="shared" si="77"/>
        <v>0</v>
      </c>
    </row>
    <row r="373" spans="2:15" ht="12.75" customHeight="1" outlineLevel="3" x14ac:dyDescent="0.25">
      <c r="B373" s="1377" t="str">
        <f>+'FORMATO COSTEO C4'!C417</f>
        <v>4.3.3.3</v>
      </c>
      <c r="C373" s="1378" t="str">
        <f>+'FORMATO COSTEO C4'!B417</f>
        <v>Categoría de gasto</v>
      </c>
      <c r="D373" s="1388"/>
      <c r="E373" s="1388"/>
      <c r="F373" s="1380">
        <f>+'FORMATO COSTEO C4'!G417</f>
        <v>0</v>
      </c>
      <c r="G373" s="1380">
        <f>+'FORMATO COSTEO C4'!H417</f>
        <v>0</v>
      </c>
      <c r="H373" s="1380">
        <f>+'FORMATO COSTEO C4'!I417</f>
        <v>0</v>
      </c>
      <c r="I373" s="1380">
        <f>+'FORMATO COSTEO C4'!L417</f>
        <v>0</v>
      </c>
      <c r="J373" s="1380">
        <f>+'FORMATO COSTEO C4'!O417</f>
        <v>0</v>
      </c>
      <c r="K373" s="1380">
        <f>+'FORMATO COSTEO C4'!R417</f>
        <v>0</v>
      </c>
      <c r="L373" s="1380">
        <f>+'FORMATO COSTEO C4'!U417</f>
        <v>0</v>
      </c>
      <c r="M373" s="1381">
        <f>+'FORMATO COSTEO C4'!X417</f>
        <v>0</v>
      </c>
      <c r="N373" s="1358">
        <f t="shared" si="76"/>
        <v>0</v>
      </c>
      <c r="O373" s="1358">
        <f t="shared" si="77"/>
        <v>0</v>
      </c>
    </row>
    <row r="374" spans="2:15" ht="12.75" customHeight="1" outlineLevel="3" x14ac:dyDescent="0.25">
      <c r="B374" s="1377" t="str">
        <f>+'FORMATO COSTEO C4'!C423</f>
        <v>4.3.3.4</v>
      </c>
      <c r="C374" s="1378" t="str">
        <f>+'FORMATO COSTEO C4'!B423</f>
        <v>Categoría de gasto</v>
      </c>
      <c r="D374" s="1388"/>
      <c r="E374" s="1388"/>
      <c r="F374" s="1380">
        <f>+'FORMATO COSTEO C4'!G423</f>
        <v>0</v>
      </c>
      <c r="G374" s="1380">
        <f>+'FORMATO COSTEO C4'!H423</f>
        <v>0</v>
      </c>
      <c r="H374" s="1380">
        <f>+'FORMATO COSTEO C4'!I423</f>
        <v>0</v>
      </c>
      <c r="I374" s="1380">
        <f>+'FORMATO COSTEO C4'!L423</f>
        <v>0</v>
      </c>
      <c r="J374" s="1380">
        <f>+'FORMATO COSTEO C4'!O423</f>
        <v>0</v>
      </c>
      <c r="K374" s="1380">
        <f>+'FORMATO COSTEO C4'!R423</f>
        <v>0</v>
      </c>
      <c r="L374" s="1380">
        <f>+'FORMATO COSTEO C4'!U423</f>
        <v>0</v>
      </c>
      <c r="M374" s="1381">
        <f>+'FORMATO COSTEO C4'!X423</f>
        <v>0</v>
      </c>
      <c r="N374" s="1358">
        <f t="shared" si="76"/>
        <v>0</v>
      </c>
      <c r="O374" s="1358">
        <f t="shared" si="77"/>
        <v>0</v>
      </c>
    </row>
    <row r="375" spans="2:15" ht="12.75" customHeight="1" outlineLevel="3" x14ac:dyDescent="0.25">
      <c r="B375" s="1382" t="str">
        <f>+'FORMATO COSTEO C4'!C429</f>
        <v>4.3.3.5</v>
      </c>
      <c r="C375" s="1383" t="str">
        <f>+'FORMATO COSTEO C4'!B429</f>
        <v>Categoría de gasto</v>
      </c>
      <c r="D375" s="1389"/>
      <c r="E375" s="1389"/>
      <c r="F375" s="1385">
        <f>+'FORMATO COSTEO C4'!G429</f>
        <v>0</v>
      </c>
      <c r="G375" s="1385">
        <f>+'FORMATO COSTEO C4'!H429</f>
        <v>0</v>
      </c>
      <c r="H375" s="1385">
        <f>+'FORMATO COSTEO C4'!I429</f>
        <v>0</v>
      </c>
      <c r="I375" s="1385">
        <f>+'FORMATO COSTEO C4'!L429</f>
        <v>0</v>
      </c>
      <c r="J375" s="1385">
        <f>+'FORMATO COSTEO C4'!O429</f>
        <v>0</v>
      </c>
      <c r="K375" s="1385">
        <f>+'FORMATO COSTEO C4'!R429</f>
        <v>0</v>
      </c>
      <c r="L375" s="1385">
        <f>+'FORMATO COSTEO C4'!U429</f>
        <v>0</v>
      </c>
      <c r="M375" s="1386">
        <f>+'FORMATO COSTEO C4'!X429</f>
        <v>0</v>
      </c>
      <c r="N375" s="1358">
        <f t="shared" si="76"/>
        <v>0</v>
      </c>
      <c r="O375" s="1358">
        <f t="shared" si="77"/>
        <v>0</v>
      </c>
    </row>
    <row r="376" spans="2:15" ht="12.75" customHeight="1" outlineLevel="3" x14ac:dyDescent="0.25">
      <c r="B376" s="1394" t="str">
        <f>+'FORMATO COSTEO C4'!C435</f>
        <v>4.3.4</v>
      </c>
      <c r="C376" s="1395">
        <f>+'FORMATO COSTEO C4'!B435</f>
        <v>0</v>
      </c>
      <c r="D376" s="1367" t="str">
        <f>+'FORMATO COSTEO C4'!D435</f>
        <v>Unidad medida</v>
      </c>
      <c r="E376" s="1368">
        <f>+'FORMATO COSTEO C4'!E435</f>
        <v>0</v>
      </c>
      <c r="F376" s="1369">
        <f t="shared" ref="F376:M376" si="86">SUM(F377:F381)</f>
        <v>0</v>
      </c>
      <c r="G376" s="1369">
        <f t="shared" si="86"/>
        <v>0</v>
      </c>
      <c r="H376" s="1369">
        <f t="shared" si="86"/>
        <v>0</v>
      </c>
      <c r="I376" s="1369">
        <f t="shared" si="86"/>
        <v>0</v>
      </c>
      <c r="J376" s="1369">
        <f t="shared" si="86"/>
        <v>0</v>
      </c>
      <c r="K376" s="1369">
        <f t="shared" si="86"/>
        <v>0</v>
      </c>
      <c r="L376" s="1369">
        <f>SUM(L377:L381)</f>
        <v>0</v>
      </c>
      <c r="M376" s="1370">
        <f t="shared" si="86"/>
        <v>0</v>
      </c>
      <c r="N376" s="1358">
        <f t="shared" si="76"/>
        <v>0</v>
      </c>
      <c r="O376" s="1358">
        <f t="shared" si="77"/>
        <v>0</v>
      </c>
    </row>
    <row r="377" spans="2:15" ht="12.75" customHeight="1" outlineLevel="3" x14ac:dyDescent="0.25">
      <c r="B377" s="1372" t="str">
        <f>+'FORMATO COSTEO C4'!C437</f>
        <v>4.3.4.1</v>
      </c>
      <c r="C377" s="1373" t="str">
        <f>+'FORMATO COSTEO C4'!B437</f>
        <v>Categoría de gasto</v>
      </c>
      <c r="D377" s="1387"/>
      <c r="E377" s="1387"/>
      <c r="F377" s="1375">
        <f>+'FORMATO COSTEO C4'!G437</f>
        <v>0</v>
      </c>
      <c r="G377" s="1375">
        <f>+'FORMATO COSTEO C4'!H437</f>
        <v>0</v>
      </c>
      <c r="H377" s="1375">
        <f>+'FORMATO COSTEO C4'!I437</f>
        <v>0</v>
      </c>
      <c r="I377" s="1375">
        <f>+'FORMATO COSTEO C4'!L437</f>
        <v>0</v>
      </c>
      <c r="J377" s="1375">
        <f>+'FORMATO COSTEO C4'!O437</f>
        <v>0</v>
      </c>
      <c r="K377" s="1375">
        <f>+'FORMATO COSTEO C4'!R437</f>
        <v>0</v>
      </c>
      <c r="L377" s="1375">
        <f>+'FORMATO COSTEO C4'!U437</f>
        <v>0</v>
      </c>
      <c r="M377" s="1376">
        <f>+'FORMATO COSTEO C4'!X437</f>
        <v>0</v>
      </c>
      <c r="N377" s="1358">
        <f t="shared" si="76"/>
        <v>0</v>
      </c>
      <c r="O377" s="1358">
        <f t="shared" si="77"/>
        <v>0</v>
      </c>
    </row>
    <row r="378" spans="2:15" ht="12.75" customHeight="1" outlineLevel="3" x14ac:dyDescent="0.25">
      <c r="B378" s="1377" t="str">
        <f>+'FORMATO COSTEO C4'!C443</f>
        <v>4.3.4.2</v>
      </c>
      <c r="C378" s="1378" t="str">
        <f>+'FORMATO COSTEO C4'!B443</f>
        <v>Categoría de gasto</v>
      </c>
      <c r="D378" s="1388"/>
      <c r="E378" s="1388"/>
      <c r="F378" s="1380">
        <f>+'FORMATO COSTEO C4'!G443</f>
        <v>0</v>
      </c>
      <c r="G378" s="1380">
        <f>+'FORMATO COSTEO C4'!H443</f>
        <v>0</v>
      </c>
      <c r="H378" s="1380">
        <f>+'FORMATO COSTEO C4'!I443</f>
        <v>0</v>
      </c>
      <c r="I378" s="1380">
        <f>+'FORMATO COSTEO C4'!L443</f>
        <v>0</v>
      </c>
      <c r="J378" s="1380">
        <f>+'FORMATO COSTEO C4'!O443</f>
        <v>0</v>
      </c>
      <c r="K378" s="1380">
        <f>+'FORMATO COSTEO C4'!R443</f>
        <v>0</v>
      </c>
      <c r="L378" s="1380">
        <f>+'FORMATO COSTEO C4'!U443</f>
        <v>0</v>
      </c>
      <c r="M378" s="1381">
        <f>+'FORMATO COSTEO C4'!X443</f>
        <v>0</v>
      </c>
      <c r="N378" s="1358">
        <f t="shared" si="76"/>
        <v>0</v>
      </c>
      <c r="O378" s="1358">
        <f t="shared" si="77"/>
        <v>0</v>
      </c>
    </row>
    <row r="379" spans="2:15" ht="12.75" customHeight="1" outlineLevel="3" x14ac:dyDescent="0.25">
      <c r="B379" s="1377" t="str">
        <f>+'FORMATO COSTEO C4'!C449</f>
        <v>4.3.4.3</v>
      </c>
      <c r="C379" s="1378" t="str">
        <f>+'FORMATO COSTEO C4'!B449</f>
        <v>Categoría de gasto</v>
      </c>
      <c r="D379" s="1388"/>
      <c r="E379" s="1388"/>
      <c r="F379" s="1380">
        <f>+'FORMATO COSTEO C4'!G449</f>
        <v>0</v>
      </c>
      <c r="G379" s="1380">
        <f>+'FORMATO COSTEO C4'!H449</f>
        <v>0</v>
      </c>
      <c r="H379" s="1380">
        <f>+'FORMATO COSTEO C4'!I449</f>
        <v>0</v>
      </c>
      <c r="I379" s="1380">
        <f>+'FORMATO COSTEO C4'!L449</f>
        <v>0</v>
      </c>
      <c r="J379" s="1380">
        <f>+'FORMATO COSTEO C4'!O449</f>
        <v>0</v>
      </c>
      <c r="K379" s="1380">
        <f>+'FORMATO COSTEO C4'!R449</f>
        <v>0</v>
      </c>
      <c r="L379" s="1380">
        <f>+'FORMATO COSTEO C4'!U449</f>
        <v>0</v>
      </c>
      <c r="M379" s="1381">
        <f>+'FORMATO COSTEO C4'!X449</f>
        <v>0</v>
      </c>
      <c r="N379" s="1358">
        <f t="shared" si="76"/>
        <v>0</v>
      </c>
      <c r="O379" s="1358">
        <f t="shared" si="77"/>
        <v>0</v>
      </c>
    </row>
    <row r="380" spans="2:15" ht="12.75" customHeight="1" outlineLevel="3" x14ac:dyDescent="0.25">
      <c r="B380" s="1377" t="str">
        <f>+'FORMATO COSTEO C4'!C455</f>
        <v>4.3.4.4</v>
      </c>
      <c r="C380" s="1378" t="str">
        <f>+'FORMATO COSTEO C4'!B455</f>
        <v>Categoría de gasto</v>
      </c>
      <c r="D380" s="1388"/>
      <c r="E380" s="1388"/>
      <c r="F380" s="1380">
        <f>+'FORMATO COSTEO C4'!G455</f>
        <v>0</v>
      </c>
      <c r="G380" s="1380">
        <f>+'FORMATO COSTEO C4'!H455</f>
        <v>0</v>
      </c>
      <c r="H380" s="1380">
        <f>+'FORMATO COSTEO C4'!I455</f>
        <v>0</v>
      </c>
      <c r="I380" s="1380">
        <f>+'FORMATO COSTEO C4'!L455</f>
        <v>0</v>
      </c>
      <c r="J380" s="1380">
        <f>+'FORMATO COSTEO C4'!O455</f>
        <v>0</v>
      </c>
      <c r="K380" s="1380">
        <f>+'FORMATO COSTEO C4'!R455</f>
        <v>0</v>
      </c>
      <c r="L380" s="1380">
        <f>+'FORMATO COSTEO C4'!U455</f>
        <v>0</v>
      </c>
      <c r="M380" s="1381">
        <f>+'FORMATO COSTEO C4'!X455</f>
        <v>0</v>
      </c>
      <c r="N380" s="1358">
        <f t="shared" si="76"/>
        <v>0</v>
      </c>
      <c r="O380" s="1358">
        <f t="shared" si="77"/>
        <v>0</v>
      </c>
    </row>
    <row r="381" spans="2:15" ht="12.75" customHeight="1" outlineLevel="3" x14ac:dyDescent="0.25">
      <c r="B381" s="1382" t="str">
        <f>+'FORMATO COSTEO C4'!C461</f>
        <v>4.3.4.5</v>
      </c>
      <c r="C381" s="1383" t="str">
        <f>+'FORMATO COSTEO C4'!B461</f>
        <v>Categoría de gasto</v>
      </c>
      <c r="D381" s="1389"/>
      <c r="E381" s="1389"/>
      <c r="F381" s="1385">
        <f>+'FORMATO COSTEO C4'!G461</f>
        <v>0</v>
      </c>
      <c r="G381" s="1385">
        <f>+'FORMATO COSTEO C4'!H461</f>
        <v>0</v>
      </c>
      <c r="H381" s="1385">
        <f>+'FORMATO COSTEO C4'!I461</f>
        <v>0</v>
      </c>
      <c r="I381" s="1385">
        <f>+'FORMATO COSTEO C4'!L461</f>
        <v>0</v>
      </c>
      <c r="J381" s="1385">
        <f>+'FORMATO COSTEO C4'!O461</f>
        <v>0</v>
      </c>
      <c r="K381" s="1385">
        <f>+'FORMATO COSTEO C4'!R461</f>
        <v>0</v>
      </c>
      <c r="L381" s="1385">
        <f>+'FORMATO COSTEO C4'!U461</f>
        <v>0</v>
      </c>
      <c r="M381" s="1386">
        <f>+'FORMATO COSTEO C4'!X461</f>
        <v>0</v>
      </c>
      <c r="N381" s="1358">
        <f t="shared" si="76"/>
        <v>0</v>
      </c>
      <c r="O381" s="1358">
        <f t="shared" si="77"/>
        <v>0</v>
      </c>
    </row>
    <row r="382" spans="2:15" ht="12.75" customHeight="1" outlineLevel="3" x14ac:dyDescent="0.25">
      <c r="B382" s="1394" t="str">
        <f>+'FORMATO COSTEO C4'!C467</f>
        <v>4.3.5</v>
      </c>
      <c r="C382" s="1395">
        <f>+'FORMATO COSTEO C4'!B467</f>
        <v>0</v>
      </c>
      <c r="D382" s="1367" t="str">
        <f>+'FORMATO COSTEO C4'!D467</f>
        <v>Unidad medida</v>
      </c>
      <c r="E382" s="1368">
        <f>+'FORMATO COSTEO C4'!E467</f>
        <v>0</v>
      </c>
      <c r="F382" s="1369">
        <f t="shared" ref="F382:M382" si="87">SUM(F383:F387)</f>
        <v>0</v>
      </c>
      <c r="G382" s="1369">
        <f t="shared" si="87"/>
        <v>0</v>
      </c>
      <c r="H382" s="1369">
        <f t="shared" si="87"/>
        <v>0</v>
      </c>
      <c r="I382" s="1369">
        <f t="shared" si="87"/>
        <v>0</v>
      </c>
      <c r="J382" s="1369">
        <f t="shared" si="87"/>
        <v>0</v>
      </c>
      <c r="K382" s="1369">
        <f t="shared" si="87"/>
        <v>0</v>
      </c>
      <c r="L382" s="1369">
        <f>SUM(L383:L387)</f>
        <v>0</v>
      </c>
      <c r="M382" s="1370">
        <f t="shared" si="87"/>
        <v>0</v>
      </c>
      <c r="N382" s="1358">
        <f t="shared" si="76"/>
        <v>0</v>
      </c>
      <c r="O382" s="1358">
        <f t="shared" si="77"/>
        <v>0</v>
      </c>
    </row>
    <row r="383" spans="2:15" ht="12.75" customHeight="1" outlineLevel="3" x14ac:dyDescent="0.25">
      <c r="B383" s="1372" t="str">
        <f>+'FORMATO COSTEO C4'!C469</f>
        <v>4.3.5.1</v>
      </c>
      <c r="C383" s="1373" t="str">
        <f>+'FORMATO COSTEO C4'!B469</f>
        <v>Categoría de gasto</v>
      </c>
      <c r="D383" s="1387"/>
      <c r="E383" s="1387"/>
      <c r="F383" s="1375">
        <f>+'FORMATO COSTEO C4'!G469</f>
        <v>0</v>
      </c>
      <c r="G383" s="1375">
        <f>+'FORMATO COSTEO C4'!H469</f>
        <v>0</v>
      </c>
      <c r="H383" s="1375">
        <f>+'FORMATO COSTEO C4'!I469</f>
        <v>0</v>
      </c>
      <c r="I383" s="1375">
        <f>+'FORMATO COSTEO C4'!L469</f>
        <v>0</v>
      </c>
      <c r="J383" s="1375">
        <f>+'FORMATO COSTEO C4'!O469</f>
        <v>0</v>
      </c>
      <c r="K383" s="1375">
        <f>+'FORMATO COSTEO C4'!R469</f>
        <v>0</v>
      </c>
      <c r="L383" s="1375">
        <f>+'FORMATO COSTEO C4'!U469</f>
        <v>0</v>
      </c>
      <c r="M383" s="1376">
        <f>+'FORMATO COSTEO C4'!X469</f>
        <v>0</v>
      </c>
      <c r="N383" s="1358">
        <f t="shared" si="76"/>
        <v>0</v>
      </c>
      <c r="O383" s="1358">
        <f t="shared" si="77"/>
        <v>0</v>
      </c>
    </row>
    <row r="384" spans="2:15" ht="12.75" customHeight="1" outlineLevel="3" x14ac:dyDescent="0.25">
      <c r="B384" s="1377" t="str">
        <f>+'FORMATO COSTEO C4'!C475</f>
        <v>4.3.5.2</v>
      </c>
      <c r="C384" s="1378" t="str">
        <f>+'FORMATO COSTEO C4'!B475</f>
        <v>Categoría de gasto</v>
      </c>
      <c r="D384" s="1388"/>
      <c r="E384" s="1388"/>
      <c r="F384" s="1380">
        <f>+'FORMATO COSTEO C4'!G475</f>
        <v>0</v>
      </c>
      <c r="G384" s="1380">
        <f>+'FORMATO COSTEO C4'!H475</f>
        <v>0</v>
      </c>
      <c r="H384" s="1380">
        <f>+'FORMATO COSTEO C4'!I475</f>
        <v>0</v>
      </c>
      <c r="I384" s="1380">
        <f>+'FORMATO COSTEO C4'!L475</f>
        <v>0</v>
      </c>
      <c r="J384" s="1380">
        <f>+'FORMATO COSTEO C4'!O475</f>
        <v>0</v>
      </c>
      <c r="K384" s="1380">
        <f>+'FORMATO COSTEO C4'!R475</f>
        <v>0</v>
      </c>
      <c r="L384" s="1380">
        <f>+'FORMATO COSTEO C4'!U475</f>
        <v>0</v>
      </c>
      <c r="M384" s="1381">
        <f>+'FORMATO COSTEO C4'!X475</f>
        <v>0</v>
      </c>
      <c r="N384" s="1358">
        <f t="shared" si="76"/>
        <v>0</v>
      </c>
      <c r="O384" s="1358">
        <f t="shared" si="77"/>
        <v>0</v>
      </c>
    </row>
    <row r="385" spans="2:15" ht="12.75" customHeight="1" outlineLevel="3" x14ac:dyDescent="0.25">
      <c r="B385" s="1377" t="str">
        <f>+'FORMATO COSTEO C4'!C481</f>
        <v>4.3.5.3</v>
      </c>
      <c r="C385" s="1378" t="str">
        <f>+'FORMATO COSTEO C4'!B481</f>
        <v>Categoría de gasto</v>
      </c>
      <c r="D385" s="1388"/>
      <c r="E385" s="1388"/>
      <c r="F385" s="1380">
        <f>+'FORMATO COSTEO C4'!G481</f>
        <v>0</v>
      </c>
      <c r="G385" s="1380">
        <f>+'FORMATO COSTEO C4'!H481</f>
        <v>0</v>
      </c>
      <c r="H385" s="1380">
        <f>+'FORMATO COSTEO C4'!I481</f>
        <v>0</v>
      </c>
      <c r="I385" s="1380">
        <f>+'FORMATO COSTEO C4'!L481</f>
        <v>0</v>
      </c>
      <c r="J385" s="1380">
        <f>+'FORMATO COSTEO C4'!O481</f>
        <v>0</v>
      </c>
      <c r="K385" s="1380">
        <f>+'FORMATO COSTEO C4'!R481</f>
        <v>0</v>
      </c>
      <c r="L385" s="1380">
        <f>+'FORMATO COSTEO C4'!U481</f>
        <v>0</v>
      </c>
      <c r="M385" s="1381">
        <f>+'FORMATO COSTEO C4'!X481</f>
        <v>0</v>
      </c>
      <c r="N385" s="1358">
        <f t="shared" si="76"/>
        <v>0</v>
      </c>
      <c r="O385" s="1358">
        <f t="shared" si="77"/>
        <v>0</v>
      </c>
    </row>
    <row r="386" spans="2:15" ht="12.75" customHeight="1" outlineLevel="3" x14ac:dyDescent="0.25">
      <c r="B386" s="1377" t="str">
        <f>+'FORMATO COSTEO C4'!C487</f>
        <v>4.3.5.4</v>
      </c>
      <c r="C386" s="1378" t="str">
        <f>+'FORMATO COSTEO C4'!B487</f>
        <v>Categoría de gasto</v>
      </c>
      <c r="D386" s="1388"/>
      <c r="E386" s="1388"/>
      <c r="F386" s="1380">
        <f>+'FORMATO COSTEO C4'!G487</f>
        <v>0</v>
      </c>
      <c r="G386" s="1380">
        <f>+'FORMATO COSTEO C4'!H487</f>
        <v>0</v>
      </c>
      <c r="H386" s="1380">
        <f>+'FORMATO COSTEO C4'!I487</f>
        <v>0</v>
      </c>
      <c r="I386" s="1380">
        <f>+'FORMATO COSTEO C4'!L487</f>
        <v>0</v>
      </c>
      <c r="J386" s="1380">
        <f>+'FORMATO COSTEO C4'!O487</f>
        <v>0</v>
      </c>
      <c r="K386" s="1380">
        <f>+'FORMATO COSTEO C4'!R487</f>
        <v>0</v>
      </c>
      <c r="L386" s="1380">
        <f>+'FORMATO COSTEO C4'!U487</f>
        <v>0</v>
      </c>
      <c r="M386" s="1381">
        <f>+'FORMATO COSTEO C4'!X487</f>
        <v>0</v>
      </c>
      <c r="N386" s="1358">
        <f t="shared" si="76"/>
        <v>0</v>
      </c>
      <c r="O386" s="1358">
        <f t="shared" si="77"/>
        <v>0</v>
      </c>
    </row>
    <row r="387" spans="2:15" ht="12.75" customHeight="1" outlineLevel="3" x14ac:dyDescent="0.25">
      <c r="B387" s="1382" t="str">
        <f>+'FORMATO COSTEO C4'!C493</f>
        <v>4.3.5.5</v>
      </c>
      <c r="C387" s="1383" t="str">
        <f>+'FORMATO COSTEO C4'!B493</f>
        <v>Categoría de gasto</v>
      </c>
      <c r="D387" s="1389"/>
      <c r="E387" s="1389"/>
      <c r="F387" s="1385">
        <f>+'FORMATO COSTEO C4'!G493</f>
        <v>0</v>
      </c>
      <c r="G387" s="1385">
        <f>+'FORMATO COSTEO C4'!H493</f>
        <v>0</v>
      </c>
      <c r="H387" s="1385">
        <f>+'FORMATO COSTEO C4'!I493</f>
        <v>0</v>
      </c>
      <c r="I387" s="1385">
        <f>+'FORMATO COSTEO C4'!L493</f>
        <v>0</v>
      </c>
      <c r="J387" s="1385">
        <f>+'FORMATO COSTEO C4'!O493</f>
        <v>0</v>
      </c>
      <c r="K387" s="1385">
        <f>+'FORMATO COSTEO C4'!R493</f>
        <v>0</v>
      </c>
      <c r="L387" s="1385">
        <f>+'FORMATO COSTEO C4'!U493</f>
        <v>0</v>
      </c>
      <c r="M387" s="1386">
        <f>+'FORMATO COSTEO C4'!X493</f>
        <v>0</v>
      </c>
      <c r="N387" s="1358">
        <f t="shared" si="76"/>
        <v>0</v>
      </c>
      <c r="O387" s="1358">
        <f t="shared" si="77"/>
        <v>0</v>
      </c>
    </row>
    <row r="388" spans="2:15" ht="30" customHeight="1" x14ac:dyDescent="0.25">
      <c r="B388" s="1353">
        <f>'FORMATO COSTEO C6'!C13</f>
        <v>6</v>
      </c>
      <c r="C388" s="1416" t="str">
        <f>'FORMATO COSTEO C6'!D13</f>
        <v>MANEJO DEL PROYECTO</v>
      </c>
      <c r="D388" s="1355"/>
      <c r="E388" s="1355"/>
      <c r="F388" s="1356">
        <f t="shared" ref="F388:M388" si="88">+F389+F390+F391</f>
        <v>0</v>
      </c>
      <c r="G388" s="1356">
        <f t="shared" si="88"/>
        <v>0</v>
      </c>
      <c r="H388" s="1356">
        <f t="shared" si="88"/>
        <v>0</v>
      </c>
      <c r="I388" s="1356">
        <f t="shared" si="88"/>
        <v>0</v>
      </c>
      <c r="J388" s="1356">
        <f t="shared" si="88"/>
        <v>0</v>
      </c>
      <c r="K388" s="1356">
        <f t="shared" si="88"/>
        <v>0</v>
      </c>
      <c r="L388" s="1356">
        <f t="shared" si="88"/>
        <v>0</v>
      </c>
      <c r="M388" s="1357">
        <f t="shared" si="88"/>
        <v>0</v>
      </c>
      <c r="N388" s="1358">
        <f t="shared" si="76"/>
        <v>0</v>
      </c>
      <c r="O388" s="1358">
        <f t="shared" si="77"/>
        <v>0</v>
      </c>
    </row>
    <row r="389" spans="2:15" ht="13.5" customHeight="1" outlineLevel="1" x14ac:dyDescent="0.25">
      <c r="B389" s="1359">
        <f>'FORMATO COSTEO C6'!C16</f>
        <v>6.1</v>
      </c>
      <c r="C389" s="1360" t="str">
        <f>+'FORMATO COSTEO C6'!B16</f>
        <v>Equipo técnico del proyecto</v>
      </c>
      <c r="D389" s="1417"/>
      <c r="E389" s="1417"/>
      <c r="F389" s="1418">
        <f>+'FORMATO COSTEO C6'!G16</f>
        <v>0</v>
      </c>
      <c r="G389" s="1418">
        <f>+'FORMATO COSTEO C6'!H16</f>
        <v>0</v>
      </c>
      <c r="H389" s="1418">
        <f>+'FORMATO COSTEO C6'!I16</f>
        <v>0</v>
      </c>
      <c r="I389" s="1418">
        <f>+'FORMATO COSTEO C6'!L16</f>
        <v>0</v>
      </c>
      <c r="J389" s="1418">
        <f>+'FORMATO COSTEO C6'!O16</f>
        <v>0</v>
      </c>
      <c r="K389" s="1418">
        <f>+'FORMATO COSTEO C6'!R16</f>
        <v>0</v>
      </c>
      <c r="L389" s="1418">
        <f>+'FORMATO COSTEO C6'!U16</f>
        <v>0</v>
      </c>
      <c r="M389" s="1419">
        <f>+'FORMATO COSTEO C6'!X16</f>
        <v>0</v>
      </c>
      <c r="N389" s="1358">
        <f t="shared" si="76"/>
        <v>0</v>
      </c>
      <c r="O389" s="1358">
        <f t="shared" si="77"/>
        <v>0</v>
      </c>
    </row>
    <row r="390" spans="2:15" ht="13.5" outlineLevel="1" x14ac:dyDescent="0.25">
      <c r="B390" s="1359">
        <f>'FORMATO COSTEO C6'!C30</f>
        <v>6.2</v>
      </c>
      <c r="C390" s="1399" t="str">
        <f>+'FORMATO COSTEO C6'!B30</f>
        <v>Equipamiento para gestión del proyecto</v>
      </c>
      <c r="D390" s="1417"/>
      <c r="E390" s="1417"/>
      <c r="F390" s="1362">
        <f>+'FORMATO COSTEO C6'!G30</f>
        <v>0</v>
      </c>
      <c r="G390" s="1362">
        <f>+'FORMATO COSTEO C6'!H30</f>
        <v>0</v>
      </c>
      <c r="H390" s="1362">
        <f>+'FORMATO COSTEO C6'!I30</f>
        <v>0</v>
      </c>
      <c r="I390" s="1362">
        <f>+'FORMATO COSTEO C6'!L30</f>
        <v>0</v>
      </c>
      <c r="J390" s="1362">
        <f>+'FORMATO COSTEO C6'!O30</f>
        <v>0</v>
      </c>
      <c r="K390" s="1362">
        <f>+'FORMATO COSTEO C6'!R30</f>
        <v>0</v>
      </c>
      <c r="L390" s="1362">
        <f>+'FORMATO COSTEO C6'!U30</f>
        <v>0</v>
      </c>
      <c r="M390" s="1363">
        <f>+'FORMATO COSTEO C6'!X30</f>
        <v>0</v>
      </c>
      <c r="N390" s="1358">
        <f t="shared" si="76"/>
        <v>0</v>
      </c>
      <c r="O390" s="1358">
        <f t="shared" si="77"/>
        <v>0</v>
      </c>
    </row>
    <row r="391" spans="2:15" ht="13.5" outlineLevel="1" x14ac:dyDescent="0.25">
      <c r="B391" s="1359">
        <f>'FORMATO COSTEO C6'!C42</f>
        <v>6.3</v>
      </c>
      <c r="C391" s="1399" t="str">
        <f>'FORMATO COSTEO C6'!D42</f>
        <v>GASTOS DE FUNCIONAMIENTO</v>
      </c>
      <c r="D391" s="1417"/>
      <c r="E391" s="1417"/>
      <c r="F391" s="1362">
        <f>SUM(F392:F398)</f>
        <v>0</v>
      </c>
      <c r="G391" s="1362">
        <f t="shared" ref="G391:L391" si="89">SUM(G392:G398)</f>
        <v>0</v>
      </c>
      <c r="H391" s="1362">
        <f t="shared" si="89"/>
        <v>0</v>
      </c>
      <c r="I391" s="1362">
        <f t="shared" si="89"/>
        <v>0</v>
      </c>
      <c r="J391" s="1362">
        <f t="shared" si="89"/>
        <v>0</v>
      </c>
      <c r="K391" s="1362">
        <f t="shared" si="89"/>
        <v>0</v>
      </c>
      <c r="L391" s="1362">
        <f t="shared" si="89"/>
        <v>0</v>
      </c>
      <c r="M391" s="1363">
        <f>SUM(M392:M398)</f>
        <v>0</v>
      </c>
      <c r="N391" s="1358">
        <f t="shared" si="76"/>
        <v>0</v>
      </c>
      <c r="O391" s="1358">
        <f t="shared" si="77"/>
        <v>0</v>
      </c>
    </row>
    <row r="392" spans="2:15" ht="12.75" customHeight="1" outlineLevel="2" x14ac:dyDescent="0.25">
      <c r="B392" s="1420" t="str">
        <f>'FORMATO COSTEO C6'!C44</f>
        <v>6.3.1</v>
      </c>
      <c r="C392" s="1421" t="str">
        <f>'FORMATO COSTEO C6'!B44</f>
        <v>Combustibles y lubricantes</v>
      </c>
      <c r="D392" s="1422"/>
      <c r="E392" s="1422"/>
      <c r="F392" s="1423">
        <f>'FORMATO COSTEO C6'!G44</f>
        <v>0</v>
      </c>
      <c r="G392" s="1423">
        <f>'FORMATO COSTEO C6'!H44</f>
        <v>0</v>
      </c>
      <c r="H392" s="1423">
        <f>'FORMATO COSTEO C6'!I44</f>
        <v>0</v>
      </c>
      <c r="I392" s="1423">
        <f>'FORMATO COSTEO C6'!L44</f>
        <v>0</v>
      </c>
      <c r="J392" s="1423">
        <f>'FORMATO COSTEO C6'!O44</f>
        <v>0</v>
      </c>
      <c r="K392" s="1423">
        <f>'FORMATO COSTEO C6'!R44</f>
        <v>0</v>
      </c>
      <c r="L392" s="1423">
        <f>'FORMATO COSTEO C6'!U44</f>
        <v>0</v>
      </c>
      <c r="M392" s="1424">
        <f>'FORMATO COSTEO C6'!X44</f>
        <v>0</v>
      </c>
      <c r="N392" s="1358">
        <f t="shared" si="76"/>
        <v>0</v>
      </c>
      <c r="O392" s="1358">
        <f t="shared" si="77"/>
        <v>0</v>
      </c>
    </row>
    <row r="393" spans="2:15" ht="12.75" customHeight="1" outlineLevel="2" x14ac:dyDescent="0.25">
      <c r="B393" s="1420" t="str">
        <f>'FORMATO COSTEO C6'!C48</f>
        <v>6.3.2</v>
      </c>
      <c r="C393" s="1421" t="str">
        <f>+'FORMATO COSTEO C6'!B48</f>
        <v>Mantenimiento y reparaciones</v>
      </c>
      <c r="D393" s="1422"/>
      <c r="E393" s="1422"/>
      <c r="F393" s="1423">
        <f>+'FORMATO COSTEO C6'!G48</f>
        <v>0</v>
      </c>
      <c r="G393" s="1423">
        <f>+'FORMATO COSTEO C6'!H48</f>
        <v>0</v>
      </c>
      <c r="H393" s="1423">
        <f>+'FORMATO COSTEO C6'!I48</f>
        <v>0</v>
      </c>
      <c r="I393" s="1423">
        <f>+'FORMATO COSTEO C6'!L48</f>
        <v>0</v>
      </c>
      <c r="J393" s="1423">
        <f>+'FORMATO COSTEO C6'!O48</f>
        <v>0</v>
      </c>
      <c r="K393" s="1423">
        <f>+'FORMATO COSTEO C6'!R48</f>
        <v>0</v>
      </c>
      <c r="L393" s="1423">
        <f>+'FORMATO COSTEO C6'!U48</f>
        <v>0</v>
      </c>
      <c r="M393" s="1424">
        <f>+'FORMATO COSTEO C6'!X48</f>
        <v>0</v>
      </c>
      <c r="N393" s="1358">
        <f t="shared" si="76"/>
        <v>0</v>
      </c>
      <c r="O393" s="1358">
        <f t="shared" si="77"/>
        <v>0</v>
      </c>
    </row>
    <row r="394" spans="2:15" ht="12.75" customHeight="1" outlineLevel="2" x14ac:dyDescent="0.25">
      <c r="B394" s="1420" t="str">
        <f>'FORMATO COSTEO C6'!C52</f>
        <v>6.3.3</v>
      </c>
      <c r="C394" s="1421" t="str">
        <f>+'FORMATO COSTEO C6'!B52</f>
        <v>Seguros</v>
      </c>
      <c r="D394" s="1422"/>
      <c r="E394" s="1422"/>
      <c r="F394" s="1423">
        <f>+'FORMATO COSTEO C6'!G52</f>
        <v>0</v>
      </c>
      <c r="G394" s="1423">
        <f>+'FORMATO COSTEO C6'!H52</f>
        <v>0</v>
      </c>
      <c r="H394" s="1423">
        <f>+'FORMATO COSTEO C6'!I52</f>
        <v>0</v>
      </c>
      <c r="I394" s="1423">
        <f>+'FORMATO COSTEO C6'!L52</f>
        <v>0</v>
      </c>
      <c r="J394" s="1423">
        <f>+'FORMATO COSTEO C6'!O52</f>
        <v>0</v>
      </c>
      <c r="K394" s="1423">
        <f>+'FORMATO COSTEO C6'!R52</f>
        <v>0</v>
      </c>
      <c r="L394" s="1423">
        <f>+'FORMATO COSTEO C6'!U52</f>
        <v>0</v>
      </c>
      <c r="M394" s="1424">
        <f>+'FORMATO COSTEO C6'!X52</f>
        <v>0</v>
      </c>
      <c r="N394" s="1358">
        <f t="shared" si="76"/>
        <v>0</v>
      </c>
      <c r="O394" s="1358">
        <f t="shared" si="77"/>
        <v>0</v>
      </c>
    </row>
    <row r="395" spans="2:15" ht="12.75" customHeight="1" outlineLevel="2" x14ac:dyDescent="0.25">
      <c r="B395" s="1425" t="str">
        <f>'FORMATO COSTEO C6'!C56</f>
        <v>6.3.4</v>
      </c>
      <c r="C395" s="1421" t="str">
        <f>+'FORMATO COSTEO C6'!B56</f>
        <v>Oficina de proyecto</v>
      </c>
      <c r="D395" s="1426"/>
      <c r="E395" s="1426"/>
      <c r="F395" s="1427">
        <f>+'FORMATO COSTEO C6'!G56</f>
        <v>0</v>
      </c>
      <c r="G395" s="1427">
        <f>+'FORMATO COSTEO C6'!H56</f>
        <v>0</v>
      </c>
      <c r="H395" s="1427">
        <f>+'FORMATO COSTEO C6'!I56</f>
        <v>0</v>
      </c>
      <c r="I395" s="1427">
        <f>+'FORMATO COSTEO C6'!L56</f>
        <v>0</v>
      </c>
      <c r="J395" s="1427">
        <f>+'FORMATO COSTEO C6'!O56</f>
        <v>0</v>
      </c>
      <c r="K395" s="1427">
        <f>+'FORMATO COSTEO C6'!R56</f>
        <v>0</v>
      </c>
      <c r="L395" s="1427">
        <f>+'FORMATO COSTEO C6'!U56</f>
        <v>0</v>
      </c>
      <c r="M395" s="1428">
        <f>+'FORMATO COSTEO C6'!X56</f>
        <v>0</v>
      </c>
      <c r="N395" s="1358">
        <f t="shared" si="76"/>
        <v>0</v>
      </c>
      <c r="O395" s="1358">
        <f t="shared" si="77"/>
        <v>0</v>
      </c>
    </row>
    <row r="396" spans="2:15" ht="12.75" customHeight="1" outlineLevel="4" x14ac:dyDescent="0.25">
      <c r="B396" s="1429" t="str">
        <f>+'FORMATO COSTEO C6'!C60</f>
        <v>6.3.5</v>
      </c>
      <c r="C396" s="1421" t="str">
        <f>+'FORMATO COSTEO C6'!B60</f>
        <v xml:space="preserve">Servicios básicos para oficina </v>
      </c>
      <c r="D396" s="1430"/>
      <c r="E396" s="1430"/>
      <c r="F396" s="1423">
        <f>+'FORMATO COSTEO C6'!G60</f>
        <v>0</v>
      </c>
      <c r="G396" s="1423">
        <f>+'FORMATO COSTEO C6'!H60</f>
        <v>0</v>
      </c>
      <c r="H396" s="1423">
        <f>+'FORMATO COSTEO C6'!I60</f>
        <v>0</v>
      </c>
      <c r="I396" s="1423">
        <f>+'FORMATO COSTEO C6'!L60</f>
        <v>0</v>
      </c>
      <c r="J396" s="1423">
        <f>+'FORMATO COSTEO C6'!O60</f>
        <v>0</v>
      </c>
      <c r="K396" s="1423">
        <f>+'FORMATO COSTEO C6'!R60</f>
        <v>0</v>
      </c>
      <c r="L396" s="1423">
        <f>+'FORMATO COSTEO C6'!U60</f>
        <v>0</v>
      </c>
      <c r="M396" s="1424">
        <f>+'FORMATO COSTEO C6'!X60</f>
        <v>0</v>
      </c>
      <c r="N396" s="1358">
        <f t="shared" ref="N396:N399" si="90">SUM(G396:M396)</f>
        <v>0</v>
      </c>
      <c r="O396" s="1358">
        <f t="shared" ref="O396:O399" si="91">+F396-N396</f>
        <v>0</v>
      </c>
    </row>
    <row r="397" spans="2:15" ht="12.75" customHeight="1" outlineLevel="4" x14ac:dyDescent="0.25">
      <c r="B397" s="1429" t="str">
        <f>+'FORMATO COSTEO C6'!C64</f>
        <v>6.3.6</v>
      </c>
      <c r="C397" s="1421" t="str">
        <f>+'FORMATO COSTEO C6'!B64</f>
        <v>Materiales y suministros de oficina</v>
      </c>
      <c r="D397" s="1430"/>
      <c r="E397" s="1430"/>
      <c r="F397" s="1423">
        <f>+'FORMATO COSTEO C6'!G64</f>
        <v>0</v>
      </c>
      <c r="G397" s="1423">
        <f>+'FORMATO COSTEO C6'!H64</f>
        <v>0</v>
      </c>
      <c r="H397" s="1423">
        <f>+'FORMATO COSTEO C6'!I64</f>
        <v>0</v>
      </c>
      <c r="I397" s="1423">
        <f>+'FORMATO COSTEO C6'!L64</f>
        <v>0</v>
      </c>
      <c r="J397" s="1423">
        <f>+'FORMATO COSTEO C6'!O64</f>
        <v>0</v>
      </c>
      <c r="K397" s="1423">
        <f>+'FORMATO COSTEO C6'!R64</f>
        <v>0</v>
      </c>
      <c r="L397" s="1423">
        <f>+'FORMATO COSTEO C6'!U64</f>
        <v>0</v>
      </c>
      <c r="M397" s="1424">
        <f>+'FORMATO COSTEO C6'!X64</f>
        <v>0</v>
      </c>
      <c r="N397" s="1358">
        <f t="shared" si="90"/>
        <v>0</v>
      </c>
      <c r="O397" s="1358">
        <f t="shared" si="91"/>
        <v>0</v>
      </c>
    </row>
    <row r="398" spans="2:15" ht="12.75" customHeight="1" outlineLevel="4" x14ac:dyDescent="0.25">
      <c r="B398" s="1429" t="str">
        <f>+'FORMATO COSTEO C6'!C68</f>
        <v>6.3.7</v>
      </c>
      <c r="C398" s="1421" t="str">
        <f>+'FORMATO COSTEO C6'!B68</f>
        <v>Coordinaciones con FONDOEMPLEO</v>
      </c>
      <c r="D398" s="1430"/>
      <c r="E398" s="1430"/>
      <c r="F398" s="1423">
        <f>+'FORMATO COSTEO C6'!G68</f>
        <v>0</v>
      </c>
      <c r="G398" s="1423">
        <f>+'FORMATO COSTEO C6'!H68</f>
        <v>0</v>
      </c>
      <c r="H398" s="1423">
        <f>+'FORMATO COSTEO C6'!I68</f>
        <v>0</v>
      </c>
      <c r="I398" s="1423">
        <f>+'FORMATO COSTEO C6'!L68</f>
        <v>0</v>
      </c>
      <c r="J398" s="1423">
        <f>+'FORMATO COSTEO C6'!O68</f>
        <v>0</v>
      </c>
      <c r="K398" s="1423">
        <f>+'FORMATO COSTEO C6'!R68</f>
        <v>0</v>
      </c>
      <c r="L398" s="1423">
        <f>+'FORMATO COSTEO C6'!U68</f>
        <v>0</v>
      </c>
      <c r="M398" s="1424">
        <f>+'FORMATO COSTEO C6'!X68</f>
        <v>0</v>
      </c>
      <c r="N398" s="1358">
        <f t="shared" si="90"/>
        <v>0</v>
      </c>
      <c r="O398" s="1358">
        <f t="shared" si="91"/>
        <v>0</v>
      </c>
    </row>
    <row r="399" spans="2:15" ht="30" customHeight="1" outlineLevel="4" thickBot="1" x14ac:dyDescent="0.3">
      <c r="B399" s="2148" t="s">
        <v>198</v>
      </c>
      <c r="C399" s="2149"/>
      <c r="D399" s="2149"/>
      <c r="E399" s="1431"/>
      <c r="F399" s="1432">
        <f>+F12+F106+F200+F294+F388</f>
        <v>0</v>
      </c>
      <c r="G399" s="1432">
        <f t="shared" ref="G399:M399" si="92">+G12+G106+G200+G294+G388</f>
        <v>0</v>
      </c>
      <c r="H399" s="1432">
        <f t="shared" si="92"/>
        <v>0</v>
      </c>
      <c r="I399" s="1432">
        <f t="shared" si="92"/>
        <v>0</v>
      </c>
      <c r="J399" s="1432">
        <f t="shared" si="92"/>
        <v>0</v>
      </c>
      <c r="K399" s="1432">
        <f t="shared" si="92"/>
        <v>0</v>
      </c>
      <c r="L399" s="1432">
        <f t="shared" si="92"/>
        <v>0</v>
      </c>
      <c r="M399" s="1433">
        <f t="shared" si="92"/>
        <v>0</v>
      </c>
      <c r="N399" s="1358">
        <f t="shared" si="90"/>
        <v>0</v>
      </c>
      <c r="O399" s="1358">
        <f t="shared" si="91"/>
        <v>0</v>
      </c>
    </row>
    <row r="400" spans="2:15" ht="10.5" customHeight="1" outlineLevel="4" thickBot="1" x14ac:dyDescent="0.3">
      <c r="B400" s="1434"/>
      <c r="C400" s="1435"/>
      <c r="D400" s="1435"/>
      <c r="E400" s="1435"/>
      <c r="F400" s="1436"/>
      <c r="G400" s="1436"/>
      <c r="H400" s="1436"/>
      <c r="I400" s="1436"/>
      <c r="J400" s="1436"/>
      <c r="K400" s="1436"/>
      <c r="L400" s="1436"/>
      <c r="M400" s="1436"/>
      <c r="N400" s="1358"/>
      <c r="O400" s="1358"/>
    </row>
    <row r="401" spans="2:15" ht="13.5" outlineLevel="1" x14ac:dyDescent="0.25">
      <c r="B401" s="1437">
        <f>+'FORMATO COSTEO C6'!C83</f>
        <v>6.4</v>
      </c>
      <c r="C401" s="1438" t="str">
        <f>+'FORMATO COSTEO C6'!D83</f>
        <v>Gastos administrativos del proyecto</v>
      </c>
      <c r="D401" s="1439" t="str">
        <f>+'FORMATO COSTEO C6'!D85</f>
        <v>Mes</v>
      </c>
      <c r="E401" s="1440">
        <f>+'FORMATO COSTEO C6'!E85</f>
        <v>0</v>
      </c>
      <c r="F401" s="1441">
        <f>+'FORMATO COSTEO C6'!G86</f>
        <v>0</v>
      </c>
      <c r="G401" s="1441">
        <f>+'FORMATO COSTEO C6'!H86</f>
        <v>0</v>
      </c>
      <c r="H401" s="1441">
        <f>+'FORMATO COSTEO C6'!I86</f>
        <v>0</v>
      </c>
      <c r="I401" s="1441">
        <f>+'FORMATO COSTEO C6'!L86</f>
        <v>0</v>
      </c>
      <c r="J401" s="1441">
        <f>+'FORMATO COSTEO C6'!O86</f>
        <v>0</v>
      </c>
      <c r="K401" s="1441">
        <f>+'FORMATO COSTEO C6'!R86</f>
        <v>0</v>
      </c>
      <c r="L401" s="1441">
        <f>+'FORMATO COSTEO C6'!U86</f>
        <v>0</v>
      </c>
      <c r="M401" s="1442">
        <f>+'FORMATO COSTEO C6'!X86</f>
        <v>0</v>
      </c>
      <c r="N401" s="1358">
        <f>SUM(G401:M401)</f>
        <v>0</v>
      </c>
      <c r="O401" s="1358">
        <f>+F401-N401</f>
        <v>0</v>
      </c>
    </row>
    <row r="402" spans="2:15" ht="13.5" outlineLevel="1" x14ac:dyDescent="0.25">
      <c r="B402" s="1359">
        <f>'FORMATO COSTEO C6'!C87</f>
        <v>6.5</v>
      </c>
      <c r="C402" s="1399" t="str">
        <f>'FORMATO COSTEO C6'!D87</f>
        <v>Línea de base y evaluaciones del proyecto</v>
      </c>
      <c r="D402" s="1443" t="str">
        <f>+'FORMATO COSTEO C6'!D89</f>
        <v>Documento</v>
      </c>
      <c r="E402" s="1075">
        <f>+'FORMATO COSTEO C6'!E89</f>
        <v>0</v>
      </c>
      <c r="F402" s="1362">
        <f>+'FORMATO COSTEO C6'!G90</f>
        <v>0</v>
      </c>
      <c r="G402" s="1362">
        <f>+'FORMATO COSTEO C6'!H90</f>
        <v>0</v>
      </c>
      <c r="H402" s="1362">
        <f>+'FORMATO COSTEO C6'!I90</f>
        <v>0</v>
      </c>
      <c r="I402" s="1362">
        <f>+'FORMATO COSTEO C6'!L90</f>
        <v>0</v>
      </c>
      <c r="J402" s="1362">
        <f>+'FORMATO COSTEO C6'!O90</f>
        <v>0</v>
      </c>
      <c r="K402" s="1362">
        <f>+'FORMATO COSTEO C6'!R90</f>
        <v>0</v>
      </c>
      <c r="L402" s="1362">
        <f>+'FORMATO COSTEO C6'!U90</f>
        <v>0</v>
      </c>
      <c r="M402" s="1363">
        <f>+'FORMATO COSTEO C6'!X90</f>
        <v>0</v>
      </c>
      <c r="N402" s="1358">
        <f>SUM(G402:M402)</f>
        <v>0</v>
      </c>
      <c r="O402" s="1358">
        <f>+F402-N402</f>
        <v>0</v>
      </c>
    </row>
    <row r="403" spans="2:15" ht="13.5" outlineLevel="1" x14ac:dyDescent="0.25">
      <c r="B403" s="1359">
        <f>'FORMATO COSTEO C6'!C91</f>
        <v>6.6</v>
      </c>
      <c r="C403" s="1399" t="str">
        <f>'FORMATO COSTEO C6'!D91</f>
        <v>Imprevistos</v>
      </c>
      <c r="D403" s="1443" t="str">
        <f>+'FORMATO COSTEO C6'!D93</f>
        <v>Mes</v>
      </c>
      <c r="E403" s="1075">
        <f>+'FORMATO COSTEO C6'!E93</f>
        <v>0</v>
      </c>
      <c r="F403" s="1362">
        <f>+'FORMATO COSTEO C6'!G94</f>
        <v>0</v>
      </c>
      <c r="G403" s="1362">
        <f>+'FORMATO COSTEO C6'!H94</f>
        <v>0</v>
      </c>
      <c r="H403" s="1362">
        <f>+'FORMATO COSTEO C6'!I94</f>
        <v>0</v>
      </c>
      <c r="I403" s="1362">
        <f>+'FORMATO COSTEO C6'!L94</f>
        <v>0</v>
      </c>
      <c r="J403" s="1362">
        <f>+'FORMATO COSTEO C6'!O94</f>
        <v>0</v>
      </c>
      <c r="K403" s="1362">
        <f>+'FORMATO COSTEO C6'!R94</f>
        <v>0</v>
      </c>
      <c r="L403" s="1362">
        <f>+'FORMATO COSTEO C6'!U94</f>
        <v>0</v>
      </c>
      <c r="M403" s="1363">
        <f>+'FORMATO COSTEO C6'!X94</f>
        <v>0</v>
      </c>
      <c r="N403" s="1358">
        <f>SUM(G403:M403)</f>
        <v>0</v>
      </c>
      <c r="O403" s="1358">
        <f>+F403-N403</f>
        <v>0</v>
      </c>
    </row>
    <row r="404" spans="2:15" ht="13.5" outlineLevel="1" x14ac:dyDescent="0.25">
      <c r="B404" s="1359">
        <f>+'FORMATO COSTEO C6'!C95</f>
        <v>6.7</v>
      </c>
      <c r="C404" s="1399" t="str">
        <f>'FORMATO COSTEO C6'!D95</f>
        <v>Supervisión interna</v>
      </c>
      <c r="D404" s="1443" t="str">
        <f>+'FORMATO COSTEO C6'!D97</f>
        <v>Visita</v>
      </c>
      <c r="E404" s="1075">
        <f>+'FORMATO COSTEO C6'!E97</f>
        <v>0</v>
      </c>
      <c r="F404" s="1362">
        <f>+'FORMATO COSTEO C6'!G98</f>
        <v>0</v>
      </c>
      <c r="G404" s="1362">
        <f>+'FORMATO COSTEO C6'!H98</f>
        <v>0</v>
      </c>
      <c r="H404" s="1362">
        <f>+'FORMATO COSTEO C6'!I98</f>
        <v>0</v>
      </c>
      <c r="I404" s="1362">
        <f>+'FORMATO COSTEO C6'!L98</f>
        <v>0</v>
      </c>
      <c r="J404" s="1362">
        <f>+'FORMATO COSTEO C6'!O98</f>
        <v>0</v>
      </c>
      <c r="K404" s="1362">
        <f>+'FORMATO COSTEO C6'!R98</f>
        <v>0</v>
      </c>
      <c r="L404" s="1362">
        <f>+'FORMATO COSTEO C6'!U98</f>
        <v>0</v>
      </c>
      <c r="M404" s="1363">
        <f>+'FORMATO COSTEO C6'!X98</f>
        <v>0</v>
      </c>
      <c r="N404" s="1358"/>
      <c r="O404" s="1358"/>
    </row>
    <row r="405" spans="2:15" ht="30" customHeight="1" x14ac:dyDescent="0.25">
      <c r="B405" s="2144" t="s">
        <v>205</v>
      </c>
      <c r="C405" s="2145"/>
      <c r="D405" s="2145"/>
      <c r="E405" s="1444"/>
      <c r="F405" s="1445">
        <f t="shared" ref="F405:M405" si="93">+F401+F402+F403+F404</f>
        <v>0</v>
      </c>
      <c r="G405" s="1445">
        <f t="shared" si="93"/>
        <v>0</v>
      </c>
      <c r="H405" s="1445">
        <f t="shared" si="93"/>
        <v>0</v>
      </c>
      <c r="I405" s="1445">
        <f t="shared" si="93"/>
        <v>0</v>
      </c>
      <c r="J405" s="1445">
        <f t="shared" si="93"/>
        <v>0</v>
      </c>
      <c r="K405" s="1445">
        <f t="shared" si="93"/>
        <v>0</v>
      </c>
      <c r="L405" s="1445">
        <f t="shared" si="93"/>
        <v>0</v>
      </c>
      <c r="M405" s="1446">
        <f t="shared" si="93"/>
        <v>0</v>
      </c>
      <c r="N405" s="1358">
        <f>SUM(G405:M405)</f>
        <v>0</v>
      </c>
      <c r="O405" s="1358">
        <f>+F405-N405</f>
        <v>0</v>
      </c>
    </row>
    <row r="406" spans="2:15" ht="30" customHeight="1" thickBot="1" x14ac:dyDescent="0.3">
      <c r="B406" s="2146" t="s">
        <v>206</v>
      </c>
      <c r="C406" s="2147"/>
      <c r="D406" s="2147"/>
      <c r="E406" s="1447"/>
      <c r="F406" s="1448">
        <f t="shared" ref="F406:M406" si="94">+F405+F399</f>
        <v>0</v>
      </c>
      <c r="G406" s="1448">
        <f t="shared" si="94"/>
        <v>0</v>
      </c>
      <c r="H406" s="1448">
        <f t="shared" si="94"/>
        <v>0</v>
      </c>
      <c r="I406" s="1448">
        <f t="shared" si="94"/>
        <v>0</v>
      </c>
      <c r="J406" s="1448">
        <f t="shared" si="94"/>
        <v>0</v>
      </c>
      <c r="K406" s="1448">
        <f t="shared" si="94"/>
        <v>0</v>
      </c>
      <c r="L406" s="1448">
        <f t="shared" si="94"/>
        <v>0</v>
      </c>
      <c r="M406" s="1449">
        <f t="shared" si="94"/>
        <v>0</v>
      </c>
      <c r="N406" s="1358">
        <f>SUM(G406:M406)</f>
        <v>0</v>
      </c>
      <c r="O406" s="1358">
        <f>+F406-N406</f>
        <v>0</v>
      </c>
    </row>
    <row r="407" spans="2:15" x14ac:dyDescent="0.25">
      <c r="B407" s="1450"/>
      <c r="C407" s="1451"/>
      <c r="D407" s="1452"/>
      <c r="E407" s="1452"/>
      <c r="F407" s="1453"/>
      <c r="G407" s="1453"/>
      <c r="H407" s="1453"/>
      <c r="I407" s="1453"/>
      <c r="J407" s="1453"/>
      <c r="K407" s="1453"/>
      <c r="L407" s="1453"/>
      <c r="M407" s="1453"/>
    </row>
    <row r="409" spans="2:15" x14ac:dyDescent="0.25">
      <c r="C409" s="1339" t="s">
        <v>258</v>
      </c>
      <c r="F409" s="1454">
        <f>+'FORMATO COSTEO C6'!G104</f>
        <v>0</v>
      </c>
      <c r="G409" s="1454">
        <f>+'FORMATO COSTEO C6'!H104</f>
        <v>0</v>
      </c>
      <c r="H409" s="1454">
        <f>+'FORMATO COSTEO C6'!I104</f>
        <v>0</v>
      </c>
      <c r="I409" s="1454">
        <f>+'FORMATO COSTEO C6'!L104</f>
        <v>0</v>
      </c>
      <c r="J409" s="1454">
        <f>+'FORMATO COSTEO C6'!O104</f>
        <v>0</v>
      </c>
      <c r="K409" s="1454">
        <f>+'FORMATO COSTEO C6'!R104</f>
        <v>0</v>
      </c>
      <c r="L409" s="1454">
        <f>+'FORMATO COSTEO C6'!U104</f>
        <v>0</v>
      </c>
      <c r="M409" s="1454">
        <f>+'FORMATO COSTEO C6'!X104</f>
        <v>0</v>
      </c>
    </row>
    <row r="410" spans="2:15" x14ac:dyDescent="0.25">
      <c r="C410" s="1455" t="s">
        <v>256</v>
      </c>
      <c r="F410" s="1454">
        <f>+F409-F406</f>
        <v>0</v>
      </c>
      <c r="G410" s="1454">
        <f t="shared" ref="G410:M410" si="95">+G409-G406</f>
        <v>0</v>
      </c>
      <c r="H410" s="1454">
        <f t="shared" si="95"/>
        <v>0</v>
      </c>
      <c r="I410" s="1454">
        <f t="shared" si="95"/>
        <v>0</v>
      </c>
      <c r="J410" s="1454">
        <f t="shared" si="95"/>
        <v>0</v>
      </c>
      <c r="K410" s="1454">
        <f>+K409-K406</f>
        <v>0</v>
      </c>
      <c r="L410" s="1454">
        <f>+L409-L406</f>
        <v>0</v>
      </c>
      <c r="M410" s="1454">
        <f t="shared" si="95"/>
        <v>0</v>
      </c>
    </row>
    <row r="412" spans="2:15" x14ac:dyDescent="0.25">
      <c r="F412" s="1456"/>
    </row>
  </sheetData>
  <sheetProtection algorithmName="SHA-512" hashValue="7CHJtiWPggTf5tputoXGRHJXQPzULn+2nGEHrdQnpPQ1DpjZSl+JoLirGo1R+kZBN/I4kp38G6e6sQwmcqEtkw==" saltValue="0A7+zDFqLIwkQnHQRMgQ9w==" spinCount="100000" sheet="1" scenarios="1" formatColumns="0" formatRows="0"/>
  <mergeCells count="18">
    <mergeCell ref="D8:G8"/>
    <mergeCell ref="J8:M8"/>
    <mergeCell ref="B405:D405"/>
    <mergeCell ref="B406:D406"/>
    <mergeCell ref="B399:D399"/>
    <mergeCell ref="B1:M1"/>
    <mergeCell ref="B4:M4"/>
    <mergeCell ref="B5:M5"/>
    <mergeCell ref="F10:F11"/>
    <mergeCell ref="B10:C11"/>
    <mergeCell ref="D10:D11"/>
    <mergeCell ref="G10:M10"/>
    <mergeCell ref="E10:E11"/>
    <mergeCell ref="B6:C6"/>
    <mergeCell ref="B7:C7"/>
    <mergeCell ref="B8:C8"/>
    <mergeCell ref="D6:M6"/>
    <mergeCell ref="D7:M7"/>
  </mergeCells>
  <phoneticPr fontId="0" type="noConversion"/>
  <conditionalFormatting sqref="F410:M410 O12:O406">
    <cfRule type="cellIs" dxfId="10" priority="2"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BD78"/>
  <sheetViews>
    <sheetView topLeftCell="A18" zoomScaleNormal="100" workbookViewId="0">
      <pane xSplit="1" ySplit="1" topLeftCell="B19" activePane="bottomRight" state="frozen"/>
      <selection activeCell="A18" sqref="A18"/>
      <selection pane="topRight" activeCell="B18" sqref="B18"/>
      <selection pane="bottomLeft" activeCell="A19" sqref="A19"/>
      <selection pane="bottomRight" activeCell="B19" sqref="B19:D19"/>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3" width="8.7109375" customWidth="1"/>
  </cols>
  <sheetData>
    <row r="1" spans="1:56" s="296" customFormat="1" ht="15" customHeight="1" x14ac:dyDescent="0.15"/>
    <row r="2" spans="1:56" s="296" customFormat="1" ht="15" customHeight="1" x14ac:dyDescent="0.15">
      <c r="B2" s="297" t="str">
        <f>+'INFORMACION GENERAL PROYECTO'!B2</f>
        <v>FONDOEMPLEO</v>
      </c>
      <c r="C2" s="298"/>
      <c r="D2" s="298"/>
      <c r="E2" s="299"/>
      <c r="F2" s="298"/>
      <c r="G2" s="298"/>
      <c r="H2" s="297" t="str">
        <f>+'INFORMACION GENERAL PROYECTO'!F2</f>
        <v>Línea de Proyectos Productivos Sostenibles</v>
      </c>
      <c r="I2" s="297"/>
      <c r="J2" s="298"/>
    </row>
    <row r="3" spans="1:56" s="296" customFormat="1" ht="15" customHeight="1" x14ac:dyDescent="0.15">
      <c r="B3" s="300"/>
      <c r="C3" s="301"/>
      <c r="D3" s="301"/>
      <c r="E3" s="301"/>
      <c r="F3" s="301"/>
      <c r="G3" s="301"/>
      <c r="H3" s="301"/>
      <c r="I3" s="301"/>
      <c r="J3" s="301"/>
    </row>
    <row r="4" spans="1:56" s="296" customFormat="1" ht="15" hidden="1" customHeight="1" thickBot="1" x14ac:dyDescent="0.3">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279"/>
      <c r="AQ4" s="279"/>
    </row>
    <row r="5" spans="1:56" s="519" customFormat="1" ht="18" hidden="1" customHeight="1" x14ac:dyDescent="0.2">
      <c r="A5" s="517"/>
      <c r="B5" s="2171" t="s">
        <v>787</v>
      </c>
      <c r="C5" s="2172"/>
      <c r="D5" s="2173"/>
      <c r="E5" s="2166" t="s">
        <v>6</v>
      </c>
      <c r="F5" s="2167"/>
      <c r="G5" s="2167"/>
      <c r="H5" s="2167"/>
      <c r="I5" s="2167"/>
      <c r="J5" s="2167"/>
      <c r="K5" s="2167"/>
      <c r="L5" s="2167"/>
      <c r="M5" s="2167"/>
      <c r="N5" s="2167"/>
      <c r="O5" s="2167"/>
      <c r="P5" s="2168"/>
      <c r="Q5" s="2169" t="s">
        <v>8</v>
      </c>
      <c r="R5" s="2167"/>
      <c r="S5" s="2167"/>
      <c r="T5" s="2167"/>
      <c r="U5" s="2167"/>
      <c r="V5" s="2167"/>
      <c r="W5" s="2167"/>
      <c r="X5" s="2167"/>
      <c r="Y5" s="2167"/>
      <c r="Z5" s="2167"/>
      <c r="AA5" s="2167"/>
      <c r="AB5" s="2170"/>
      <c r="AC5" s="2166" t="s">
        <v>7</v>
      </c>
      <c r="AD5" s="2167"/>
      <c r="AE5" s="2167"/>
      <c r="AF5" s="2167"/>
      <c r="AG5" s="2167"/>
      <c r="AH5" s="2167"/>
      <c r="AI5" s="2167"/>
      <c r="AJ5" s="2167"/>
      <c r="AK5" s="2167"/>
      <c r="AL5" s="2167"/>
      <c r="AM5" s="2167"/>
      <c r="AN5" s="2168"/>
      <c r="AO5" s="523"/>
      <c r="AP5" s="523"/>
      <c r="AQ5" s="523"/>
      <c r="AR5" s="520"/>
      <c r="AS5" s="520"/>
      <c r="AT5" s="520"/>
      <c r="AU5" s="520"/>
      <c r="AV5" s="520"/>
      <c r="AW5" s="520"/>
      <c r="AX5" s="520"/>
      <c r="AY5" s="520"/>
      <c r="AZ5" s="520"/>
      <c r="BA5" s="520"/>
      <c r="BB5" s="520"/>
      <c r="BC5" s="520"/>
      <c r="BD5" s="520"/>
    </row>
    <row r="6" spans="1:56" s="519" customFormat="1" ht="15" hidden="1" customHeight="1" thickBot="1" x14ac:dyDescent="0.25">
      <c r="A6" s="517"/>
      <c r="B6" s="2174"/>
      <c r="C6" s="2175"/>
      <c r="D6" s="2176"/>
      <c r="E6" s="524">
        <f>+'CRONOGRAMA PRODUCTOS'!H31</f>
        <v>42675</v>
      </c>
      <c r="F6" s="525">
        <f>+'CRONOGRAMA PRODUCTOS'!I31</f>
        <v>42705</v>
      </c>
      <c r="G6" s="525">
        <f>+'CRONOGRAMA PRODUCTOS'!J31</f>
        <v>42736</v>
      </c>
      <c r="H6" s="525">
        <f>+'CRONOGRAMA PRODUCTOS'!K31</f>
        <v>42767</v>
      </c>
      <c r="I6" s="525">
        <f>+'CRONOGRAMA PRODUCTOS'!L31</f>
        <v>42795</v>
      </c>
      <c r="J6" s="525">
        <f>+'CRONOGRAMA PRODUCTOS'!M31</f>
        <v>42826</v>
      </c>
      <c r="K6" s="525">
        <f>+'CRONOGRAMA PRODUCTOS'!N31</f>
        <v>42856</v>
      </c>
      <c r="L6" s="525">
        <f>+'CRONOGRAMA PRODUCTOS'!O31</f>
        <v>42887</v>
      </c>
      <c r="M6" s="525">
        <f>+'CRONOGRAMA PRODUCTOS'!P31</f>
        <v>42917</v>
      </c>
      <c r="N6" s="525">
        <f>+'CRONOGRAMA PRODUCTOS'!Q31</f>
        <v>42948</v>
      </c>
      <c r="O6" s="525">
        <f>+'CRONOGRAMA PRODUCTOS'!R31</f>
        <v>42979</v>
      </c>
      <c r="P6" s="527">
        <f>+'CRONOGRAMA PRODUCTOS'!S31</f>
        <v>43009</v>
      </c>
      <c r="Q6" s="548">
        <f>+'CRONOGRAMA PRODUCTOS'!T31</f>
        <v>43040</v>
      </c>
      <c r="R6" s="525">
        <f>+'CRONOGRAMA PRODUCTOS'!U31</f>
        <v>43070</v>
      </c>
      <c r="S6" s="525">
        <f>+'CRONOGRAMA PRODUCTOS'!V31</f>
        <v>43101</v>
      </c>
      <c r="T6" s="525">
        <f>+'CRONOGRAMA PRODUCTOS'!W31</f>
        <v>43132</v>
      </c>
      <c r="U6" s="525">
        <f>+'CRONOGRAMA PRODUCTOS'!X31</f>
        <v>43160</v>
      </c>
      <c r="V6" s="525">
        <f>+'CRONOGRAMA PRODUCTOS'!Y31</f>
        <v>43191</v>
      </c>
      <c r="W6" s="525">
        <f>+'CRONOGRAMA PRODUCTOS'!Z31</f>
        <v>43221</v>
      </c>
      <c r="X6" s="525">
        <f>+'CRONOGRAMA PRODUCTOS'!AA31</f>
        <v>43252</v>
      </c>
      <c r="Y6" s="525">
        <f>+'CRONOGRAMA PRODUCTOS'!AB31</f>
        <v>43282</v>
      </c>
      <c r="Z6" s="525">
        <f>+'CRONOGRAMA PRODUCTOS'!AC31</f>
        <v>43313</v>
      </c>
      <c r="AA6" s="525">
        <f>+'CRONOGRAMA PRODUCTOS'!AD31</f>
        <v>43344</v>
      </c>
      <c r="AB6" s="526">
        <f>+'CRONOGRAMA PRODUCTOS'!AE31</f>
        <v>43374</v>
      </c>
      <c r="AC6" s="524">
        <f>+'CRONOGRAMA PRODUCTOS'!AF31</f>
        <v>43405</v>
      </c>
      <c r="AD6" s="525">
        <f>+'CRONOGRAMA PRODUCTOS'!AG31</f>
        <v>43435</v>
      </c>
      <c r="AE6" s="525">
        <f>+'CRONOGRAMA PRODUCTOS'!AH31</f>
        <v>43466</v>
      </c>
      <c r="AF6" s="525">
        <f>+'CRONOGRAMA PRODUCTOS'!AI31</f>
        <v>43497</v>
      </c>
      <c r="AG6" s="525">
        <f>+'CRONOGRAMA PRODUCTOS'!AJ31</f>
        <v>43525</v>
      </c>
      <c r="AH6" s="525">
        <f>+'CRONOGRAMA PRODUCTOS'!AK31</f>
        <v>43556</v>
      </c>
      <c r="AI6" s="525">
        <f>+'CRONOGRAMA PRODUCTOS'!AL31</f>
        <v>43586</v>
      </c>
      <c r="AJ6" s="525">
        <f>+'CRONOGRAMA PRODUCTOS'!AM31</f>
        <v>43617</v>
      </c>
      <c r="AK6" s="525">
        <f>+'CRONOGRAMA PRODUCTOS'!AN31</f>
        <v>43647</v>
      </c>
      <c r="AL6" s="525">
        <f>+'CRONOGRAMA PRODUCTOS'!AO31</f>
        <v>43678</v>
      </c>
      <c r="AM6" s="525">
        <f>+'CRONOGRAMA PRODUCTOS'!AP31</f>
        <v>43709</v>
      </c>
      <c r="AN6" s="527">
        <f>+'CRONOGRAMA PRODUCTOS'!AQ31</f>
        <v>43739</v>
      </c>
      <c r="AO6" s="523"/>
      <c r="AP6" s="713" t="s">
        <v>278</v>
      </c>
      <c r="AQ6" s="713" t="s">
        <v>208</v>
      </c>
      <c r="AR6" s="520"/>
      <c r="AS6" s="520"/>
      <c r="AT6" s="520"/>
      <c r="AU6" s="520"/>
      <c r="AV6" s="520"/>
      <c r="AW6" s="520"/>
      <c r="AX6" s="520"/>
      <c r="AY6" s="520"/>
      <c r="AZ6" s="520"/>
      <c r="BA6" s="520"/>
      <c r="BB6" s="520"/>
      <c r="BC6" s="520"/>
      <c r="BD6" s="520"/>
    </row>
    <row r="7" spans="1:56" s="519" customFormat="1" ht="13.5" hidden="1" x14ac:dyDescent="0.25">
      <c r="A7" s="517"/>
      <c r="B7" s="2180" t="str">
        <f>+'CRONOGRAMA PRODUCTOS'!E183</f>
        <v>N° de productos logrados</v>
      </c>
      <c r="C7" s="2181"/>
      <c r="D7" s="2182"/>
      <c r="E7" s="656">
        <f>'CRONOGRAMA PRODUCTOS'!H183</f>
        <v>0</v>
      </c>
      <c r="F7" s="657">
        <f>'CRONOGRAMA PRODUCTOS'!I183</f>
        <v>0</v>
      </c>
      <c r="G7" s="657">
        <f>'CRONOGRAMA PRODUCTOS'!J183</f>
        <v>0</v>
      </c>
      <c r="H7" s="657">
        <f>'CRONOGRAMA PRODUCTOS'!K183</f>
        <v>0</v>
      </c>
      <c r="I7" s="657">
        <f>'CRONOGRAMA PRODUCTOS'!L183</f>
        <v>0</v>
      </c>
      <c r="J7" s="657">
        <f>'CRONOGRAMA PRODUCTOS'!M183</f>
        <v>0</v>
      </c>
      <c r="K7" s="657">
        <f>'CRONOGRAMA PRODUCTOS'!N183</f>
        <v>0</v>
      </c>
      <c r="L7" s="657">
        <f>'CRONOGRAMA PRODUCTOS'!O183</f>
        <v>0</v>
      </c>
      <c r="M7" s="657">
        <f>'CRONOGRAMA PRODUCTOS'!P183</f>
        <v>0</v>
      </c>
      <c r="N7" s="657">
        <f>'CRONOGRAMA PRODUCTOS'!Q183</f>
        <v>0</v>
      </c>
      <c r="O7" s="657">
        <f>'CRONOGRAMA PRODUCTOS'!R183</f>
        <v>0</v>
      </c>
      <c r="P7" s="658">
        <f>'CRONOGRAMA PRODUCTOS'!S183</f>
        <v>0</v>
      </c>
      <c r="Q7" s="656">
        <f>'CRONOGRAMA PRODUCTOS'!T183</f>
        <v>0</v>
      </c>
      <c r="R7" s="657">
        <f>'CRONOGRAMA PRODUCTOS'!U183</f>
        <v>0</v>
      </c>
      <c r="S7" s="657">
        <f>'CRONOGRAMA PRODUCTOS'!V183</f>
        <v>0</v>
      </c>
      <c r="T7" s="657">
        <f>'CRONOGRAMA PRODUCTOS'!W183</f>
        <v>0</v>
      </c>
      <c r="U7" s="657">
        <f>'CRONOGRAMA PRODUCTOS'!X183</f>
        <v>0</v>
      </c>
      <c r="V7" s="657">
        <f>'CRONOGRAMA PRODUCTOS'!Y183</f>
        <v>0</v>
      </c>
      <c r="W7" s="657">
        <f>'CRONOGRAMA PRODUCTOS'!Z183</f>
        <v>0</v>
      </c>
      <c r="X7" s="657">
        <f>'CRONOGRAMA PRODUCTOS'!AA183</f>
        <v>0</v>
      </c>
      <c r="Y7" s="657">
        <f>'CRONOGRAMA PRODUCTOS'!AB183</f>
        <v>0</v>
      </c>
      <c r="Z7" s="657">
        <f>'CRONOGRAMA PRODUCTOS'!AC183</f>
        <v>0</v>
      </c>
      <c r="AA7" s="657">
        <f>'CRONOGRAMA PRODUCTOS'!AD183</f>
        <v>0</v>
      </c>
      <c r="AB7" s="659">
        <f>'CRONOGRAMA PRODUCTOS'!AE183</f>
        <v>0</v>
      </c>
      <c r="AC7" s="656">
        <f>'CRONOGRAMA PRODUCTOS'!AF183</f>
        <v>0</v>
      </c>
      <c r="AD7" s="657">
        <f>'CRONOGRAMA PRODUCTOS'!AG183</f>
        <v>0</v>
      </c>
      <c r="AE7" s="657">
        <f>'CRONOGRAMA PRODUCTOS'!AH183</f>
        <v>0</v>
      </c>
      <c r="AF7" s="657">
        <f>'CRONOGRAMA PRODUCTOS'!AI183</f>
        <v>0</v>
      </c>
      <c r="AG7" s="657">
        <f>'CRONOGRAMA PRODUCTOS'!AJ183</f>
        <v>0</v>
      </c>
      <c r="AH7" s="657">
        <f>'CRONOGRAMA PRODUCTOS'!AK183</f>
        <v>0</v>
      </c>
      <c r="AI7" s="657">
        <f>'CRONOGRAMA PRODUCTOS'!AL183</f>
        <v>0</v>
      </c>
      <c r="AJ7" s="657">
        <f>'CRONOGRAMA PRODUCTOS'!AM183</f>
        <v>0</v>
      </c>
      <c r="AK7" s="657">
        <f>'CRONOGRAMA PRODUCTOS'!AN183</f>
        <v>0</v>
      </c>
      <c r="AL7" s="657">
        <f>'CRONOGRAMA PRODUCTOS'!AO183</f>
        <v>0</v>
      </c>
      <c r="AM7" s="657">
        <f>'CRONOGRAMA PRODUCTOS'!AP183</f>
        <v>0</v>
      </c>
      <c r="AN7" s="659">
        <f>'CRONOGRAMA PRODUCTOS'!AQ183</f>
        <v>0</v>
      </c>
      <c r="AO7" s="521"/>
      <c r="AP7" s="523"/>
      <c r="AQ7" s="523"/>
      <c r="AR7" s="520"/>
      <c r="AS7" s="520"/>
      <c r="AT7" s="520"/>
      <c r="AU7" s="520"/>
      <c r="AV7" s="520"/>
      <c r="AW7" s="520"/>
      <c r="AX7" s="520"/>
      <c r="AY7" s="520"/>
      <c r="AZ7" s="520"/>
      <c r="BA7" s="520"/>
      <c r="BB7" s="520"/>
      <c r="BC7" s="520"/>
      <c r="BD7" s="520"/>
    </row>
    <row r="8" spans="1:56" s="519" customFormat="1" ht="14.25" hidden="1" thickBot="1" x14ac:dyDescent="0.3">
      <c r="A8" s="517"/>
      <c r="B8" s="2183" t="str">
        <f>+'CRONOGRAMA PRODUCTOS'!E184</f>
        <v>Nº Hito</v>
      </c>
      <c r="C8" s="2184"/>
      <c r="D8" s="2185"/>
      <c r="E8" s="528">
        <f>'CRONOGRAMA PRODUCTOS'!H184</f>
        <v>0</v>
      </c>
      <c r="F8" s="529">
        <f>'CRONOGRAMA PRODUCTOS'!I184</f>
        <v>0</v>
      </c>
      <c r="G8" s="529">
        <f>'CRONOGRAMA PRODUCTOS'!J184</f>
        <v>0</v>
      </c>
      <c r="H8" s="529">
        <f>'CRONOGRAMA PRODUCTOS'!K184</f>
        <v>1</v>
      </c>
      <c r="I8" s="529">
        <f>'CRONOGRAMA PRODUCTOS'!L184</f>
        <v>0</v>
      </c>
      <c r="J8" s="529">
        <f>'CRONOGRAMA PRODUCTOS'!M184</f>
        <v>0</v>
      </c>
      <c r="K8" s="529">
        <f>'CRONOGRAMA PRODUCTOS'!N184</f>
        <v>0</v>
      </c>
      <c r="L8" s="529">
        <f>'CRONOGRAMA PRODUCTOS'!O184</f>
        <v>0</v>
      </c>
      <c r="M8" s="529">
        <f>'CRONOGRAMA PRODUCTOS'!P184</f>
        <v>0</v>
      </c>
      <c r="N8" s="529">
        <f>'CRONOGRAMA PRODUCTOS'!Q184</f>
        <v>2</v>
      </c>
      <c r="O8" s="529">
        <f>'CRONOGRAMA PRODUCTOS'!R184</f>
        <v>0</v>
      </c>
      <c r="P8" s="530">
        <f>'CRONOGRAMA PRODUCTOS'!S184</f>
        <v>0</v>
      </c>
      <c r="Q8" s="528">
        <f>'CRONOGRAMA PRODUCTOS'!T184</f>
        <v>0</v>
      </c>
      <c r="R8" s="529">
        <f>'CRONOGRAMA PRODUCTOS'!U184</f>
        <v>0</v>
      </c>
      <c r="S8" s="529">
        <f>'CRONOGRAMA PRODUCTOS'!V184</f>
        <v>0</v>
      </c>
      <c r="T8" s="529">
        <f>'CRONOGRAMA PRODUCTOS'!W184</f>
        <v>3</v>
      </c>
      <c r="U8" s="529">
        <f>'CRONOGRAMA PRODUCTOS'!X184</f>
        <v>0</v>
      </c>
      <c r="V8" s="529">
        <f>'CRONOGRAMA PRODUCTOS'!Y184</f>
        <v>0</v>
      </c>
      <c r="W8" s="529">
        <f>'CRONOGRAMA PRODUCTOS'!Z184</f>
        <v>0</v>
      </c>
      <c r="X8" s="529">
        <f>'CRONOGRAMA PRODUCTOS'!AA184</f>
        <v>0</v>
      </c>
      <c r="Y8" s="529">
        <f>'CRONOGRAMA PRODUCTOS'!AB184</f>
        <v>0</v>
      </c>
      <c r="Z8" s="529">
        <f>'CRONOGRAMA PRODUCTOS'!AC184</f>
        <v>4</v>
      </c>
      <c r="AA8" s="529">
        <f>'CRONOGRAMA PRODUCTOS'!AD184</f>
        <v>0</v>
      </c>
      <c r="AB8" s="531">
        <f>'CRONOGRAMA PRODUCTOS'!AE184</f>
        <v>0</v>
      </c>
      <c r="AC8" s="528">
        <f>'CRONOGRAMA PRODUCTOS'!AF184</f>
        <v>0</v>
      </c>
      <c r="AD8" s="529">
        <f>'CRONOGRAMA PRODUCTOS'!AG184</f>
        <v>0</v>
      </c>
      <c r="AE8" s="529">
        <f>'CRONOGRAMA PRODUCTOS'!AH184</f>
        <v>0</v>
      </c>
      <c r="AF8" s="529">
        <f>'CRONOGRAMA PRODUCTOS'!AI184</f>
        <v>5</v>
      </c>
      <c r="AG8" s="529">
        <f>'CRONOGRAMA PRODUCTOS'!AJ184</f>
        <v>0</v>
      </c>
      <c r="AH8" s="529">
        <f>'CRONOGRAMA PRODUCTOS'!AK184</f>
        <v>0</v>
      </c>
      <c r="AI8" s="532">
        <f>'CRONOGRAMA PRODUCTOS'!AL184</f>
        <v>6</v>
      </c>
      <c r="AJ8" s="532">
        <f>'CRONOGRAMA PRODUCTOS'!AM184</f>
        <v>0</v>
      </c>
      <c r="AK8" s="532">
        <f>'CRONOGRAMA PRODUCTOS'!AN184</f>
        <v>0</v>
      </c>
      <c r="AL8" s="532">
        <f>'CRONOGRAMA PRODUCTOS'!AO184</f>
        <v>0</v>
      </c>
      <c r="AM8" s="532">
        <f>'CRONOGRAMA PRODUCTOS'!AP184</f>
        <v>7</v>
      </c>
      <c r="AN8" s="533">
        <f>'CRONOGRAMA PRODUCTOS'!AQ184</f>
        <v>0</v>
      </c>
      <c r="AO8" s="523"/>
      <c r="AP8" s="523"/>
      <c r="AQ8" s="523"/>
      <c r="AR8" s="520"/>
      <c r="AS8" s="520"/>
      <c r="AT8" s="520"/>
      <c r="AU8" s="520"/>
      <c r="AV8" s="520"/>
      <c r="AW8" s="520"/>
      <c r="AX8" s="520"/>
      <c r="AY8" s="520"/>
      <c r="AZ8" s="520"/>
      <c r="BA8" s="520"/>
      <c r="BB8" s="520"/>
      <c r="BC8" s="520"/>
      <c r="BD8" s="520"/>
    </row>
    <row r="9" spans="1:56" s="519" customFormat="1" ht="13.5" hidden="1" x14ac:dyDescent="0.25">
      <c r="A9" s="518"/>
      <c r="B9" s="2177" t="str">
        <f>+'INFORMACION GENERAL PROYECTO'!B11:F11</f>
        <v>APORTE FONDOEMPLEO</v>
      </c>
      <c r="C9" s="2178"/>
      <c r="D9" s="2179"/>
      <c r="E9" s="534">
        <f>+FE!H447</f>
        <v>0</v>
      </c>
      <c r="F9" s="534">
        <f>+FE!I447</f>
        <v>0</v>
      </c>
      <c r="G9" s="534">
        <f>+FE!J447</f>
        <v>0</v>
      </c>
      <c r="H9" s="534">
        <f>+FE!K447</f>
        <v>0</v>
      </c>
      <c r="I9" s="534">
        <f>+FE!L447</f>
        <v>0</v>
      </c>
      <c r="J9" s="534">
        <f>+FE!M447</f>
        <v>0</v>
      </c>
      <c r="K9" s="534">
        <f>+FE!N447</f>
        <v>0</v>
      </c>
      <c r="L9" s="534">
        <f>+FE!O447</f>
        <v>0</v>
      </c>
      <c r="M9" s="534">
        <f>+FE!P447</f>
        <v>0</v>
      </c>
      <c r="N9" s="534">
        <f>+FE!Q447</f>
        <v>0</v>
      </c>
      <c r="O9" s="534">
        <f>+FE!R447</f>
        <v>0</v>
      </c>
      <c r="P9" s="534">
        <f>+FE!S447</f>
        <v>0</v>
      </c>
      <c r="Q9" s="536">
        <f>+FE!U447</f>
        <v>0</v>
      </c>
      <c r="R9" s="535">
        <f>+FE!V447</f>
        <v>0</v>
      </c>
      <c r="S9" s="535">
        <f>+FE!W447</f>
        <v>0</v>
      </c>
      <c r="T9" s="535">
        <f>+FE!X447</f>
        <v>0</v>
      </c>
      <c r="U9" s="535">
        <f>+FE!Y447</f>
        <v>0</v>
      </c>
      <c r="V9" s="535">
        <f>+FE!Z447</f>
        <v>0</v>
      </c>
      <c r="W9" s="535">
        <f>+FE!AA447</f>
        <v>0</v>
      </c>
      <c r="X9" s="535">
        <f>+FE!AB447</f>
        <v>0</v>
      </c>
      <c r="Y9" s="535">
        <f>+FE!AC447</f>
        <v>0</v>
      </c>
      <c r="Z9" s="535">
        <f>+FE!AD447</f>
        <v>0</v>
      </c>
      <c r="AA9" s="535">
        <f>+FE!AE447</f>
        <v>0</v>
      </c>
      <c r="AB9" s="537">
        <f>+FE!AF447</f>
        <v>0</v>
      </c>
      <c r="AC9" s="536">
        <f>+FE!AH447</f>
        <v>0</v>
      </c>
      <c r="AD9" s="535">
        <f>+FE!AI447</f>
        <v>0</v>
      </c>
      <c r="AE9" s="535">
        <f>+FE!AJ447</f>
        <v>0</v>
      </c>
      <c r="AF9" s="535">
        <f>+FE!AK447</f>
        <v>0</v>
      </c>
      <c r="AG9" s="535">
        <f>+FE!AL447</f>
        <v>0</v>
      </c>
      <c r="AH9" s="535">
        <f>+FE!AM447</f>
        <v>0</v>
      </c>
      <c r="AI9" s="535">
        <f>+FE!AN447</f>
        <v>0</v>
      </c>
      <c r="AJ9" s="535">
        <f>+FE!AO447</f>
        <v>0</v>
      </c>
      <c r="AK9" s="535">
        <f>+FE!AP447</f>
        <v>0</v>
      </c>
      <c r="AL9" s="535">
        <f>+FE!AQ447</f>
        <v>0</v>
      </c>
      <c r="AM9" s="535">
        <f>+FE!AR447</f>
        <v>0</v>
      </c>
      <c r="AN9" s="537">
        <f>+FE!AS447</f>
        <v>0</v>
      </c>
      <c r="AO9" s="523"/>
      <c r="AP9" s="714">
        <f>+FE!AU443</f>
        <v>0</v>
      </c>
      <c r="AQ9" s="715">
        <f>SUM(E9:AP9)</f>
        <v>0</v>
      </c>
      <c r="AR9" s="520"/>
      <c r="AS9" s="520"/>
      <c r="AT9" s="520"/>
      <c r="AU9" s="520"/>
      <c r="AV9" s="520"/>
      <c r="AW9" s="520"/>
      <c r="AX9" s="520"/>
      <c r="AY9" s="520"/>
      <c r="AZ9" s="520"/>
      <c r="BA9" s="520"/>
      <c r="BB9" s="520"/>
      <c r="BC9" s="520"/>
      <c r="BD9" s="520"/>
    </row>
    <row r="10" spans="1:56" s="519" customFormat="1" ht="13.5" hidden="1" x14ac:dyDescent="0.25">
      <c r="A10" s="518"/>
      <c r="B10" s="2160" t="e">
        <f>+'INFORMACION GENERAL PROYECTO'!#REF!</f>
        <v>#REF!</v>
      </c>
      <c r="C10" s="2161"/>
      <c r="D10" s="2162"/>
      <c r="E10" s="538">
        <f>+IE!H447</f>
        <v>0</v>
      </c>
      <c r="F10" s="539">
        <f>+IE!I447</f>
        <v>0</v>
      </c>
      <c r="G10" s="539">
        <f>+IE!J447</f>
        <v>0</v>
      </c>
      <c r="H10" s="539">
        <f>+IE!K447</f>
        <v>0</v>
      </c>
      <c r="I10" s="539">
        <f>+IE!L447</f>
        <v>0</v>
      </c>
      <c r="J10" s="539">
        <f>+IE!M447</f>
        <v>0</v>
      </c>
      <c r="K10" s="539">
        <f>+IE!N447</f>
        <v>0</v>
      </c>
      <c r="L10" s="539">
        <f>+IE!O447</f>
        <v>0</v>
      </c>
      <c r="M10" s="539">
        <f>+IE!P447</f>
        <v>0</v>
      </c>
      <c r="N10" s="539">
        <f>+IE!Q447</f>
        <v>0</v>
      </c>
      <c r="O10" s="539">
        <f>+IE!R447</f>
        <v>0</v>
      </c>
      <c r="P10" s="540">
        <f>+IE!S447</f>
        <v>0</v>
      </c>
      <c r="Q10" s="541">
        <f>+IE!U447</f>
        <v>0</v>
      </c>
      <c r="R10" s="539">
        <f>+IE!V447</f>
        <v>0</v>
      </c>
      <c r="S10" s="539">
        <f>+IE!W447</f>
        <v>0</v>
      </c>
      <c r="T10" s="539">
        <f>+IE!X447</f>
        <v>0</v>
      </c>
      <c r="U10" s="539">
        <f>+IE!Y447</f>
        <v>0</v>
      </c>
      <c r="V10" s="539">
        <f>+IE!Z447</f>
        <v>0</v>
      </c>
      <c r="W10" s="539">
        <f>+IE!AA447</f>
        <v>0</v>
      </c>
      <c r="X10" s="539">
        <f>+IE!AB447</f>
        <v>0</v>
      </c>
      <c r="Y10" s="539">
        <f>+IE!AC447</f>
        <v>0</v>
      </c>
      <c r="Z10" s="539">
        <f>+IE!AD447</f>
        <v>0</v>
      </c>
      <c r="AA10" s="539">
        <f>+IE!AE447</f>
        <v>0</v>
      </c>
      <c r="AB10" s="542">
        <f>+IE!AF447</f>
        <v>0</v>
      </c>
      <c r="AC10" s="541">
        <f>+IE!AH447</f>
        <v>0</v>
      </c>
      <c r="AD10" s="539">
        <f>+IE!AI447</f>
        <v>0</v>
      </c>
      <c r="AE10" s="539">
        <f>+IE!AJ447</f>
        <v>0</v>
      </c>
      <c r="AF10" s="539">
        <f>+IE!AK447</f>
        <v>0</v>
      </c>
      <c r="AG10" s="539">
        <f>+IE!AL447</f>
        <v>0</v>
      </c>
      <c r="AH10" s="539">
        <f>+IE!AM447</f>
        <v>0</v>
      </c>
      <c r="AI10" s="539">
        <f>+IE!AN447</f>
        <v>0</v>
      </c>
      <c r="AJ10" s="539">
        <f>+IE!AO447</f>
        <v>0</v>
      </c>
      <c r="AK10" s="539">
        <f>+IE!AP447</f>
        <v>0</v>
      </c>
      <c r="AL10" s="539">
        <f>+IE!AQ447</f>
        <v>0</v>
      </c>
      <c r="AM10" s="539">
        <f>+IE!AR447</f>
        <v>0</v>
      </c>
      <c r="AN10" s="542">
        <f>+IE!AS447</f>
        <v>0</v>
      </c>
      <c r="AO10" s="523"/>
      <c r="AP10" s="714"/>
      <c r="AQ10" s="715"/>
      <c r="AR10" s="520"/>
      <c r="AS10" s="520"/>
      <c r="AT10" s="520"/>
      <c r="AU10" s="520"/>
      <c r="AV10" s="520"/>
      <c r="AW10" s="520"/>
      <c r="AX10" s="520"/>
      <c r="AY10" s="520"/>
      <c r="AZ10" s="520"/>
      <c r="BA10" s="520"/>
      <c r="BB10" s="520"/>
      <c r="BC10" s="520"/>
      <c r="BD10" s="520"/>
    </row>
    <row r="11" spans="1:56" s="519" customFormat="1" ht="13.5" hidden="1" x14ac:dyDescent="0.25">
      <c r="A11" s="518"/>
      <c r="B11" s="2160" t="str">
        <f>+'INFORMACION GENERAL PROYECTO'!B13</f>
        <v>[INSTITUCIÓN APORTANTE 1]</v>
      </c>
      <c r="C11" s="2161"/>
      <c r="D11" s="2162"/>
      <c r="E11" s="538">
        <f>+'IA1'!H447</f>
        <v>0</v>
      </c>
      <c r="F11" s="539">
        <f>+'IA1'!I447</f>
        <v>0</v>
      </c>
      <c r="G11" s="539">
        <f>+'IA1'!J447</f>
        <v>0</v>
      </c>
      <c r="H11" s="539">
        <f>+'IA1'!K447</f>
        <v>0</v>
      </c>
      <c r="I11" s="539">
        <f>+'IA1'!L447</f>
        <v>0</v>
      </c>
      <c r="J11" s="539">
        <f>+'IA1'!M447</f>
        <v>0</v>
      </c>
      <c r="K11" s="539">
        <f>+'IA1'!N447</f>
        <v>0</v>
      </c>
      <c r="L11" s="539">
        <f>+'IA1'!O447</f>
        <v>0</v>
      </c>
      <c r="M11" s="539">
        <f>+'IA1'!P447</f>
        <v>0</v>
      </c>
      <c r="N11" s="539">
        <f>+'IA1'!Q447</f>
        <v>0</v>
      </c>
      <c r="O11" s="539">
        <f>+'IA1'!R447</f>
        <v>0</v>
      </c>
      <c r="P11" s="540">
        <f>+'IA1'!S447</f>
        <v>0</v>
      </c>
      <c r="Q11" s="541">
        <f>+'IA1'!U447</f>
        <v>0</v>
      </c>
      <c r="R11" s="539">
        <f>+'IA1'!V447</f>
        <v>0</v>
      </c>
      <c r="S11" s="539">
        <f>+'IA1'!W447</f>
        <v>0</v>
      </c>
      <c r="T11" s="539">
        <f>+'IA1'!X447</f>
        <v>0</v>
      </c>
      <c r="U11" s="539">
        <f>+'IA1'!Y447</f>
        <v>0</v>
      </c>
      <c r="V11" s="539">
        <f>+'IA1'!Z447</f>
        <v>0</v>
      </c>
      <c r="W11" s="539">
        <f>+'IA1'!AA447</f>
        <v>0</v>
      </c>
      <c r="X11" s="539">
        <f>+'IA1'!AB447</f>
        <v>0</v>
      </c>
      <c r="Y11" s="539">
        <f>+'IA1'!AC447</f>
        <v>0</v>
      </c>
      <c r="Z11" s="539">
        <f>+'IA1'!AD447</f>
        <v>0</v>
      </c>
      <c r="AA11" s="539">
        <f>+'IA1'!AE447</f>
        <v>0</v>
      </c>
      <c r="AB11" s="542">
        <f>+'IA1'!AF447</f>
        <v>0</v>
      </c>
      <c r="AC11" s="541">
        <f>+'IA1'!AH447</f>
        <v>0</v>
      </c>
      <c r="AD11" s="539">
        <f>+'IA1'!AI447</f>
        <v>0</v>
      </c>
      <c r="AE11" s="539">
        <f>+'IA1'!AJ447</f>
        <v>0</v>
      </c>
      <c r="AF11" s="539">
        <f>+'IA1'!AK447</f>
        <v>0</v>
      </c>
      <c r="AG11" s="539">
        <f>+'IA1'!AL447</f>
        <v>0</v>
      </c>
      <c r="AH11" s="539">
        <f>+'IA1'!AM447</f>
        <v>0</v>
      </c>
      <c r="AI11" s="539">
        <f>+'IA1'!AN447</f>
        <v>0</v>
      </c>
      <c r="AJ11" s="539">
        <f>+'IA1'!AO447</f>
        <v>0</v>
      </c>
      <c r="AK11" s="539">
        <f>+'IA1'!AP447</f>
        <v>0</v>
      </c>
      <c r="AL11" s="539">
        <f>+'IA1'!AQ447</f>
        <v>0</v>
      </c>
      <c r="AM11" s="539">
        <f>+'IA1'!AR447</f>
        <v>0</v>
      </c>
      <c r="AN11" s="542">
        <f>+'IA1'!AS447</f>
        <v>0</v>
      </c>
      <c r="AO11" s="523"/>
      <c r="AP11" s="714"/>
      <c r="AQ11" s="715"/>
      <c r="AR11" s="520"/>
      <c r="AS11" s="520"/>
      <c r="AT11" s="520"/>
      <c r="AU11" s="520"/>
      <c r="AV11" s="520"/>
      <c r="AW11" s="520"/>
      <c r="AX11" s="520"/>
      <c r="AY11" s="520"/>
      <c r="AZ11" s="520"/>
      <c r="BA11" s="520"/>
      <c r="BB11" s="520"/>
      <c r="BC11" s="520"/>
      <c r="BD11" s="520"/>
    </row>
    <row r="12" spans="1:56" s="519" customFormat="1" ht="13.5" hidden="1" x14ac:dyDescent="0.25">
      <c r="A12" s="518"/>
      <c r="B12" s="2160" t="str">
        <f>+'INFORMACION GENERAL PROYECTO'!B14</f>
        <v>[INSTITUCIÓN APORTANTE 2]</v>
      </c>
      <c r="C12" s="2161"/>
      <c r="D12" s="2162"/>
      <c r="E12" s="538">
        <f>+'IA2'!H447</f>
        <v>0</v>
      </c>
      <c r="F12" s="539">
        <f>+'IA2'!I447</f>
        <v>0</v>
      </c>
      <c r="G12" s="539">
        <f>+'IA2'!J447</f>
        <v>0</v>
      </c>
      <c r="H12" s="539">
        <f>+'IA2'!K447</f>
        <v>0</v>
      </c>
      <c r="I12" s="539">
        <f>+'IA2'!L447</f>
        <v>0</v>
      </c>
      <c r="J12" s="539">
        <f>+'IA2'!M447</f>
        <v>0</v>
      </c>
      <c r="K12" s="539">
        <f>+'IA2'!N447</f>
        <v>0</v>
      </c>
      <c r="L12" s="539">
        <f>+'IA2'!O447</f>
        <v>0</v>
      </c>
      <c r="M12" s="539">
        <f>+'IA2'!P447</f>
        <v>0</v>
      </c>
      <c r="N12" s="539">
        <f>+'IA2'!Q447</f>
        <v>0</v>
      </c>
      <c r="O12" s="539">
        <f>+'IA2'!R447</f>
        <v>0</v>
      </c>
      <c r="P12" s="540">
        <f>+'IA2'!S447</f>
        <v>0</v>
      </c>
      <c r="Q12" s="541">
        <f>+'IA2'!U447</f>
        <v>0</v>
      </c>
      <c r="R12" s="539">
        <f>+'IA2'!V447</f>
        <v>0</v>
      </c>
      <c r="S12" s="539">
        <f>+'IA2'!W447</f>
        <v>0</v>
      </c>
      <c r="T12" s="539">
        <f>+'IA2'!X447</f>
        <v>0</v>
      </c>
      <c r="U12" s="539">
        <f>+'IA2'!Y447</f>
        <v>0</v>
      </c>
      <c r="V12" s="539">
        <f>+'IA2'!Z447</f>
        <v>0</v>
      </c>
      <c r="W12" s="539">
        <f>+'IA2'!AA447</f>
        <v>0</v>
      </c>
      <c r="X12" s="539">
        <f>+'IA2'!AB447</f>
        <v>0</v>
      </c>
      <c r="Y12" s="539">
        <f>+'IA2'!AC447</f>
        <v>0</v>
      </c>
      <c r="Z12" s="539">
        <f>+'IA2'!AD447</f>
        <v>0</v>
      </c>
      <c r="AA12" s="539">
        <f>+'IA2'!AE447</f>
        <v>0</v>
      </c>
      <c r="AB12" s="542">
        <f>+'IA2'!AF447</f>
        <v>0</v>
      </c>
      <c r="AC12" s="541">
        <f>+'IA2'!AH447</f>
        <v>0</v>
      </c>
      <c r="AD12" s="539">
        <f>+'IA2'!AI447</f>
        <v>0</v>
      </c>
      <c r="AE12" s="539">
        <f>+'IA2'!AJ447</f>
        <v>0</v>
      </c>
      <c r="AF12" s="539">
        <f>+'IA2'!AK447</f>
        <v>0</v>
      </c>
      <c r="AG12" s="539">
        <f>+'IA2'!AL447</f>
        <v>0</v>
      </c>
      <c r="AH12" s="539">
        <f>+'IA2'!AM447</f>
        <v>0</v>
      </c>
      <c r="AI12" s="539">
        <f>+'IA2'!AN447</f>
        <v>0</v>
      </c>
      <c r="AJ12" s="539">
        <f>+'IA2'!AO447</f>
        <v>0</v>
      </c>
      <c r="AK12" s="539">
        <f>+'IA2'!AP447</f>
        <v>0</v>
      </c>
      <c r="AL12" s="539">
        <f>+'IA2'!AQ447</f>
        <v>0</v>
      </c>
      <c r="AM12" s="539">
        <f>+'IA2'!AR447</f>
        <v>0</v>
      </c>
      <c r="AN12" s="542">
        <f>+'IA2'!AS447</f>
        <v>0</v>
      </c>
      <c r="AO12" s="523"/>
      <c r="AP12" s="714"/>
      <c r="AQ12" s="715"/>
      <c r="AR12" s="520"/>
      <c r="AS12" s="520"/>
      <c r="AT12" s="520"/>
      <c r="AU12" s="520"/>
      <c r="AV12" s="520"/>
      <c r="AW12" s="520"/>
      <c r="AX12" s="520"/>
      <c r="AY12" s="520"/>
      <c r="AZ12" s="520"/>
      <c r="BA12" s="520"/>
      <c r="BB12" s="520"/>
      <c r="BC12" s="520"/>
      <c r="BD12" s="520"/>
    </row>
    <row r="13" spans="1:56" s="519" customFormat="1" ht="13.5" hidden="1" x14ac:dyDescent="0.25">
      <c r="A13" s="518"/>
      <c r="B13" s="2163" t="str">
        <f>+'INFORMACION GENERAL PROYECTO'!B15</f>
        <v>[INSTITUCIÓN APORTANTE 3]</v>
      </c>
      <c r="C13" s="2164"/>
      <c r="D13" s="2165"/>
      <c r="E13" s="538">
        <f>+'IA3'!H447</f>
        <v>0</v>
      </c>
      <c r="F13" s="539">
        <f>+'IA3'!I447</f>
        <v>0</v>
      </c>
      <c r="G13" s="539">
        <f>+'IA3'!J447</f>
        <v>0</v>
      </c>
      <c r="H13" s="539">
        <f>+'IA3'!K447</f>
        <v>0</v>
      </c>
      <c r="I13" s="539">
        <f>+'IA3'!L447</f>
        <v>0</v>
      </c>
      <c r="J13" s="539">
        <f>+'IA3'!M447</f>
        <v>0</v>
      </c>
      <c r="K13" s="539">
        <f>+'IA3'!N447</f>
        <v>0</v>
      </c>
      <c r="L13" s="539">
        <f>+'IA3'!O447</f>
        <v>0</v>
      </c>
      <c r="M13" s="539">
        <f>+'IA3'!P447</f>
        <v>0</v>
      </c>
      <c r="N13" s="539">
        <f>+'IA3'!Q447</f>
        <v>0</v>
      </c>
      <c r="O13" s="539">
        <f>+'IA3'!R447</f>
        <v>0</v>
      </c>
      <c r="P13" s="540">
        <f>+'IA3'!S447</f>
        <v>0</v>
      </c>
      <c r="Q13" s="541">
        <f>+'IA3'!U447</f>
        <v>0</v>
      </c>
      <c r="R13" s="539">
        <f>+'IA3'!V447</f>
        <v>0</v>
      </c>
      <c r="S13" s="539">
        <f>+'IA3'!W447</f>
        <v>0</v>
      </c>
      <c r="T13" s="539">
        <f>+'IA3'!X447</f>
        <v>0</v>
      </c>
      <c r="U13" s="539">
        <f>+'IA3'!Y447</f>
        <v>0</v>
      </c>
      <c r="V13" s="539">
        <f>+'IA3'!Z447</f>
        <v>0</v>
      </c>
      <c r="W13" s="539">
        <f>+'IA3'!AA447</f>
        <v>0</v>
      </c>
      <c r="X13" s="539">
        <f>+'IA3'!AB447</f>
        <v>0</v>
      </c>
      <c r="Y13" s="539">
        <f>+'IA3'!AC447</f>
        <v>0</v>
      </c>
      <c r="Z13" s="539">
        <f>+'IA3'!AD447</f>
        <v>0</v>
      </c>
      <c r="AA13" s="539">
        <f>+'IA3'!AE447</f>
        <v>0</v>
      </c>
      <c r="AB13" s="542">
        <f>+'IA3'!AF447</f>
        <v>0</v>
      </c>
      <c r="AC13" s="541">
        <f>+'IA3'!AH447</f>
        <v>0</v>
      </c>
      <c r="AD13" s="539">
        <f>+'IA3'!AI447</f>
        <v>0</v>
      </c>
      <c r="AE13" s="539">
        <f>+'IA3'!AJ447</f>
        <v>0</v>
      </c>
      <c r="AF13" s="539">
        <f>+'IA3'!AK447</f>
        <v>0</v>
      </c>
      <c r="AG13" s="539">
        <f>+'IA3'!AL447</f>
        <v>0</v>
      </c>
      <c r="AH13" s="539">
        <f>+'IA3'!AM447</f>
        <v>0</v>
      </c>
      <c r="AI13" s="539">
        <f>+'IA3'!AN447</f>
        <v>0</v>
      </c>
      <c r="AJ13" s="539">
        <f>+'IA3'!AO447</f>
        <v>0</v>
      </c>
      <c r="AK13" s="539">
        <f>+'IA3'!AP447</f>
        <v>0</v>
      </c>
      <c r="AL13" s="539">
        <f>+'IA3'!AQ447</f>
        <v>0</v>
      </c>
      <c r="AM13" s="539">
        <f>+'IA3'!AR447</f>
        <v>0</v>
      </c>
      <c r="AN13" s="542">
        <f>+'IA3'!AS447</f>
        <v>0</v>
      </c>
      <c r="AO13" s="523"/>
      <c r="AP13" s="714"/>
      <c r="AQ13" s="715"/>
      <c r="AR13" s="520"/>
      <c r="AS13" s="520"/>
      <c r="AT13" s="520"/>
      <c r="AU13" s="520"/>
      <c r="AV13" s="520"/>
      <c r="AW13" s="520"/>
      <c r="AX13" s="520"/>
      <c r="AY13" s="520"/>
      <c r="AZ13" s="520"/>
      <c r="BA13" s="520"/>
      <c r="BB13" s="520"/>
      <c r="BC13" s="520"/>
      <c r="BD13" s="520"/>
    </row>
    <row r="14" spans="1:56" s="519" customFormat="1" ht="13.5" hidden="1" x14ac:dyDescent="0.25">
      <c r="A14" s="518"/>
      <c r="B14" s="2163" t="str">
        <f>+'INFORMACION GENERAL PROYECTO'!B16</f>
        <v>[INSTITUCIÓN APORTANTE 4]</v>
      </c>
      <c r="C14" s="2164"/>
      <c r="D14" s="2165"/>
      <c r="E14" s="538">
        <f>+'IA4'!H447</f>
        <v>0</v>
      </c>
      <c r="F14" s="539">
        <f>+'IA4'!I447</f>
        <v>0</v>
      </c>
      <c r="G14" s="539">
        <f>+'IA4'!J447</f>
        <v>0</v>
      </c>
      <c r="H14" s="539">
        <f>+'IA4'!K447</f>
        <v>0</v>
      </c>
      <c r="I14" s="539">
        <f>+'IA4'!L447</f>
        <v>0</v>
      </c>
      <c r="J14" s="539">
        <f>+'IA4'!M447</f>
        <v>0</v>
      </c>
      <c r="K14" s="539">
        <f>+'IA4'!N447</f>
        <v>0</v>
      </c>
      <c r="L14" s="539">
        <f>+'IA4'!O447</f>
        <v>0</v>
      </c>
      <c r="M14" s="539">
        <f>+'IA4'!P447</f>
        <v>0</v>
      </c>
      <c r="N14" s="539">
        <f>+'IA4'!Q447</f>
        <v>0</v>
      </c>
      <c r="O14" s="539">
        <f>+'IA4'!R447</f>
        <v>0</v>
      </c>
      <c r="P14" s="540">
        <f>+'IA4'!S447</f>
        <v>0</v>
      </c>
      <c r="Q14" s="541">
        <f>+'IA4'!U447</f>
        <v>0</v>
      </c>
      <c r="R14" s="539">
        <f>+'IA4'!V447</f>
        <v>0</v>
      </c>
      <c r="S14" s="539">
        <f>+'IA4'!W447</f>
        <v>0</v>
      </c>
      <c r="T14" s="539">
        <f>+'IA4'!X447</f>
        <v>0</v>
      </c>
      <c r="U14" s="539">
        <f>+'IA4'!Y447</f>
        <v>0</v>
      </c>
      <c r="V14" s="539">
        <f>+'IA4'!Z447</f>
        <v>0</v>
      </c>
      <c r="W14" s="539">
        <f>+'IA4'!AA447</f>
        <v>0</v>
      </c>
      <c r="X14" s="539">
        <f>+'IA4'!AB447</f>
        <v>0</v>
      </c>
      <c r="Y14" s="539">
        <f>+'IA4'!AC447</f>
        <v>0</v>
      </c>
      <c r="Z14" s="539">
        <f>+'IA4'!AD447</f>
        <v>0</v>
      </c>
      <c r="AA14" s="539">
        <f>+'IA4'!AE447</f>
        <v>0</v>
      </c>
      <c r="AB14" s="542">
        <f>+'IA4'!AF447</f>
        <v>0</v>
      </c>
      <c r="AC14" s="541">
        <f>+'IA4'!AH447</f>
        <v>0</v>
      </c>
      <c r="AD14" s="539">
        <f>+'IA4'!AI447</f>
        <v>0</v>
      </c>
      <c r="AE14" s="539">
        <f>+'IA4'!AJ447</f>
        <v>0</v>
      </c>
      <c r="AF14" s="539">
        <f>+'IA4'!AK447</f>
        <v>0</v>
      </c>
      <c r="AG14" s="539">
        <f>+'IA4'!AL447</f>
        <v>0</v>
      </c>
      <c r="AH14" s="539">
        <f>+'IA4'!AM447</f>
        <v>0</v>
      </c>
      <c r="AI14" s="539">
        <f>+'IA4'!AN447</f>
        <v>0</v>
      </c>
      <c r="AJ14" s="539">
        <f>+'IA4'!AO447</f>
        <v>0</v>
      </c>
      <c r="AK14" s="539">
        <f>+'IA4'!AP447</f>
        <v>0</v>
      </c>
      <c r="AL14" s="539">
        <f>+'IA4'!AQ447</f>
        <v>0</v>
      </c>
      <c r="AM14" s="539">
        <f>+'IA4'!AR447</f>
        <v>0</v>
      </c>
      <c r="AN14" s="542">
        <f>+'IA4'!AS447</f>
        <v>0</v>
      </c>
      <c r="AO14" s="523"/>
      <c r="AP14" s="714"/>
      <c r="AQ14" s="715"/>
      <c r="AR14" s="520"/>
      <c r="AS14" s="520"/>
      <c r="AT14" s="520"/>
      <c r="AU14" s="520"/>
      <c r="AV14" s="520"/>
      <c r="AW14" s="520"/>
      <c r="AX14" s="520"/>
      <c r="AY14" s="520"/>
      <c r="AZ14" s="520"/>
      <c r="BA14" s="520"/>
      <c r="BB14" s="520"/>
      <c r="BC14" s="520"/>
      <c r="BD14" s="520"/>
    </row>
    <row r="15" spans="1:56" s="519" customFormat="1" ht="14.25" hidden="1" thickBot="1" x14ac:dyDescent="0.3">
      <c r="A15" s="518"/>
      <c r="B15" s="2183" t="str">
        <f>+'INFORMACION GENERAL PROYECTO'!B17</f>
        <v>[BENEFICIARIOS]</v>
      </c>
      <c r="C15" s="2184"/>
      <c r="D15" s="2185"/>
      <c r="E15" s="543">
        <f>+BNF!H447</f>
        <v>0</v>
      </c>
      <c r="F15" s="544">
        <f>+BNF!I447</f>
        <v>0</v>
      </c>
      <c r="G15" s="544">
        <f>+BNF!J447</f>
        <v>0</v>
      </c>
      <c r="H15" s="544">
        <f>+BNF!K447</f>
        <v>0</v>
      </c>
      <c r="I15" s="544">
        <f>+BNF!L447</f>
        <v>0</v>
      </c>
      <c r="J15" s="544">
        <f>+BNF!M447</f>
        <v>0</v>
      </c>
      <c r="K15" s="544">
        <f>+BNF!N447</f>
        <v>0</v>
      </c>
      <c r="L15" s="544">
        <f>+BNF!O447</f>
        <v>0</v>
      </c>
      <c r="M15" s="544">
        <f>+BNF!P447</f>
        <v>0</v>
      </c>
      <c r="N15" s="544">
        <f>+BNF!Q447</f>
        <v>0</v>
      </c>
      <c r="O15" s="544">
        <f>+BNF!R447</f>
        <v>0</v>
      </c>
      <c r="P15" s="545">
        <f>+BNF!S447</f>
        <v>0</v>
      </c>
      <c r="Q15" s="546">
        <f>+BNF!U447</f>
        <v>0</v>
      </c>
      <c r="R15" s="544">
        <f>+BNF!V447</f>
        <v>0</v>
      </c>
      <c r="S15" s="544">
        <f>+BNF!W447</f>
        <v>0</v>
      </c>
      <c r="T15" s="544">
        <f>+BNF!X447</f>
        <v>0</v>
      </c>
      <c r="U15" s="544">
        <f>+BNF!Y447</f>
        <v>0</v>
      </c>
      <c r="V15" s="544">
        <f>+BNF!Z447</f>
        <v>0</v>
      </c>
      <c r="W15" s="544">
        <f>+BNF!AA447</f>
        <v>0</v>
      </c>
      <c r="X15" s="544">
        <f>+BNF!AB447</f>
        <v>0</v>
      </c>
      <c r="Y15" s="544">
        <f>+BNF!AC447</f>
        <v>0</v>
      </c>
      <c r="Z15" s="544">
        <f>+BNF!AD447</f>
        <v>0</v>
      </c>
      <c r="AA15" s="544">
        <f>+BNF!AE447</f>
        <v>0</v>
      </c>
      <c r="AB15" s="547">
        <f>+BNF!AF447</f>
        <v>0</v>
      </c>
      <c r="AC15" s="546">
        <f>+BNF!AH447</f>
        <v>0</v>
      </c>
      <c r="AD15" s="544">
        <f>+BNF!AI447</f>
        <v>0</v>
      </c>
      <c r="AE15" s="544">
        <f>+BNF!AJ447</f>
        <v>0</v>
      </c>
      <c r="AF15" s="544">
        <f>+BNF!AK447</f>
        <v>0</v>
      </c>
      <c r="AG15" s="544">
        <f>+BNF!AL447</f>
        <v>0</v>
      </c>
      <c r="AH15" s="544">
        <f>+BNF!AM447</f>
        <v>0</v>
      </c>
      <c r="AI15" s="544">
        <f>+BNF!AN447</f>
        <v>0</v>
      </c>
      <c r="AJ15" s="544">
        <f>+BNF!AO447</f>
        <v>0</v>
      </c>
      <c r="AK15" s="544">
        <f>+BNF!AP447</f>
        <v>0</v>
      </c>
      <c r="AL15" s="544">
        <f>+BNF!AQ447</f>
        <v>0</v>
      </c>
      <c r="AM15" s="544">
        <f>+BNF!AR447</f>
        <v>0</v>
      </c>
      <c r="AN15" s="547">
        <f>+BNF!AS447</f>
        <v>0</v>
      </c>
      <c r="AO15" s="523"/>
      <c r="AP15" s="714"/>
      <c r="AQ15" s="715"/>
      <c r="AR15" s="520"/>
      <c r="AS15" s="520"/>
      <c r="AT15" s="520"/>
      <c r="AU15" s="520"/>
      <c r="AV15" s="520"/>
      <c r="AW15" s="520"/>
      <c r="AX15" s="520"/>
      <c r="AY15" s="520"/>
      <c r="AZ15" s="520"/>
      <c r="BA15" s="520"/>
      <c r="BB15" s="520"/>
      <c r="BC15" s="520"/>
      <c r="BD15" s="520"/>
    </row>
    <row r="16" spans="1:56" s="296" customFormat="1" ht="15" hidden="1" x14ac:dyDescent="0.25">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516"/>
      <c r="AQ16" s="516"/>
    </row>
    <row r="17" spans="1:43" s="296" customFormat="1" ht="30" customHeight="1" x14ac:dyDescent="0.15">
      <c r="B17" s="2207" t="s">
        <v>777</v>
      </c>
      <c r="C17" s="2207"/>
      <c r="D17" s="2207"/>
      <c r="E17" s="2207"/>
      <c r="F17" s="2207"/>
      <c r="G17" s="2207"/>
      <c r="H17" s="2207"/>
      <c r="I17" s="2207"/>
      <c r="J17" s="2207"/>
    </row>
    <row r="18" spans="1:43" s="296" customFormat="1" ht="15" customHeight="1" thickBot="1" x14ac:dyDescent="0.2">
      <c r="B18" s="302"/>
      <c r="C18" s="302"/>
      <c r="D18" s="302"/>
      <c r="E18" s="302"/>
      <c r="F18" s="302"/>
      <c r="G18" s="302"/>
      <c r="H18" s="302"/>
      <c r="I18" s="302"/>
      <c r="J18" s="302"/>
    </row>
    <row r="19" spans="1:43" s="520" customFormat="1" ht="30" customHeight="1" x14ac:dyDescent="0.15">
      <c r="B19" s="2194" t="s">
        <v>387</v>
      </c>
      <c r="C19" s="2195"/>
      <c r="D19" s="2196"/>
      <c r="E19" s="2208" t="str">
        <f>+'INFORMACION GENERAL PROYECTO'!D6</f>
        <v>[TÍTULO DEL PROYECTO]</v>
      </c>
      <c r="F19" s="2209"/>
      <c r="G19" s="2209"/>
      <c r="H19" s="2209"/>
      <c r="I19" s="2209"/>
      <c r="J19" s="2210"/>
    </row>
    <row r="20" spans="1:43" s="520" customFormat="1" ht="30" customHeight="1" x14ac:dyDescent="0.15">
      <c r="B20" s="2197" t="s">
        <v>388</v>
      </c>
      <c r="C20" s="2198"/>
      <c r="D20" s="2199"/>
      <c r="E20" s="2211" t="str">
        <f>+'INFORMACION GENERAL PROYECTO'!B12</f>
        <v>[INSTITUCIÓN EJECUTORA]</v>
      </c>
      <c r="F20" s="2212"/>
      <c r="G20" s="2212"/>
      <c r="H20" s="2212"/>
      <c r="I20" s="2212"/>
      <c r="J20" s="2213"/>
    </row>
    <row r="21" spans="1:43" s="520" customFormat="1" ht="15" customHeight="1" thickBot="1" x14ac:dyDescent="0.3">
      <c r="B21" s="2200" t="s">
        <v>405</v>
      </c>
      <c r="C21" s="2201"/>
      <c r="D21" s="2202"/>
      <c r="E21" s="2205">
        <f>+'INFORMACION GENERAL PROYECTO'!H7</f>
        <v>0</v>
      </c>
      <c r="F21" s="2206"/>
      <c r="G21" s="2203" t="s">
        <v>391</v>
      </c>
      <c r="H21" s="2204"/>
      <c r="I21" s="2186">
        <f>+'INFORMACION GENERAL PROYECTO'!H24</f>
        <v>28.931506849315067</v>
      </c>
      <c r="J21" s="2187"/>
    </row>
    <row r="22" spans="1:43" s="520" customFormat="1" ht="15" customHeight="1" thickBot="1" x14ac:dyDescent="0.25">
      <c r="A22" s="521"/>
      <c r="B22" s="521"/>
      <c r="C22" s="521"/>
      <c r="D22" s="521"/>
      <c r="E22" s="521"/>
      <c r="F22" s="522"/>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1"/>
      <c r="AP22" s="523"/>
      <c r="AQ22" s="523"/>
    </row>
    <row r="23" spans="1:43" s="520" customFormat="1" ht="45" customHeight="1" x14ac:dyDescent="0.2">
      <c r="A23" s="521"/>
      <c r="B23" s="660" t="s">
        <v>277</v>
      </c>
      <c r="C23" s="661" t="s">
        <v>788</v>
      </c>
      <c r="D23" s="661" t="s">
        <v>838</v>
      </c>
      <c r="E23" s="661" t="s">
        <v>789</v>
      </c>
      <c r="F23" s="662" t="s">
        <v>790</v>
      </c>
      <c r="G23" s="662" t="s">
        <v>791</v>
      </c>
      <c r="H23" s="662" t="s">
        <v>792</v>
      </c>
      <c r="I23" s="662" t="s">
        <v>793</v>
      </c>
      <c r="J23" s="663" t="s">
        <v>794</v>
      </c>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3"/>
      <c r="AQ23" s="523"/>
    </row>
    <row r="24" spans="1:43" s="520" customFormat="1" ht="15" customHeight="1" x14ac:dyDescent="0.2">
      <c r="A24" s="521"/>
      <c r="B24" s="664"/>
      <c r="C24" s="665"/>
      <c r="D24" s="665"/>
      <c r="E24" s="665"/>
      <c r="F24" s="2188" t="s">
        <v>452</v>
      </c>
      <c r="G24" s="2189"/>
      <c r="H24" s="2189"/>
      <c r="I24" s="2189"/>
      <c r="J24" s="2190"/>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523"/>
      <c r="AQ24" s="523"/>
    </row>
    <row r="25" spans="1:43" s="520" customFormat="1" ht="15" customHeight="1" x14ac:dyDescent="0.2">
      <c r="A25" s="521"/>
      <c r="B25" s="666">
        <v>1</v>
      </c>
      <c r="C25" s="667" t="s">
        <v>308</v>
      </c>
      <c r="D25" s="668">
        <v>1</v>
      </c>
      <c r="E25" s="669"/>
      <c r="F25" s="670"/>
      <c r="G25" s="671"/>
      <c r="H25" s="672"/>
      <c r="I25" s="672"/>
      <c r="J25" s="673"/>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3"/>
      <c r="AQ25" s="523"/>
    </row>
    <row r="26" spans="1:43" s="520" customFormat="1" ht="15" customHeight="1" x14ac:dyDescent="0.2">
      <c r="A26" s="521"/>
      <c r="B26" s="666">
        <v>2</v>
      </c>
      <c r="C26" s="667" t="s">
        <v>309</v>
      </c>
      <c r="D26" s="668">
        <v>1</v>
      </c>
      <c r="E26" s="669"/>
      <c r="F26" s="670"/>
      <c r="G26" s="671"/>
      <c r="H26" s="672"/>
      <c r="I26" s="672"/>
      <c r="J26" s="673"/>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3"/>
      <c r="AQ26" s="523"/>
    </row>
    <row r="27" spans="1:43" s="520" customFormat="1" ht="15" customHeight="1" x14ac:dyDescent="0.2">
      <c r="A27" s="521"/>
      <c r="B27" s="666">
        <v>3</v>
      </c>
      <c r="C27" s="667" t="s">
        <v>308</v>
      </c>
      <c r="D27" s="668">
        <v>2</v>
      </c>
      <c r="E27" s="669"/>
      <c r="F27" s="670"/>
      <c r="G27" s="671"/>
      <c r="H27" s="672"/>
      <c r="I27" s="672"/>
      <c r="J27" s="673"/>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523"/>
      <c r="AQ27" s="523"/>
    </row>
    <row r="28" spans="1:43" s="520" customFormat="1" ht="15" customHeight="1" x14ac:dyDescent="0.2">
      <c r="A28" s="521"/>
      <c r="B28" s="666">
        <v>4</v>
      </c>
      <c r="C28" s="667" t="s">
        <v>309</v>
      </c>
      <c r="D28" s="668">
        <v>2</v>
      </c>
      <c r="E28" s="669"/>
      <c r="F28" s="670"/>
      <c r="G28" s="671"/>
      <c r="H28" s="672"/>
      <c r="I28" s="672"/>
      <c r="J28" s="673"/>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3"/>
      <c r="AQ28" s="523"/>
    </row>
    <row r="29" spans="1:43" s="520" customFormat="1" ht="15" customHeight="1" x14ac:dyDescent="0.2">
      <c r="A29" s="521"/>
      <c r="B29" s="666">
        <v>5</v>
      </c>
      <c r="C29" s="667" t="s">
        <v>308</v>
      </c>
      <c r="D29" s="668">
        <v>3</v>
      </c>
      <c r="E29" s="669"/>
      <c r="F29" s="670"/>
      <c r="G29" s="671"/>
      <c r="H29" s="672"/>
      <c r="I29" s="672"/>
      <c r="J29" s="673"/>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3"/>
      <c r="AQ29" s="523"/>
    </row>
    <row r="30" spans="1:43" s="520" customFormat="1" ht="15" customHeight="1" x14ac:dyDescent="0.2">
      <c r="A30" s="521"/>
      <c r="B30" s="666">
        <v>6</v>
      </c>
      <c r="C30" s="667" t="s">
        <v>309</v>
      </c>
      <c r="D30" s="668">
        <v>3</v>
      </c>
      <c r="E30" s="669"/>
      <c r="F30" s="670"/>
      <c r="G30" s="671"/>
      <c r="H30" s="672"/>
      <c r="I30" s="672"/>
      <c r="J30" s="673"/>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3"/>
      <c r="AQ30" s="523"/>
    </row>
    <row r="31" spans="1:43" s="520" customFormat="1" ht="15" customHeight="1" x14ac:dyDescent="0.2">
      <c r="A31" s="521"/>
      <c r="B31" s="666">
        <v>7</v>
      </c>
      <c r="C31" s="667" t="s">
        <v>308</v>
      </c>
      <c r="D31" s="668">
        <v>4</v>
      </c>
      <c r="E31" s="669"/>
      <c r="F31" s="670"/>
      <c r="G31" s="671"/>
      <c r="H31" s="674"/>
      <c r="I31" s="672"/>
      <c r="J31" s="675"/>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3"/>
      <c r="AQ31" s="523"/>
    </row>
    <row r="32" spans="1:43" s="520" customFormat="1" ht="15" customHeight="1" x14ac:dyDescent="0.2">
      <c r="A32" s="521"/>
      <c r="B32" s="666">
        <v>8</v>
      </c>
      <c r="C32" s="667" t="s">
        <v>309</v>
      </c>
      <c r="D32" s="668">
        <v>4</v>
      </c>
      <c r="E32" s="669"/>
      <c r="F32" s="670"/>
      <c r="G32" s="676"/>
      <c r="H32" s="674"/>
      <c r="I32" s="672"/>
      <c r="J32" s="675"/>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3"/>
      <c r="AQ32" s="523"/>
    </row>
    <row r="33" spans="1:43" s="520" customFormat="1" ht="15" customHeight="1" x14ac:dyDescent="0.2">
      <c r="A33" s="521"/>
      <c r="B33" s="666">
        <v>9</v>
      </c>
      <c r="C33" s="667" t="s">
        <v>308</v>
      </c>
      <c r="D33" s="668">
        <v>5</v>
      </c>
      <c r="E33" s="669"/>
      <c r="F33" s="670"/>
      <c r="G33" s="677"/>
      <c r="H33" s="674"/>
      <c r="I33" s="672"/>
      <c r="J33" s="675"/>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3"/>
      <c r="AQ33" s="523"/>
    </row>
    <row r="34" spans="1:43" s="520" customFormat="1" ht="15" customHeight="1" x14ac:dyDescent="0.2">
      <c r="A34" s="521"/>
      <c r="B34" s="666">
        <v>10</v>
      </c>
      <c r="C34" s="667" t="s">
        <v>309</v>
      </c>
      <c r="D34" s="668">
        <v>5</v>
      </c>
      <c r="E34" s="669"/>
      <c r="F34" s="670"/>
      <c r="G34" s="677"/>
      <c r="H34" s="672"/>
      <c r="I34" s="672"/>
      <c r="J34" s="673"/>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3"/>
      <c r="AQ34" s="523"/>
    </row>
    <row r="35" spans="1:43" s="520" customFormat="1" ht="15" customHeight="1" x14ac:dyDescent="0.2">
      <c r="A35" s="521"/>
      <c r="B35" s="666">
        <v>11</v>
      </c>
      <c r="C35" s="667" t="s">
        <v>308</v>
      </c>
      <c r="D35" s="668">
        <v>6</v>
      </c>
      <c r="E35" s="669"/>
      <c r="F35" s="670"/>
      <c r="G35" s="676"/>
      <c r="H35" s="672"/>
      <c r="I35" s="672"/>
      <c r="J35" s="673"/>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3"/>
      <c r="AQ35" s="523"/>
    </row>
    <row r="36" spans="1:43" s="520" customFormat="1" ht="15" customHeight="1" x14ac:dyDescent="0.2">
      <c r="A36" s="521"/>
      <c r="B36" s="666">
        <v>12</v>
      </c>
      <c r="C36" s="667" t="s">
        <v>309</v>
      </c>
      <c r="D36" s="668">
        <v>6</v>
      </c>
      <c r="E36" s="669"/>
      <c r="F36" s="670"/>
      <c r="G36" s="676"/>
      <c r="H36" s="672"/>
      <c r="I36" s="672"/>
      <c r="J36" s="673"/>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3"/>
      <c r="AQ36" s="523"/>
    </row>
    <row r="37" spans="1:43" s="520" customFormat="1" ht="15" hidden="1" customHeight="1" x14ac:dyDescent="0.2">
      <c r="A37" s="521"/>
      <c r="B37" s="678">
        <v>13</v>
      </c>
      <c r="C37" s="667"/>
      <c r="D37" s="668"/>
      <c r="E37" s="669"/>
      <c r="F37" s="670"/>
      <c r="G37" s="676"/>
      <c r="H37" s="672"/>
      <c r="I37" s="672"/>
      <c r="J37" s="673"/>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3"/>
      <c r="AQ37" s="523"/>
    </row>
    <row r="38" spans="1:43" s="520" customFormat="1" ht="15" hidden="1" customHeight="1" x14ac:dyDescent="0.2">
      <c r="A38" s="521"/>
      <c r="B38" s="678">
        <v>14</v>
      </c>
      <c r="C38" s="667"/>
      <c r="D38" s="668"/>
      <c r="E38" s="669"/>
      <c r="F38" s="670"/>
      <c r="G38" s="676"/>
      <c r="H38" s="672"/>
      <c r="I38" s="672"/>
      <c r="J38" s="673"/>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3"/>
      <c r="AQ38" s="523"/>
    </row>
    <row r="39" spans="1:43" s="520" customFormat="1" ht="15" hidden="1" customHeight="1" x14ac:dyDescent="0.2">
      <c r="A39" s="521"/>
      <c r="B39" s="678">
        <v>15</v>
      </c>
      <c r="C39" s="667"/>
      <c r="D39" s="668"/>
      <c r="E39" s="669"/>
      <c r="F39" s="670"/>
      <c r="G39" s="676"/>
      <c r="H39" s="672"/>
      <c r="I39" s="672"/>
      <c r="J39" s="673"/>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3"/>
      <c r="AQ39" s="523"/>
    </row>
    <row r="40" spans="1:43" s="520" customFormat="1" ht="15" hidden="1" customHeight="1" x14ac:dyDescent="0.2">
      <c r="A40" s="521"/>
      <c r="B40" s="678">
        <v>16</v>
      </c>
      <c r="C40" s="667"/>
      <c r="D40" s="668"/>
      <c r="E40" s="669"/>
      <c r="F40" s="670"/>
      <c r="G40" s="676"/>
      <c r="H40" s="672"/>
      <c r="I40" s="672"/>
      <c r="J40" s="673"/>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3"/>
      <c r="AQ40" s="523"/>
    </row>
    <row r="41" spans="1:43" s="520" customFormat="1" ht="15" hidden="1" customHeight="1" x14ac:dyDescent="0.2">
      <c r="A41" s="521"/>
      <c r="B41" s="678">
        <v>17</v>
      </c>
      <c r="C41" s="667"/>
      <c r="D41" s="668"/>
      <c r="E41" s="669"/>
      <c r="F41" s="670"/>
      <c r="G41" s="676"/>
      <c r="H41" s="672"/>
      <c r="I41" s="672"/>
      <c r="J41" s="673"/>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3"/>
      <c r="AQ41" s="523"/>
    </row>
    <row r="42" spans="1:43" s="520" customFormat="1" ht="15" hidden="1" customHeight="1" x14ac:dyDescent="0.2">
      <c r="A42" s="521"/>
      <c r="B42" s="678">
        <v>18</v>
      </c>
      <c r="C42" s="667"/>
      <c r="D42" s="668"/>
      <c r="E42" s="669"/>
      <c r="F42" s="670"/>
      <c r="G42" s="676"/>
      <c r="H42" s="672"/>
      <c r="I42" s="672"/>
      <c r="J42" s="673"/>
      <c r="K42" s="521"/>
      <c r="L42" s="521"/>
      <c r="M42" s="521"/>
      <c r="N42" s="521"/>
      <c r="O42" s="521"/>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21"/>
      <c r="AM42" s="521"/>
      <c r="AN42" s="521"/>
      <c r="AO42" s="521"/>
      <c r="AP42" s="523"/>
      <c r="AQ42" s="523"/>
    </row>
    <row r="43" spans="1:43" s="520" customFormat="1" ht="15" hidden="1" customHeight="1" x14ac:dyDescent="0.2">
      <c r="A43" s="521"/>
      <c r="B43" s="678">
        <v>19</v>
      </c>
      <c r="C43" s="667"/>
      <c r="D43" s="668"/>
      <c r="E43" s="669"/>
      <c r="F43" s="670"/>
      <c r="G43" s="676"/>
      <c r="H43" s="672"/>
      <c r="I43" s="672"/>
      <c r="J43" s="673"/>
      <c r="K43" s="521"/>
      <c r="L43" s="521"/>
      <c r="M43" s="521"/>
      <c r="N43" s="521"/>
      <c r="O43" s="521"/>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21"/>
      <c r="AM43" s="521"/>
      <c r="AN43" s="521"/>
      <c r="AO43" s="521"/>
      <c r="AP43" s="523"/>
      <c r="AQ43" s="523"/>
    </row>
    <row r="44" spans="1:43" s="520" customFormat="1" ht="15" hidden="1" customHeight="1" x14ac:dyDescent="0.2">
      <c r="A44" s="521"/>
      <c r="B44" s="678">
        <v>20</v>
      </c>
      <c r="C44" s="667"/>
      <c r="D44" s="668"/>
      <c r="E44" s="669"/>
      <c r="F44" s="670"/>
      <c r="G44" s="676"/>
      <c r="H44" s="672"/>
      <c r="I44" s="672"/>
      <c r="J44" s="673"/>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3"/>
      <c r="AQ44" s="523"/>
    </row>
    <row r="45" spans="1:43" s="520" customFormat="1" ht="15" hidden="1" customHeight="1" x14ac:dyDescent="0.2">
      <c r="A45" s="521"/>
      <c r="B45" s="678">
        <v>21</v>
      </c>
      <c r="C45" s="667"/>
      <c r="D45" s="668"/>
      <c r="E45" s="669"/>
      <c r="F45" s="670"/>
      <c r="G45" s="676"/>
      <c r="H45" s="672"/>
      <c r="I45" s="672"/>
      <c r="J45" s="673"/>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3"/>
      <c r="AQ45" s="523"/>
    </row>
    <row r="46" spans="1:43" s="520" customFormat="1" ht="15" hidden="1" customHeight="1" x14ac:dyDescent="0.2">
      <c r="A46" s="521"/>
      <c r="B46" s="678">
        <v>22</v>
      </c>
      <c r="C46" s="667"/>
      <c r="D46" s="668"/>
      <c r="E46" s="669"/>
      <c r="F46" s="670"/>
      <c r="G46" s="676"/>
      <c r="H46" s="672"/>
      <c r="I46" s="672"/>
      <c r="J46" s="673"/>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3"/>
      <c r="AQ46" s="523"/>
    </row>
    <row r="47" spans="1:43" s="520" customFormat="1" ht="15" hidden="1" customHeight="1" x14ac:dyDescent="0.2">
      <c r="A47" s="521"/>
      <c r="B47" s="678">
        <v>23</v>
      </c>
      <c r="C47" s="667"/>
      <c r="D47" s="668"/>
      <c r="E47" s="669"/>
      <c r="F47" s="670"/>
      <c r="G47" s="676"/>
      <c r="H47" s="672"/>
      <c r="I47" s="672"/>
      <c r="J47" s="673"/>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3"/>
      <c r="AQ47" s="523"/>
    </row>
    <row r="48" spans="1:43" s="520" customFormat="1" ht="15" hidden="1" customHeight="1" thickBot="1" x14ac:dyDescent="0.25">
      <c r="A48" s="521"/>
      <c r="B48" s="679">
        <v>24</v>
      </c>
      <c r="C48" s="680"/>
      <c r="D48" s="681"/>
      <c r="E48" s="682"/>
      <c r="F48" s="683"/>
      <c r="G48" s="684"/>
      <c r="H48" s="685"/>
      <c r="I48" s="685"/>
      <c r="J48" s="686"/>
      <c r="K48" s="521"/>
      <c r="L48" s="521"/>
      <c r="M48" s="521"/>
      <c r="N48" s="521"/>
      <c r="O48" s="521"/>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21"/>
      <c r="AM48" s="521"/>
      <c r="AN48" s="521"/>
      <c r="AO48" s="521"/>
      <c r="AP48" s="523"/>
      <c r="AQ48" s="523"/>
    </row>
    <row r="49" spans="1:43" s="520" customFormat="1" ht="15" hidden="1" customHeight="1" x14ac:dyDescent="0.2">
      <c r="A49" s="521"/>
      <c r="B49" s="2191" t="s">
        <v>310</v>
      </c>
      <c r="C49" s="2192"/>
      <c r="D49" s="2192"/>
      <c r="E49" s="2193"/>
      <c r="F49" s="687"/>
      <c r="G49" s="688"/>
      <c r="H49" s="689"/>
      <c r="I49" s="689"/>
      <c r="J49" s="689"/>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3"/>
      <c r="AQ49" s="523"/>
    </row>
    <row r="50" spans="1:43" s="520" customFormat="1" ht="15" customHeight="1" x14ac:dyDescent="0.2">
      <c r="A50" s="521"/>
      <c r="B50" s="690" t="s">
        <v>311</v>
      </c>
      <c r="C50" s="691"/>
      <c r="D50" s="691"/>
      <c r="E50" s="692"/>
      <c r="F50" s="693"/>
      <c r="G50" s="694"/>
      <c r="H50" s="695"/>
      <c r="I50" s="695"/>
      <c r="J50" s="695"/>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3"/>
      <c r="AQ50" s="523"/>
    </row>
    <row r="51" spans="1:43" s="520" customFormat="1" ht="15" customHeight="1" x14ac:dyDescent="0.2">
      <c r="A51" s="521"/>
      <c r="B51" s="696"/>
      <c r="C51" s="697"/>
      <c r="D51" s="697"/>
      <c r="E51" s="698"/>
      <c r="F51" s="699"/>
      <c r="G51" s="700"/>
      <c r="H51" s="701"/>
      <c r="I51" s="702"/>
      <c r="J51" s="703"/>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3"/>
      <c r="AQ51" s="523"/>
    </row>
    <row r="52" spans="1:43" s="520" customFormat="1" ht="15" customHeight="1" x14ac:dyDescent="0.2">
      <c r="A52" s="521"/>
      <c r="B52" s="704"/>
      <c r="C52" s="705"/>
      <c r="D52" s="705"/>
      <c r="E52" s="706"/>
      <c r="F52" s="707"/>
      <c r="G52" s="708"/>
      <c r="H52" s="709"/>
      <c r="I52" s="710"/>
      <c r="J52" s="71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521"/>
      <c r="AJ52" s="521"/>
      <c r="AK52" s="521"/>
      <c r="AL52" s="521"/>
      <c r="AM52" s="521"/>
      <c r="AN52" s="521"/>
      <c r="AO52" s="521"/>
      <c r="AP52" s="523"/>
      <c r="AQ52" s="523"/>
    </row>
    <row r="53" spans="1:43" s="296" customFormat="1" ht="15" customHeight="1" x14ac:dyDescent="0.25">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279"/>
      <c r="AQ53" s="279"/>
    </row>
    <row r="54" spans="1:43" s="296" customFormat="1" x14ac:dyDescent="0.15"/>
    <row r="55" spans="1:43" s="296" customFormat="1" x14ac:dyDescent="0.15"/>
    <row r="56" spans="1:43" s="296" customFormat="1" x14ac:dyDescent="0.15"/>
    <row r="57" spans="1:43" s="296" customFormat="1" x14ac:dyDescent="0.15"/>
    <row r="58" spans="1:43" s="296" customFormat="1" x14ac:dyDescent="0.15"/>
    <row r="59" spans="1:43" s="296" customFormat="1" x14ac:dyDescent="0.15"/>
    <row r="60" spans="1:43" s="296" customFormat="1" x14ac:dyDescent="0.15"/>
    <row r="61" spans="1:43" s="296" customFormat="1" x14ac:dyDescent="0.15"/>
    <row r="62" spans="1:43" s="296" customFormat="1" x14ac:dyDescent="0.15"/>
    <row r="63" spans="1:43" s="296" customFormat="1" x14ac:dyDescent="0.15"/>
    <row r="64" spans="1:43" s="296" customFormat="1" x14ac:dyDescent="0.15"/>
    <row r="65" s="296" customFormat="1" x14ac:dyDescent="0.15"/>
    <row r="66" s="296" customFormat="1" x14ac:dyDescent="0.15"/>
    <row r="67" s="296" customFormat="1" x14ac:dyDescent="0.15"/>
    <row r="68" s="296" customFormat="1" x14ac:dyDescent="0.15"/>
    <row r="69" s="296" customFormat="1" x14ac:dyDescent="0.15"/>
    <row r="70" s="296" customFormat="1" x14ac:dyDescent="0.15"/>
    <row r="71" s="296" customFormat="1" x14ac:dyDescent="0.15"/>
    <row r="72" s="296" customFormat="1" x14ac:dyDescent="0.15"/>
    <row r="73" s="296" customFormat="1" x14ac:dyDescent="0.15"/>
    <row r="74" s="296" customFormat="1" x14ac:dyDescent="0.15"/>
    <row r="75" s="296" customFormat="1" x14ac:dyDescent="0.15"/>
    <row r="76" s="296" customFormat="1" x14ac:dyDescent="0.15"/>
    <row r="77" s="296" customFormat="1" x14ac:dyDescent="0.15"/>
    <row r="78" s="296" customFormat="1" x14ac:dyDescent="0.15"/>
  </sheetData>
  <mergeCells count="24">
    <mergeCell ref="I21:J21"/>
    <mergeCell ref="B15:D15"/>
    <mergeCell ref="F24:J24"/>
    <mergeCell ref="B49:E49"/>
    <mergeCell ref="B19:D19"/>
    <mergeCell ref="B20:D20"/>
    <mergeCell ref="B21:D21"/>
    <mergeCell ref="G21:H21"/>
    <mergeCell ref="E21:F21"/>
    <mergeCell ref="B17:J17"/>
    <mergeCell ref="E19:J19"/>
    <mergeCell ref="E20:J20"/>
    <mergeCell ref="E5:P5"/>
    <mergeCell ref="Q5:AB5"/>
    <mergeCell ref="AC5:AN5"/>
    <mergeCell ref="B5:D6"/>
    <mergeCell ref="B9:D9"/>
    <mergeCell ref="B7:D7"/>
    <mergeCell ref="B8:D8"/>
    <mergeCell ref="B10:D10"/>
    <mergeCell ref="B11:D11"/>
    <mergeCell ref="B12:D12"/>
    <mergeCell ref="B13:D13"/>
    <mergeCell ref="B14:D14"/>
  </mergeCells>
  <conditionalFormatting sqref="E7:AN7">
    <cfRule type="cellIs" dxfId="9" priority="1" operator="greaterThan">
      <formula>3</formula>
    </cfRule>
  </conditionalFormatting>
  <pageMargins left="0.59055118110236227" right="0.39370078740157483" top="0.59055118110236227" bottom="0.39370078740157483" header="0.19685039370078741" footer="0.19685039370078741"/>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S37"/>
  <sheetViews>
    <sheetView topLeftCell="A9" zoomScaleNormal="100" workbookViewId="0">
      <pane xSplit="2" ySplit="3" topLeftCell="C12" activePane="bottomRight" state="frozen"/>
      <selection activeCell="A9" sqref="A9"/>
      <selection pane="topRight" activeCell="C9" sqref="C9"/>
      <selection pane="bottomLeft" activeCell="A12" sqref="A12"/>
      <selection pane="bottomRight" activeCell="C12" sqref="C12"/>
    </sheetView>
  </sheetViews>
  <sheetFormatPr baseColWidth="10" defaultColWidth="11.42578125" defaultRowHeight="13.5" x14ac:dyDescent="0.25"/>
  <cols>
    <col min="1" max="1" width="2.7109375" style="249" customWidth="1"/>
    <col min="2" max="2" width="4.7109375" style="249" customWidth="1"/>
    <col min="3" max="3" width="35.7109375" style="249" customWidth="1"/>
    <col min="4" max="43" width="11.7109375" style="249" customWidth="1"/>
    <col min="44" max="16384" width="11.42578125" style="249"/>
  </cols>
  <sheetData>
    <row r="1" spans="2:45" x14ac:dyDescent="0.25">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553"/>
    </row>
    <row r="2" spans="2:45" ht="15" customHeight="1" x14ac:dyDescent="0.25">
      <c r="B2" s="226" t="s">
        <v>49</v>
      </c>
      <c r="C2" s="226"/>
      <c r="D2" s="226"/>
      <c r="E2" s="251"/>
      <c r="F2" s="219"/>
      <c r="G2" s="219"/>
      <c r="H2" s="220"/>
      <c r="I2" s="226"/>
      <c r="J2" s="226" t="s">
        <v>305</v>
      </c>
      <c r="K2" s="226"/>
      <c r="L2" s="304"/>
      <c r="M2" s="304"/>
      <c r="N2" s="304"/>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row>
    <row r="3" spans="2:45" x14ac:dyDescent="0.25">
      <c r="C3" s="194"/>
      <c r="D3" s="201"/>
      <c r="E3" s="201"/>
      <c r="F3" s="244"/>
      <c r="G3" s="244"/>
      <c r="H3" s="245"/>
      <c r="I3" s="245"/>
      <c r="J3" s="245"/>
      <c r="K3" s="245"/>
      <c r="L3" s="245"/>
      <c r="M3" s="245"/>
      <c r="N3" s="245"/>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row>
    <row r="4" spans="2:45" ht="30" customHeight="1" x14ac:dyDescent="0.25">
      <c r="B4" s="2235" t="s">
        <v>779</v>
      </c>
      <c r="C4" s="2235"/>
      <c r="D4" s="2235"/>
      <c r="E4" s="2235"/>
      <c r="F4" s="2235"/>
      <c r="G4" s="2235"/>
      <c r="H4" s="2235"/>
      <c r="I4" s="2235"/>
      <c r="J4" s="2235"/>
      <c r="K4" s="2235"/>
      <c r="L4" s="2235"/>
      <c r="M4" s="2235"/>
      <c r="N4" s="246"/>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row>
    <row r="5" spans="2:45" ht="10.5" customHeight="1" thickBot="1" x14ac:dyDescent="0.3">
      <c r="C5" s="194"/>
      <c r="D5" s="209"/>
      <c r="E5" s="209"/>
      <c r="F5" s="209"/>
      <c r="G5" s="209"/>
      <c r="H5" s="209"/>
      <c r="I5" s="209"/>
      <c r="J5" s="209"/>
      <c r="K5" s="209"/>
      <c r="L5" s="209"/>
      <c r="M5" s="209"/>
      <c r="N5" s="209"/>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row>
    <row r="6" spans="2:45" ht="30" customHeight="1" x14ac:dyDescent="0.25">
      <c r="B6" s="2231" t="s">
        <v>387</v>
      </c>
      <c r="C6" s="2232"/>
      <c r="D6" s="2208" t="str">
        <f>+'INFORMACION GENERAL PROYECTO'!D6</f>
        <v>[TÍTULO DEL PROYECTO]</v>
      </c>
      <c r="E6" s="2209"/>
      <c r="F6" s="2209"/>
      <c r="G6" s="2209"/>
      <c r="H6" s="2209"/>
      <c r="I6" s="2209"/>
      <c r="J6" s="2209"/>
      <c r="K6" s="2209"/>
      <c r="L6" s="2209"/>
      <c r="M6" s="2210"/>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5"/>
    </row>
    <row r="7" spans="2:45" ht="30" customHeight="1" x14ac:dyDescent="0.25">
      <c r="B7" s="2233" t="s">
        <v>388</v>
      </c>
      <c r="C7" s="2234"/>
      <c r="D7" s="2211" t="str">
        <f>+'INFORMACION GENERAL PROYECTO'!B12</f>
        <v>[INSTITUCIÓN EJECUTORA]</v>
      </c>
      <c r="E7" s="2212"/>
      <c r="F7" s="2212"/>
      <c r="G7" s="2212"/>
      <c r="H7" s="2212"/>
      <c r="I7" s="2212"/>
      <c r="J7" s="2212"/>
      <c r="K7" s="2212"/>
      <c r="L7" s="2212"/>
      <c r="M7" s="2213"/>
    </row>
    <row r="8" spans="2:45" ht="15" customHeight="1" thickBot="1" x14ac:dyDescent="0.3">
      <c r="B8" s="2200" t="s">
        <v>405</v>
      </c>
      <c r="C8" s="2202"/>
      <c r="D8" s="2205">
        <f>+'INFORMACION GENERAL PROYECTO'!H7</f>
        <v>0</v>
      </c>
      <c r="E8" s="2238"/>
      <c r="F8" s="2238"/>
      <c r="G8" s="2206"/>
      <c r="H8" s="2236" t="s">
        <v>391</v>
      </c>
      <c r="I8" s="2237"/>
      <c r="J8" s="2186">
        <f>+'INFORMACION GENERAL PROYECTO'!H24</f>
        <v>28.931506849315067</v>
      </c>
      <c r="K8" s="2239"/>
      <c r="L8" s="2239"/>
      <c r="M8" s="2240"/>
    </row>
    <row r="9" spans="2:45" ht="10.5" customHeight="1" thickBot="1" x14ac:dyDescent="0.3"/>
    <row r="10" spans="2:45" x14ac:dyDescent="0.25">
      <c r="B10" s="2222" t="s">
        <v>352</v>
      </c>
      <c r="C10" s="2223"/>
      <c r="D10" s="2216" t="str">
        <f>+'PRESUPUESTO ANALITICO'!G11</f>
        <v>APORTE FONDOEMPLEO</v>
      </c>
      <c r="E10" s="2226"/>
      <c r="F10" s="2226"/>
      <c r="G10" s="2226"/>
      <c r="H10" s="2227"/>
      <c r="I10" s="2216" t="str">
        <f>+'PRESUPUESTO ANALITICO'!H11</f>
        <v>[INSTITUCIÓN EJECUTORA]</v>
      </c>
      <c r="J10" s="2217"/>
      <c r="K10" s="2217"/>
      <c r="L10" s="2217"/>
      <c r="M10" s="2218"/>
      <c r="N10" s="2216" t="str">
        <f>+'PRESUPUESTO ANALITICO'!I11</f>
        <v>[INSTITUCIÓN APORTANTE 1]</v>
      </c>
      <c r="O10" s="2217"/>
      <c r="P10" s="2217"/>
      <c r="Q10" s="2217"/>
      <c r="R10" s="2218"/>
      <c r="S10" s="2216" t="str">
        <f>+'PRESUPUESTO ANALITICO'!J11</f>
        <v>[INSTITUCIÓN APORTANTE 2]</v>
      </c>
      <c r="T10" s="2217"/>
      <c r="U10" s="2217"/>
      <c r="V10" s="2217"/>
      <c r="W10" s="2218"/>
      <c r="X10" s="2217" t="str">
        <f>+'PRESUPUESTO ANALITICO'!K11</f>
        <v>[INSTITUCIÓN APORTANTE 3]</v>
      </c>
      <c r="Y10" s="2217"/>
      <c r="Z10" s="2217"/>
      <c r="AA10" s="2217"/>
      <c r="AB10" s="2217"/>
      <c r="AC10" s="2216" t="str">
        <f>+'PRESUPUESTO ANALITICO'!L11</f>
        <v>[INSTITUCIÓN APORTANTE 4]</v>
      </c>
      <c r="AD10" s="2217"/>
      <c r="AE10" s="2217"/>
      <c r="AF10" s="2217"/>
      <c r="AG10" s="2218"/>
      <c r="AH10" s="2217" t="str">
        <f>+'PRESUPUESTO ANALITICO'!M11</f>
        <v>[BENEFICIARIOS]</v>
      </c>
      <c r="AI10" s="2217"/>
      <c r="AJ10" s="2217"/>
      <c r="AK10" s="2217"/>
      <c r="AL10" s="2217"/>
      <c r="AM10" s="2228" t="s">
        <v>208</v>
      </c>
      <c r="AN10" s="2229"/>
      <c r="AO10" s="2229"/>
      <c r="AP10" s="2229"/>
      <c r="AQ10" s="2230"/>
    </row>
    <row r="11" spans="2:45" ht="21" customHeight="1" x14ac:dyDescent="0.25">
      <c r="B11" s="2224"/>
      <c r="C11" s="2225"/>
      <c r="D11" s="609" t="s">
        <v>236</v>
      </c>
      <c r="E11" s="610" t="s">
        <v>237</v>
      </c>
      <c r="F11" s="610" t="s">
        <v>238</v>
      </c>
      <c r="G11" s="610" t="s">
        <v>208</v>
      </c>
      <c r="H11" s="611" t="s">
        <v>232</v>
      </c>
      <c r="I11" s="609" t="s">
        <v>236</v>
      </c>
      <c r="J11" s="610" t="s">
        <v>237</v>
      </c>
      <c r="K11" s="610" t="s">
        <v>238</v>
      </c>
      <c r="L11" s="610" t="s">
        <v>208</v>
      </c>
      <c r="M11" s="611" t="s">
        <v>232</v>
      </c>
      <c r="N11" s="609" t="s">
        <v>236</v>
      </c>
      <c r="O11" s="610" t="s">
        <v>237</v>
      </c>
      <c r="P11" s="610" t="s">
        <v>238</v>
      </c>
      <c r="Q11" s="610" t="s">
        <v>239</v>
      </c>
      <c r="R11" s="611" t="s">
        <v>232</v>
      </c>
      <c r="S11" s="609" t="s">
        <v>236</v>
      </c>
      <c r="T11" s="610" t="s">
        <v>237</v>
      </c>
      <c r="U11" s="610" t="s">
        <v>238</v>
      </c>
      <c r="V11" s="610" t="s">
        <v>239</v>
      </c>
      <c r="W11" s="611" t="s">
        <v>232</v>
      </c>
      <c r="X11" s="612" t="s">
        <v>236</v>
      </c>
      <c r="Y11" s="610" t="s">
        <v>237</v>
      </c>
      <c r="Z11" s="610" t="s">
        <v>238</v>
      </c>
      <c r="AA11" s="610" t="s">
        <v>239</v>
      </c>
      <c r="AB11" s="613" t="s">
        <v>232</v>
      </c>
      <c r="AC11" s="609" t="s">
        <v>236</v>
      </c>
      <c r="AD11" s="610" t="s">
        <v>237</v>
      </c>
      <c r="AE11" s="610" t="s">
        <v>238</v>
      </c>
      <c r="AF11" s="610" t="s">
        <v>239</v>
      </c>
      <c r="AG11" s="611" t="s">
        <v>232</v>
      </c>
      <c r="AH11" s="612" t="s">
        <v>236</v>
      </c>
      <c r="AI11" s="610" t="s">
        <v>237</v>
      </c>
      <c r="AJ11" s="610" t="s">
        <v>238</v>
      </c>
      <c r="AK11" s="610" t="s">
        <v>239</v>
      </c>
      <c r="AL11" s="613" t="s">
        <v>232</v>
      </c>
      <c r="AM11" s="609" t="s">
        <v>236</v>
      </c>
      <c r="AN11" s="610" t="s">
        <v>237</v>
      </c>
      <c r="AO11" s="610" t="s">
        <v>238</v>
      </c>
      <c r="AP11" s="610" t="s">
        <v>239</v>
      </c>
      <c r="AQ11" s="611" t="s">
        <v>232</v>
      </c>
    </row>
    <row r="12" spans="2:45" x14ac:dyDescent="0.25">
      <c r="B12" s="557">
        <v>1</v>
      </c>
      <c r="C12" s="558">
        <f>+'PRESUPUESTO ANALITICO'!C12</f>
        <v>0</v>
      </c>
      <c r="D12" s="559">
        <f>+FE!T12</f>
        <v>0</v>
      </c>
      <c r="E12" s="560">
        <f>+FE!AG12</f>
        <v>0</v>
      </c>
      <c r="F12" s="560">
        <f>+FE!AT12</f>
        <v>0</v>
      </c>
      <c r="G12" s="561">
        <f>SUM(D12:F12)</f>
        <v>0</v>
      </c>
      <c r="H12" s="562" t="e">
        <f t="shared" ref="H12:H20" si="0">+G12/$G$21*100</f>
        <v>#DIV/0!</v>
      </c>
      <c r="I12" s="559">
        <f>+IE!T12</f>
        <v>0</v>
      </c>
      <c r="J12" s="560">
        <f>+IE!AG12</f>
        <v>0</v>
      </c>
      <c r="K12" s="560">
        <f>+IE!AT12</f>
        <v>0</v>
      </c>
      <c r="L12" s="561">
        <f>SUM(I12:K12)</f>
        <v>0</v>
      </c>
      <c r="M12" s="562" t="e">
        <f>+L12/$L$21*100</f>
        <v>#DIV/0!</v>
      </c>
      <c r="N12" s="559">
        <f>+'IA1'!T12</f>
        <v>0</v>
      </c>
      <c r="O12" s="560">
        <f>+'IA1'!AG12</f>
        <v>0</v>
      </c>
      <c r="P12" s="560">
        <f>+'IA1'!AT12</f>
        <v>0</v>
      </c>
      <c r="Q12" s="561">
        <f>SUM(N12:P12)</f>
        <v>0</v>
      </c>
      <c r="R12" s="562" t="e">
        <f>+Q12/$Q$21*100</f>
        <v>#DIV/0!</v>
      </c>
      <c r="S12" s="559">
        <f>+'IA2'!T12</f>
        <v>0</v>
      </c>
      <c r="T12" s="560">
        <f>+'IA2'!AG12</f>
        <v>0</v>
      </c>
      <c r="U12" s="560">
        <f>+'IA2'!AT12</f>
        <v>0</v>
      </c>
      <c r="V12" s="561">
        <f>SUM(S12:U12)</f>
        <v>0</v>
      </c>
      <c r="W12" s="562" t="e">
        <f>+V12/$V$21*100</f>
        <v>#DIV/0!</v>
      </c>
      <c r="X12" s="563">
        <f>+'IA3'!T12</f>
        <v>0</v>
      </c>
      <c r="Y12" s="560">
        <f>+'IA3'!AG12</f>
        <v>0</v>
      </c>
      <c r="Z12" s="560">
        <f>+'IA3'!AT12</f>
        <v>0</v>
      </c>
      <c r="AA12" s="561">
        <f>SUM(X12:Z12)</f>
        <v>0</v>
      </c>
      <c r="AB12" s="564" t="e">
        <f>+AA12/$AA$21*100</f>
        <v>#DIV/0!</v>
      </c>
      <c r="AC12" s="559">
        <f>+'IA4'!T12</f>
        <v>0</v>
      </c>
      <c r="AD12" s="560">
        <f>+'IA4'!AG12</f>
        <v>0</v>
      </c>
      <c r="AE12" s="560">
        <f>+'IA4'!AT12</f>
        <v>0</v>
      </c>
      <c r="AF12" s="561">
        <f>SUM(AC12:AE12)</f>
        <v>0</v>
      </c>
      <c r="AG12" s="562" t="e">
        <f>+AF12/$AF$21*100</f>
        <v>#DIV/0!</v>
      </c>
      <c r="AH12" s="563">
        <f>+BNF!T12</f>
        <v>0</v>
      </c>
      <c r="AI12" s="560">
        <f>+BNF!AG12</f>
        <v>0</v>
      </c>
      <c r="AJ12" s="560">
        <f>+BNF!AT12</f>
        <v>0</v>
      </c>
      <c r="AK12" s="561">
        <f>SUM(AH12:AJ12)</f>
        <v>0</v>
      </c>
      <c r="AL12" s="564" t="e">
        <f>+AK12/$AK$21*100</f>
        <v>#DIV/0!</v>
      </c>
      <c r="AM12" s="559">
        <f t="shared" ref="AM12:AM20" si="1">+AH12+AC12+X12+S12+N12+I12+D12</f>
        <v>0</v>
      </c>
      <c r="AN12" s="560">
        <f t="shared" ref="AN12:AN20" si="2">+AI12+AD12+Y12+T12+O12+J12+E12</f>
        <v>0</v>
      </c>
      <c r="AO12" s="560">
        <f t="shared" ref="AO12:AO20" si="3">+AJ12+AE12+Z12+U12+P12+K12+F12</f>
        <v>0</v>
      </c>
      <c r="AP12" s="561">
        <f>SUM(AM12:AO12)</f>
        <v>0</v>
      </c>
      <c r="AQ12" s="562" t="e">
        <f t="shared" ref="AQ12:AQ20" si="4">+AP12/$AP$21*100</f>
        <v>#DIV/0!</v>
      </c>
    </row>
    <row r="13" spans="2:45" ht="13.5" customHeight="1" x14ac:dyDescent="0.25">
      <c r="B13" s="565">
        <v>2</v>
      </c>
      <c r="C13" s="566">
        <f>+'PRESUPUESTO ANALITICO'!C106</f>
        <v>0</v>
      </c>
      <c r="D13" s="567">
        <f>+FE!T106</f>
        <v>0</v>
      </c>
      <c r="E13" s="568">
        <f>+FE!AG106</f>
        <v>0</v>
      </c>
      <c r="F13" s="568">
        <f>+FE!AT106</f>
        <v>0</v>
      </c>
      <c r="G13" s="569">
        <f t="shared" ref="G13:G20" si="5">SUM(D13:F13)</f>
        <v>0</v>
      </c>
      <c r="H13" s="570" t="e">
        <f t="shared" si="0"/>
        <v>#DIV/0!</v>
      </c>
      <c r="I13" s="567">
        <f>+IE!T106</f>
        <v>0</v>
      </c>
      <c r="J13" s="568">
        <f>+IE!AG106</f>
        <v>0</v>
      </c>
      <c r="K13" s="568">
        <f>+IE!AT106</f>
        <v>0</v>
      </c>
      <c r="L13" s="569">
        <f>SUM(I13:K13)</f>
        <v>0</v>
      </c>
      <c r="M13" s="570" t="e">
        <f>+L13/$L$21*100</f>
        <v>#DIV/0!</v>
      </c>
      <c r="N13" s="567">
        <f>+'IA1'!T106</f>
        <v>0</v>
      </c>
      <c r="O13" s="568">
        <f>+'IA1'!AG106</f>
        <v>0</v>
      </c>
      <c r="P13" s="568">
        <f>+'IA1'!AT106</f>
        <v>0</v>
      </c>
      <c r="Q13" s="569">
        <f>SUM(N13:P13)</f>
        <v>0</v>
      </c>
      <c r="R13" s="570" t="e">
        <f>+Q13/$Q$21*100</f>
        <v>#DIV/0!</v>
      </c>
      <c r="S13" s="567">
        <f>+'IA2'!T106</f>
        <v>0</v>
      </c>
      <c r="T13" s="568">
        <f>+'IA2'!AG106</f>
        <v>0</v>
      </c>
      <c r="U13" s="568">
        <f>+'IA2'!AT106</f>
        <v>0</v>
      </c>
      <c r="V13" s="569">
        <f>SUM(S13:U13)</f>
        <v>0</v>
      </c>
      <c r="W13" s="570" t="e">
        <f>+V13/$V$21*100</f>
        <v>#DIV/0!</v>
      </c>
      <c r="X13" s="571">
        <f>+'IA3'!T106</f>
        <v>0</v>
      </c>
      <c r="Y13" s="568">
        <f>+'IA3'!AG106</f>
        <v>0</v>
      </c>
      <c r="Z13" s="568">
        <f>+'IA3'!AT106</f>
        <v>0</v>
      </c>
      <c r="AA13" s="569">
        <f>SUM(X13:Z13)</f>
        <v>0</v>
      </c>
      <c r="AB13" s="572" t="e">
        <f>+AA13/$AA$21*100</f>
        <v>#DIV/0!</v>
      </c>
      <c r="AC13" s="567">
        <f>+'IA4'!T106</f>
        <v>0</v>
      </c>
      <c r="AD13" s="568">
        <f>+'IA4'!AG106</f>
        <v>0</v>
      </c>
      <c r="AE13" s="568">
        <f>+'IA4'!AT106</f>
        <v>0</v>
      </c>
      <c r="AF13" s="569">
        <f>SUM(AC13:AE13)</f>
        <v>0</v>
      </c>
      <c r="AG13" s="570" t="e">
        <f>+AF13/$AF$21*100</f>
        <v>#DIV/0!</v>
      </c>
      <c r="AH13" s="571">
        <f>+BNF!T106</f>
        <v>0</v>
      </c>
      <c r="AI13" s="568">
        <f>+BNF!AG106</f>
        <v>0</v>
      </c>
      <c r="AJ13" s="568">
        <f>+BNF!AT106</f>
        <v>0</v>
      </c>
      <c r="AK13" s="569">
        <f>SUM(AH13:AJ13)</f>
        <v>0</v>
      </c>
      <c r="AL13" s="572" t="e">
        <f>+AK13/$AK$21*100</f>
        <v>#DIV/0!</v>
      </c>
      <c r="AM13" s="559">
        <f t="shared" si="1"/>
        <v>0</v>
      </c>
      <c r="AN13" s="560">
        <f t="shared" si="2"/>
        <v>0</v>
      </c>
      <c r="AO13" s="560">
        <f t="shared" si="3"/>
        <v>0</v>
      </c>
      <c r="AP13" s="569">
        <f t="shared" ref="AP13:AP20" si="6">SUM(AM13:AO13)</f>
        <v>0</v>
      </c>
      <c r="AQ13" s="570" t="e">
        <f t="shared" si="4"/>
        <v>#DIV/0!</v>
      </c>
    </row>
    <row r="14" spans="2:45" x14ac:dyDescent="0.25">
      <c r="B14" s="565">
        <v>3</v>
      </c>
      <c r="C14" s="573">
        <f>+'PRESUPUESTO ANALITICO'!C200</f>
        <v>0</v>
      </c>
      <c r="D14" s="567">
        <f>+FE!T200</f>
        <v>0</v>
      </c>
      <c r="E14" s="568">
        <f>+FE!AG200</f>
        <v>0</v>
      </c>
      <c r="F14" s="568">
        <f>+FE!AT200</f>
        <v>0</v>
      </c>
      <c r="G14" s="569">
        <f t="shared" si="5"/>
        <v>0</v>
      </c>
      <c r="H14" s="570" t="e">
        <f t="shared" si="0"/>
        <v>#DIV/0!</v>
      </c>
      <c r="I14" s="567">
        <f>+IE!T200</f>
        <v>0</v>
      </c>
      <c r="J14" s="568">
        <f>+IE!AG200</f>
        <v>0</v>
      </c>
      <c r="K14" s="568">
        <f>+IE!AT200</f>
        <v>0</v>
      </c>
      <c r="L14" s="569">
        <f>SUM(I14:K14)</f>
        <v>0</v>
      </c>
      <c r="M14" s="570" t="e">
        <f>+L14/$L$21*100</f>
        <v>#DIV/0!</v>
      </c>
      <c r="N14" s="567">
        <f>+'IA1'!T200</f>
        <v>0</v>
      </c>
      <c r="O14" s="568">
        <f>+'IA1'!AG200</f>
        <v>0</v>
      </c>
      <c r="P14" s="568">
        <f>+'IA1'!AT200</f>
        <v>0</v>
      </c>
      <c r="Q14" s="569">
        <f>SUM(N14:P14)</f>
        <v>0</v>
      </c>
      <c r="R14" s="570" t="e">
        <f>+Q14/$Q$21*100</f>
        <v>#DIV/0!</v>
      </c>
      <c r="S14" s="567">
        <f>+'IA2'!T200</f>
        <v>0</v>
      </c>
      <c r="T14" s="568">
        <f>+'IA2'!AG200</f>
        <v>0</v>
      </c>
      <c r="U14" s="568">
        <f>+'IA2'!AT200</f>
        <v>0</v>
      </c>
      <c r="V14" s="569">
        <f>SUM(S14:U14)</f>
        <v>0</v>
      </c>
      <c r="W14" s="570" t="e">
        <f>+V14/$V$21*100</f>
        <v>#DIV/0!</v>
      </c>
      <c r="X14" s="571">
        <f>+'IA3'!T200</f>
        <v>0</v>
      </c>
      <c r="Y14" s="568">
        <f>+'IA3'!AG200</f>
        <v>0</v>
      </c>
      <c r="Z14" s="568">
        <f>+'IA3'!AT200</f>
        <v>0</v>
      </c>
      <c r="AA14" s="569">
        <f>SUM(X14:Z14)</f>
        <v>0</v>
      </c>
      <c r="AB14" s="572" t="e">
        <f>+AA14/$AA$21*100</f>
        <v>#DIV/0!</v>
      </c>
      <c r="AC14" s="567">
        <f>+'IA4'!T200</f>
        <v>0</v>
      </c>
      <c r="AD14" s="568">
        <f>+'IA4'!AG200</f>
        <v>0</v>
      </c>
      <c r="AE14" s="568">
        <f>+'IA4'!AT200</f>
        <v>0</v>
      </c>
      <c r="AF14" s="569">
        <f>SUM(AC14:AE14)</f>
        <v>0</v>
      </c>
      <c r="AG14" s="570" t="e">
        <f>+AF14/$AF$21*100</f>
        <v>#DIV/0!</v>
      </c>
      <c r="AH14" s="571">
        <f>+BNF!T200</f>
        <v>0</v>
      </c>
      <c r="AI14" s="568">
        <f>+BNF!AG200</f>
        <v>0</v>
      </c>
      <c r="AJ14" s="568">
        <f>+BNF!AT200</f>
        <v>0</v>
      </c>
      <c r="AK14" s="569">
        <f>SUM(AH14:AJ14)</f>
        <v>0</v>
      </c>
      <c r="AL14" s="572" t="e">
        <f>+AK14/$AK$21*100</f>
        <v>#DIV/0!</v>
      </c>
      <c r="AM14" s="559">
        <f t="shared" si="1"/>
        <v>0</v>
      </c>
      <c r="AN14" s="560">
        <f t="shared" si="2"/>
        <v>0</v>
      </c>
      <c r="AO14" s="560">
        <f t="shared" si="3"/>
        <v>0</v>
      </c>
      <c r="AP14" s="569">
        <f t="shared" si="6"/>
        <v>0</v>
      </c>
      <c r="AQ14" s="570" t="e">
        <f t="shared" si="4"/>
        <v>#DIV/0!</v>
      </c>
    </row>
    <row r="15" spans="2:45" x14ac:dyDescent="0.25">
      <c r="B15" s="565">
        <v>4</v>
      </c>
      <c r="C15" s="566">
        <f>+'PRESUPUESTO ANALITICO'!C294</f>
        <v>0</v>
      </c>
      <c r="D15" s="567">
        <f>+FE!T294</f>
        <v>0</v>
      </c>
      <c r="E15" s="568">
        <f>+FE!AG294</f>
        <v>0</v>
      </c>
      <c r="F15" s="568">
        <f>+FE!AT294</f>
        <v>0</v>
      </c>
      <c r="G15" s="569">
        <f t="shared" si="5"/>
        <v>0</v>
      </c>
      <c r="H15" s="570" t="e">
        <f t="shared" si="0"/>
        <v>#DIV/0!</v>
      </c>
      <c r="I15" s="567">
        <f>+IE!T294</f>
        <v>0</v>
      </c>
      <c r="J15" s="568">
        <f>+IE!AG294</f>
        <v>0</v>
      </c>
      <c r="K15" s="568">
        <f>+IE!AT294</f>
        <v>0</v>
      </c>
      <c r="L15" s="569">
        <f>SUM(I15:K15)</f>
        <v>0</v>
      </c>
      <c r="M15" s="570" t="e">
        <f>+L15/$L$21*100</f>
        <v>#DIV/0!</v>
      </c>
      <c r="N15" s="567">
        <f>+'IA1'!T294</f>
        <v>0</v>
      </c>
      <c r="O15" s="568">
        <f>+'IA1'!AG294</f>
        <v>0</v>
      </c>
      <c r="P15" s="568">
        <f>+'IA1'!AT294</f>
        <v>0</v>
      </c>
      <c r="Q15" s="569">
        <f>SUM(N15:P15)</f>
        <v>0</v>
      </c>
      <c r="R15" s="570" t="e">
        <f>+Q15/$Q$21*100</f>
        <v>#DIV/0!</v>
      </c>
      <c r="S15" s="567">
        <f>+'IA2'!T294</f>
        <v>0</v>
      </c>
      <c r="T15" s="568">
        <f>+'IA2'!AG294</f>
        <v>0</v>
      </c>
      <c r="U15" s="568">
        <f>+'IA2'!AT294</f>
        <v>0</v>
      </c>
      <c r="V15" s="569">
        <f>SUM(S15:U15)</f>
        <v>0</v>
      </c>
      <c r="W15" s="570" t="e">
        <f>+V15/$V$21*100</f>
        <v>#DIV/0!</v>
      </c>
      <c r="X15" s="571">
        <f>+'IA3'!T294</f>
        <v>0</v>
      </c>
      <c r="Y15" s="568">
        <f>+'IA3'!AG294</f>
        <v>0</v>
      </c>
      <c r="Z15" s="568">
        <f>+'IA3'!AT294</f>
        <v>0</v>
      </c>
      <c r="AA15" s="569">
        <f>SUM(X15:Z15)</f>
        <v>0</v>
      </c>
      <c r="AB15" s="572" t="e">
        <f>+AA15/$AA$21*100</f>
        <v>#DIV/0!</v>
      </c>
      <c r="AC15" s="567">
        <f>+'IA4'!T294</f>
        <v>0</v>
      </c>
      <c r="AD15" s="568">
        <f>+'IA4'!AG294</f>
        <v>0</v>
      </c>
      <c r="AE15" s="568">
        <f>+'IA4'!AT294</f>
        <v>0</v>
      </c>
      <c r="AF15" s="569">
        <f>SUM(AC15:AE15)</f>
        <v>0</v>
      </c>
      <c r="AG15" s="570" t="e">
        <f>+AF15/$AF$21*100</f>
        <v>#DIV/0!</v>
      </c>
      <c r="AH15" s="571">
        <f>+BNF!T294</f>
        <v>0</v>
      </c>
      <c r="AI15" s="568">
        <f>+BNF!AG294</f>
        <v>0</v>
      </c>
      <c r="AJ15" s="568">
        <f>+BNF!AT294</f>
        <v>0</v>
      </c>
      <c r="AK15" s="569">
        <f>SUM(AH15:AJ15)</f>
        <v>0</v>
      </c>
      <c r="AL15" s="572" t="e">
        <f>+AK15/$AK$21*100</f>
        <v>#DIV/0!</v>
      </c>
      <c r="AM15" s="559">
        <f t="shared" si="1"/>
        <v>0</v>
      </c>
      <c r="AN15" s="560">
        <f t="shared" si="2"/>
        <v>0</v>
      </c>
      <c r="AO15" s="560">
        <f t="shared" si="3"/>
        <v>0</v>
      </c>
      <c r="AP15" s="569">
        <f t="shared" si="6"/>
        <v>0</v>
      </c>
      <c r="AQ15" s="570" t="e">
        <f t="shared" si="4"/>
        <v>#DIV/0!</v>
      </c>
      <c r="AR15" s="574"/>
      <c r="AS15" s="574"/>
    </row>
    <row r="16" spans="2:45" x14ac:dyDescent="0.25">
      <c r="B16" s="565">
        <v>6</v>
      </c>
      <c r="C16" s="566" t="str">
        <f>+'PRESUPUESTO ANALITICO'!C388</f>
        <v>MANEJO DEL PROYECTO</v>
      </c>
      <c r="D16" s="567">
        <f>+FE!T388</f>
        <v>0</v>
      </c>
      <c r="E16" s="568">
        <f>+FE!AG388</f>
        <v>0</v>
      </c>
      <c r="F16" s="568">
        <f>+FE!AT388</f>
        <v>0</v>
      </c>
      <c r="G16" s="569">
        <f>SUM(D16:F16)</f>
        <v>0</v>
      </c>
      <c r="H16" s="570" t="e">
        <f t="shared" si="0"/>
        <v>#DIV/0!</v>
      </c>
      <c r="I16" s="567">
        <f>+IE!T388</f>
        <v>0</v>
      </c>
      <c r="J16" s="568">
        <f>+IE!AG388</f>
        <v>0</v>
      </c>
      <c r="K16" s="568">
        <f>+IE!AT388</f>
        <v>0</v>
      </c>
      <c r="L16" s="569">
        <f>SUM(I16:K16)</f>
        <v>0</v>
      </c>
      <c r="M16" s="570" t="e">
        <f>+L16/$L$21*100</f>
        <v>#DIV/0!</v>
      </c>
      <c r="N16" s="567">
        <f>+'IA1'!T388</f>
        <v>0</v>
      </c>
      <c r="O16" s="568">
        <f>+'IA1'!AG388</f>
        <v>0</v>
      </c>
      <c r="P16" s="568">
        <f>+'IA1'!AT388</f>
        <v>0</v>
      </c>
      <c r="Q16" s="569">
        <f>SUM(N16:P16)</f>
        <v>0</v>
      </c>
      <c r="R16" s="570" t="e">
        <f>+Q16/$Q$21*100</f>
        <v>#DIV/0!</v>
      </c>
      <c r="S16" s="567">
        <f>+'IA2'!T388</f>
        <v>0</v>
      </c>
      <c r="T16" s="568">
        <f>+'IA2'!AG388</f>
        <v>0</v>
      </c>
      <c r="U16" s="568">
        <f>+'IA1'!AT388</f>
        <v>0</v>
      </c>
      <c r="V16" s="569">
        <f>SUM(S16:U16)</f>
        <v>0</v>
      </c>
      <c r="W16" s="570" t="e">
        <f>+V16/$V$21*100</f>
        <v>#DIV/0!</v>
      </c>
      <c r="X16" s="571">
        <f>+'IA3'!T388</f>
        <v>0</v>
      </c>
      <c r="Y16" s="568">
        <f>+'IA3'!AG388</f>
        <v>0</v>
      </c>
      <c r="Z16" s="568">
        <f>+'IA3'!AT388</f>
        <v>0</v>
      </c>
      <c r="AA16" s="569">
        <f>SUM(X16:Z16)</f>
        <v>0</v>
      </c>
      <c r="AB16" s="572" t="e">
        <f>+AA16/$AA$21*100</f>
        <v>#DIV/0!</v>
      </c>
      <c r="AC16" s="567">
        <f>+'IA4'!T388</f>
        <v>0</v>
      </c>
      <c r="AD16" s="568">
        <f>+'IA4'!AG388</f>
        <v>0</v>
      </c>
      <c r="AE16" s="568">
        <f>+'IA4'!AT388</f>
        <v>0</v>
      </c>
      <c r="AF16" s="569">
        <f>SUM(AC16:AE16)</f>
        <v>0</v>
      </c>
      <c r="AG16" s="570" t="e">
        <f>+AF16/$AF$21*100</f>
        <v>#DIV/0!</v>
      </c>
      <c r="AH16" s="571">
        <f>+BNF!T388</f>
        <v>0</v>
      </c>
      <c r="AI16" s="568">
        <f>+BNF!AG388</f>
        <v>0</v>
      </c>
      <c r="AJ16" s="568">
        <f>+BNF!AT388</f>
        <v>0</v>
      </c>
      <c r="AK16" s="569">
        <f>SUM(AH16:AJ16)</f>
        <v>0</v>
      </c>
      <c r="AL16" s="572" t="e">
        <f>+AK16/$AK$21*100</f>
        <v>#DIV/0!</v>
      </c>
      <c r="AM16" s="559">
        <f t="shared" si="1"/>
        <v>0</v>
      </c>
      <c r="AN16" s="560">
        <f t="shared" si="2"/>
        <v>0</v>
      </c>
      <c r="AO16" s="560">
        <f t="shared" si="3"/>
        <v>0</v>
      </c>
      <c r="AP16" s="569">
        <f t="shared" si="6"/>
        <v>0</v>
      </c>
      <c r="AQ16" s="570" t="e">
        <f t="shared" si="4"/>
        <v>#DIV/0!</v>
      </c>
    </row>
    <row r="17" spans="2:43" x14ac:dyDescent="0.25">
      <c r="B17" s="565"/>
      <c r="C17" s="575" t="str">
        <f>+'PRESUPUESTO ANALITICO'!C401</f>
        <v>Gastos administrativos del proyecto</v>
      </c>
      <c r="D17" s="567">
        <f>+FE!T442</f>
        <v>0</v>
      </c>
      <c r="E17" s="568">
        <f>+FE!AG442</f>
        <v>0</v>
      </c>
      <c r="F17" s="568">
        <f>+FE!AT442</f>
        <v>0</v>
      </c>
      <c r="G17" s="569">
        <f t="shared" si="5"/>
        <v>0</v>
      </c>
      <c r="H17" s="570" t="e">
        <f t="shared" si="0"/>
        <v>#DIV/0!</v>
      </c>
      <c r="I17" s="567"/>
      <c r="J17" s="568"/>
      <c r="K17" s="568"/>
      <c r="L17" s="569"/>
      <c r="M17" s="570"/>
      <c r="N17" s="567"/>
      <c r="O17" s="568"/>
      <c r="P17" s="568"/>
      <c r="Q17" s="569"/>
      <c r="R17" s="570"/>
      <c r="S17" s="567"/>
      <c r="T17" s="568"/>
      <c r="U17" s="568"/>
      <c r="V17" s="569"/>
      <c r="W17" s="570"/>
      <c r="X17" s="571"/>
      <c r="Y17" s="568"/>
      <c r="Z17" s="568"/>
      <c r="AA17" s="569"/>
      <c r="AB17" s="572"/>
      <c r="AC17" s="567"/>
      <c r="AD17" s="568"/>
      <c r="AE17" s="568"/>
      <c r="AF17" s="569"/>
      <c r="AG17" s="570"/>
      <c r="AH17" s="571"/>
      <c r="AI17" s="568"/>
      <c r="AJ17" s="568"/>
      <c r="AK17" s="569"/>
      <c r="AL17" s="572"/>
      <c r="AM17" s="559">
        <f t="shared" si="1"/>
        <v>0</v>
      </c>
      <c r="AN17" s="560">
        <f t="shared" si="2"/>
        <v>0</v>
      </c>
      <c r="AO17" s="560">
        <f t="shared" si="3"/>
        <v>0</v>
      </c>
      <c r="AP17" s="569">
        <f t="shared" si="6"/>
        <v>0</v>
      </c>
      <c r="AQ17" s="570" t="e">
        <f t="shared" si="4"/>
        <v>#DIV/0!</v>
      </c>
    </row>
    <row r="18" spans="2:43" x14ac:dyDescent="0.25">
      <c r="B18" s="565"/>
      <c r="C18" s="575" t="str">
        <f>+'PRESUPUESTO ANALITICO'!C402</f>
        <v>Línea de base y evaluaciones del proyecto</v>
      </c>
      <c r="D18" s="567"/>
      <c r="E18" s="568"/>
      <c r="F18" s="568"/>
      <c r="G18" s="569">
        <f>+FE!G443</f>
        <v>0</v>
      </c>
      <c r="H18" s="570" t="e">
        <f t="shared" si="0"/>
        <v>#DIV/0!</v>
      </c>
      <c r="I18" s="567"/>
      <c r="J18" s="568"/>
      <c r="K18" s="568"/>
      <c r="L18" s="569"/>
      <c r="M18" s="570"/>
      <c r="N18" s="567"/>
      <c r="O18" s="568"/>
      <c r="P18" s="568"/>
      <c r="Q18" s="569"/>
      <c r="R18" s="570"/>
      <c r="S18" s="567"/>
      <c r="T18" s="568"/>
      <c r="U18" s="568"/>
      <c r="V18" s="569"/>
      <c r="W18" s="570"/>
      <c r="X18" s="571"/>
      <c r="Y18" s="568"/>
      <c r="Z18" s="568"/>
      <c r="AA18" s="569"/>
      <c r="AB18" s="572"/>
      <c r="AC18" s="567"/>
      <c r="AD18" s="568"/>
      <c r="AE18" s="568"/>
      <c r="AF18" s="569"/>
      <c r="AG18" s="570"/>
      <c r="AH18" s="571"/>
      <c r="AI18" s="568"/>
      <c r="AJ18" s="568"/>
      <c r="AK18" s="569"/>
      <c r="AL18" s="572"/>
      <c r="AM18" s="559">
        <f t="shared" si="1"/>
        <v>0</v>
      </c>
      <c r="AN18" s="560">
        <f t="shared" si="2"/>
        <v>0</v>
      </c>
      <c r="AO18" s="560">
        <f t="shared" si="3"/>
        <v>0</v>
      </c>
      <c r="AP18" s="569">
        <f>+G18</f>
        <v>0</v>
      </c>
      <c r="AQ18" s="570" t="e">
        <f t="shared" si="4"/>
        <v>#DIV/0!</v>
      </c>
    </row>
    <row r="19" spans="2:43" x14ac:dyDescent="0.25">
      <c r="B19" s="565"/>
      <c r="C19" s="575" t="str">
        <f>+'PRESUPUESTO ANALITICO'!C403</f>
        <v>Imprevistos</v>
      </c>
      <c r="D19" s="567">
        <f>+FE!T444</f>
        <v>0</v>
      </c>
      <c r="E19" s="568">
        <f>+FE!AG444</f>
        <v>0</v>
      </c>
      <c r="F19" s="568">
        <f>+FE!AT444</f>
        <v>0</v>
      </c>
      <c r="G19" s="569">
        <f t="shared" si="5"/>
        <v>0</v>
      </c>
      <c r="H19" s="570" t="e">
        <f t="shared" si="0"/>
        <v>#DIV/0!</v>
      </c>
      <c r="I19" s="567"/>
      <c r="J19" s="568"/>
      <c r="K19" s="568"/>
      <c r="L19" s="569"/>
      <c r="M19" s="570"/>
      <c r="N19" s="567"/>
      <c r="O19" s="568"/>
      <c r="P19" s="568"/>
      <c r="Q19" s="569"/>
      <c r="R19" s="570"/>
      <c r="S19" s="567"/>
      <c r="T19" s="568"/>
      <c r="U19" s="568"/>
      <c r="V19" s="569"/>
      <c r="W19" s="570"/>
      <c r="X19" s="571"/>
      <c r="Y19" s="568"/>
      <c r="Z19" s="568"/>
      <c r="AA19" s="569"/>
      <c r="AB19" s="572"/>
      <c r="AC19" s="567"/>
      <c r="AD19" s="568"/>
      <c r="AE19" s="568"/>
      <c r="AF19" s="569"/>
      <c r="AG19" s="570"/>
      <c r="AH19" s="571"/>
      <c r="AI19" s="568"/>
      <c r="AJ19" s="568"/>
      <c r="AK19" s="569"/>
      <c r="AL19" s="572"/>
      <c r="AM19" s="559">
        <f t="shared" si="1"/>
        <v>0</v>
      </c>
      <c r="AN19" s="560">
        <f t="shared" si="2"/>
        <v>0</v>
      </c>
      <c r="AO19" s="560">
        <f t="shared" si="3"/>
        <v>0</v>
      </c>
      <c r="AP19" s="576">
        <f t="shared" si="6"/>
        <v>0</v>
      </c>
      <c r="AQ19" s="577" t="e">
        <f t="shared" si="4"/>
        <v>#DIV/0!</v>
      </c>
    </row>
    <row r="20" spans="2:43" x14ac:dyDescent="0.25">
      <c r="B20" s="556"/>
      <c r="C20" s="578" t="str">
        <f>+'PRESUPUESTO ANALITICO'!C404</f>
        <v>Supervisión interna</v>
      </c>
      <c r="D20" s="579">
        <f>+FE!T445</f>
        <v>0</v>
      </c>
      <c r="E20" s="580">
        <f>+FE!AG445</f>
        <v>0</v>
      </c>
      <c r="F20" s="580">
        <f>+FE!AT445</f>
        <v>0</v>
      </c>
      <c r="G20" s="581">
        <f t="shared" si="5"/>
        <v>0</v>
      </c>
      <c r="H20" s="582" t="e">
        <f t="shared" si="0"/>
        <v>#DIV/0!</v>
      </c>
      <c r="I20" s="579"/>
      <c r="J20" s="580"/>
      <c r="K20" s="580"/>
      <c r="L20" s="581"/>
      <c r="M20" s="582"/>
      <c r="N20" s="579"/>
      <c r="O20" s="580"/>
      <c r="P20" s="580"/>
      <c r="Q20" s="581"/>
      <c r="R20" s="582"/>
      <c r="S20" s="579"/>
      <c r="T20" s="580"/>
      <c r="U20" s="580"/>
      <c r="V20" s="581"/>
      <c r="W20" s="582"/>
      <c r="X20" s="583"/>
      <c r="Y20" s="580"/>
      <c r="Z20" s="580"/>
      <c r="AA20" s="581"/>
      <c r="AB20" s="584"/>
      <c r="AC20" s="579"/>
      <c r="AD20" s="580"/>
      <c r="AE20" s="580"/>
      <c r="AF20" s="581"/>
      <c r="AG20" s="582"/>
      <c r="AH20" s="583"/>
      <c r="AI20" s="580"/>
      <c r="AJ20" s="580"/>
      <c r="AK20" s="581"/>
      <c r="AL20" s="584"/>
      <c r="AM20" s="559">
        <f t="shared" si="1"/>
        <v>0</v>
      </c>
      <c r="AN20" s="560">
        <f t="shared" si="2"/>
        <v>0</v>
      </c>
      <c r="AO20" s="560">
        <f t="shared" si="3"/>
        <v>0</v>
      </c>
      <c r="AP20" s="576">
        <f t="shared" si="6"/>
        <v>0</v>
      </c>
      <c r="AQ20" s="577" t="e">
        <f t="shared" si="4"/>
        <v>#DIV/0!</v>
      </c>
    </row>
    <row r="21" spans="2:43" ht="14.25" thickBot="1" x14ac:dyDescent="0.3">
      <c r="B21" s="585"/>
      <c r="C21" s="614" t="s">
        <v>208</v>
      </c>
      <c r="D21" s="615">
        <f t="shared" ref="D21:AQ21" si="7">SUM(D12:D20)</f>
        <v>0</v>
      </c>
      <c r="E21" s="586">
        <f t="shared" si="7"/>
        <v>0</v>
      </c>
      <c r="F21" s="586">
        <f t="shared" si="7"/>
        <v>0</v>
      </c>
      <c r="G21" s="586">
        <f t="shared" si="7"/>
        <v>0</v>
      </c>
      <c r="H21" s="587" t="e">
        <f t="shared" si="7"/>
        <v>#DIV/0!</v>
      </c>
      <c r="I21" s="615">
        <f t="shared" si="7"/>
        <v>0</v>
      </c>
      <c r="J21" s="586">
        <f t="shared" si="7"/>
        <v>0</v>
      </c>
      <c r="K21" s="586">
        <f t="shared" si="7"/>
        <v>0</v>
      </c>
      <c r="L21" s="586">
        <f t="shared" si="7"/>
        <v>0</v>
      </c>
      <c r="M21" s="587" t="e">
        <f t="shared" si="7"/>
        <v>#DIV/0!</v>
      </c>
      <c r="N21" s="615">
        <f t="shared" si="7"/>
        <v>0</v>
      </c>
      <c r="O21" s="586">
        <f t="shared" si="7"/>
        <v>0</v>
      </c>
      <c r="P21" s="586">
        <f t="shared" si="7"/>
        <v>0</v>
      </c>
      <c r="Q21" s="586">
        <f t="shared" si="7"/>
        <v>0</v>
      </c>
      <c r="R21" s="587" t="e">
        <f t="shared" si="7"/>
        <v>#DIV/0!</v>
      </c>
      <c r="S21" s="615">
        <f t="shared" si="7"/>
        <v>0</v>
      </c>
      <c r="T21" s="586">
        <f t="shared" si="7"/>
        <v>0</v>
      </c>
      <c r="U21" s="586">
        <f t="shared" si="7"/>
        <v>0</v>
      </c>
      <c r="V21" s="586">
        <f t="shared" si="7"/>
        <v>0</v>
      </c>
      <c r="W21" s="587" t="e">
        <f t="shared" si="7"/>
        <v>#DIV/0!</v>
      </c>
      <c r="X21" s="616">
        <f t="shared" si="7"/>
        <v>0</v>
      </c>
      <c r="Y21" s="586">
        <f t="shared" si="7"/>
        <v>0</v>
      </c>
      <c r="Z21" s="586">
        <f t="shared" si="7"/>
        <v>0</v>
      </c>
      <c r="AA21" s="586">
        <f t="shared" si="7"/>
        <v>0</v>
      </c>
      <c r="AB21" s="588" t="e">
        <f t="shared" si="7"/>
        <v>#DIV/0!</v>
      </c>
      <c r="AC21" s="615">
        <f t="shared" si="7"/>
        <v>0</v>
      </c>
      <c r="AD21" s="586">
        <f t="shared" si="7"/>
        <v>0</v>
      </c>
      <c r="AE21" s="586">
        <f t="shared" si="7"/>
        <v>0</v>
      </c>
      <c r="AF21" s="586">
        <f t="shared" si="7"/>
        <v>0</v>
      </c>
      <c r="AG21" s="587" t="e">
        <f t="shared" si="7"/>
        <v>#DIV/0!</v>
      </c>
      <c r="AH21" s="616">
        <f t="shared" si="7"/>
        <v>0</v>
      </c>
      <c r="AI21" s="586">
        <f t="shared" si="7"/>
        <v>0</v>
      </c>
      <c r="AJ21" s="586">
        <f t="shared" si="7"/>
        <v>0</v>
      </c>
      <c r="AK21" s="586">
        <f t="shared" si="7"/>
        <v>0</v>
      </c>
      <c r="AL21" s="588" t="e">
        <f t="shared" si="7"/>
        <v>#DIV/0!</v>
      </c>
      <c r="AM21" s="615">
        <f t="shared" si="7"/>
        <v>0</v>
      </c>
      <c r="AN21" s="586">
        <f t="shared" si="7"/>
        <v>0</v>
      </c>
      <c r="AO21" s="586">
        <f t="shared" si="7"/>
        <v>0</v>
      </c>
      <c r="AP21" s="586">
        <f t="shared" si="7"/>
        <v>0</v>
      </c>
      <c r="AQ21" s="587" t="e">
        <f t="shared" si="7"/>
        <v>#DIV/0!</v>
      </c>
    </row>
    <row r="22" spans="2:43" x14ac:dyDescent="0.25">
      <c r="L22" s="574"/>
      <c r="M22" s="574"/>
    </row>
    <row r="23" spans="2:43" x14ac:dyDescent="0.25">
      <c r="G23" s="574"/>
      <c r="H23" s="574"/>
      <c r="L23" s="574"/>
      <c r="M23" s="574"/>
      <c r="AK23" s="574"/>
      <c r="AL23" s="574"/>
      <c r="AP23" s="574"/>
      <c r="AQ23" s="574"/>
    </row>
    <row r="24" spans="2:43" ht="15.75" x14ac:dyDescent="0.25">
      <c r="C24" s="589" t="s">
        <v>266</v>
      </c>
      <c r="D24" s="194"/>
      <c r="E24" s="194"/>
      <c r="F24" s="194"/>
      <c r="G24" s="248"/>
      <c r="H24" s="248"/>
      <c r="I24" s="194"/>
      <c r="J24" s="194"/>
      <c r="K24" s="194"/>
      <c r="L24" s="248"/>
      <c r="M24" s="574"/>
      <c r="AK24" s="574"/>
      <c r="AL24" s="574"/>
      <c r="AP24" s="574"/>
      <c r="AQ24" s="574"/>
    </row>
    <row r="25" spans="2:43" ht="14.25" thickBot="1" x14ac:dyDescent="0.3">
      <c r="C25" s="194"/>
      <c r="D25" s="194"/>
      <c r="E25" s="194"/>
      <c r="F25" s="248"/>
      <c r="G25" s="248"/>
      <c r="H25" s="248"/>
      <c r="I25" s="194"/>
      <c r="J25" s="194"/>
      <c r="K25" s="194"/>
      <c r="L25" s="248"/>
      <c r="M25" s="574"/>
    </row>
    <row r="26" spans="2:43" ht="12" customHeight="1" x14ac:dyDescent="0.25">
      <c r="D26" s="2214" t="s">
        <v>208</v>
      </c>
      <c r="E26" s="2219" t="s">
        <v>48</v>
      </c>
      <c r="F26" s="2220"/>
      <c r="G26" s="2220"/>
      <c r="H26" s="2220"/>
      <c r="I26" s="2220"/>
      <c r="J26" s="2220"/>
      <c r="K26" s="2221"/>
      <c r="L26" s="590"/>
      <c r="M26" s="591"/>
    </row>
    <row r="27" spans="2:43" ht="42.75" customHeight="1" thickBot="1" x14ac:dyDescent="0.3">
      <c r="D27" s="2215"/>
      <c r="E27" s="617" t="str">
        <f>+'PRESUPUESTO ANALITICO'!G11</f>
        <v>APORTE FONDOEMPLEO</v>
      </c>
      <c r="F27" s="617" t="str">
        <f>+'PRESUPUESTO ANALITICO'!H11</f>
        <v>[INSTITUCIÓN EJECUTORA]</v>
      </c>
      <c r="G27" s="617" t="str">
        <f>+'PRESUPUESTO ANALITICO'!I11</f>
        <v>[INSTITUCIÓN APORTANTE 1]</v>
      </c>
      <c r="H27" s="617" t="str">
        <f>+'PRESUPUESTO ANALITICO'!J11</f>
        <v>[INSTITUCIÓN APORTANTE 2]</v>
      </c>
      <c r="I27" s="617" t="str">
        <f>+'PRESUPUESTO ANALITICO'!K11</f>
        <v>[INSTITUCIÓN APORTANTE 3]</v>
      </c>
      <c r="J27" s="617" t="str">
        <f>+'PRESUPUESTO ANALITICO'!L11</f>
        <v>[INSTITUCIÓN APORTANTE 4]</v>
      </c>
      <c r="K27" s="618" t="str">
        <f>+'PRESUPUESTO ANALITICO'!M11</f>
        <v>[BENEFICIARIOS]</v>
      </c>
      <c r="L27" s="592"/>
      <c r="N27" s="591"/>
    </row>
    <row r="28" spans="2:43" x14ac:dyDescent="0.25">
      <c r="C28" s="619" t="s">
        <v>199</v>
      </c>
      <c r="D28" s="593">
        <f>+'FORMATO COSTEO C1'!G500</f>
        <v>0</v>
      </c>
      <c r="E28" s="594">
        <f>+'FORMATO COSTEO C1'!H500</f>
        <v>0</v>
      </c>
      <c r="F28" s="594">
        <f>+'FORMATO COSTEO C1'!I500</f>
        <v>0</v>
      </c>
      <c r="G28" s="594">
        <f>+'FORMATO COSTEO C1'!L500</f>
        <v>0</v>
      </c>
      <c r="H28" s="594">
        <f>+'FORMATO COSTEO C1'!O500</f>
        <v>0</v>
      </c>
      <c r="I28" s="594">
        <f>+'FORMATO COSTEO C1'!R500</f>
        <v>0</v>
      </c>
      <c r="J28" s="594">
        <f>+'FORMATO COSTEO C1'!U500</f>
        <v>0</v>
      </c>
      <c r="K28" s="595">
        <f>+'FORMATO COSTEO C1'!X500</f>
        <v>0</v>
      </c>
      <c r="L28" s="596"/>
      <c r="M28" s="597"/>
      <c r="N28" s="598"/>
    </row>
    <row r="29" spans="2:43" x14ac:dyDescent="0.25">
      <c r="C29" s="620" t="s">
        <v>255</v>
      </c>
      <c r="D29" s="599">
        <f>+D28-AP12</f>
        <v>0</v>
      </c>
      <c r="E29" s="600">
        <f>+E28-G12</f>
        <v>0</v>
      </c>
      <c r="F29" s="600">
        <f>+F28-L12</f>
        <v>0</v>
      </c>
      <c r="G29" s="600">
        <f>+G28-Q12</f>
        <v>0</v>
      </c>
      <c r="H29" s="600">
        <f>+H28-V12</f>
        <v>0</v>
      </c>
      <c r="I29" s="600">
        <f>+I28-AA12</f>
        <v>0</v>
      </c>
      <c r="J29" s="600">
        <f>+J28-AF12</f>
        <v>0</v>
      </c>
      <c r="K29" s="601">
        <f>+K28-AK12</f>
        <v>0</v>
      </c>
      <c r="L29" s="596"/>
      <c r="N29" s="596"/>
    </row>
    <row r="30" spans="2:43" x14ac:dyDescent="0.25">
      <c r="C30" s="621" t="s">
        <v>200</v>
      </c>
      <c r="D30" s="602">
        <f>+'FORMATO COSTEO C2'!G500</f>
        <v>0</v>
      </c>
      <c r="E30" s="603">
        <f>+'FORMATO COSTEO C2'!H500</f>
        <v>0</v>
      </c>
      <c r="F30" s="603">
        <f>+'FORMATO COSTEO C2'!I500</f>
        <v>0</v>
      </c>
      <c r="G30" s="603">
        <f>+'FORMATO COSTEO C2'!L500</f>
        <v>0</v>
      </c>
      <c r="H30" s="603">
        <f>+'FORMATO COSTEO C2'!O500</f>
        <v>0</v>
      </c>
      <c r="I30" s="603">
        <f>+'FORMATO COSTEO C2'!R500</f>
        <v>0</v>
      </c>
      <c r="J30" s="603">
        <f>+'FORMATO COSTEO C2'!U500</f>
        <v>0</v>
      </c>
      <c r="K30" s="604">
        <f>+'FORMATO COSTEO C2'!X500</f>
        <v>0</v>
      </c>
      <c r="L30" s="596"/>
      <c r="N30" s="598"/>
    </row>
    <row r="31" spans="2:43" x14ac:dyDescent="0.25">
      <c r="C31" s="620" t="s">
        <v>255</v>
      </c>
      <c r="D31" s="599">
        <f>+D30-AP13</f>
        <v>0</v>
      </c>
      <c r="E31" s="600">
        <f>+E30-G13</f>
        <v>0</v>
      </c>
      <c r="F31" s="600">
        <f>+F30-L13</f>
        <v>0</v>
      </c>
      <c r="G31" s="600">
        <f>+G30-Q13</f>
        <v>0</v>
      </c>
      <c r="H31" s="600">
        <f>+H30-V13</f>
        <v>0</v>
      </c>
      <c r="I31" s="600">
        <f>+I30-AA13</f>
        <v>0</v>
      </c>
      <c r="J31" s="600">
        <f>+J30-AF13</f>
        <v>0</v>
      </c>
      <c r="K31" s="601">
        <f>+K30-AK13</f>
        <v>0</v>
      </c>
      <c r="L31" s="596"/>
      <c r="N31" s="596"/>
    </row>
    <row r="32" spans="2:43" x14ac:dyDescent="0.25">
      <c r="C32" s="621" t="s">
        <v>201</v>
      </c>
      <c r="D32" s="602">
        <f>+'FORMATO COSTEO C3'!G500</f>
        <v>0</v>
      </c>
      <c r="E32" s="603">
        <f>+'FORMATO COSTEO C3'!H500</f>
        <v>0</v>
      </c>
      <c r="F32" s="603">
        <f>+'FORMATO COSTEO C3'!I500</f>
        <v>0</v>
      </c>
      <c r="G32" s="603">
        <f>+'FORMATO COSTEO C3'!L500</f>
        <v>0</v>
      </c>
      <c r="H32" s="603">
        <f>+'FORMATO COSTEO C3'!O500</f>
        <v>0</v>
      </c>
      <c r="I32" s="603">
        <f>+'FORMATO COSTEO C3'!R500</f>
        <v>0</v>
      </c>
      <c r="J32" s="603">
        <f>+'FORMATO COSTEO C3'!U500</f>
        <v>0</v>
      </c>
      <c r="K32" s="604">
        <f>+'FORMATO COSTEO C3'!X500</f>
        <v>0</v>
      </c>
      <c r="L32" s="596"/>
      <c r="N32" s="598"/>
    </row>
    <row r="33" spans="3:45" x14ac:dyDescent="0.25">
      <c r="C33" s="620" t="s">
        <v>255</v>
      </c>
      <c r="D33" s="599">
        <f>+D32-AP14</f>
        <v>0</v>
      </c>
      <c r="E33" s="600">
        <f>+E32-G14</f>
        <v>0</v>
      </c>
      <c r="F33" s="600">
        <f>+F32-L14</f>
        <v>0</v>
      </c>
      <c r="G33" s="600">
        <f>+G32-Q14</f>
        <v>0</v>
      </c>
      <c r="H33" s="600">
        <f>+H32-V14</f>
        <v>0</v>
      </c>
      <c r="I33" s="600">
        <f>+I32-AA14</f>
        <v>0</v>
      </c>
      <c r="J33" s="600">
        <f>+J32-AF14</f>
        <v>0</v>
      </c>
      <c r="K33" s="601">
        <f>+K32-AK14</f>
        <v>0</v>
      </c>
      <c r="L33" s="596"/>
      <c r="N33" s="596"/>
      <c r="AK33" s="605"/>
      <c r="AL33" s="605"/>
      <c r="AM33" s="605"/>
      <c r="AN33" s="605"/>
      <c r="AO33" s="605"/>
      <c r="AP33" s="605"/>
      <c r="AQ33" s="605"/>
      <c r="AR33" s="605"/>
      <c r="AS33" s="605"/>
    </row>
    <row r="34" spans="3:45" x14ac:dyDescent="0.25">
      <c r="C34" s="621" t="s">
        <v>202</v>
      </c>
      <c r="D34" s="602">
        <f>+'FORMATO COSTEO C4'!G500</f>
        <v>0</v>
      </c>
      <c r="E34" s="603">
        <f>+'FORMATO COSTEO C4'!H500</f>
        <v>0</v>
      </c>
      <c r="F34" s="603">
        <f>+'FORMATO COSTEO C4'!I500</f>
        <v>0</v>
      </c>
      <c r="G34" s="603">
        <f>+'FORMATO COSTEO C4'!L500</f>
        <v>0</v>
      </c>
      <c r="H34" s="603">
        <f>+'FORMATO COSTEO C4'!O500</f>
        <v>0</v>
      </c>
      <c r="I34" s="603">
        <f>+'FORMATO COSTEO C4'!R500</f>
        <v>0</v>
      </c>
      <c r="J34" s="603">
        <f>+'FORMATO COSTEO C4'!U500</f>
        <v>0</v>
      </c>
      <c r="K34" s="604">
        <f>+'FORMATO COSTEO C4'!X500</f>
        <v>0</v>
      </c>
      <c r="L34" s="596"/>
      <c r="N34" s="596"/>
    </row>
    <row r="35" spans="3:45" x14ac:dyDescent="0.25">
      <c r="C35" s="620" t="s">
        <v>255</v>
      </c>
      <c r="D35" s="599">
        <f>+D34-AP15</f>
        <v>0</v>
      </c>
      <c r="E35" s="600">
        <f>+E34-G15</f>
        <v>0</v>
      </c>
      <c r="F35" s="600">
        <f>+F34-L15</f>
        <v>0</v>
      </c>
      <c r="G35" s="600">
        <f>+G34-Q15</f>
        <v>0</v>
      </c>
      <c r="H35" s="600">
        <f>+H34-V15</f>
        <v>0</v>
      </c>
      <c r="I35" s="600">
        <f>+I34-AA15</f>
        <v>0</v>
      </c>
      <c r="J35" s="600">
        <f>+J34-AF15</f>
        <v>0</v>
      </c>
      <c r="K35" s="601">
        <f>+K34-AK15</f>
        <v>0</v>
      </c>
      <c r="L35" s="596"/>
      <c r="N35" s="596"/>
    </row>
    <row r="36" spans="3:45" x14ac:dyDescent="0.25">
      <c r="C36" s="621" t="s">
        <v>72</v>
      </c>
      <c r="D36" s="602">
        <f>+'FORMATO COSTEO C6'!G78</f>
        <v>0</v>
      </c>
      <c r="E36" s="603">
        <f>+'FORMATO COSTEO C6'!H78</f>
        <v>0</v>
      </c>
      <c r="F36" s="603">
        <f>+'FORMATO COSTEO C6'!I78</f>
        <v>0</v>
      </c>
      <c r="G36" s="603">
        <f>+'FORMATO COSTEO C6'!L78</f>
        <v>0</v>
      </c>
      <c r="H36" s="603">
        <f>+'FORMATO COSTEO C6'!O78</f>
        <v>0</v>
      </c>
      <c r="I36" s="603">
        <f>+'FORMATO COSTEO C6'!R78</f>
        <v>0</v>
      </c>
      <c r="J36" s="603">
        <f>+'FORMATO COSTEO C6'!U78</f>
        <v>0</v>
      </c>
      <c r="K36" s="604">
        <f>+'FORMATO COSTEO C6'!X78</f>
        <v>0</v>
      </c>
      <c r="L36" s="596"/>
      <c r="N36" s="596"/>
    </row>
    <row r="37" spans="3:45" ht="14.25" thickBot="1" x14ac:dyDescent="0.3">
      <c r="C37" s="622" t="s">
        <v>255</v>
      </c>
      <c r="D37" s="606">
        <f>+D36-AP16</f>
        <v>0</v>
      </c>
      <c r="E37" s="607">
        <f>+E36-G16</f>
        <v>0</v>
      </c>
      <c r="F37" s="607">
        <f>+F36-L16</f>
        <v>0</v>
      </c>
      <c r="G37" s="607">
        <f>+G36-Q16</f>
        <v>0</v>
      </c>
      <c r="H37" s="607">
        <f>+H36-V17</f>
        <v>0</v>
      </c>
      <c r="I37" s="607">
        <f>+I36-AA16</f>
        <v>0</v>
      </c>
      <c r="J37" s="607">
        <f>+J36-AF16</f>
        <v>0</v>
      </c>
      <c r="K37" s="608">
        <f>+K36-AK16</f>
        <v>0</v>
      </c>
      <c r="L37" s="596"/>
      <c r="N37" s="598"/>
    </row>
  </sheetData>
  <mergeCells count="20">
    <mergeCell ref="B6:C6"/>
    <mergeCell ref="B7:C7"/>
    <mergeCell ref="B8:C8"/>
    <mergeCell ref="B4:M4"/>
    <mergeCell ref="D6:M6"/>
    <mergeCell ref="D7:M7"/>
    <mergeCell ref="H8:I8"/>
    <mergeCell ref="D8:G8"/>
    <mergeCell ref="J8:M8"/>
    <mergeCell ref="B10:C11"/>
    <mergeCell ref="D10:H10"/>
    <mergeCell ref="I10:M10"/>
    <mergeCell ref="AM10:AQ10"/>
    <mergeCell ref="AH10:AL10"/>
    <mergeCell ref="D26:D27"/>
    <mergeCell ref="N10:R10"/>
    <mergeCell ref="S10:W10"/>
    <mergeCell ref="X10:AB10"/>
    <mergeCell ref="AC10:AG10"/>
    <mergeCell ref="E26:K26"/>
  </mergeCells>
  <phoneticPr fontId="0" type="noConversion"/>
  <conditionalFormatting sqref="D29:L29 D31:L31 D33:L33 D35:L35 D37:L37">
    <cfRule type="cellIs" dxfId="8"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X537"/>
  <sheetViews>
    <sheetView showGridLines="0" topLeftCell="A4" zoomScale="90" zoomScaleNormal="90" zoomScaleSheetLayoutView="100" workbookViewId="0">
      <pane xSplit="7" ySplit="8" topLeftCell="H12" activePane="bottomRight" state="frozen"/>
      <selection activeCell="A4" sqref="A4"/>
      <selection pane="topRight" activeCell="H4" sqref="H4"/>
      <selection pane="bottomLeft" activeCell="A12" sqref="A12"/>
      <selection pane="bottomRight" activeCell="J15" sqref="J15"/>
    </sheetView>
  </sheetViews>
  <sheetFormatPr baseColWidth="10" defaultColWidth="11.42578125" defaultRowHeight="12.75" outlineLevelRow="1" outlineLevelCol="2" x14ac:dyDescent="0.2"/>
  <cols>
    <col min="1" max="1" width="2.7109375" style="247" customWidth="1"/>
    <col min="2" max="2" width="6.7109375" style="1" customWidth="1"/>
    <col min="3" max="3" width="35.7109375" style="259" customWidth="1"/>
    <col min="4" max="4" width="12.7109375" style="257" customWidth="1" outlineLevel="1"/>
    <col min="5" max="5" width="9.7109375" style="284" customWidth="1" outlineLevel="1"/>
    <col min="6" max="6" width="9.7109375" style="6" customWidth="1"/>
    <col min="7" max="7" width="12.7109375" style="6" customWidth="1"/>
    <col min="8"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90"/>
      <c r="F2" s="226" t="s">
        <v>305</v>
      </c>
      <c r="G2" s="229"/>
      <c r="H2" s="229"/>
      <c r="I2" s="229"/>
      <c r="J2" s="229"/>
      <c r="K2" s="229"/>
      <c r="L2" s="229"/>
      <c r="M2" s="229"/>
      <c r="N2" s="229"/>
      <c r="O2" s="229"/>
      <c r="P2" s="229"/>
      <c r="Q2" s="229"/>
      <c r="R2" s="229"/>
      <c r="S2" s="229"/>
      <c r="T2" s="268"/>
      <c r="U2" s="229"/>
      <c r="V2" s="229"/>
      <c r="W2" s="229"/>
      <c r="X2" s="229"/>
      <c r="Y2" s="229"/>
      <c r="Z2" s="229"/>
      <c r="AA2" s="229"/>
      <c r="AB2" s="229"/>
      <c r="AC2" s="229"/>
      <c r="AD2" s="229"/>
      <c r="AE2" s="229"/>
      <c r="AF2" s="229"/>
      <c r="AG2" s="268"/>
      <c r="AH2" s="229"/>
      <c r="AI2" s="229"/>
      <c r="AJ2" s="229"/>
      <c r="AK2" s="229"/>
      <c r="AL2" s="229"/>
      <c r="AM2" s="229"/>
      <c r="AN2" s="229"/>
      <c r="AO2" s="229"/>
      <c r="AP2" s="229"/>
      <c r="AQ2" s="229"/>
      <c r="AR2" s="229"/>
      <c r="AS2" s="229"/>
      <c r="AT2" s="229"/>
      <c r="AU2" s="229"/>
    </row>
    <row r="3" spans="2:49" ht="15" customHeight="1" x14ac:dyDescent="0.2">
      <c r="B3" s="228"/>
      <c r="C3" s="228"/>
      <c r="D3" s="271"/>
      <c r="E3" s="291"/>
      <c r="F3" s="228"/>
      <c r="G3" s="228"/>
      <c r="H3" s="228"/>
      <c r="I3" s="228"/>
      <c r="J3" s="228"/>
      <c r="K3" s="228"/>
      <c r="L3" s="228"/>
      <c r="M3" s="228"/>
      <c r="N3" s="228"/>
      <c r="O3" s="228"/>
      <c r="P3" s="228"/>
      <c r="Q3" s="228"/>
      <c r="R3" s="228"/>
      <c r="S3" s="228"/>
      <c r="T3" s="267"/>
      <c r="U3" s="228"/>
      <c r="V3" s="228"/>
      <c r="W3" s="228"/>
      <c r="X3" s="228"/>
      <c r="Y3" s="228"/>
      <c r="Z3" s="228"/>
      <c r="AA3" s="228"/>
      <c r="AB3" s="228"/>
      <c r="AC3" s="228"/>
      <c r="AD3" s="228"/>
      <c r="AE3" s="228"/>
      <c r="AF3" s="228"/>
      <c r="AG3" s="267"/>
      <c r="AH3" s="228"/>
      <c r="AI3" s="228"/>
      <c r="AJ3" s="228"/>
      <c r="AK3" s="228"/>
      <c r="AL3" s="228"/>
      <c r="AM3" s="228"/>
      <c r="AN3" s="228"/>
      <c r="AO3" s="228"/>
      <c r="AP3" s="228"/>
      <c r="AQ3" s="228"/>
      <c r="AR3" s="228"/>
      <c r="AS3" s="228"/>
      <c r="AT3" s="228"/>
      <c r="AU3" s="228"/>
    </row>
    <row r="4" spans="2:49" ht="30" customHeight="1" x14ac:dyDescent="0.2">
      <c r="B4" s="2258" t="s">
        <v>780</v>
      </c>
      <c r="C4" s="2258"/>
      <c r="D4" s="2258"/>
      <c r="E4" s="2258"/>
      <c r="F4" s="2258"/>
      <c r="G4" s="2258"/>
      <c r="H4" s="2258"/>
      <c r="I4" s="2258"/>
      <c r="J4" s="2258"/>
      <c r="K4" s="2258"/>
      <c r="L4" s="2258"/>
      <c r="M4" s="2258"/>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5" customHeight="1" thickBot="1" x14ac:dyDescent="0.25">
      <c r="B5" s="50"/>
      <c r="C5" s="50"/>
      <c r="D5" s="243"/>
      <c r="E5" s="292"/>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41" t="s">
        <v>391</v>
      </c>
      <c r="H8" s="2241"/>
      <c r="I8" s="2241"/>
      <c r="J8" s="2237"/>
      <c r="K8" s="2267">
        <f>+'INFORMACION GENERAL PROYECTO'!H24</f>
        <v>28.931506849315067</v>
      </c>
      <c r="L8" s="2267"/>
      <c r="M8" s="226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5" customHeight="1" thickBot="1" x14ac:dyDescent="0.3">
      <c r="B9" s="464"/>
      <c r="C9" s="465"/>
      <c r="D9" s="466"/>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29"/>
    </row>
    <row r="10" spans="2:49" s="305" customFormat="1" ht="15" customHeight="1" x14ac:dyDescent="0.15">
      <c r="B10" s="2222" t="s">
        <v>290</v>
      </c>
      <c r="C10" s="2246"/>
      <c r="D10" s="2155" t="s">
        <v>406</v>
      </c>
      <c r="E10" s="2155" t="s">
        <v>407</v>
      </c>
      <c r="F10" s="2155" t="s">
        <v>294</v>
      </c>
      <c r="G10" s="2223" t="str">
        <f>+'INFORMACION GENERAL PROYECTO'!B11</f>
        <v>APORTE FONDOEMPLEO</v>
      </c>
      <c r="H10" s="2255" t="s">
        <v>53</v>
      </c>
      <c r="I10" s="2256"/>
      <c r="J10" s="2256"/>
      <c r="K10" s="2256"/>
      <c r="L10" s="2256"/>
      <c r="M10" s="2256"/>
      <c r="N10" s="2256"/>
      <c r="O10" s="2256"/>
      <c r="P10" s="2256"/>
      <c r="Q10" s="2256"/>
      <c r="R10" s="2256"/>
      <c r="S10" s="2256"/>
      <c r="T10" s="2257"/>
      <c r="U10" s="2256" t="s">
        <v>54</v>
      </c>
      <c r="V10" s="2256"/>
      <c r="W10" s="2256"/>
      <c r="X10" s="2256"/>
      <c r="Y10" s="2256"/>
      <c r="Z10" s="2256"/>
      <c r="AA10" s="2256"/>
      <c r="AB10" s="2256"/>
      <c r="AC10" s="2256"/>
      <c r="AD10" s="2256"/>
      <c r="AE10" s="2256"/>
      <c r="AF10" s="2256"/>
      <c r="AG10" s="2256"/>
      <c r="AH10" s="2255" t="s">
        <v>55</v>
      </c>
      <c r="AI10" s="2256"/>
      <c r="AJ10" s="2256"/>
      <c r="AK10" s="2256"/>
      <c r="AL10" s="2256"/>
      <c r="AM10" s="2256"/>
      <c r="AN10" s="2256"/>
      <c r="AO10" s="2256"/>
      <c r="AP10" s="2256"/>
      <c r="AQ10" s="2256"/>
      <c r="AR10" s="2256"/>
      <c r="AS10" s="2256"/>
      <c r="AT10" s="2257"/>
      <c r="AU10" s="2250" t="s">
        <v>46</v>
      </c>
    </row>
    <row r="11" spans="2:49" s="305" customFormat="1" ht="15" customHeight="1" x14ac:dyDescent="0.15">
      <c r="B11" s="2224"/>
      <c r="C11" s="2247"/>
      <c r="D11" s="2156"/>
      <c r="E11" s="2156"/>
      <c r="F11" s="2156"/>
      <c r="G11" s="2225" t="str">
        <f>+'INFORMACION GENERAL PROYECTO'!B11</f>
        <v>APORTE FONDOEMPLEO</v>
      </c>
      <c r="H11" s="306">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9">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10" t="s">
        <v>769</v>
      </c>
      <c r="AH11" s="306">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51"/>
    </row>
    <row r="12" spans="2:49" s="323" customFormat="1" ht="30" customHeight="1" x14ac:dyDescent="0.25">
      <c r="B12" s="311">
        <f>'FORMATO COSTEO C1'!$C$13</f>
        <v>1</v>
      </c>
      <c r="C12" s="312">
        <f>'FORMATO COSTEO C1'!D$13</f>
        <v>0</v>
      </c>
      <c r="D12" s="313"/>
      <c r="E12" s="470"/>
      <c r="F12" s="315">
        <f>+F13+F44+F75</f>
        <v>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471"/>
      <c r="F13" s="328">
        <f>+F14+F20+F26+F32+F38</f>
        <v>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480" t="str">
        <f>+'FORMATO COSTEO C1'!$D$15</f>
        <v>Unidad medida</v>
      </c>
      <c r="E14" s="472">
        <f>+'FORMATO COSTEO C1'!$E$15</f>
        <v>0</v>
      </c>
      <c r="F14" s="339">
        <f>SUM(F15:F19)</f>
        <v>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 t="shared" si="5"/>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SUM(AT15:AT19)</f>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492"/>
      <c r="F15" s="349">
        <f>+'FORMATO COSTEO C1'!G17</f>
        <v>0</v>
      </c>
      <c r="G15" s="350">
        <f>+'FORMATO COSTEO C1'!H17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430">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492"/>
      <c r="F16" s="349">
        <f>+'FORMATO COSTEO C1'!G23</f>
        <v>0</v>
      </c>
      <c r="G16" s="350">
        <f>+'FORMATO COSTEO C1'!H23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430">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492"/>
      <c r="F17" s="349">
        <f>+'FORMATO COSTEO C1'!G29</f>
        <v>0</v>
      </c>
      <c r="G17" s="350">
        <f>+'FORMATO COSTEO C1'!H29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430">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492"/>
      <c r="F18" s="349">
        <f>+'FORMATO COSTEO C1'!G35</f>
        <v>0</v>
      </c>
      <c r="G18" s="350">
        <f>+'FORMATO COSTEO C1'!H35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430">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492"/>
      <c r="F19" s="349">
        <f>+'FORMATO COSTEO C1'!G41</f>
        <v>0</v>
      </c>
      <c r="G19" s="350">
        <f>+'FORMATO COSTEO C1'!H41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430">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63" t="str">
        <f>+'FORMATO COSTEO C1'!D$47</f>
        <v>Unidad medida</v>
      </c>
      <c r="E20" s="473">
        <f>+'FORMATO COSTEO C1'!E$47</f>
        <v>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493"/>
      <c r="F21" s="349">
        <f>+'FORMATO COSTEO C1'!G49</f>
        <v>0</v>
      </c>
      <c r="G21" s="350">
        <f>+'FORMATO COSTEO C1'!H49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430">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493"/>
      <c r="F22" s="349">
        <f>+'FORMATO COSTEO C1'!G55</f>
        <v>0</v>
      </c>
      <c r="G22" s="350">
        <f>+'FORMATO COSTEO C1'!H55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430">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493"/>
      <c r="F23" s="349">
        <f>+'FORMATO COSTEO C1'!G61</f>
        <v>0</v>
      </c>
      <c r="G23" s="350">
        <f>+'FORMATO COSTEO C1'!H61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430">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493"/>
      <c r="F24" s="349">
        <f>+'FORMATO COSTEO C1'!G67</f>
        <v>0</v>
      </c>
      <c r="G24" s="350">
        <f>+'FORMATO COSTEO C1'!H67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430">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493"/>
      <c r="F25" s="349">
        <f>+'FORMATO COSTEO C1'!G73</f>
        <v>0</v>
      </c>
      <c r="G25" s="350">
        <f>+'FORMATO COSTEO C1'!H73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430">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480" t="str">
        <f>+'FORMATO COSTEO C1'!D$79</f>
        <v>Unidad medida</v>
      </c>
      <c r="E26" s="472">
        <f>+'FORMATO COSTEO C1'!E$79</f>
        <v>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493"/>
      <c r="F27" s="349">
        <f>+'FORMATO COSTEO C1'!G81</f>
        <v>0</v>
      </c>
      <c r="G27" s="350">
        <f>+'FORMATO COSTEO C1'!H81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430">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493"/>
      <c r="F28" s="349">
        <f>+'FORMATO COSTEO C1'!G87</f>
        <v>0</v>
      </c>
      <c r="G28" s="350">
        <f>+'FORMATO COSTEO C1'!H87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430">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493"/>
      <c r="F29" s="349">
        <f>+'FORMATO COSTEO C1'!G93</f>
        <v>0</v>
      </c>
      <c r="G29" s="350">
        <f>+'FORMATO COSTEO C1'!H93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430">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493"/>
      <c r="F30" s="349">
        <f>+'FORMATO COSTEO C1'!G99</f>
        <v>0</v>
      </c>
      <c r="G30" s="350">
        <f>+'FORMATO COSTEO C1'!H99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430">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493"/>
      <c r="F31" s="349">
        <f>+'FORMATO COSTEO C1'!G105</f>
        <v>0</v>
      </c>
      <c r="G31" s="350">
        <f>+'FORMATO COSTEO C1'!H105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430">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480" t="str">
        <f>+'FORMATO COSTEO C1'!D$111</f>
        <v>Unidad medida</v>
      </c>
      <c r="E32" s="472">
        <f>+'FORMATO COSTEO C1'!E$111</f>
        <v>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493"/>
      <c r="F33" s="349">
        <f>+'FORMATO COSTEO C1'!G113</f>
        <v>0</v>
      </c>
      <c r="G33" s="350">
        <f>+'FORMATO COSTEO C1'!H113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430">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493"/>
      <c r="F34" s="349">
        <f>+'FORMATO COSTEO C1'!G119</f>
        <v>0</v>
      </c>
      <c r="G34" s="350">
        <f>+'FORMATO COSTEO C1'!H119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430">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493"/>
      <c r="F35" s="349">
        <f>+'FORMATO COSTEO C1'!G125</f>
        <v>0</v>
      </c>
      <c r="G35" s="350">
        <f>+'FORMATO COSTEO C1'!H125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430">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493"/>
      <c r="F36" s="349">
        <f>+'FORMATO COSTEO C1'!G131</f>
        <v>0</v>
      </c>
      <c r="G36" s="350">
        <f>+'FORMATO COSTEO C1'!H131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430">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493"/>
      <c r="F37" s="349">
        <f>+'FORMATO COSTEO C1'!G137</f>
        <v>0</v>
      </c>
      <c r="G37" s="350">
        <f>+'FORMATO COSTEO C1'!H137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430">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72">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493"/>
      <c r="F39" s="349">
        <f>+'FORMATO COSTEO C1'!G145</f>
        <v>0</v>
      </c>
      <c r="G39" s="350">
        <f>+'FORMATO COSTEO C1'!H145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430">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493"/>
      <c r="F40" s="349">
        <f>+'FORMATO COSTEO C1'!G151</f>
        <v>0</v>
      </c>
      <c r="G40" s="350">
        <f>+'FORMATO COSTEO C1'!H151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430">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493"/>
      <c r="F41" s="349">
        <f>+'FORMATO COSTEO C1'!G157</f>
        <v>0</v>
      </c>
      <c r="G41" s="350">
        <f>+'FORMATO COSTEO C1'!H157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430">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493"/>
      <c r="F42" s="349">
        <f>+'FORMATO COSTEO C1'!G163</f>
        <v>0</v>
      </c>
      <c r="G42" s="350">
        <f>+'FORMATO COSTEO C1'!H163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430">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493"/>
      <c r="F43" s="349">
        <f>+'FORMATO COSTEO C1'!G169</f>
        <v>0</v>
      </c>
      <c r="G43" s="350">
        <f>+'FORMATO COSTEO C1'!H169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430">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471"/>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72">
        <f>+'FORMATO COSTEO C1'!E$177</f>
        <v>0</v>
      </c>
      <c r="F45" s="339">
        <f>SUM(F46:F50)</f>
        <v>0</v>
      </c>
      <c r="G45" s="340">
        <f t="shared" ref="G45:P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ref="Q45:AU45" si="17">SUM(Q46:Q50)</f>
        <v>0</v>
      </c>
      <c r="R45" s="339">
        <f t="shared" si="17"/>
        <v>0</v>
      </c>
      <c r="S45" s="339">
        <f t="shared" si="17"/>
        <v>0</v>
      </c>
      <c r="T45" s="342">
        <f>SUM(T46:T50)</f>
        <v>0</v>
      </c>
      <c r="U45" s="343">
        <f t="shared" si="17"/>
        <v>0</v>
      </c>
      <c r="V45" s="339">
        <f t="shared" si="17"/>
        <v>0</v>
      </c>
      <c r="W45" s="339">
        <f t="shared" si="17"/>
        <v>0</v>
      </c>
      <c r="X45" s="339">
        <f t="shared" si="17"/>
        <v>0</v>
      </c>
      <c r="Y45" s="339">
        <f t="shared" si="17"/>
        <v>0</v>
      </c>
      <c r="Z45" s="339">
        <f t="shared" si="17"/>
        <v>0</v>
      </c>
      <c r="AA45" s="339">
        <f t="shared" si="17"/>
        <v>0</v>
      </c>
      <c r="AB45" s="339">
        <f t="shared" si="17"/>
        <v>0</v>
      </c>
      <c r="AC45" s="339">
        <f t="shared" si="17"/>
        <v>0</v>
      </c>
      <c r="AD45" s="339">
        <f t="shared" si="17"/>
        <v>0</v>
      </c>
      <c r="AE45" s="339">
        <f t="shared" si="17"/>
        <v>0</v>
      </c>
      <c r="AF45" s="339">
        <f t="shared" si="17"/>
        <v>0</v>
      </c>
      <c r="AG45" s="340">
        <f>SUM(AG46:AG50)</f>
        <v>0</v>
      </c>
      <c r="AH45" s="341">
        <f t="shared" si="17"/>
        <v>0</v>
      </c>
      <c r="AI45" s="339">
        <f t="shared" si="17"/>
        <v>0</v>
      </c>
      <c r="AJ45" s="339">
        <f t="shared" si="17"/>
        <v>0</v>
      </c>
      <c r="AK45" s="339">
        <f t="shared" si="17"/>
        <v>0</v>
      </c>
      <c r="AL45" s="339">
        <f t="shared" si="17"/>
        <v>0</v>
      </c>
      <c r="AM45" s="339">
        <f t="shared" si="17"/>
        <v>0</v>
      </c>
      <c r="AN45" s="339">
        <f t="shared" si="17"/>
        <v>0</v>
      </c>
      <c r="AO45" s="339">
        <f t="shared" si="17"/>
        <v>0</v>
      </c>
      <c r="AP45" s="339">
        <f t="shared" si="17"/>
        <v>0</v>
      </c>
      <c r="AQ45" s="339">
        <f t="shared" si="17"/>
        <v>0</v>
      </c>
      <c r="AR45" s="339">
        <f t="shared" si="17"/>
        <v>0</v>
      </c>
      <c r="AS45" s="339">
        <f t="shared" si="17"/>
        <v>0</v>
      </c>
      <c r="AT45" s="342">
        <f t="shared" si="17"/>
        <v>0</v>
      </c>
      <c r="AU45" s="344">
        <f t="shared" si="17"/>
        <v>0</v>
      </c>
      <c r="AV45" s="321">
        <f t="shared" si="1"/>
        <v>0</v>
      </c>
    </row>
    <row r="46" spans="2:48" s="323" customFormat="1" ht="12.75" customHeight="1" x14ac:dyDescent="0.15">
      <c r="B46" s="345" t="str">
        <f>+'FORMATO COSTEO C1'!C$179</f>
        <v>1.2.1.1</v>
      </c>
      <c r="C46" s="346" t="str">
        <f>+'FORMATO COSTEO C1'!B$179</f>
        <v>Categoría de gasto</v>
      </c>
      <c r="D46" s="347"/>
      <c r="E46" s="492"/>
      <c r="F46" s="349">
        <f>+'FORMATO COSTEO C1'!G179</f>
        <v>0</v>
      </c>
      <c r="G46" s="350">
        <f>+'FORMATO COSTEO C1'!H179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430">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492"/>
      <c r="F47" s="349">
        <f>+'FORMATO COSTEO C1'!G185</f>
        <v>0</v>
      </c>
      <c r="G47" s="350">
        <f>+'FORMATO COSTEO C1'!H185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430">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492"/>
      <c r="F48" s="349">
        <f>+'FORMATO COSTEO C1'!G191</f>
        <v>0</v>
      </c>
      <c r="G48" s="350">
        <f>+'FORMATO COSTEO C1'!H191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430">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492"/>
      <c r="F49" s="349">
        <f>+'FORMATO COSTEO C1'!G197</f>
        <v>0</v>
      </c>
      <c r="G49" s="350">
        <f>+'FORMATO COSTEO C1'!H197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430">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492"/>
      <c r="F50" s="349">
        <f>+'FORMATO COSTEO C1'!G203</f>
        <v>0</v>
      </c>
      <c r="G50" s="350">
        <f>+'FORMATO COSTEO C1'!H203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430">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72">
        <f>+'FORMATO COSTEO C1'!E$209</f>
        <v>0</v>
      </c>
      <c r="F51" s="339">
        <f>SUM(F52:F56)</f>
        <v>0</v>
      </c>
      <c r="G51" s="340">
        <f t="shared" ref="G51:P51" si="18">SUM(G52:G56)</f>
        <v>0</v>
      </c>
      <c r="H51" s="341">
        <f t="shared" si="18"/>
        <v>0</v>
      </c>
      <c r="I51" s="339">
        <f>SUM(I52:I56)</f>
        <v>0</v>
      </c>
      <c r="J51" s="339">
        <f>SUM(J52:J56)</f>
        <v>0</v>
      </c>
      <c r="K51" s="339">
        <f>SUM(K52:K56)</f>
        <v>0</v>
      </c>
      <c r="L51" s="339">
        <f>SUM(L52:L56)</f>
        <v>0</v>
      </c>
      <c r="M51" s="339">
        <f>SUM(M52:M56)</f>
        <v>0</v>
      </c>
      <c r="N51" s="339">
        <f t="shared" si="18"/>
        <v>0</v>
      </c>
      <c r="O51" s="339">
        <f t="shared" si="18"/>
        <v>0</v>
      </c>
      <c r="P51" s="339">
        <f t="shared" si="18"/>
        <v>0</v>
      </c>
      <c r="Q51" s="339">
        <f t="shared" ref="Q51:AS51" si="19">SUM(Q52:Q56)</f>
        <v>0</v>
      </c>
      <c r="R51" s="339">
        <f t="shared" si="19"/>
        <v>0</v>
      </c>
      <c r="S51" s="339">
        <f t="shared" si="19"/>
        <v>0</v>
      </c>
      <c r="T51" s="342">
        <f t="shared" si="19"/>
        <v>0</v>
      </c>
      <c r="U51" s="343">
        <f t="shared" si="19"/>
        <v>0</v>
      </c>
      <c r="V51" s="339">
        <f t="shared" si="19"/>
        <v>0</v>
      </c>
      <c r="W51" s="339">
        <f t="shared" si="19"/>
        <v>0</v>
      </c>
      <c r="X51" s="339">
        <f t="shared" si="19"/>
        <v>0</v>
      </c>
      <c r="Y51" s="339">
        <f t="shared" si="19"/>
        <v>0</v>
      </c>
      <c r="Z51" s="339">
        <f t="shared" si="19"/>
        <v>0</v>
      </c>
      <c r="AA51" s="339">
        <f t="shared" si="19"/>
        <v>0</v>
      </c>
      <c r="AB51" s="339">
        <f t="shared" si="19"/>
        <v>0</v>
      </c>
      <c r="AC51" s="339">
        <f t="shared" si="19"/>
        <v>0</v>
      </c>
      <c r="AD51" s="339">
        <f t="shared" si="19"/>
        <v>0</v>
      </c>
      <c r="AE51" s="339">
        <f t="shared" si="19"/>
        <v>0</v>
      </c>
      <c r="AF51" s="339">
        <f t="shared" si="19"/>
        <v>0</v>
      </c>
      <c r="AG51" s="340">
        <f t="shared" si="19"/>
        <v>0</v>
      </c>
      <c r="AH51" s="341">
        <f t="shared" si="19"/>
        <v>0</v>
      </c>
      <c r="AI51" s="339">
        <f t="shared" si="19"/>
        <v>0</v>
      </c>
      <c r="AJ51" s="339">
        <f t="shared" si="19"/>
        <v>0</v>
      </c>
      <c r="AK51" s="339">
        <f t="shared" si="19"/>
        <v>0</v>
      </c>
      <c r="AL51" s="339">
        <f t="shared" si="19"/>
        <v>0</v>
      </c>
      <c r="AM51" s="339">
        <f t="shared" si="19"/>
        <v>0</v>
      </c>
      <c r="AN51" s="339">
        <f t="shared" si="19"/>
        <v>0</v>
      </c>
      <c r="AO51" s="339">
        <f t="shared" si="19"/>
        <v>0</v>
      </c>
      <c r="AP51" s="339">
        <f t="shared" si="19"/>
        <v>0</v>
      </c>
      <c r="AQ51" s="339">
        <f t="shared" si="19"/>
        <v>0</v>
      </c>
      <c r="AR51" s="339">
        <f t="shared" si="19"/>
        <v>0</v>
      </c>
      <c r="AS51" s="339">
        <f t="shared" si="19"/>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493"/>
      <c r="F52" s="349">
        <f>+'FORMATO COSTEO C1'!G211</f>
        <v>0</v>
      </c>
      <c r="G52" s="350">
        <f>+'FORMATO COSTEO C1'!H211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430">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493"/>
      <c r="F53" s="349">
        <f>+'FORMATO COSTEO C1'!G217</f>
        <v>0</v>
      </c>
      <c r="G53" s="350">
        <f>+'FORMATO COSTEO C1'!H217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430">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493"/>
      <c r="F54" s="349">
        <f>+'FORMATO COSTEO C1'!G223</f>
        <v>0</v>
      </c>
      <c r="G54" s="350">
        <f>+'FORMATO COSTEO C1'!H223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430">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493"/>
      <c r="F55" s="349">
        <f>+'FORMATO COSTEO C1'!G229</f>
        <v>0</v>
      </c>
      <c r="G55" s="350">
        <f>+'FORMATO COSTEO C1'!H229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430">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493"/>
      <c r="F56" s="349">
        <f>+'FORMATO COSTEO C1'!G235</f>
        <v>0</v>
      </c>
      <c r="G56" s="350">
        <f>+'FORMATO COSTEO C1'!H235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430">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72">
        <f>+'FORMATO COSTEO C1'!E$241</f>
        <v>0</v>
      </c>
      <c r="F57" s="339">
        <f>SUM(F58:F62)</f>
        <v>0</v>
      </c>
      <c r="G57" s="340">
        <f t="shared" ref="G57:P57" si="20">SUM(G58:G62)</f>
        <v>0</v>
      </c>
      <c r="H57" s="341">
        <f t="shared" si="20"/>
        <v>0</v>
      </c>
      <c r="I57" s="339">
        <f>SUM(I58:I62)</f>
        <v>0</v>
      </c>
      <c r="J57" s="339">
        <f>SUM(J58:J62)</f>
        <v>0</v>
      </c>
      <c r="K57" s="339">
        <f>SUM(K58:K62)</f>
        <v>0</v>
      </c>
      <c r="L57" s="339">
        <f>SUM(L58:L62)</f>
        <v>0</v>
      </c>
      <c r="M57" s="339">
        <f>SUM(M58:M62)</f>
        <v>0</v>
      </c>
      <c r="N57" s="339">
        <f t="shared" si="20"/>
        <v>0</v>
      </c>
      <c r="O57" s="339">
        <f t="shared" si="20"/>
        <v>0</v>
      </c>
      <c r="P57" s="339">
        <f t="shared" si="20"/>
        <v>0</v>
      </c>
      <c r="Q57" s="339">
        <f t="shared" ref="Q57:AS57" si="21">SUM(Q58:Q62)</f>
        <v>0</v>
      </c>
      <c r="R57" s="339">
        <f t="shared" si="21"/>
        <v>0</v>
      </c>
      <c r="S57" s="339">
        <f t="shared" si="21"/>
        <v>0</v>
      </c>
      <c r="T57" s="342">
        <f t="shared" si="21"/>
        <v>0</v>
      </c>
      <c r="U57" s="343">
        <f t="shared" si="21"/>
        <v>0</v>
      </c>
      <c r="V57" s="339">
        <f t="shared" si="21"/>
        <v>0</v>
      </c>
      <c r="W57" s="339">
        <f t="shared" si="21"/>
        <v>0</v>
      </c>
      <c r="X57" s="339">
        <f t="shared" si="21"/>
        <v>0</v>
      </c>
      <c r="Y57" s="339">
        <f t="shared" si="21"/>
        <v>0</v>
      </c>
      <c r="Z57" s="339">
        <f t="shared" si="21"/>
        <v>0</v>
      </c>
      <c r="AA57" s="339">
        <f t="shared" si="21"/>
        <v>0</v>
      </c>
      <c r="AB57" s="339">
        <f t="shared" si="21"/>
        <v>0</v>
      </c>
      <c r="AC57" s="339">
        <f t="shared" si="21"/>
        <v>0</v>
      </c>
      <c r="AD57" s="339">
        <f t="shared" si="21"/>
        <v>0</v>
      </c>
      <c r="AE57" s="339">
        <f t="shared" si="21"/>
        <v>0</v>
      </c>
      <c r="AF57" s="339">
        <f t="shared" si="21"/>
        <v>0</v>
      </c>
      <c r="AG57" s="340">
        <f t="shared" si="21"/>
        <v>0</v>
      </c>
      <c r="AH57" s="341">
        <f t="shared" si="21"/>
        <v>0</v>
      </c>
      <c r="AI57" s="339">
        <f t="shared" si="21"/>
        <v>0</v>
      </c>
      <c r="AJ57" s="339">
        <f t="shared" si="21"/>
        <v>0</v>
      </c>
      <c r="AK57" s="339">
        <f t="shared" si="21"/>
        <v>0</v>
      </c>
      <c r="AL57" s="339">
        <f t="shared" si="21"/>
        <v>0</v>
      </c>
      <c r="AM57" s="339">
        <f t="shared" si="21"/>
        <v>0</v>
      </c>
      <c r="AN57" s="339">
        <f t="shared" si="21"/>
        <v>0</v>
      </c>
      <c r="AO57" s="339">
        <f t="shared" si="21"/>
        <v>0</v>
      </c>
      <c r="AP57" s="339">
        <f t="shared" si="21"/>
        <v>0</v>
      </c>
      <c r="AQ57" s="339">
        <f t="shared" si="21"/>
        <v>0</v>
      </c>
      <c r="AR57" s="339">
        <f t="shared" si="21"/>
        <v>0</v>
      </c>
      <c r="AS57" s="339">
        <f t="shared" si="21"/>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493"/>
      <c r="F58" s="349">
        <f>+'FORMATO COSTEO C1'!G243</f>
        <v>0</v>
      </c>
      <c r="G58" s="350">
        <f>+'FORMATO COSTEO C1'!H243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430">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493"/>
      <c r="F59" s="349">
        <f>+'FORMATO COSTEO C1'!G249</f>
        <v>0</v>
      </c>
      <c r="G59" s="350">
        <f>+'FORMATO COSTEO C1'!H249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430">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493"/>
      <c r="F60" s="349">
        <f>+'FORMATO COSTEO C1'!G255</f>
        <v>0</v>
      </c>
      <c r="G60" s="350">
        <f>+'FORMATO COSTEO C1'!H255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430">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493"/>
      <c r="F61" s="349">
        <f>+'FORMATO COSTEO C1'!G261</f>
        <v>0</v>
      </c>
      <c r="G61" s="350">
        <f>+'FORMATO COSTEO C1'!H261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430">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493"/>
      <c r="F62" s="349">
        <f>+'FORMATO COSTEO C1'!G267</f>
        <v>0</v>
      </c>
      <c r="G62" s="350">
        <f>+'FORMATO COSTEO C1'!H267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430">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72">
        <f>+'FORMATO COSTEO C1'!E$273</f>
        <v>0</v>
      </c>
      <c r="F63" s="339">
        <f>SUM(F64:F68)</f>
        <v>0</v>
      </c>
      <c r="G63" s="340">
        <f t="shared" ref="G63:P63" si="22">SUM(G64:G68)</f>
        <v>0</v>
      </c>
      <c r="H63" s="341">
        <f t="shared" si="22"/>
        <v>0</v>
      </c>
      <c r="I63" s="339">
        <f>SUM(I64:I68)</f>
        <v>0</v>
      </c>
      <c r="J63" s="339">
        <f>SUM(J64:J68)</f>
        <v>0</v>
      </c>
      <c r="K63" s="339">
        <f>SUM(K64:K68)</f>
        <v>0</v>
      </c>
      <c r="L63" s="339">
        <f>SUM(L64:L68)</f>
        <v>0</v>
      </c>
      <c r="M63" s="339">
        <f>SUM(M64:M68)</f>
        <v>0</v>
      </c>
      <c r="N63" s="339">
        <f t="shared" si="22"/>
        <v>0</v>
      </c>
      <c r="O63" s="339">
        <f t="shared" si="22"/>
        <v>0</v>
      </c>
      <c r="P63" s="339">
        <f t="shared" si="22"/>
        <v>0</v>
      </c>
      <c r="Q63" s="339">
        <f t="shared" ref="Q63:AS63" si="23">SUM(Q64:Q68)</f>
        <v>0</v>
      </c>
      <c r="R63" s="339">
        <f t="shared" si="23"/>
        <v>0</v>
      </c>
      <c r="S63" s="339">
        <f t="shared" si="23"/>
        <v>0</v>
      </c>
      <c r="T63" s="342">
        <f t="shared" si="23"/>
        <v>0</v>
      </c>
      <c r="U63" s="343">
        <f t="shared" si="23"/>
        <v>0</v>
      </c>
      <c r="V63" s="339">
        <f t="shared" si="23"/>
        <v>0</v>
      </c>
      <c r="W63" s="339">
        <f t="shared" si="23"/>
        <v>0</v>
      </c>
      <c r="X63" s="339">
        <f t="shared" si="23"/>
        <v>0</v>
      </c>
      <c r="Y63" s="339">
        <f t="shared" si="23"/>
        <v>0</v>
      </c>
      <c r="Z63" s="339">
        <f t="shared" si="23"/>
        <v>0</v>
      </c>
      <c r="AA63" s="339">
        <f t="shared" si="23"/>
        <v>0</v>
      </c>
      <c r="AB63" s="339">
        <f t="shared" si="23"/>
        <v>0</v>
      </c>
      <c r="AC63" s="339">
        <f t="shared" si="23"/>
        <v>0</v>
      </c>
      <c r="AD63" s="339">
        <f t="shared" si="23"/>
        <v>0</v>
      </c>
      <c r="AE63" s="339">
        <f t="shared" si="23"/>
        <v>0</v>
      </c>
      <c r="AF63" s="339">
        <f t="shared" si="23"/>
        <v>0</v>
      </c>
      <c r="AG63" s="340">
        <f t="shared" si="23"/>
        <v>0</v>
      </c>
      <c r="AH63" s="341">
        <f t="shared" si="23"/>
        <v>0</v>
      </c>
      <c r="AI63" s="339">
        <f t="shared" si="23"/>
        <v>0</v>
      </c>
      <c r="AJ63" s="339">
        <f t="shared" si="23"/>
        <v>0</v>
      </c>
      <c r="AK63" s="339">
        <f t="shared" si="23"/>
        <v>0</v>
      </c>
      <c r="AL63" s="339">
        <f t="shared" si="23"/>
        <v>0</v>
      </c>
      <c r="AM63" s="339">
        <f t="shared" si="23"/>
        <v>0</v>
      </c>
      <c r="AN63" s="339">
        <f t="shared" si="23"/>
        <v>0</v>
      </c>
      <c r="AO63" s="339">
        <f t="shared" si="23"/>
        <v>0</v>
      </c>
      <c r="AP63" s="339">
        <f t="shared" si="23"/>
        <v>0</v>
      </c>
      <c r="AQ63" s="339">
        <f t="shared" si="23"/>
        <v>0</v>
      </c>
      <c r="AR63" s="339">
        <f t="shared" si="23"/>
        <v>0</v>
      </c>
      <c r="AS63" s="339">
        <f t="shared" si="23"/>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493"/>
      <c r="F64" s="349">
        <f>+'FORMATO COSTEO C1'!G275</f>
        <v>0</v>
      </c>
      <c r="G64" s="350">
        <f>+'FORMATO COSTEO C1'!H275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ACTIVIDADES'!Q$29)*($G64/$F64)))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ACTIVIDADES'!AD$29)*($G64/$F64)))</f>
        <v>0</v>
      </c>
      <c r="AI64" s="349">
        <f>IF( $F64=0,0,((($F64/$E$63)*'CRONOGRAMA ACTIVIDADES'!AE$29)*($G64/$F64)))</f>
        <v>0</v>
      </c>
      <c r="AJ64" s="349">
        <f>IF( $F64=0,0,((($F64/$E$63)*'CRONOGRAMA ACTIVIDADES'!AF$29)*($G64/$F64)))</f>
        <v>0</v>
      </c>
      <c r="AK64" s="349">
        <f>IF( $F64=0,0,((($F64/$E$63)*'CRONOGRAMA ACTIVIDADES'!AG$29)*($G64/$F64)))</f>
        <v>0</v>
      </c>
      <c r="AL64" s="349">
        <f>IF( $F64=0,0,((($F64/$E$63)*'CRONOGRAMA ACTIVIDADES'!AH$29)*($G64/$F64)))</f>
        <v>0</v>
      </c>
      <c r="AM64" s="349">
        <f>IF( $F64=0,0,((($F64/$E$63)*'CRONOGRAMA ACTIVIDADES'!AI$29)*($G64/$F64)))</f>
        <v>0</v>
      </c>
      <c r="AN64" s="349">
        <f>IF( $F64=0,0,((($F64/$E$63)*'CRONOGRAMA ACTIVIDADES'!AJ$29)*($G64/$F64)))</f>
        <v>0</v>
      </c>
      <c r="AO64" s="349">
        <f>IF( $F64=0,0,((($F64/$E$63)*'CRONOGRAMA ACTIVIDADES'!AK$29)*($G64/$F64)))</f>
        <v>0</v>
      </c>
      <c r="AP64" s="349">
        <f>IF( $F64=0,0,((($F64/$E$63)*'CRONOGRAMA ACTIVIDADES'!AL$29)*($G64/$F64)))</f>
        <v>0</v>
      </c>
      <c r="AQ64" s="349">
        <f>IF( $F64=0,0,((($F64/$E$63)*'CRONOGRAMA ACTIVIDADES'!AM$29)*($G64/$F64)))</f>
        <v>0</v>
      </c>
      <c r="AR64" s="349">
        <f>IF( $F64=0,0,((($F64/$E$63)*'CRONOGRAMA ACTIVIDADES'!AN$29)*($G64/$F64)))</f>
        <v>0</v>
      </c>
      <c r="AS64" s="349">
        <f>IF( $F64=0,0,((($F64/$E$63)*'CRONOGRAMA ACTIVIDADES'!AO$29)*($G64/$F64)))</f>
        <v>0</v>
      </c>
      <c r="AT64" s="352">
        <f>AH64+AI64+AJ64+AK64+AL64+AM64+AN64+AO64+AP64+AQ64+AR64+AS64</f>
        <v>0</v>
      </c>
      <c r="AU64" s="430">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493"/>
      <c r="F65" s="349">
        <f>+'FORMATO COSTEO C1'!G281</f>
        <v>0</v>
      </c>
      <c r="G65" s="350">
        <f>+'FORMATO COSTEO C1'!H281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ACTIVIDADES'!Q$29)*($G65/$F65)))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ACTIVIDADES'!AD$29)*($G65/$F65)))</f>
        <v>0</v>
      </c>
      <c r="AI65" s="349">
        <f>IF( $F65=0,0,((($F65/$E$63)*'CRONOGRAMA ACTIVIDADES'!AE$29)*($G65/$F65)))</f>
        <v>0</v>
      </c>
      <c r="AJ65" s="349">
        <f>IF( $F65=0,0,((($F65/$E$63)*'CRONOGRAMA ACTIVIDADES'!AF$29)*($G65/$F65)))</f>
        <v>0</v>
      </c>
      <c r="AK65" s="349">
        <f>IF( $F65=0,0,((($F65/$E$63)*'CRONOGRAMA ACTIVIDADES'!AG$29)*($G65/$F65)))</f>
        <v>0</v>
      </c>
      <c r="AL65" s="349">
        <f>IF( $F65=0,0,((($F65/$E$63)*'CRONOGRAMA ACTIVIDADES'!AH$29)*($G65/$F65)))</f>
        <v>0</v>
      </c>
      <c r="AM65" s="349">
        <f>IF( $F65=0,0,((($F65/$E$63)*'CRONOGRAMA ACTIVIDADES'!AI$29)*($G65/$F65)))</f>
        <v>0</v>
      </c>
      <c r="AN65" s="349">
        <f>IF( $F65=0,0,((($F65/$E$63)*'CRONOGRAMA ACTIVIDADES'!AJ$29)*($G65/$F65)))</f>
        <v>0</v>
      </c>
      <c r="AO65" s="349">
        <f>IF( $F65=0,0,((($F65/$E$63)*'CRONOGRAMA ACTIVIDADES'!AK$29)*($G65/$F65)))</f>
        <v>0</v>
      </c>
      <c r="AP65" s="349">
        <f>IF( $F65=0,0,((($F65/$E$63)*'CRONOGRAMA ACTIVIDADES'!AL$29)*($G65/$F65)))</f>
        <v>0</v>
      </c>
      <c r="AQ65" s="349">
        <f>IF( $F65=0,0,((($F65/$E$63)*'CRONOGRAMA ACTIVIDADES'!AM$29)*($G65/$F65)))</f>
        <v>0</v>
      </c>
      <c r="AR65" s="349">
        <f>IF( $F65=0,0,((($F65/$E$63)*'CRONOGRAMA ACTIVIDADES'!AN$29)*($G65/$F65)))</f>
        <v>0</v>
      </c>
      <c r="AS65" s="349">
        <f>IF( $F65=0,0,((($F65/$E$63)*'CRONOGRAMA ACTIVIDADES'!AO$29)*($G65/$F65)))</f>
        <v>0</v>
      </c>
      <c r="AT65" s="352">
        <f>AH65+AI65+AJ65+AK65+AL65+AM65+AN65+AO65+AP65+AQ65+AR65+AS65</f>
        <v>0</v>
      </c>
      <c r="AU65" s="430">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493"/>
      <c r="F66" s="349">
        <f>+'FORMATO COSTEO C1'!G287</f>
        <v>0</v>
      </c>
      <c r="G66" s="350">
        <f>+'FORMATO COSTEO C1'!H287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ACTIVIDADES'!Q$29)*($G66/$F66)))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ACTIVIDADES'!AD$29)*($G66/$F66)))</f>
        <v>0</v>
      </c>
      <c r="AI66" s="349">
        <f>IF( $F66=0,0,((($F66/$E$63)*'CRONOGRAMA ACTIVIDADES'!AE$29)*($G66/$F66)))</f>
        <v>0</v>
      </c>
      <c r="AJ66" s="349">
        <f>IF( $F66=0,0,((($F66/$E$63)*'CRONOGRAMA ACTIVIDADES'!AF$29)*($G66/$F66)))</f>
        <v>0</v>
      </c>
      <c r="AK66" s="349">
        <f>IF( $F66=0,0,((($F66/$E$63)*'CRONOGRAMA ACTIVIDADES'!AG$29)*($G66/$F66)))</f>
        <v>0</v>
      </c>
      <c r="AL66" s="349">
        <f>IF( $F66=0,0,((($F66/$E$63)*'CRONOGRAMA ACTIVIDADES'!AH$29)*($G66/$F66)))</f>
        <v>0</v>
      </c>
      <c r="AM66" s="349">
        <f>IF( $F66=0,0,((($F66/$E$63)*'CRONOGRAMA ACTIVIDADES'!AI$29)*($G66/$F66)))</f>
        <v>0</v>
      </c>
      <c r="AN66" s="349">
        <f>IF( $F66=0,0,((($F66/$E$63)*'CRONOGRAMA ACTIVIDADES'!AJ$29)*($G66/$F66)))</f>
        <v>0</v>
      </c>
      <c r="AO66" s="349">
        <f>IF( $F66=0,0,((($F66/$E$63)*'CRONOGRAMA ACTIVIDADES'!AK$29)*($G66/$F66)))</f>
        <v>0</v>
      </c>
      <c r="AP66" s="349">
        <f>IF( $F66=0,0,((($F66/$E$63)*'CRONOGRAMA ACTIVIDADES'!AL$29)*($G66/$F66)))</f>
        <v>0</v>
      </c>
      <c r="AQ66" s="349">
        <f>IF( $F66=0,0,((($F66/$E$63)*'CRONOGRAMA ACTIVIDADES'!AM$29)*($G66/$F66)))</f>
        <v>0</v>
      </c>
      <c r="AR66" s="349">
        <f>IF( $F66=0,0,((($F66/$E$63)*'CRONOGRAMA ACTIVIDADES'!AN$29)*($G66/$F66)))</f>
        <v>0</v>
      </c>
      <c r="AS66" s="349">
        <f>IF( $F66=0,0,((($F66/$E$63)*'CRONOGRAMA ACTIVIDADES'!AO$29)*($G66/$F66)))</f>
        <v>0</v>
      </c>
      <c r="AT66" s="352">
        <f>AH66+AI66+AJ66+AK66+AL66+AM66+AN66+AO66+AP66+AQ66+AR66+AS66</f>
        <v>0</v>
      </c>
      <c r="AU66" s="430">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493"/>
      <c r="F67" s="349">
        <f>+'FORMATO COSTEO C1'!G293</f>
        <v>0</v>
      </c>
      <c r="G67" s="350">
        <f>+'FORMATO COSTEO C1'!H293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ACTIVIDADES'!Q$29)*($G67/$F67)))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ACTIVIDADES'!AD$29)*($G67/$F67)))</f>
        <v>0</v>
      </c>
      <c r="AI67" s="349">
        <f>IF( $F67=0,0,((($F67/$E$63)*'CRONOGRAMA ACTIVIDADES'!AE$29)*($G67/$F67)))</f>
        <v>0</v>
      </c>
      <c r="AJ67" s="349">
        <f>IF( $F67=0,0,((($F67/$E$63)*'CRONOGRAMA ACTIVIDADES'!AF$29)*($G67/$F67)))</f>
        <v>0</v>
      </c>
      <c r="AK67" s="349">
        <f>IF( $F67=0,0,((($F67/$E$63)*'CRONOGRAMA ACTIVIDADES'!AG$29)*($G67/$F67)))</f>
        <v>0</v>
      </c>
      <c r="AL67" s="349">
        <f>IF( $F67=0,0,((($F67/$E$63)*'CRONOGRAMA ACTIVIDADES'!AH$29)*($G67/$F67)))</f>
        <v>0</v>
      </c>
      <c r="AM67" s="349">
        <f>IF( $F67=0,0,((($F67/$E$63)*'CRONOGRAMA ACTIVIDADES'!AI$29)*($G67/$F67)))</f>
        <v>0</v>
      </c>
      <c r="AN67" s="349">
        <f>IF( $F67=0,0,((($F67/$E$63)*'CRONOGRAMA ACTIVIDADES'!AJ$29)*($G67/$F67)))</f>
        <v>0</v>
      </c>
      <c r="AO67" s="349">
        <f>IF( $F67=0,0,((($F67/$E$63)*'CRONOGRAMA ACTIVIDADES'!AK$29)*($G67/$F67)))</f>
        <v>0</v>
      </c>
      <c r="AP67" s="349">
        <f>IF( $F67=0,0,((($F67/$E$63)*'CRONOGRAMA ACTIVIDADES'!AL$29)*($G67/$F67)))</f>
        <v>0</v>
      </c>
      <c r="AQ67" s="349">
        <f>IF( $F67=0,0,((($F67/$E$63)*'CRONOGRAMA ACTIVIDADES'!AM$29)*($G67/$F67)))</f>
        <v>0</v>
      </c>
      <c r="AR67" s="349">
        <f>IF( $F67=0,0,((($F67/$E$63)*'CRONOGRAMA ACTIVIDADES'!AN$29)*($G67/$F67)))</f>
        <v>0</v>
      </c>
      <c r="AS67" s="349">
        <f>IF( $F67=0,0,((($F67/$E$63)*'CRONOGRAMA ACTIVIDADES'!AO$29)*($G67/$F67)))</f>
        <v>0</v>
      </c>
      <c r="AT67" s="352">
        <f>AH67+AI67+AJ67+AK67+AL67+AM67+AN67+AO67+AP67+AQ67+AR67+AS67</f>
        <v>0</v>
      </c>
      <c r="AU67" s="430">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493"/>
      <c r="F68" s="349">
        <f>+'FORMATO COSTEO C1'!G299</f>
        <v>0</v>
      </c>
      <c r="G68" s="350">
        <f>+'FORMATO COSTEO C1'!H299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ACTIVIDADES'!Q$29)*($G68/$F68)))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ACTIVIDADES'!AD$29)*($G68/$F68)))</f>
        <v>0</v>
      </c>
      <c r="AI68" s="349">
        <f>IF( $F68=0,0,((($F68/$E$63)*'CRONOGRAMA ACTIVIDADES'!AE$29)*($G68/$F68)))</f>
        <v>0</v>
      </c>
      <c r="AJ68" s="349">
        <f>IF( $F68=0,0,((($F68/$E$63)*'CRONOGRAMA ACTIVIDADES'!AF$29)*($G68/$F68)))</f>
        <v>0</v>
      </c>
      <c r="AK68" s="349">
        <f>IF( $F68=0,0,((($F68/$E$63)*'CRONOGRAMA ACTIVIDADES'!AG$29)*($G68/$F68)))</f>
        <v>0</v>
      </c>
      <c r="AL68" s="349">
        <f>IF( $F68=0,0,((($F68/$E$63)*'CRONOGRAMA ACTIVIDADES'!AH$29)*($G68/$F68)))</f>
        <v>0</v>
      </c>
      <c r="AM68" s="349">
        <f>IF( $F68=0,0,((($F68/$E$63)*'CRONOGRAMA ACTIVIDADES'!AI$29)*($G68/$F68)))</f>
        <v>0</v>
      </c>
      <c r="AN68" s="349">
        <f>IF( $F68=0,0,((($F68/$E$63)*'CRONOGRAMA ACTIVIDADES'!AJ$29)*($G68/$F68)))</f>
        <v>0</v>
      </c>
      <c r="AO68" s="349">
        <f>IF( $F68=0,0,((($F68/$E$63)*'CRONOGRAMA ACTIVIDADES'!AK$29)*($G68/$F68)))</f>
        <v>0</v>
      </c>
      <c r="AP68" s="349">
        <f>IF( $F68=0,0,((($F68/$E$63)*'CRONOGRAMA ACTIVIDADES'!AL$29)*($G68/$F68)))</f>
        <v>0</v>
      </c>
      <c r="AQ68" s="349">
        <f>IF( $F68=0,0,((($F68/$E$63)*'CRONOGRAMA ACTIVIDADES'!AM$29)*($G68/$F68)))</f>
        <v>0</v>
      </c>
      <c r="AR68" s="349">
        <f>IF( $F68=0,0,((($F68/$E$63)*'CRONOGRAMA ACTIVIDADES'!AN$29)*($G68/$F68)))</f>
        <v>0</v>
      </c>
      <c r="AS68" s="349">
        <f>IF( $F68=0,0,((($F68/$E$63)*'CRONOGRAMA ACTIVIDADES'!AO$29)*($G68/$F68)))</f>
        <v>0</v>
      </c>
      <c r="AT68" s="352">
        <f>AH68+AI68+AJ68+AK68+AL68+AM68+AN68+AO68+AP68+AQ68+AR68+AS68</f>
        <v>0</v>
      </c>
      <c r="AU68" s="430">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72">
        <f>+'FORMATO COSTEO C1'!E$305</f>
        <v>0</v>
      </c>
      <c r="F69" s="339">
        <f>SUM(F70:F74)</f>
        <v>0</v>
      </c>
      <c r="G69" s="340">
        <f t="shared" ref="G69:P69" si="24">SUM(G70:G74)</f>
        <v>0</v>
      </c>
      <c r="H69" s="341">
        <f t="shared" si="24"/>
        <v>0</v>
      </c>
      <c r="I69" s="339">
        <f>SUM(I70:I74)</f>
        <v>0</v>
      </c>
      <c r="J69" s="339">
        <f>SUM(J70:J74)</f>
        <v>0</v>
      </c>
      <c r="K69" s="339">
        <f>SUM(K70:K74)</f>
        <v>0</v>
      </c>
      <c r="L69" s="339">
        <f>SUM(L70:L74)</f>
        <v>0</v>
      </c>
      <c r="M69" s="339">
        <f>SUM(M70:M74)</f>
        <v>0</v>
      </c>
      <c r="N69" s="339">
        <f t="shared" si="24"/>
        <v>0</v>
      </c>
      <c r="O69" s="339">
        <f t="shared" si="24"/>
        <v>0</v>
      </c>
      <c r="P69" s="339">
        <f t="shared" si="24"/>
        <v>0</v>
      </c>
      <c r="Q69" s="339">
        <f t="shared" ref="Q69:AS69" si="25">SUM(Q70:Q74)</f>
        <v>0</v>
      </c>
      <c r="R69" s="339">
        <f t="shared" si="25"/>
        <v>0</v>
      </c>
      <c r="S69" s="339">
        <f t="shared" si="25"/>
        <v>0</v>
      </c>
      <c r="T69" s="342">
        <f t="shared" si="25"/>
        <v>0</v>
      </c>
      <c r="U69" s="343">
        <f t="shared" si="25"/>
        <v>0</v>
      </c>
      <c r="V69" s="339">
        <f t="shared" si="25"/>
        <v>0</v>
      </c>
      <c r="W69" s="339">
        <f t="shared" si="25"/>
        <v>0</v>
      </c>
      <c r="X69" s="339">
        <f t="shared" si="25"/>
        <v>0</v>
      </c>
      <c r="Y69" s="339">
        <f t="shared" si="25"/>
        <v>0</v>
      </c>
      <c r="Z69" s="339">
        <f t="shared" si="25"/>
        <v>0</v>
      </c>
      <c r="AA69" s="339">
        <f t="shared" si="25"/>
        <v>0</v>
      </c>
      <c r="AB69" s="339">
        <f t="shared" si="25"/>
        <v>0</v>
      </c>
      <c r="AC69" s="339">
        <f t="shared" si="25"/>
        <v>0</v>
      </c>
      <c r="AD69" s="339">
        <f t="shared" si="25"/>
        <v>0</v>
      </c>
      <c r="AE69" s="339">
        <f t="shared" si="25"/>
        <v>0</v>
      </c>
      <c r="AF69" s="339">
        <f t="shared" si="25"/>
        <v>0</v>
      </c>
      <c r="AG69" s="340">
        <f t="shared" si="25"/>
        <v>0</v>
      </c>
      <c r="AH69" s="341">
        <f t="shared" si="25"/>
        <v>0</v>
      </c>
      <c r="AI69" s="339">
        <f t="shared" si="25"/>
        <v>0</v>
      </c>
      <c r="AJ69" s="339">
        <f t="shared" si="25"/>
        <v>0</v>
      </c>
      <c r="AK69" s="339">
        <f t="shared" si="25"/>
        <v>0</v>
      </c>
      <c r="AL69" s="339">
        <f t="shared" si="25"/>
        <v>0</v>
      </c>
      <c r="AM69" s="339">
        <f t="shared" si="25"/>
        <v>0</v>
      </c>
      <c r="AN69" s="339">
        <f t="shared" si="25"/>
        <v>0</v>
      </c>
      <c r="AO69" s="339">
        <f t="shared" si="25"/>
        <v>0</v>
      </c>
      <c r="AP69" s="339">
        <f t="shared" si="25"/>
        <v>0</v>
      </c>
      <c r="AQ69" s="339">
        <f t="shared" si="25"/>
        <v>0</v>
      </c>
      <c r="AR69" s="339">
        <f t="shared" si="25"/>
        <v>0</v>
      </c>
      <c r="AS69" s="339">
        <f t="shared" si="25"/>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493"/>
      <c r="F70" s="349">
        <f>+'FORMATO COSTEO C1'!G307</f>
        <v>0</v>
      </c>
      <c r="G70" s="350">
        <f>+'FORMATO COSTEO C1'!H307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430">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493"/>
      <c r="F71" s="349">
        <f>+'FORMATO COSTEO C1'!G313</f>
        <v>0</v>
      </c>
      <c r="G71" s="350">
        <f>+'FORMATO COSTEO C1'!H313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430">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493"/>
      <c r="F72" s="349">
        <f>+'FORMATO COSTEO C1'!G319</f>
        <v>0</v>
      </c>
      <c r="G72" s="350">
        <f>+'FORMATO COSTEO C1'!H319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430">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493"/>
      <c r="F73" s="349">
        <f>+'FORMATO COSTEO C1'!G325</f>
        <v>0</v>
      </c>
      <c r="G73" s="350">
        <f>+'FORMATO COSTEO C1'!H325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430">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493"/>
      <c r="F74" s="349">
        <f>+'FORMATO COSTEO C1'!G331</f>
        <v>0</v>
      </c>
      <c r="G74" s="350">
        <f>+'FORMATO COSTEO C1'!H331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430">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71"/>
      <c r="F75" s="328">
        <f>+F76+F82+F88+F94+F100</f>
        <v>0</v>
      </c>
      <c r="G75" s="329">
        <f t="shared" ref="G75:P75" si="26">+G76+G82+G88+G94+G100</f>
        <v>0</v>
      </c>
      <c r="H75" s="330">
        <f t="shared" si="26"/>
        <v>0</v>
      </c>
      <c r="I75" s="328">
        <f>+I76+I82+I88+I94+I100</f>
        <v>0</v>
      </c>
      <c r="J75" s="328">
        <f>+J76+J82+J88+J94+J100</f>
        <v>0</v>
      </c>
      <c r="K75" s="328">
        <f>+K76+K82+K88+K94+K100</f>
        <v>0</v>
      </c>
      <c r="L75" s="328">
        <f>+L76+L82+L88+L94+L100</f>
        <v>0</v>
      </c>
      <c r="M75" s="328">
        <f>+M76+M82+M88+M94+M100</f>
        <v>0</v>
      </c>
      <c r="N75" s="328">
        <f t="shared" si="26"/>
        <v>0</v>
      </c>
      <c r="O75" s="328">
        <f t="shared" si="26"/>
        <v>0</v>
      </c>
      <c r="P75" s="328">
        <f t="shared" si="26"/>
        <v>0</v>
      </c>
      <c r="Q75" s="328">
        <f>+Q76+Q82+Q88+Q94+Q100</f>
        <v>0</v>
      </c>
      <c r="R75" s="328">
        <f>+R76+R82+R88+R94+R100</f>
        <v>0</v>
      </c>
      <c r="S75" s="328">
        <f>+S76+S82+S88+S94+S100</f>
        <v>0</v>
      </c>
      <c r="T75" s="331">
        <f>+T76+T82+T88+T94+T100</f>
        <v>0</v>
      </c>
      <c r="U75" s="332">
        <f t="shared" ref="U75:AS75" si="27">+U76+U82+U88+U94+U100</f>
        <v>0</v>
      </c>
      <c r="V75" s="328">
        <f t="shared" si="27"/>
        <v>0</v>
      </c>
      <c r="W75" s="328">
        <f t="shared" si="27"/>
        <v>0</v>
      </c>
      <c r="X75" s="328">
        <f t="shared" si="27"/>
        <v>0</v>
      </c>
      <c r="Y75" s="328">
        <f t="shared" si="27"/>
        <v>0</v>
      </c>
      <c r="Z75" s="328">
        <f t="shared" si="27"/>
        <v>0</v>
      </c>
      <c r="AA75" s="328">
        <f t="shared" si="27"/>
        <v>0</v>
      </c>
      <c r="AB75" s="328">
        <f t="shared" si="27"/>
        <v>0</v>
      </c>
      <c r="AC75" s="328">
        <f t="shared" si="27"/>
        <v>0</v>
      </c>
      <c r="AD75" s="328">
        <f t="shared" si="27"/>
        <v>0</v>
      </c>
      <c r="AE75" s="328">
        <f t="shared" si="27"/>
        <v>0</v>
      </c>
      <c r="AF75" s="328">
        <f t="shared" si="27"/>
        <v>0</v>
      </c>
      <c r="AG75" s="329">
        <f>+AG76+AG82+AG88+AG94+AG100</f>
        <v>0</v>
      </c>
      <c r="AH75" s="330">
        <f t="shared" si="27"/>
        <v>0</v>
      </c>
      <c r="AI75" s="328">
        <f t="shared" si="27"/>
        <v>0</v>
      </c>
      <c r="AJ75" s="328">
        <f t="shared" si="27"/>
        <v>0</v>
      </c>
      <c r="AK75" s="328">
        <f t="shared" si="27"/>
        <v>0</v>
      </c>
      <c r="AL75" s="328">
        <f t="shared" si="27"/>
        <v>0</v>
      </c>
      <c r="AM75" s="328">
        <f t="shared" si="27"/>
        <v>0</v>
      </c>
      <c r="AN75" s="328">
        <f t="shared" si="27"/>
        <v>0</v>
      </c>
      <c r="AO75" s="328">
        <f t="shared" si="27"/>
        <v>0</v>
      </c>
      <c r="AP75" s="328">
        <f t="shared" si="27"/>
        <v>0</v>
      </c>
      <c r="AQ75" s="328">
        <f t="shared" si="27"/>
        <v>0</v>
      </c>
      <c r="AR75" s="328">
        <f t="shared" si="27"/>
        <v>0</v>
      </c>
      <c r="AS75" s="328">
        <f t="shared" si="27"/>
        <v>0</v>
      </c>
      <c r="AT75" s="331">
        <f>+AT76+AT82+AT88+AT94+AT100</f>
        <v>0</v>
      </c>
      <c r="AU75" s="333">
        <f>+AU76+AU82+AU88+AU94+AU100</f>
        <v>0</v>
      </c>
      <c r="AV75" s="321">
        <f t="shared" si="1"/>
        <v>0</v>
      </c>
    </row>
    <row r="76" spans="2:48" s="334" customFormat="1" ht="12.75" customHeight="1" outlineLevel="1" x14ac:dyDescent="0.15">
      <c r="B76" s="496" t="str">
        <f>+'FORMATO COSTEO C1'!C$339</f>
        <v>1.3.1</v>
      </c>
      <c r="C76" s="359">
        <f>+'FORMATO COSTEO C1'!B$339</f>
        <v>0</v>
      </c>
      <c r="D76" s="480" t="str">
        <f>+'FORMATO COSTEO C1'!D$339</f>
        <v>Unidad medida</v>
      </c>
      <c r="E76" s="472">
        <f>+'FORMATO COSTEO C1'!E$339</f>
        <v>0</v>
      </c>
      <c r="F76" s="339">
        <f>SUM(F77:F81)</f>
        <v>0</v>
      </c>
      <c r="G76" s="340">
        <f t="shared" ref="G76:P76" si="28">SUM(G77:G81)</f>
        <v>0</v>
      </c>
      <c r="H76" s="341">
        <f t="shared" si="28"/>
        <v>0</v>
      </c>
      <c r="I76" s="339">
        <f>SUM(I77:I81)</f>
        <v>0</v>
      </c>
      <c r="J76" s="339">
        <f>SUM(J77:J81)</f>
        <v>0</v>
      </c>
      <c r="K76" s="339">
        <f>SUM(K77:K81)</f>
        <v>0</v>
      </c>
      <c r="L76" s="339">
        <f>SUM(L77:L81)</f>
        <v>0</v>
      </c>
      <c r="M76" s="339">
        <f>SUM(M77:M81)</f>
        <v>0</v>
      </c>
      <c r="N76" s="339">
        <f t="shared" si="28"/>
        <v>0</v>
      </c>
      <c r="O76" s="339">
        <f t="shared" si="28"/>
        <v>0</v>
      </c>
      <c r="P76" s="339">
        <f t="shared" si="28"/>
        <v>0</v>
      </c>
      <c r="Q76" s="339">
        <f t="shared" ref="Q76:AU76" si="29">SUM(Q77:Q81)</f>
        <v>0</v>
      </c>
      <c r="R76" s="339">
        <f t="shared" si="29"/>
        <v>0</v>
      </c>
      <c r="S76" s="339">
        <f t="shared" si="29"/>
        <v>0</v>
      </c>
      <c r="T76" s="342">
        <f>SUM(T77:T81)</f>
        <v>0</v>
      </c>
      <c r="U76" s="343">
        <f t="shared" si="29"/>
        <v>0</v>
      </c>
      <c r="V76" s="339">
        <f t="shared" si="29"/>
        <v>0</v>
      </c>
      <c r="W76" s="339">
        <f t="shared" si="29"/>
        <v>0</v>
      </c>
      <c r="X76" s="339">
        <f t="shared" si="29"/>
        <v>0</v>
      </c>
      <c r="Y76" s="339">
        <f t="shared" si="29"/>
        <v>0</v>
      </c>
      <c r="Z76" s="339">
        <f t="shared" si="29"/>
        <v>0</v>
      </c>
      <c r="AA76" s="339">
        <f t="shared" si="29"/>
        <v>0</v>
      </c>
      <c r="AB76" s="339">
        <f t="shared" si="29"/>
        <v>0</v>
      </c>
      <c r="AC76" s="339">
        <f t="shared" si="29"/>
        <v>0</v>
      </c>
      <c r="AD76" s="339">
        <f t="shared" si="29"/>
        <v>0</v>
      </c>
      <c r="AE76" s="339">
        <f t="shared" si="29"/>
        <v>0</v>
      </c>
      <c r="AF76" s="339">
        <f t="shared" si="29"/>
        <v>0</v>
      </c>
      <c r="AG76" s="340">
        <f>SUM(AG77:AG81)</f>
        <v>0</v>
      </c>
      <c r="AH76" s="341">
        <f t="shared" si="29"/>
        <v>0</v>
      </c>
      <c r="AI76" s="339">
        <f t="shared" si="29"/>
        <v>0</v>
      </c>
      <c r="AJ76" s="339">
        <f t="shared" si="29"/>
        <v>0</v>
      </c>
      <c r="AK76" s="339">
        <f t="shared" si="29"/>
        <v>0</v>
      </c>
      <c r="AL76" s="339">
        <f t="shared" si="29"/>
        <v>0</v>
      </c>
      <c r="AM76" s="339">
        <f t="shared" si="29"/>
        <v>0</v>
      </c>
      <c r="AN76" s="339">
        <f t="shared" si="29"/>
        <v>0</v>
      </c>
      <c r="AO76" s="339">
        <f t="shared" si="29"/>
        <v>0</v>
      </c>
      <c r="AP76" s="339">
        <f t="shared" si="29"/>
        <v>0</v>
      </c>
      <c r="AQ76" s="339">
        <f t="shared" si="29"/>
        <v>0</v>
      </c>
      <c r="AR76" s="339">
        <f t="shared" si="29"/>
        <v>0</v>
      </c>
      <c r="AS76" s="339">
        <f t="shared" si="29"/>
        <v>0</v>
      </c>
      <c r="AT76" s="342">
        <f t="shared" si="29"/>
        <v>0</v>
      </c>
      <c r="AU76" s="344">
        <f t="shared" si="29"/>
        <v>0</v>
      </c>
      <c r="AV76" s="321">
        <f t="shared" ref="AV76:AV139" si="30">+G76-AU76</f>
        <v>0</v>
      </c>
    </row>
    <row r="77" spans="2:48" s="323" customFormat="1" ht="12.75" customHeight="1" x14ac:dyDescent="0.15">
      <c r="B77" s="345" t="str">
        <f>+'FORMATO COSTEO C1'!C$341</f>
        <v>1.3.1.1</v>
      </c>
      <c r="C77" s="346" t="str">
        <f>+'FORMATO COSTEO C1'!B$341</f>
        <v>Categoría de gasto</v>
      </c>
      <c r="D77" s="347"/>
      <c r="E77" s="492"/>
      <c r="F77" s="349">
        <f>+'FORMATO COSTEO C1'!G341</f>
        <v>0</v>
      </c>
      <c r="G77" s="350">
        <f>+'FORMATO COSTEO C1'!H341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430">
        <f>AS77+AR77+AQ77+AP77+AO77+AN77+AM77+AL77+AK77+AJ77+AI77+AH77+AF77+AE77+AD77+AC77+AB77+AA77+Z77+Y77+X77+W77+V77+U77+S77+R77+Q77+P77+O77+N77+M77+L77+K77+J77+I77+H77</f>
        <v>0</v>
      </c>
      <c r="AV77" s="321">
        <f t="shared" si="30"/>
        <v>0</v>
      </c>
    </row>
    <row r="78" spans="2:48" s="323" customFormat="1" ht="12.75" customHeight="1" x14ac:dyDescent="0.15">
      <c r="B78" s="345" t="str">
        <f>+'FORMATO COSTEO C1'!C$347</f>
        <v>1.3.1.2</v>
      </c>
      <c r="C78" s="346" t="str">
        <f>+'FORMATO COSTEO C1'!B$347</f>
        <v>Categoría de gasto</v>
      </c>
      <c r="D78" s="347"/>
      <c r="E78" s="492"/>
      <c r="F78" s="349">
        <f>+'FORMATO COSTEO C1'!G347</f>
        <v>0</v>
      </c>
      <c r="G78" s="350">
        <f>+'FORMATO COSTEO C1'!H347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430">
        <f>AS78+AR78+AQ78+AP78+AO78+AN78+AM78+AL78+AK78+AJ78+AI78+AH78+AF78+AE78+AD78+AC78+AB78+AA78+Z78+Y78+X78+W78+V78+U78+S78+R78+Q78+P78+O78+N78+M78+L78+K78+J78+I78+H78</f>
        <v>0</v>
      </c>
      <c r="AV78" s="321">
        <f t="shared" si="30"/>
        <v>0</v>
      </c>
    </row>
    <row r="79" spans="2:48" s="323" customFormat="1" ht="12.75" customHeight="1" x14ac:dyDescent="0.15">
      <c r="B79" s="345" t="str">
        <f>+'FORMATO COSTEO C1'!C$353</f>
        <v>1.3.1.3</v>
      </c>
      <c r="C79" s="346" t="str">
        <f>+'FORMATO COSTEO C1'!B$353</f>
        <v>Categoría de gasto</v>
      </c>
      <c r="D79" s="347"/>
      <c r="E79" s="492"/>
      <c r="F79" s="349">
        <f>+'FORMATO COSTEO C1'!G353</f>
        <v>0</v>
      </c>
      <c r="G79" s="350">
        <f>+'FORMATO COSTEO C1'!H353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430">
        <f>AS79+AR79+AQ79+AP79+AO79+AN79+AM79+AL79+AK79+AJ79+AI79+AH79+AF79+AE79+AD79+AC79+AB79+AA79+Z79+Y79+X79+W79+V79+U79+S79+R79+Q79+P79+O79+N79+M79+L79+K79+J79+I79+H79</f>
        <v>0</v>
      </c>
      <c r="AV79" s="321">
        <f t="shared" si="30"/>
        <v>0</v>
      </c>
    </row>
    <row r="80" spans="2:48" s="334" customFormat="1" ht="12.75" customHeight="1" outlineLevel="1" x14ac:dyDescent="0.15">
      <c r="B80" s="345" t="str">
        <f>+'FORMATO COSTEO C1'!C$359</f>
        <v>1.3.1.4</v>
      </c>
      <c r="C80" s="346" t="str">
        <f>+'FORMATO COSTEO C1'!B$359</f>
        <v>Categoría de gasto</v>
      </c>
      <c r="D80" s="347"/>
      <c r="E80" s="492"/>
      <c r="F80" s="349">
        <f>+'FORMATO COSTEO C1'!G359</f>
        <v>0</v>
      </c>
      <c r="G80" s="350">
        <f>+'FORMATO COSTEO C1'!H359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430">
        <f>AS80+AR80+AQ80+AP80+AO80+AN80+AM80+AL80+AK80+AJ80+AI80+AH80+AF80+AE80+AD80+AC80+AB80+AA80+Z80+Y80+X80+W80+V80+U80+S80+R80+Q80+P80+O80+N80+M80+L80+K80+J80+I80+H80</f>
        <v>0</v>
      </c>
      <c r="AV80" s="321">
        <f t="shared" si="30"/>
        <v>0</v>
      </c>
    </row>
    <row r="81" spans="2:48" s="334" customFormat="1" ht="12.75" customHeight="1" outlineLevel="1" x14ac:dyDescent="0.15">
      <c r="B81" s="345" t="str">
        <f>+'FORMATO COSTEO C1'!C$365</f>
        <v>1.3.1.5</v>
      </c>
      <c r="C81" s="346" t="str">
        <f>+'FORMATO COSTEO C1'!B$365</f>
        <v>Categoría de gasto</v>
      </c>
      <c r="D81" s="347"/>
      <c r="E81" s="492"/>
      <c r="F81" s="349">
        <f>+'FORMATO COSTEO C1'!G365</f>
        <v>0</v>
      </c>
      <c r="G81" s="350">
        <f>+'FORMATO COSTEO C1'!H365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430">
        <f>AS81+AR81+AQ81+AP81+AO81+AN81+AM81+AL81+AK81+AJ81+AI81+AH81+AF81+AE81+AD81+AC81+AB81+AA81+Z81+Y81+X81+W81+V81+U81+S81+R81+Q81+P81+O81+N81+M81+L81+K81+J81+I81+H81</f>
        <v>0</v>
      </c>
      <c r="AV81" s="321">
        <f t="shared" si="30"/>
        <v>0</v>
      </c>
    </row>
    <row r="82" spans="2:48" s="323" customFormat="1" ht="12.75" customHeight="1" x14ac:dyDescent="0.15">
      <c r="B82" s="335" t="str">
        <f>+'FORMATO COSTEO C1'!C$371</f>
        <v>1.3.2</v>
      </c>
      <c r="C82" s="359">
        <f>+'FORMATO COSTEO C1'!B$371</f>
        <v>0</v>
      </c>
      <c r="D82" s="480" t="str">
        <f>+'FORMATO COSTEO C1'!D$371</f>
        <v>Unidad medida</v>
      </c>
      <c r="E82" s="472">
        <f>+'FORMATO COSTEO C1'!E$371</f>
        <v>0</v>
      </c>
      <c r="F82" s="339">
        <f>SUM(F83:F87)</f>
        <v>0</v>
      </c>
      <c r="G82" s="340">
        <f t="shared" ref="G82:P82" si="31">SUM(G83:G87)</f>
        <v>0</v>
      </c>
      <c r="H82" s="341">
        <f t="shared" si="31"/>
        <v>0</v>
      </c>
      <c r="I82" s="339">
        <f>SUM(I83:I87)</f>
        <v>0</v>
      </c>
      <c r="J82" s="339">
        <f>SUM(J83:J87)</f>
        <v>0</v>
      </c>
      <c r="K82" s="339">
        <f>SUM(K83:K87)</f>
        <v>0</v>
      </c>
      <c r="L82" s="339">
        <f>SUM(L83:L87)</f>
        <v>0</v>
      </c>
      <c r="M82" s="339">
        <f>SUM(M83:M87)</f>
        <v>0</v>
      </c>
      <c r="N82" s="339">
        <f t="shared" si="31"/>
        <v>0</v>
      </c>
      <c r="O82" s="339">
        <f t="shared" si="31"/>
        <v>0</v>
      </c>
      <c r="P82" s="339">
        <f t="shared" si="31"/>
        <v>0</v>
      </c>
      <c r="Q82" s="339">
        <f t="shared" ref="Q82:AS82" si="32">SUM(Q83:Q87)</f>
        <v>0</v>
      </c>
      <c r="R82" s="339">
        <f t="shared" si="32"/>
        <v>0</v>
      </c>
      <c r="S82" s="339">
        <f t="shared" si="32"/>
        <v>0</v>
      </c>
      <c r="T82" s="342">
        <f t="shared" si="32"/>
        <v>0</v>
      </c>
      <c r="U82" s="343">
        <f t="shared" si="32"/>
        <v>0</v>
      </c>
      <c r="V82" s="339">
        <f t="shared" si="32"/>
        <v>0</v>
      </c>
      <c r="W82" s="339">
        <f t="shared" si="32"/>
        <v>0</v>
      </c>
      <c r="X82" s="339">
        <f t="shared" si="32"/>
        <v>0</v>
      </c>
      <c r="Y82" s="339">
        <f t="shared" si="32"/>
        <v>0</v>
      </c>
      <c r="Z82" s="339">
        <f t="shared" si="32"/>
        <v>0</v>
      </c>
      <c r="AA82" s="339">
        <f t="shared" si="32"/>
        <v>0</v>
      </c>
      <c r="AB82" s="339">
        <f t="shared" si="32"/>
        <v>0</v>
      </c>
      <c r="AC82" s="339">
        <f t="shared" si="32"/>
        <v>0</v>
      </c>
      <c r="AD82" s="339">
        <f t="shared" si="32"/>
        <v>0</v>
      </c>
      <c r="AE82" s="339">
        <f t="shared" si="32"/>
        <v>0</v>
      </c>
      <c r="AF82" s="339">
        <f t="shared" si="32"/>
        <v>0</v>
      </c>
      <c r="AG82" s="340">
        <f t="shared" si="32"/>
        <v>0</v>
      </c>
      <c r="AH82" s="341">
        <f t="shared" si="32"/>
        <v>0</v>
      </c>
      <c r="AI82" s="339">
        <f t="shared" si="32"/>
        <v>0</v>
      </c>
      <c r="AJ82" s="339">
        <f t="shared" si="32"/>
        <v>0</v>
      </c>
      <c r="AK82" s="339">
        <f t="shared" si="32"/>
        <v>0</v>
      </c>
      <c r="AL82" s="339">
        <f t="shared" si="32"/>
        <v>0</v>
      </c>
      <c r="AM82" s="339">
        <f t="shared" si="32"/>
        <v>0</v>
      </c>
      <c r="AN82" s="339">
        <f t="shared" si="32"/>
        <v>0</v>
      </c>
      <c r="AO82" s="339">
        <f t="shared" si="32"/>
        <v>0</v>
      </c>
      <c r="AP82" s="339">
        <f t="shared" si="32"/>
        <v>0</v>
      </c>
      <c r="AQ82" s="339">
        <f t="shared" si="32"/>
        <v>0</v>
      </c>
      <c r="AR82" s="339">
        <f t="shared" si="32"/>
        <v>0</v>
      </c>
      <c r="AS82" s="339">
        <f t="shared" si="32"/>
        <v>0</v>
      </c>
      <c r="AT82" s="342">
        <f>SUM(AT83:AT87)</f>
        <v>0</v>
      </c>
      <c r="AU82" s="344">
        <f>SUM(AU83:AU87)</f>
        <v>0</v>
      </c>
      <c r="AV82" s="321">
        <f t="shared" si="30"/>
        <v>0</v>
      </c>
    </row>
    <row r="83" spans="2:48" s="323" customFormat="1" ht="12.75" customHeight="1" x14ac:dyDescent="0.15">
      <c r="B83" s="345" t="str">
        <f>+'FORMATO COSTEO C1'!C373</f>
        <v>1.3.2.1</v>
      </c>
      <c r="C83" s="346" t="str">
        <f>+'FORMATO COSTEO C1'!B$373</f>
        <v>Categoría de gasto</v>
      </c>
      <c r="D83" s="357"/>
      <c r="E83" s="493"/>
      <c r="F83" s="349">
        <f>+'FORMATO COSTEO C1'!G373</f>
        <v>0</v>
      </c>
      <c r="G83" s="350">
        <f>+'FORMATO COSTEO C1'!H373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430">
        <f>AS83+AR83+AQ83+AP83+AO83+AN83+AM83+AL83+AK83+AJ83+AI83+AH83+AF83+AE83+AD83+AC83+AB83+AA83+Z83+Y83+X83+W83+V83+U83+S83+R83+Q83+P83+O83+N83+M83+L83+K83+J83+I83+H83</f>
        <v>0</v>
      </c>
      <c r="AV83" s="321">
        <f t="shared" si="30"/>
        <v>0</v>
      </c>
    </row>
    <row r="84" spans="2:48" s="334" customFormat="1" ht="12.75" customHeight="1" outlineLevel="1" x14ac:dyDescent="0.15">
      <c r="B84" s="345" t="str">
        <f>+'FORMATO COSTEO C1'!C379</f>
        <v>1.3.2.2</v>
      </c>
      <c r="C84" s="346" t="str">
        <f>+'FORMATO COSTEO C1'!B$379</f>
        <v>Categoría de gasto</v>
      </c>
      <c r="D84" s="357"/>
      <c r="E84" s="493"/>
      <c r="F84" s="349">
        <f>+'FORMATO COSTEO C1'!G379</f>
        <v>0</v>
      </c>
      <c r="G84" s="350">
        <f>+'FORMATO COSTEO C1'!H379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430">
        <f>AS84+AR84+AQ84+AP84+AO84+AN84+AM84+AL84+AK84+AJ84+AI84+AH84+AF84+AE84+AD84+AC84+AB84+AA84+Z84+Y84+X84+W84+V84+U84+S84+R84+Q84+P84+O84+N84+M84+L84+K84+J84+I84+H84</f>
        <v>0</v>
      </c>
      <c r="AV84" s="321">
        <f t="shared" si="30"/>
        <v>0</v>
      </c>
    </row>
    <row r="85" spans="2:48" s="323" customFormat="1" ht="12.75" customHeight="1" x14ac:dyDescent="0.15">
      <c r="B85" s="345" t="str">
        <f>+'FORMATO COSTEO C1'!C$385</f>
        <v>1.3.2.3</v>
      </c>
      <c r="C85" s="346" t="str">
        <f>+'FORMATO COSTEO C1'!B$385</f>
        <v>Categoría de gasto</v>
      </c>
      <c r="D85" s="357"/>
      <c r="E85" s="493"/>
      <c r="F85" s="349">
        <f>+'FORMATO COSTEO C1'!G385</f>
        <v>0</v>
      </c>
      <c r="G85" s="350">
        <f>+'FORMATO COSTEO C1'!H385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430">
        <f>AS85+AR85+AQ85+AP85+AO85+AN85+AM85+AL85+AK85+AJ85+AI85+AH85+AF85+AE85+AD85+AC85+AB85+AA85+Z85+Y85+X85+W85+V85+U85+S85+R85+Q85+P85+O85+N85+M85+L85+K85+J85+I85+H85</f>
        <v>0</v>
      </c>
      <c r="AV85" s="321">
        <f t="shared" si="30"/>
        <v>0</v>
      </c>
    </row>
    <row r="86" spans="2:48" s="323" customFormat="1" ht="12.75" customHeight="1" x14ac:dyDescent="0.15">
      <c r="B86" s="345" t="str">
        <f>+'FORMATO COSTEO C1'!C391</f>
        <v>1.3.2.4</v>
      </c>
      <c r="C86" s="346" t="str">
        <f>+'FORMATO COSTEO C1'!B$391</f>
        <v>Categoría de gasto</v>
      </c>
      <c r="D86" s="357"/>
      <c r="E86" s="493"/>
      <c r="F86" s="349">
        <f>+'FORMATO COSTEO C1'!G391</f>
        <v>0</v>
      </c>
      <c r="G86" s="350">
        <f>+'FORMATO COSTEO C1'!H391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430">
        <f>AS86+AR86+AQ86+AP86+AO86+AN86+AM86+AL86+AK86+AJ86+AI86+AH86+AF86+AE86+AD86+AC86+AB86+AA86+Z86+Y86+X86+W86+V86+U86+S86+R86+Q86+P86+O86+N86+M86+L86+K86+J86+I86+H86</f>
        <v>0</v>
      </c>
      <c r="AV86" s="321">
        <f t="shared" si="30"/>
        <v>0</v>
      </c>
    </row>
    <row r="87" spans="2:48" s="323" customFormat="1" ht="12.75" customHeight="1" x14ac:dyDescent="0.15">
      <c r="B87" s="345" t="str">
        <f>+'FORMATO COSTEO C1'!C$397</f>
        <v>1.3.2.5</v>
      </c>
      <c r="C87" s="346" t="str">
        <f>+'FORMATO COSTEO C1'!B$397</f>
        <v>Categoría de gasto</v>
      </c>
      <c r="D87" s="357"/>
      <c r="E87" s="493"/>
      <c r="F87" s="349">
        <f>+'FORMATO COSTEO C1'!G397</f>
        <v>0</v>
      </c>
      <c r="G87" s="350">
        <f>+'FORMATO COSTEO C1'!H397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430">
        <f>AS87+AR87+AQ87+AP87+AO87+AN87+AM87+AL87+AK87+AJ87+AI87+AH87+AF87+AE87+AD87+AC87+AB87+AA87+Z87+Y87+X87+W87+V87+U87+S87+R87+Q87+P87+O87+N87+M87+L87+K87+J87+I87+H87</f>
        <v>0</v>
      </c>
      <c r="AV87" s="321">
        <f t="shared" si="30"/>
        <v>0</v>
      </c>
    </row>
    <row r="88" spans="2:48" s="334" customFormat="1" ht="12.75" customHeight="1" outlineLevel="1" x14ac:dyDescent="0.15">
      <c r="B88" s="335" t="str">
        <f>+'FORMATO COSTEO C1'!C$403</f>
        <v>1.3.3</v>
      </c>
      <c r="C88" s="359">
        <f>+'FORMATO COSTEO C1'!B$403</f>
        <v>0</v>
      </c>
      <c r="D88" s="480" t="str">
        <f>+'FORMATO COSTEO C1'!D$403</f>
        <v>Unidad medida</v>
      </c>
      <c r="E88" s="472">
        <f>+'FORMATO COSTEO C1'!E$403</f>
        <v>0</v>
      </c>
      <c r="F88" s="339">
        <f>SUM(F89:F93)</f>
        <v>0</v>
      </c>
      <c r="G88" s="340">
        <f t="shared" ref="G88:P88" si="33">SUM(G89:G93)</f>
        <v>0</v>
      </c>
      <c r="H88" s="341">
        <f t="shared" si="33"/>
        <v>0</v>
      </c>
      <c r="I88" s="339">
        <f>SUM(I89:I93)</f>
        <v>0</v>
      </c>
      <c r="J88" s="339">
        <f>SUM(J89:J93)</f>
        <v>0</v>
      </c>
      <c r="K88" s="339">
        <f>SUM(K89:K93)</f>
        <v>0</v>
      </c>
      <c r="L88" s="339">
        <f>SUM(L89:L93)</f>
        <v>0</v>
      </c>
      <c r="M88" s="339">
        <f>SUM(M89:M93)</f>
        <v>0</v>
      </c>
      <c r="N88" s="339">
        <f t="shared" si="33"/>
        <v>0</v>
      </c>
      <c r="O88" s="339">
        <f t="shared" si="33"/>
        <v>0</v>
      </c>
      <c r="P88" s="339">
        <f t="shared" si="33"/>
        <v>0</v>
      </c>
      <c r="Q88" s="339">
        <f t="shared" ref="Q88:AS88" si="34">SUM(Q89:Q93)</f>
        <v>0</v>
      </c>
      <c r="R88" s="339">
        <f t="shared" si="34"/>
        <v>0</v>
      </c>
      <c r="S88" s="339">
        <f t="shared" si="34"/>
        <v>0</v>
      </c>
      <c r="T88" s="342">
        <f t="shared" si="34"/>
        <v>0</v>
      </c>
      <c r="U88" s="343">
        <f t="shared" si="34"/>
        <v>0</v>
      </c>
      <c r="V88" s="339">
        <f t="shared" si="34"/>
        <v>0</v>
      </c>
      <c r="W88" s="339">
        <f t="shared" si="34"/>
        <v>0</v>
      </c>
      <c r="X88" s="339">
        <f t="shared" si="34"/>
        <v>0</v>
      </c>
      <c r="Y88" s="339">
        <f t="shared" si="34"/>
        <v>0</v>
      </c>
      <c r="Z88" s="339">
        <f t="shared" si="34"/>
        <v>0</v>
      </c>
      <c r="AA88" s="339">
        <f t="shared" si="34"/>
        <v>0</v>
      </c>
      <c r="AB88" s="339">
        <f t="shared" si="34"/>
        <v>0</v>
      </c>
      <c r="AC88" s="339">
        <f t="shared" si="34"/>
        <v>0</v>
      </c>
      <c r="AD88" s="339">
        <f t="shared" si="34"/>
        <v>0</v>
      </c>
      <c r="AE88" s="339">
        <f t="shared" si="34"/>
        <v>0</v>
      </c>
      <c r="AF88" s="339">
        <f t="shared" si="34"/>
        <v>0</v>
      </c>
      <c r="AG88" s="340">
        <f t="shared" si="34"/>
        <v>0</v>
      </c>
      <c r="AH88" s="341">
        <f t="shared" si="34"/>
        <v>0</v>
      </c>
      <c r="AI88" s="339">
        <f t="shared" si="34"/>
        <v>0</v>
      </c>
      <c r="AJ88" s="339">
        <f t="shared" si="34"/>
        <v>0</v>
      </c>
      <c r="AK88" s="339">
        <f t="shared" si="34"/>
        <v>0</v>
      </c>
      <c r="AL88" s="339">
        <f t="shared" si="34"/>
        <v>0</v>
      </c>
      <c r="AM88" s="339">
        <f t="shared" si="34"/>
        <v>0</v>
      </c>
      <c r="AN88" s="339">
        <f t="shared" si="34"/>
        <v>0</v>
      </c>
      <c r="AO88" s="339">
        <f t="shared" si="34"/>
        <v>0</v>
      </c>
      <c r="AP88" s="339">
        <f t="shared" si="34"/>
        <v>0</v>
      </c>
      <c r="AQ88" s="339">
        <f t="shared" si="34"/>
        <v>0</v>
      </c>
      <c r="AR88" s="339">
        <f t="shared" si="34"/>
        <v>0</v>
      </c>
      <c r="AS88" s="339">
        <f t="shared" si="34"/>
        <v>0</v>
      </c>
      <c r="AT88" s="342">
        <f>SUM(AT89:AT93)</f>
        <v>0</v>
      </c>
      <c r="AU88" s="344">
        <f>SUM(AU89:AU93)</f>
        <v>0</v>
      </c>
      <c r="AV88" s="321">
        <f t="shared" si="30"/>
        <v>0</v>
      </c>
    </row>
    <row r="89" spans="2:48" s="334" customFormat="1" ht="12.75" customHeight="1" outlineLevel="1" x14ac:dyDescent="0.15">
      <c r="B89" s="345" t="str">
        <f>+'FORMATO COSTEO C1'!C$405</f>
        <v>1.3.3.1</v>
      </c>
      <c r="C89" s="346" t="str">
        <f>+'FORMATO COSTEO C1'!B$405</f>
        <v>Categoría de gasto</v>
      </c>
      <c r="D89" s="357"/>
      <c r="E89" s="493"/>
      <c r="F89" s="349">
        <f>+'FORMATO COSTEO C1'!G405</f>
        <v>0</v>
      </c>
      <c r="G89" s="350">
        <f>+'FORMATO COSTEO C1'!H405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430">
        <f>AS89+AR89+AQ89+AP89+AO89+AN89+AM89+AL89+AK89+AJ89+AI89+AH89+AF89+AE89+AD89+AC89+AB89+AA89+Z89+Y89+X89+W89+V89+U89+S89+R89+Q89+P89+O89+N89+M89+L89+K89+J89+I89+H89</f>
        <v>0</v>
      </c>
      <c r="AV89" s="321">
        <f t="shared" si="30"/>
        <v>0</v>
      </c>
    </row>
    <row r="90" spans="2:48" s="323" customFormat="1" ht="12.75" customHeight="1" x14ac:dyDescent="0.15">
      <c r="B90" s="345" t="str">
        <f>+'FORMATO COSTEO C1'!C$411</f>
        <v>1.3.3.2</v>
      </c>
      <c r="C90" s="346" t="str">
        <f>+'FORMATO COSTEO C1'!B$411</f>
        <v>Categoría de gasto</v>
      </c>
      <c r="D90" s="357"/>
      <c r="E90" s="493"/>
      <c r="F90" s="349">
        <f>+'FORMATO COSTEO C1'!G411</f>
        <v>0</v>
      </c>
      <c r="G90" s="350">
        <f>+'FORMATO COSTEO C1'!H411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430">
        <f>AS90+AR90+AQ90+AP90+AO90+AN90+AM90+AL90+AK90+AJ90+AI90+AH90+AF90+AE90+AD90+AC90+AB90+AA90+Z90+Y90+X90+W90+V90+U90+S90+R90+Q90+P90+O90+N90+M90+L90+K90+J90+I90+H90</f>
        <v>0</v>
      </c>
      <c r="AV90" s="321">
        <f t="shared" si="30"/>
        <v>0</v>
      </c>
    </row>
    <row r="91" spans="2:48" s="323" customFormat="1" ht="12.75" customHeight="1" x14ac:dyDescent="0.15">
      <c r="B91" s="345" t="str">
        <f>+'FORMATO COSTEO C1'!C$417</f>
        <v>1.3.3.3</v>
      </c>
      <c r="C91" s="346" t="str">
        <f>+'FORMATO COSTEO C1'!B$417</f>
        <v>Categoría de gasto</v>
      </c>
      <c r="D91" s="357"/>
      <c r="E91" s="493"/>
      <c r="F91" s="349">
        <f>+'FORMATO COSTEO C1'!G417</f>
        <v>0</v>
      </c>
      <c r="G91" s="350">
        <f>+'FORMATO COSTEO C1'!H417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430">
        <f>AS91+AR91+AQ91+AP91+AO91+AN91+AM91+AL91+AK91+AJ91+AI91+AH91+AF91+AE91+AD91+AC91+AB91+AA91+Z91+Y91+X91+W91+V91+U91+S91+R91+Q91+P91+O91+N91+M91+L91+K91+J91+I91+H91</f>
        <v>0</v>
      </c>
      <c r="AV91" s="321">
        <f t="shared" si="30"/>
        <v>0</v>
      </c>
    </row>
    <row r="92" spans="2:48" s="334" customFormat="1" ht="12.75" customHeight="1" outlineLevel="1" x14ac:dyDescent="0.15">
      <c r="B92" s="345" t="str">
        <f>+'FORMATO COSTEO C1'!C$423</f>
        <v>1.3.3.4</v>
      </c>
      <c r="C92" s="346" t="str">
        <f>+'FORMATO COSTEO C1'!B$423</f>
        <v>Categoría de gasto</v>
      </c>
      <c r="D92" s="357"/>
      <c r="E92" s="493"/>
      <c r="F92" s="349">
        <f>+'FORMATO COSTEO C1'!G423</f>
        <v>0</v>
      </c>
      <c r="G92" s="350">
        <f>+'FORMATO COSTEO C1'!H423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430">
        <f>AS92+AR92+AQ92+AP92+AO92+AN92+AM92+AL92+AK92+AJ92+AI92+AH92+AF92+AE92+AD92+AC92+AB92+AA92+Z92+Y92+X92+W92+V92+U92+S92+R92+Q92+P92+O92+N92+M92+L92+K92+J92+I92+H92</f>
        <v>0</v>
      </c>
      <c r="AV92" s="321">
        <f t="shared" si="30"/>
        <v>0</v>
      </c>
    </row>
    <row r="93" spans="2:48" s="323" customFormat="1" ht="12.75" customHeight="1" x14ac:dyDescent="0.15">
      <c r="B93" s="345" t="str">
        <f>+'FORMATO COSTEO C1'!C$429</f>
        <v>1.3.3.5</v>
      </c>
      <c r="C93" s="346" t="str">
        <f>+'FORMATO COSTEO C1'!B$429</f>
        <v>Categoría de gasto</v>
      </c>
      <c r="D93" s="357"/>
      <c r="E93" s="493"/>
      <c r="F93" s="349">
        <f>+'FORMATO COSTEO C1'!G429</f>
        <v>0</v>
      </c>
      <c r="G93" s="350">
        <f>+'FORMATO COSTEO C1'!H429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430">
        <f>AS93+AR93+AQ93+AP93+AO93+AN93+AM93+AL93+AK93+AJ93+AI93+AH93+AF93+AE93+AD93+AC93+AB93+AA93+Z93+Y93+X93+W93+V93+U93+S93+R93+Q93+P93+O93+N93+M93+L93+K93+J93+I93+H93</f>
        <v>0</v>
      </c>
      <c r="AV93" s="321">
        <f t="shared" si="30"/>
        <v>0</v>
      </c>
    </row>
    <row r="94" spans="2:48" s="323" customFormat="1" ht="12.75" customHeight="1" x14ac:dyDescent="0.15">
      <c r="B94" s="335" t="str">
        <f>+'FORMATO COSTEO C1'!C$435</f>
        <v>1.3.4</v>
      </c>
      <c r="C94" s="359">
        <f>+'FORMATO COSTEO C1'!B$435</f>
        <v>0</v>
      </c>
      <c r="D94" s="480" t="str">
        <f>+'FORMATO COSTEO C1'!D$435</f>
        <v>Unidad medida</v>
      </c>
      <c r="E94" s="472">
        <f>+'FORMATO COSTEO C1'!E$435</f>
        <v>0</v>
      </c>
      <c r="F94" s="339">
        <f>SUM(F95:F99)</f>
        <v>0</v>
      </c>
      <c r="G94" s="340">
        <f t="shared" ref="G94:P94" si="35">SUM(G95:G99)</f>
        <v>0</v>
      </c>
      <c r="H94" s="341">
        <f t="shared" si="35"/>
        <v>0</v>
      </c>
      <c r="I94" s="339">
        <f>SUM(I95:I99)</f>
        <v>0</v>
      </c>
      <c r="J94" s="339">
        <f>SUM(J95:J99)</f>
        <v>0</v>
      </c>
      <c r="K94" s="339">
        <f>SUM(K95:K99)</f>
        <v>0</v>
      </c>
      <c r="L94" s="339">
        <f>SUM(L95:L99)</f>
        <v>0</v>
      </c>
      <c r="M94" s="339">
        <f>SUM(M95:M99)</f>
        <v>0</v>
      </c>
      <c r="N94" s="339">
        <f t="shared" si="35"/>
        <v>0</v>
      </c>
      <c r="O94" s="339">
        <f t="shared" si="35"/>
        <v>0</v>
      </c>
      <c r="P94" s="339">
        <f t="shared" si="35"/>
        <v>0</v>
      </c>
      <c r="Q94" s="339">
        <f t="shared" ref="Q94:AS94" si="36">SUM(Q95:Q99)</f>
        <v>0</v>
      </c>
      <c r="R94" s="339">
        <f t="shared" si="36"/>
        <v>0</v>
      </c>
      <c r="S94" s="339">
        <f t="shared" si="36"/>
        <v>0</v>
      </c>
      <c r="T94" s="342">
        <f t="shared" si="36"/>
        <v>0</v>
      </c>
      <c r="U94" s="343">
        <f t="shared" si="36"/>
        <v>0</v>
      </c>
      <c r="V94" s="339">
        <f t="shared" si="36"/>
        <v>0</v>
      </c>
      <c r="W94" s="339">
        <f t="shared" si="36"/>
        <v>0</v>
      </c>
      <c r="X94" s="339">
        <f t="shared" si="36"/>
        <v>0</v>
      </c>
      <c r="Y94" s="339">
        <f t="shared" si="36"/>
        <v>0</v>
      </c>
      <c r="Z94" s="339">
        <f t="shared" si="36"/>
        <v>0</v>
      </c>
      <c r="AA94" s="339">
        <f t="shared" si="36"/>
        <v>0</v>
      </c>
      <c r="AB94" s="339">
        <f t="shared" si="36"/>
        <v>0</v>
      </c>
      <c r="AC94" s="339">
        <f t="shared" si="36"/>
        <v>0</v>
      </c>
      <c r="AD94" s="339">
        <f t="shared" si="36"/>
        <v>0</v>
      </c>
      <c r="AE94" s="339">
        <f t="shared" si="36"/>
        <v>0</v>
      </c>
      <c r="AF94" s="339">
        <f t="shared" si="36"/>
        <v>0</v>
      </c>
      <c r="AG94" s="340">
        <f t="shared" si="36"/>
        <v>0</v>
      </c>
      <c r="AH94" s="341">
        <f t="shared" si="36"/>
        <v>0</v>
      </c>
      <c r="AI94" s="339">
        <f t="shared" si="36"/>
        <v>0</v>
      </c>
      <c r="AJ94" s="339">
        <f t="shared" si="36"/>
        <v>0</v>
      </c>
      <c r="AK94" s="339">
        <f t="shared" si="36"/>
        <v>0</v>
      </c>
      <c r="AL94" s="339">
        <f t="shared" si="36"/>
        <v>0</v>
      </c>
      <c r="AM94" s="339">
        <f t="shared" si="36"/>
        <v>0</v>
      </c>
      <c r="AN94" s="339">
        <f t="shared" si="36"/>
        <v>0</v>
      </c>
      <c r="AO94" s="339">
        <f t="shared" si="36"/>
        <v>0</v>
      </c>
      <c r="AP94" s="339">
        <f t="shared" si="36"/>
        <v>0</v>
      </c>
      <c r="AQ94" s="339">
        <f t="shared" si="36"/>
        <v>0</v>
      </c>
      <c r="AR94" s="339">
        <f t="shared" si="36"/>
        <v>0</v>
      </c>
      <c r="AS94" s="339">
        <f t="shared" si="36"/>
        <v>0</v>
      </c>
      <c r="AT94" s="342">
        <f>SUM(AT95:AT99)</f>
        <v>0</v>
      </c>
      <c r="AU94" s="344">
        <f>SUM(AU95:AU99)</f>
        <v>0</v>
      </c>
      <c r="AV94" s="321">
        <f t="shared" si="30"/>
        <v>0</v>
      </c>
    </row>
    <row r="95" spans="2:48" s="334" customFormat="1" ht="12.75" customHeight="1" outlineLevel="1" x14ac:dyDescent="0.15">
      <c r="B95" s="345" t="str">
        <f>+'FORMATO COSTEO C1'!C$437</f>
        <v>1.3.4.1</v>
      </c>
      <c r="C95" s="346" t="str">
        <f>+'FORMATO COSTEO C1'!B$437</f>
        <v>Categoría de gasto</v>
      </c>
      <c r="D95" s="357"/>
      <c r="E95" s="493"/>
      <c r="F95" s="349">
        <f>+'FORMATO COSTEO C1'!G437</f>
        <v>0</v>
      </c>
      <c r="G95" s="350">
        <f>+'FORMATO COSTEO C1'!H437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430">
        <f>AS95+AR95+AQ95+AP95+AO95+AN95+AM95+AL95+AK95+AJ95+AI95+AH95+AF95+AE95+AD95+AC95+AB95+AA95+Z95+Y95+X95+W95+V95+U95+S95+R95+Q95+P95+O95+N95+M95+L95+K95+J95+I95+H95</f>
        <v>0</v>
      </c>
      <c r="AV95" s="321">
        <f t="shared" si="30"/>
        <v>0</v>
      </c>
    </row>
    <row r="96" spans="2:48" s="323" customFormat="1" ht="12.75" customHeight="1" x14ac:dyDescent="0.15">
      <c r="B96" s="345" t="str">
        <f>+'FORMATO COSTEO C1'!C$443</f>
        <v>1.3.4.2</v>
      </c>
      <c r="C96" s="346" t="str">
        <f>+'FORMATO COSTEO C1'!B$443</f>
        <v>Categoría de gasto</v>
      </c>
      <c r="D96" s="357"/>
      <c r="E96" s="493"/>
      <c r="F96" s="349">
        <f>+'FORMATO COSTEO C1'!G443</f>
        <v>0</v>
      </c>
      <c r="G96" s="350">
        <f>+'FORMATO COSTEO C1'!H443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430">
        <f>AS96+AR96+AQ96+AP96+AO96+AN96+AM96+AL96+AK96+AJ96+AI96+AH96+AF96+AE96+AD96+AC96+AB96+AA96+Z96+Y96+X96+W96+V96+U96+S96+R96+Q96+P96+O96+N96+M96+L96+K96+J96+I96+H96</f>
        <v>0</v>
      </c>
      <c r="AV96" s="321">
        <f t="shared" si="30"/>
        <v>0</v>
      </c>
    </row>
    <row r="97" spans="2:48" s="334" customFormat="1" ht="12.75" customHeight="1" outlineLevel="1" x14ac:dyDescent="0.15">
      <c r="B97" s="345" t="str">
        <f>+'FORMATO COSTEO C1'!C$449</f>
        <v>1.3.4.3</v>
      </c>
      <c r="C97" s="346" t="str">
        <f>+'FORMATO COSTEO C1'!B$449</f>
        <v>Categoría de gasto</v>
      </c>
      <c r="D97" s="357"/>
      <c r="E97" s="493"/>
      <c r="F97" s="349">
        <f>+'FORMATO COSTEO C1'!G449</f>
        <v>0</v>
      </c>
      <c r="G97" s="350">
        <f>+'FORMATO COSTEO C1'!H449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430">
        <f>AS97+AR97+AQ97+AP97+AO97+AN97+AM97+AL97+AK97+AJ97+AI97+AH97+AF97+AE97+AD97+AC97+AB97+AA97+Z97+Y97+X97+W97+V97+U97+S97+R97+Q97+P97+O97+N97+M97+L97+K97+J97+I97+H97</f>
        <v>0</v>
      </c>
      <c r="AV97" s="321">
        <f t="shared" si="30"/>
        <v>0</v>
      </c>
    </row>
    <row r="98" spans="2:48" s="323" customFormat="1" ht="12.75" customHeight="1" x14ac:dyDescent="0.15">
      <c r="B98" s="345" t="str">
        <f>+'FORMATO COSTEO C1'!C$455</f>
        <v>1.3.4.4</v>
      </c>
      <c r="C98" s="346" t="str">
        <f>+'FORMATO COSTEO C1'!B$455</f>
        <v>Categoría de gasto</v>
      </c>
      <c r="D98" s="357"/>
      <c r="E98" s="493"/>
      <c r="F98" s="349">
        <f>+'FORMATO COSTEO C1'!G455</f>
        <v>0</v>
      </c>
      <c r="G98" s="350">
        <f>+'FORMATO COSTEO C1'!H455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430">
        <f>AS98+AR98+AQ98+AP98+AO98+AN98+AM98+AL98+AK98+AJ98+AI98+AH98+AF98+AE98+AD98+AC98+AB98+AA98+Z98+Y98+X98+W98+V98+U98+S98+R98+Q98+P98+O98+N98+M98+L98+K98+J98+I98+H98</f>
        <v>0</v>
      </c>
      <c r="AV98" s="321">
        <f t="shared" si="30"/>
        <v>0</v>
      </c>
    </row>
    <row r="99" spans="2:48" s="334" customFormat="1" ht="12.75" customHeight="1" outlineLevel="1" x14ac:dyDescent="0.15">
      <c r="B99" s="345" t="str">
        <f>+'FORMATO COSTEO C1'!C$461</f>
        <v>1.3.4.5</v>
      </c>
      <c r="C99" s="346" t="str">
        <f>+'FORMATO COSTEO C1'!B$461</f>
        <v>Categoría de gasto</v>
      </c>
      <c r="D99" s="357"/>
      <c r="E99" s="493"/>
      <c r="F99" s="349">
        <f>+'FORMATO COSTEO C1'!G461</f>
        <v>0</v>
      </c>
      <c r="G99" s="350">
        <f>+'FORMATO COSTEO C1'!H461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430">
        <f>AS99+AR99+AQ99+AP99+AO99+AN99+AM99+AL99+AK99+AJ99+AI99+AH99+AF99+AE99+AD99+AC99+AB99+AA99+Z99+Y99+X99+W99+V99+U99+S99+R99+Q99+P99+O99+N99+M99+L99+K99+J99+I99+H99</f>
        <v>0</v>
      </c>
      <c r="AV99" s="321">
        <f t="shared" si="30"/>
        <v>0</v>
      </c>
    </row>
    <row r="100" spans="2:48" s="323" customFormat="1" ht="12.75" customHeight="1" x14ac:dyDescent="0.15">
      <c r="B100" s="335" t="str">
        <f>+'FORMATO COSTEO C1'!C$467</f>
        <v>1.3.5</v>
      </c>
      <c r="C100" s="359">
        <f>+'FORMATO COSTEO C1'!B$467</f>
        <v>0</v>
      </c>
      <c r="D100" s="480" t="str">
        <f>+'FORMATO COSTEO C1'!D$467</f>
        <v>Unidad medida</v>
      </c>
      <c r="E100" s="472">
        <f>+'FORMATO COSTEO C1'!E$467</f>
        <v>0</v>
      </c>
      <c r="F100" s="339">
        <f>SUM(F101:F105)</f>
        <v>0</v>
      </c>
      <c r="G100" s="340">
        <f t="shared" ref="G100:P100" si="37">SUM(G101:G105)</f>
        <v>0</v>
      </c>
      <c r="H100" s="341">
        <f t="shared" si="37"/>
        <v>0</v>
      </c>
      <c r="I100" s="339">
        <f>SUM(I101:I105)</f>
        <v>0</v>
      </c>
      <c r="J100" s="339">
        <f>SUM(J101:J105)</f>
        <v>0</v>
      </c>
      <c r="K100" s="339">
        <f>SUM(K101:K105)</f>
        <v>0</v>
      </c>
      <c r="L100" s="339">
        <f>SUM(L101:L105)</f>
        <v>0</v>
      </c>
      <c r="M100" s="339">
        <f>SUM(M101:M105)</f>
        <v>0</v>
      </c>
      <c r="N100" s="339">
        <f t="shared" si="37"/>
        <v>0</v>
      </c>
      <c r="O100" s="339">
        <f t="shared" si="37"/>
        <v>0</v>
      </c>
      <c r="P100" s="339">
        <f t="shared" si="37"/>
        <v>0</v>
      </c>
      <c r="Q100" s="339">
        <f t="shared" ref="Q100:AS100" si="38">SUM(Q101:Q105)</f>
        <v>0</v>
      </c>
      <c r="R100" s="339">
        <f t="shared" si="38"/>
        <v>0</v>
      </c>
      <c r="S100" s="339">
        <f t="shared" si="38"/>
        <v>0</v>
      </c>
      <c r="T100" s="342">
        <f t="shared" si="38"/>
        <v>0</v>
      </c>
      <c r="U100" s="343">
        <f t="shared" si="38"/>
        <v>0</v>
      </c>
      <c r="V100" s="339">
        <f t="shared" si="38"/>
        <v>0</v>
      </c>
      <c r="W100" s="339">
        <f t="shared" si="38"/>
        <v>0</v>
      </c>
      <c r="X100" s="339">
        <f t="shared" si="38"/>
        <v>0</v>
      </c>
      <c r="Y100" s="339">
        <f t="shared" si="38"/>
        <v>0</v>
      </c>
      <c r="Z100" s="339">
        <f t="shared" si="38"/>
        <v>0</v>
      </c>
      <c r="AA100" s="339">
        <f t="shared" si="38"/>
        <v>0</v>
      </c>
      <c r="AB100" s="339">
        <f t="shared" si="38"/>
        <v>0</v>
      </c>
      <c r="AC100" s="339">
        <f t="shared" si="38"/>
        <v>0</v>
      </c>
      <c r="AD100" s="339">
        <f t="shared" si="38"/>
        <v>0</v>
      </c>
      <c r="AE100" s="339">
        <f t="shared" si="38"/>
        <v>0</v>
      </c>
      <c r="AF100" s="339">
        <f t="shared" si="38"/>
        <v>0</v>
      </c>
      <c r="AG100" s="340">
        <f t="shared" si="38"/>
        <v>0</v>
      </c>
      <c r="AH100" s="341">
        <f t="shared" si="38"/>
        <v>0</v>
      </c>
      <c r="AI100" s="339">
        <f t="shared" si="38"/>
        <v>0</v>
      </c>
      <c r="AJ100" s="339">
        <f t="shared" si="38"/>
        <v>0</v>
      </c>
      <c r="AK100" s="339">
        <f t="shared" si="38"/>
        <v>0</v>
      </c>
      <c r="AL100" s="339">
        <f t="shared" si="38"/>
        <v>0</v>
      </c>
      <c r="AM100" s="339">
        <f t="shared" si="38"/>
        <v>0</v>
      </c>
      <c r="AN100" s="339">
        <f t="shared" si="38"/>
        <v>0</v>
      </c>
      <c r="AO100" s="339">
        <f t="shared" si="38"/>
        <v>0</v>
      </c>
      <c r="AP100" s="339">
        <f t="shared" si="38"/>
        <v>0</v>
      </c>
      <c r="AQ100" s="339">
        <f t="shared" si="38"/>
        <v>0</v>
      </c>
      <c r="AR100" s="339">
        <f t="shared" si="38"/>
        <v>0</v>
      </c>
      <c r="AS100" s="339">
        <f t="shared" si="38"/>
        <v>0</v>
      </c>
      <c r="AT100" s="342">
        <f>SUM(AT101:AT105)</f>
        <v>0</v>
      </c>
      <c r="AU100" s="344">
        <f>SUM(AU101:AU105)</f>
        <v>0</v>
      </c>
      <c r="AV100" s="321">
        <f t="shared" si="30"/>
        <v>0</v>
      </c>
    </row>
    <row r="101" spans="2:48" s="323" customFormat="1" ht="12.75" customHeight="1" x14ac:dyDescent="0.15">
      <c r="B101" s="345" t="str">
        <f>+'FORMATO COSTEO C1'!C$469</f>
        <v>1.3.5.1</v>
      </c>
      <c r="C101" s="346" t="str">
        <f>+'FORMATO COSTEO C1'!B$469</f>
        <v>Categoría de gasto</v>
      </c>
      <c r="D101" s="357"/>
      <c r="E101" s="493"/>
      <c r="F101" s="349">
        <f>+'FORMATO COSTEO C1'!G469</f>
        <v>0</v>
      </c>
      <c r="G101" s="350">
        <f>+'FORMATO COSTEO C1'!H469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430">
        <f>AS101+AR101+AQ101+AP101+AO101+AN101+AM101+AL101+AK101+AJ101+AI101+AH101+AF101+AE101+AD101+AC101+AB101+AA101+Z101+Y101+X101+W101+V101+U101+S101+R101+Q101+P101+O101+N101+M101+L101+K101+J101+I101+H101</f>
        <v>0</v>
      </c>
      <c r="AV101" s="321">
        <f t="shared" si="30"/>
        <v>0</v>
      </c>
    </row>
    <row r="102" spans="2:48" s="334" customFormat="1" ht="12.75" customHeight="1" outlineLevel="1" x14ac:dyDescent="0.15">
      <c r="B102" s="345" t="str">
        <f>+'FORMATO COSTEO C1'!C$475</f>
        <v>1.3.5.2</v>
      </c>
      <c r="C102" s="346" t="str">
        <f>+'FORMATO COSTEO C1'!B$475</f>
        <v>Categoría de gasto</v>
      </c>
      <c r="D102" s="357"/>
      <c r="E102" s="493"/>
      <c r="F102" s="349">
        <f>+'FORMATO COSTEO C1'!G475</f>
        <v>0</v>
      </c>
      <c r="G102" s="350">
        <f>+'FORMATO COSTEO C1'!H475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430">
        <f>AS102+AR102+AQ102+AP102+AO102+AN102+AM102+AL102+AK102+AJ102+AI102+AH102+AF102+AE102+AD102+AC102+AB102+AA102+Z102+Y102+X102+W102+V102+U102+S102+R102+Q102+P102+O102+N102+M102+L102+K102+J102+I102+H102</f>
        <v>0</v>
      </c>
      <c r="AV102" s="321">
        <f t="shared" si="30"/>
        <v>0</v>
      </c>
    </row>
    <row r="103" spans="2:48" s="323" customFormat="1" ht="12.75" customHeight="1" x14ac:dyDescent="0.15">
      <c r="B103" s="345" t="str">
        <f>+'FORMATO COSTEO C1'!C$481</f>
        <v>1.3.5.3</v>
      </c>
      <c r="C103" s="346" t="str">
        <f>+'FORMATO COSTEO C1'!B$481</f>
        <v>Categoría de gasto</v>
      </c>
      <c r="D103" s="357"/>
      <c r="E103" s="493"/>
      <c r="F103" s="349">
        <f>+'FORMATO COSTEO C1'!G481</f>
        <v>0</v>
      </c>
      <c r="G103" s="350">
        <f>+'FORMATO COSTEO C1'!H481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430">
        <f>AS103+AR103+AQ103+AP103+AO103+AN103+AM103+AL103+AK103+AJ103+AI103+AH103+AF103+AE103+AD103+AC103+AB103+AA103+Z103+Y103+X103+W103+V103+U103+S103+R103+Q103+P103+O103+N103+M103+L103+K103+J103+I103+H103</f>
        <v>0</v>
      </c>
      <c r="AV103" s="321">
        <f t="shared" si="30"/>
        <v>0</v>
      </c>
    </row>
    <row r="104" spans="2:48" s="323" customFormat="1" ht="12.75" customHeight="1" x14ac:dyDescent="0.15">
      <c r="B104" s="345" t="str">
        <f>+'FORMATO COSTEO C1'!C$487</f>
        <v>1.3.5.4</v>
      </c>
      <c r="C104" s="346" t="str">
        <f>+'FORMATO COSTEO C1'!B$487</f>
        <v>Categoría de gasto</v>
      </c>
      <c r="D104" s="357"/>
      <c r="E104" s="493"/>
      <c r="F104" s="349">
        <f>+'FORMATO COSTEO C1'!G487</f>
        <v>0</v>
      </c>
      <c r="G104" s="350">
        <f>+'FORMATO COSTEO C1'!H487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430">
        <f>AS104+AR104+AQ104+AP104+AO104+AN104+AM104+AL104+AK104+AJ104+AI104+AH104+AF104+AE104+AD104+AC104+AB104+AA104+Z104+Y104+X104+W104+V104+U104+S104+R104+Q104+P104+O104+N104+M104+L104+K104+J104+I104+H104</f>
        <v>0</v>
      </c>
      <c r="AV104" s="321">
        <f t="shared" si="30"/>
        <v>0</v>
      </c>
    </row>
    <row r="105" spans="2:48" s="323" customFormat="1" ht="12.75" customHeight="1" x14ac:dyDescent="0.15">
      <c r="B105" s="345" t="str">
        <f>+'FORMATO COSTEO C1'!C$493</f>
        <v>1.3.5.5</v>
      </c>
      <c r="C105" s="346" t="str">
        <f>+'FORMATO COSTEO C1'!B$493</f>
        <v>Categoría de gasto</v>
      </c>
      <c r="D105" s="357"/>
      <c r="E105" s="493"/>
      <c r="F105" s="349">
        <f>+'FORMATO COSTEO C1'!G493</f>
        <v>0</v>
      </c>
      <c r="G105" s="350">
        <f>+'FORMATO COSTEO C1'!H493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430">
        <f>AS105+AR105+AQ105+AP105+AO105+AN105+AM105+AL105+AK105+AJ105+AI105+AH105+AF105+AE105+AD105+AC105+AB105+AA105+Z105+Y105+X105+W105+V105+U105+S105+R105+Q105+P105+O105+N105+M105+L105+K105+J105+I105+H105</f>
        <v>0</v>
      </c>
      <c r="AV105" s="321">
        <f t="shared" si="30"/>
        <v>0</v>
      </c>
    </row>
    <row r="106" spans="2:48" s="323" customFormat="1" ht="30" customHeight="1" outlineLevel="1" x14ac:dyDescent="0.15">
      <c r="B106" s="311">
        <f>+'FORMATO COSTEO C2'!C13</f>
        <v>2</v>
      </c>
      <c r="C106" s="491">
        <f>+'FORMATO COSTEO C2'!D13</f>
        <v>0</v>
      </c>
      <c r="D106" s="313"/>
      <c r="E106" s="470"/>
      <c r="F106" s="315">
        <f t="shared" ref="F106:AU106" si="39">+F107+F138+F169</f>
        <v>0</v>
      </c>
      <c r="G106" s="316">
        <f t="shared" si="39"/>
        <v>0</v>
      </c>
      <c r="H106" s="317">
        <f t="shared" si="39"/>
        <v>0</v>
      </c>
      <c r="I106" s="315">
        <f t="shared" si="39"/>
        <v>0</v>
      </c>
      <c r="J106" s="315">
        <f t="shared" si="39"/>
        <v>0</v>
      </c>
      <c r="K106" s="315">
        <f t="shared" si="39"/>
        <v>0</v>
      </c>
      <c r="L106" s="315">
        <f t="shared" si="39"/>
        <v>0</v>
      </c>
      <c r="M106" s="315">
        <f t="shared" si="39"/>
        <v>0</v>
      </c>
      <c r="N106" s="315">
        <f t="shared" si="39"/>
        <v>0</v>
      </c>
      <c r="O106" s="315">
        <f t="shared" si="39"/>
        <v>0</v>
      </c>
      <c r="P106" s="315">
        <f t="shared" si="39"/>
        <v>0</v>
      </c>
      <c r="Q106" s="315">
        <f t="shared" si="39"/>
        <v>0</v>
      </c>
      <c r="R106" s="315">
        <f t="shared" si="39"/>
        <v>0</v>
      </c>
      <c r="S106" s="315">
        <f t="shared" si="39"/>
        <v>0</v>
      </c>
      <c r="T106" s="318">
        <f t="shared" si="39"/>
        <v>0</v>
      </c>
      <c r="U106" s="319">
        <f t="shared" si="39"/>
        <v>0</v>
      </c>
      <c r="V106" s="315">
        <f t="shared" si="39"/>
        <v>0</v>
      </c>
      <c r="W106" s="315">
        <f t="shared" si="39"/>
        <v>0</v>
      </c>
      <c r="X106" s="315">
        <f t="shared" si="39"/>
        <v>0</v>
      </c>
      <c r="Y106" s="315">
        <f t="shared" si="39"/>
        <v>0</v>
      </c>
      <c r="Z106" s="315">
        <f t="shared" si="39"/>
        <v>0</v>
      </c>
      <c r="AA106" s="315">
        <f t="shared" si="39"/>
        <v>0</v>
      </c>
      <c r="AB106" s="315">
        <f t="shared" si="39"/>
        <v>0</v>
      </c>
      <c r="AC106" s="315">
        <f t="shared" si="39"/>
        <v>0</v>
      </c>
      <c r="AD106" s="315">
        <f t="shared" si="39"/>
        <v>0</v>
      </c>
      <c r="AE106" s="315">
        <f t="shared" si="39"/>
        <v>0</v>
      </c>
      <c r="AF106" s="315">
        <f t="shared" si="39"/>
        <v>0</v>
      </c>
      <c r="AG106" s="316">
        <f t="shared" si="39"/>
        <v>0</v>
      </c>
      <c r="AH106" s="317">
        <f t="shared" si="39"/>
        <v>0</v>
      </c>
      <c r="AI106" s="315">
        <f t="shared" si="39"/>
        <v>0</v>
      </c>
      <c r="AJ106" s="315">
        <f t="shared" si="39"/>
        <v>0</v>
      </c>
      <c r="AK106" s="315">
        <f t="shared" si="39"/>
        <v>0</v>
      </c>
      <c r="AL106" s="315">
        <f t="shared" si="39"/>
        <v>0</v>
      </c>
      <c r="AM106" s="315">
        <f t="shared" si="39"/>
        <v>0</v>
      </c>
      <c r="AN106" s="315">
        <f t="shared" si="39"/>
        <v>0</v>
      </c>
      <c r="AO106" s="315">
        <f t="shared" si="39"/>
        <v>0</v>
      </c>
      <c r="AP106" s="315">
        <f t="shared" si="39"/>
        <v>0</v>
      </c>
      <c r="AQ106" s="315">
        <f t="shared" si="39"/>
        <v>0</v>
      </c>
      <c r="AR106" s="315">
        <f t="shared" si="39"/>
        <v>0</v>
      </c>
      <c r="AS106" s="315">
        <f t="shared" si="39"/>
        <v>0</v>
      </c>
      <c r="AT106" s="318">
        <f t="shared" si="39"/>
        <v>0</v>
      </c>
      <c r="AU106" s="320">
        <f t="shared" si="39"/>
        <v>0</v>
      </c>
      <c r="AV106" s="321">
        <f t="shared" si="30"/>
        <v>0</v>
      </c>
    </row>
    <row r="107" spans="2:48" s="323" customFormat="1" ht="12.75" customHeight="1" outlineLevel="1" x14ac:dyDescent="0.25">
      <c r="B107" s="324">
        <f>+'FORMATO COSTEO C2'!C14</f>
        <v>2.1</v>
      </c>
      <c r="C107" s="325">
        <f>+'FORMATO COSTEO C2'!D14</f>
        <v>0</v>
      </c>
      <c r="D107" s="326"/>
      <c r="E107" s="471"/>
      <c r="F107" s="328">
        <f>+F108+F114+F120+F126+F132</f>
        <v>0</v>
      </c>
      <c r="G107" s="329">
        <f t="shared" ref="G107:P107" si="40">+G108+G114+G120+G126+G132</f>
        <v>0</v>
      </c>
      <c r="H107" s="330">
        <f t="shared" si="40"/>
        <v>0</v>
      </c>
      <c r="I107" s="328">
        <f>+I108+I114+I120+I126+I132</f>
        <v>0</v>
      </c>
      <c r="J107" s="328">
        <f>+J108+J114+J120+J126+J132</f>
        <v>0</v>
      </c>
      <c r="K107" s="328">
        <f>+K108+K114+K120+K126+K132</f>
        <v>0</v>
      </c>
      <c r="L107" s="328">
        <f>+L108+L114+L120+L126+L132</f>
        <v>0</v>
      </c>
      <c r="M107" s="328">
        <f>+M108+M114+M120+M126+M132</f>
        <v>0</v>
      </c>
      <c r="N107" s="328">
        <f t="shared" si="40"/>
        <v>0</v>
      </c>
      <c r="O107" s="328">
        <f t="shared" si="40"/>
        <v>0</v>
      </c>
      <c r="P107" s="328">
        <f t="shared" si="40"/>
        <v>0</v>
      </c>
      <c r="Q107" s="328">
        <f>+Q108+Q114+Q120+Q126+Q132</f>
        <v>0</v>
      </c>
      <c r="R107" s="328">
        <f>+R108+R114+R120+R126+R132</f>
        <v>0</v>
      </c>
      <c r="S107" s="328">
        <f>+S108+S114+S120+S126+S132</f>
        <v>0</v>
      </c>
      <c r="T107" s="331">
        <f>+T108+T114+T120+T126+T132</f>
        <v>0</v>
      </c>
      <c r="U107" s="332">
        <f t="shared" ref="U107:AS107" si="41">+U108+U114+U120+U126+U132</f>
        <v>0</v>
      </c>
      <c r="V107" s="328">
        <f t="shared" si="41"/>
        <v>0</v>
      </c>
      <c r="W107" s="328">
        <f t="shared" si="41"/>
        <v>0</v>
      </c>
      <c r="X107" s="328">
        <f t="shared" si="41"/>
        <v>0</v>
      </c>
      <c r="Y107" s="328">
        <f t="shared" si="41"/>
        <v>0</v>
      </c>
      <c r="Z107" s="328">
        <f t="shared" si="41"/>
        <v>0</v>
      </c>
      <c r="AA107" s="328">
        <f t="shared" si="41"/>
        <v>0</v>
      </c>
      <c r="AB107" s="328">
        <f t="shared" si="41"/>
        <v>0</v>
      </c>
      <c r="AC107" s="328">
        <f t="shared" si="41"/>
        <v>0</v>
      </c>
      <c r="AD107" s="328">
        <f t="shared" si="41"/>
        <v>0</v>
      </c>
      <c r="AE107" s="328">
        <f t="shared" si="41"/>
        <v>0</v>
      </c>
      <c r="AF107" s="328">
        <f t="shared" si="41"/>
        <v>0</v>
      </c>
      <c r="AG107" s="329">
        <f>+AG108+AG114+AG120+AG126+AG132</f>
        <v>0</v>
      </c>
      <c r="AH107" s="330">
        <f t="shared" si="41"/>
        <v>0</v>
      </c>
      <c r="AI107" s="328">
        <f t="shared" si="41"/>
        <v>0</v>
      </c>
      <c r="AJ107" s="328">
        <f t="shared" si="41"/>
        <v>0</v>
      </c>
      <c r="AK107" s="328">
        <f t="shared" si="41"/>
        <v>0</v>
      </c>
      <c r="AL107" s="328">
        <f t="shared" si="41"/>
        <v>0</v>
      </c>
      <c r="AM107" s="328">
        <f t="shared" si="41"/>
        <v>0</v>
      </c>
      <c r="AN107" s="328">
        <f t="shared" si="41"/>
        <v>0</v>
      </c>
      <c r="AO107" s="328">
        <f t="shared" si="41"/>
        <v>0</v>
      </c>
      <c r="AP107" s="328">
        <f t="shared" si="41"/>
        <v>0</v>
      </c>
      <c r="AQ107" s="328">
        <f t="shared" si="41"/>
        <v>0</v>
      </c>
      <c r="AR107" s="328">
        <f t="shared" si="41"/>
        <v>0</v>
      </c>
      <c r="AS107" s="328">
        <f t="shared" si="41"/>
        <v>0</v>
      </c>
      <c r="AT107" s="331">
        <f>+AT108+AT114+AT120+AT126+AT132</f>
        <v>0</v>
      </c>
      <c r="AU107" s="333">
        <f>+AU108+AU114+AU120+AU126+AU132</f>
        <v>0</v>
      </c>
      <c r="AV107" s="321">
        <f t="shared" si="30"/>
        <v>0</v>
      </c>
    </row>
    <row r="108" spans="2:48" s="323" customFormat="1" ht="12.75" customHeight="1" outlineLevel="1" x14ac:dyDescent="0.15">
      <c r="B108" s="335" t="str">
        <f>+'FORMATO COSTEO C2'!C15</f>
        <v>2.1.1</v>
      </c>
      <c r="C108" s="359">
        <f>+'FORMATO COSTEO C2'!B15</f>
        <v>0</v>
      </c>
      <c r="D108" s="480" t="str">
        <f>+'FORMATO COSTEO C2'!D15</f>
        <v>Unidad medida</v>
      </c>
      <c r="E108" s="472">
        <f>+'FORMATO COSTEO C2'!E15</f>
        <v>0</v>
      </c>
      <c r="F108" s="339">
        <f>SUM(F109:F113)</f>
        <v>0</v>
      </c>
      <c r="G108" s="340">
        <f>SUM(G109:G113)</f>
        <v>0</v>
      </c>
      <c r="H108" s="341">
        <f t="shared" ref="H108:M108" si="42">SUM(H109:H113)</f>
        <v>0</v>
      </c>
      <c r="I108" s="339">
        <f t="shared" si="42"/>
        <v>0</v>
      </c>
      <c r="J108" s="339">
        <f t="shared" si="42"/>
        <v>0</v>
      </c>
      <c r="K108" s="339">
        <f t="shared" si="42"/>
        <v>0</v>
      </c>
      <c r="L108" s="339">
        <f t="shared" si="42"/>
        <v>0</v>
      </c>
      <c r="M108" s="339">
        <f t="shared" si="42"/>
        <v>0</v>
      </c>
      <c r="N108" s="339">
        <f t="shared" ref="N108:T108" si="43">SUM(N109:N113)</f>
        <v>0</v>
      </c>
      <c r="O108" s="339">
        <f t="shared" si="43"/>
        <v>0</v>
      </c>
      <c r="P108" s="339">
        <f t="shared" si="43"/>
        <v>0</v>
      </c>
      <c r="Q108" s="339">
        <f t="shared" si="43"/>
        <v>0</v>
      </c>
      <c r="R108" s="339">
        <f t="shared" si="43"/>
        <v>0</v>
      </c>
      <c r="S108" s="339">
        <f t="shared" si="43"/>
        <v>0</v>
      </c>
      <c r="T108" s="342">
        <f t="shared" si="43"/>
        <v>0</v>
      </c>
      <c r="U108" s="343">
        <f t="shared" ref="U108:AJ108" si="44">SUM(U109:U113)</f>
        <v>0</v>
      </c>
      <c r="V108" s="339">
        <f t="shared" si="44"/>
        <v>0</v>
      </c>
      <c r="W108" s="339">
        <f t="shared" si="44"/>
        <v>0</v>
      </c>
      <c r="X108" s="339">
        <f t="shared" si="44"/>
        <v>0</v>
      </c>
      <c r="Y108" s="339">
        <f t="shared" si="44"/>
        <v>0</v>
      </c>
      <c r="Z108" s="339">
        <f t="shared" si="44"/>
        <v>0</v>
      </c>
      <c r="AA108" s="339">
        <f t="shared" si="44"/>
        <v>0</v>
      </c>
      <c r="AB108" s="339">
        <f t="shared" si="44"/>
        <v>0</v>
      </c>
      <c r="AC108" s="339">
        <f t="shared" si="44"/>
        <v>0</v>
      </c>
      <c r="AD108" s="339">
        <f t="shared" si="44"/>
        <v>0</v>
      </c>
      <c r="AE108" s="339">
        <f t="shared" si="44"/>
        <v>0</v>
      </c>
      <c r="AF108" s="339">
        <f t="shared" si="44"/>
        <v>0</v>
      </c>
      <c r="AG108" s="340">
        <f t="shared" si="44"/>
        <v>0</v>
      </c>
      <c r="AH108" s="341">
        <f t="shared" si="44"/>
        <v>0</v>
      </c>
      <c r="AI108" s="339">
        <f t="shared" si="44"/>
        <v>0</v>
      </c>
      <c r="AJ108" s="339">
        <f t="shared" si="44"/>
        <v>0</v>
      </c>
      <c r="AK108" s="339">
        <f t="shared" ref="AK108:AS108" si="45">SUM(AK109:AK113)</f>
        <v>0</v>
      </c>
      <c r="AL108" s="339">
        <f t="shared" si="45"/>
        <v>0</v>
      </c>
      <c r="AM108" s="339">
        <f t="shared" si="45"/>
        <v>0</v>
      </c>
      <c r="AN108" s="339">
        <f t="shared" si="45"/>
        <v>0</v>
      </c>
      <c r="AO108" s="339">
        <f t="shared" si="45"/>
        <v>0</v>
      </c>
      <c r="AP108" s="339">
        <f t="shared" si="45"/>
        <v>0</v>
      </c>
      <c r="AQ108" s="339">
        <f t="shared" si="45"/>
        <v>0</v>
      </c>
      <c r="AR108" s="339">
        <f t="shared" si="45"/>
        <v>0</v>
      </c>
      <c r="AS108" s="339">
        <f t="shared" si="45"/>
        <v>0</v>
      </c>
      <c r="AT108" s="342">
        <f>SUM(AT109:AT113)</f>
        <v>0</v>
      </c>
      <c r="AU108" s="344">
        <f>SUM(AU109:AU113)</f>
        <v>0</v>
      </c>
      <c r="AV108" s="321">
        <f t="shared" si="30"/>
        <v>0</v>
      </c>
    </row>
    <row r="109" spans="2:48" s="323" customFormat="1" ht="12.75" customHeight="1" outlineLevel="1" x14ac:dyDescent="0.15">
      <c r="B109" s="345" t="str">
        <f>+'FORMATO COSTEO C2'!C17</f>
        <v>2.1.1.1</v>
      </c>
      <c r="C109" s="346" t="str">
        <f>+'FORMATO COSTEO C2'!B17</f>
        <v>Categoría de gasto</v>
      </c>
      <c r="D109" s="347"/>
      <c r="E109" s="492"/>
      <c r="F109" s="349">
        <f>+'FORMATO COSTEO C2'!G17</f>
        <v>0</v>
      </c>
      <c r="G109" s="350">
        <f>+'FORMATO COSTEO C2'!H17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430">
        <f>AS109+AR109+AQ109+AP109+AO109+AN109+AM109+AL109+AK109+AJ109+AI109+AH109+AF109+AE109+AD109+AC109+AB109+AA109+Z109+Y109+X109+W109+V109+U109+S109+R109+Q109+P109+O109+N109+M109+L109+K109+J109+I109+H109</f>
        <v>0</v>
      </c>
      <c r="AV109" s="321">
        <f t="shared" si="30"/>
        <v>0</v>
      </c>
    </row>
    <row r="110" spans="2:48" s="323" customFormat="1" ht="12.75" customHeight="1" outlineLevel="1" x14ac:dyDescent="0.15">
      <c r="B110" s="345" t="str">
        <f>+'FORMATO COSTEO C2'!C23</f>
        <v>2.1.1.2</v>
      </c>
      <c r="C110" s="346" t="str">
        <f>+'FORMATO COSTEO C2'!B$23</f>
        <v>Categoría de gasto</v>
      </c>
      <c r="D110" s="347"/>
      <c r="E110" s="492"/>
      <c r="F110" s="349">
        <f>+'FORMATO COSTEO C2'!G$23</f>
        <v>0</v>
      </c>
      <c r="G110" s="350">
        <f>+'FORMATO COSTEO C2'!H$23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430">
        <f>AS110+AR110+AQ110+AP110+AO110+AN110+AM110+AL110+AK110+AJ110+AI110+AH110+AF110+AE110+AD110+AC110+AB110+AA110+Z110+Y110+X110+W110+V110+U110+S110+R110+Q110+P110+O110+N110+M110+L110+K110+J110+I110+H110</f>
        <v>0</v>
      </c>
      <c r="AV110" s="321">
        <f t="shared" si="30"/>
        <v>0</v>
      </c>
    </row>
    <row r="111" spans="2:48" s="323" customFormat="1" ht="12.75" customHeight="1" outlineLevel="1" x14ac:dyDescent="0.15">
      <c r="B111" s="345" t="str">
        <f>+'FORMATO COSTEO C2'!C29</f>
        <v>2.1.1.3</v>
      </c>
      <c r="C111" s="346" t="str">
        <f>+'FORMATO COSTEO C2'!B$29</f>
        <v>Categoría de gasto</v>
      </c>
      <c r="D111" s="347"/>
      <c r="E111" s="492"/>
      <c r="F111" s="349">
        <f>+'FORMATO COSTEO C2'!G$29</f>
        <v>0</v>
      </c>
      <c r="G111" s="350">
        <f>+'FORMATO COSTEO C2'!H$29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430">
        <f>AS111+AR111+AQ111+AP111+AO111+AN111+AM111+AL111+AK111+AJ111+AI111+AH111+AF111+AE111+AD111+AC111+AB111+AA111+Z111+Y111+X111+W111+V111+U111+S111+R111+Q111+P111+O111+N111+M111+L111+K111+J111+I111+H111</f>
        <v>0</v>
      </c>
      <c r="AV111" s="321">
        <f t="shared" si="30"/>
        <v>0</v>
      </c>
    </row>
    <row r="112" spans="2:48" s="323" customFormat="1" ht="12.75" customHeight="1" outlineLevel="1" x14ac:dyDescent="0.15">
      <c r="B112" s="345" t="str">
        <f>+'FORMATO COSTEO C2'!C35</f>
        <v>2.1.1.4</v>
      </c>
      <c r="C112" s="346" t="str">
        <f>+'FORMATO COSTEO C2'!B$35</f>
        <v>Categoría de gasto</v>
      </c>
      <c r="D112" s="347"/>
      <c r="E112" s="492"/>
      <c r="F112" s="349">
        <f>+'FORMATO COSTEO C2'!G$35</f>
        <v>0</v>
      </c>
      <c r="G112" s="350">
        <f>+'FORMATO COSTEO C2'!H$35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430">
        <f>AS112+AR112+AQ112+AP112+AO112+AN112+AM112+AL112+AK112+AJ112+AI112+AH112+AF112+AE112+AD112+AC112+AB112+AA112+Z112+Y112+X112+W112+V112+U112+S112+R112+Q112+P112+O112+N112+M112+L112+K112+J112+I112+H112</f>
        <v>0</v>
      </c>
      <c r="AV112" s="321">
        <f t="shared" si="30"/>
        <v>0</v>
      </c>
    </row>
    <row r="113" spans="2:48" s="334" customFormat="1" ht="12.75" customHeight="1" x14ac:dyDescent="0.15">
      <c r="B113" s="345" t="str">
        <f>+'FORMATO COSTEO C2'!C41</f>
        <v>2.1.1.5</v>
      </c>
      <c r="C113" s="346" t="str">
        <f>+'FORMATO COSTEO C2'!B$41</f>
        <v>Categoría de gasto</v>
      </c>
      <c r="D113" s="347"/>
      <c r="E113" s="492"/>
      <c r="F113" s="349">
        <f>+'FORMATO COSTEO C2'!G$41</f>
        <v>0</v>
      </c>
      <c r="G113" s="350">
        <f>+'FORMATO COSTEO C2'!H$41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430">
        <f>AS113+AR113+AQ113+AP113+AO113+AN113+AM113+AL113+AK113+AJ113+AI113+AH113+AF113+AE113+AD113+AC113+AB113+AA113+Z113+Y113+X113+W113+V113+U113+S113+R113+Q113+P113+O113+N113+M113+L113+K113+J113+I113+H113</f>
        <v>0</v>
      </c>
      <c r="AV113" s="321">
        <f t="shared" si="30"/>
        <v>0</v>
      </c>
    </row>
    <row r="114" spans="2:48" s="334" customFormat="1" ht="12.75" customHeight="1" x14ac:dyDescent="0.15">
      <c r="B114" s="335" t="str">
        <f>+'FORMATO COSTEO C2'!C47</f>
        <v>2.1.2</v>
      </c>
      <c r="C114" s="359">
        <f>+'FORMATO COSTEO C2'!B47</f>
        <v>0</v>
      </c>
      <c r="D114" s="480" t="str">
        <f>+'FORMATO COSTEO C2'!D47</f>
        <v>Unidad medida</v>
      </c>
      <c r="E114" s="472">
        <f>+'FORMATO COSTEO C2'!E47</f>
        <v>0</v>
      </c>
      <c r="F114" s="339">
        <f>SUM(F115:F119)</f>
        <v>0</v>
      </c>
      <c r="G114" s="340">
        <f>SUM(G115:G119)</f>
        <v>0</v>
      </c>
      <c r="H114" s="341">
        <f t="shared" ref="H114:M114" si="46">SUM(H115:H119)</f>
        <v>0</v>
      </c>
      <c r="I114" s="339">
        <f t="shared" si="46"/>
        <v>0</v>
      </c>
      <c r="J114" s="339">
        <f t="shared" si="46"/>
        <v>0</v>
      </c>
      <c r="K114" s="339">
        <f t="shared" si="46"/>
        <v>0</v>
      </c>
      <c r="L114" s="339">
        <f t="shared" si="46"/>
        <v>0</v>
      </c>
      <c r="M114" s="339">
        <f t="shared" si="46"/>
        <v>0</v>
      </c>
      <c r="N114" s="339">
        <f t="shared" ref="N114:T114" si="47">SUM(N115:N119)</f>
        <v>0</v>
      </c>
      <c r="O114" s="339">
        <f t="shared" si="47"/>
        <v>0</v>
      </c>
      <c r="P114" s="339">
        <f t="shared" si="47"/>
        <v>0</v>
      </c>
      <c r="Q114" s="339">
        <f t="shared" si="47"/>
        <v>0</v>
      </c>
      <c r="R114" s="339">
        <f t="shared" si="47"/>
        <v>0</v>
      </c>
      <c r="S114" s="339">
        <f t="shared" si="47"/>
        <v>0</v>
      </c>
      <c r="T114" s="342">
        <f t="shared" si="47"/>
        <v>0</v>
      </c>
      <c r="U114" s="343">
        <f t="shared" ref="U114:AJ114" si="48">SUM(U115:U119)</f>
        <v>0</v>
      </c>
      <c r="V114" s="339">
        <f t="shared" si="48"/>
        <v>0</v>
      </c>
      <c r="W114" s="339">
        <f t="shared" si="48"/>
        <v>0</v>
      </c>
      <c r="X114" s="339">
        <f t="shared" si="48"/>
        <v>0</v>
      </c>
      <c r="Y114" s="339">
        <f t="shared" si="48"/>
        <v>0</v>
      </c>
      <c r="Z114" s="339">
        <f t="shared" si="48"/>
        <v>0</v>
      </c>
      <c r="AA114" s="339">
        <f t="shared" si="48"/>
        <v>0</v>
      </c>
      <c r="AB114" s="339">
        <f t="shared" si="48"/>
        <v>0</v>
      </c>
      <c r="AC114" s="339">
        <f t="shared" si="48"/>
        <v>0</v>
      </c>
      <c r="AD114" s="339">
        <f t="shared" si="48"/>
        <v>0</v>
      </c>
      <c r="AE114" s="339">
        <f t="shared" si="48"/>
        <v>0</v>
      </c>
      <c r="AF114" s="339">
        <f t="shared" si="48"/>
        <v>0</v>
      </c>
      <c r="AG114" s="340">
        <f t="shared" si="48"/>
        <v>0</v>
      </c>
      <c r="AH114" s="341">
        <f t="shared" si="48"/>
        <v>0</v>
      </c>
      <c r="AI114" s="339">
        <f t="shared" si="48"/>
        <v>0</v>
      </c>
      <c r="AJ114" s="339">
        <f t="shared" si="48"/>
        <v>0</v>
      </c>
      <c r="AK114" s="339">
        <f t="shared" ref="AK114:AS114" si="49">SUM(AK115:AK119)</f>
        <v>0</v>
      </c>
      <c r="AL114" s="339">
        <f t="shared" si="49"/>
        <v>0</v>
      </c>
      <c r="AM114" s="339">
        <f t="shared" si="49"/>
        <v>0</v>
      </c>
      <c r="AN114" s="339">
        <f t="shared" si="49"/>
        <v>0</v>
      </c>
      <c r="AO114" s="339">
        <f t="shared" si="49"/>
        <v>0</v>
      </c>
      <c r="AP114" s="339">
        <f t="shared" si="49"/>
        <v>0</v>
      </c>
      <c r="AQ114" s="339">
        <f t="shared" si="49"/>
        <v>0</v>
      </c>
      <c r="AR114" s="339">
        <f t="shared" si="49"/>
        <v>0</v>
      </c>
      <c r="AS114" s="339">
        <f t="shared" si="49"/>
        <v>0</v>
      </c>
      <c r="AT114" s="342">
        <f>SUM(AT115:AT119)</f>
        <v>0</v>
      </c>
      <c r="AU114" s="344">
        <f>SUM(AU115:AU119)</f>
        <v>0</v>
      </c>
      <c r="AV114" s="321">
        <f t="shared" si="30"/>
        <v>0</v>
      </c>
    </row>
    <row r="115" spans="2:48" s="323" customFormat="1" ht="12.75" customHeight="1" x14ac:dyDescent="0.15">
      <c r="B115" s="345" t="str">
        <f>+'FORMATO COSTEO C2'!C49</f>
        <v>2.1.2.1</v>
      </c>
      <c r="C115" s="346" t="str">
        <f>+'FORMATO COSTEO C2'!B49</f>
        <v>Categoría de gasto</v>
      </c>
      <c r="D115" s="357"/>
      <c r="E115" s="493"/>
      <c r="F115" s="349">
        <f>+'FORMATO COSTEO C2'!G49</f>
        <v>0</v>
      </c>
      <c r="G115" s="350">
        <f>+'FORMATO COSTEO C2'!H49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430">
        <f>AS115+AR115+AQ115+AP115+AO115+AN115+AM115+AL115+AK115+AJ115+AI115+AH115+AF115+AE115+AD115+AC115+AB115+AA115+Z115+Y115+X115+W115+V115+U115+S115+R115+Q115+P115+O115+N115+M115+L115+K115+J115+I115+H115</f>
        <v>0</v>
      </c>
      <c r="AV115" s="321">
        <f t="shared" si="30"/>
        <v>0</v>
      </c>
    </row>
    <row r="116" spans="2:48" s="44" customFormat="1" ht="12.75" customHeight="1" x14ac:dyDescent="0.25">
      <c r="B116" s="345" t="str">
        <f>+'FORMATO COSTEO C2'!C55</f>
        <v>2.1.2.2</v>
      </c>
      <c r="C116" s="346" t="str">
        <f>+'FORMATO COSTEO C2'!B55</f>
        <v>Categoría de gasto</v>
      </c>
      <c r="D116" s="357"/>
      <c r="E116" s="493"/>
      <c r="F116" s="349">
        <f>+'FORMATO COSTEO C2'!G55</f>
        <v>0</v>
      </c>
      <c r="G116" s="350">
        <f>+'FORMATO COSTEO C2'!H55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430">
        <f>AS116+AR116+AQ116+AP116+AO116+AN116+AM116+AL116+AK116+AJ116+AI116+AH116+AF116+AE116+AD116+AC116+AB116+AA116+Z116+Y116+X116+W116+V116+U116+S116+R116+Q116+P116+O116+N116+M116+L116+K116+J116+I116+H116</f>
        <v>0</v>
      </c>
      <c r="AV116" s="321">
        <f t="shared" si="30"/>
        <v>0</v>
      </c>
    </row>
    <row r="117" spans="2:48" s="44" customFormat="1" ht="12.75" customHeight="1" x14ac:dyDescent="0.25">
      <c r="B117" s="345" t="str">
        <f>+'FORMATO COSTEO C2'!C61</f>
        <v>2.1.2.3.</v>
      </c>
      <c r="C117" s="346" t="str">
        <f>+'FORMATO COSTEO C2'!B61</f>
        <v>Categoría de gasto</v>
      </c>
      <c r="D117" s="357"/>
      <c r="E117" s="493"/>
      <c r="F117" s="349">
        <f>+'FORMATO COSTEO C2'!G61</f>
        <v>0</v>
      </c>
      <c r="G117" s="350">
        <f>+'FORMATO COSTEO C2'!H61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430">
        <f>AS117+AR117+AQ117+AP117+AO117+AN117+AM117+AL117+AK117+AJ117+AI117+AH117+AF117+AE117+AD117+AC117+AB117+AA117+Z117+Y117+X117+W117+V117+U117+S117+R117+Q117+P117+O117+N117+M117+L117+K117+J117+I117+H117</f>
        <v>0</v>
      </c>
      <c r="AV117" s="321">
        <f t="shared" si="30"/>
        <v>0</v>
      </c>
    </row>
    <row r="118" spans="2:48" s="44" customFormat="1" ht="12.75" customHeight="1" x14ac:dyDescent="0.25">
      <c r="B118" s="345" t="str">
        <f>+'FORMATO COSTEO C2'!C67</f>
        <v>2.1.2.4</v>
      </c>
      <c r="C118" s="346" t="str">
        <f>+'FORMATO COSTEO C2'!B67</f>
        <v>Categoría de gasto</v>
      </c>
      <c r="D118" s="357"/>
      <c r="E118" s="493"/>
      <c r="F118" s="349">
        <f>+'FORMATO COSTEO C2'!G67</f>
        <v>0</v>
      </c>
      <c r="G118" s="350">
        <f>+'FORMATO COSTEO C2'!H67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430">
        <f>AS118+AR118+AQ118+AP118+AO118+AN118+AM118+AL118+AK118+AJ118+AI118+AH118+AF118+AE118+AD118+AC118+AB118+AA118+Z118+Y118+X118+W118+V118+U118+S118+R118+Q118+P118+O118+N118+M118+L118+K118+J118+I118+H118</f>
        <v>0</v>
      </c>
      <c r="AV118" s="321">
        <f t="shared" si="30"/>
        <v>0</v>
      </c>
    </row>
    <row r="119" spans="2:48" s="44" customFormat="1" ht="12.75" customHeight="1" x14ac:dyDescent="0.25">
      <c r="B119" s="345" t="str">
        <f>+'FORMATO COSTEO C2'!C73</f>
        <v>2.1.2.5</v>
      </c>
      <c r="C119" s="346" t="str">
        <f>+'FORMATO COSTEO C2'!B73</f>
        <v>Categoría de gasto</v>
      </c>
      <c r="D119" s="357"/>
      <c r="E119" s="493"/>
      <c r="F119" s="349">
        <f>+'FORMATO COSTEO C2'!G73</f>
        <v>0</v>
      </c>
      <c r="G119" s="350">
        <f>+'FORMATO COSTEO C2'!H73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430">
        <f>AS119+AR119+AQ119+AP119+AO119+AN119+AM119+AL119+AK119+AJ119+AI119+AH119+AF119+AE119+AD119+AC119+AB119+AA119+Z119+Y119+X119+W119+V119+U119+S119+R119+Q119+P119+O119+N119+M119+L119+K119+J119+I119+H119</f>
        <v>0</v>
      </c>
      <c r="AV119" s="321">
        <f t="shared" si="30"/>
        <v>0</v>
      </c>
    </row>
    <row r="120" spans="2:48" s="44" customFormat="1" ht="12.75" customHeight="1" x14ac:dyDescent="0.25">
      <c r="B120" s="335" t="str">
        <f>+'FORMATO COSTEO C2'!C79</f>
        <v>2.1.3</v>
      </c>
      <c r="C120" s="359">
        <f>+'FORMATO COSTEO C2'!B79</f>
        <v>0</v>
      </c>
      <c r="D120" s="480" t="str">
        <f>+'FORMATO COSTEO C2'!D79</f>
        <v>Unidad medida</v>
      </c>
      <c r="E120" s="472">
        <f>+'FORMATO COSTEO C2'!E79</f>
        <v>0</v>
      </c>
      <c r="F120" s="339">
        <f>SUM(F121:F125)</f>
        <v>0</v>
      </c>
      <c r="G120" s="340">
        <f>SUM(G121:G125)</f>
        <v>0</v>
      </c>
      <c r="H120" s="341">
        <f t="shared" ref="H120:M120" si="50">SUM(H121:H125)</f>
        <v>0</v>
      </c>
      <c r="I120" s="339">
        <f t="shared" si="50"/>
        <v>0</v>
      </c>
      <c r="J120" s="339">
        <f t="shared" si="50"/>
        <v>0</v>
      </c>
      <c r="K120" s="339">
        <f t="shared" si="50"/>
        <v>0</v>
      </c>
      <c r="L120" s="339">
        <f t="shared" si="50"/>
        <v>0</v>
      </c>
      <c r="M120" s="339">
        <f t="shared" si="50"/>
        <v>0</v>
      </c>
      <c r="N120" s="339">
        <f t="shared" ref="N120:T120" si="51">SUM(N121:N125)</f>
        <v>0</v>
      </c>
      <c r="O120" s="339">
        <f t="shared" si="51"/>
        <v>0</v>
      </c>
      <c r="P120" s="339">
        <f t="shared" si="51"/>
        <v>0</v>
      </c>
      <c r="Q120" s="339">
        <f t="shared" si="51"/>
        <v>0</v>
      </c>
      <c r="R120" s="339">
        <f t="shared" si="51"/>
        <v>0</v>
      </c>
      <c r="S120" s="339">
        <f t="shared" si="51"/>
        <v>0</v>
      </c>
      <c r="T120" s="342">
        <f t="shared" si="51"/>
        <v>0</v>
      </c>
      <c r="U120" s="343">
        <f t="shared" ref="U120:AJ120" si="52">SUM(U121:U125)</f>
        <v>0</v>
      </c>
      <c r="V120" s="339">
        <f t="shared" si="52"/>
        <v>0</v>
      </c>
      <c r="W120" s="339">
        <f t="shared" si="52"/>
        <v>0</v>
      </c>
      <c r="X120" s="339">
        <f t="shared" si="52"/>
        <v>0</v>
      </c>
      <c r="Y120" s="339">
        <f t="shared" si="52"/>
        <v>0</v>
      </c>
      <c r="Z120" s="339">
        <f t="shared" si="52"/>
        <v>0</v>
      </c>
      <c r="AA120" s="339">
        <f t="shared" si="52"/>
        <v>0</v>
      </c>
      <c r="AB120" s="339">
        <f t="shared" si="52"/>
        <v>0</v>
      </c>
      <c r="AC120" s="339">
        <f t="shared" si="52"/>
        <v>0</v>
      </c>
      <c r="AD120" s="339">
        <f t="shared" si="52"/>
        <v>0</v>
      </c>
      <c r="AE120" s="339">
        <f t="shared" si="52"/>
        <v>0</v>
      </c>
      <c r="AF120" s="339">
        <f t="shared" si="52"/>
        <v>0</v>
      </c>
      <c r="AG120" s="340">
        <f t="shared" si="52"/>
        <v>0</v>
      </c>
      <c r="AH120" s="341">
        <f t="shared" si="52"/>
        <v>0</v>
      </c>
      <c r="AI120" s="339">
        <f t="shared" si="52"/>
        <v>0</v>
      </c>
      <c r="AJ120" s="339">
        <f t="shared" si="52"/>
        <v>0</v>
      </c>
      <c r="AK120" s="339">
        <f t="shared" ref="AK120:AS120" si="53">SUM(AK121:AK125)</f>
        <v>0</v>
      </c>
      <c r="AL120" s="339">
        <f t="shared" si="53"/>
        <v>0</v>
      </c>
      <c r="AM120" s="339">
        <f t="shared" si="53"/>
        <v>0</v>
      </c>
      <c r="AN120" s="339">
        <f t="shared" si="53"/>
        <v>0</v>
      </c>
      <c r="AO120" s="339">
        <f t="shared" si="53"/>
        <v>0</v>
      </c>
      <c r="AP120" s="339">
        <f t="shared" si="53"/>
        <v>0</v>
      </c>
      <c r="AQ120" s="339">
        <f t="shared" si="53"/>
        <v>0</v>
      </c>
      <c r="AR120" s="339">
        <f t="shared" si="53"/>
        <v>0</v>
      </c>
      <c r="AS120" s="339">
        <f t="shared" si="53"/>
        <v>0</v>
      </c>
      <c r="AT120" s="342">
        <f>SUM(AT121:AT125)</f>
        <v>0</v>
      </c>
      <c r="AU120" s="344">
        <f>SUM(AU121:AU125)</f>
        <v>0</v>
      </c>
      <c r="AV120" s="321">
        <f t="shared" si="30"/>
        <v>0</v>
      </c>
    </row>
    <row r="121" spans="2:48" s="44" customFormat="1" ht="12.75" customHeight="1" x14ac:dyDescent="0.25">
      <c r="B121" s="345" t="str">
        <f>+'FORMATO COSTEO C2'!C81</f>
        <v>2.1.3.1</v>
      </c>
      <c r="C121" s="346" t="str">
        <f>+'FORMATO COSTEO C2'!B81</f>
        <v>Categoría de gasto</v>
      </c>
      <c r="D121" s="357"/>
      <c r="E121" s="493"/>
      <c r="F121" s="349">
        <f>+'FORMATO COSTEO C2'!G81</f>
        <v>0</v>
      </c>
      <c r="G121" s="350">
        <f>+'FORMATO COSTEO C2'!H81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430">
        <f>AS121+AR121+AQ121+AP121+AO121+AN121+AM121+AL121+AK121+AJ121+AI121+AH121+AF121+AE121+AD121+AC121+AB121+AA121+Z121+Y121+X121+W121+V121+U121+S121+R121+Q121+P121+O121+N121+M121+L121+K121+J121+I121+H121</f>
        <v>0</v>
      </c>
      <c r="AV121" s="321">
        <f t="shared" si="30"/>
        <v>0</v>
      </c>
    </row>
    <row r="122" spans="2:48" s="44" customFormat="1" ht="12.75" customHeight="1" x14ac:dyDescent="0.25">
      <c r="B122" s="345" t="str">
        <f>+'FORMATO COSTEO C2'!C87</f>
        <v>2.1.3.2</v>
      </c>
      <c r="C122" s="346" t="str">
        <f>+'FORMATO COSTEO C2'!B87</f>
        <v>Categoría de gasto</v>
      </c>
      <c r="D122" s="357"/>
      <c r="E122" s="493"/>
      <c r="F122" s="349">
        <f>+'FORMATO COSTEO C2'!G87</f>
        <v>0</v>
      </c>
      <c r="G122" s="350">
        <f>+'FORMATO COSTEO C2'!H87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430">
        <f>AS122+AR122+AQ122+AP122+AO122+AN122+AM122+AL122+AK122+AJ122+AI122+AH122+AF122+AE122+AD122+AC122+AB122+AA122+Z122+Y122+X122+W122+V122+U122+S122+R122+Q122+P122+O122+N122+M122+L122+K122+J122+I122+H122</f>
        <v>0</v>
      </c>
      <c r="AV122" s="321">
        <f t="shared" si="30"/>
        <v>0</v>
      </c>
    </row>
    <row r="123" spans="2:48" s="44" customFormat="1" ht="12.75" customHeight="1" x14ac:dyDescent="0.25">
      <c r="B123" s="345" t="str">
        <f>+'FORMATO COSTEO C2'!C93</f>
        <v>2.1.3.3</v>
      </c>
      <c r="C123" s="346" t="str">
        <f>+'FORMATO COSTEO C2'!B93</f>
        <v>Categoría de gasto</v>
      </c>
      <c r="D123" s="357"/>
      <c r="E123" s="493"/>
      <c r="F123" s="349">
        <f>+'FORMATO COSTEO C2'!G93</f>
        <v>0</v>
      </c>
      <c r="G123" s="350">
        <f>+'FORMATO COSTEO C2'!H93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430">
        <f>AS123+AR123+AQ123+AP123+AO123+AN123+AM123+AL123+AK123+AJ123+AI123+AH123+AF123+AE123+AD123+AC123+AB123+AA123+Z123+Y123+X123+W123+V123+U123+S123+R123+Q123+P123+O123+N123+M123+L123+K123+J123+I123+H123</f>
        <v>0</v>
      </c>
      <c r="AV123" s="321">
        <f t="shared" si="30"/>
        <v>0</v>
      </c>
    </row>
    <row r="124" spans="2:48" s="44" customFormat="1" ht="12.75" customHeight="1" x14ac:dyDescent="0.25">
      <c r="B124" s="345" t="str">
        <f>+'FORMATO COSTEO C2'!C99</f>
        <v>2.1.3.4</v>
      </c>
      <c r="C124" s="346" t="str">
        <f>+'FORMATO COSTEO C2'!B99</f>
        <v>Categoría de gasto</v>
      </c>
      <c r="D124" s="357"/>
      <c r="E124" s="493"/>
      <c r="F124" s="349">
        <f>+'FORMATO COSTEO C2'!G99</f>
        <v>0</v>
      </c>
      <c r="G124" s="350">
        <f>+'FORMATO COSTEO C2'!H99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430">
        <f>AS124+AR124+AQ124+AP124+AO124+AN124+AM124+AL124+AK124+AJ124+AI124+AH124+AF124+AE124+AD124+AC124+AB124+AA124+Z124+Y124+X124+W124+V124+U124+S124+R124+Q124+P124+O124+N124+M124+L124+K124+J124+I124+H124</f>
        <v>0</v>
      </c>
      <c r="AV124" s="321">
        <f t="shared" si="30"/>
        <v>0</v>
      </c>
    </row>
    <row r="125" spans="2:48" s="44" customFormat="1" ht="12.75" customHeight="1" x14ac:dyDescent="0.25">
      <c r="B125" s="345" t="str">
        <f>+'FORMATO COSTEO C2'!C105</f>
        <v>2.1.3.5</v>
      </c>
      <c r="C125" s="346" t="str">
        <f>+'FORMATO COSTEO C2'!B105</f>
        <v>Categoría de gasto</v>
      </c>
      <c r="D125" s="357"/>
      <c r="E125" s="493"/>
      <c r="F125" s="349">
        <f>+'FORMATO COSTEO C2'!G105</f>
        <v>0</v>
      </c>
      <c r="G125" s="350">
        <f>+'FORMATO COSTEO C2'!H105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430">
        <f>AS125+AR125+AQ125+AP125+AO125+AN125+AM125+AL125+AK125+AJ125+AI125+AH125+AF125+AE125+AD125+AC125+AB125+AA125+Z125+Y125+X125+W125+V125+U125+S125+R125+Q125+P125+O125+N125+M125+L125+K125+J125+I125+H125</f>
        <v>0</v>
      </c>
      <c r="AV125" s="321">
        <f t="shared" si="30"/>
        <v>0</v>
      </c>
    </row>
    <row r="126" spans="2:48" s="44" customFormat="1" ht="12.75" customHeight="1" x14ac:dyDescent="0.25">
      <c r="B126" s="335" t="str">
        <f>+'FORMATO COSTEO C2'!C111</f>
        <v>2.1.4</v>
      </c>
      <c r="C126" s="359">
        <f>+'FORMATO COSTEO C2'!B111</f>
        <v>0</v>
      </c>
      <c r="D126" s="480" t="str">
        <f>+'FORMATO COSTEO C2'!D111</f>
        <v>Unidad medida</v>
      </c>
      <c r="E126" s="472">
        <f>+'FORMATO COSTEO C2'!E111</f>
        <v>0</v>
      </c>
      <c r="F126" s="339">
        <f>SUM(F127:F131)</f>
        <v>0</v>
      </c>
      <c r="G126" s="340">
        <f>SUM(G127:G131)</f>
        <v>0</v>
      </c>
      <c r="H126" s="341">
        <f t="shared" ref="H126:M126" si="54">SUM(H127:H131)</f>
        <v>0</v>
      </c>
      <c r="I126" s="339">
        <f t="shared" si="54"/>
        <v>0</v>
      </c>
      <c r="J126" s="339">
        <f t="shared" si="54"/>
        <v>0</v>
      </c>
      <c r="K126" s="339">
        <f t="shared" si="54"/>
        <v>0</v>
      </c>
      <c r="L126" s="339">
        <f t="shared" si="54"/>
        <v>0</v>
      </c>
      <c r="M126" s="339">
        <f t="shared" si="54"/>
        <v>0</v>
      </c>
      <c r="N126" s="339">
        <f t="shared" ref="N126:T126" si="55">SUM(N127:N131)</f>
        <v>0</v>
      </c>
      <c r="O126" s="339">
        <f t="shared" si="55"/>
        <v>0</v>
      </c>
      <c r="P126" s="339">
        <f t="shared" si="55"/>
        <v>0</v>
      </c>
      <c r="Q126" s="339">
        <f t="shared" si="55"/>
        <v>0</v>
      </c>
      <c r="R126" s="339">
        <f t="shared" si="55"/>
        <v>0</v>
      </c>
      <c r="S126" s="339">
        <f t="shared" si="55"/>
        <v>0</v>
      </c>
      <c r="T126" s="342">
        <f t="shared" si="55"/>
        <v>0</v>
      </c>
      <c r="U126" s="343">
        <f t="shared" ref="U126:AJ126" si="56">SUM(U127:U131)</f>
        <v>0</v>
      </c>
      <c r="V126" s="339">
        <f t="shared" si="56"/>
        <v>0</v>
      </c>
      <c r="W126" s="339">
        <f t="shared" si="56"/>
        <v>0</v>
      </c>
      <c r="X126" s="339">
        <f t="shared" si="56"/>
        <v>0</v>
      </c>
      <c r="Y126" s="339">
        <f t="shared" si="56"/>
        <v>0</v>
      </c>
      <c r="Z126" s="339">
        <f t="shared" si="56"/>
        <v>0</v>
      </c>
      <c r="AA126" s="339">
        <f t="shared" si="56"/>
        <v>0</v>
      </c>
      <c r="AB126" s="339">
        <f t="shared" si="56"/>
        <v>0</v>
      </c>
      <c r="AC126" s="339">
        <f t="shared" si="56"/>
        <v>0</v>
      </c>
      <c r="AD126" s="339">
        <f t="shared" si="56"/>
        <v>0</v>
      </c>
      <c r="AE126" s="339">
        <f t="shared" si="56"/>
        <v>0</v>
      </c>
      <c r="AF126" s="339">
        <f t="shared" si="56"/>
        <v>0</v>
      </c>
      <c r="AG126" s="340">
        <f t="shared" si="56"/>
        <v>0</v>
      </c>
      <c r="AH126" s="341">
        <f t="shared" si="56"/>
        <v>0</v>
      </c>
      <c r="AI126" s="339">
        <f t="shared" si="56"/>
        <v>0</v>
      </c>
      <c r="AJ126" s="339">
        <f t="shared" si="56"/>
        <v>0</v>
      </c>
      <c r="AK126" s="339">
        <f t="shared" ref="AK126:AS126" si="57">SUM(AK127:AK131)</f>
        <v>0</v>
      </c>
      <c r="AL126" s="339">
        <f t="shared" si="57"/>
        <v>0</v>
      </c>
      <c r="AM126" s="339">
        <f t="shared" si="57"/>
        <v>0</v>
      </c>
      <c r="AN126" s="339">
        <f t="shared" si="57"/>
        <v>0</v>
      </c>
      <c r="AO126" s="339">
        <f t="shared" si="57"/>
        <v>0</v>
      </c>
      <c r="AP126" s="339">
        <f t="shared" si="57"/>
        <v>0</v>
      </c>
      <c r="AQ126" s="339">
        <f t="shared" si="57"/>
        <v>0</v>
      </c>
      <c r="AR126" s="339">
        <f t="shared" si="57"/>
        <v>0</v>
      </c>
      <c r="AS126" s="339">
        <f t="shared" si="57"/>
        <v>0</v>
      </c>
      <c r="AT126" s="342">
        <f>SUM(AT127:AT131)</f>
        <v>0</v>
      </c>
      <c r="AU126" s="344">
        <f>SUM(AU127:AU131)</f>
        <v>0</v>
      </c>
      <c r="AV126" s="321">
        <f t="shared" si="30"/>
        <v>0</v>
      </c>
    </row>
    <row r="127" spans="2:48" s="44" customFormat="1" ht="12.75" customHeight="1" x14ac:dyDescent="0.25">
      <c r="B127" s="345" t="str">
        <f>+'FORMATO COSTEO C2'!C113</f>
        <v>2.1.4.1</v>
      </c>
      <c r="C127" s="346" t="str">
        <f>+'FORMATO COSTEO C2'!B113</f>
        <v>Categoría de gasto</v>
      </c>
      <c r="D127" s="357"/>
      <c r="E127" s="493"/>
      <c r="F127" s="349">
        <f>+'FORMATO COSTEO C2'!G113</f>
        <v>0</v>
      </c>
      <c r="G127" s="350">
        <f>+'FORMATO COSTEO C2'!H113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430">
        <f>AS127+AR127+AQ127+AP127+AO127+AN127+AM127+AL127+AK127+AJ127+AI127+AH127+AF127+AE127+AD127+AC127+AB127+AA127+Z127+Y127+X127+W127+V127+U127+S127+R127+Q127+P127+O127+N127+M127+L127+K127+J127+I127+H127</f>
        <v>0</v>
      </c>
      <c r="AV127" s="321">
        <f t="shared" si="30"/>
        <v>0</v>
      </c>
    </row>
    <row r="128" spans="2:48" s="44" customFormat="1" ht="12.75" customHeight="1" x14ac:dyDescent="0.25">
      <c r="B128" s="345" t="str">
        <f>+'FORMATO COSTEO C2'!C119</f>
        <v>2.1.4.2</v>
      </c>
      <c r="C128" s="346" t="str">
        <f>+'FORMATO COSTEO C2'!B119</f>
        <v>Categoría de gasto</v>
      </c>
      <c r="D128" s="357"/>
      <c r="E128" s="493"/>
      <c r="F128" s="349">
        <f>+'FORMATO COSTEO C2'!G119</f>
        <v>0</v>
      </c>
      <c r="G128" s="350">
        <f>+'FORMATO COSTEO C2'!H119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430">
        <f>AS128+AR128+AQ128+AP128+AO128+AN128+AM128+AL128+AK128+AJ128+AI128+AH128+AF128+AE128+AD128+AC128+AB128+AA128+Z128+Y128+X128+W128+V128+U128+S128+R128+Q128+P128+O128+N128+M128+L128+K128+J128+I128+H128</f>
        <v>0</v>
      </c>
      <c r="AV128" s="321">
        <f t="shared" si="30"/>
        <v>0</v>
      </c>
    </row>
    <row r="129" spans="2:48" s="44" customFormat="1" ht="12.75" customHeight="1" x14ac:dyDescent="0.25">
      <c r="B129" s="345" t="str">
        <f>+'FORMATO COSTEO C2'!C125</f>
        <v>2.1.4.3</v>
      </c>
      <c r="C129" s="346" t="str">
        <f>+'FORMATO COSTEO C2'!B125</f>
        <v>Categoría de gasto</v>
      </c>
      <c r="D129" s="357"/>
      <c r="E129" s="493"/>
      <c r="F129" s="349">
        <f>+'FORMATO COSTEO C2'!G125</f>
        <v>0</v>
      </c>
      <c r="G129" s="350">
        <f>+'FORMATO COSTEO C2'!H125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430">
        <f>AS129+AR129+AQ129+AP129+AO129+AN129+AM129+AL129+AK129+AJ129+AI129+AH129+AF129+AE129+AD129+AC129+AB129+AA129+Z129+Y129+X129+W129+V129+U129+S129+R129+Q129+P129+O129+N129+M129+L129+K129+J129+I129+H129</f>
        <v>0</v>
      </c>
      <c r="AV129" s="321">
        <f t="shared" si="30"/>
        <v>0</v>
      </c>
    </row>
    <row r="130" spans="2:48" s="44" customFormat="1" ht="12.75" customHeight="1" x14ac:dyDescent="0.25">
      <c r="B130" s="345" t="str">
        <f>+'FORMATO COSTEO C2'!C131</f>
        <v>2.1.4.4</v>
      </c>
      <c r="C130" s="346" t="str">
        <f>+'FORMATO COSTEO C2'!B131</f>
        <v>Categoría de gasto</v>
      </c>
      <c r="D130" s="357"/>
      <c r="E130" s="493"/>
      <c r="F130" s="349">
        <f>+'FORMATO COSTEO C2'!G131</f>
        <v>0</v>
      </c>
      <c r="G130" s="350">
        <f>+'FORMATO COSTEO C2'!H131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430">
        <f>AS130+AR130+AQ130+AP130+AO130+AN130+AM130+AL130+AK130+AJ130+AI130+AH130+AF130+AE130+AD130+AC130+AB130+AA130+Z130+Y130+X130+W130+V130+U130+S130+R130+Q130+P130+O130+N130+M130+L130+K130+J130+I130+H130</f>
        <v>0</v>
      </c>
      <c r="AV130" s="321">
        <f t="shared" si="30"/>
        <v>0</v>
      </c>
    </row>
    <row r="131" spans="2:48" s="44" customFormat="1" ht="12.75" customHeight="1" x14ac:dyDescent="0.25">
      <c r="B131" s="345" t="str">
        <f>+'FORMATO COSTEO C2'!C137</f>
        <v>2.1.4.5</v>
      </c>
      <c r="C131" s="346" t="str">
        <f>+'FORMATO COSTEO C2'!B137</f>
        <v>Categoría de gasto</v>
      </c>
      <c r="D131" s="357"/>
      <c r="E131" s="493"/>
      <c r="F131" s="349">
        <f>+'FORMATO COSTEO C2'!G137</f>
        <v>0</v>
      </c>
      <c r="G131" s="350">
        <f>+'FORMATO COSTEO C2'!H137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430">
        <f>AS131+AR131+AQ131+AP131+AO131+AN131+AM131+AL131+AK131+AJ131+AI131+AH131+AF131+AE131+AD131+AC131+AB131+AA131+Z131+Y131+X131+W131+V131+U131+S131+R131+Q131+P131+O131+N131+M131+L131+K131+J131+I131+H131</f>
        <v>0</v>
      </c>
      <c r="AV131" s="321">
        <f t="shared" si="30"/>
        <v>0</v>
      </c>
    </row>
    <row r="132" spans="2:48" s="44" customFormat="1" ht="12.75" customHeight="1" x14ac:dyDescent="0.25">
      <c r="B132" s="335" t="str">
        <f>+'FORMATO COSTEO C2'!C143</f>
        <v>2.1.5</v>
      </c>
      <c r="C132" s="359">
        <f>+'FORMATO COSTEO C2'!B143</f>
        <v>0</v>
      </c>
      <c r="D132" s="480" t="str">
        <f>+'FORMATO COSTEO C2'!D143</f>
        <v>Unidad medida</v>
      </c>
      <c r="E132" s="472">
        <f>+'FORMATO COSTEO C2'!E143</f>
        <v>0</v>
      </c>
      <c r="F132" s="339">
        <f>SUM(F133:F137)</f>
        <v>0</v>
      </c>
      <c r="G132" s="340">
        <f>SUM(G133:G137)</f>
        <v>0</v>
      </c>
      <c r="H132" s="341">
        <f t="shared" ref="H132:M132" si="58">SUM(H133:H137)</f>
        <v>0</v>
      </c>
      <c r="I132" s="339">
        <f t="shared" si="58"/>
        <v>0</v>
      </c>
      <c r="J132" s="339">
        <f t="shared" si="58"/>
        <v>0</v>
      </c>
      <c r="K132" s="339">
        <f t="shared" si="58"/>
        <v>0</v>
      </c>
      <c r="L132" s="339">
        <f t="shared" si="58"/>
        <v>0</v>
      </c>
      <c r="M132" s="339">
        <f t="shared" si="58"/>
        <v>0</v>
      </c>
      <c r="N132" s="339">
        <f t="shared" ref="N132:T132" si="59">SUM(N133:N137)</f>
        <v>0</v>
      </c>
      <c r="O132" s="339">
        <f t="shared" si="59"/>
        <v>0</v>
      </c>
      <c r="P132" s="339">
        <f t="shared" si="59"/>
        <v>0</v>
      </c>
      <c r="Q132" s="339">
        <f t="shared" si="59"/>
        <v>0</v>
      </c>
      <c r="R132" s="339">
        <f t="shared" si="59"/>
        <v>0</v>
      </c>
      <c r="S132" s="339">
        <f t="shared" si="59"/>
        <v>0</v>
      </c>
      <c r="T132" s="342">
        <f t="shared" si="59"/>
        <v>0</v>
      </c>
      <c r="U132" s="343">
        <f t="shared" ref="U132:AJ132" si="60">SUM(U133:U137)</f>
        <v>0</v>
      </c>
      <c r="V132" s="339">
        <f t="shared" si="60"/>
        <v>0</v>
      </c>
      <c r="W132" s="339">
        <f t="shared" si="60"/>
        <v>0</v>
      </c>
      <c r="X132" s="339">
        <f t="shared" si="60"/>
        <v>0</v>
      </c>
      <c r="Y132" s="339">
        <f t="shared" si="60"/>
        <v>0</v>
      </c>
      <c r="Z132" s="339">
        <f t="shared" si="60"/>
        <v>0</v>
      </c>
      <c r="AA132" s="339">
        <f t="shared" si="60"/>
        <v>0</v>
      </c>
      <c r="AB132" s="339">
        <f t="shared" si="60"/>
        <v>0</v>
      </c>
      <c r="AC132" s="339">
        <f t="shared" si="60"/>
        <v>0</v>
      </c>
      <c r="AD132" s="339">
        <f t="shared" si="60"/>
        <v>0</v>
      </c>
      <c r="AE132" s="339">
        <f t="shared" si="60"/>
        <v>0</v>
      </c>
      <c r="AF132" s="339">
        <f t="shared" si="60"/>
        <v>0</v>
      </c>
      <c r="AG132" s="340">
        <f t="shared" si="60"/>
        <v>0</v>
      </c>
      <c r="AH132" s="341">
        <f t="shared" si="60"/>
        <v>0</v>
      </c>
      <c r="AI132" s="339">
        <f t="shared" si="60"/>
        <v>0</v>
      </c>
      <c r="AJ132" s="339">
        <f t="shared" si="60"/>
        <v>0</v>
      </c>
      <c r="AK132" s="339">
        <f t="shared" ref="AK132:AS132" si="61">SUM(AK133:AK137)</f>
        <v>0</v>
      </c>
      <c r="AL132" s="339">
        <f t="shared" si="61"/>
        <v>0</v>
      </c>
      <c r="AM132" s="339">
        <f t="shared" si="61"/>
        <v>0</v>
      </c>
      <c r="AN132" s="339">
        <f t="shared" si="61"/>
        <v>0</v>
      </c>
      <c r="AO132" s="339">
        <f t="shared" si="61"/>
        <v>0</v>
      </c>
      <c r="AP132" s="339">
        <f t="shared" si="61"/>
        <v>0</v>
      </c>
      <c r="AQ132" s="339">
        <f t="shared" si="61"/>
        <v>0</v>
      </c>
      <c r="AR132" s="339">
        <f t="shared" si="61"/>
        <v>0</v>
      </c>
      <c r="AS132" s="339">
        <f t="shared" si="61"/>
        <v>0</v>
      </c>
      <c r="AT132" s="342">
        <f>SUM(AT133:AT137)</f>
        <v>0</v>
      </c>
      <c r="AU132" s="344">
        <f>SUM(AU133:AU137)</f>
        <v>0</v>
      </c>
      <c r="AV132" s="321">
        <f t="shared" si="30"/>
        <v>0</v>
      </c>
    </row>
    <row r="133" spans="2:48" s="44" customFormat="1" ht="12.75" customHeight="1" x14ac:dyDescent="0.25">
      <c r="B133" s="345" t="str">
        <f>+'FORMATO COSTEO C2'!C145</f>
        <v>2.1.5.1</v>
      </c>
      <c r="C133" s="346" t="str">
        <f>+'FORMATO COSTEO C2'!B145</f>
        <v>Categoría de gasto</v>
      </c>
      <c r="D133" s="357"/>
      <c r="E133" s="493"/>
      <c r="F133" s="349">
        <f>+'FORMATO COSTEO C2'!G145</f>
        <v>0</v>
      </c>
      <c r="G133" s="350">
        <f>+'FORMATO COSTEO C2'!H145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430">
        <f>AS133+AR133+AQ133+AP133+AO133+AN133+AM133+AL133+AK133+AJ133+AI133+AH133+AF133+AE133+AD133+AC133+AB133+AA133+Z133+Y133+X133+W133+V133+U133+S133+R133+Q133+P133+O133+N133+M133+L133+K133+J133+I133+H133</f>
        <v>0</v>
      </c>
      <c r="AV133" s="321">
        <f t="shared" si="30"/>
        <v>0</v>
      </c>
    </row>
    <row r="134" spans="2:48" s="44" customFormat="1" ht="12.75" customHeight="1" x14ac:dyDescent="0.25">
      <c r="B134" s="345" t="str">
        <f>+'FORMATO COSTEO C2'!C151</f>
        <v>2.1.5.2</v>
      </c>
      <c r="C134" s="346" t="str">
        <f>+'FORMATO COSTEO C2'!B151</f>
        <v>Categoría de gasto</v>
      </c>
      <c r="D134" s="357"/>
      <c r="E134" s="493"/>
      <c r="F134" s="349">
        <f>+'FORMATO COSTEO C2'!G151</f>
        <v>0</v>
      </c>
      <c r="G134" s="350">
        <f>+'FORMATO COSTEO C2'!H151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430">
        <f>AS134+AR134+AQ134+AP134+AO134+AN134+AM134+AL134+AK134+AJ134+AI134+AH134+AF134+AE134+AD134+AC134+AB134+AA134+Z134+Y134+X134+W134+V134+U134+S134+R134+Q134+P134+O134+N134+M134+L134+K134+J134+I134+H134</f>
        <v>0</v>
      </c>
      <c r="AV134" s="321">
        <f t="shared" si="30"/>
        <v>0</v>
      </c>
    </row>
    <row r="135" spans="2:48" s="44" customFormat="1" ht="12.75" customHeight="1" x14ac:dyDescent="0.25">
      <c r="B135" s="345" t="str">
        <f>+'FORMATO COSTEO C2'!C157</f>
        <v>2.1.5.3</v>
      </c>
      <c r="C135" s="346" t="str">
        <f>+'FORMATO COSTEO C2'!B157</f>
        <v>Categoría de gasto</v>
      </c>
      <c r="D135" s="357"/>
      <c r="E135" s="493"/>
      <c r="F135" s="349">
        <f>+'FORMATO COSTEO C2'!G157</f>
        <v>0</v>
      </c>
      <c r="G135" s="350">
        <f>+'FORMATO COSTEO C2'!H157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430">
        <f>AS135+AR135+AQ135+AP135+AO135+AN135+AM135+AL135+AK135+AJ135+AI135+AH135+AF135+AE135+AD135+AC135+AB135+AA135+Z135+Y135+X135+W135+V135+U135+S135+R135+Q135+P135+O135+N135+M135+L135+K135+J135+I135+H135</f>
        <v>0</v>
      </c>
      <c r="AV135" s="321">
        <f t="shared" si="30"/>
        <v>0</v>
      </c>
    </row>
    <row r="136" spans="2:48" s="44" customFormat="1" ht="12.75" customHeight="1" x14ac:dyDescent="0.25">
      <c r="B136" s="345" t="str">
        <f>+'FORMATO COSTEO C2'!C163</f>
        <v>2.1.5.4</v>
      </c>
      <c r="C136" s="346" t="str">
        <f>+'FORMATO COSTEO C2'!B163</f>
        <v>Categoría de gasto</v>
      </c>
      <c r="D136" s="357"/>
      <c r="E136" s="493"/>
      <c r="F136" s="349">
        <f>+'FORMATO COSTEO C2'!G163</f>
        <v>0</v>
      </c>
      <c r="G136" s="350">
        <f>+'FORMATO COSTEO C2'!H163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430">
        <f>AS136+AR136+AQ136+AP136+AO136+AN136+AM136+AL136+AK136+AJ136+AI136+AH136+AF136+AE136+AD136+AC136+AB136+AA136+Z136+Y136+X136+W136+V136+U136+S136+R136+Q136+P136+O136+N136+M136+L136+K136+J136+I136+H136</f>
        <v>0</v>
      </c>
      <c r="AV136" s="321">
        <f t="shared" si="30"/>
        <v>0</v>
      </c>
    </row>
    <row r="137" spans="2:48" s="44" customFormat="1" ht="12.75" customHeight="1" x14ac:dyDescent="0.25">
      <c r="B137" s="345" t="str">
        <f>+'FORMATO COSTEO C2'!C169</f>
        <v>2.1.5.5</v>
      </c>
      <c r="C137" s="346" t="str">
        <f>+'FORMATO COSTEO C2'!B169</f>
        <v>Categoría de gasto</v>
      </c>
      <c r="D137" s="357"/>
      <c r="E137" s="493"/>
      <c r="F137" s="349">
        <f>+'FORMATO COSTEO C2'!G169</f>
        <v>0</v>
      </c>
      <c r="G137" s="350">
        <f>+'FORMATO COSTEO C2'!H169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430">
        <f>AS137+AR137+AQ137+AP137+AO137+AN137+AM137+AL137+AK137+AJ137+AI137+AH137+AF137+AE137+AD137+AC137+AB137+AA137+Z137+Y137+X137+W137+V137+U137+S137+R137+Q137+P137+O137+N137+M137+L137+K137+J137+I137+H137</f>
        <v>0</v>
      </c>
      <c r="AV137" s="321">
        <f t="shared" si="30"/>
        <v>0</v>
      </c>
    </row>
    <row r="138" spans="2:48" s="44" customFormat="1" ht="12.75" customHeight="1" x14ac:dyDescent="0.25">
      <c r="B138" s="324">
        <f>+'FORMATO COSTEO C2'!C176</f>
        <v>2.2000000000000002</v>
      </c>
      <c r="C138" s="325">
        <f>+'FORMATO COSTEO C2'!D176</f>
        <v>0</v>
      </c>
      <c r="D138" s="326"/>
      <c r="E138" s="471"/>
      <c r="F138" s="328">
        <f>+F139+F145+F151+F157+F163</f>
        <v>0</v>
      </c>
      <c r="G138" s="329">
        <f t="shared" ref="G138:P138" si="62">+G139+G145+G151+G157+G163</f>
        <v>0</v>
      </c>
      <c r="H138" s="330">
        <f t="shared" si="62"/>
        <v>0</v>
      </c>
      <c r="I138" s="328">
        <f>+I139+I145+I151+I157+I163</f>
        <v>0</v>
      </c>
      <c r="J138" s="328">
        <f>+J139+J145+J151+J157+J163</f>
        <v>0</v>
      </c>
      <c r="K138" s="328">
        <f>+K139+K145+K151+K157+K163</f>
        <v>0</v>
      </c>
      <c r="L138" s="328">
        <f>+L139+L145+L151+L157+L163</f>
        <v>0</v>
      </c>
      <c r="M138" s="328">
        <f>+M139+M145+M151+M157+M163</f>
        <v>0</v>
      </c>
      <c r="N138" s="328">
        <f t="shared" si="62"/>
        <v>0</v>
      </c>
      <c r="O138" s="328">
        <f t="shared" si="62"/>
        <v>0</v>
      </c>
      <c r="P138" s="328">
        <f t="shared" si="62"/>
        <v>0</v>
      </c>
      <c r="Q138" s="328">
        <f>+Q139+Q145+Q151+Q157+Q163</f>
        <v>0</v>
      </c>
      <c r="R138" s="328">
        <f>+R139+R145+R151+R157+R163</f>
        <v>0</v>
      </c>
      <c r="S138" s="328">
        <f>+S139+S145+S151+S157+S163</f>
        <v>0</v>
      </c>
      <c r="T138" s="331">
        <f>+T139+T145+T151+T157+T163</f>
        <v>0</v>
      </c>
      <c r="U138" s="332">
        <f t="shared" ref="U138:AS138" si="63">+U139+U145+U151+U157+U163</f>
        <v>0</v>
      </c>
      <c r="V138" s="328">
        <f t="shared" si="63"/>
        <v>0</v>
      </c>
      <c r="W138" s="328">
        <f t="shared" si="63"/>
        <v>0</v>
      </c>
      <c r="X138" s="328">
        <f t="shared" si="63"/>
        <v>0</v>
      </c>
      <c r="Y138" s="328">
        <f t="shared" si="63"/>
        <v>0</v>
      </c>
      <c r="Z138" s="328">
        <f t="shared" si="63"/>
        <v>0</v>
      </c>
      <c r="AA138" s="328">
        <f t="shared" si="63"/>
        <v>0</v>
      </c>
      <c r="AB138" s="328">
        <f t="shared" si="63"/>
        <v>0</v>
      </c>
      <c r="AC138" s="328">
        <f t="shared" si="63"/>
        <v>0</v>
      </c>
      <c r="AD138" s="328">
        <f t="shared" si="63"/>
        <v>0</v>
      </c>
      <c r="AE138" s="328">
        <f t="shared" si="63"/>
        <v>0</v>
      </c>
      <c r="AF138" s="328">
        <f t="shared" si="63"/>
        <v>0</v>
      </c>
      <c r="AG138" s="329">
        <f>+AG139+AG145+AG151+AG157+AG163</f>
        <v>0</v>
      </c>
      <c r="AH138" s="330">
        <f t="shared" si="63"/>
        <v>0</v>
      </c>
      <c r="AI138" s="328">
        <f t="shared" si="63"/>
        <v>0</v>
      </c>
      <c r="AJ138" s="328">
        <f t="shared" si="63"/>
        <v>0</v>
      </c>
      <c r="AK138" s="328">
        <f t="shared" si="63"/>
        <v>0</v>
      </c>
      <c r="AL138" s="328">
        <f t="shared" si="63"/>
        <v>0</v>
      </c>
      <c r="AM138" s="328">
        <f t="shared" si="63"/>
        <v>0</v>
      </c>
      <c r="AN138" s="328">
        <f t="shared" si="63"/>
        <v>0</v>
      </c>
      <c r="AO138" s="328">
        <f t="shared" si="63"/>
        <v>0</v>
      </c>
      <c r="AP138" s="328">
        <f t="shared" si="63"/>
        <v>0</v>
      </c>
      <c r="AQ138" s="328">
        <f t="shared" si="63"/>
        <v>0</v>
      </c>
      <c r="AR138" s="328">
        <f t="shared" si="63"/>
        <v>0</v>
      </c>
      <c r="AS138" s="328">
        <f t="shared" si="63"/>
        <v>0</v>
      </c>
      <c r="AT138" s="331">
        <f>+AT139+AT145+AT151+AT157+AT163</f>
        <v>0</v>
      </c>
      <c r="AU138" s="333">
        <f>+AU139+AU145+AU151+AU157+AU163</f>
        <v>0</v>
      </c>
      <c r="AV138" s="321">
        <f t="shared" si="30"/>
        <v>0</v>
      </c>
    </row>
    <row r="139" spans="2:48" s="44" customFormat="1" ht="12.75" customHeight="1" x14ac:dyDescent="0.25">
      <c r="B139" s="335" t="str">
        <f>+'FORMATO COSTEO C2'!C177</f>
        <v>2.2.1</v>
      </c>
      <c r="C139" s="359">
        <f>+'FORMATO COSTEO C2'!B177</f>
        <v>0</v>
      </c>
      <c r="D139" s="480" t="str">
        <f>+'FORMATO COSTEO C2'!D177</f>
        <v>Unidad medida</v>
      </c>
      <c r="E139" s="472">
        <f>+'FORMATO COSTEO C2'!E177</f>
        <v>0</v>
      </c>
      <c r="F139" s="339">
        <f>SUM(F140:F144)</f>
        <v>0</v>
      </c>
      <c r="G139" s="340">
        <f>SUM(G140:G144)</f>
        <v>0</v>
      </c>
      <c r="H139" s="341">
        <f t="shared" ref="H139:M139" si="64">SUM(H140:H144)</f>
        <v>0</v>
      </c>
      <c r="I139" s="339">
        <f t="shared" si="64"/>
        <v>0</v>
      </c>
      <c r="J139" s="339">
        <f t="shared" si="64"/>
        <v>0</v>
      </c>
      <c r="K139" s="339">
        <f t="shared" si="64"/>
        <v>0</v>
      </c>
      <c r="L139" s="339">
        <f t="shared" si="64"/>
        <v>0</v>
      </c>
      <c r="M139" s="339">
        <f t="shared" si="64"/>
        <v>0</v>
      </c>
      <c r="N139" s="339">
        <f t="shared" ref="N139:T139" si="65">SUM(N140:N144)</f>
        <v>0</v>
      </c>
      <c r="O139" s="339">
        <f t="shared" si="65"/>
        <v>0</v>
      </c>
      <c r="P139" s="339">
        <f t="shared" si="65"/>
        <v>0</v>
      </c>
      <c r="Q139" s="339">
        <f t="shared" si="65"/>
        <v>0</v>
      </c>
      <c r="R139" s="339">
        <f t="shared" si="65"/>
        <v>0</v>
      </c>
      <c r="S139" s="339">
        <f t="shared" si="65"/>
        <v>0</v>
      </c>
      <c r="T139" s="342">
        <f t="shared" si="65"/>
        <v>0</v>
      </c>
      <c r="U139" s="343">
        <f t="shared" ref="U139:AJ139" si="66">SUM(U140:U144)</f>
        <v>0</v>
      </c>
      <c r="V139" s="339">
        <f t="shared" si="66"/>
        <v>0</v>
      </c>
      <c r="W139" s="339">
        <f t="shared" si="66"/>
        <v>0</v>
      </c>
      <c r="X139" s="339">
        <f t="shared" si="66"/>
        <v>0</v>
      </c>
      <c r="Y139" s="339">
        <f t="shared" si="66"/>
        <v>0</v>
      </c>
      <c r="Z139" s="339">
        <f t="shared" si="66"/>
        <v>0</v>
      </c>
      <c r="AA139" s="339">
        <f t="shared" si="66"/>
        <v>0</v>
      </c>
      <c r="AB139" s="339">
        <f t="shared" si="66"/>
        <v>0</v>
      </c>
      <c r="AC139" s="339">
        <f t="shared" si="66"/>
        <v>0</v>
      </c>
      <c r="AD139" s="339">
        <f t="shared" si="66"/>
        <v>0</v>
      </c>
      <c r="AE139" s="339">
        <f t="shared" si="66"/>
        <v>0</v>
      </c>
      <c r="AF139" s="339">
        <f t="shared" si="66"/>
        <v>0</v>
      </c>
      <c r="AG139" s="340">
        <f t="shared" si="66"/>
        <v>0</v>
      </c>
      <c r="AH139" s="341">
        <f t="shared" si="66"/>
        <v>0</v>
      </c>
      <c r="AI139" s="339">
        <f t="shared" si="66"/>
        <v>0</v>
      </c>
      <c r="AJ139" s="339">
        <f t="shared" si="66"/>
        <v>0</v>
      </c>
      <c r="AK139" s="339">
        <f t="shared" ref="AK139:AS139" si="67">SUM(AK140:AK144)</f>
        <v>0</v>
      </c>
      <c r="AL139" s="339">
        <f t="shared" si="67"/>
        <v>0</v>
      </c>
      <c r="AM139" s="339">
        <f t="shared" si="67"/>
        <v>0</v>
      </c>
      <c r="AN139" s="339">
        <f t="shared" si="67"/>
        <v>0</v>
      </c>
      <c r="AO139" s="339">
        <f t="shared" si="67"/>
        <v>0</v>
      </c>
      <c r="AP139" s="339">
        <f t="shared" si="67"/>
        <v>0</v>
      </c>
      <c r="AQ139" s="339">
        <f t="shared" si="67"/>
        <v>0</v>
      </c>
      <c r="AR139" s="339">
        <f t="shared" si="67"/>
        <v>0</v>
      </c>
      <c r="AS139" s="339">
        <f t="shared" si="67"/>
        <v>0</v>
      </c>
      <c r="AT139" s="342">
        <f>SUM(AT140:AT144)</f>
        <v>0</v>
      </c>
      <c r="AU139" s="344">
        <f>SUM(AU140:AU144)</f>
        <v>0</v>
      </c>
      <c r="AV139" s="321">
        <f t="shared" si="30"/>
        <v>0</v>
      </c>
    </row>
    <row r="140" spans="2:48" s="44" customFormat="1" ht="12.75" customHeight="1" x14ac:dyDescent="0.25">
      <c r="B140" s="345" t="str">
        <f>+'FORMATO COSTEO C2'!C179</f>
        <v>2.2.1.1</v>
      </c>
      <c r="C140" s="346" t="str">
        <f>+'FORMATO COSTEO C2'!B179</f>
        <v>Categoría de gasto</v>
      </c>
      <c r="D140" s="347"/>
      <c r="E140" s="492"/>
      <c r="F140" s="349">
        <f>+'FORMATO COSTEO C2'!G179</f>
        <v>0</v>
      </c>
      <c r="G140" s="350">
        <f>+'FORMATO COSTEO C2'!H179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430">
        <f>AS140+AR140+AQ140+AP140+AO140+AN140+AM140+AL140+AK140+AJ140+AI140+AH140+AF140+AE140+AD140+AC140+AB140+AA140+Z140+Y140+X140+W140+V140+U140+S140+R140+Q140+P140+O140+N140+M140+L140+K140+J140+I140+H140</f>
        <v>0</v>
      </c>
      <c r="AV140" s="321">
        <f t="shared" ref="AV140:AV203" si="68">+G140-AU140</f>
        <v>0</v>
      </c>
    </row>
    <row r="141" spans="2:48" s="44" customFormat="1" ht="12.75" customHeight="1" x14ac:dyDescent="0.25">
      <c r="B141" s="345" t="str">
        <f>+'FORMATO COSTEO C2'!C185</f>
        <v>2.2.1.2</v>
      </c>
      <c r="C141" s="346" t="str">
        <f>+'FORMATO COSTEO C2'!B185</f>
        <v>Categoría de gasto</v>
      </c>
      <c r="D141" s="347"/>
      <c r="E141" s="492"/>
      <c r="F141" s="349">
        <f>+'FORMATO COSTEO C2'!G185</f>
        <v>0</v>
      </c>
      <c r="G141" s="350">
        <f>+'FORMATO COSTEO C2'!H185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430">
        <f>AS141+AR141+AQ141+AP141+AO141+AN141+AM141+AL141+AK141+AJ141+AI141+AH141+AF141+AE141+AD141+AC141+AB141+AA141+Z141+Y141+X141+W141+V141+U141+S141+R141+Q141+P141+O141+N141+M141+L141+K141+J141+I141+H141</f>
        <v>0</v>
      </c>
      <c r="AV141" s="321">
        <f t="shared" si="68"/>
        <v>0</v>
      </c>
    </row>
    <row r="142" spans="2:48" s="44" customFormat="1" ht="12.75" customHeight="1" x14ac:dyDescent="0.25">
      <c r="B142" s="345" t="str">
        <f>+'FORMATO COSTEO C2'!C191</f>
        <v>2.2.1.3</v>
      </c>
      <c r="C142" s="346" t="str">
        <f>+'FORMATO COSTEO C2'!B191</f>
        <v>Categoría de gasto</v>
      </c>
      <c r="D142" s="347"/>
      <c r="E142" s="492"/>
      <c r="F142" s="349">
        <f>+'FORMATO COSTEO C2'!G191</f>
        <v>0</v>
      </c>
      <c r="G142" s="350">
        <f>+'FORMATO COSTEO C2'!H191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430">
        <f>AS142+AR142+AQ142+AP142+AO142+AN142+AM142+AL142+AK142+AJ142+AI142+AH142+AF142+AE142+AD142+AC142+AB142+AA142+Z142+Y142+X142+W142+V142+U142+S142+R142+Q142+P142+O142+N142+M142+L142+K142+J142+I142+H142</f>
        <v>0</v>
      </c>
      <c r="AV142" s="321">
        <f t="shared" si="68"/>
        <v>0</v>
      </c>
    </row>
    <row r="143" spans="2:48" s="44" customFormat="1" ht="12.75" customHeight="1" x14ac:dyDescent="0.25">
      <c r="B143" s="345" t="str">
        <f>+'FORMATO COSTEO C2'!C197</f>
        <v>2.2.1.4</v>
      </c>
      <c r="C143" s="346" t="str">
        <f>+'FORMATO COSTEO C2'!B197</f>
        <v>Categoría de gasto</v>
      </c>
      <c r="D143" s="347"/>
      <c r="E143" s="492"/>
      <c r="F143" s="349">
        <f>+'FORMATO COSTEO C2'!G197</f>
        <v>0</v>
      </c>
      <c r="G143" s="350">
        <f>+'FORMATO COSTEO C2'!H197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430">
        <f>AS143+AR143+AQ143+AP143+AO143+AN143+AM143+AL143+AK143+AJ143+AI143+AH143+AF143+AE143+AD143+AC143+AB143+AA143+Z143+Y143+X143+W143+V143+U143+S143+R143+Q143+P143+O143+N143+M143+L143+K143+J143+I143+H143</f>
        <v>0</v>
      </c>
      <c r="AV143" s="321">
        <f t="shared" si="68"/>
        <v>0</v>
      </c>
    </row>
    <row r="144" spans="2:48" s="44" customFormat="1" ht="12.75" customHeight="1" x14ac:dyDescent="0.25">
      <c r="B144" s="345" t="str">
        <f>+'FORMATO COSTEO C2'!C203</f>
        <v>2.2.1.5</v>
      </c>
      <c r="C144" s="346" t="str">
        <f>+'FORMATO COSTEO C2'!B203</f>
        <v>Categoría de gasto</v>
      </c>
      <c r="D144" s="347"/>
      <c r="E144" s="492"/>
      <c r="F144" s="349">
        <f>+'FORMATO COSTEO C2'!G203</f>
        <v>0</v>
      </c>
      <c r="G144" s="350">
        <f>+'FORMATO COSTEO C2'!H203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430">
        <f>AS144+AR144+AQ144+AP144+AO144+AN144+AM144+AL144+AK144+AJ144+AI144+AH144+AF144+AE144+AD144+AC144+AB144+AA144+Z144+Y144+X144+W144+V144+U144+S144+R144+Q144+P144+O144+N144+M144+L144+K144+J144+I144+H144</f>
        <v>0</v>
      </c>
      <c r="AV144" s="321">
        <f t="shared" si="68"/>
        <v>0</v>
      </c>
    </row>
    <row r="145" spans="2:48" s="44" customFormat="1" ht="12.75" customHeight="1" x14ac:dyDescent="0.25">
      <c r="B145" s="335" t="str">
        <f>+'FORMATO COSTEO C2'!C209</f>
        <v>2.2.2</v>
      </c>
      <c r="C145" s="359">
        <f>+'FORMATO COSTEO C2'!B209</f>
        <v>0</v>
      </c>
      <c r="D145" s="480" t="str">
        <f>+'FORMATO COSTEO C2'!D209</f>
        <v>Unidad medida</v>
      </c>
      <c r="E145" s="472">
        <f>+'FORMATO COSTEO C2'!E209</f>
        <v>0</v>
      </c>
      <c r="F145" s="339">
        <f>SUM(F146:F150)</f>
        <v>0</v>
      </c>
      <c r="G145" s="340">
        <f>SUM(G146:G150)</f>
        <v>0</v>
      </c>
      <c r="H145" s="341">
        <f t="shared" ref="H145:M145" si="69">SUM(H146:H150)</f>
        <v>0</v>
      </c>
      <c r="I145" s="339">
        <f t="shared" si="69"/>
        <v>0</v>
      </c>
      <c r="J145" s="339">
        <f t="shared" si="69"/>
        <v>0</v>
      </c>
      <c r="K145" s="339">
        <f t="shared" si="69"/>
        <v>0</v>
      </c>
      <c r="L145" s="339">
        <f t="shared" si="69"/>
        <v>0</v>
      </c>
      <c r="M145" s="339">
        <f t="shared" si="69"/>
        <v>0</v>
      </c>
      <c r="N145" s="339">
        <f t="shared" ref="N145:T145" si="70">SUM(N146:N150)</f>
        <v>0</v>
      </c>
      <c r="O145" s="339">
        <f t="shared" si="70"/>
        <v>0</v>
      </c>
      <c r="P145" s="339">
        <f t="shared" si="70"/>
        <v>0</v>
      </c>
      <c r="Q145" s="339">
        <f t="shared" si="70"/>
        <v>0</v>
      </c>
      <c r="R145" s="339">
        <f t="shared" si="70"/>
        <v>0</v>
      </c>
      <c r="S145" s="339">
        <f t="shared" si="70"/>
        <v>0</v>
      </c>
      <c r="T145" s="342">
        <f t="shared" si="70"/>
        <v>0</v>
      </c>
      <c r="U145" s="343">
        <f t="shared" ref="U145:AJ145" si="71">SUM(U146:U150)</f>
        <v>0</v>
      </c>
      <c r="V145" s="339">
        <f t="shared" si="71"/>
        <v>0</v>
      </c>
      <c r="W145" s="339">
        <f t="shared" si="71"/>
        <v>0</v>
      </c>
      <c r="X145" s="339">
        <f t="shared" si="71"/>
        <v>0</v>
      </c>
      <c r="Y145" s="339">
        <f t="shared" si="71"/>
        <v>0</v>
      </c>
      <c r="Z145" s="339">
        <f t="shared" si="71"/>
        <v>0</v>
      </c>
      <c r="AA145" s="339">
        <f t="shared" si="71"/>
        <v>0</v>
      </c>
      <c r="AB145" s="339">
        <f t="shared" si="71"/>
        <v>0</v>
      </c>
      <c r="AC145" s="339">
        <f t="shared" si="71"/>
        <v>0</v>
      </c>
      <c r="AD145" s="339">
        <f t="shared" si="71"/>
        <v>0</v>
      </c>
      <c r="AE145" s="339">
        <f t="shared" si="71"/>
        <v>0</v>
      </c>
      <c r="AF145" s="339">
        <f t="shared" si="71"/>
        <v>0</v>
      </c>
      <c r="AG145" s="340">
        <f t="shared" si="71"/>
        <v>0</v>
      </c>
      <c r="AH145" s="341">
        <f t="shared" si="71"/>
        <v>0</v>
      </c>
      <c r="AI145" s="339">
        <f t="shared" si="71"/>
        <v>0</v>
      </c>
      <c r="AJ145" s="339">
        <f t="shared" si="71"/>
        <v>0</v>
      </c>
      <c r="AK145" s="339">
        <f t="shared" ref="AK145:AS145" si="72">SUM(AK146:AK150)</f>
        <v>0</v>
      </c>
      <c r="AL145" s="339">
        <f t="shared" si="72"/>
        <v>0</v>
      </c>
      <c r="AM145" s="339">
        <f t="shared" si="72"/>
        <v>0</v>
      </c>
      <c r="AN145" s="339">
        <f t="shared" si="72"/>
        <v>0</v>
      </c>
      <c r="AO145" s="339">
        <f t="shared" si="72"/>
        <v>0</v>
      </c>
      <c r="AP145" s="339">
        <f t="shared" si="72"/>
        <v>0</v>
      </c>
      <c r="AQ145" s="339">
        <f t="shared" si="72"/>
        <v>0</v>
      </c>
      <c r="AR145" s="339">
        <f t="shared" si="72"/>
        <v>0</v>
      </c>
      <c r="AS145" s="339">
        <f t="shared" si="72"/>
        <v>0</v>
      </c>
      <c r="AT145" s="342">
        <f>SUM(AT146:AT150)</f>
        <v>0</v>
      </c>
      <c r="AU145" s="344">
        <f>SUM(AU146:AU150)</f>
        <v>0</v>
      </c>
      <c r="AV145" s="321">
        <f t="shared" si="68"/>
        <v>0</v>
      </c>
    </row>
    <row r="146" spans="2:48" s="44" customFormat="1" ht="12.75" customHeight="1" x14ac:dyDescent="0.25">
      <c r="B146" s="345" t="str">
        <f>+'FORMATO COSTEO C2'!C211</f>
        <v>2.2.2.1</v>
      </c>
      <c r="C146" s="346" t="str">
        <f>+'FORMATO COSTEO C2'!B211</f>
        <v>Categoría de gasto</v>
      </c>
      <c r="D146" s="357"/>
      <c r="E146" s="493"/>
      <c r="F146" s="349">
        <f>+'FORMATO COSTEO C2'!G211</f>
        <v>0</v>
      </c>
      <c r="G146" s="350">
        <f>+'FORMATO COSTEO C2'!H211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430">
        <f>AS146+AR146+AQ146+AP146+AO146+AN146+AM146+AL146+AK146+AJ146+AI146+AH146+AF146+AE146+AD146+AC146+AB146+AA146+Z146+Y146+X146+W146+V146+U146+S146+R146+Q146+P146+O146+N146+M146+L146+K146+J146+I146+H146</f>
        <v>0</v>
      </c>
      <c r="AV146" s="321">
        <f t="shared" si="68"/>
        <v>0</v>
      </c>
    </row>
    <row r="147" spans="2:48" s="44" customFormat="1" ht="12.75" customHeight="1" x14ac:dyDescent="0.25">
      <c r="B147" s="345" t="str">
        <f>+'FORMATO COSTEO C2'!C217</f>
        <v>2.2.2.2</v>
      </c>
      <c r="C147" s="346" t="str">
        <f>+'FORMATO COSTEO C2'!B217</f>
        <v>Categoría de gasto</v>
      </c>
      <c r="D147" s="357"/>
      <c r="E147" s="493"/>
      <c r="F147" s="349">
        <f>+'FORMATO COSTEO C2'!G217</f>
        <v>0</v>
      </c>
      <c r="G147" s="350">
        <f>+'FORMATO COSTEO C2'!H217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430">
        <f>AS147+AR147+AQ147+AP147+AO147+AN147+AM147+AL147+AK147+AJ147+AI147+AH147+AF147+AE147+AD147+AC147+AB147+AA147+Z147+Y147+X147+W147+V147+U147+S147+R147+Q147+P147+O147+N147+M147+L147+K147+J147+I147+H147</f>
        <v>0</v>
      </c>
      <c r="AV147" s="321">
        <f t="shared" si="68"/>
        <v>0</v>
      </c>
    </row>
    <row r="148" spans="2:48" s="44" customFormat="1" ht="12.75" customHeight="1" x14ac:dyDescent="0.25">
      <c r="B148" s="345" t="str">
        <f>+'FORMATO COSTEO C2'!C223</f>
        <v>2.2.2.3</v>
      </c>
      <c r="C148" s="346" t="str">
        <f>+'FORMATO COSTEO C2'!B223</f>
        <v>Categoría de gasto</v>
      </c>
      <c r="D148" s="357"/>
      <c r="E148" s="493"/>
      <c r="F148" s="349">
        <f>+'FORMATO COSTEO C2'!G223</f>
        <v>0</v>
      </c>
      <c r="G148" s="350">
        <f>+'FORMATO COSTEO C2'!H223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430">
        <f>AS148+AR148+AQ148+AP148+AO148+AN148+AM148+AL148+AK148+AJ148+AI148+AH148+AF148+AE148+AD148+AC148+AB148+AA148+Z148+Y148+X148+W148+V148+U148+S148+R148+Q148+P148+O148+N148+M148+L148+K148+J148+I148+H148</f>
        <v>0</v>
      </c>
      <c r="AV148" s="321">
        <f t="shared" si="68"/>
        <v>0</v>
      </c>
    </row>
    <row r="149" spans="2:48" s="44" customFormat="1" ht="12.75" customHeight="1" x14ac:dyDescent="0.25">
      <c r="B149" s="345" t="str">
        <f>+'FORMATO COSTEO C2'!C229</f>
        <v>2.2.2.4</v>
      </c>
      <c r="C149" s="346" t="str">
        <f>+'FORMATO COSTEO C2'!B229</f>
        <v>Categoría de gasto</v>
      </c>
      <c r="D149" s="357"/>
      <c r="E149" s="493"/>
      <c r="F149" s="349">
        <f>+'FORMATO COSTEO C2'!G229</f>
        <v>0</v>
      </c>
      <c r="G149" s="350">
        <f>+'FORMATO COSTEO C2'!H229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430">
        <f>AS149+AR149+AQ149+AP149+AO149+AN149+AM149+AL149+AK149+AJ149+AI149+AH149+AF149+AE149+AD149+AC149+AB149+AA149+Z149+Y149+X149+W149+V149+U149+S149+R149+Q149+P149+O149+N149+M149+L149+K149+J149+I149+H149</f>
        <v>0</v>
      </c>
      <c r="AV149" s="321">
        <f t="shared" si="68"/>
        <v>0</v>
      </c>
    </row>
    <row r="150" spans="2:48" s="44" customFormat="1" ht="12.75" customHeight="1" x14ac:dyDescent="0.25">
      <c r="B150" s="345" t="str">
        <f>+'FORMATO COSTEO C2'!C235</f>
        <v>2.2.2.5</v>
      </c>
      <c r="C150" s="346" t="str">
        <f>+'FORMATO COSTEO C2'!B235</f>
        <v>Categoría de gasto</v>
      </c>
      <c r="D150" s="357"/>
      <c r="E150" s="493"/>
      <c r="F150" s="349">
        <f>+'FORMATO COSTEO C2'!G235</f>
        <v>0</v>
      </c>
      <c r="G150" s="350">
        <f>+'FORMATO COSTEO C2'!H235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430">
        <f>AS150+AR150+AQ150+AP150+AO150+AN150+AM150+AL150+AK150+AJ150+AI150+AH150+AF150+AE150+AD150+AC150+AB150+AA150+Z150+Y150+X150+W150+V150+U150+S150+R150+Q150+P150+O150+N150+M150+L150+K150+J150+I150+H150</f>
        <v>0</v>
      </c>
      <c r="AV150" s="321">
        <f t="shared" si="68"/>
        <v>0</v>
      </c>
    </row>
    <row r="151" spans="2:48" s="44" customFormat="1" ht="12.75" customHeight="1" x14ac:dyDescent="0.25">
      <c r="B151" s="335" t="str">
        <f>+'FORMATO COSTEO C2'!C241</f>
        <v>2.2.3</v>
      </c>
      <c r="C151" s="359">
        <f>+'FORMATO COSTEO C2'!B241</f>
        <v>0</v>
      </c>
      <c r="D151" s="480" t="str">
        <f>+'FORMATO COSTEO C2'!D241</f>
        <v>Unidad medida</v>
      </c>
      <c r="E151" s="472">
        <f>+'FORMATO COSTEO C2'!E241</f>
        <v>0</v>
      </c>
      <c r="F151" s="339">
        <f>SUM(F152:F156)</f>
        <v>0</v>
      </c>
      <c r="G151" s="340">
        <f>SUM(G152:G156)</f>
        <v>0</v>
      </c>
      <c r="H151" s="341">
        <f t="shared" ref="H151:M151" si="73">SUM(H152:H156)</f>
        <v>0</v>
      </c>
      <c r="I151" s="339">
        <f t="shared" si="73"/>
        <v>0</v>
      </c>
      <c r="J151" s="339">
        <f t="shared" si="73"/>
        <v>0</v>
      </c>
      <c r="K151" s="339">
        <f t="shared" si="73"/>
        <v>0</v>
      </c>
      <c r="L151" s="339">
        <f t="shared" si="73"/>
        <v>0</v>
      </c>
      <c r="M151" s="339">
        <f t="shared" si="73"/>
        <v>0</v>
      </c>
      <c r="N151" s="339">
        <f t="shared" ref="N151:T151" si="74">SUM(N152:N156)</f>
        <v>0</v>
      </c>
      <c r="O151" s="339">
        <f t="shared" si="74"/>
        <v>0</v>
      </c>
      <c r="P151" s="339">
        <f t="shared" si="74"/>
        <v>0</v>
      </c>
      <c r="Q151" s="339">
        <f t="shared" si="74"/>
        <v>0</v>
      </c>
      <c r="R151" s="339">
        <f t="shared" si="74"/>
        <v>0</v>
      </c>
      <c r="S151" s="339">
        <f t="shared" si="74"/>
        <v>0</v>
      </c>
      <c r="T151" s="342">
        <f t="shared" si="74"/>
        <v>0</v>
      </c>
      <c r="U151" s="343">
        <f t="shared" ref="U151:AJ151" si="75">SUM(U152:U156)</f>
        <v>0</v>
      </c>
      <c r="V151" s="339">
        <f t="shared" si="75"/>
        <v>0</v>
      </c>
      <c r="W151" s="339">
        <f t="shared" si="75"/>
        <v>0</v>
      </c>
      <c r="X151" s="339">
        <f t="shared" si="75"/>
        <v>0</v>
      </c>
      <c r="Y151" s="339">
        <f t="shared" si="75"/>
        <v>0</v>
      </c>
      <c r="Z151" s="339">
        <f t="shared" si="75"/>
        <v>0</v>
      </c>
      <c r="AA151" s="339">
        <f t="shared" si="75"/>
        <v>0</v>
      </c>
      <c r="AB151" s="339">
        <f t="shared" si="75"/>
        <v>0</v>
      </c>
      <c r="AC151" s="339">
        <f t="shared" si="75"/>
        <v>0</v>
      </c>
      <c r="AD151" s="339">
        <f t="shared" si="75"/>
        <v>0</v>
      </c>
      <c r="AE151" s="339">
        <f t="shared" si="75"/>
        <v>0</v>
      </c>
      <c r="AF151" s="339">
        <f t="shared" si="75"/>
        <v>0</v>
      </c>
      <c r="AG151" s="340">
        <f t="shared" si="75"/>
        <v>0</v>
      </c>
      <c r="AH151" s="341">
        <f t="shared" si="75"/>
        <v>0</v>
      </c>
      <c r="AI151" s="339">
        <f t="shared" si="75"/>
        <v>0</v>
      </c>
      <c r="AJ151" s="339">
        <f t="shared" si="75"/>
        <v>0</v>
      </c>
      <c r="AK151" s="339">
        <f t="shared" ref="AK151:AS151" si="76">SUM(AK152:AK156)</f>
        <v>0</v>
      </c>
      <c r="AL151" s="339">
        <f t="shared" si="76"/>
        <v>0</v>
      </c>
      <c r="AM151" s="339">
        <f t="shared" si="76"/>
        <v>0</v>
      </c>
      <c r="AN151" s="339">
        <f t="shared" si="76"/>
        <v>0</v>
      </c>
      <c r="AO151" s="339">
        <f t="shared" si="76"/>
        <v>0</v>
      </c>
      <c r="AP151" s="339">
        <f t="shared" si="76"/>
        <v>0</v>
      </c>
      <c r="AQ151" s="339">
        <f t="shared" si="76"/>
        <v>0</v>
      </c>
      <c r="AR151" s="339">
        <f t="shared" si="76"/>
        <v>0</v>
      </c>
      <c r="AS151" s="339">
        <f t="shared" si="76"/>
        <v>0</v>
      </c>
      <c r="AT151" s="342">
        <f>SUM(AT152:AT156)</f>
        <v>0</v>
      </c>
      <c r="AU151" s="344">
        <f>SUM(AU152:AU156)</f>
        <v>0</v>
      </c>
      <c r="AV151" s="321">
        <f t="shared" si="68"/>
        <v>0</v>
      </c>
    </row>
    <row r="152" spans="2:48" s="44" customFormat="1" ht="12.75" customHeight="1" x14ac:dyDescent="0.25">
      <c r="B152" s="345" t="str">
        <f>+'FORMATO COSTEO C2'!C243</f>
        <v>2.2.3.1</v>
      </c>
      <c r="C152" s="346" t="str">
        <f>+'FORMATO COSTEO C2'!B243</f>
        <v>Categoría de gasto</v>
      </c>
      <c r="D152" s="357"/>
      <c r="E152" s="493"/>
      <c r="F152" s="349">
        <f>+'FORMATO COSTEO C2'!G243</f>
        <v>0</v>
      </c>
      <c r="G152" s="350">
        <f>+'FORMATO COSTEO C2'!H243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430">
        <f>AS152+AR152+AQ152+AP152+AO152+AN152+AM152+AL152+AK152+AJ152+AI152+AH152+AF152+AE152+AD152+AC152+AB152+AA152+Z152+Y152+X152+W152+V152+U152+S152+R152+Q152+P152+O152+N152+M152+L152+K152+J152+I152+H152</f>
        <v>0</v>
      </c>
      <c r="AV152" s="321">
        <f t="shared" si="68"/>
        <v>0</v>
      </c>
    </row>
    <row r="153" spans="2:48" s="44" customFormat="1" ht="12.75" customHeight="1" x14ac:dyDescent="0.25">
      <c r="B153" s="345" t="str">
        <f>+'FORMATO COSTEO C2'!C249</f>
        <v>2.2.3.2</v>
      </c>
      <c r="C153" s="346" t="str">
        <f>+'FORMATO COSTEO C2'!B249</f>
        <v>Categoría de gasto</v>
      </c>
      <c r="D153" s="357"/>
      <c r="E153" s="493"/>
      <c r="F153" s="349">
        <f>+'FORMATO COSTEO C2'!G249</f>
        <v>0</v>
      </c>
      <c r="G153" s="350">
        <f>+'FORMATO COSTEO C2'!H249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430">
        <f>AS153+AR153+AQ153+AP153+AO153+AN153+AM153+AL153+AK153+AJ153+AI153+AH153+AF153+AE153+AD153+AC153+AB153+AA153+Z153+Y153+X153+W153+V153+U153+S153+R153+Q153+P153+O153+N153+M153+L153+K153+J153+I153+H153</f>
        <v>0</v>
      </c>
      <c r="AV153" s="321">
        <f t="shared" si="68"/>
        <v>0</v>
      </c>
    </row>
    <row r="154" spans="2:48" s="44" customFormat="1" ht="12.75" customHeight="1" x14ac:dyDescent="0.25">
      <c r="B154" s="345" t="str">
        <f>+'FORMATO COSTEO C2'!C255</f>
        <v>2.2.3.3</v>
      </c>
      <c r="C154" s="346" t="str">
        <f>+'FORMATO COSTEO C2'!B255</f>
        <v>Categoría de gasto</v>
      </c>
      <c r="D154" s="357"/>
      <c r="E154" s="493"/>
      <c r="F154" s="349">
        <f>+'FORMATO COSTEO C2'!G255</f>
        <v>0</v>
      </c>
      <c r="G154" s="350">
        <f>+'FORMATO COSTEO C2'!H255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430">
        <f>AS154+AR154+AQ154+AP154+AO154+AN154+AM154+AL154+AK154+AJ154+AI154+AH154+AF154+AE154+AD154+AC154+AB154+AA154+Z154+Y154+X154+W154+V154+U154+S154+R154+Q154+P154+O154+N154+M154+L154+K154+J154+I154+H154</f>
        <v>0</v>
      </c>
      <c r="AV154" s="321">
        <f t="shared" si="68"/>
        <v>0</v>
      </c>
    </row>
    <row r="155" spans="2:48" s="44" customFormat="1" ht="12.75" customHeight="1" x14ac:dyDescent="0.25">
      <c r="B155" s="345" t="str">
        <f>+'FORMATO COSTEO C2'!C261</f>
        <v>2.2.3.4</v>
      </c>
      <c r="C155" s="346" t="str">
        <f>+'FORMATO COSTEO C2'!B261</f>
        <v>Categoría de gasto</v>
      </c>
      <c r="D155" s="357"/>
      <c r="E155" s="493"/>
      <c r="F155" s="349">
        <f>+'FORMATO COSTEO C2'!G261</f>
        <v>0</v>
      </c>
      <c r="G155" s="350">
        <f>+'FORMATO COSTEO C2'!H261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430">
        <f>AS155+AR155+AQ155+AP155+AO155+AN155+AM155+AL155+AK155+AJ155+AI155+AH155+AF155+AE155+AD155+AC155+AB155+AA155+Z155+Y155+X155+W155+V155+U155+S155+R155+Q155+P155+O155+N155+M155+L155+K155+J155+I155+H155</f>
        <v>0</v>
      </c>
      <c r="AV155" s="321">
        <f t="shared" si="68"/>
        <v>0</v>
      </c>
    </row>
    <row r="156" spans="2:48" s="44" customFormat="1" ht="12.75" customHeight="1" x14ac:dyDescent="0.25">
      <c r="B156" s="345" t="str">
        <f>+'FORMATO COSTEO C2'!C267</f>
        <v>2.2.3.5</v>
      </c>
      <c r="C156" s="346" t="str">
        <f>+'FORMATO COSTEO C2'!B267</f>
        <v>Categoría de gasto</v>
      </c>
      <c r="D156" s="357"/>
      <c r="E156" s="493"/>
      <c r="F156" s="349">
        <f>+'FORMATO COSTEO C2'!G267</f>
        <v>0</v>
      </c>
      <c r="G156" s="350">
        <f>+'FORMATO COSTEO C2'!H267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430">
        <f>AS156+AR156+AQ156+AP156+AO156+AN156+AM156+AL156+AK156+AJ156+AI156+AH156+AF156+AE156+AD156+AC156+AB156+AA156+Z156+Y156+X156+W156+V156+U156+S156+R156+Q156+P156+O156+N156+M156+L156+K156+J156+I156+H156</f>
        <v>0</v>
      </c>
      <c r="AV156" s="321">
        <f t="shared" si="68"/>
        <v>0</v>
      </c>
    </row>
    <row r="157" spans="2:48" s="44" customFormat="1" ht="12.75" customHeight="1" x14ac:dyDescent="0.25">
      <c r="B157" s="335" t="str">
        <f>+'FORMATO COSTEO C2'!C273</f>
        <v>2.2.4</v>
      </c>
      <c r="C157" s="359">
        <f>+'FORMATO COSTEO C2'!B273</f>
        <v>0</v>
      </c>
      <c r="D157" s="480" t="str">
        <f>+'FORMATO COSTEO C2'!D273</f>
        <v>Unidad medida</v>
      </c>
      <c r="E157" s="472">
        <f>+'FORMATO COSTEO C2'!E273</f>
        <v>0</v>
      </c>
      <c r="F157" s="339">
        <f>SUM(F158:F162)</f>
        <v>0</v>
      </c>
      <c r="G157" s="340">
        <f>SUM(G158:G162)</f>
        <v>0</v>
      </c>
      <c r="H157" s="341">
        <f t="shared" ref="H157:M157" si="77">SUM(H158:H162)</f>
        <v>0</v>
      </c>
      <c r="I157" s="339">
        <f t="shared" si="77"/>
        <v>0</v>
      </c>
      <c r="J157" s="339">
        <f t="shared" si="77"/>
        <v>0</v>
      </c>
      <c r="K157" s="339">
        <f t="shared" si="77"/>
        <v>0</v>
      </c>
      <c r="L157" s="339">
        <f t="shared" si="77"/>
        <v>0</v>
      </c>
      <c r="M157" s="339">
        <f t="shared" si="77"/>
        <v>0</v>
      </c>
      <c r="N157" s="339">
        <f t="shared" ref="N157:T157" si="78">SUM(N158:N162)</f>
        <v>0</v>
      </c>
      <c r="O157" s="339">
        <f t="shared" si="78"/>
        <v>0</v>
      </c>
      <c r="P157" s="339">
        <f t="shared" si="78"/>
        <v>0</v>
      </c>
      <c r="Q157" s="339">
        <f t="shared" si="78"/>
        <v>0</v>
      </c>
      <c r="R157" s="339">
        <f t="shared" si="78"/>
        <v>0</v>
      </c>
      <c r="S157" s="339">
        <f t="shared" si="78"/>
        <v>0</v>
      </c>
      <c r="T157" s="342">
        <f t="shared" si="78"/>
        <v>0</v>
      </c>
      <c r="U157" s="343">
        <f t="shared" ref="U157:AJ157" si="79">SUM(U158:U162)</f>
        <v>0</v>
      </c>
      <c r="V157" s="339">
        <f t="shared" si="79"/>
        <v>0</v>
      </c>
      <c r="W157" s="339">
        <f t="shared" si="79"/>
        <v>0</v>
      </c>
      <c r="X157" s="339">
        <f t="shared" si="79"/>
        <v>0</v>
      </c>
      <c r="Y157" s="339">
        <f t="shared" si="79"/>
        <v>0</v>
      </c>
      <c r="Z157" s="339">
        <f t="shared" si="79"/>
        <v>0</v>
      </c>
      <c r="AA157" s="339">
        <f t="shared" si="79"/>
        <v>0</v>
      </c>
      <c r="AB157" s="339">
        <f t="shared" si="79"/>
        <v>0</v>
      </c>
      <c r="AC157" s="339">
        <f t="shared" si="79"/>
        <v>0</v>
      </c>
      <c r="AD157" s="339">
        <f t="shared" si="79"/>
        <v>0</v>
      </c>
      <c r="AE157" s="339">
        <f t="shared" si="79"/>
        <v>0</v>
      </c>
      <c r="AF157" s="339">
        <f t="shared" si="79"/>
        <v>0</v>
      </c>
      <c r="AG157" s="340">
        <f t="shared" si="79"/>
        <v>0</v>
      </c>
      <c r="AH157" s="341">
        <f t="shared" si="79"/>
        <v>0</v>
      </c>
      <c r="AI157" s="339">
        <f t="shared" si="79"/>
        <v>0</v>
      </c>
      <c r="AJ157" s="339">
        <f t="shared" si="79"/>
        <v>0</v>
      </c>
      <c r="AK157" s="339">
        <f t="shared" ref="AK157:AS157" si="80">SUM(AK158:AK162)</f>
        <v>0</v>
      </c>
      <c r="AL157" s="339">
        <f t="shared" si="80"/>
        <v>0</v>
      </c>
      <c r="AM157" s="339">
        <f t="shared" si="80"/>
        <v>0</v>
      </c>
      <c r="AN157" s="339">
        <f t="shared" si="80"/>
        <v>0</v>
      </c>
      <c r="AO157" s="339">
        <f t="shared" si="80"/>
        <v>0</v>
      </c>
      <c r="AP157" s="339">
        <f t="shared" si="80"/>
        <v>0</v>
      </c>
      <c r="AQ157" s="339">
        <f t="shared" si="80"/>
        <v>0</v>
      </c>
      <c r="AR157" s="339">
        <f t="shared" si="80"/>
        <v>0</v>
      </c>
      <c r="AS157" s="339">
        <f t="shared" si="80"/>
        <v>0</v>
      </c>
      <c r="AT157" s="342">
        <f>SUM(AT158:AT162)</f>
        <v>0</v>
      </c>
      <c r="AU157" s="344">
        <f>SUM(AU158:AU162)</f>
        <v>0</v>
      </c>
      <c r="AV157" s="321">
        <f t="shared" si="68"/>
        <v>0</v>
      </c>
    </row>
    <row r="158" spans="2:48" s="44" customFormat="1" ht="12.75" customHeight="1" x14ac:dyDescent="0.25">
      <c r="B158" s="345" t="str">
        <f>+'FORMATO COSTEO C2'!C275</f>
        <v>2.2.4.1</v>
      </c>
      <c r="C158" s="346" t="str">
        <f>+'FORMATO COSTEO C2'!B275</f>
        <v>Categoría de gasto</v>
      </c>
      <c r="D158" s="357"/>
      <c r="E158" s="493"/>
      <c r="F158" s="349">
        <f>+'FORMATO COSTEO C2'!G275</f>
        <v>0</v>
      </c>
      <c r="G158" s="350">
        <f>+'FORMATO COSTEO C2'!H275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430">
        <f>AS158+AR158+AQ158+AP158+AO158+AN158+AM158+AL158+AK158+AJ158+AI158+AH158+AF158+AE158+AD158+AC158+AB158+AA158+Z158+Y158+X158+W158+V158+U158+S158+R158+Q158+P158+O158+N158+M158+L158+K158+J158+I158+H158</f>
        <v>0</v>
      </c>
      <c r="AV158" s="321">
        <f t="shared" si="68"/>
        <v>0</v>
      </c>
    </row>
    <row r="159" spans="2:48" s="44" customFormat="1" ht="12.75" customHeight="1" x14ac:dyDescent="0.25">
      <c r="B159" s="345" t="str">
        <f>+'FORMATO COSTEO C2'!C281</f>
        <v>2.2.4.2</v>
      </c>
      <c r="C159" s="346" t="str">
        <f>+'FORMATO COSTEO C2'!B281</f>
        <v>Categoría de gasto</v>
      </c>
      <c r="D159" s="357"/>
      <c r="E159" s="493"/>
      <c r="F159" s="349">
        <f>+'FORMATO COSTEO C2'!G281</f>
        <v>0</v>
      </c>
      <c r="G159" s="350">
        <f>+'FORMATO COSTEO C2'!H281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430">
        <f>AS159+AR159+AQ159+AP159+AO159+AN159+AM159+AL159+AK159+AJ159+AI159+AH159+AF159+AE159+AD159+AC159+AB159+AA159+Z159+Y159+X159+W159+V159+U159+S159+R159+Q159+P159+O159+N159+M159+L159+K159+J159+I159+H159</f>
        <v>0</v>
      </c>
      <c r="AV159" s="321">
        <f t="shared" si="68"/>
        <v>0</v>
      </c>
    </row>
    <row r="160" spans="2:48" s="44" customFormat="1" ht="12.75" customHeight="1" x14ac:dyDescent="0.25">
      <c r="B160" s="345" t="str">
        <f>+'FORMATO COSTEO C2'!C287</f>
        <v>2.2.4.3</v>
      </c>
      <c r="C160" s="346" t="str">
        <f>+'FORMATO COSTEO C2'!B287</f>
        <v>Categoría de gasto</v>
      </c>
      <c r="D160" s="357"/>
      <c r="E160" s="493"/>
      <c r="F160" s="349">
        <f>+'FORMATO COSTEO C2'!G287</f>
        <v>0</v>
      </c>
      <c r="G160" s="350">
        <f>+'FORMATO COSTEO C2'!H287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430">
        <f>AS160+AR160+AQ160+AP160+AO160+AN160+AM160+AL160+AK160+AJ160+AI160+AH160+AF160+AE160+AD160+AC160+AB160+AA160+Z160+Y160+X160+W160+V160+U160+S160+R160+Q160+P160+O160+N160+M160+L160+K160+J160+I160+H160</f>
        <v>0</v>
      </c>
      <c r="AV160" s="321">
        <f t="shared" si="68"/>
        <v>0</v>
      </c>
    </row>
    <row r="161" spans="2:48" s="44" customFormat="1" ht="12.75" customHeight="1" x14ac:dyDescent="0.25">
      <c r="B161" s="345" t="str">
        <f>+'FORMATO COSTEO C2'!C293</f>
        <v>2.2.4.4</v>
      </c>
      <c r="C161" s="346" t="str">
        <f>+'FORMATO COSTEO C2'!B293</f>
        <v>Categoría de gasto</v>
      </c>
      <c r="D161" s="357"/>
      <c r="E161" s="493"/>
      <c r="F161" s="349">
        <f>+'FORMATO COSTEO C2'!G293</f>
        <v>0</v>
      </c>
      <c r="G161" s="350">
        <f>+'FORMATO COSTEO C2'!H293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430">
        <f>AS161+AR161+AQ161+AP161+AO161+AN161+AM161+AL161+AK161+AJ161+AI161+AH161+AF161+AE161+AD161+AC161+AB161+AA161+Z161+Y161+X161+W161+V161+U161+S161+R161+Q161+P161+O161+N161+M161+L161+K161+J161+I161+H161</f>
        <v>0</v>
      </c>
      <c r="AV161" s="321">
        <f t="shared" si="68"/>
        <v>0</v>
      </c>
    </row>
    <row r="162" spans="2:48" s="44" customFormat="1" ht="12.75" customHeight="1" x14ac:dyDescent="0.25">
      <c r="B162" s="345" t="str">
        <f>+'FORMATO COSTEO C2'!C299</f>
        <v>2.2.4.5</v>
      </c>
      <c r="C162" s="346" t="str">
        <f>+'FORMATO COSTEO C2'!B299</f>
        <v>Categoría de gasto</v>
      </c>
      <c r="D162" s="357"/>
      <c r="E162" s="493"/>
      <c r="F162" s="349">
        <f>+'FORMATO COSTEO C2'!G299</f>
        <v>0</v>
      </c>
      <c r="G162" s="350">
        <f>+'FORMATO COSTEO C2'!H299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430">
        <f>AS162+AR162+AQ162+AP162+AO162+AN162+AM162+AL162+AK162+AJ162+AI162+AH162+AF162+AE162+AD162+AC162+AB162+AA162+Z162+Y162+X162+W162+V162+U162+S162+R162+Q162+P162+O162+N162+M162+L162+K162+J162+I162+H162</f>
        <v>0</v>
      </c>
      <c r="AV162" s="321">
        <f t="shared" si="68"/>
        <v>0</v>
      </c>
    </row>
    <row r="163" spans="2:48" s="44" customFormat="1" ht="12.75" customHeight="1" x14ac:dyDescent="0.25">
      <c r="B163" s="335" t="str">
        <f>+'FORMATO COSTEO C2'!C305</f>
        <v>2.2.5</v>
      </c>
      <c r="C163" s="359">
        <f>+'FORMATO COSTEO C2'!B305</f>
        <v>0</v>
      </c>
      <c r="D163" s="480" t="str">
        <f>+'FORMATO COSTEO C2'!D305</f>
        <v>Unidad medida</v>
      </c>
      <c r="E163" s="472">
        <f>+'FORMATO COSTEO C2'!E305</f>
        <v>0</v>
      </c>
      <c r="F163" s="339">
        <f>SUM(F164:F168)</f>
        <v>0</v>
      </c>
      <c r="G163" s="340">
        <f>SUM(G164:G168)</f>
        <v>0</v>
      </c>
      <c r="H163" s="341">
        <f t="shared" ref="H163:M163" si="81">SUM(H164:H168)</f>
        <v>0</v>
      </c>
      <c r="I163" s="339">
        <f t="shared" si="81"/>
        <v>0</v>
      </c>
      <c r="J163" s="339">
        <f t="shared" si="81"/>
        <v>0</v>
      </c>
      <c r="K163" s="339">
        <f t="shared" si="81"/>
        <v>0</v>
      </c>
      <c r="L163" s="339">
        <f t="shared" si="81"/>
        <v>0</v>
      </c>
      <c r="M163" s="339">
        <f t="shared" si="81"/>
        <v>0</v>
      </c>
      <c r="N163" s="339">
        <f t="shared" ref="N163:T163" si="82">SUM(N164:N168)</f>
        <v>0</v>
      </c>
      <c r="O163" s="339">
        <f t="shared" si="82"/>
        <v>0</v>
      </c>
      <c r="P163" s="339">
        <f t="shared" si="82"/>
        <v>0</v>
      </c>
      <c r="Q163" s="339">
        <f t="shared" si="82"/>
        <v>0</v>
      </c>
      <c r="R163" s="339">
        <f t="shared" si="82"/>
        <v>0</v>
      </c>
      <c r="S163" s="339">
        <f t="shared" si="82"/>
        <v>0</v>
      </c>
      <c r="T163" s="342">
        <f t="shared" si="82"/>
        <v>0</v>
      </c>
      <c r="U163" s="343">
        <f t="shared" ref="U163:AJ163" si="83">SUM(U164:U168)</f>
        <v>0</v>
      </c>
      <c r="V163" s="339">
        <f t="shared" si="83"/>
        <v>0</v>
      </c>
      <c r="W163" s="339">
        <f t="shared" si="83"/>
        <v>0</v>
      </c>
      <c r="X163" s="339">
        <f t="shared" si="83"/>
        <v>0</v>
      </c>
      <c r="Y163" s="339">
        <f t="shared" si="83"/>
        <v>0</v>
      </c>
      <c r="Z163" s="339">
        <f t="shared" si="83"/>
        <v>0</v>
      </c>
      <c r="AA163" s="339">
        <f t="shared" si="83"/>
        <v>0</v>
      </c>
      <c r="AB163" s="339">
        <f t="shared" si="83"/>
        <v>0</v>
      </c>
      <c r="AC163" s="339">
        <f t="shared" si="83"/>
        <v>0</v>
      </c>
      <c r="AD163" s="339">
        <f t="shared" si="83"/>
        <v>0</v>
      </c>
      <c r="AE163" s="339">
        <f t="shared" si="83"/>
        <v>0</v>
      </c>
      <c r="AF163" s="339">
        <f t="shared" si="83"/>
        <v>0</v>
      </c>
      <c r="AG163" s="340">
        <f t="shared" si="83"/>
        <v>0</v>
      </c>
      <c r="AH163" s="341">
        <f t="shared" si="83"/>
        <v>0</v>
      </c>
      <c r="AI163" s="339">
        <f t="shared" si="83"/>
        <v>0</v>
      </c>
      <c r="AJ163" s="339">
        <f t="shared" si="83"/>
        <v>0</v>
      </c>
      <c r="AK163" s="339">
        <f t="shared" ref="AK163:AS163" si="84">SUM(AK164:AK168)</f>
        <v>0</v>
      </c>
      <c r="AL163" s="339">
        <f t="shared" si="84"/>
        <v>0</v>
      </c>
      <c r="AM163" s="339">
        <f t="shared" si="84"/>
        <v>0</v>
      </c>
      <c r="AN163" s="339">
        <f t="shared" si="84"/>
        <v>0</v>
      </c>
      <c r="AO163" s="339">
        <f t="shared" si="84"/>
        <v>0</v>
      </c>
      <c r="AP163" s="339">
        <f t="shared" si="84"/>
        <v>0</v>
      </c>
      <c r="AQ163" s="339">
        <f t="shared" si="84"/>
        <v>0</v>
      </c>
      <c r="AR163" s="339">
        <f t="shared" si="84"/>
        <v>0</v>
      </c>
      <c r="AS163" s="339">
        <f t="shared" si="84"/>
        <v>0</v>
      </c>
      <c r="AT163" s="342">
        <f>SUM(AT164:AT168)</f>
        <v>0</v>
      </c>
      <c r="AU163" s="344">
        <f>SUM(AU164:AU168)</f>
        <v>0</v>
      </c>
      <c r="AV163" s="321">
        <f t="shared" si="68"/>
        <v>0</v>
      </c>
    </row>
    <row r="164" spans="2:48" s="44" customFormat="1" ht="12.75" customHeight="1" x14ac:dyDescent="0.25">
      <c r="B164" s="345" t="str">
        <f>+'FORMATO COSTEO C2'!C307</f>
        <v>2.2.5.1</v>
      </c>
      <c r="C164" s="346" t="str">
        <f>+'FORMATO COSTEO C2'!B307</f>
        <v>Categoría de gasto</v>
      </c>
      <c r="D164" s="357"/>
      <c r="E164" s="493"/>
      <c r="F164" s="349">
        <f>+'FORMATO COSTEO C2'!G307</f>
        <v>0</v>
      </c>
      <c r="G164" s="350">
        <f>+'FORMATO COSTEO C2'!H307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430">
        <f>AS164+AR164+AQ164+AP164+AO164+AN164+AM164+AL164+AK164+AJ164+AI164+AH164+AF164+AE164+AD164+AC164+AB164+AA164+Z164+Y164+X164+W164+V164+U164+S164+R164+Q164+P164+O164+N164+M164+L164+K164+J164+I164+H164</f>
        <v>0</v>
      </c>
      <c r="AV164" s="321">
        <f t="shared" si="68"/>
        <v>0</v>
      </c>
    </row>
    <row r="165" spans="2:48" s="44" customFormat="1" ht="12.75" customHeight="1" x14ac:dyDescent="0.25">
      <c r="B165" s="345" t="str">
        <f>+'FORMATO COSTEO C2'!C313</f>
        <v>2.2.5.2</v>
      </c>
      <c r="C165" s="346" t="str">
        <f>+'FORMATO COSTEO C2'!B313</f>
        <v>Categoría de gasto</v>
      </c>
      <c r="D165" s="357"/>
      <c r="E165" s="493"/>
      <c r="F165" s="349">
        <f>+'FORMATO COSTEO C2'!G313</f>
        <v>0</v>
      </c>
      <c r="G165" s="350">
        <f>+'FORMATO COSTEO C2'!H313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430">
        <f>AS165+AR165+AQ165+AP165+AO165+AN165+AM165+AL165+AK165+AJ165+AI165+AH165+AF165+AE165+AD165+AC165+AB165+AA165+Z165+Y165+X165+W165+V165+U165+S165+R165+Q165+P165+O165+N165+M165+L165+K165+J165+I165+H165</f>
        <v>0</v>
      </c>
      <c r="AV165" s="321">
        <f t="shared" si="68"/>
        <v>0</v>
      </c>
    </row>
    <row r="166" spans="2:48" s="44" customFormat="1" ht="12.75" customHeight="1" x14ac:dyDescent="0.25">
      <c r="B166" s="345" t="str">
        <f>+'FORMATO COSTEO C2'!C319</f>
        <v>2.2.5.3</v>
      </c>
      <c r="C166" s="346" t="str">
        <f>+'FORMATO COSTEO C2'!B319</f>
        <v>Categoría de gasto</v>
      </c>
      <c r="D166" s="357"/>
      <c r="E166" s="493"/>
      <c r="F166" s="349">
        <f>+'FORMATO COSTEO C2'!G319</f>
        <v>0</v>
      </c>
      <c r="G166" s="350">
        <f>+'FORMATO COSTEO C2'!H319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430">
        <f>AS166+AR166+AQ166+AP166+AO166+AN166+AM166+AL166+AK166+AJ166+AI166+AH166+AF166+AE166+AD166+AC166+AB166+AA166+Z166+Y166+X166+W166+V166+U166+S166+R166+Q166+P166+O166+N166+M166+L166+K166+J166+I166+H166</f>
        <v>0</v>
      </c>
      <c r="AV166" s="321">
        <f t="shared" si="68"/>
        <v>0</v>
      </c>
    </row>
    <row r="167" spans="2:48" s="44" customFormat="1" ht="12.75" customHeight="1" x14ac:dyDescent="0.25">
      <c r="B167" s="345" t="str">
        <f>+'FORMATO COSTEO C2'!C325</f>
        <v>2.2.5.4</v>
      </c>
      <c r="C167" s="346" t="str">
        <f>+'FORMATO COSTEO C2'!B325</f>
        <v>Categoría de gasto</v>
      </c>
      <c r="D167" s="357"/>
      <c r="E167" s="493"/>
      <c r="F167" s="349">
        <f>+'FORMATO COSTEO C2'!G325</f>
        <v>0</v>
      </c>
      <c r="G167" s="350">
        <f>+'FORMATO COSTEO C2'!H325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430">
        <f>AS167+AR167+AQ167+AP167+AO167+AN167+AM167+AL167+AK167+AJ167+AI167+AH167+AF167+AE167+AD167+AC167+AB167+AA167+Z167+Y167+X167+W167+V167+U167+S167+R167+Q167+P167+O167+N167+M167+L167+K167+J167+I167+H167</f>
        <v>0</v>
      </c>
      <c r="AV167" s="321">
        <f t="shared" si="68"/>
        <v>0</v>
      </c>
    </row>
    <row r="168" spans="2:48" s="44" customFormat="1" ht="12.75" customHeight="1" x14ac:dyDescent="0.25">
      <c r="B168" s="345" t="str">
        <f>+'FORMATO COSTEO C2'!C331</f>
        <v>2.2.5.5</v>
      </c>
      <c r="C168" s="346" t="str">
        <f>+'FORMATO COSTEO C2'!B331</f>
        <v>Categoría de gasto</v>
      </c>
      <c r="D168" s="357"/>
      <c r="E168" s="493"/>
      <c r="F168" s="349">
        <f>+'FORMATO COSTEO C2'!G331</f>
        <v>0</v>
      </c>
      <c r="G168" s="350">
        <f>+'FORMATO COSTEO C2'!H331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430">
        <f>AS168+AR168+AQ168+AP168+AO168+AN168+AM168+AL168+AK168+AJ168+AI168+AH168+AF168+AE168+AD168+AC168+AB168+AA168+Z168+Y168+X168+W168+V168+U168+S168+R168+Q168+P168+O168+N168+M168+L168+K168+J168+I168+H168</f>
        <v>0</v>
      </c>
      <c r="AV168" s="321">
        <f t="shared" si="68"/>
        <v>0</v>
      </c>
    </row>
    <row r="169" spans="2:48" s="44" customFormat="1" ht="12.75" customHeight="1" x14ac:dyDescent="0.25">
      <c r="B169" s="360">
        <f>+'FORMATO COSTEO C2'!C338</f>
        <v>2.2999999999999998</v>
      </c>
      <c r="C169" s="325">
        <f>+'FORMATO COSTEO C2'!D338</f>
        <v>0</v>
      </c>
      <c r="D169" s="326"/>
      <c r="E169" s="471"/>
      <c r="F169" s="328">
        <f>+F170+F176+F182+F188+F194</f>
        <v>0</v>
      </c>
      <c r="G169" s="329">
        <f t="shared" ref="G169:P169" si="85">+G170+G176+G182+G188+G194</f>
        <v>0</v>
      </c>
      <c r="H169" s="330">
        <f t="shared" si="85"/>
        <v>0</v>
      </c>
      <c r="I169" s="328">
        <f>+I170+I176+I182+I188+I194</f>
        <v>0</v>
      </c>
      <c r="J169" s="328">
        <f>+J170+J176+J182+J188+J194</f>
        <v>0</v>
      </c>
      <c r="K169" s="328">
        <f>+K170+K176+K182+K188+K194</f>
        <v>0</v>
      </c>
      <c r="L169" s="328">
        <f>+L170+L176+L182+L188+L194</f>
        <v>0</v>
      </c>
      <c r="M169" s="328">
        <f>+M170+M176+M182+M188+M194</f>
        <v>0</v>
      </c>
      <c r="N169" s="328">
        <f t="shared" si="85"/>
        <v>0</v>
      </c>
      <c r="O169" s="328">
        <f t="shared" si="85"/>
        <v>0</v>
      </c>
      <c r="P169" s="328">
        <f t="shared" si="85"/>
        <v>0</v>
      </c>
      <c r="Q169" s="328">
        <f>+Q170+Q176+Q182+Q188+Q194</f>
        <v>0</v>
      </c>
      <c r="R169" s="328">
        <f>+R170+R176+R182+R188+R194</f>
        <v>0</v>
      </c>
      <c r="S169" s="328">
        <f>+S170+S176+S182+S188+S194</f>
        <v>0</v>
      </c>
      <c r="T169" s="331">
        <f>+T170+T176+T182+T188+T194</f>
        <v>0</v>
      </c>
      <c r="U169" s="332">
        <f t="shared" ref="U169:AS169" si="86">+U170+U176+U182+U188+U194</f>
        <v>0</v>
      </c>
      <c r="V169" s="328">
        <f t="shared" si="86"/>
        <v>0</v>
      </c>
      <c r="W169" s="328">
        <f t="shared" si="86"/>
        <v>0</v>
      </c>
      <c r="X169" s="328">
        <f t="shared" si="86"/>
        <v>0</v>
      </c>
      <c r="Y169" s="328">
        <f t="shared" si="86"/>
        <v>0</v>
      </c>
      <c r="Z169" s="328">
        <f t="shared" si="86"/>
        <v>0</v>
      </c>
      <c r="AA169" s="328">
        <f t="shared" si="86"/>
        <v>0</v>
      </c>
      <c r="AB169" s="328">
        <f t="shared" si="86"/>
        <v>0</v>
      </c>
      <c r="AC169" s="328">
        <f t="shared" si="86"/>
        <v>0</v>
      </c>
      <c r="AD169" s="328">
        <f t="shared" si="86"/>
        <v>0</v>
      </c>
      <c r="AE169" s="328">
        <f t="shared" si="86"/>
        <v>0</v>
      </c>
      <c r="AF169" s="328">
        <f t="shared" si="86"/>
        <v>0</v>
      </c>
      <c r="AG169" s="329">
        <f>+AG170+AG176+AG182+AG188+AG194</f>
        <v>0</v>
      </c>
      <c r="AH169" s="330">
        <f t="shared" si="86"/>
        <v>0</v>
      </c>
      <c r="AI169" s="328">
        <f t="shared" si="86"/>
        <v>0</v>
      </c>
      <c r="AJ169" s="328">
        <f t="shared" si="86"/>
        <v>0</v>
      </c>
      <c r="AK169" s="328">
        <f t="shared" si="86"/>
        <v>0</v>
      </c>
      <c r="AL169" s="328">
        <f t="shared" si="86"/>
        <v>0</v>
      </c>
      <c r="AM169" s="328">
        <f t="shared" si="86"/>
        <v>0</v>
      </c>
      <c r="AN169" s="328">
        <f t="shared" si="86"/>
        <v>0</v>
      </c>
      <c r="AO169" s="328">
        <f t="shared" si="86"/>
        <v>0</v>
      </c>
      <c r="AP169" s="328">
        <f t="shared" si="86"/>
        <v>0</v>
      </c>
      <c r="AQ169" s="328">
        <f t="shared" si="86"/>
        <v>0</v>
      </c>
      <c r="AR169" s="328">
        <f t="shared" si="86"/>
        <v>0</v>
      </c>
      <c r="AS169" s="328">
        <f t="shared" si="86"/>
        <v>0</v>
      </c>
      <c r="AT169" s="331">
        <f>+AT170+AT176+AT182+AT188+AT194</f>
        <v>0</v>
      </c>
      <c r="AU169" s="333">
        <f>+AU170+AU176+AU182+AU188+AU194</f>
        <v>0</v>
      </c>
      <c r="AV169" s="321">
        <f t="shared" si="68"/>
        <v>0</v>
      </c>
    </row>
    <row r="170" spans="2:48" s="44" customFormat="1" ht="12.75" customHeight="1" x14ac:dyDescent="0.25">
      <c r="B170" s="335" t="str">
        <f>+'FORMATO COSTEO C2'!C339</f>
        <v>2.3.1</v>
      </c>
      <c r="C170" s="359">
        <f>+'FORMATO COSTEO C2'!B339</f>
        <v>0</v>
      </c>
      <c r="D170" s="480" t="str">
        <f>+'FORMATO COSTEO C2'!D339</f>
        <v>Unidad medida</v>
      </c>
      <c r="E170" s="472">
        <f>+'FORMATO COSTEO C2'!E339</f>
        <v>0</v>
      </c>
      <c r="F170" s="339">
        <f>SUM(F171:F175)</f>
        <v>0</v>
      </c>
      <c r="G170" s="340">
        <f>SUM(G171:G175)</f>
        <v>0</v>
      </c>
      <c r="H170" s="341">
        <f t="shared" ref="H170:M170" si="87">SUM(H171:H175)</f>
        <v>0</v>
      </c>
      <c r="I170" s="339">
        <f t="shared" si="87"/>
        <v>0</v>
      </c>
      <c r="J170" s="339">
        <f t="shared" si="87"/>
        <v>0</v>
      </c>
      <c r="K170" s="339">
        <f t="shared" si="87"/>
        <v>0</v>
      </c>
      <c r="L170" s="339">
        <f t="shared" si="87"/>
        <v>0</v>
      </c>
      <c r="M170" s="339">
        <f t="shared" si="87"/>
        <v>0</v>
      </c>
      <c r="N170" s="339">
        <f t="shared" ref="N170:T170" si="88">SUM(N171:N175)</f>
        <v>0</v>
      </c>
      <c r="O170" s="339">
        <f t="shared" si="88"/>
        <v>0</v>
      </c>
      <c r="P170" s="339">
        <f t="shared" si="88"/>
        <v>0</v>
      </c>
      <c r="Q170" s="339">
        <f t="shared" si="88"/>
        <v>0</v>
      </c>
      <c r="R170" s="339">
        <f t="shared" si="88"/>
        <v>0</v>
      </c>
      <c r="S170" s="339">
        <f t="shared" si="88"/>
        <v>0</v>
      </c>
      <c r="T170" s="342">
        <f t="shared" si="88"/>
        <v>0</v>
      </c>
      <c r="U170" s="343">
        <f t="shared" ref="U170:AJ170" si="89">SUM(U171:U175)</f>
        <v>0</v>
      </c>
      <c r="V170" s="339">
        <f t="shared" si="89"/>
        <v>0</v>
      </c>
      <c r="W170" s="339">
        <f t="shared" si="89"/>
        <v>0</v>
      </c>
      <c r="X170" s="339">
        <f t="shared" si="89"/>
        <v>0</v>
      </c>
      <c r="Y170" s="339">
        <f t="shared" si="89"/>
        <v>0</v>
      </c>
      <c r="Z170" s="339">
        <f t="shared" si="89"/>
        <v>0</v>
      </c>
      <c r="AA170" s="339">
        <f t="shared" si="89"/>
        <v>0</v>
      </c>
      <c r="AB170" s="339">
        <f t="shared" si="89"/>
        <v>0</v>
      </c>
      <c r="AC170" s="339">
        <f t="shared" si="89"/>
        <v>0</v>
      </c>
      <c r="AD170" s="339">
        <f t="shared" si="89"/>
        <v>0</v>
      </c>
      <c r="AE170" s="339">
        <f t="shared" si="89"/>
        <v>0</v>
      </c>
      <c r="AF170" s="339">
        <f t="shared" si="89"/>
        <v>0</v>
      </c>
      <c r="AG170" s="340">
        <f t="shared" si="89"/>
        <v>0</v>
      </c>
      <c r="AH170" s="341">
        <f t="shared" si="89"/>
        <v>0</v>
      </c>
      <c r="AI170" s="339">
        <f t="shared" si="89"/>
        <v>0</v>
      </c>
      <c r="AJ170" s="339">
        <f t="shared" si="89"/>
        <v>0</v>
      </c>
      <c r="AK170" s="339">
        <f t="shared" ref="AK170:AS170" si="90">SUM(AK171:AK175)</f>
        <v>0</v>
      </c>
      <c r="AL170" s="339">
        <f t="shared" si="90"/>
        <v>0</v>
      </c>
      <c r="AM170" s="339">
        <f t="shared" si="90"/>
        <v>0</v>
      </c>
      <c r="AN170" s="339">
        <f t="shared" si="90"/>
        <v>0</v>
      </c>
      <c r="AO170" s="339">
        <f t="shared" si="90"/>
        <v>0</v>
      </c>
      <c r="AP170" s="339">
        <f t="shared" si="90"/>
        <v>0</v>
      </c>
      <c r="AQ170" s="339">
        <f t="shared" si="90"/>
        <v>0</v>
      </c>
      <c r="AR170" s="339">
        <f t="shared" si="90"/>
        <v>0</v>
      </c>
      <c r="AS170" s="339">
        <f t="shared" si="90"/>
        <v>0</v>
      </c>
      <c r="AT170" s="342">
        <f>SUM(AT171:AT175)</f>
        <v>0</v>
      </c>
      <c r="AU170" s="344">
        <f>SUM(AU171:AU175)</f>
        <v>0</v>
      </c>
      <c r="AV170" s="321">
        <f t="shared" si="68"/>
        <v>0</v>
      </c>
    </row>
    <row r="171" spans="2:48" s="44" customFormat="1" ht="12.75" customHeight="1" x14ac:dyDescent="0.25">
      <c r="B171" s="345" t="str">
        <f>+'FORMATO COSTEO C2'!C341</f>
        <v>2.3.1.1</v>
      </c>
      <c r="C171" s="346" t="str">
        <f>+'FORMATO COSTEO C2'!B341</f>
        <v>Categoría de gasto</v>
      </c>
      <c r="D171" s="347"/>
      <c r="E171" s="492"/>
      <c r="F171" s="349">
        <f>+'FORMATO COSTEO C2'!G341</f>
        <v>0</v>
      </c>
      <c r="G171" s="350">
        <f>+'FORMATO COSTEO C2'!H341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430">
        <f>AS171+AR171+AQ171+AP171+AO171+AN171+AM171+AL171+AK171+AJ171+AI171+AH171+AF171+AE171+AD171+AC171+AB171+AA171+Z171+Y171+X171+W171+V171+U171+S171+R171+Q171+P171+O171+N171+M171+L171+K171+J171+I171+H171</f>
        <v>0</v>
      </c>
      <c r="AV171" s="321">
        <f t="shared" si="68"/>
        <v>0</v>
      </c>
    </row>
    <row r="172" spans="2:48" s="44" customFormat="1" ht="12.75" customHeight="1" x14ac:dyDescent="0.25">
      <c r="B172" s="345" t="str">
        <f>+'FORMATO COSTEO C2'!C347</f>
        <v>2.3.1.2</v>
      </c>
      <c r="C172" s="346" t="str">
        <f>+'FORMATO COSTEO C2'!B347</f>
        <v>Categoría de gasto</v>
      </c>
      <c r="D172" s="347"/>
      <c r="E172" s="492"/>
      <c r="F172" s="349">
        <f>+'FORMATO COSTEO C2'!G347</f>
        <v>0</v>
      </c>
      <c r="G172" s="350">
        <f>+'FORMATO COSTEO C2'!H347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430">
        <f>AS172+AR172+AQ172+AP172+AO172+AN172+AM172+AL172+AK172+AJ172+AI172+AH172+AF172+AE172+AD172+AC172+AB172+AA172+Z172+Y172+X172+W172+V172+U172+S172+R172+Q172+P172+O172+N172+M172+L172+K172+J172+I172+H172</f>
        <v>0</v>
      </c>
      <c r="AV172" s="321">
        <f t="shared" si="68"/>
        <v>0</v>
      </c>
    </row>
    <row r="173" spans="2:48" s="44" customFormat="1" ht="12.75" customHeight="1" x14ac:dyDescent="0.25">
      <c r="B173" s="345" t="str">
        <f>+'FORMATO COSTEO C2'!C353</f>
        <v>2.3.1.3</v>
      </c>
      <c r="C173" s="346" t="str">
        <f>+'FORMATO COSTEO C2'!B353</f>
        <v>Categoría de gasto</v>
      </c>
      <c r="D173" s="347"/>
      <c r="E173" s="492"/>
      <c r="F173" s="349">
        <f>+'FORMATO COSTEO C2'!G353</f>
        <v>0</v>
      </c>
      <c r="G173" s="350">
        <f>+'FORMATO COSTEO C2'!H353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430">
        <f>AS173+AR173+AQ173+AP173+AO173+AN173+AM173+AL173+AK173+AJ173+AI173+AH173+AF173+AE173+AD173+AC173+AB173+AA173+Z173+Y173+X173+W173+V173+U173+S173+R173+Q173+P173+O173+N173+M173+L173+K173+J173+I173+H173</f>
        <v>0</v>
      </c>
      <c r="AV173" s="321">
        <f t="shared" si="68"/>
        <v>0</v>
      </c>
    </row>
    <row r="174" spans="2:48" s="44" customFormat="1" ht="12.75" customHeight="1" x14ac:dyDescent="0.25">
      <c r="B174" s="345" t="str">
        <f>+'FORMATO COSTEO C2'!C359</f>
        <v>2.3.1.4</v>
      </c>
      <c r="C174" s="346" t="str">
        <f>+'FORMATO COSTEO C2'!B359</f>
        <v>Categoría de gasto</v>
      </c>
      <c r="D174" s="347"/>
      <c r="E174" s="492"/>
      <c r="F174" s="349">
        <f>+'FORMATO COSTEO C2'!G359</f>
        <v>0</v>
      </c>
      <c r="G174" s="350">
        <f>+'FORMATO COSTEO C2'!H359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430">
        <f>AS174+AR174+AQ174+AP174+AO174+AN174+AM174+AL174+AK174+AJ174+AI174+AH174+AF174+AE174+AD174+AC174+AB174+AA174+Z174+Y174+X174+W174+V174+U174+S174+R174+Q174+P174+O174+N174+M174+L174+K174+J174+I174+H174</f>
        <v>0</v>
      </c>
      <c r="AV174" s="321">
        <f t="shared" si="68"/>
        <v>0</v>
      </c>
    </row>
    <row r="175" spans="2:48" s="44" customFormat="1" ht="12.75" customHeight="1" x14ac:dyDescent="0.25">
      <c r="B175" s="345" t="str">
        <f>+'FORMATO COSTEO C2'!C365</f>
        <v>2.3.1.5</v>
      </c>
      <c r="C175" s="346" t="str">
        <f>+'FORMATO COSTEO C2'!B365</f>
        <v>Categoría de gasto</v>
      </c>
      <c r="D175" s="347"/>
      <c r="E175" s="492"/>
      <c r="F175" s="349">
        <f>+'FORMATO COSTEO C2'!G365</f>
        <v>0</v>
      </c>
      <c r="G175" s="350">
        <f>+'FORMATO COSTEO C2'!H365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430">
        <f>AS175+AR175+AQ175+AP175+AO175+AN175+AM175+AL175+AK175+AJ175+AI175+AH175+AF175+AE175+AD175+AC175+AB175+AA175+Z175+Y175+X175+W175+V175+U175+S175+R175+Q175+P175+O175+N175+M175+L175+K175+J175+I175+H175</f>
        <v>0</v>
      </c>
      <c r="AV175" s="321">
        <f t="shared" si="68"/>
        <v>0</v>
      </c>
    </row>
    <row r="176" spans="2:48" s="44" customFormat="1" ht="12.75" customHeight="1" x14ac:dyDescent="0.25">
      <c r="B176" s="335" t="str">
        <f>+'FORMATO COSTEO C2'!C371</f>
        <v>2.3.2</v>
      </c>
      <c r="C176" s="359">
        <f>+'FORMATO COSTEO C2'!B371</f>
        <v>0</v>
      </c>
      <c r="D176" s="480" t="str">
        <f>+'FORMATO COSTEO C2'!D371</f>
        <v>Unidad medida</v>
      </c>
      <c r="E176" s="472">
        <f>+'FORMATO COSTEO C2'!E371</f>
        <v>0</v>
      </c>
      <c r="F176" s="339">
        <f>SUM(F177:F181)</f>
        <v>0</v>
      </c>
      <c r="G176" s="340">
        <f>SUM(G177:G181)</f>
        <v>0</v>
      </c>
      <c r="H176" s="341">
        <f t="shared" ref="H176:M176" si="91">SUM(H177:H181)</f>
        <v>0</v>
      </c>
      <c r="I176" s="339">
        <f t="shared" si="91"/>
        <v>0</v>
      </c>
      <c r="J176" s="339">
        <f t="shared" si="91"/>
        <v>0</v>
      </c>
      <c r="K176" s="339">
        <f t="shared" si="91"/>
        <v>0</v>
      </c>
      <c r="L176" s="339">
        <f t="shared" si="91"/>
        <v>0</v>
      </c>
      <c r="M176" s="339">
        <f t="shared" si="91"/>
        <v>0</v>
      </c>
      <c r="N176" s="339">
        <f t="shared" ref="N176:T176" si="92">SUM(N177:N181)</f>
        <v>0</v>
      </c>
      <c r="O176" s="339">
        <f t="shared" si="92"/>
        <v>0</v>
      </c>
      <c r="P176" s="339">
        <f t="shared" si="92"/>
        <v>0</v>
      </c>
      <c r="Q176" s="339">
        <f t="shared" si="92"/>
        <v>0</v>
      </c>
      <c r="R176" s="339">
        <f t="shared" si="92"/>
        <v>0</v>
      </c>
      <c r="S176" s="339">
        <f t="shared" si="92"/>
        <v>0</v>
      </c>
      <c r="T176" s="342">
        <f t="shared" si="92"/>
        <v>0</v>
      </c>
      <c r="U176" s="343">
        <f t="shared" ref="U176:AJ176" si="93">SUM(U177:U181)</f>
        <v>0</v>
      </c>
      <c r="V176" s="339">
        <f t="shared" si="93"/>
        <v>0</v>
      </c>
      <c r="W176" s="339">
        <f t="shared" si="93"/>
        <v>0</v>
      </c>
      <c r="X176" s="339">
        <f t="shared" si="93"/>
        <v>0</v>
      </c>
      <c r="Y176" s="339">
        <f t="shared" si="93"/>
        <v>0</v>
      </c>
      <c r="Z176" s="339">
        <f t="shared" si="93"/>
        <v>0</v>
      </c>
      <c r="AA176" s="339">
        <f t="shared" si="93"/>
        <v>0</v>
      </c>
      <c r="AB176" s="339">
        <f t="shared" si="93"/>
        <v>0</v>
      </c>
      <c r="AC176" s="339">
        <f t="shared" si="93"/>
        <v>0</v>
      </c>
      <c r="AD176" s="339">
        <f t="shared" si="93"/>
        <v>0</v>
      </c>
      <c r="AE176" s="339">
        <f t="shared" si="93"/>
        <v>0</v>
      </c>
      <c r="AF176" s="339">
        <f t="shared" si="93"/>
        <v>0</v>
      </c>
      <c r="AG176" s="340">
        <f t="shared" si="93"/>
        <v>0</v>
      </c>
      <c r="AH176" s="341">
        <f t="shared" si="93"/>
        <v>0</v>
      </c>
      <c r="AI176" s="339">
        <f t="shared" si="93"/>
        <v>0</v>
      </c>
      <c r="AJ176" s="339">
        <f t="shared" si="93"/>
        <v>0</v>
      </c>
      <c r="AK176" s="339">
        <f t="shared" ref="AK176:AS176" si="94">SUM(AK177:AK181)</f>
        <v>0</v>
      </c>
      <c r="AL176" s="339">
        <f t="shared" si="94"/>
        <v>0</v>
      </c>
      <c r="AM176" s="339">
        <f t="shared" si="94"/>
        <v>0</v>
      </c>
      <c r="AN176" s="339">
        <f t="shared" si="94"/>
        <v>0</v>
      </c>
      <c r="AO176" s="339">
        <f t="shared" si="94"/>
        <v>0</v>
      </c>
      <c r="AP176" s="339">
        <f t="shared" si="94"/>
        <v>0</v>
      </c>
      <c r="AQ176" s="339">
        <f t="shared" si="94"/>
        <v>0</v>
      </c>
      <c r="AR176" s="339">
        <f t="shared" si="94"/>
        <v>0</v>
      </c>
      <c r="AS176" s="339">
        <f t="shared" si="94"/>
        <v>0</v>
      </c>
      <c r="AT176" s="342">
        <f>SUM(AT177:AT181)</f>
        <v>0</v>
      </c>
      <c r="AU176" s="344">
        <f>SUM(AU177:AU181)</f>
        <v>0</v>
      </c>
      <c r="AV176" s="321">
        <f t="shared" si="68"/>
        <v>0</v>
      </c>
    </row>
    <row r="177" spans="2:48" s="44" customFormat="1" ht="12.75" customHeight="1" x14ac:dyDescent="0.25">
      <c r="B177" s="345" t="str">
        <f>+'FORMATO COSTEO C2'!C373</f>
        <v>2.3.2.1</v>
      </c>
      <c r="C177" s="346" t="str">
        <f>+'FORMATO COSTEO C2'!B373</f>
        <v>Categoría de gasto</v>
      </c>
      <c r="D177" s="357"/>
      <c r="E177" s="493"/>
      <c r="F177" s="349">
        <f>+'FORMATO COSTEO C2'!G373</f>
        <v>0</v>
      </c>
      <c r="G177" s="350">
        <f>+'FORMATO COSTEO C2'!H373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430">
        <f>AS177+AR177+AQ177+AP177+AO177+AN177+AM177+AL177+AK177+AJ177+AI177+AH177+AF177+AE177+AD177+AC177+AB177+AA177+Z177+Y177+X177+W177+V177+U177+S177+R177+Q177+P177+O177+N177+M177+L177+K177+J177+I177+H177</f>
        <v>0</v>
      </c>
      <c r="AV177" s="321">
        <f t="shared" si="68"/>
        <v>0</v>
      </c>
    </row>
    <row r="178" spans="2:48" s="44" customFormat="1" ht="12.75" customHeight="1" x14ac:dyDescent="0.25">
      <c r="B178" s="345" t="str">
        <f>+'FORMATO COSTEO C2'!C379</f>
        <v>2.3.2.2</v>
      </c>
      <c r="C178" s="346" t="str">
        <f>+'FORMATO COSTEO C2'!B379</f>
        <v>Categoría de gasto</v>
      </c>
      <c r="D178" s="357"/>
      <c r="E178" s="493"/>
      <c r="F178" s="349">
        <f>+'FORMATO COSTEO C2'!G379</f>
        <v>0</v>
      </c>
      <c r="G178" s="350">
        <f>+'FORMATO COSTEO C2'!H379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430">
        <f>AS178+AR178+AQ178+AP178+AO178+AN178+AM178+AL178+AK178+AJ178+AI178+AH178+AF178+AE178+AD178+AC178+AB178+AA178+Z178+Y178+X178+W178+V178+U178+S178+R178+Q178+P178+O178+N178+M178+L178+K178+J178+I178+H178</f>
        <v>0</v>
      </c>
      <c r="AV178" s="321">
        <f t="shared" si="68"/>
        <v>0</v>
      </c>
    </row>
    <row r="179" spans="2:48" s="44" customFormat="1" ht="12.75" customHeight="1" x14ac:dyDescent="0.25">
      <c r="B179" s="345" t="str">
        <f>+'FORMATO COSTEO C2'!C385</f>
        <v>2.3.2.3</v>
      </c>
      <c r="C179" s="346" t="str">
        <f>+'FORMATO COSTEO C2'!B385</f>
        <v>Categoría de gasto</v>
      </c>
      <c r="D179" s="357"/>
      <c r="E179" s="493"/>
      <c r="F179" s="349">
        <f>+'FORMATO COSTEO C2'!G385</f>
        <v>0</v>
      </c>
      <c r="G179" s="350">
        <f>+'FORMATO COSTEO C2'!H385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430">
        <f>AS179+AR179+AQ179+AP179+AO179+AN179+AM179+AL179+AK179+AJ179+AI179+AH179+AF179+AE179+AD179+AC179+AB179+AA179+Z179+Y179+X179+W179+V179+U179+S179+R179+Q179+P179+O179+N179+M179+L179+K179+J179+I179+H179</f>
        <v>0</v>
      </c>
      <c r="AV179" s="321">
        <f t="shared" si="68"/>
        <v>0</v>
      </c>
    </row>
    <row r="180" spans="2:48" s="44" customFormat="1" ht="12.75" customHeight="1" x14ac:dyDescent="0.25">
      <c r="B180" s="345" t="str">
        <f>+'FORMATO COSTEO C2'!C391</f>
        <v>2.3.2.4</v>
      </c>
      <c r="C180" s="346" t="str">
        <f>+'FORMATO COSTEO C2'!B391</f>
        <v>Categoría de gasto</v>
      </c>
      <c r="D180" s="357"/>
      <c r="E180" s="493"/>
      <c r="F180" s="349">
        <f>+'FORMATO COSTEO C2'!G391</f>
        <v>0</v>
      </c>
      <c r="G180" s="350">
        <f>+'FORMATO COSTEO C2'!H391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430">
        <f>AS180+AR180+AQ180+AP180+AO180+AN180+AM180+AL180+AK180+AJ180+AI180+AH180+AF180+AE180+AD180+AC180+AB180+AA180+Z180+Y180+X180+W180+V180+U180+S180+R180+Q180+P180+O180+N180+M180+L180+K180+J180+I180+H180</f>
        <v>0</v>
      </c>
      <c r="AV180" s="321">
        <f t="shared" si="68"/>
        <v>0</v>
      </c>
    </row>
    <row r="181" spans="2:48" s="44" customFormat="1" ht="12.75" customHeight="1" x14ac:dyDescent="0.25">
      <c r="B181" s="345" t="str">
        <f>+'FORMATO COSTEO C2'!C397</f>
        <v>2.3.2.5</v>
      </c>
      <c r="C181" s="346" t="str">
        <f>+'FORMATO COSTEO C2'!B397</f>
        <v>Categoría de gasto</v>
      </c>
      <c r="D181" s="357"/>
      <c r="E181" s="493"/>
      <c r="F181" s="349">
        <f>+'FORMATO COSTEO C2'!G397</f>
        <v>0</v>
      </c>
      <c r="G181" s="350">
        <f>+'FORMATO COSTEO C2'!H397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430">
        <f>AS181+AR181+AQ181+AP181+AO181+AN181+AM181+AL181+AK181+AJ181+AI181+AH181+AF181+AE181+AD181+AC181+AB181+AA181+Z181+Y181+X181+W181+V181+U181+S181+R181+Q181+P181+O181+N181+M181+L181+K181+J181+I181+H181</f>
        <v>0</v>
      </c>
      <c r="AV181" s="321">
        <f t="shared" si="68"/>
        <v>0</v>
      </c>
    </row>
    <row r="182" spans="2:48" s="44" customFormat="1" ht="12.75" customHeight="1" x14ac:dyDescent="0.25">
      <c r="B182" s="335" t="str">
        <f>+'FORMATO COSTEO C2'!C403</f>
        <v>2.3.3</v>
      </c>
      <c r="C182" s="359">
        <f>+'FORMATO COSTEO C2'!B403</f>
        <v>0</v>
      </c>
      <c r="D182" s="480" t="str">
        <f>+'FORMATO COSTEO C2'!D403</f>
        <v>Unidad medida</v>
      </c>
      <c r="E182" s="472">
        <f>+'FORMATO COSTEO C2'!E403</f>
        <v>0</v>
      </c>
      <c r="F182" s="339">
        <f>SUM(F183:F187)</f>
        <v>0</v>
      </c>
      <c r="G182" s="340">
        <f>SUM(G183:G187)</f>
        <v>0</v>
      </c>
      <c r="H182" s="341">
        <f t="shared" ref="H182:M182" si="95">SUM(H183:H187)</f>
        <v>0</v>
      </c>
      <c r="I182" s="339">
        <f t="shared" si="95"/>
        <v>0</v>
      </c>
      <c r="J182" s="339">
        <f t="shared" si="95"/>
        <v>0</v>
      </c>
      <c r="K182" s="339">
        <f t="shared" si="95"/>
        <v>0</v>
      </c>
      <c r="L182" s="339">
        <f t="shared" si="95"/>
        <v>0</v>
      </c>
      <c r="M182" s="339">
        <f t="shared" si="95"/>
        <v>0</v>
      </c>
      <c r="N182" s="339">
        <f t="shared" ref="N182:T182" si="96">SUM(N183:N187)</f>
        <v>0</v>
      </c>
      <c r="O182" s="339">
        <f t="shared" si="96"/>
        <v>0</v>
      </c>
      <c r="P182" s="339">
        <f t="shared" si="96"/>
        <v>0</v>
      </c>
      <c r="Q182" s="339">
        <f t="shared" si="96"/>
        <v>0</v>
      </c>
      <c r="R182" s="339">
        <f t="shared" si="96"/>
        <v>0</v>
      </c>
      <c r="S182" s="339">
        <f t="shared" si="96"/>
        <v>0</v>
      </c>
      <c r="T182" s="342">
        <f t="shared" si="96"/>
        <v>0</v>
      </c>
      <c r="U182" s="343">
        <f t="shared" ref="U182:AJ182" si="97">SUM(U183:U187)</f>
        <v>0</v>
      </c>
      <c r="V182" s="339">
        <f t="shared" si="97"/>
        <v>0</v>
      </c>
      <c r="W182" s="339">
        <f t="shared" si="97"/>
        <v>0</v>
      </c>
      <c r="X182" s="339">
        <f t="shared" si="97"/>
        <v>0</v>
      </c>
      <c r="Y182" s="339">
        <f t="shared" si="97"/>
        <v>0</v>
      </c>
      <c r="Z182" s="339">
        <f t="shared" si="97"/>
        <v>0</v>
      </c>
      <c r="AA182" s="339">
        <f t="shared" si="97"/>
        <v>0</v>
      </c>
      <c r="AB182" s="339">
        <f t="shared" si="97"/>
        <v>0</v>
      </c>
      <c r="AC182" s="339">
        <f t="shared" si="97"/>
        <v>0</v>
      </c>
      <c r="AD182" s="339">
        <f t="shared" si="97"/>
        <v>0</v>
      </c>
      <c r="AE182" s="339">
        <f t="shared" si="97"/>
        <v>0</v>
      </c>
      <c r="AF182" s="339">
        <f t="shared" si="97"/>
        <v>0</v>
      </c>
      <c r="AG182" s="340">
        <f t="shared" si="97"/>
        <v>0</v>
      </c>
      <c r="AH182" s="341">
        <f t="shared" si="97"/>
        <v>0</v>
      </c>
      <c r="AI182" s="339">
        <f t="shared" si="97"/>
        <v>0</v>
      </c>
      <c r="AJ182" s="339">
        <f t="shared" si="97"/>
        <v>0</v>
      </c>
      <c r="AK182" s="339">
        <f t="shared" ref="AK182:AS182" si="98">SUM(AK183:AK187)</f>
        <v>0</v>
      </c>
      <c r="AL182" s="339">
        <f t="shared" si="98"/>
        <v>0</v>
      </c>
      <c r="AM182" s="339">
        <f t="shared" si="98"/>
        <v>0</v>
      </c>
      <c r="AN182" s="339">
        <f t="shared" si="98"/>
        <v>0</v>
      </c>
      <c r="AO182" s="339">
        <f t="shared" si="98"/>
        <v>0</v>
      </c>
      <c r="AP182" s="339">
        <f t="shared" si="98"/>
        <v>0</v>
      </c>
      <c r="AQ182" s="339">
        <f t="shared" si="98"/>
        <v>0</v>
      </c>
      <c r="AR182" s="339">
        <f t="shared" si="98"/>
        <v>0</v>
      </c>
      <c r="AS182" s="339">
        <f t="shared" si="98"/>
        <v>0</v>
      </c>
      <c r="AT182" s="342">
        <f>SUM(AT183:AT187)</f>
        <v>0</v>
      </c>
      <c r="AU182" s="344">
        <f>SUM(AU183:AU187)</f>
        <v>0</v>
      </c>
      <c r="AV182" s="321">
        <f t="shared" si="68"/>
        <v>0</v>
      </c>
    </row>
    <row r="183" spans="2:48" s="44" customFormat="1" ht="12.75" customHeight="1" x14ac:dyDescent="0.25">
      <c r="B183" s="345" t="str">
        <f>+'FORMATO COSTEO C2'!C405</f>
        <v>2.3.3.1</v>
      </c>
      <c r="C183" s="346" t="str">
        <f>+'FORMATO COSTEO C2'!B405</f>
        <v>Categoría de gasto</v>
      </c>
      <c r="D183" s="357"/>
      <c r="E183" s="493"/>
      <c r="F183" s="349">
        <f>+'FORMATO COSTEO C2'!G405</f>
        <v>0</v>
      </c>
      <c r="G183" s="350">
        <f>+'FORMATO COSTEO C2'!H405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430">
        <f>AS183+AR183+AQ183+AP183+AO183+AN183+AM183+AL183+AK183+AJ183+AI183+AH183+AF183+AE183+AD183+AC183+AB183+AA183+Z183+Y183+X183+W183+V183+U183+S183+R183+Q183+P183+O183+N183+M183+L183+K183+J183+I183+H183</f>
        <v>0</v>
      </c>
      <c r="AV183" s="321">
        <f t="shared" si="68"/>
        <v>0</v>
      </c>
    </row>
    <row r="184" spans="2:48" s="44" customFormat="1" ht="12.75" customHeight="1" x14ac:dyDescent="0.25">
      <c r="B184" s="345" t="str">
        <f>+'FORMATO COSTEO C2'!C411</f>
        <v>2.3.3.2</v>
      </c>
      <c r="C184" s="346" t="str">
        <f>+'FORMATO COSTEO C2'!B411</f>
        <v>Categoría de gasto</v>
      </c>
      <c r="D184" s="357"/>
      <c r="E184" s="493"/>
      <c r="F184" s="349">
        <f>+'FORMATO COSTEO C2'!G411</f>
        <v>0</v>
      </c>
      <c r="G184" s="350">
        <f>+'FORMATO COSTEO C2'!H411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430">
        <f>AS184+AR184+AQ184+AP184+AO184+AN184+AM184+AL184+AK184+AJ184+AI184+AH184+AF184+AE184+AD184+AC184+AB184+AA184+Z184+Y184+X184+W184+V184+U184+S184+R184+Q184+P184+O184+N184+M184+L184+K184+J184+I184+H184</f>
        <v>0</v>
      </c>
      <c r="AV184" s="321">
        <f t="shared" si="68"/>
        <v>0</v>
      </c>
    </row>
    <row r="185" spans="2:48" s="44" customFormat="1" ht="12.75" customHeight="1" x14ac:dyDescent="0.25">
      <c r="B185" s="345" t="str">
        <f>+'FORMATO COSTEO C2'!C417</f>
        <v>2.3.3.3</v>
      </c>
      <c r="C185" s="346" t="str">
        <f>+'FORMATO COSTEO C2'!B417</f>
        <v>Categoría de gasto</v>
      </c>
      <c r="D185" s="357"/>
      <c r="E185" s="493"/>
      <c r="F185" s="349">
        <f>+'FORMATO COSTEO C2'!G417</f>
        <v>0</v>
      </c>
      <c r="G185" s="350">
        <f>+'FORMATO COSTEO C2'!H417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430">
        <f>AS185+AR185+AQ185+AP185+AO185+AN185+AM185+AL185+AK185+AJ185+AI185+AH185+AF185+AE185+AD185+AC185+AB185+AA185+Z185+Y185+X185+W185+V185+U185+S185+R185+Q185+P185+O185+N185+M185+L185+K185+J185+I185+H185</f>
        <v>0</v>
      </c>
      <c r="AV185" s="321">
        <f t="shared" si="68"/>
        <v>0</v>
      </c>
    </row>
    <row r="186" spans="2:48" s="44" customFormat="1" ht="12.75" customHeight="1" x14ac:dyDescent="0.25">
      <c r="B186" s="345" t="str">
        <f>+'FORMATO COSTEO C2'!C423</f>
        <v>2.3.3.4</v>
      </c>
      <c r="C186" s="346" t="str">
        <f>+'FORMATO COSTEO C2'!B423</f>
        <v>Categoría de gasto</v>
      </c>
      <c r="D186" s="357"/>
      <c r="E186" s="493"/>
      <c r="F186" s="349">
        <f>+'FORMATO COSTEO C2'!G423</f>
        <v>0</v>
      </c>
      <c r="G186" s="350">
        <f>+'FORMATO COSTEO C2'!H423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430">
        <f>AS186+AR186+AQ186+AP186+AO186+AN186+AM186+AL186+AK186+AJ186+AI186+AH186+AF186+AE186+AD186+AC186+AB186+AA186+Z186+Y186+X186+W186+V186+U186+S186+R186+Q186+P186+O186+N186+M186+L186+K186+J186+I186+H186</f>
        <v>0</v>
      </c>
      <c r="AV186" s="321">
        <f t="shared" si="68"/>
        <v>0</v>
      </c>
    </row>
    <row r="187" spans="2:48" s="44" customFormat="1" ht="12.75" customHeight="1" x14ac:dyDescent="0.25">
      <c r="B187" s="345" t="str">
        <f>+'FORMATO COSTEO C2'!C429</f>
        <v>2.3.3.5</v>
      </c>
      <c r="C187" s="346" t="str">
        <f>+'FORMATO COSTEO C2'!B429</f>
        <v>Categoría de gasto</v>
      </c>
      <c r="D187" s="357"/>
      <c r="E187" s="493"/>
      <c r="F187" s="349">
        <f>+'FORMATO COSTEO C2'!G429</f>
        <v>0</v>
      </c>
      <c r="G187" s="350">
        <f>+'FORMATO COSTEO C2'!H429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430">
        <f>AS187+AR187+AQ187+AP187+AO187+AN187+AM187+AL187+AK187+AJ187+AI187+AH187+AF187+AE187+AD187+AC187+AB187+AA187+Z187+Y187+X187+W187+V187+U187+S187+R187+Q187+P187+O187+N187+M187+L187+K187+J187+I187+H187</f>
        <v>0</v>
      </c>
      <c r="AV187" s="321">
        <f t="shared" si="68"/>
        <v>0</v>
      </c>
    </row>
    <row r="188" spans="2:48" s="44" customFormat="1" ht="12.75" customHeight="1" x14ac:dyDescent="0.25">
      <c r="B188" s="335" t="str">
        <f>+'FORMATO COSTEO C2'!C435</f>
        <v>2.3.4</v>
      </c>
      <c r="C188" s="359">
        <f>+'FORMATO COSTEO C2'!B435</f>
        <v>0</v>
      </c>
      <c r="D188" s="480" t="str">
        <f>+'FORMATO COSTEO C2'!D435</f>
        <v>Unidad medida</v>
      </c>
      <c r="E188" s="472">
        <f>+'FORMATO COSTEO C2'!E435</f>
        <v>0</v>
      </c>
      <c r="F188" s="339">
        <f>SUM(F189:F193)</f>
        <v>0</v>
      </c>
      <c r="G188" s="340">
        <f>SUM(G189:G193)</f>
        <v>0</v>
      </c>
      <c r="H188" s="341">
        <f t="shared" ref="H188:M188" si="99">SUM(H189:H193)</f>
        <v>0</v>
      </c>
      <c r="I188" s="339">
        <f t="shared" si="99"/>
        <v>0</v>
      </c>
      <c r="J188" s="339">
        <f t="shared" si="99"/>
        <v>0</v>
      </c>
      <c r="K188" s="339">
        <f t="shared" si="99"/>
        <v>0</v>
      </c>
      <c r="L188" s="339">
        <f t="shared" si="99"/>
        <v>0</v>
      </c>
      <c r="M188" s="339">
        <f t="shared" si="99"/>
        <v>0</v>
      </c>
      <c r="N188" s="339">
        <f t="shared" ref="N188:T188" si="100">SUM(N189:N193)</f>
        <v>0</v>
      </c>
      <c r="O188" s="339">
        <f t="shared" si="100"/>
        <v>0</v>
      </c>
      <c r="P188" s="339">
        <f t="shared" si="100"/>
        <v>0</v>
      </c>
      <c r="Q188" s="339">
        <f t="shared" si="100"/>
        <v>0</v>
      </c>
      <c r="R188" s="339">
        <f t="shared" si="100"/>
        <v>0</v>
      </c>
      <c r="S188" s="339">
        <f t="shared" si="100"/>
        <v>0</v>
      </c>
      <c r="T188" s="342">
        <f t="shared" si="100"/>
        <v>0</v>
      </c>
      <c r="U188" s="343">
        <f t="shared" ref="U188:AJ188" si="101">SUM(U189:U193)</f>
        <v>0</v>
      </c>
      <c r="V188" s="339">
        <f t="shared" si="101"/>
        <v>0</v>
      </c>
      <c r="W188" s="339">
        <f t="shared" si="101"/>
        <v>0</v>
      </c>
      <c r="X188" s="339">
        <f t="shared" si="101"/>
        <v>0</v>
      </c>
      <c r="Y188" s="339">
        <f t="shared" si="101"/>
        <v>0</v>
      </c>
      <c r="Z188" s="339">
        <f t="shared" si="101"/>
        <v>0</v>
      </c>
      <c r="AA188" s="339">
        <f t="shared" si="101"/>
        <v>0</v>
      </c>
      <c r="AB188" s="339">
        <f t="shared" si="101"/>
        <v>0</v>
      </c>
      <c r="AC188" s="339">
        <f t="shared" si="101"/>
        <v>0</v>
      </c>
      <c r="AD188" s="339">
        <f t="shared" si="101"/>
        <v>0</v>
      </c>
      <c r="AE188" s="339">
        <f t="shared" si="101"/>
        <v>0</v>
      </c>
      <c r="AF188" s="339">
        <f t="shared" si="101"/>
        <v>0</v>
      </c>
      <c r="AG188" s="340">
        <f t="shared" si="101"/>
        <v>0</v>
      </c>
      <c r="AH188" s="341">
        <f t="shared" si="101"/>
        <v>0</v>
      </c>
      <c r="AI188" s="339">
        <f t="shared" si="101"/>
        <v>0</v>
      </c>
      <c r="AJ188" s="339">
        <f t="shared" si="101"/>
        <v>0</v>
      </c>
      <c r="AK188" s="339">
        <f t="shared" ref="AK188:AS188" si="102">SUM(AK189:AK193)</f>
        <v>0</v>
      </c>
      <c r="AL188" s="339">
        <f t="shared" si="102"/>
        <v>0</v>
      </c>
      <c r="AM188" s="339">
        <f t="shared" si="102"/>
        <v>0</v>
      </c>
      <c r="AN188" s="339">
        <f t="shared" si="102"/>
        <v>0</v>
      </c>
      <c r="AO188" s="339">
        <f t="shared" si="102"/>
        <v>0</v>
      </c>
      <c r="AP188" s="339">
        <f t="shared" si="102"/>
        <v>0</v>
      </c>
      <c r="AQ188" s="339">
        <f t="shared" si="102"/>
        <v>0</v>
      </c>
      <c r="AR188" s="339">
        <f t="shared" si="102"/>
        <v>0</v>
      </c>
      <c r="AS188" s="339">
        <f t="shared" si="102"/>
        <v>0</v>
      </c>
      <c r="AT188" s="342">
        <f>SUM(AT189:AT193)</f>
        <v>0</v>
      </c>
      <c r="AU188" s="344">
        <f>SUM(AU189:AU193)</f>
        <v>0</v>
      </c>
      <c r="AV188" s="321">
        <f t="shared" si="68"/>
        <v>0</v>
      </c>
    </row>
    <row r="189" spans="2:48" s="44" customFormat="1" ht="12.75" customHeight="1" x14ac:dyDescent="0.25">
      <c r="B189" s="345" t="str">
        <f>+'FORMATO COSTEO C2'!C437</f>
        <v>2.3.4.1</v>
      </c>
      <c r="C189" s="346" t="str">
        <f>+'FORMATO COSTEO C2'!B437</f>
        <v>Categoría de gasto</v>
      </c>
      <c r="D189" s="357"/>
      <c r="E189" s="493"/>
      <c r="F189" s="349">
        <f>+'FORMATO COSTEO C2'!G437</f>
        <v>0</v>
      </c>
      <c r="G189" s="350">
        <f>+'FORMATO COSTEO C2'!H437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430">
        <f>AS189+AR189+AQ189+AP189+AO189+AN189+AM189+AL189+AK189+AJ189+AI189+AH189+AF189+AE189+AD189+AC189+AB189+AA189+Z189+Y189+X189+W189+V189+U189+S189+R189+Q189+P189+O189+N189+M189+L189+K189+J189+I189+H189</f>
        <v>0</v>
      </c>
      <c r="AV189" s="321">
        <f t="shared" si="68"/>
        <v>0</v>
      </c>
    </row>
    <row r="190" spans="2:48" s="44" customFormat="1" ht="12.75" customHeight="1" x14ac:dyDescent="0.25">
      <c r="B190" s="345" t="str">
        <f>+'FORMATO COSTEO C2'!C443</f>
        <v>2.3.4.2</v>
      </c>
      <c r="C190" s="346" t="str">
        <f>+'FORMATO COSTEO C2'!B443</f>
        <v>Categoría de gasto</v>
      </c>
      <c r="D190" s="357"/>
      <c r="E190" s="493"/>
      <c r="F190" s="349">
        <f>+'FORMATO COSTEO C2'!G443</f>
        <v>0</v>
      </c>
      <c r="G190" s="350">
        <f>+'FORMATO COSTEO C2'!H443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430">
        <f>AS190+AR190+AQ190+AP190+AO190+AN190+AM190+AL190+AK190+AJ190+AI190+AH190+AF190+AE190+AD190+AC190+AB190+AA190+Z190+Y190+X190+W190+V190+U190+S190+R190+Q190+P190+O190+N190+M190+L190+K190+J190+I190+H190</f>
        <v>0</v>
      </c>
      <c r="AV190" s="321">
        <f t="shared" si="68"/>
        <v>0</v>
      </c>
    </row>
    <row r="191" spans="2:48" s="44" customFormat="1" ht="12.75" customHeight="1" x14ac:dyDescent="0.25">
      <c r="B191" s="345" t="str">
        <f>+'FORMATO COSTEO C2'!C449</f>
        <v>2.3.4.3</v>
      </c>
      <c r="C191" s="346" t="str">
        <f>+'FORMATO COSTEO C2'!B449</f>
        <v>Categoría de gasto</v>
      </c>
      <c r="D191" s="357"/>
      <c r="E191" s="493"/>
      <c r="F191" s="349">
        <f>+'FORMATO COSTEO C2'!G449</f>
        <v>0</v>
      </c>
      <c r="G191" s="350">
        <f>+'FORMATO COSTEO C2'!H449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430">
        <f>AS191+AR191+AQ191+AP191+AO191+AN191+AM191+AL191+AK191+AJ191+AI191+AH191+AF191+AE191+AD191+AC191+AB191+AA191+Z191+Y191+X191+W191+V191+U191+S191+R191+Q191+P191+O191+N191+M191+L191+K191+J191+I191+H191</f>
        <v>0</v>
      </c>
      <c r="AV191" s="321">
        <f t="shared" si="68"/>
        <v>0</v>
      </c>
    </row>
    <row r="192" spans="2:48" s="44" customFormat="1" ht="12.75" customHeight="1" x14ac:dyDescent="0.25">
      <c r="B192" s="345" t="str">
        <f>+'FORMATO COSTEO C2'!C455</f>
        <v>2.3.4.4</v>
      </c>
      <c r="C192" s="346" t="str">
        <f>+'FORMATO COSTEO C2'!B455</f>
        <v>Categoría de gasto</v>
      </c>
      <c r="D192" s="357"/>
      <c r="E192" s="493"/>
      <c r="F192" s="349">
        <f>+'FORMATO COSTEO C2'!G455</f>
        <v>0</v>
      </c>
      <c r="G192" s="350">
        <f>+'FORMATO COSTEO C2'!H455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430">
        <f>AS192+AR192+AQ192+AP192+AO192+AN192+AM192+AL192+AK192+AJ192+AI192+AH192+AF192+AE192+AD192+AC192+AB192+AA192+Z192+Y192+X192+W192+V192+U192+S192+R192+Q192+P192+O192+N192+M192+L192+K192+J192+I192+H192</f>
        <v>0</v>
      </c>
      <c r="AV192" s="321">
        <f t="shared" si="68"/>
        <v>0</v>
      </c>
    </row>
    <row r="193" spans="2:48" s="44" customFormat="1" ht="12.75" customHeight="1" x14ac:dyDescent="0.25">
      <c r="B193" s="345" t="str">
        <f>+'FORMATO COSTEO C2'!C461</f>
        <v>2.3.4.5</v>
      </c>
      <c r="C193" s="346" t="str">
        <f>+'FORMATO COSTEO C2'!B461</f>
        <v>Categoría de gasto</v>
      </c>
      <c r="D193" s="357"/>
      <c r="E193" s="493"/>
      <c r="F193" s="349">
        <f>+'FORMATO COSTEO C2'!G461</f>
        <v>0</v>
      </c>
      <c r="G193" s="350">
        <f>+'FORMATO COSTEO C2'!H461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430">
        <f>AS193+AR193+AQ193+AP193+AO193+AN193+AM193+AL193+AK193+AJ193+AI193+AH193+AF193+AE193+AD193+AC193+AB193+AA193+Z193+Y193+X193+W193+V193+U193+S193+R193+Q193+P193+O193+N193+M193+L193+K193+J193+I193+H193</f>
        <v>0</v>
      </c>
      <c r="AV193" s="321">
        <f t="shared" si="68"/>
        <v>0</v>
      </c>
    </row>
    <row r="194" spans="2:48" s="44" customFormat="1" ht="12.75" customHeight="1" x14ac:dyDescent="0.25">
      <c r="B194" s="335" t="str">
        <f>+'FORMATO COSTEO C2'!C467</f>
        <v>2.3.5</v>
      </c>
      <c r="C194" s="359">
        <f>+'FORMATO COSTEO C2'!B467</f>
        <v>0</v>
      </c>
      <c r="D194" s="480" t="str">
        <f>+'FORMATO COSTEO C2'!D467</f>
        <v>Unidad medida</v>
      </c>
      <c r="E194" s="472">
        <f>+'FORMATO COSTEO C2'!E467</f>
        <v>0</v>
      </c>
      <c r="F194" s="339">
        <f>SUM(F195:F199)</f>
        <v>0</v>
      </c>
      <c r="G194" s="340">
        <f>SUM(G195:G199)</f>
        <v>0</v>
      </c>
      <c r="H194" s="341">
        <f t="shared" ref="H194:M194" si="103">SUM(H195:H199)</f>
        <v>0</v>
      </c>
      <c r="I194" s="339">
        <f t="shared" si="103"/>
        <v>0</v>
      </c>
      <c r="J194" s="339">
        <f t="shared" si="103"/>
        <v>0</v>
      </c>
      <c r="K194" s="339">
        <f t="shared" si="103"/>
        <v>0</v>
      </c>
      <c r="L194" s="339">
        <f t="shared" si="103"/>
        <v>0</v>
      </c>
      <c r="M194" s="339">
        <f t="shared" si="103"/>
        <v>0</v>
      </c>
      <c r="N194" s="339">
        <f t="shared" ref="N194:T194" si="104">SUM(N195:N199)</f>
        <v>0</v>
      </c>
      <c r="O194" s="339">
        <f t="shared" si="104"/>
        <v>0</v>
      </c>
      <c r="P194" s="339">
        <f t="shared" si="104"/>
        <v>0</v>
      </c>
      <c r="Q194" s="339">
        <f t="shared" si="104"/>
        <v>0</v>
      </c>
      <c r="R194" s="339">
        <f t="shared" si="104"/>
        <v>0</v>
      </c>
      <c r="S194" s="339">
        <f t="shared" si="104"/>
        <v>0</v>
      </c>
      <c r="T194" s="342">
        <f t="shared" si="104"/>
        <v>0</v>
      </c>
      <c r="U194" s="343">
        <f t="shared" ref="U194:AJ194" si="105">SUM(U195:U199)</f>
        <v>0</v>
      </c>
      <c r="V194" s="339">
        <f t="shared" si="105"/>
        <v>0</v>
      </c>
      <c r="W194" s="339">
        <f t="shared" si="105"/>
        <v>0</v>
      </c>
      <c r="X194" s="339">
        <f t="shared" si="105"/>
        <v>0</v>
      </c>
      <c r="Y194" s="339">
        <f t="shared" si="105"/>
        <v>0</v>
      </c>
      <c r="Z194" s="339">
        <f t="shared" si="105"/>
        <v>0</v>
      </c>
      <c r="AA194" s="339">
        <f t="shared" si="105"/>
        <v>0</v>
      </c>
      <c r="AB194" s="339">
        <f t="shared" si="105"/>
        <v>0</v>
      </c>
      <c r="AC194" s="339">
        <f t="shared" si="105"/>
        <v>0</v>
      </c>
      <c r="AD194" s="339">
        <f t="shared" si="105"/>
        <v>0</v>
      </c>
      <c r="AE194" s="339">
        <f t="shared" si="105"/>
        <v>0</v>
      </c>
      <c r="AF194" s="339">
        <f t="shared" si="105"/>
        <v>0</v>
      </c>
      <c r="AG194" s="340">
        <f t="shared" si="105"/>
        <v>0</v>
      </c>
      <c r="AH194" s="341">
        <f t="shared" si="105"/>
        <v>0</v>
      </c>
      <c r="AI194" s="339">
        <f t="shared" si="105"/>
        <v>0</v>
      </c>
      <c r="AJ194" s="339">
        <f t="shared" si="105"/>
        <v>0</v>
      </c>
      <c r="AK194" s="339">
        <f t="shared" ref="AK194:AS194" si="106">SUM(AK195:AK199)</f>
        <v>0</v>
      </c>
      <c r="AL194" s="339">
        <f t="shared" si="106"/>
        <v>0</v>
      </c>
      <c r="AM194" s="339">
        <f t="shared" si="106"/>
        <v>0</v>
      </c>
      <c r="AN194" s="339">
        <f t="shared" si="106"/>
        <v>0</v>
      </c>
      <c r="AO194" s="339">
        <f t="shared" si="106"/>
        <v>0</v>
      </c>
      <c r="AP194" s="339">
        <f t="shared" si="106"/>
        <v>0</v>
      </c>
      <c r="AQ194" s="339">
        <f t="shared" si="106"/>
        <v>0</v>
      </c>
      <c r="AR194" s="339">
        <f t="shared" si="106"/>
        <v>0</v>
      </c>
      <c r="AS194" s="339">
        <f t="shared" si="106"/>
        <v>0</v>
      </c>
      <c r="AT194" s="342">
        <f>SUM(AT195:AT199)</f>
        <v>0</v>
      </c>
      <c r="AU194" s="344">
        <f>SUM(AU195:AU199)</f>
        <v>0</v>
      </c>
      <c r="AV194" s="321">
        <f t="shared" si="68"/>
        <v>0</v>
      </c>
    </row>
    <row r="195" spans="2:48" s="44" customFormat="1" ht="12.75" customHeight="1" x14ac:dyDescent="0.25">
      <c r="B195" s="345" t="str">
        <f>+'FORMATO COSTEO C2'!C469</f>
        <v>2.3.5.1</v>
      </c>
      <c r="C195" s="346" t="str">
        <f>+'FORMATO COSTEO C2'!B469</f>
        <v>Categoría de gasto</v>
      </c>
      <c r="D195" s="357"/>
      <c r="E195" s="493"/>
      <c r="F195" s="349">
        <f>+'FORMATO COSTEO C2'!G469</f>
        <v>0</v>
      </c>
      <c r="G195" s="350">
        <f>+'FORMATO COSTEO C2'!H469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430">
        <f>AS195+AR195+AQ195+AP195+AO195+AN195+AM195+AL195+AK195+AJ195+AI195+AH195+AF195+AE195+AD195+AC195+AB195+AA195+Z195+Y195+X195+W195+V195+U195+S195+R195+Q195+P195+O195+N195+M195+L195+K195+J195+I195+H195</f>
        <v>0</v>
      </c>
      <c r="AV195" s="321">
        <f t="shared" si="68"/>
        <v>0</v>
      </c>
    </row>
    <row r="196" spans="2:48" s="44" customFormat="1" ht="12.75" customHeight="1" x14ac:dyDescent="0.25">
      <c r="B196" s="345" t="str">
        <f>+'FORMATO COSTEO C2'!C475</f>
        <v>2.3.5.2</v>
      </c>
      <c r="C196" s="346" t="str">
        <f>+'FORMATO COSTEO C2'!B475</f>
        <v>Categoría de gasto</v>
      </c>
      <c r="D196" s="357"/>
      <c r="E196" s="493"/>
      <c r="F196" s="349">
        <f>+'FORMATO COSTEO C2'!G475</f>
        <v>0</v>
      </c>
      <c r="G196" s="350">
        <f>+'FORMATO COSTEO C2'!H475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430">
        <f>AS196+AR196+AQ196+AP196+AO196+AN196+AM196+AL196+AK196+AJ196+AI196+AH196+AF196+AE196+AD196+AC196+AB196+AA196+Z196+Y196+X196+W196+V196+U196+S196+R196+Q196+P196+O196+N196+M196+L196+K196+J196+I196+H196</f>
        <v>0</v>
      </c>
      <c r="AV196" s="321">
        <f t="shared" si="68"/>
        <v>0</v>
      </c>
    </row>
    <row r="197" spans="2:48" s="44" customFormat="1" ht="12.75" customHeight="1" x14ac:dyDescent="0.25">
      <c r="B197" s="345" t="str">
        <f>+'FORMATO COSTEO C2'!C481</f>
        <v>2.3.5.3</v>
      </c>
      <c r="C197" s="346" t="str">
        <f>+'FORMATO COSTEO C2'!B481</f>
        <v>Categoría de gasto</v>
      </c>
      <c r="D197" s="357"/>
      <c r="E197" s="493"/>
      <c r="F197" s="349">
        <f>+'FORMATO COSTEO C2'!G481</f>
        <v>0</v>
      </c>
      <c r="G197" s="350">
        <f>+'FORMATO COSTEO C2'!H481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430">
        <f>AS197+AR197+AQ197+AP197+AO197+AN197+AM197+AL197+AK197+AJ197+AI197+AH197+AF197+AE197+AD197+AC197+AB197+AA197+Z197+Y197+X197+W197+V197+U197+S197+R197+Q197+P197+O197+N197+M197+L197+K197+J197+I197+H197</f>
        <v>0</v>
      </c>
      <c r="AV197" s="321">
        <f t="shared" si="68"/>
        <v>0</v>
      </c>
    </row>
    <row r="198" spans="2:48" s="44" customFormat="1" ht="12.75" customHeight="1" x14ac:dyDescent="0.25">
      <c r="B198" s="345" t="str">
        <f>+'FORMATO COSTEO C2'!C487</f>
        <v>2.3.5.4</v>
      </c>
      <c r="C198" s="346" t="str">
        <f>+'FORMATO COSTEO C2'!B487</f>
        <v>Categoría de gasto</v>
      </c>
      <c r="D198" s="357"/>
      <c r="E198" s="493"/>
      <c r="F198" s="349">
        <f>+'FORMATO COSTEO C2'!G487</f>
        <v>0</v>
      </c>
      <c r="G198" s="350">
        <f>+'FORMATO COSTEO C2'!H487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430">
        <f>AS198+AR198+AQ198+AP198+AO198+AN198+AM198+AL198+AK198+AJ198+AI198+AH198+AF198+AE198+AD198+AC198+AB198+AA198+Z198+Y198+X198+W198+V198+U198+S198+R198+Q198+P198+O198+N198+M198+L198+K198+J198+I198+H198</f>
        <v>0</v>
      </c>
      <c r="AV198" s="321">
        <f t="shared" si="68"/>
        <v>0</v>
      </c>
    </row>
    <row r="199" spans="2:48" s="44" customFormat="1" ht="12.75" customHeight="1" x14ac:dyDescent="0.25">
      <c r="B199" s="345" t="str">
        <f>+'FORMATO COSTEO C2'!C493</f>
        <v>2.3.5.5</v>
      </c>
      <c r="C199" s="346" t="str">
        <f>+'FORMATO COSTEO C2'!B493</f>
        <v>Categoría de gasto</v>
      </c>
      <c r="D199" s="357"/>
      <c r="E199" s="493"/>
      <c r="F199" s="349">
        <f>+'FORMATO COSTEO C2'!G493</f>
        <v>0</v>
      </c>
      <c r="G199" s="350">
        <f>+'FORMATO COSTEO C2'!H493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430">
        <f>AS199+AR199+AQ199+AP199+AO199+AN199+AM199+AL199+AK199+AJ199+AI199+AH199+AF199+AE199+AD199+AC199+AB199+AA199+Z199+Y199+X199+W199+V199+U199+S199+R199+Q199+P199+O199+N199+M199+L199+K199+J199+I199+H199</f>
        <v>0</v>
      </c>
      <c r="AV199" s="321">
        <f t="shared" si="68"/>
        <v>0</v>
      </c>
    </row>
    <row r="200" spans="2:48" s="367" customFormat="1" ht="30" customHeight="1" x14ac:dyDescent="0.15">
      <c r="B200" s="311">
        <f>+'FORMATO COSTEO C3'!C13</f>
        <v>3</v>
      </c>
      <c r="C200" s="365">
        <f>+'FORMATO COSTEO C3'!D13</f>
        <v>0</v>
      </c>
      <c r="D200" s="313"/>
      <c r="E200" s="470"/>
      <c r="F200" s="315">
        <f t="shared" ref="F200:AU200" si="107">+F201+F232+F263</f>
        <v>0</v>
      </c>
      <c r="G200" s="316">
        <f t="shared" si="107"/>
        <v>0</v>
      </c>
      <c r="H200" s="317">
        <f t="shared" si="107"/>
        <v>0</v>
      </c>
      <c r="I200" s="315">
        <f t="shared" si="107"/>
        <v>0</v>
      </c>
      <c r="J200" s="315">
        <f t="shared" si="107"/>
        <v>0</v>
      </c>
      <c r="K200" s="315">
        <f t="shared" si="107"/>
        <v>0</v>
      </c>
      <c r="L200" s="315">
        <f t="shared" si="107"/>
        <v>0</v>
      </c>
      <c r="M200" s="315">
        <f t="shared" si="107"/>
        <v>0</v>
      </c>
      <c r="N200" s="315">
        <f t="shared" si="107"/>
        <v>0</v>
      </c>
      <c r="O200" s="315">
        <f t="shared" si="107"/>
        <v>0</v>
      </c>
      <c r="P200" s="315">
        <f t="shared" si="107"/>
        <v>0</v>
      </c>
      <c r="Q200" s="315">
        <f t="shared" si="107"/>
        <v>0</v>
      </c>
      <c r="R200" s="315">
        <f t="shared" si="107"/>
        <v>0</v>
      </c>
      <c r="S200" s="315">
        <f t="shared" si="107"/>
        <v>0</v>
      </c>
      <c r="T200" s="318">
        <f t="shared" si="107"/>
        <v>0</v>
      </c>
      <c r="U200" s="319">
        <f t="shared" si="107"/>
        <v>0</v>
      </c>
      <c r="V200" s="315">
        <f t="shared" si="107"/>
        <v>0</v>
      </c>
      <c r="W200" s="315">
        <f t="shared" si="107"/>
        <v>0</v>
      </c>
      <c r="X200" s="315">
        <f t="shared" si="107"/>
        <v>0</v>
      </c>
      <c r="Y200" s="315">
        <f t="shared" si="107"/>
        <v>0</v>
      </c>
      <c r="Z200" s="315">
        <f t="shared" si="107"/>
        <v>0</v>
      </c>
      <c r="AA200" s="315">
        <f t="shared" si="107"/>
        <v>0</v>
      </c>
      <c r="AB200" s="315">
        <f t="shared" si="107"/>
        <v>0</v>
      </c>
      <c r="AC200" s="315">
        <f t="shared" si="107"/>
        <v>0</v>
      </c>
      <c r="AD200" s="315">
        <f t="shared" si="107"/>
        <v>0</v>
      </c>
      <c r="AE200" s="315">
        <f t="shared" si="107"/>
        <v>0</v>
      </c>
      <c r="AF200" s="315">
        <f t="shared" si="107"/>
        <v>0</v>
      </c>
      <c r="AG200" s="316">
        <f t="shared" si="107"/>
        <v>0</v>
      </c>
      <c r="AH200" s="317">
        <f t="shared" si="107"/>
        <v>0</v>
      </c>
      <c r="AI200" s="315">
        <f t="shared" si="107"/>
        <v>0</v>
      </c>
      <c r="AJ200" s="315">
        <f t="shared" si="107"/>
        <v>0</v>
      </c>
      <c r="AK200" s="315">
        <f t="shared" si="107"/>
        <v>0</v>
      </c>
      <c r="AL200" s="315">
        <f t="shared" si="107"/>
        <v>0</v>
      </c>
      <c r="AM200" s="315">
        <f t="shared" si="107"/>
        <v>0</v>
      </c>
      <c r="AN200" s="315">
        <f t="shared" si="107"/>
        <v>0</v>
      </c>
      <c r="AO200" s="315">
        <f t="shared" si="107"/>
        <v>0</v>
      </c>
      <c r="AP200" s="315">
        <f t="shared" si="107"/>
        <v>0</v>
      </c>
      <c r="AQ200" s="315">
        <f t="shared" si="107"/>
        <v>0</v>
      </c>
      <c r="AR200" s="315">
        <f t="shared" si="107"/>
        <v>0</v>
      </c>
      <c r="AS200" s="315">
        <f t="shared" si="107"/>
        <v>0</v>
      </c>
      <c r="AT200" s="318">
        <f t="shared" si="107"/>
        <v>0</v>
      </c>
      <c r="AU200" s="320">
        <f t="shared" si="107"/>
        <v>0</v>
      </c>
      <c r="AV200" s="366">
        <f t="shared" si="68"/>
        <v>0</v>
      </c>
    </row>
    <row r="201" spans="2:48" s="44" customFormat="1" ht="12.75" customHeight="1" x14ac:dyDescent="0.25">
      <c r="B201" s="324">
        <f>+'FORMATO COSTEO C3'!C14</f>
        <v>3.1</v>
      </c>
      <c r="C201" s="325">
        <f>+'FORMATO COSTEO C3'!D14</f>
        <v>0</v>
      </c>
      <c r="D201" s="326"/>
      <c r="E201" s="471"/>
      <c r="F201" s="328">
        <f t="shared" ref="F201:P201" si="108">+F202+F208+F214+F220+F226</f>
        <v>0</v>
      </c>
      <c r="G201" s="329">
        <f t="shared" si="108"/>
        <v>0</v>
      </c>
      <c r="H201" s="330">
        <f t="shared" si="108"/>
        <v>0</v>
      </c>
      <c r="I201" s="328">
        <f>+I202+I208+I214+I220+I226</f>
        <v>0</v>
      </c>
      <c r="J201" s="328">
        <f>+J202+J208+J214+J220+J226</f>
        <v>0</v>
      </c>
      <c r="K201" s="328">
        <f>+K202+K208+K214+K220+K226</f>
        <v>0</v>
      </c>
      <c r="L201" s="328">
        <f>+L202+L208+L214+L220+L226</f>
        <v>0</v>
      </c>
      <c r="M201" s="328">
        <f>+M202+M208+M214+M220+M226</f>
        <v>0</v>
      </c>
      <c r="N201" s="328">
        <f t="shared" si="108"/>
        <v>0</v>
      </c>
      <c r="O201" s="328">
        <f t="shared" si="108"/>
        <v>0</v>
      </c>
      <c r="P201" s="328">
        <f t="shared" si="108"/>
        <v>0</v>
      </c>
      <c r="Q201" s="328">
        <f>+Q202+Q208+Q214+Q220+Q226</f>
        <v>0</v>
      </c>
      <c r="R201" s="328">
        <f>+R202+R208+R214+R220+R226</f>
        <v>0</v>
      </c>
      <c r="S201" s="328">
        <f>+S202+S208+S214+S220+S226</f>
        <v>0</v>
      </c>
      <c r="T201" s="331">
        <f>+T202+T208+T214+T220+T226</f>
        <v>0</v>
      </c>
      <c r="U201" s="332">
        <f t="shared" ref="U201:AS201" si="109">+U202+U208+U214+U220+U226</f>
        <v>0</v>
      </c>
      <c r="V201" s="328">
        <f t="shared" si="109"/>
        <v>0</v>
      </c>
      <c r="W201" s="328">
        <f t="shared" si="109"/>
        <v>0</v>
      </c>
      <c r="X201" s="328">
        <f t="shared" si="109"/>
        <v>0</v>
      </c>
      <c r="Y201" s="328">
        <f t="shared" si="109"/>
        <v>0</v>
      </c>
      <c r="Z201" s="328">
        <f t="shared" si="109"/>
        <v>0</v>
      </c>
      <c r="AA201" s="328">
        <f t="shared" si="109"/>
        <v>0</v>
      </c>
      <c r="AB201" s="328">
        <f t="shared" si="109"/>
        <v>0</v>
      </c>
      <c r="AC201" s="328">
        <f t="shared" si="109"/>
        <v>0</v>
      </c>
      <c r="AD201" s="328">
        <f t="shared" si="109"/>
        <v>0</v>
      </c>
      <c r="AE201" s="328">
        <f t="shared" si="109"/>
        <v>0</v>
      </c>
      <c r="AF201" s="328">
        <f t="shared" si="109"/>
        <v>0</v>
      </c>
      <c r="AG201" s="329">
        <f>+AG202+AG208+AG214+AG220+AG226</f>
        <v>0</v>
      </c>
      <c r="AH201" s="330">
        <f t="shared" si="109"/>
        <v>0</v>
      </c>
      <c r="AI201" s="328">
        <f t="shared" si="109"/>
        <v>0</v>
      </c>
      <c r="AJ201" s="328">
        <f t="shared" si="109"/>
        <v>0</v>
      </c>
      <c r="AK201" s="328">
        <f t="shared" si="109"/>
        <v>0</v>
      </c>
      <c r="AL201" s="328">
        <f t="shared" si="109"/>
        <v>0</v>
      </c>
      <c r="AM201" s="328">
        <f t="shared" si="109"/>
        <v>0</v>
      </c>
      <c r="AN201" s="328">
        <f t="shared" si="109"/>
        <v>0</v>
      </c>
      <c r="AO201" s="328">
        <f t="shared" si="109"/>
        <v>0</v>
      </c>
      <c r="AP201" s="328">
        <f t="shared" si="109"/>
        <v>0</v>
      </c>
      <c r="AQ201" s="328">
        <f t="shared" si="109"/>
        <v>0</v>
      </c>
      <c r="AR201" s="328">
        <f t="shared" si="109"/>
        <v>0</v>
      </c>
      <c r="AS201" s="328">
        <f t="shared" si="109"/>
        <v>0</v>
      </c>
      <c r="AT201" s="331">
        <f>+AT202+AT208+AT214+AT220+AT226</f>
        <v>0</v>
      </c>
      <c r="AU201" s="333">
        <f>+AU202+AU208+AU214+AU220+AU226</f>
        <v>0</v>
      </c>
      <c r="AV201" s="321">
        <f t="shared" si="68"/>
        <v>0</v>
      </c>
    </row>
    <row r="202" spans="2:48" s="44" customFormat="1" ht="12.75" customHeight="1" x14ac:dyDescent="0.25">
      <c r="B202" s="335" t="str">
        <f>+'FORMATO COSTEO C3'!C15</f>
        <v>3.1.1</v>
      </c>
      <c r="C202" s="359">
        <f>+'FORMATO COSTEO C3'!B15</f>
        <v>0</v>
      </c>
      <c r="D202" s="480" t="str">
        <f>+'FORMATO COSTEO C3'!D15</f>
        <v>Unidad medida</v>
      </c>
      <c r="E202" s="472">
        <f>+'FORMATO COSTEO C3'!E15</f>
        <v>0</v>
      </c>
      <c r="F202" s="339">
        <f>SUM(F203:F207)</f>
        <v>0</v>
      </c>
      <c r="G202" s="340">
        <f>SUM(G203:G207)</f>
        <v>0</v>
      </c>
      <c r="H202" s="341">
        <f t="shared" ref="H202:M202" si="110">SUM(H203:H207)</f>
        <v>0</v>
      </c>
      <c r="I202" s="339">
        <f t="shared" si="110"/>
        <v>0</v>
      </c>
      <c r="J202" s="339">
        <f t="shared" si="110"/>
        <v>0</v>
      </c>
      <c r="K202" s="339">
        <f t="shared" si="110"/>
        <v>0</v>
      </c>
      <c r="L202" s="339">
        <f t="shared" si="110"/>
        <v>0</v>
      </c>
      <c r="M202" s="339">
        <f t="shared" si="110"/>
        <v>0</v>
      </c>
      <c r="N202" s="339">
        <f t="shared" ref="N202:T202" si="111">SUM(N203:N207)</f>
        <v>0</v>
      </c>
      <c r="O202" s="339">
        <f t="shared" si="111"/>
        <v>0</v>
      </c>
      <c r="P202" s="339">
        <f t="shared" si="111"/>
        <v>0</v>
      </c>
      <c r="Q202" s="339">
        <f t="shared" si="111"/>
        <v>0</v>
      </c>
      <c r="R202" s="339">
        <f t="shared" si="111"/>
        <v>0</v>
      </c>
      <c r="S202" s="339">
        <f t="shared" si="111"/>
        <v>0</v>
      </c>
      <c r="T202" s="342">
        <f t="shared" si="111"/>
        <v>0</v>
      </c>
      <c r="U202" s="343">
        <f t="shared" ref="U202:AJ202" si="112">SUM(U203:U207)</f>
        <v>0</v>
      </c>
      <c r="V202" s="339">
        <f t="shared" si="112"/>
        <v>0</v>
      </c>
      <c r="W202" s="339">
        <f t="shared" si="112"/>
        <v>0</v>
      </c>
      <c r="X202" s="339">
        <f t="shared" si="112"/>
        <v>0</v>
      </c>
      <c r="Y202" s="339">
        <f t="shared" si="112"/>
        <v>0</v>
      </c>
      <c r="Z202" s="339">
        <f t="shared" si="112"/>
        <v>0</v>
      </c>
      <c r="AA202" s="339">
        <f t="shared" si="112"/>
        <v>0</v>
      </c>
      <c r="AB202" s="339">
        <f t="shared" si="112"/>
        <v>0</v>
      </c>
      <c r="AC202" s="339">
        <f t="shared" si="112"/>
        <v>0</v>
      </c>
      <c r="AD202" s="339">
        <f t="shared" si="112"/>
        <v>0</v>
      </c>
      <c r="AE202" s="339">
        <f t="shared" si="112"/>
        <v>0</v>
      </c>
      <c r="AF202" s="339">
        <f t="shared" si="112"/>
        <v>0</v>
      </c>
      <c r="AG202" s="340">
        <f t="shared" si="112"/>
        <v>0</v>
      </c>
      <c r="AH202" s="341">
        <f t="shared" si="112"/>
        <v>0</v>
      </c>
      <c r="AI202" s="339">
        <f t="shared" si="112"/>
        <v>0</v>
      </c>
      <c r="AJ202" s="339">
        <f t="shared" si="112"/>
        <v>0</v>
      </c>
      <c r="AK202" s="339">
        <f t="shared" ref="AK202:AS202" si="113">SUM(AK203:AK207)</f>
        <v>0</v>
      </c>
      <c r="AL202" s="339">
        <f t="shared" si="113"/>
        <v>0</v>
      </c>
      <c r="AM202" s="339">
        <f t="shared" si="113"/>
        <v>0</v>
      </c>
      <c r="AN202" s="339">
        <f t="shared" si="113"/>
        <v>0</v>
      </c>
      <c r="AO202" s="339">
        <f t="shared" si="113"/>
        <v>0</v>
      </c>
      <c r="AP202" s="339">
        <f t="shared" si="113"/>
        <v>0</v>
      </c>
      <c r="AQ202" s="339">
        <f t="shared" si="113"/>
        <v>0</v>
      </c>
      <c r="AR202" s="339">
        <f t="shared" si="113"/>
        <v>0</v>
      </c>
      <c r="AS202" s="339">
        <f t="shared" si="113"/>
        <v>0</v>
      </c>
      <c r="AT202" s="342">
        <f>SUM(AT203:AT207)</f>
        <v>0</v>
      </c>
      <c r="AU202" s="344">
        <f>SUM(AU203:AU207)</f>
        <v>0</v>
      </c>
      <c r="AV202" s="321">
        <f t="shared" si="68"/>
        <v>0</v>
      </c>
    </row>
    <row r="203" spans="2:48" s="44" customFormat="1" ht="12.75" customHeight="1" x14ac:dyDescent="0.25">
      <c r="B203" s="345" t="str">
        <f>+'FORMATO COSTEO C3'!C17</f>
        <v>3.1.1.1</v>
      </c>
      <c r="C203" s="346" t="str">
        <f>+'FORMATO COSTEO C3'!B17</f>
        <v>Categoría de gasto</v>
      </c>
      <c r="D203" s="347"/>
      <c r="E203" s="492"/>
      <c r="F203" s="349">
        <f>+'FORMATO COSTEO C3'!G17</f>
        <v>0</v>
      </c>
      <c r="G203" s="350">
        <f>+'FORMATO COSTEO C3'!H17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430">
        <f>AS203+AR203+AQ203+AP203+AO203+AN203+AM203+AL203+AK203+AJ203+AI203+AH203+AF203+AE203+AD203+AC203+AB203+AA203+Z203+Y203+X203+W203+V203+U203+S203+R203+Q203+P203+O203+N203+M203+L203+K203+J203+I203+H203</f>
        <v>0</v>
      </c>
      <c r="AV203" s="321">
        <f t="shared" si="68"/>
        <v>0</v>
      </c>
    </row>
    <row r="204" spans="2:48" s="44" customFormat="1" ht="12.75" customHeight="1" x14ac:dyDescent="0.25">
      <c r="B204" s="345" t="str">
        <f>+'FORMATO COSTEO C3'!C23</f>
        <v>3.1.1.2</v>
      </c>
      <c r="C204" s="346" t="str">
        <f>+'FORMATO COSTEO C3'!B23</f>
        <v>Categoría de gasto</v>
      </c>
      <c r="D204" s="347"/>
      <c r="E204" s="492"/>
      <c r="F204" s="349">
        <f>+'FORMATO COSTEO C3'!G23</f>
        <v>0</v>
      </c>
      <c r="G204" s="350">
        <f>+'FORMATO COSTEO C3'!H23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430">
        <f>AS204+AR204+AQ204+AP204+AO204+AN204+AM204+AL204+AK204+AJ204+AI204+AH204+AF204+AE204+AD204+AC204+AB204+AA204+Z204+Y204+X204+W204+V204+U204+S204+R204+Q204+P204+O204+N204+M204+L204+K204+J204+I204+H204</f>
        <v>0</v>
      </c>
      <c r="AV204" s="321">
        <f t="shared" ref="AV204:AV267" si="114">+G204-AU204</f>
        <v>0</v>
      </c>
    </row>
    <row r="205" spans="2:48" s="44" customFormat="1" ht="12.75" customHeight="1" x14ac:dyDescent="0.25">
      <c r="B205" s="345" t="str">
        <f>+'FORMATO COSTEO C3'!C29</f>
        <v>3.1.1.3</v>
      </c>
      <c r="C205" s="346" t="str">
        <f>+'FORMATO COSTEO C3'!B29</f>
        <v>Categoría de gasto</v>
      </c>
      <c r="D205" s="347"/>
      <c r="E205" s="492"/>
      <c r="F205" s="349">
        <f>+'FORMATO COSTEO C3'!G29</f>
        <v>0</v>
      </c>
      <c r="G205" s="350">
        <f>+'FORMATO COSTEO C3'!H29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430">
        <f>AS205+AR205+AQ205+AP205+AO205+AN205+AM205+AL205+AK205+AJ205+AI205+AH205+AF205+AE205+AD205+AC205+AB205+AA205+Z205+Y205+X205+W205+V205+U205+S205+R205+Q205+P205+O205+N205+M205+L205+K205+J205+I205+H205</f>
        <v>0</v>
      </c>
      <c r="AV205" s="321">
        <f t="shared" si="114"/>
        <v>0</v>
      </c>
    </row>
    <row r="206" spans="2:48" s="44" customFormat="1" ht="12.75" customHeight="1" x14ac:dyDescent="0.25">
      <c r="B206" s="345" t="str">
        <f>+'FORMATO COSTEO C3'!C35</f>
        <v>3.1.1.4</v>
      </c>
      <c r="C206" s="346" t="str">
        <f>+'FORMATO COSTEO C3'!B35</f>
        <v>Categoría de gasto</v>
      </c>
      <c r="D206" s="347"/>
      <c r="E206" s="492"/>
      <c r="F206" s="349">
        <f>+'FORMATO COSTEO C3'!G35</f>
        <v>0</v>
      </c>
      <c r="G206" s="350">
        <f>+'FORMATO COSTEO C3'!H35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430">
        <f>AS206+AR206+AQ206+AP206+AO206+AN206+AM206+AL206+AK206+AJ206+AI206+AH206+AF206+AE206+AD206+AC206+AB206+AA206+Z206+Y206+X206+W206+V206+U206+S206+R206+Q206+P206+O206+N206+M206+L206+K206+J206+I206+H206</f>
        <v>0</v>
      </c>
      <c r="AV206" s="321">
        <f t="shared" si="114"/>
        <v>0</v>
      </c>
    </row>
    <row r="207" spans="2:48" s="44" customFormat="1" ht="12.75" customHeight="1" x14ac:dyDescent="0.25">
      <c r="B207" s="345" t="str">
        <f>+'FORMATO COSTEO C3'!C41</f>
        <v>3.1.1.5</v>
      </c>
      <c r="C207" s="346" t="str">
        <f>+'FORMATO COSTEO C3'!B41</f>
        <v>Categoría de gasto</v>
      </c>
      <c r="D207" s="347"/>
      <c r="E207" s="492"/>
      <c r="F207" s="349">
        <f>+'FORMATO COSTEO C3'!G41</f>
        <v>0</v>
      </c>
      <c r="G207" s="350">
        <f>+'FORMATO COSTEO C3'!H41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430">
        <f>AS207+AR207+AQ207+AP207+AO207+AN207+AM207+AL207+AK207+AJ207+AI207+AH207+AF207+AE207+AD207+AC207+AB207+AA207+Z207+Y207+X207+W207+V207+U207+S207+R207+Q207+P207+O207+N207+M207+L207+K207+J207+I207+H207</f>
        <v>0</v>
      </c>
      <c r="AV207" s="321">
        <f t="shared" si="114"/>
        <v>0</v>
      </c>
    </row>
    <row r="208" spans="2:48" s="44" customFormat="1" ht="12.75" customHeight="1" x14ac:dyDescent="0.25">
      <c r="B208" s="335" t="str">
        <f>+'FORMATO COSTEO C3'!C47</f>
        <v>3.1.2</v>
      </c>
      <c r="C208" s="359">
        <f>+'FORMATO COSTEO C3'!B47</f>
        <v>0</v>
      </c>
      <c r="D208" s="480" t="str">
        <f>+'FORMATO COSTEO C3'!D47</f>
        <v>Unidad medida</v>
      </c>
      <c r="E208" s="472">
        <f>+'FORMATO COSTEO C3'!E47</f>
        <v>0</v>
      </c>
      <c r="F208" s="339">
        <f>SUM(F209:F213)</f>
        <v>0</v>
      </c>
      <c r="G208" s="340">
        <f>SUM(G209:G213)</f>
        <v>0</v>
      </c>
      <c r="H208" s="341">
        <f t="shared" ref="H208:M208" si="115">SUM(H209:H213)</f>
        <v>0</v>
      </c>
      <c r="I208" s="339">
        <f t="shared" si="115"/>
        <v>0</v>
      </c>
      <c r="J208" s="339">
        <f t="shared" si="115"/>
        <v>0</v>
      </c>
      <c r="K208" s="339">
        <f t="shared" si="115"/>
        <v>0</v>
      </c>
      <c r="L208" s="339">
        <f t="shared" si="115"/>
        <v>0</v>
      </c>
      <c r="M208" s="339">
        <f t="shared" si="115"/>
        <v>0</v>
      </c>
      <c r="N208" s="339">
        <f t="shared" ref="N208:T208" si="116">SUM(N209:N213)</f>
        <v>0</v>
      </c>
      <c r="O208" s="339">
        <f t="shared" si="116"/>
        <v>0</v>
      </c>
      <c r="P208" s="339">
        <f t="shared" si="116"/>
        <v>0</v>
      </c>
      <c r="Q208" s="339">
        <f t="shared" si="116"/>
        <v>0</v>
      </c>
      <c r="R208" s="339">
        <f t="shared" si="116"/>
        <v>0</v>
      </c>
      <c r="S208" s="339">
        <f t="shared" si="116"/>
        <v>0</v>
      </c>
      <c r="T208" s="342">
        <f t="shared" si="116"/>
        <v>0</v>
      </c>
      <c r="U208" s="343">
        <f t="shared" ref="U208:AJ208" si="117">SUM(U209:U213)</f>
        <v>0</v>
      </c>
      <c r="V208" s="339">
        <f t="shared" si="117"/>
        <v>0</v>
      </c>
      <c r="W208" s="339">
        <f t="shared" si="117"/>
        <v>0</v>
      </c>
      <c r="X208" s="339">
        <f t="shared" si="117"/>
        <v>0</v>
      </c>
      <c r="Y208" s="339">
        <f t="shared" si="117"/>
        <v>0</v>
      </c>
      <c r="Z208" s="339">
        <f t="shared" si="117"/>
        <v>0</v>
      </c>
      <c r="AA208" s="339">
        <f t="shared" si="117"/>
        <v>0</v>
      </c>
      <c r="AB208" s="339">
        <f t="shared" si="117"/>
        <v>0</v>
      </c>
      <c r="AC208" s="339">
        <f t="shared" si="117"/>
        <v>0</v>
      </c>
      <c r="AD208" s="339">
        <f t="shared" si="117"/>
        <v>0</v>
      </c>
      <c r="AE208" s="339">
        <f t="shared" si="117"/>
        <v>0</v>
      </c>
      <c r="AF208" s="339">
        <f t="shared" si="117"/>
        <v>0</v>
      </c>
      <c r="AG208" s="340">
        <f t="shared" si="117"/>
        <v>0</v>
      </c>
      <c r="AH208" s="341">
        <f t="shared" si="117"/>
        <v>0</v>
      </c>
      <c r="AI208" s="339">
        <f t="shared" si="117"/>
        <v>0</v>
      </c>
      <c r="AJ208" s="339">
        <f t="shared" si="117"/>
        <v>0</v>
      </c>
      <c r="AK208" s="339">
        <f t="shared" ref="AK208:AS208" si="118">SUM(AK209:AK213)</f>
        <v>0</v>
      </c>
      <c r="AL208" s="339">
        <f t="shared" si="118"/>
        <v>0</v>
      </c>
      <c r="AM208" s="339">
        <f t="shared" si="118"/>
        <v>0</v>
      </c>
      <c r="AN208" s="339">
        <f t="shared" si="118"/>
        <v>0</v>
      </c>
      <c r="AO208" s="339">
        <f t="shared" si="118"/>
        <v>0</v>
      </c>
      <c r="AP208" s="339">
        <f t="shared" si="118"/>
        <v>0</v>
      </c>
      <c r="AQ208" s="339">
        <f t="shared" si="118"/>
        <v>0</v>
      </c>
      <c r="AR208" s="339">
        <f t="shared" si="118"/>
        <v>0</v>
      </c>
      <c r="AS208" s="339">
        <f t="shared" si="118"/>
        <v>0</v>
      </c>
      <c r="AT208" s="342">
        <f>SUM(AT209:AT213)</f>
        <v>0</v>
      </c>
      <c r="AU208" s="344">
        <f>SUM(AU209:AU213)</f>
        <v>0</v>
      </c>
      <c r="AV208" s="321">
        <f t="shared" si="114"/>
        <v>0</v>
      </c>
    </row>
    <row r="209" spans="2:48" s="44" customFormat="1" ht="12.75" customHeight="1" x14ac:dyDescent="0.25">
      <c r="B209" s="345" t="str">
        <f>+'FORMATO COSTEO C3'!C49</f>
        <v>3.1.2.1</v>
      </c>
      <c r="C209" s="346" t="str">
        <f>+'FORMATO COSTEO C3'!B49</f>
        <v>Categoría de gasto</v>
      </c>
      <c r="D209" s="357"/>
      <c r="E209" s="493"/>
      <c r="F209" s="349">
        <f>+'FORMATO COSTEO C3'!G49</f>
        <v>0</v>
      </c>
      <c r="G209" s="350">
        <f>+'FORMATO COSTEO C3'!H49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430">
        <f>AS209+AR209+AQ209+AP209+AO209+AN209+AM209+AL209+AK209+AJ209+AI209+AH209+AF209+AE209+AD209+AC209+AB209+AA209+Z209+Y209+X209+W209+V209+U209+S209+R209+Q209+P209+O209+N209+M209+L209+K209+J209+I209+H209</f>
        <v>0</v>
      </c>
      <c r="AV209" s="321">
        <f t="shared" si="114"/>
        <v>0</v>
      </c>
    </row>
    <row r="210" spans="2:48" s="44" customFormat="1" ht="12.75" customHeight="1" x14ac:dyDescent="0.25">
      <c r="B210" s="345" t="str">
        <f>+'FORMATO COSTEO C3'!C55</f>
        <v>3.1.2.2</v>
      </c>
      <c r="C210" s="346" t="str">
        <f>+'FORMATO COSTEO C3'!B55</f>
        <v>Categoría de gasto</v>
      </c>
      <c r="D210" s="357"/>
      <c r="E210" s="493"/>
      <c r="F210" s="349">
        <f>+'FORMATO COSTEO C3'!G55</f>
        <v>0</v>
      </c>
      <c r="G210" s="350">
        <f>+'FORMATO COSTEO C3'!H55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430">
        <f>AS210+AR210+AQ210+AP210+AO210+AN210+AM210+AL210+AK210+AJ210+AI210+AH210+AF210+AE210+AD210+AC210+AB210+AA210+Z210+Y210+X210+W210+V210+U210+S210+R210+Q210+P210+O210+N210+M210+L210+K210+J210+I210+H210</f>
        <v>0</v>
      </c>
      <c r="AV210" s="321">
        <f t="shared" si="114"/>
        <v>0</v>
      </c>
    </row>
    <row r="211" spans="2:48" s="44" customFormat="1" ht="12.75" customHeight="1" x14ac:dyDescent="0.25">
      <c r="B211" s="345" t="str">
        <f>+'FORMATO COSTEO C3'!C61</f>
        <v>3.1.2.3.</v>
      </c>
      <c r="C211" s="346" t="str">
        <f>+'FORMATO COSTEO C3'!B61</f>
        <v>Categoría de gasto</v>
      </c>
      <c r="D211" s="357"/>
      <c r="E211" s="493"/>
      <c r="F211" s="349">
        <f>+'FORMATO COSTEO C3'!G61</f>
        <v>0</v>
      </c>
      <c r="G211" s="350">
        <f>+'FORMATO COSTEO C3'!H61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430">
        <f>AS211+AR211+AQ211+AP211+AO211+AN211+AM211+AL211+AK211+AJ211+AI211+AH211+AF211+AE211+AD211+AC211+AB211+AA211+Z211+Y211+X211+W211+V211+U211+S211+R211+Q211+P211+O211+N211+M211+L211+K211+J211+I211+H211</f>
        <v>0</v>
      </c>
      <c r="AV211" s="321">
        <f t="shared" si="114"/>
        <v>0</v>
      </c>
    </row>
    <row r="212" spans="2:48" s="44" customFormat="1" ht="12.75" customHeight="1" x14ac:dyDescent="0.25">
      <c r="B212" s="345" t="str">
        <f>+'FORMATO COSTEO C3'!C67</f>
        <v>3.1.2.4</v>
      </c>
      <c r="C212" s="346" t="str">
        <f>+'FORMATO COSTEO C3'!B67</f>
        <v>Categoría de gasto</v>
      </c>
      <c r="D212" s="357"/>
      <c r="E212" s="493"/>
      <c r="F212" s="349">
        <f>+'FORMATO COSTEO C3'!G67</f>
        <v>0</v>
      </c>
      <c r="G212" s="350">
        <f>+'FORMATO COSTEO C3'!H67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430">
        <f>AS212+AR212+AQ212+AP212+AO212+AN212+AM212+AL212+AK212+AJ212+AI212+AH212+AF212+AE212+AD212+AC212+AB212+AA212+Z212+Y212+X212+W212+V212+U212+S212+R212+Q212+P212+O212+N212+M212+L212+K212+J212+I212+H212</f>
        <v>0</v>
      </c>
      <c r="AV212" s="321">
        <f t="shared" si="114"/>
        <v>0</v>
      </c>
    </row>
    <row r="213" spans="2:48" s="44" customFormat="1" ht="12.75" customHeight="1" x14ac:dyDescent="0.25">
      <c r="B213" s="345" t="str">
        <f>+'FORMATO COSTEO C3'!C73</f>
        <v>3.1.2.5</v>
      </c>
      <c r="C213" s="346" t="str">
        <f>+'FORMATO COSTEO C3'!B73</f>
        <v>Categoría de gasto</v>
      </c>
      <c r="D213" s="357"/>
      <c r="E213" s="493"/>
      <c r="F213" s="349">
        <f>+'FORMATO COSTEO C3'!G73</f>
        <v>0</v>
      </c>
      <c r="G213" s="350">
        <f>+'FORMATO COSTEO C3'!H73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430">
        <f>AS213+AR213+AQ213+AP213+AO213+AN213+AM213+AL213+AK213+AJ213+AI213+AH213+AF213+AE213+AD213+AC213+AB213+AA213+Z213+Y213+X213+W213+V213+U213+S213+R213+Q213+P213+O213+N213+M213+L213+K213+J213+I213+H213</f>
        <v>0</v>
      </c>
      <c r="AV213" s="321">
        <f t="shared" si="114"/>
        <v>0</v>
      </c>
    </row>
    <row r="214" spans="2:48" s="44" customFormat="1" ht="12.75" customHeight="1" x14ac:dyDescent="0.25">
      <c r="B214" s="335" t="str">
        <f>+'FORMATO COSTEO C3'!C79</f>
        <v>3.1.3</v>
      </c>
      <c r="C214" s="359">
        <f>+'FORMATO COSTEO C3'!B79</f>
        <v>0</v>
      </c>
      <c r="D214" s="480" t="str">
        <f>+'FORMATO COSTEO C3'!D79</f>
        <v>Unidad medida</v>
      </c>
      <c r="E214" s="472">
        <f>+'FORMATO COSTEO C3'!E79</f>
        <v>0</v>
      </c>
      <c r="F214" s="339">
        <f>SUM(F215:F219)</f>
        <v>0</v>
      </c>
      <c r="G214" s="340">
        <f>SUM(G215:G219)</f>
        <v>0</v>
      </c>
      <c r="H214" s="341">
        <f t="shared" ref="H214:M214" si="119">SUM(H215:H219)</f>
        <v>0</v>
      </c>
      <c r="I214" s="339">
        <f t="shared" si="119"/>
        <v>0</v>
      </c>
      <c r="J214" s="339">
        <f t="shared" si="119"/>
        <v>0</v>
      </c>
      <c r="K214" s="339">
        <f t="shared" si="119"/>
        <v>0</v>
      </c>
      <c r="L214" s="339">
        <f t="shared" si="119"/>
        <v>0</v>
      </c>
      <c r="M214" s="339">
        <f t="shared" si="119"/>
        <v>0</v>
      </c>
      <c r="N214" s="339">
        <f t="shared" ref="N214:T214" si="120">SUM(N215:N219)</f>
        <v>0</v>
      </c>
      <c r="O214" s="339">
        <f t="shared" si="120"/>
        <v>0</v>
      </c>
      <c r="P214" s="339">
        <f t="shared" si="120"/>
        <v>0</v>
      </c>
      <c r="Q214" s="339">
        <f t="shared" si="120"/>
        <v>0</v>
      </c>
      <c r="R214" s="339">
        <f t="shared" si="120"/>
        <v>0</v>
      </c>
      <c r="S214" s="339">
        <f t="shared" si="120"/>
        <v>0</v>
      </c>
      <c r="T214" s="342">
        <f t="shared" si="120"/>
        <v>0</v>
      </c>
      <c r="U214" s="343">
        <f t="shared" ref="U214:AJ214" si="121">SUM(U215:U219)</f>
        <v>0</v>
      </c>
      <c r="V214" s="339">
        <f t="shared" si="121"/>
        <v>0</v>
      </c>
      <c r="W214" s="339">
        <f t="shared" si="121"/>
        <v>0</v>
      </c>
      <c r="X214" s="339">
        <f t="shared" si="121"/>
        <v>0</v>
      </c>
      <c r="Y214" s="339">
        <f t="shared" si="121"/>
        <v>0</v>
      </c>
      <c r="Z214" s="339">
        <f t="shared" si="121"/>
        <v>0</v>
      </c>
      <c r="AA214" s="339">
        <f t="shared" si="121"/>
        <v>0</v>
      </c>
      <c r="AB214" s="339">
        <f t="shared" si="121"/>
        <v>0</v>
      </c>
      <c r="AC214" s="339">
        <f t="shared" si="121"/>
        <v>0</v>
      </c>
      <c r="AD214" s="339">
        <f t="shared" si="121"/>
        <v>0</v>
      </c>
      <c r="AE214" s="339">
        <f t="shared" si="121"/>
        <v>0</v>
      </c>
      <c r="AF214" s="339">
        <f t="shared" si="121"/>
        <v>0</v>
      </c>
      <c r="AG214" s="340">
        <f t="shared" si="121"/>
        <v>0</v>
      </c>
      <c r="AH214" s="341">
        <f t="shared" si="121"/>
        <v>0</v>
      </c>
      <c r="AI214" s="339">
        <f t="shared" si="121"/>
        <v>0</v>
      </c>
      <c r="AJ214" s="339">
        <f t="shared" si="121"/>
        <v>0</v>
      </c>
      <c r="AK214" s="339">
        <f t="shared" ref="AK214:AS214" si="122">SUM(AK215:AK219)</f>
        <v>0</v>
      </c>
      <c r="AL214" s="339">
        <f t="shared" si="122"/>
        <v>0</v>
      </c>
      <c r="AM214" s="339">
        <f t="shared" si="122"/>
        <v>0</v>
      </c>
      <c r="AN214" s="339">
        <f t="shared" si="122"/>
        <v>0</v>
      </c>
      <c r="AO214" s="339">
        <f t="shared" si="122"/>
        <v>0</v>
      </c>
      <c r="AP214" s="339">
        <f t="shared" si="122"/>
        <v>0</v>
      </c>
      <c r="AQ214" s="339">
        <f t="shared" si="122"/>
        <v>0</v>
      </c>
      <c r="AR214" s="339">
        <f t="shared" si="122"/>
        <v>0</v>
      </c>
      <c r="AS214" s="339">
        <f t="shared" si="122"/>
        <v>0</v>
      </c>
      <c r="AT214" s="342">
        <f>SUM(AT215:AT219)</f>
        <v>0</v>
      </c>
      <c r="AU214" s="344">
        <f>SUM(AU215:AU219)</f>
        <v>0</v>
      </c>
      <c r="AV214" s="321">
        <f t="shared" si="114"/>
        <v>0</v>
      </c>
    </row>
    <row r="215" spans="2:48" s="44" customFormat="1" ht="12.75" customHeight="1" x14ac:dyDescent="0.25">
      <c r="B215" s="345" t="str">
        <f>+'FORMATO COSTEO C3'!C81</f>
        <v>3.1.3.1</v>
      </c>
      <c r="C215" s="346" t="str">
        <f>+'FORMATO COSTEO C3'!B81</f>
        <v>Categoría de gasto</v>
      </c>
      <c r="D215" s="357"/>
      <c r="E215" s="493"/>
      <c r="F215" s="349">
        <f>+'FORMATO COSTEO C3'!G81</f>
        <v>0</v>
      </c>
      <c r="G215" s="350">
        <f>+'FORMATO COSTEO C3'!H81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430">
        <f>AS215+AR215+AQ215+AP215+AO215+AN215+AM215+AL215+AK215+AJ215+AI215+AH215+AF215+AE215+AD215+AC215+AB215+AA215+Z215+Y215+X215+W215+V215+U215+S215+R215+Q215+P215+O215+N215+M215+L215+K215+J215+I215+H215</f>
        <v>0</v>
      </c>
      <c r="AV215" s="321">
        <f t="shared" si="114"/>
        <v>0</v>
      </c>
    </row>
    <row r="216" spans="2:48" s="44" customFormat="1" ht="12.75" customHeight="1" x14ac:dyDescent="0.25">
      <c r="B216" s="345" t="str">
        <f>+'FORMATO COSTEO C3'!C87</f>
        <v>3.1.3.2</v>
      </c>
      <c r="C216" s="346" t="str">
        <f>+'FORMATO COSTEO C3'!B87</f>
        <v>Categoría de gasto</v>
      </c>
      <c r="D216" s="357"/>
      <c r="E216" s="493"/>
      <c r="F216" s="349">
        <f>+'FORMATO COSTEO C3'!G87</f>
        <v>0</v>
      </c>
      <c r="G216" s="350">
        <f>+'FORMATO COSTEO C3'!H87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430">
        <f>AS216+AR216+AQ216+AP216+AO216+AN216+AM216+AL216+AK216+AJ216+AI216+AH216+AF216+AE216+AD216+AC216+AB216+AA216+Z216+Y216+X216+W216+V216+U216+S216+R216+Q216+P216+O216+N216+M216+L216+K216+J216+I216+H216</f>
        <v>0</v>
      </c>
      <c r="AV216" s="321">
        <f t="shared" si="114"/>
        <v>0</v>
      </c>
    </row>
    <row r="217" spans="2:48" s="44" customFormat="1" ht="12.75" customHeight="1" x14ac:dyDescent="0.25">
      <c r="B217" s="345" t="str">
        <f>+'FORMATO COSTEO C3'!C93</f>
        <v>3.1.3.3</v>
      </c>
      <c r="C217" s="346" t="str">
        <f>+'FORMATO COSTEO C3'!B93</f>
        <v>Categoría de gasto</v>
      </c>
      <c r="D217" s="357"/>
      <c r="E217" s="493"/>
      <c r="F217" s="349">
        <f>+'FORMATO COSTEO C3'!G93</f>
        <v>0</v>
      </c>
      <c r="G217" s="350">
        <f>+'FORMATO COSTEO C3'!H93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430">
        <f>AS217+AR217+AQ217+AP217+AO217+AN217+AM217+AL217+AK217+AJ217+AI217+AH217+AF217+AE217+AD217+AC217+AB217+AA217+Z217+Y217+X217+W217+V217+U217+S217+R217+Q217+P217+O217+N217+M217+L217+K217+J217+I217+H217</f>
        <v>0</v>
      </c>
      <c r="AV217" s="321">
        <f t="shared" si="114"/>
        <v>0</v>
      </c>
    </row>
    <row r="218" spans="2:48" s="44" customFormat="1" ht="12.75" customHeight="1" x14ac:dyDescent="0.25">
      <c r="B218" s="345" t="str">
        <f>+'FORMATO COSTEO C3'!C99</f>
        <v>3.1.3.4</v>
      </c>
      <c r="C218" s="346" t="str">
        <f>+'FORMATO COSTEO C3'!B99</f>
        <v>Categoría de gasto</v>
      </c>
      <c r="D218" s="357"/>
      <c r="E218" s="493"/>
      <c r="F218" s="349">
        <f>+'FORMATO COSTEO C3'!G99</f>
        <v>0</v>
      </c>
      <c r="G218" s="350">
        <f>+'FORMATO COSTEO C3'!H99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430">
        <f>AS218+AR218+AQ218+AP218+AO218+AN218+AM218+AL218+AK218+AJ218+AI218+AH218+AF218+AE218+AD218+AC218+AB218+AA218+Z218+Y218+X218+W218+V218+U218+S218+R218+Q218+P218+O218+N218+M218+L218+K218+J218+I218+H218</f>
        <v>0</v>
      </c>
      <c r="AV218" s="321">
        <f t="shared" si="114"/>
        <v>0</v>
      </c>
    </row>
    <row r="219" spans="2:48" s="44" customFormat="1" ht="12.75" customHeight="1" x14ac:dyDescent="0.25">
      <c r="B219" s="345" t="str">
        <f>+'FORMATO COSTEO C3'!C105</f>
        <v>3.1.3.5</v>
      </c>
      <c r="C219" s="346" t="str">
        <f>+'FORMATO COSTEO C3'!B105</f>
        <v>Categoría de gasto</v>
      </c>
      <c r="D219" s="357"/>
      <c r="E219" s="493"/>
      <c r="F219" s="349">
        <f>+'FORMATO COSTEO C3'!G105</f>
        <v>0</v>
      </c>
      <c r="G219" s="350">
        <f>+'FORMATO COSTEO C3'!H105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430">
        <f>AS219+AR219+AQ219+AP219+AO219+AN219+AM219+AL219+AK219+AJ219+AI219+AH219+AF219+AE219+AD219+AC219+AB219+AA219+Z219+Y219+X219+W219+V219+U219+S219+R219+Q219+P219+O219+N219+M219+L219+K219+J219+I219+H219</f>
        <v>0</v>
      </c>
      <c r="AV219" s="321">
        <f t="shared" si="114"/>
        <v>0</v>
      </c>
    </row>
    <row r="220" spans="2:48" s="44" customFormat="1" ht="12.75" customHeight="1" x14ac:dyDescent="0.25">
      <c r="B220" s="335" t="str">
        <f>+'FORMATO COSTEO C3'!C111</f>
        <v>3.1.4</v>
      </c>
      <c r="C220" s="359">
        <f>+'FORMATO COSTEO C3'!B111</f>
        <v>0</v>
      </c>
      <c r="D220" s="480" t="str">
        <f>+'FORMATO COSTEO C3'!D111</f>
        <v>Unidad medida</v>
      </c>
      <c r="E220" s="472">
        <f>+'FORMATO COSTEO C3'!E111</f>
        <v>0</v>
      </c>
      <c r="F220" s="339">
        <f>SUM(F221:F225)</f>
        <v>0</v>
      </c>
      <c r="G220" s="340">
        <f>SUM(G221:G225)</f>
        <v>0</v>
      </c>
      <c r="H220" s="341">
        <f t="shared" ref="H220:M220" si="123">SUM(H221:H225)</f>
        <v>0</v>
      </c>
      <c r="I220" s="339">
        <f t="shared" si="123"/>
        <v>0</v>
      </c>
      <c r="J220" s="339">
        <f t="shared" si="123"/>
        <v>0</v>
      </c>
      <c r="K220" s="339">
        <f t="shared" si="123"/>
        <v>0</v>
      </c>
      <c r="L220" s="339">
        <f t="shared" si="123"/>
        <v>0</v>
      </c>
      <c r="M220" s="339">
        <f t="shared" si="123"/>
        <v>0</v>
      </c>
      <c r="N220" s="339">
        <f t="shared" ref="N220:T220" si="124">SUM(N221:N225)</f>
        <v>0</v>
      </c>
      <c r="O220" s="339">
        <f t="shared" si="124"/>
        <v>0</v>
      </c>
      <c r="P220" s="339">
        <f t="shared" si="124"/>
        <v>0</v>
      </c>
      <c r="Q220" s="339">
        <f t="shared" si="124"/>
        <v>0</v>
      </c>
      <c r="R220" s="339">
        <f t="shared" si="124"/>
        <v>0</v>
      </c>
      <c r="S220" s="339">
        <f t="shared" si="124"/>
        <v>0</v>
      </c>
      <c r="T220" s="342">
        <f t="shared" si="124"/>
        <v>0</v>
      </c>
      <c r="U220" s="343">
        <f t="shared" ref="U220:AJ220" si="125">SUM(U221:U225)</f>
        <v>0</v>
      </c>
      <c r="V220" s="339">
        <f t="shared" si="125"/>
        <v>0</v>
      </c>
      <c r="W220" s="339">
        <f t="shared" si="125"/>
        <v>0</v>
      </c>
      <c r="X220" s="339">
        <f t="shared" si="125"/>
        <v>0</v>
      </c>
      <c r="Y220" s="339">
        <f t="shared" si="125"/>
        <v>0</v>
      </c>
      <c r="Z220" s="339">
        <f t="shared" si="125"/>
        <v>0</v>
      </c>
      <c r="AA220" s="339">
        <f t="shared" si="125"/>
        <v>0</v>
      </c>
      <c r="AB220" s="339">
        <f t="shared" si="125"/>
        <v>0</v>
      </c>
      <c r="AC220" s="339">
        <f t="shared" si="125"/>
        <v>0</v>
      </c>
      <c r="AD220" s="339">
        <f t="shared" si="125"/>
        <v>0</v>
      </c>
      <c r="AE220" s="339">
        <f t="shared" si="125"/>
        <v>0</v>
      </c>
      <c r="AF220" s="339">
        <f t="shared" si="125"/>
        <v>0</v>
      </c>
      <c r="AG220" s="340">
        <f t="shared" si="125"/>
        <v>0</v>
      </c>
      <c r="AH220" s="341">
        <f t="shared" si="125"/>
        <v>0</v>
      </c>
      <c r="AI220" s="339">
        <f t="shared" si="125"/>
        <v>0</v>
      </c>
      <c r="AJ220" s="339">
        <f t="shared" si="125"/>
        <v>0</v>
      </c>
      <c r="AK220" s="339">
        <f t="shared" ref="AK220:AS220" si="126">SUM(AK221:AK225)</f>
        <v>0</v>
      </c>
      <c r="AL220" s="339">
        <f t="shared" si="126"/>
        <v>0</v>
      </c>
      <c r="AM220" s="339">
        <f t="shared" si="126"/>
        <v>0</v>
      </c>
      <c r="AN220" s="339">
        <f t="shared" si="126"/>
        <v>0</v>
      </c>
      <c r="AO220" s="339">
        <f t="shared" si="126"/>
        <v>0</v>
      </c>
      <c r="AP220" s="339">
        <f t="shared" si="126"/>
        <v>0</v>
      </c>
      <c r="AQ220" s="339">
        <f t="shared" si="126"/>
        <v>0</v>
      </c>
      <c r="AR220" s="339">
        <f t="shared" si="126"/>
        <v>0</v>
      </c>
      <c r="AS220" s="339">
        <f t="shared" si="126"/>
        <v>0</v>
      </c>
      <c r="AT220" s="342">
        <f>SUM(AT221:AT225)</f>
        <v>0</v>
      </c>
      <c r="AU220" s="344">
        <f>SUM(AU221:AU225)</f>
        <v>0</v>
      </c>
      <c r="AV220" s="321">
        <f t="shared" si="114"/>
        <v>0</v>
      </c>
    </row>
    <row r="221" spans="2:48" s="44" customFormat="1" ht="12.75" customHeight="1" x14ac:dyDescent="0.25">
      <c r="B221" s="345" t="str">
        <f>+'FORMATO COSTEO C3'!C113</f>
        <v>3.1.4.1</v>
      </c>
      <c r="C221" s="346" t="str">
        <f>+'FORMATO COSTEO C3'!B113</f>
        <v>Categoría de gasto</v>
      </c>
      <c r="D221" s="357"/>
      <c r="E221" s="493"/>
      <c r="F221" s="349">
        <f>+'FORMATO COSTEO C3'!G113</f>
        <v>0</v>
      </c>
      <c r="G221" s="350">
        <f>+'FORMATO COSTEO C3'!H113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430">
        <f>AS221+AR221+AQ221+AP221+AO221+AN221+AM221+AL221+AK221+AJ221+AI221+AH221+AF221+AE221+AD221+AC221+AB221+AA221+Z221+Y221+X221+W221+V221+U221+S221+R221+Q221+P221+O221+N221+M221+L221+K221+J221+I221+H221</f>
        <v>0</v>
      </c>
      <c r="AV221" s="321">
        <f t="shared" si="114"/>
        <v>0</v>
      </c>
    </row>
    <row r="222" spans="2:48" s="44" customFormat="1" ht="12.75" customHeight="1" x14ac:dyDescent="0.25">
      <c r="B222" s="345" t="str">
        <f>+'FORMATO COSTEO C3'!C119</f>
        <v>3.1.4.2</v>
      </c>
      <c r="C222" s="346" t="str">
        <f>+'FORMATO COSTEO C3'!B119</f>
        <v>Categoría de gasto</v>
      </c>
      <c r="D222" s="357"/>
      <c r="E222" s="493"/>
      <c r="F222" s="349">
        <f>+'FORMATO COSTEO C3'!G119</f>
        <v>0</v>
      </c>
      <c r="G222" s="350">
        <f>+'FORMATO COSTEO C3'!H119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430">
        <f>AS222+AR222+AQ222+AP222+AO222+AN222+AM222+AL222+AK222+AJ222+AI222+AH222+AF222+AE222+AD222+AC222+AB222+AA222+Z222+Y222+X222+W222+V222+U222+S222+R222+Q222+P222+O222+N222+M222+L222+K222+J222+I222+H222</f>
        <v>0</v>
      </c>
      <c r="AV222" s="321">
        <f t="shared" si="114"/>
        <v>0</v>
      </c>
    </row>
    <row r="223" spans="2:48" s="44" customFormat="1" ht="12.75" customHeight="1" x14ac:dyDescent="0.25">
      <c r="B223" s="345" t="str">
        <f>+'FORMATO COSTEO C3'!C125</f>
        <v>3.1.4.3</v>
      </c>
      <c r="C223" s="346" t="str">
        <f>+'FORMATO COSTEO C3'!B125</f>
        <v>Categoría de gasto</v>
      </c>
      <c r="D223" s="357"/>
      <c r="E223" s="493"/>
      <c r="F223" s="349">
        <f>+'FORMATO COSTEO C3'!G125</f>
        <v>0</v>
      </c>
      <c r="G223" s="350">
        <f>+'FORMATO COSTEO C3'!H125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430">
        <f>AS223+AR223+AQ223+AP223+AO223+AN223+AM223+AL223+AK223+AJ223+AI223+AH223+AF223+AE223+AD223+AC223+AB223+AA223+Z223+Y223+X223+W223+V223+U223+S223+R223+Q223+P223+O223+N223+M223+L223+K223+J223+I223+H223</f>
        <v>0</v>
      </c>
      <c r="AV223" s="321">
        <f t="shared" si="114"/>
        <v>0</v>
      </c>
    </row>
    <row r="224" spans="2:48" s="44" customFormat="1" ht="12.75" customHeight="1" x14ac:dyDescent="0.25">
      <c r="B224" s="345" t="str">
        <f>+'FORMATO COSTEO C3'!C131</f>
        <v>3.1.4.4</v>
      </c>
      <c r="C224" s="346" t="str">
        <f>+'FORMATO COSTEO C3'!B131</f>
        <v>Categoría de gasto</v>
      </c>
      <c r="D224" s="357"/>
      <c r="E224" s="493"/>
      <c r="F224" s="349">
        <f>+'FORMATO COSTEO C3'!G131</f>
        <v>0</v>
      </c>
      <c r="G224" s="350">
        <f>+'FORMATO COSTEO C3'!H131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430">
        <f>AS224+AR224+AQ224+AP224+AO224+AN224+AM224+AL224+AK224+AJ224+AI224+AH224+AF224+AE224+AD224+AC224+AB224+AA224+Z224+Y224+X224+W224+V224+U224+S224+R224+Q224+P224+O224+N224+M224+L224+K224+J224+I224+H224</f>
        <v>0</v>
      </c>
      <c r="AV224" s="321">
        <f t="shared" si="114"/>
        <v>0</v>
      </c>
    </row>
    <row r="225" spans="2:48" s="44" customFormat="1" ht="12.75" customHeight="1" x14ac:dyDescent="0.25">
      <c r="B225" s="345" t="str">
        <f>+'FORMATO COSTEO C3'!C137</f>
        <v>3.1.4.5</v>
      </c>
      <c r="C225" s="346" t="str">
        <f>+'FORMATO COSTEO C3'!B137</f>
        <v>Categoría de gasto</v>
      </c>
      <c r="D225" s="357"/>
      <c r="E225" s="493"/>
      <c r="F225" s="349">
        <f>+'FORMATO COSTEO C3'!G137</f>
        <v>0</v>
      </c>
      <c r="G225" s="350">
        <f>+'FORMATO COSTEO C3'!H137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430">
        <f>AS225+AR225+AQ225+AP225+AO225+AN225+AM225+AL225+AK225+AJ225+AI225+AH225+AF225+AE225+AD225+AC225+AB225+AA225+Z225+Y225+X225+W225+V225+U225+S225+R225+Q225+P225+O225+N225+M225+L225+K225+J225+I225+H225</f>
        <v>0</v>
      </c>
      <c r="AV225" s="321">
        <f t="shared" si="114"/>
        <v>0</v>
      </c>
    </row>
    <row r="226" spans="2:48" s="44" customFormat="1" ht="12.75" customHeight="1" x14ac:dyDescent="0.25">
      <c r="B226" s="335" t="str">
        <f>+'FORMATO COSTEO C3'!C143</f>
        <v>3.1.5</v>
      </c>
      <c r="C226" s="359">
        <f>+'FORMATO COSTEO C3'!B143</f>
        <v>0</v>
      </c>
      <c r="D226" s="480" t="str">
        <f>+'FORMATO COSTEO C3'!D143</f>
        <v>Unidad medida</v>
      </c>
      <c r="E226" s="472">
        <f>+'FORMATO COSTEO C3'!E143</f>
        <v>0</v>
      </c>
      <c r="F226" s="339">
        <f>SUM(F227:F231)</f>
        <v>0</v>
      </c>
      <c r="G226" s="340">
        <f>SUM(G227:G231)</f>
        <v>0</v>
      </c>
      <c r="H226" s="341">
        <f t="shared" ref="H226:M226" si="127">SUM(H227:H231)</f>
        <v>0</v>
      </c>
      <c r="I226" s="339">
        <f t="shared" si="127"/>
        <v>0</v>
      </c>
      <c r="J226" s="339">
        <f t="shared" si="127"/>
        <v>0</v>
      </c>
      <c r="K226" s="339">
        <f t="shared" si="127"/>
        <v>0</v>
      </c>
      <c r="L226" s="339">
        <f t="shared" si="127"/>
        <v>0</v>
      </c>
      <c r="M226" s="339">
        <f t="shared" si="127"/>
        <v>0</v>
      </c>
      <c r="N226" s="339">
        <f t="shared" ref="N226:T226" si="128">SUM(N227:N231)</f>
        <v>0</v>
      </c>
      <c r="O226" s="339">
        <f t="shared" si="128"/>
        <v>0</v>
      </c>
      <c r="P226" s="339">
        <f t="shared" si="128"/>
        <v>0</v>
      </c>
      <c r="Q226" s="339">
        <f t="shared" si="128"/>
        <v>0</v>
      </c>
      <c r="R226" s="339">
        <f t="shared" si="128"/>
        <v>0</v>
      </c>
      <c r="S226" s="339">
        <f t="shared" si="128"/>
        <v>0</v>
      </c>
      <c r="T226" s="342">
        <f t="shared" si="128"/>
        <v>0</v>
      </c>
      <c r="U226" s="343">
        <f t="shared" ref="U226:AJ226" si="129">SUM(U227:U231)</f>
        <v>0</v>
      </c>
      <c r="V226" s="339">
        <f t="shared" si="129"/>
        <v>0</v>
      </c>
      <c r="W226" s="339">
        <f t="shared" si="129"/>
        <v>0</v>
      </c>
      <c r="X226" s="339">
        <f t="shared" si="129"/>
        <v>0</v>
      </c>
      <c r="Y226" s="339">
        <f t="shared" si="129"/>
        <v>0</v>
      </c>
      <c r="Z226" s="339">
        <f t="shared" si="129"/>
        <v>0</v>
      </c>
      <c r="AA226" s="339">
        <f t="shared" si="129"/>
        <v>0</v>
      </c>
      <c r="AB226" s="339">
        <f t="shared" si="129"/>
        <v>0</v>
      </c>
      <c r="AC226" s="339">
        <f t="shared" si="129"/>
        <v>0</v>
      </c>
      <c r="AD226" s="339">
        <f t="shared" si="129"/>
        <v>0</v>
      </c>
      <c r="AE226" s="339">
        <f t="shared" si="129"/>
        <v>0</v>
      </c>
      <c r="AF226" s="339">
        <f t="shared" si="129"/>
        <v>0</v>
      </c>
      <c r="AG226" s="340">
        <f t="shared" si="129"/>
        <v>0</v>
      </c>
      <c r="AH226" s="341">
        <f t="shared" si="129"/>
        <v>0</v>
      </c>
      <c r="AI226" s="339">
        <f t="shared" si="129"/>
        <v>0</v>
      </c>
      <c r="AJ226" s="339">
        <f t="shared" si="129"/>
        <v>0</v>
      </c>
      <c r="AK226" s="339">
        <f t="shared" ref="AK226:AS226" si="130">SUM(AK227:AK231)</f>
        <v>0</v>
      </c>
      <c r="AL226" s="339">
        <f t="shared" si="130"/>
        <v>0</v>
      </c>
      <c r="AM226" s="339">
        <f t="shared" si="130"/>
        <v>0</v>
      </c>
      <c r="AN226" s="339">
        <f t="shared" si="130"/>
        <v>0</v>
      </c>
      <c r="AO226" s="339">
        <f t="shared" si="130"/>
        <v>0</v>
      </c>
      <c r="AP226" s="339">
        <f t="shared" si="130"/>
        <v>0</v>
      </c>
      <c r="AQ226" s="339">
        <f t="shared" si="130"/>
        <v>0</v>
      </c>
      <c r="AR226" s="339">
        <f t="shared" si="130"/>
        <v>0</v>
      </c>
      <c r="AS226" s="339">
        <f t="shared" si="130"/>
        <v>0</v>
      </c>
      <c r="AT226" s="342">
        <f>SUM(AT227:AT231)</f>
        <v>0</v>
      </c>
      <c r="AU226" s="344">
        <f>SUM(AU227:AU231)</f>
        <v>0</v>
      </c>
      <c r="AV226" s="321">
        <f t="shared" si="114"/>
        <v>0</v>
      </c>
    </row>
    <row r="227" spans="2:48" s="44" customFormat="1" ht="12.75" customHeight="1" x14ac:dyDescent="0.25">
      <c r="B227" s="345" t="str">
        <f>+'FORMATO COSTEO C3'!C145</f>
        <v>3.1.5.1</v>
      </c>
      <c r="C227" s="346" t="str">
        <f>+'FORMATO COSTEO C3'!B145</f>
        <v>Categoría de gasto</v>
      </c>
      <c r="D227" s="357"/>
      <c r="E227" s="493"/>
      <c r="F227" s="349">
        <f>+'FORMATO COSTEO C3'!G145</f>
        <v>0</v>
      </c>
      <c r="G227" s="350">
        <f>+'FORMATO COSTEO C3'!H145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430">
        <f>AS227+AR227+AQ227+AP227+AO227+AN227+AM227+AL227+AK227+AJ227+AI227+AH227+AF227+AE227+AD227+AC227+AB227+AA227+Z227+Y227+X227+W227+V227+U227+S227+R227+Q227+P227+O227+N227+M227+L227+K227+J227+I227+H227</f>
        <v>0</v>
      </c>
      <c r="AV227" s="321">
        <f t="shared" si="114"/>
        <v>0</v>
      </c>
    </row>
    <row r="228" spans="2:48" s="44" customFormat="1" ht="12.75" customHeight="1" x14ac:dyDescent="0.25">
      <c r="B228" s="345" t="str">
        <f>+'FORMATO COSTEO C3'!C151</f>
        <v>3.1.5.2</v>
      </c>
      <c r="C228" s="346" t="str">
        <f>+'FORMATO COSTEO C3'!B151</f>
        <v>Categoría de gasto</v>
      </c>
      <c r="D228" s="357"/>
      <c r="E228" s="493"/>
      <c r="F228" s="349">
        <f>+'FORMATO COSTEO C3'!G151</f>
        <v>0</v>
      </c>
      <c r="G228" s="350">
        <f>+'FORMATO COSTEO C3'!H151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430">
        <f>AS228+AR228+AQ228+AP228+AO228+AN228+AM228+AL228+AK228+AJ228+AI228+AH228+AF228+AE228+AD228+AC228+AB228+AA228+Z228+Y228+X228+W228+V228+U228+S228+R228+Q228+P228+O228+N228+M228+L228+K228+J228+I228+H228</f>
        <v>0</v>
      </c>
      <c r="AV228" s="321">
        <f t="shared" si="114"/>
        <v>0</v>
      </c>
    </row>
    <row r="229" spans="2:48" s="44" customFormat="1" ht="12.75" customHeight="1" x14ac:dyDescent="0.25">
      <c r="B229" s="345" t="str">
        <f>+'FORMATO COSTEO C3'!C157</f>
        <v>3.1.5.3</v>
      </c>
      <c r="C229" s="346" t="str">
        <f>+'FORMATO COSTEO C3'!B157</f>
        <v>Categoría de gasto</v>
      </c>
      <c r="D229" s="357"/>
      <c r="E229" s="493"/>
      <c r="F229" s="349">
        <f>+'FORMATO COSTEO C3'!G157</f>
        <v>0</v>
      </c>
      <c r="G229" s="350">
        <f>+'FORMATO COSTEO C3'!H157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430">
        <f>AS229+AR229+AQ229+AP229+AO229+AN229+AM229+AL229+AK229+AJ229+AI229+AH229+AF229+AE229+AD229+AC229+AB229+AA229+Z229+Y229+X229+W229+V229+U229+S229+R229+Q229+P229+O229+N229+M229+L229+K229+J229+I229+H229</f>
        <v>0</v>
      </c>
      <c r="AV229" s="321">
        <f t="shared" si="114"/>
        <v>0</v>
      </c>
    </row>
    <row r="230" spans="2:48" s="44" customFormat="1" ht="12.75" customHeight="1" x14ac:dyDescent="0.25">
      <c r="B230" s="345" t="str">
        <f>+'FORMATO COSTEO C3'!C163</f>
        <v>3.1.5.4</v>
      </c>
      <c r="C230" s="346" t="str">
        <f>+'FORMATO COSTEO C3'!B163</f>
        <v>Categoría de gasto</v>
      </c>
      <c r="D230" s="357"/>
      <c r="E230" s="493"/>
      <c r="F230" s="349">
        <f>+'FORMATO COSTEO C3'!G163</f>
        <v>0</v>
      </c>
      <c r="G230" s="350">
        <f>+'FORMATO COSTEO C3'!H163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430">
        <f>AS230+AR230+AQ230+AP230+AO230+AN230+AM230+AL230+AK230+AJ230+AI230+AH230+AF230+AE230+AD230+AC230+AB230+AA230+Z230+Y230+X230+W230+V230+U230+S230+R230+Q230+P230+O230+N230+M230+L230+K230+J230+I230+H230</f>
        <v>0</v>
      </c>
      <c r="AV230" s="321">
        <f t="shared" si="114"/>
        <v>0</v>
      </c>
    </row>
    <row r="231" spans="2:48" s="44" customFormat="1" ht="12.75" customHeight="1" x14ac:dyDescent="0.25">
      <c r="B231" s="345" t="str">
        <f>+'FORMATO COSTEO C3'!C169</f>
        <v>3.1.5.5</v>
      </c>
      <c r="C231" s="346" t="str">
        <f>+'FORMATO COSTEO C3'!B169</f>
        <v>Categoría de gasto</v>
      </c>
      <c r="D231" s="357"/>
      <c r="E231" s="493"/>
      <c r="F231" s="349">
        <f>+'FORMATO COSTEO C3'!G169</f>
        <v>0</v>
      </c>
      <c r="G231" s="350">
        <f>+'FORMATO COSTEO C3'!H169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430">
        <f>AS231+AR231+AQ231+AP231+AO231+AN231+AM231+AL231+AK231+AJ231+AI231+AH231+AF231+AE231+AD231+AC231+AB231+AA231+Z231+Y231+X231+W231+V231+U231+S231+R231+Q231+P231+O231+N231+M231+L231+K231+J231+I231+H231</f>
        <v>0</v>
      </c>
      <c r="AV231" s="321">
        <f t="shared" si="114"/>
        <v>0</v>
      </c>
    </row>
    <row r="232" spans="2:48" s="44" customFormat="1" ht="12.75" customHeight="1" x14ac:dyDescent="0.25">
      <c r="B232" s="324">
        <f>+'FORMATO COSTEO C3'!C176</f>
        <v>3.2</v>
      </c>
      <c r="C232" s="325">
        <f>+'FORMATO COSTEO C3'!D176</f>
        <v>0</v>
      </c>
      <c r="D232" s="326"/>
      <c r="E232" s="471"/>
      <c r="F232" s="328">
        <f t="shared" ref="F232:P232" si="131">+F233+F239+F245+F251+F257</f>
        <v>0</v>
      </c>
      <c r="G232" s="329">
        <f t="shared" si="131"/>
        <v>0</v>
      </c>
      <c r="H232" s="330">
        <f t="shared" si="131"/>
        <v>0</v>
      </c>
      <c r="I232" s="328">
        <f>+I233+I239+I245+I251+I257</f>
        <v>0</v>
      </c>
      <c r="J232" s="328">
        <f>+J233+J239+J245+J251+J257</f>
        <v>0</v>
      </c>
      <c r="K232" s="328">
        <f>+K233+K239+K245+K251+K257</f>
        <v>0</v>
      </c>
      <c r="L232" s="328">
        <f>+L233+L239+L245+L251+L257</f>
        <v>0</v>
      </c>
      <c r="M232" s="328">
        <f>+M233+M239+M245+M251+M257</f>
        <v>0</v>
      </c>
      <c r="N232" s="328">
        <f t="shared" si="131"/>
        <v>0</v>
      </c>
      <c r="O232" s="328">
        <f t="shared" si="131"/>
        <v>0</v>
      </c>
      <c r="P232" s="328">
        <f t="shared" si="131"/>
        <v>0</v>
      </c>
      <c r="Q232" s="328">
        <f>+Q233+Q239+Q245+Q251+Q257</f>
        <v>0</v>
      </c>
      <c r="R232" s="328">
        <f>+R233+R239+R245+R251+R257</f>
        <v>0</v>
      </c>
      <c r="S232" s="328">
        <f>+S233+S239+S245+S251+S257</f>
        <v>0</v>
      </c>
      <c r="T232" s="331">
        <f>+T233+T239+T245+T251+T257</f>
        <v>0</v>
      </c>
      <c r="U232" s="332">
        <f t="shared" ref="U232:AS232" si="132">+U233+U239+U245+U251+U257</f>
        <v>0</v>
      </c>
      <c r="V232" s="328">
        <f t="shared" si="132"/>
        <v>0</v>
      </c>
      <c r="W232" s="328">
        <f t="shared" si="132"/>
        <v>0</v>
      </c>
      <c r="X232" s="328">
        <f t="shared" si="132"/>
        <v>0</v>
      </c>
      <c r="Y232" s="328">
        <f t="shared" si="132"/>
        <v>0</v>
      </c>
      <c r="Z232" s="328">
        <f t="shared" si="132"/>
        <v>0</v>
      </c>
      <c r="AA232" s="328">
        <f t="shared" si="132"/>
        <v>0</v>
      </c>
      <c r="AB232" s="328">
        <f t="shared" si="132"/>
        <v>0</v>
      </c>
      <c r="AC232" s="328">
        <f t="shared" si="132"/>
        <v>0</v>
      </c>
      <c r="AD232" s="328">
        <f t="shared" si="132"/>
        <v>0</v>
      </c>
      <c r="AE232" s="328">
        <f t="shared" si="132"/>
        <v>0</v>
      </c>
      <c r="AF232" s="328">
        <f t="shared" si="132"/>
        <v>0</v>
      </c>
      <c r="AG232" s="329">
        <f>+AG233+AG239+AG245+AG251+AG257</f>
        <v>0</v>
      </c>
      <c r="AH232" s="330">
        <f t="shared" si="132"/>
        <v>0</v>
      </c>
      <c r="AI232" s="328">
        <f t="shared" si="132"/>
        <v>0</v>
      </c>
      <c r="AJ232" s="328">
        <f t="shared" si="132"/>
        <v>0</v>
      </c>
      <c r="AK232" s="328">
        <f t="shared" si="132"/>
        <v>0</v>
      </c>
      <c r="AL232" s="328">
        <f t="shared" si="132"/>
        <v>0</v>
      </c>
      <c r="AM232" s="328">
        <f t="shared" si="132"/>
        <v>0</v>
      </c>
      <c r="AN232" s="328">
        <f t="shared" si="132"/>
        <v>0</v>
      </c>
      <c r="AO232" s="328">
        <f t="shared" si="132"/>
        <v>0</v>
      </c>
      <c r="AP232" s="328">
        <f t="shared" si="132"/>
        <v>0</v>
      </c>
      <c r="AQ232" s="328">
        <f t="shared" si="132"/>
        <v>0</v>
      </c>
      <c r="AR232" s="328">
        <f t="shared" si="132"/>
        <v>0</v>
      </c>
      <c r="AS232" s="328">
        <f t="shared" si="132"/>
        <v>0</v>
      </c>
      <c r="AT232" s="331">
        <f>+AT233+AT239+AT245+AT251+AT257</f>
        <v>0</v>
      </c>
      <c r="AU232" s="333">
        <f>+AU233+AU239+AU245+AU251+AU257</f>
        <v>0</v>
      </c>
      <c r="AV232" s="321">
        <f t="shared" si="114"/>
        <v>0</v>
      </c>
    </row>
    <row r="233" spans="2:48" s="44" customFormat="1" ht="12.75" customHeight="1" x14ac:dyDescent="0.25">
      <c r="B233" s="335" t="str">
        <f>+'FORMATO COSTEO C3'!C177</f>
        <v>3.2.1</v>
      </c>
      <c r="C233" s="359">
        <f>+'FORMATO COSTEO C3'!B177</f>
        <v>0</v>
      </c>
      <c r="D233" s="480" t="str">
        <f>+'FORMATO COSTEO C3'!D177</f>
        <v>Unidad medida</v>
      </c>
      <c r="E233" s="472">
        <f>+'FORMATO COSTEO C3'!E177</f>
        <v>0</v>
      </c>
      <c r="F233" s="339">
        <f>SUM(F234:F238)</f>
        <v>0</v>
      </c>
      <c r="G233" s="340">
        <f>SUM(G234:G238)</f>
        <v>0</v>
      </c>
      <c r="H233" s="341">
        <f t="shared" ref="H233:M233" si="133">SUM(H234:H238)</f>
        <v>0</v>
      </c>
      <c r="I233" s="339">
        <f t="shared" si="133"/>
        <v>0</v>
      </c>
      <c r="J233" s="339">
        <f t="shared" si="133"/>
        <v>0</v>
      </c>
      <c r="K233" s="339">
        <f t="shared" si="133"/>
        <v>0</v>
      </c>
      <c r="L233" s="339">
        <f t="shared" si="133"/>
        <v>0</v>
      </c>
      <c r="M233" s="339">
        <f t="shared" si="133"/>
        <v>0</v>
      </c>
      <c r="N233" s="339">
        <f t="shared" ref="N233:T233" si="134">SUM(N234:N238)</f>
        <v>0</v>
      </c>
      <c r="O233" s="339">
        <f t="shared" si="134"/>
        <v>0</v>
      </c>
      <c r="P233" s="339">
        <f t="shared" si="134"/>
        <v>0</v>
      </c>
      <c r="Q233" s="339">
        <f t="shared" si="134"/>
        <v>0</v>
      </c>
      <c r="R233" s="339">
        <f t="shared" si="134"/>
        <v>0</v>
      </c>
      <c r="S233" s="339">
        <f t="shared" si="134"/>
        <v>0</v>
      </c>
      <c r="T233" s="342">
        <f t="shared" si="134"/>
        <v>0</v>
      </c>
      <c r="U233" s="343">
        <f t="shared" ref="U233:AJ233" si="135">SUM(U234:U238)</f>
        <v>0</v>
      </c>
      <c r="V233" s="339">
        <f t="shared" si="135"/>
        <v>0</v>
      </c>
      <c r="W233" s="339">
        <f t="shared" si="135"/>
        <v>0</v>
      </c>
      <c r="X233" s="339">
        <f t="shared" si="135"/>
        <v>0</v>
      </c>
      <c r="Y233" s="339">
        <f t="shared" si="135"/>
        <v>0</v>
      </c>
      <c r="Z233" s="339">
        <f t="shared" si="135"/>
        <v>0</v>
      </c>
      <c r="AA233" s="339">
        <f t="shared" si="135"/>
        <v>0</v>
      </c>
      <c r="AB233" s="339">
        <f t="shared" si="135"/>
        <v>0</v>
      </c>
      <c r="AC233" s="339">
        <f t="shared" si="135"/>
        <v>0</v>
      </c>
      <c r="AD233" s="339">
        <f t="shared" si="135"/>
        <v>0</v>
      </c>
      <c r="AE233" s="339">
        <f t="shared" si="135"/>
        <v>0</v>
      </c>
      <c r="AF233" s="339">
        <f t="shared" si="135"/>
        <v>0</v>
      </c>
      <c r="AG233" s="340">
        <f t="shared" si="135"/>
        <v>0</v>
      </c>
      <c r="AH233" s="341">
        <f t="shared" si="135"/>
        <v>0</v>
      </c>
      <c r="AI233" s="339">
        <f t="shared" si="135"/>
        <v>0</v>
      </c>
      <c r="AJ233" s="339">
        <f t="shared" si="135"/>
        <v>0</v>
      </c>
      <c r="AK233" s="339">
        <f t="shared" ref="AK233:AS233" si="136">SUM(AK234:AK238)</f>
        <v>0</v>
      </c>
      <c r="AL233" s="339">
        <f t="shared" si="136"/>
        <v>0</v>
      </c>
      <c r="AM233" s="339">
        <f t="shared" si="136"/>
        <v>0</v>
      </c>
      <c r="AN233" s="339">
        <f t="shared" si="136"/>
        <v>0</v>
      </c>
      <c r="AO233" s="339">
        <f t="shared" si="136"/>
        <v>0</v>
      </c>
      <c r="AP233" s="339">
        <f t="shared" si="136"/>
        <v>0</v>
      </c>
      <c r="AQ233" s="339">
        <f t="shared" si="136"/>
        <v>0</v>
      </c>
      <c r="AR233" s="339">
        <f t="shared" si="136"/>
        <v>0</v>
      </c>
      <c r="AS233" s="339">
        <f t="shared" si="136"/>
        <v>0</v>
      </c>
      <c r="AT233" s="342">
        <f>SUM(AT234:AT238)</f>
        <v>0</v>
      </c>
      <c r="AU233" s="344">
        <f>SUM(AU234:AU238)</f>
        <v>0</v>
      </c>
      <c r="AV233" s="321">
        <f t="shared" si="114"/>
        <v>0</v>
      </c>
    </row>
    <row r="234" spans="2:48" s="44" customFormat="1" ht="12.75" customHeight="1" x14ac:dyDescent="0.25">
      <c r="B234" s="345" t="str">
        <f>+'FORMATO COSTEO C3'!C179</f>
        <v>3.2.1.1</v>
      </c>
      <c r="C234" s="346" t="str">
        <f>+'FORMATO COSTEO C3'!B179</f>
        <v>Categoría de gasto</v>
      </c>
      <c r="D234" s="347"/>
      <c r="E234" s="492"/>
      <c r="F234" s="349">
        <f>+'FORMATO COSTEO C3'!G179</f>
        <v>0</v>
      </c>
      <c r="G234" s="350">
        <f>+'FORMATO COSTEO C3'!H179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430">
        <f>AS234+AR234+AQ234+AP234+AO234+AN234+AM234+AL234+AK234+AJ234+AI234+AH234+AF234+AE234+AD234+AC234+AB234+AA234+Z234+Y234+X234+W234+V234+U234+S234+R234+Q234+P234+O234+N234+M234+L234+K234+J234+I234+H234</f>
        <v>0</v>
      </c>
      <c r="AV234" s="321">
        <f t="shared" si="114"/>
        <v>0</v>
      </c>
    </row>
    <row r="235" spans="2:48" s="44" customFormat="1" ht="12.75" customHeight="1" x14ac:dyDescent="0.25">
      <c r="B235" s="345" t="str">
        <f>+'FORMATO COSTEO C3'!C185</f>
        <v>3.2.1.2</v>
      </c>
      <c r="C235" s="346" t="str">
        <f>+'FORMATO COSTEO C3'!B185</f>
        <v>Categoría de gasto</v>
      </c>
      <c r="D235" s="347"/>
      <c r="E235" s="492"/>
      <c r="F235" s="349">
        <f>+'FORMATO COSTEO C3'!G185</f>
        <v>0</v>
      </c>
      <c r="G235" s="350">
        <f>+'FORMATO COSTEO C3'!H185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430">
        <f>AS235+AR235+AQ235+AP235+AO235+AN235+AM235+AL235+AK235+AJ235+AI235+AH235+AF235+AE235+AD235+AC235+AB235+AA235+Z235+Y235+X235+W235+V235+U235+S235+R235+Q235+P235+O235+N235+M235+L235+K235+J235+I235+H235</f>
        <v>0</v>
      </c>
      <c r="AV235" s="321">
        <f t="shared" si="114"/>
        <v>0</v>
      </c>
    </row>
    <row r="236" spans="2:48" s="44" customFormat="1" ht="12.75" customHeight="1" x14ac:dyDescent="0.25">
      <c r="B236" s="345" t="str">
        <f>+'FORMATO COSTEO C3'!C191</f>
        <v>3.2.1.3</v>
      </c>
      <c r="C236" s="346" t="str">
        <f>+'FORMATO COSTEO C3'!B191</f>
        <v>Categoría de gasto</v>
      </c>
      <c r="D236" s="347"/>
      <c r="E236" s="492"/>
      <c r="F236" s="349">
        <f>+'FORMATO COSTEO C3'!G191</f>
        <v>0</v>
      </c>
      <c r="G236" s="350">
        <f>+'FORMATO COSTEO C3'!H191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430">
        <f>AS236+AR236+AQ236+AP236+AO236+AN236+AM236+AL236+AK236+AJ236+AI236+AH236+AF236+AE236+AD236+AC236+AB236+AA236+Z236+Y236+X236+W236+V236+U236+S236+R236+Q236+P236+O236+N236+M236+L236+K236+J236+I236+H236</f>
        <v>0</v>
      </c>
      <c r="AV236" s="321">
        <f t="shared" si="114"/>
        <v>0</v>
      </c>
    </row>
    <row r="237" spans="2:48" s="44" customFormat="1" ht="12.75" customHeight="1" x14ac:dyDescent="0.25">
      <c r="B237" s="345" t="str">
        <f>+'FORMATO COSTEO C3'!C197</f>
        <v>3.2.1.4</v>
      </c>
      <c r="C237" s="346" t="str">
        <f>+'FORMATO COSTEO C3'!B197</f>
        <v>Categoría de gasto</v>
      </c>
      <c r="D237" s="347"/>
      <c r="E237" s="492"/>
      <c r="F237" s="349">
        <f>+'FORMATO COSTEO C3'!G197</f>
        <v>0</v>
      </c>
      <c r="G237" s="350">
        <f>+'FORMATO COSTEO C3'!H197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430">
        <f>AS237+AR237+AQ237+AP237+AO237+AN237+AM237+AL237+AK237+AJ237+AI237+AH237+AF237+AE237+AD237+AC237+AB237+AA237+Z237+Y237+X237+W237+V237+U237+S237+R237+Q237+P237+O237+N237+M237+L237+K237+J237+I237+H237</f>
        <v>0</v>
      </c>
      <c r="AV237" s="321">
        <f t="shared" si="114"/>
        <v>0</v>
      </c>
    </row>
    <row r="238" spans="2:48" s="44" customFormat="1" ht="12.75" customHeight="1" x14ac:dyDescent="0.25">
      <c r="B238" s="345" t="str">
        <f>+'FORMATO COSTEO C3'!C203</f>
        <v>3.2.1.5</v>
      </c>
      <c r="C238" s="346" t="str">
        <f>+'FORMATO COSTEO C3'!B203</f>
        <v>Categoría de gasto</v>
      </c>
      <c r="D238" s="347"/>
      <c r="E238" s="492"/>
      <c r="F238" s="349">
        <f>+'FORMATO COSTEO C3'!G203</f>
        <v>0</v>
      </c>
      <c r="G238" s="350">
        <f>+'FORMATO COSTEO C3'!H203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430">
        <f>AS238+AR238+AQ238+AP238+AO238+AN238+AM238+AL238+AK238+AJ238+AI238+AH238+AF238+AE238+AD238+AC238+AB238+AA238+Z238+Y238+X238+W238+V238+U238+S238+R238+Q238+P238+O238+N238+M238+L238+K238+J238+I238+H238</f>
        <v>0</v>
      </c>
      <c r="AV238" s="321">
        <f t="shared" si="114"/>
        <v>0</v>
      </c>
    </row>
    <row r="239" spans="2:48" s="44" customFormat="1" ht="12.75" customHeight="1" x14ac:dyDescent="0.25">
      <c r="B239" s="335" t="str">
        <f>+'FORMATO COSTEO C3'!C209</f>
        <v>3.2.2</v>
      </c>
      <c r="C239" s="359">
        <f>+'FORMATO COSTEO C3'!B209</f>
        <v>0</v>
      </c>
      <c r="D239" s="480" t="str">
        <f>+'FORMATO COSTEO C3'!D209</f>
        <v>Unidad medida</v>
      </c>
      <c r="E239" s="472">
        <f>+'FORMATO COSTEO C3'!E209</f>
        <v>0</v>
      </c>
      <c r="F239" s="339">
        <f>SUM(F240:F244)</f>
        <v>0</v>
      </c>
      <c r="G239" s="340">
        <f>SUM(G240:G244)</f>
        <v>0</v>
      </c>
      <c r="H239" s="341">
        <f t="shared" ref="H239:M239" si="137">SUM(H240:H244)</f>
        <v>0</v>
      </c>
      <c r="I239" s="339">
        <f t="shared" si="137"/>
        <v>0</v>
      </c>
      <c r="J239" s="339">
        <f t="shared" si="137"/>
        <v>0</v>
      </c>
      <c r="K239" s="339">
        <f t="shared" si="137"/>
        <v>0</v>
      </c>
      <c r="L239" s="339">
        <f t="shared" si="137"/>
        <v>0</v>
      </c>
      <c r="M239" s="339">
        <f t="shared" si="137"/>
        <v>0</v>
      </c>
      <c r="N239" s="339">
        <f t="shared" ref="N239:T239" si="138">SUM(N240:N244)</f>
        <v>0</v>
      </c>
      <c r="O239" s="339">
        <f t="shared" si="138"/>
        <v>0</v>
      </c>
      <c r="P239" s="339">
        <f t="shared" si="138"/>
        <v>0</v>
      </c>
      <c r="Q239" s="339">
        <f t="shared" si="138"/>
        <v>0</v>
      </c>
      <c r="R239" s="339">
        <f t="shared" si="138"/>
        <v>0</v>
      </c>
      <c r="S239" s="339">
        <f t="shared" si="138"/>
        <v>0</v>
      </c>
      <c r="T239" s="342">
        <f t="shared" si="138"/>
        <v>0</v>
      </c>
      <c r="U239" s="343">
        <f t="shared" ref="U239:AJ239" si="139">SUM(U240:U244)</f>
        <v>0</v>
      </c>
      <c r="V239" s="339">
        <f t="shared" si="139"/>
        <v>0</v>
      </c>
      <c r="W239" s="339">
        <f t="shared" si="139"/>
        <v>0</v>
      </c>
      <c r="X239" s="339">
        <f t="shared" si="139"/>
        <v>0</v>
      </c>
      <c r="Y239" s="339">
        <f t="shared" si="139"/>
        <v>0</v>
      </c>
      <c r="Z239" s="339">
        <f t="shared" si="139"/>
        <v>0</v>
      </c>
      <c r="AA239" s="339">
        <f t="shared" si="139"/>
        <v>0</v>
      </c>
      <c r="AB239" s="339">
        <f t="shared" si="139"/>
        <v>0</v>
      </c>
      <c r="AC239" s="339">
        <f t="shared" si="139"/>
        <v>0</v>
      </c>
      <c r="AD239" s="339">
        <f t="shared" si="139"/>
        <v>0</v>
      </c>
      <c r="AE239" s="339">
        <f t="shared" si="139"/>
        <v>0</v>
      </c>
      <c r="AF239" s="339">
        <f t="shared" si="139"/>
        <v>0</v>
      </c>
      <c r="AG239" s="340">
        <f t="shared" si="139"/>
        <v>0</v>
      </c>
      <c r="AH239" s="341">
        <f t="shared" si="139"/>
        <v>0</v>
      </c>
      <c r="AI239" s="339">
        <f t="shared" si="139"/>
        <v>0</v>
      </c>
      <c r="AJ239" s="339">
        <f t="shared" si="139"/>
        <v>0</v>
      </c>
      <c r="AK239" s="339">
        <f t="shared" ref="AK239:AS239" si="140">SUM(AK240:AK244)</f>
        <v>0</v>
      </c>
      <c r="AL239" s="339">
        <f t="shared" si="140"/>
        <v>0</v>
      </c>
      <c r="AM239" s="339">
        <f t="shared" si="140"/>
        <v>0</v>
      </c>
      <c r="AN239" s="339">
        <f t="shared" si="140"/>
        <v>0</v>
      </c>
      <c r="AO239" s="339">
        <f t="shared" si="140"/>
        <v>0</v>
      </c>
      <c r="AP239" s="339">
        <f t="shared" si="140"/>
        <v>0</v>
      </c>
      <c r="AQ239" s="339">
        <f t="shared" si="140"/>
        <v>0</v>
      </c>
      <c r="AR239" s="339">
        <f t="shared" si="140"/>
        <v>0</v>
      </c>
      <c r="AS239" s="339">
        <f t="shared" si="140"/>
        <v>0</v>
      </c>
      <c r="AT239" s="342">
        <f>SUM(AT240:AT244)</f>
        <v>0</v>
      </c>
      <c r="AU239" s="344">
        <f>SUM(AU240:AU244)</f>
        <v>0</v>
      </c>
      <c r="AV239" s="321">
        <f t="shared" si="114"/>
        <v>0</v>
      </c>
    </row>
    <row r="240" spans="2:48" s="44" customFormat="1" ht="12.75" customHeight="1" x14ac:dyDescent="0.25">
      <c r="B240" s="345" t="str">
        <f>+'FORMATO COSTEO C3'!C211</f>
        <v>3.2.2.1</v>
      </c>
      <c r="C240" s="346" t="str">
        <f>+'FORMATO COSTEO C3'!B211</f>
        <v>Categoría de gasto</v>
      </c>
      <c r="D240" s="357"/>
      <c r="E240" s="493"/>
      <c r="F240" s="349">
        <f>+'FORMATO COSTEO C3'!G211</f>
        <v>0</v>
      </c>
      <c r="G240" s="350">
        <f>+'FORMATO COSTEO C3'!H211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430">
        <f>AS240+AR240+AQ240+AP240+AO240+AN240+AM240+AL240+AK240+AJ240+AI240+AH240+AF240+AE240+AD240+AC240+AB240+AA240+Z240+Y240+X240+W240+V240+U240+S240+R240+Q240+P240+O240+N240+M240+L240+K240+J240+I240+H240</f>
        <v>0</v>
      </c>
      <c r="AV240" s="321">
        <f t="shared" si="114"/>
        <v>0</v>
      </c>
    </row>
    <row r="241" spans="2:48" s="44" customFormat="1" ht="12.75" customHeight="1" x14ac:dyDescent="0.25">
      <c r="B241" s="345" t="str">
        <f>+'FORMATO COSTEO C3'!C217</f>
        <v>3.2.2.2</v>
      </c>
      <c r="C241" s="346" t="str">
        <f>+'FORMATO COSTEO C3'!B217</f>
        <v>Categoría de gasto</v>
      </c>
      <c r="D241" s="357"/>
      <c r="E241" s="493"/>
      <c r="F241" s="349">
        <f>+'FORMATO COSTEO C3'!G217</f>
        <v>0</v>
      </c>
      <c r="G241" s="350">
        <f>+'FORMATO COSTEO C3'!H217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430">
        <f>AS241+AR241+AQ241+AP241+AO241+AN241+AM241+AL241+AK241+AJ241+AI241+AH241+AF241+AE241+AD241+AC241+AB241+AA241+Z241+Y241+X241+W241+V241+U241+S241+R241+Q241+P241+O241+N241+M241+L241+K241+J241+I241+H241</f>
        <v>0</v>
      </c>
      <c r="AV241" s="321">
        <f t="shared" si="114"/>
        <v>0</v>
      </c>
    </row>
    <row r="242" spans="2:48" s="44" customFormat="1" ht="12.75" customHeight="1" x14ac:dyDescent="0.25">
      <c r="B242" s="345" t="str">
        <f>+'FORMATO COSTEO C3'!C223</f>
        <v>3.2.2.3</v>
      </c>
      <c r="C242" s="346" t="str">
        <f>+'FORMATO COSTEO C3'!B223</f>
        <v>Categoría de gasto</v>
      </c>
      <c r="D242" s="357"/>
      <c r="E242" s="493"/>
      <c r="F242" s="349">
        <f>+'FORMATO COSTEO C3'!G223</f>
        <v>0</v>
      </c>
      <c r="G242" s="350">
        <f>+'FORMATO COSTEO C3'!H223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430">
        <f>AS242+AR242+AQ242+AP242+AO242+AN242+AM242+AL242+AK242+AJ242+AI242+AH242+AF242+AE242+AD242+AC242+AB242+AA242+Z242+Y242+X242+W242+V242+U242+S242+R242+Q242+P242+O242+N242+M242+L242+K242+J242+I242+H242</f>
        <v>0</v>
      </c>
      <c r="AV242" s="321">
        <f t="shared" si="114"/>
        <v>0</v>
      </c>
    </row>
    <row r="243" spans="2:48" s="44" customFormat="1" ht="12.75" customHeight="1" x14ac:dyDescent="0.25">
      <c r="B243" s="345" t="str">
        <f>+'FORMATO COSTEO C3'!C229</f>
        <v>3.2.2.4</v>
      </c>
      <c r="C243" s="346" t="str">
        <f>+'FORMATO COSTEO C3'!B229</f>
        <v>Categoría de gasto</v>
      </c>
      <c r="D243" s="357"/>
      <c r="E243" s="493"/>
      <c r="F243" s="349">
        <f>+'FORMATO COSTEO C3'!G229</f>
        <v>0</v>
      </c>
      <c r="G243" s="350">
        <f>+'FORMATO COSTEO C3'!H229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430">
        <f>AS243+AR243+AQ243+AP243+AO243+AN243+AM243+AL243+AK243+AJ243+AI243+AH243+AF243+AE243+AD243+AC243+AB243+AA243+Z243+Y243+X243+W243+V243+U243+S243+R243+Q243+P243+O243+N243+M243+L243+K243+J243+I243+H243</f>
        <v>0</v>
      </c>
      <c r="AV243" s="321">
        <f t="shared" si="114"/>
        <v>0</v>
      </c>
    </row>
    <row r="244" spans="2:48" s="44" customFormat="1" ht="12.75" customHeight="1" x14ac:dyDescent="0.25">
      <c r="B244" s="345" t="str">
        <f>+'FORMATO COSTEO C3'!C235</f>
        <v>3.2.2.5</v>
      </c>
      <c r="C244" s="346" t="str">
        <f>+'FORMATO COSTEO C3'!B235</f>
        <v>Categoría de gasto</v>
      </c>
      <c r="D244" s="357"/>
      <c r="E244" s="493"/>
      <c r="F244" s="349">
        <f>+'FORMATO COSTEO C3'!G235</f>
        <v>0</v>
      </c>
      <c r="G244" s="350">
        <f>+'FORMATO COSTEO C3'!H235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430">
        <f>AS244+AR244+AQ244+AP244+AO244+AN244+AM244+AL244+AK244+AJ244+AI244+AH244+AF244+AE244+AD244+AC244+AB244+AA244+Z244+Y244+X244+W244+V244+U244+S244+R244+Q244+P244+O244+N244+M244+L244+K244+J244+I244+H244</f>
        <v>0</v>
      </c>
      <c r="AV244" s="321">
        <f t="shared" si="114"/>
        <v>0</v>
      </c>
    </row>
    <row r="245" spans="2:48" s="44" customFormat="1" ht="12.75" customHeight="1" x14ac:dyDescent="0.25">
      <c r="B245" s="335" t="str">
        <f>+'FORMATO COSTEO C3'!C241</f>
        <v>3.2.3</v>
      </c>
      <c r="C245" s="359">
        <f>+'FORMATO COSTEO C3'!B241</f>
        <v>0</v>
      </c>
      <c r="D245" s="480" t="str">
        <f>+'FORMATO COSTEO C3'!D241</f>
        <v>Unidad medida</v>
      </c>
      <c r="E245" s="472">
        <f>+'FORMATO COSTEO C3'!E241</f>
        <v>0</v>
      </c>
      <c r="F245" s="339">
        <f>SUM(F246:F250)</f>
        <v>0</v>
      </c>
      <c r="G245" s="340">
        <f>SUM(G246:G250)</f>
        <v>0</v>
      </c>
      <c r="H245" s="341">
        <f>SUM(H246:H250)</f>
        <v>0</v>
      </c>
      <c r="I245" s="339">
        <f t="shared" ref="I245:AS245" si="141">SUM(I246:I250)</f>
        <v>0</v>
      </c>
      <c r="J245" s="339">
        <f t="shared" si="141"/>
        <v>0</v>
      </c>
      <c r="K245" s="339">
        <f t="shared" si="141"/>
        <v>0</v>
      </c>
      <c r="L245" s="339">
        <f t="shared" si="141"/>
        <v>0</v>
      </c>
      <c r="M245" s="339">
        <f t="shared" si="141"/>
        <v>0</v>
      </c>
      <c r="N245" s="339">
        <f t="shared" si="141"/>
        <v>0</v>
      </c>
      <c r="O245" s="339">
        <f t="shared" si="141"/>
        <v>0</v>
      </c>
      <c r="P245" s="339">
        <f t="shared" si="141"/>
        <v>0</v>
      </c>
      <c r="Q245" s="339">
        <f t="shared" si="141"/>
        <v>0</v>
      </c>
      <c r="R245" s="339">
        <f t="shared" si="141"/>
        <v>0</v>
      </c>
      <c r="S245" s="339">
        <f t="shared" si="141"/>
        <v>0</v>
      </c>
      <c r="T245" s="342">
        <f t="shared" si="141"/>
        <v>0</v>
      </c>
      <c r="U245" s="343">
        <f t="shared" si="141"/>
        <v>0</v>
      </c>
      <c r="V245" s="339">
        <f t="shared" si="141"/>
        <v>0</v>
      </c>
      <c r="W245" s="339">
        <f t="shared" si="141"/>
        <v>0</v>
      </c>
      <c r="X245" s="339">
        <f t="shared" si="141"/>
        <v>0</v>
      </c>
      <c r="Y245" s="339">
        <f t="shared" si="141"/>
        <v>0</v>
      </c>
      <c r="Z245" s="339">
        <f t="shared" si="141"/>
        <v>0</v>
      </c>
      <c r="AA245" s="339">
        <f t="shared" si="141"/>
        <v>0</v>
      </c>
      <c r="AB245" s="339">
        <f t="shared" si="141"/>
        <v>0</v>
      </c>
      <c r="AC245" s="339">
        <f t="shared" si="141"/>
        <v>0</v>
      </c>
      <c r="AD245" s="339">
        <f t="shared" si="141"/>
        <v>0</v>
      </c>
      <c r="AE245" s="339">
        <f t="shared" si="141"/>
        <v>0</v>
      </c>
      <c r="AF245" s="339">
        <f t="shared" si="141"/>
        <v>0</v>
      </c>
      <c r="AG245" s="340">
        <f t="shared" si="141"/>
        <v>0</v>
      </c>
      <c r="AH245" s="341">
        <f t="shared" si="141"/>
        <v>0</v>
      </c>
      <c r="AI245" s="339">
        <f t="shared" si="141"/>
        <v>0</v>
      </c>
      <c r="AJ245" s="339">
        <f t="shared" si="141"/>
        <v>0</v>
      </c>
      <c r="AK245" s="339">
        <f t="shared" si="141"/>
        <v>0</v>
      </c>
      <c r="AL245" s="339">
        <f t="shared" si="141"/>
        <v>0</v>
      </c>
      <c r="AM245" s="339">
        <f t="shared" si="141"/>
        <v>0</v>
      </c>
      <c r="AN245" s="339">
        <f t="shared" si="141"/>
        <v>0</v>
      </c>
      <c r="AO245" s="339">
        <f t="shared" si="141"/>
        <v>0</v>
      </c>
      <c r="AP245" s="339">
        <f t="shared" si="141"/>
        <v>0</v>
      </c>
      <c r="AQ245" s="339">
        <f t="shared" si="141"/>
        <v>0</v>
      </c>
      <c r="AR245" s="339">
        <f t="shared" si="141"/>
        <v>0</v>
      </c>
      <c r="AS245" s="339">
        <f t="shared" si="141"/>
        <v>0</v>
      </c>
      <c r="AT245" s="342">
        <f>SUM(AT246:AT250)</f>
        <v>0</v>
      </c>
      <c r="AU245" s="344">
        <f>SUM(AU246:AU250)</f>
        <v>0</v>
      </c>
      <c r="AV245" s="321">
        <f t="shared" si="114"/>
        <v>0</v>
      </c>
    </row>
    <row r="246" spans="2:48" s="44" customFormat="1" ht="12.75" customHeight="1" x14ac:dyDescent="0.25">
      <c r="B246" s="345" t="str">
        <f>+'FORMATO COSTEO C3'!C243</f>
        <v>3.2.3.1</v>
      </c>
      <c r="C246" s="346" t="str">
        <f>+'FORMATO COSTEO C3'!B243</f>
        <v>Categoría de gasto</v>
      </c>
      <c r="D246" s="357"/>
      <c r="E246" s="493"/>
      <c r="F246" s="349">
        <f>+'FORMATO COSTEO C3'!G243</f>
        <v>0</v>
      </c>
      <c r="G246" s="350">
        <f>+'FORMATO COSTEO C3'!H243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430">
        <f>AS246+AR246+AQ246+AP246+AO246+AN246+AM246+AL246+AK246+AJ246+AI246+AH246+AF246+AE246+AD246+AC246+AB246+AA246+Z246+Y246+X246+W246+V246+U246+S246+R246+Q246+P246+O246+N246+M246+L246+K246+J246+I246+H246</f>
        <v>0</v>
      </c>
      <c r="AV246" s="321">
        <f t="shared" si="114"/>
        <v>0</v>
      </c>
    </row>
    <row r="247" spans="2:48" s="44" customFormat="1" ht="12.75" customHeight="1" x14ac:dyDescent="0.25">
      <c r="B247" s="345" t="str">
        <f>+'FORMATO COSTEO C3'!C249</f>
        <v>3.2.3.2</v>
      </c>
      <c r="C247" s="346" t="str">
        <f>+'FORMATO COSTEO C3'!B249</f>
        <v>Categoría de gasto</v>
      </c>
      <c r="D247" s="357"/>
      <c r="E247" s="493"/>
      <c r="F247" s="349">
        <f>+'FORMATO COSTEO C3'!G249</f>
        <v>0</v>
      </c>
      <c r="G247" s="350">
        <f>+'FORMATO COSTEO C3'!H249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430">
        <f>AS247+AR247+AQ247+AP247+AO247+AN247+AM247+AL247+AK247+AJ247+AI247+AH247+AF247+AE247+AD247+AC247+AB247+AA247+Z247+Y247+X247+W247+V247+U247+S247+R247+Q247+P247+O247+N247+M247+L247+K247+J247+I247+H247</f>
        <v>0</v>
      </c>
      <c r="AV247" s="321">
        <f t="shared" si="114"/>
        <v>0</v>
      </c>
    </row>
    <row r="248" spans="2:48" s="44" customFormat="1" ht="12.75" customHeight="1" x14ac:dyDescent="0.25">
      <c r="B248" s="345" t="str">
        <f>+'FORMATO COSTEO C3'!C255</f>
        <v>3.2.3.3</v>
      </c>
      <c r="C248" s="346" t="str">
        <f>+'FORMATO COSTEO C3'!B255</f>
        <v>Categoría de gasto</v>
      </c>
      <c r="D248" s="357"/>
      <c r="E248" s="493"/>
      <c r="F248" s="349">
        <f>+'FORMATO COSTEO C3'!G255</f>
        <v>0</v>
      </c>
      <c r="G248" s="350">
        <f>+'FORMATO COSTEO C3'!H255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430">
        <f>AS248+AR248+AQ248+AP248+AO248+AN248+AM248+AL248+AK248+AJ248+AI248+AH248+AF248+AE248+AD248+AC248+AB248+AA248+Z248+Y248+X248+W248+V248+U248+S248+R248+Q248+P248+O248+N248+M248+L248+K248+J248+I248+H248</f>
        <v>0</v>
      </c>
      <c r="AV248" s="321">
        <f t="shared" si="114"/>
        <v>0</v>
      </c>
    </row>
    <row r="249" spans="2:48" s="44" customFormat="1" ht="12.75" customHeight="1" x14ac:dyDescent="0.25">
      <c r="B249" s="345" t="str">
        <f>+'FORMATO COSTEO C3'!C261</f>
        <v>3.2.3.4</v>
      </c>
      <c r="C249" s="346" t="str">
        <f>+'FORMATO COSTEO C3'!B261</f>
        <v>Categoría de gasto</v>
      </c>
      <c r="D249" s="357"/>
      <c r="E249" s="493"/>
      <c r="F249" s="349">
        <f>+'FORMATO COSTEO C3'!G261</f>
        <v>0</v>
      </c>
      <c r="G249" s="350">
        <f>+'FORMATO COSTEO C3'!H261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430">
        <f>AS249+AR249+AQ249+AP249+AO249+AN249+AM249+AL249+AK249+AJ249+AI249+AH249+AF249+AE249+AD249+AC249+AB249+AA249+Z249+Y249+X249+W249+V249+U249+S249+R249+Q249+P249+O249+N249+M249+L249+K249+J249+I249+H249</f>
        <v>0</v>
      </c>
      <c r="AV249" s="321">
        <f t="shared" si="114"/>
        <v>0</v>
      </c>
    </row>
    <row r="250" spans="2:48" s="44" customFormat="1" ht="12.75" customHeight="1" x14ac:dyDescent="0.25">
      <c r="B250" s="345" t="str">
        <f>+'FORMATO COSTEO C3'!C267</f>
        <v>3.2.3.5</v>
      </c>
      <c r="C250" s="346" t="str">
        <f>+'FORMATO COSTEO C3'!B267</f>
        <v>Categoría de gasto</v>
      </c>
      <c r="D250" s="357"/>
      <c r="E250" s="493"/>
      <c r="F250" s="349">
        <f>+'FORMATO COSTEO C3'!G267</f>
        <v>0</v>
      </c>
      <c r="G250" s="350">
        <f>+'FORMATO COSTEO C3'!H267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430">
        <f>AS250+AR250+AQ250+AP250+AO250+AN250+AM250+AL250+AK250+AJ250+AI250+AH250+AF250+AE250+AD250+AC250+AB250+AA250+Z250+Y250+X250+W250+V250+U250+S250+R250+Q250+P250+O250+N250+M250+L250+K250+J250+I250+H250</f>
        <v>0</v>
      </c>
      <c r="AV250" s="321">
        <f t="shared" si="114"/>
        <v>0</v>
      </c>
    </row>
    <row r="251" spans="2:48" s="44" customFormat="1" ht="12.75" customHeight="1" x14ac:dyDescent="0.25">
      <c r="B251" s="335" t="str">
        <f>+'FORMATO COSTEO C3'!C273</f>
        <v>3.2.4</v>
      </c>
      <c r="C251" s="359">
        <f>+'FORMATO COSTEO C3'!B273</f>
        <v>0</v>
      </c>
      <c r="D251" s="480" t="str">
        <f>+'FORMATO COSTEO C3'!D273</f>
        <v>Unidad medida</v>
      </c>
      <c r="E251" s="472">
        <f>+'FORMATO COSTEO C3'!E273</f>
        <v>0</v>
      </c>
      <c r="F251" s="339">
        <f>SUM(F252:F256)</f>
        <v>0</v>
      </c>
      <c r="G251" s="340">
        <f>SUM(G252:G256)</f>
        <v>0</v>
      </c>
      <c r="H251" s="341">
        <f>SUM(H252:H256)</f>
        <v>0</v>
      </c>
      <c r="I251" s="339">
        <f t="shared" ref="I251:AS251" si="142">SUM(I252:I256)</f>
        <v>0</v>
      </c>
      <c r="J251" s="339">
        <f t="shared" si="142"/>
        <v>0</v>
      </c>
      <c r="K251" s="339">
        <f t="shared" si="142"/>
        <v>0</v>
      </c>
      <c r="L251" s="339">
        <f t="shared" si="142"/>
        <v>0</v>
      </c>
      <c r="M251" s="339">
        <f t="shared" si="142"/>
        <v>0</v>
      </c>
      <c r="N251" s="339">
        <f t="shared" si="142"/>
        <v>0</v>
      </c>
      <c r="O251" s="339">
        <f t="shared" si="142"/>
        <v>0</v>
      </c>
      <c r="P251" s="339">
        <f t="shared" si="142"/>
        <v>0</v>
      </c>
      <c r="Q251" s="339">
        <f t="shared" si="142"/>
        <v>0</v>
      </c>
      <c r="R251" s="339">
        <f t="shared" si="142"/>
        <v>0</v>
      </c>
      <c r="S251" s="339">
        <f t="shared" si="142"/>
        <v>0</v>
      </c>
      <c r="T251" s="342">
        <f t="shared" si="142"/>
        <v>0</v>
      </c>
      <c r="U251" s="343">
        <f t="shared" si="142"/>
        <v>0</v>
      </c>
      <c r="V251" s="339">
        <f t="shared" si="142"/>
        <v>0</v>
      </c>
      <c r="W251" s="339">
        <f t="shared" si="142"/>
        <v>0</v>
      </c>
      <c r="X251" s="339">
        <f t="shared" si="142"/>
        <v>0</v>
      </c>
      <c r="Y251" s="339">
        <f t="shared" si="142"/>
        <v>0</v>
      </c>
      <c r="Z251" s="339">
        <f t="shared" si="142"/>
        <v>0</v>
      </c>
      <c r="AA251" s="339">
        <f t="shared" si="142"/>
        <v>0</v>
      </c>
      <c r="AB251" s="339">
        <f t="shared" si="142"/>
        <v>0</v>
      </c>
      <c r="AC251" s="339">
        <f t="shared" si="142"/>
        <v>0</v>
      </c>
      <c r="AD251" s="339">
        <f t="shared" si="142"/>
        <v>0</v>
      </c>
      <c r="AE251" s="339">
        <f t="shared" si="142"/>
        <v>0</v>
      </c>
      <c r="AF251" s="339">
        <f t="shared" si="142"/>
        <v>0</v>
      </c>
      <c r="AG251" s="340">
        <f t="shared" si="142"/>
        <v>0</v>
      </c>
      <c r="AH251" s="341">
        <f t="shared" si="142"/>
        <v>0</v>
      </c>
      <c r="AI251" s="339">
        <f t="shared" si="142"/>
        <v>0</v>
      </c>
      <c r="AJ251" s="339">
        <f t="shared" si="142"/>
        <v>0</v>
      </c>
      <c r="AK251" s="339">
        <f t="shared" si="142"/>
        <v>0</v>
      </c>
      <c r="AL251" s="339">
        <f t="shared" si="142"/>
        <v>0</v>
      </c>
      <c r="AM251" s="339">
        <f t="shared" si="142"/>
        <v>0</v>
      </c>
      <c r="AN251" s="339">
        <f t="shared" si="142"/>
        <v>0</v>
      </c>
      <c r="AO251" s="339">
        <f t="shared" si="142"/>
        <v>0</v>
      </c>
      <c r="AP251" s="339">
        <f t="shared" si="142"/>
        <v>0</v>
      </c>
      <c r="AQ251" s="339">
        <f t="shared" si="142"/>
        <v>0</v>
      </c>
      <c r="AR251" s="339">
        <f t="shared" si="142"/>
        <v>0</v>
      </c>
      <c r="AS251" s="339">
        <f t="shared" si="142"/>
        <v>0</v>
      </c>
      <c r="AT251" s="342">
        <f>SUM(AT252:AT256)</f>
        <v>0</v>
      </c>
      <c r="AU251" s="344">
        <f>SUM(AU252:AU256)</f>
        <v>0</v>
      </c>
      <c r="AV251" s="321">
        <f t="shared" si="114"/>
        <v>0</v>
      </c>
    </row>
    <row r="252" spans="2:48" s="44" customFormat="1" ht="12.75" customHeight="1" x14ac:dyDescent="0.25">
      <c r="B252" s="345" t="str">
        <f>+'FORMATO COSTEO C3'!C275</f>
        <v>3.2.4.1</v>
      </c>
      <c r="C252" s="346" t="str">
        <f>+'FORMATO COSTEO C3'!B275</f>
        <v>Categoría de gasto</v>
      </c>
      <c r="D252" s="357"/>
      <c r="E252" s="493"/>
      <c r="F252" s="349">
        <f>+'FORMATO COSTEO C3'!G275</f>
        <v>0</v>
      </c>
      <c r="G252" s="350">
        <f>+'FORMATO COSTEO C3'!H275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430">
        <f>AS252+AR252+AQ252+AP252+AO252+AN252+AM252+AL252+AK252+AJ252+AI252+AH252+AF252+AE252+AD252+AC252+AB252+AA252+Z252+Y252+X252+W252+V252+U252+S252+R252+Q252+P252+O252+N252+M252+L252+K252+J252+I252+H252</f>
        <v>0</v>
      </c>
      <c r="AV252" s="321">
        <f t="shared" si="114"/>
        <v>0</v>
      </c>
    </row>
    <row r="253" spans="2:48" s="44" customFormat="1" ht="12.75" customHeight="1" x14ac:dyDescent="0.25">
      <c r="B253" s="345" t="str">
        <f>+'FORMATO COSTEO C3'!C281</f>
        <v>3.2.4.2</v>
      </c>
      <c r="C253" s="346" t="str">
        <f>+'FORMATO COSTEO C3'!B281</f>
        <v>Categoría de gasto</v>
      </c>
      <c r="D253" s="357"/>
      <c r="E253" s="493"/>
      <c r="F253" s="349">
        <f>+'FORMATO COSTEO C3'!G281</f>
        <v>0</v>
      </c>
      <c r="G253" s="350">
        <f>+'FORMATO COSTEO C3'!H281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430">
        <f>AS253+AR253+AQ253+AP253+AO253+AN253+AM253+AL253+AK253+AJ253+AI253+AH253+AF253+AE253+AD253+AC253+AB253+AA253+Z253+Y253+X253+W253+V253+U253+S253+R253+Q253+P253+O253+N253+M253+L253+K253+J253+I253+H253</f>
        <v>0</v>
      </c>
      <c r="AV253" s="321">
        <f t="shared" si="114"/>
        <v>0</v>
      </c>
    </row>
    <row r="254" spans="2:48" s="44" customFormat="1" ht="12.75" customHeight="1" x14ac:dyDescent="0.25">
      <c r="B254" s="345" t="str">
        <f>+'FORMATO COSTEO C3'!C287</f>
        <v>3.2.4.3</v>
      </c>
      <c r="C254" s="346" t="str">
        <f>+'FORMATO COSTEO C3'!B287</f>
        <v>Categoría de gasto</v>
      </c>
      <c r="D254" s="357"/>
      <c r="E254" s="493"/>
      <c r="F254" s="349">
        <f>+'FORMATO COSTEO C3'!G287</f>
        <v>0</v>
      </c>
      <c r="G254" s="350">
        <f>+'FORMATO COSTEO C3'!H287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430">
        <f>AS254+AR254+AQ254+AP254+AO254+AN254+AM254+AL254+AK254+AJ254+AI254+AH254+AF254+AE254+AD254+AC254+AB254+AA254+Z254+Y254+X254+W254+V254+U254+S254+R254+Q254+P254+O254+N254+M254+L254+K254+J254+I254+H254</f>
        <v>0</v>
      </c>
      <c r="AV254" s="321">
        <f t="shared" si="114"/>
        <v>0</v>
      </c>
    </row>
    <row r="255" spans="2:48" s="44" customFormat="1" ht="12.75" customHeight="1" x14ac:dyDescent="0.25">
      <c r="B255" s="345" t="str">
        <f>+'FORMATO COSTEO C3'!C293</f>
        <v>3.2.4.4</v>
      </c>
      <c r="C255" s="346" t="str">
        <f>+'FORMATO COSTEO C3'!B293</f>
        <v>Categoría de gasto</v>
      </c>
      <c r="D255" s="357"/>
      <c r="E255" s="493"/>
      <c r="F255" s="349">
        <f>+'FORMATO COSTEO C3'!G293</f>
        <v>0</v>
      </c>
      <c r="G255" s="350">
        <f>+'FORMATO COSTEO C3'!H293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430">
        <f>AS255+AR255+AQ255+AP255+AO255+AN255+AM255+AL255+AK255+AJ255+AI255+AH255+AF255+AE255+AD255+AC255+AB255+AA255+Z255+Y255+X255+W255+V255+U255+S255+R255+Q255+P255+O255+N255+M255+L255+K255+J255+I255+H255</f>
        <v>0</v>
      </c>
      <c r="AV255" s="321">
        <f t="shared" si="114"/>
        <v>0</v>
      </c>
    </row>
    <row r="256" spans="2:48" s="44" customFormat="1" ht="12.75" customHeight="1" x14ac:dyDescent="0.25">
      <c r="B256" s="345" t="str">
        <f>+'FORMATO COSTEO C3'!C299</f>
        <v>3.2.4.5</v>
      </c>
      <c r="C256" s="346" t="str">
        <f>+'FORMATO COSTEO C3'!B299</f>
        <v>Categoría de gasto</v>
      </c>
      <c r="D256" s="357"/>
      <c r="E256" s="493"/>
      <c r="F256" s="349">
        <f>+'FORMATO COSTEO C3'!G299</f>
        <v>0</v>
      </c>
      <c r="G256" s="350">
        <f>+'FORMATO COSTEO C3'!H299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430">
        <f>AS256+AR256+AQ256+AP256+AO256+AN256+AM256+AL256+AK256+AJ256+AI256+AH256+AF256+AE256+AD256+AC256+AB256+AA256+Z256+Y256+X256+W256+V256+U256+S256+R256+Q256+P256+O256+N256+M256+L256+K256+J256+I256+H256</f>
        <v>0</v>
      </c>
      <c r="AV256" s="321">
        <f t="shared" si="114"/>
        <v>0</v>
      </c>
    </row>
    <row r="257" spans="2:48" s="44" customFormat="1" ht="12.75" customHeight="1" x14ac:dyDescent="0.25">
      <c r="B257" s="335" t="str">
        <f>+'FORMATO COSTEO C3'!C305</f>
        <v>3.2.5</v>
      </c>
      <c r="C257" s="359">
        <f>+'FORMATO COSTEO C3'!B305</f>
        <v>0</v>
      </c>
      <c r="D257" s="480" t="str">
        <f>+'FORMATO COSTEO C3'!D305</f>
        <v>Unidad medida</v>
      </c>
      <c r="E257" s="472">
        <f>+'FORMATO COSTEO C3'!E305</f>
        <v>0</v>
      </c>
      <c r="F257" s="339">
        <f>SUM(F258:F262)</f>
        <v>0</v>
      </c>
      <c r="G257" s="340">
        <f>SUM(G258:G262)</f>
        <v>0</v>
      </c>
      <c r="H257" s="341">
        <f>SUM(H258:H262)</f>
        <v>0</v>
      </c>
      <c r="I257" s="339">
        <f t="shared" ref="I257:AS257" si="143">SUM(I258:I262)</f>
        <v>0</v>
      </c>
      <c r="J257" s="339">
        <f t="shared" si="143"/>
        <v>0</v>
      </c>
      <c r="K257" s="339">
        <f t="shared" si="143"/>
        <v>0</v>
      </c>
      <c r="L257" s="339">
        <f t="shared" si="143"/>
        <v>0</v>
      </c>
      <c r="M257" s="339">
        <f t="shared" si="143"/>
        <v>0</v>
      </c>
      <c r="N257" s="339">
        <f t="shared" si="143"/>
        <v>0</v>
      </c>
      <c r="O257" s="339">
        <f t="shared" si="143"/>
        <v>0</v>
      </c>
      <c r="P257" s="339">
        <f t="shared" si="143"/>
        <v>0</v>
      </c>
      <c r="Q257" s="339">
        <f t="shared" si="143"/>
        <v>0</v>
      </c>
      <c r="R257" s="339">
        <f t="shared" si="143"/>
        <v>0</v>
      </c>
      <c r="S257" s="339">
        <f t="shared" si="143"/>
        <v>0</v>
      </c>
      <c r="T257" s="342">
        <f t="shared" si="143"/>
        <v>0</v>
      </c>
      <c r="U257" s="343">
        <f t="shared" si="143"/>
        <v>0</v>
      </c>
      <c r="V257" s="339">
        <f t="shared" si="143"/>
        <v>0</v>
      </c>
      <c r="W257" s="339">
        <f t="shared" si="143"/>
        <v>0</v>
      </c>
      <c r="X257" s="339">
        <f t="shared" si="143"/>
        <v>0</v>
      </c>
      <c r="Y257" s="339">
        <f t="shared" si="143"/>
        <v>0</v>
      </c>
      <c r="Z257" s="339">
        <f t="shared" si="143"/>
        <v>0</v>
      </c>
      <c r="AA257" s="339">
        <f t="shared" si="143"/>
        <v>0</v>
      </c>
      <c r="AB257" s="339">
        <f t="shared" si="143"/>
        <v>0</v>
      </c>
      <c r="AC257" s="339">
        <f t="shared" si="143"/>
        <v>0</v>
      </c>
      <c r="AD257" s="339">
        <f t="shared" si="143"/>
        <v>0</v>
      </c>
      <c r="AE257" s="339">
        <f t="shared" si="143"/>
        <v>0</v>
      </c>
      <c r="AF257" s="339">
        <f t="shared" si="143"/>
        <v>0</v>
      </c>
      <c r="AG257" s="340">
        <f t="shared" si="143"/>
        <v>0</v>
      </c>
      <c r="AH257" s="341">
        <f t="shared" si="143"/>
        <v>0</v>
      </c>
      <c r="AI257" s="339">
        <f t="shared" si="143"/>
        <v>0</v>
      </c>
      <c r="AJ257" s="339">
        <f t="shared" si="143"/>
        <v>0</v>
      </c>
      <c r="AK257" s="339">
        <f t="shared" si="143"/>
        <v>0</v>
      </c>
      <c r="AL257" s="339">
        <f t="shared" si="143"/>
        <v>0</v>
      </c>
      <c r="AM257" s="339">
        <f t="shared" si="143"/>
        <v>0</v>
      </c>
      <c r="AN257" s="339">
        <f t="shared" si="143"/>
        <v>0</v>
      </c>
      <c r="AO257" s="339">
        <f t="shared" si="143"/>
        <v>0</v>
      </c>
      <c r="AP257" s="339">
        <f t="shared" si="143"/>
        <v>0</v>
      </c>
      <c r="AQ257" s="339">
        <f t="shared" si="143"/>
        <v>0</v>
      </c>
      <c r="AR257" s="339">
        <f t="shared" si="143"/>
        <v>0</v>
      </c>
      <c r="AS257" s="339">
        <f t="shared" si="143"/>
        <v>0</v>
      </c>
      <c r="AT257" s="342">
        <f>SUM(AT258:AT262)</f>
        <v>0</v>
      </c>
      <c r="AU257" s="344">
        <f>SUM(AU258:AU262)</f>
        <v>0</v>
      </c>
      <c r="AV257" s="321">
        <f t="shared" si="114"/>
        <v>0</v>
      </c>
    </row>
    <row r="258" spans="2:48" s="44" customFormat="1" ht="12.75" customHeight="1" x14ac:dyDescent="0.25">
      <c r="B258" s="345" t="str">
        <f>+'FORMATO COSTEO C3'!C307</f>
        <v>3.2.5.1</v>
      </c>
      <c r="C258" s="346" t="str">
        <f>+'FORMATO COSTEO C3'!B307</f>
        <v>Categoría de gasto</v>
      </c>
      <c r="D258" s="357"/>
      <c r="E258" s="493"/>
      <c r="F258" s="349">
        <f>+'FORMATO COSTEO C3'!G307</f>
        <v>0</v>
      </c>
      <c r="G258" s="350">
        <f>+'FORMATO COSTEO C3'!H307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430">
        <f>AS258+AR258+AQ258+AP258+AO258+AN258+AM258+AL258+AK258+AJ258+AI258+AH258+AF258+AE258+AD258+AC258+AB258+AA258+Z258+Y258+X258+W258+V258+U258+S258+R258+Q258+P258+O258+N258+M258+L258+K258+J258+I258+H258</f>
        <v>0</v>
      </c>
      <c r="AV258" s="321">
        <f t="shared" si="114"/>
        <v>0</v>
      </c>
    </row>
    <row r="259" spans="2:48" s="44" customFormat="1" ht="12.75" customHeight="1" x14ac:dyDescent="0.25">
      <c r="B259" s="345" t="str">
        <f>+'FORMATO COSTEO C3'!C313</f>
        <v>3.2.5.2</v>
      </c>
      <c r="C259" s="346" t="str">
        <f>+'FORMATO COSTEO C3'!B313</f>
        <v>Categoría de gasto</v>
      </c>
      <c r="D259" s="357"/>
      <c r="E259" s="493"/>
      <c r="F259" s="349">
        <f>+'FORMATO COSTEO C3'!G313</f>
        <v>0</v>
      </c>
      <c r="G259" s="350">
        <f>+'FORMATO COSTEO C3'!H313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430">
        <f>AS259+AR259+AQ259+AP259+AO259+AN259+AM259+AL259+AK259+AJ259+AI259+AH259+AF259+AE259+AD259+AC259+AB259+AA259+Z259+Y259+X259+W259+V259+U259+S259+R259+Q259+P259+O259+N259+M259+L259+K259+J259+I259+H259</f>
        <v>0</v>
      </c>
      <c r="AV259" s="321">
        <f t="shared" si="114"/>
        <v>0</v>
      </c>
    </row>
    <row r="260" spans="2:48" s="44" customFormat="1" ht="12.75" customHeight="1" x14ac:dyDescent="0.25">
      <c r="B260" s="345" t="str">
        <f>+'FORMATO COSTEO C3'!C319</f>
        <v>3.2.5.3</v>
      </c>
      <c r="C260" s="346" t="str">
        <f>+'FORMATO COSTEO C3'!B319</f>
        <v>Categoría de gasto</v>
      </c>
      <c r="D260" s="357"/>
      <c r="E260" s="493"/>
      <c r="F260" s="349">
        <f>+'FORMATO COSTEO C3'!G319</f>
        <v>0</v>
      </c>
      <c r="G260" s="350">
        <f>+'FORMATO COSTEO C3'!H319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430">
        <f>AS260+AR260+AQ260+AP260+AO260+AN260+AM260+AL260+AK260+AJ260+AI260+AH260+AF260+AE260+AD260+AC260+AB260+AA260+Z260+Y260+X260+W260+V260+U260+S260+R260+Q260+P260+O260+N260+M260+L260+K260+J260+I260+H260</f>
        <v>0</v>
      </c>
      <c r="AV260" s="321">
        <f t="shared" si="114"/>
        <v>0</v>
      </c>
    </row>
    <row r="261" spans="2:48" s="44" customFormat="1" ht="12.75" customHeight="1" x14ac:dyDescent="0.25">
      <c r="B261" s="345" t="str">
        <f>+'FORMATO COSTEO C3'!C325</f>
        <v>3.2.5.4</v>
      </c>
      <c r="C261" s="346" t="str">
        <f>+'FORMATO COSTEO C3'!B325</f>
        <v>Categoría de gasto</v>
      </c>
      <c r="D261" s="357"/>
      <c r="E261" s="493"/>
      <c r="F261" s="349">
        <f>+'FORMATO COSTEO C3'!G325</f>
        <v>0</v>
      </c>
      <c r="G261" s="350">
        <f>+'FORMATO COSTEO C3'!H325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430">
        <f>AS261+AR261+AQ261+AP261+AO261+AN261+AM261+AL261+AK261+AJ261+AI261+AH261+AF261+AE261+AD261+AC261+AB261+AA261+Z261+Y261+X261+W261+V261+U261+S261+R261+Q261+P261+O261+N261+M261+L261+K261+J261+I261+H261</f>
        <v>0</v>
      </c>
      <c r="AV261" s="321">
        <f t="shared" si="114"/>
        <v>0</v>
      </c>
    </row>
    <row r="262" spans="2:48" s="44" customFormat="1" ht="12.75" customHeight="1" x14ac:dyDescent="0.25">
      <c r="B262" s="345" t="str">
        <f>+'FORMATO COSTEO C3'!C331</f>
        <v>3.2.5.5</v>
      </c>
      <c r="C262" s="346" t="str">
        <f>+'FORMATO COSTEO C3'!B331</f>
        <v>Categoría de gasto</v>
      </c>
      <c r="D262" s="357"/>
      <c r="E262" s="493"/>
      <c r="F262" s="349">
        <f>+'FORMATO COSTEO C3'!G331</f>
        <v>0</v>
      </c>
      <c r="G262" s="350">
        <f>+'FORMATO COSTEO C3'!H331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430">
        <f>AS262+AR262+AQ262+AP262+AO262+AN262+AM262+AL262+AK262+AJ262+AI262+AH262+AF262+AE262+AD262+AC262+AB262+AA262+Z262+Y262+X262+W262+V262+U262+S262+R262+Q262+P262+O262+N262+M262+L262+K262+J262+I262+H262</f>
        <v>0</v>
      </c>
      <c r="AV262" s="321">
        <f t="shared" si="114"/>
        <v>0</v>
      </c>
    </row>
    <row r="263" spans="2:48" s="44" customFormat="1" ht="12.75" customHeight="1" x14ac:dyDescent="0.25">
      <c r="B263" s="360">
        <f>+'FORMATO COSTEO C3'!C338</f>
        <v>3.3</v>
      </c>
      <c r="C263" s="368">
        <f>+'FORMATO COSTEO C3'!D338</f>
        <v>0</v>
      </c>
      <c r="D263" s="326"/>
      <c r="E263" s="471"/>
      <c r="F263" s="328">
        <f>+F264+F270+F276+F282+F288</f>
        <v>0</v>
      </c>
      <c r="G263" s="329">
        <f>+G264+G270+G276+G282+G288</f>
        <v>0</v>
      </c>
      <c r="H263" s="330">
        <f>+H264+H270+H276+H282+H288</f>
        <v>0</v>
      </c>
      <c r="I263" s="328">
        <f t="shared" ref="I263:AS263" si="144">+I264+I270+I276+I282+I288</f>
        <v>0</v>
      </c>
      <c r="J263" s="328">
        <f t="shared" si="144"/>
        <v>0</v>
      </c>
      <c r="K263" s="328">
        <f t="shared" si="144"/>
        <v>0</v>
      </c>
      <c r="L263" s="328">
        <f t="shared" si="144"/>
        <v>0</v>
      </c>
      <c r="M263" s="328">
        <f t="shared" si="144"/>
        <v>0</v>
      </c>
      <c r="N263" s="328">
        <f t="shared" si="144"/>
        <v>0</v>
      </c>
      <c r="O263" s="328">
        <f t="shared" si="144"/>
        <v>0</v>
      </c>
      <c r="P263" s="328">
        <f t="shared" si="144"/>
        <v>0</v>
      </c>
      <c r="Q263" s="328">
        <f t="shared" si="144"/>
        <v>0</v>
      </c>
      <c r="R263" s="328">
        <f t="shared" si="144"/>
        <v>0</v>
      </c>
      <c r="S263" s="328">
        <f t="shared" si="144"/>
        <v>0</v>
      </c>
      <c r="T263" s="331">
        <f>+T264+T270+T276+T282+T288</f>
        <v>0</v>
      </c>
      <c r="U263" s="332">
        <f t="shared" si="144"/>
        <v>0</v>
      </c>
      <c r="V263" s="328">
        <f t="shared" si="144"/>
        <v>0</v>
      </c>
      <c r="W263" s="328">
        <f t="shared" si="144"/>
        <v>0</v>
      </c>
      <c r="X263" s="328">
        <f t="shared" si="144"/>
        <v>0</v>
      </c>
      <c r="Y263" s="328">
        <f t="shared" si="144"/>
        <v>0</v>
      </c>
      <c r="Z263" s="328">
        <f t="shared" si="144"/>
        <v>0</v>
      </c>
      <c r="AA263" s="328">
        <f t="shared" si="144"/>
        <v>0</v>
      </c>
      <c r="AB263" s="328">
        <f t="shared" si="144"/>
        <v>0</v>
      </c>
      <c r="AC263" s="328">
        <f t="shared" si="144"/>
        <v>0</v>
      </c>
      <c r="AD263" s="328">
        <f t="shared" si="144"/>
        <v>0</v>
      </c>
      <c r="AE263" s="328">
        <f t="shared" si="144"/>
        <v>0</v>
      </c>
      <c r="AF263" s="328">
        <f t="shared" si="144"/>
        <v>0</v>
      </c>
      <c r="AG263" s="329">
        <f>+AG264+AG270+AG276+AG282+AG288</f>
        <v>0</v>
      </c>
      <c r="AH263" s="330">
        <f t="shared" si="144"/>
        <v>0</v>
      </c>
      <c r="AI263" s="328">
        <f t="shared" si="144"/>
        <v>0</v>
      </c>
      <c r="AJ263" s="328">
        <f t="shared" si="144"/>
        <v>0</v>
      </c>
      <c r="AK263" s="328">
        <f t="shared" si="144"/>
        <v>0</v>
      </c>
      <c r="AL263" s="328">
        <f t="shared" si="144"/>
        <v>0</v>
      </c>
      <c r="AM263" s="328">
        <f t="shared" si="144"/>
        <v>0</v>
      </c>
      <c r="AN263" s="328">
        <f t="shared" si="144"/>
        <v>0</v>
      </c>
      <c r="AO263" s="328">
        <f t="shared" si="144"/>
        <v>0</v>
      </c>
      <c r="AP263" s="328">
        <f t="shared" si="144"/>
        <v>0</v>
      </c>
      <c r="AQ263" s="328">
        <f t="shared" si="144"/>
        <v>0</v>
      </c>
      <c r="AR263" s="328">
        <f t="shared" si="144"/>
        <v>0</v>
      </c>
      <c r="AS263" s="328">
        <f t="shared" si="144"/>
        <v>0</v>
      </c>
      <c r="AT263" s="331">
        <f>+AT264+AT270+AT276+AT282+AT288</f>
        <v>0</v>
      </c>
      <c r="AU263" s="333">
        <f>+AU264+AU270+AU276+AU282+AU288</f>
        <v>0</v>
      </c>
      <c r="AV263" s="321">
        <f t="shared" si="114"/>
        <v>0</v>
      </c>
    </row>
    <row r="264" spans="2:48" s="44" customFormat="1" ht="12.75" customHeight="1" x14ac:dyDescent="0.25">
      <c r="B264" s="335" t="str">
        <f>+'FORMATO COSTEO C3'!C339</f>
        <v>3.3.1</v>
      </c>
      <c r="C264" s="359">
        <f>+'FORMATO COSTEO C3'!B339</f>
        <v>0</v>
      </c>
      <c r="D264" s="480" t="str">
        <f>+'FORMATO COSTEO C3'!D339</f>
        <v>Unidad medida</v>
      </c>
      <c r="E264" s="472">
        <f>+'FORMATO COSTEO C3'!E339</f>
        <v>0</v>
      </c>
      <c r="F264" s="339">
        <f>SUM(F265:F269)</f>
        <v>0</v>
      </c>
      <c r="G264" s="340">
        <f>SUM(G265:G269)</f>
        <v>0</v>
      </c>
      <c r="H264" s="341">
        <f>SUM(H265:H269)</f>
        <v>0</v>
      </c>
      <c r="I264" s="339">
        <f t="shared" ref="I264:AS264" si="145">SUM(I265:I269)</f>
        <v>0</v>
      </c>
      <c r="J264" s="339">
        <f t="shared" si="145"/>
        <v>0</v>
      </c>
      <c r="K264" s="339">
        <f t="shared" si="145"/>
        <v>0</v>
      </c>
      <c r="L264" s="339">
        <f t="shared" si="145"/>
        <v>0</v>
      </c>
      <c r="M264" s="339">
        <f t="shared" si="145"/>
        <v>0</v>
      </c>
      <c r="N264" s="339">
        <f t="shared" si="145"/>
        <v>0</v>
      </c>
      <c r="O264" s="339">
        <f t="shared" si="145"/>
        <v>0</v>
      </c>
      <c r="P264" s="339">
        <f t="shared" si="145"/>
        <v>0</v>
      </c>
      <c r="Q264" s="339">
        <f t="shared" si="145"/>
        <v>0</v>
      </c>
      <c r="R264" s="339">
        <f t="shared" si="145"/>
        <v>0</v>
      </c>
      <c r="S264" s="339">
        <f t="shared" si="145"/>
        <v>0</v>
      </c>
      <c r="T264" s="342">
        <f t="shared" si="145"/>
        <v>0</v>
      </c>
      <c r="U264" s="343">
        <f t="shared" si="145"/>
        <v>0</v>
      </c>
      <c r="V264" s="339">
        <f t="shared" si="145"/>
        <v>0</v>
      </c>
      <c r="W264" s="339">
        <f t="shared" si="145"/>
        <v>0</v>
      </c>
      <c r="X264" s="339">
        <f t="shared" si="145"/>
        <v>0</v>
      </c>
      <c r="Y264" s="339">
        <f t="shared" si="145"/>
        <v>0</v>
      </c>
      <c r="Z264" s="339">
        <f t="shared" si="145"/>
        <v>0</v>
      </c>
      <c r="AA264" s="339">
        <f t="shared" si="145"/>
        <v>0</v>
      </c>
      <c r="AB264" s="339">
        <f t="shared" si="145"/>
        <v>0</v>
      </c>
      <c r="AC264" s="339">
        <f t="shared" si="145"/>
        <v>0</v>
      </c>
      <c r="AD264" s="339">
        <f t="shared" si="145"/>
        <v>0</v>
      </c>
      <c r="AE264" s="339">
        <f t="shared" si="145"/>
        <v>0</v>
      </c>
      <c r="AF264" s="339">
        <f t="shared" si="145"/>
        <v>0</v>
      </c>
      <c r="AG264" s="340">
        <f t="shared" si="145"/>
        <v>0</v>
      </c>
      <c r="AH264" s="341">
        <f t="shared" si="145"/>
        <v>0</v>
      </c>
      <c r="AI264" s="339">
        <f t="shared" si="145"/>
        <v>0</v>
      </c>
      <c r="AJ264" s="339">
        <f t="shared" si="145"/>
        <v>0</v>
      </c>
      <c r="AK264" s="339">
        <f t="shared" si="145"/>
        <v>0</v>
      </c>
      <c r="AL264" s="339">
        <f t="shared" si="145"/>
        <v>0</v>
      </c>
      <c r="AM264" s="339">
        <f t="shared" si="145"/>
        <v>0</v>
      </c>
      <c r="AN264" s="339">
        <f t="shared" si="145"/>
        <v>0</v>
      </c>
      <c r="AO264" s="339">
        <f t="shared" si="145"/>
        <v>0</v>
      </c>
      <c r="AP264" s="339">
        <f t="shared" si="145"/>
        <v>0</v>
      </c>
      <c r="AQ264" s="339">
        <f t="shared" si="145"/>
        <v>0</v>
      </c>
      <c r="AR264" s="339">
        <f t="shared" si="145"/>
        <v>0</v>
      </c>
      <c r="AS264" s="339">
        <f t="shared" si="145"/>
        <v>0</v>
      </c>
      <c r="AT264" s="342">
        <f>SUM(AT265:AT269)</f>
        <v>0</v>
      </c>
      <c r="AU264" s="344">
        <f>SUM(AU265:AU269)</f>
        <v>0</v>
      </c>
      <c r="AV264" s="321">
        <f t="shared" si="114"/>
        <v>0</v>
      </c>
    </row>
    <row r="265" spans="2:48" s="44" customFormat="1" ht="12.75" customHeight="1" x14ac:dyDescent="0.25">
      <c r="B265" s="345" t="str">
        <f>+'FORMATO COSTEO C3'!C341</f>
        <v>3.3.1.1</v>
      </c>
      <c r="C265" s="346" t="str">
        <f>+'FORMATO COSTEO C3'!B341</f>
        <v>Categoría de gasto</v>
      </c>
      <c r="D265" s="347"/>
      <c r="E265" s="492"/>
      <c r="F265" s="349">
        <f>+'FORMATO COSTEO C3'!G341</f>
        <v>0</v>
      </c>
      <c r="G265" s="350">
        <f>+'FORMATO COSTEO C3'!H341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430">
        <f>AS265+AR265+AQ265+AP265+AO265+AN265+AM265+AL265+AK265+AJ265+AI265+AH265+AF265+AE265+AD265+AC265+AB265+AA265+Z265+Y265+X265+W265+V265+U265+S265+R265+Q265+P265+O265+N265+M265+L265+K265+J265+I265+H265</f>
        <v>0</v>
      </c>
      <c r="AV265" s="321">
        <f t="shared" si="114"/>
        <v>0</v>
      </c>
    </row>
    <row r="266" spans="2:48" s="44" customFormat="1" ht="12.75" customHeight="1" x14ac:dyDescent="0.25">
      <c r="B266" s="345" t="str">
        <f>+'FORMATO COSTEO C3'!C347</f>
        <v>3.3.1.2</v>
      </c>
      <c r="C266" s="346" t="str">
        <f>+'FORMATO COSTEO C3'!B347</f>
        <v>Categoría de gasto</v>
      </c>
      <c r="D266" s="347"/>
      <c r="E266" s="492"/>
      <c r="F266" s="349">
        <f>+'FORMATO COSTEO C3'!G347</f>
        <v>0</v>
      </c>
      <c r="G266" s="350">
        <f>+'FORMATO COSTEO C3'!H347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430">
        <f>AS266+AR266+AQ266+AP266+AO266+AN266+AM266+AL266+AK266+AJ266+AI266+AH266+AF266+AE266+AD266+AC266+AB266+AA266+Z266+Y266+X266+W266+V266+U266+S266+R266+Q266+P266+O266+N266+M266+L266+K266+J266+I266+H266</f>
        <v>0</v>
      </c>
      <c r="AV266" s="321">
        <f t="shared" si="114"/>
        <v>0</v>
      </c>
    </row>
    <row r="267" spans="2:48" s="44" customFormat="1" ht="12.75" customHeight="1" x14ac:dyDescent="0.25">
      <c r="B267" s="345" t="str">
        <f>+'FORMATO COSTEO C3'!C353</f>
        <v>3.3.1.3</v>
      </c>
      <c r="C267" s="346" t="str">
        <f>+'FORMATO COSTEO C3'!B353</f>
        <v>Categoría de gasto</v>
      </c>
      <c r="D267" s="347"/>
      <c r="E267" s="492"/>
      <c r="F267" s="349">
        <f>+'FORMATO COSTEO C3'!G353</f>
        <v>0</v>
      </c>
      <c r="G267" s="350">
        <f>+'FORMATO COSTEO C3'!H353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430">
        <f>AS267+AR267+AQ267+AP267+AO267+AN267+AM267+AL267+AK267+AJ267+AI267+AH267+AF267+AE267+AD267+AC267+AB267+AA267+Z267+Y267+X267+W267+V267+U267+S267+R267+Q267+P267+O267+N267+M267+L267+K267+J267+I267+H267</f>
        <v>0</v>
      </c>
      <c r="AV267" s="321">
        <f t="shared" si="114"/>
        <v>0</v>
      </c>
    </row>
    <row r="268" spans="2:48" s="44" customFormat="1" ht="12.75" customHeight="1" x14ac:dyDescent="0.25">
      <c r="B268" s="345" t="str">
        <f>+'FORMATO COSTEO C3'!C359</f>
        <v>3.3.1.4</v>
      </c>
      <c r="C268" s="346" t="str">
        <f>+'FORMATO COSTEO C3'!B359</f>
        <v>Categoría de gasto</v>
      </c>
      <c r="D268" s="347"/>
      <c r="E268" s="492"/>
      <c r="F268" s="349">
        <f>+'FORMATO COSTEO C3'!G359</f>
        <v>0</v>
      </c>
      <c r="G268" s="350">
        <f>+'FORMATO COSTEO C3'!H359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430">
        <f>AS268+AR268+AQ268+AP268+AO268+AN268+AM268+AL268+AK268+AJ268+AI268+AH268+AF268+AE268+AD268+AC268+AB268+AA268+Z268+Y268+X268+W268+V268+U268+S268+R268+Q268+P268+O268+N268+M268+L268+K268+J268+I268+H268</f>
        <v>0</v>
      </c>
      <c r="AV268" s="321">
        <f t="shared" ref="AV268:AV331" si="146">+G268-AU268</f>
        <v>0</v>
      </c>
    </row>
    <row r="269" spans="2:48" s="44" customFormat="1" ht="12.75" customHeight="1" x14ac:dyDescent="0.25">
      <c r="B269" s="345" t="str">
        <f>+'FORMATO COSTEO C3'!C365</f>
        <v>3.3.1.5</v>
      </c>
      <c r="C269" s="346" t="str">
        <f>+'FORMATO COSTEO C3'!B365</f>
        <v>Categoría de gasto</v>
      </c>
      <c r="D269" s="347"/>
      <c r="E269" s="492"/>
      <c r="F269" s="349">
        <f>+'FORMATO COSTEO C3'!G365</f>
        <v>0</v>
      </c>
      <c r="G269" s="350">
        <f>+'FORMATO COSTEO C3'!H365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430">
        <f>AS269+AR269+AQ269+AP269+AO269+AN269+AM269+AL269+AK269+AJ269+AI269+AH269+AF269+AE269+AD269+AC269+AB269+AA269+Z269+Y269+X269+W269+V269+U269+S269+R269+Q269+P269+O269+N269+M269+L269+K269+J269+I269+H269</f>
        <v>0</v>
      </c>
      <c r="AV269" s="321">
        <f t="shared" si="146"/>
        <v>0</v>
      </c>
    </row>
    <row r="270" spans="2:48" s="44" customFormat="1" ht="12.75" customHeight="1" x14ac:dyDescent="0.25">
      <c r="B270" s="335" t="str">
        <f>+'FORMATO COSTEO C3'!C371</f>
        <v>3.3.2</v>
      </c>
      <c r="C270" s="359">
        <f>+'FORMATO COSTEO C3'!B371</f>
        <v>0</v>
      </c>
      <c r="D270" s="480" t="str">
        <f>+'FORMATO COSTEO C3'!D371</f>
        <v>Unidad medida</v>
      </c>
      <c r="E270" s="472">
        <f>+'FORMATO COSTEO C3'!E371</f>
        <v>0</v>
      </c>
      <c r="F270" s="339">
        <f>SUM(F271:F275)</f>
        <v>0</v>
      </c>
      <c r="G270" s="340">
        <f>SUM(G271:G275)</f>
        <v>0</v>
      </c>
      <c r="H270" s="341">
        <f>SUM(H271:H275)</f>
        <v>0</v>
      </c>
      <c r="I270" s="339">
        <f t="shared" ref="I270:AS270" si="147">SUM(I271:I275)</f>
        <v>0</v>
      </c>
      <c r="J270" s="339">
        <f t="shared" si="147"/>
        <v>0</v>
      </c>
      <c r="K270" s="339">
        <f t="shared" si="147"/>
        <v>0</v>
      </c>
      <c r="L270" s="339">
        <f t="shared" si="147"/>
        <v>0</v>
      </c>
      <c r="M270" s="339">
        <f t="shared" si="147"/>
        <v>0</v>
      </c>
      <c r="N270" s="339">
        <f t="shared" si="147"/>
        <v>0</v>
      </c>
      <c r="O270" s="339">
        <f t="shared" si="147"/>
        <v>0</v>
      </c>
      <c r="P270" s="339">
        <f t="shared" si="147"/>
        <v>0</v>
      </c>
      <c r="Q270" s="339">
        <f t="shared" si="147"/>
        <v>0</v>
      </c>
      <c r="R270" s="339">
        <f t="shared" si="147"/>
        <v>0</v>
      </c>
      <c r="S270" s="339">
        <f t="shared" si="147"/>
        <v>0</v>
      </c>
      <c r="T270" s="342">
        <f t="shared" si="147"/>
        <v>0</v>
      </c>
      <c r="U270" s="343">
        <f t="shared" si="147"/>
        <v>0</v>
      </c>
      <c r="V270" s="339">
        <f t="shared" si="147"/>
        <v>0</v>
      </c>
      <c r="W270" s="339">
        <f t="shared" si="147"/>
        <v>0</v>
      </c>
      <c r="X270" s="339">
        <f t="shared" si="147"/>
        <v>0</v>
      </c>
      <c r="Y270" s="339">
        <f t="shared" si="147"/>
        <v>0</v>
      </c>
      <c r="Z270" s="339">
        <f t="shared" si="147"/>
        <v>0</v>
      </c>
      <c r="AA270" s="339">
        <f t="shared" si="147"/>
        <v>0</v>
      </c>
      <c r="AB270" s="339">
        <f t="shared" si="147"/>
        <v>0</v>
      </c>
      <c r="AC270" s="339">
        <f t="shared" si="147"/>
        <v>0</v>
      </c>
      <c r="AD270" s="339">
        <f t="shared" si="147"/>
        <v>0</v>
      </c>
      <c r="AE270" s="339">
        <f t="shared" si="147"/>
        <v>0</v>
      </c>
      <c r="AF270" s="339">
        <f t="shared" si="147"/>
        <v>0</v>
      </c>
      <c r="AG270" s="340">
        <f t="shared" si="147"/>
        <v>0</v>
      </c>
      <c r="AH270" s="341">
        <f t="shared" si="147"/>
        <v>0</v>
      </c>
      <c r="AI270" s="339">
        <f t="shared" si="147"/>
        <v>0</v>
      </c>
      <c r="AJ270" s="339">
        <f t="shared" si="147"/>
        <v>0</v>
      </c>
      <c r="AK270" s="339">
        <f t="shared" si="147"/>
        <v>0</v>
      </c>
      <c r="AL270" s="339">
        <f t="shared" si="147"/>
        <v>0</v>
      </c>
      <c r="AM270" s="339">
        <f t="shared" si="147"/>
        <v>0</v>
      </c>
      <c r="AN270" s="339">
        <f t="shared" si="147"/>
        <v>0</v>
      </c>
      <c r="AO270" s="339">
        <f t="shared" si="147"/>
        <v>0</v>
      </c>
      <c r="AP270" s="339">
        <f t="shared" si="147"/>
        <v>0</v>
      </c>
      <c r="AQ270" s="339">
        <f t="shared" si="147"/>
        <v>0</v>
      </c>
      <c r="AR270" s="339">
        <f t="shared" si="147"/>
        <v>0</v>
      </c>
      <c r="AS270" s="339">
        <f t="shared" si="147"/>
        <v>0</v>
      </c>
      <c r="AT270" s="342">
        <f>SUM(AT271:AT275)</f>
        <v>0</v>
      </c>
      <c r="AU270" s="344">
        <f>SUM(AU271:AU275)</f>
        <v>0</v>
      </c>
      <c r="AV270" s="321">
        <f t="shared" si="146"/>
        <v>0</v>
      </c>
    </row>
    <row r="271" spans="2:48" s="44" customFormat="1" ht="12.75" customHeight="1" x14ac:dyDescent="0.25">
      <c r="B271" s="345" t="str">
        <f>+'FORMATO COSTEO C3'!C373</f>
        <v>3.3.2.1</v>
      </c>
      <c r="C271" s="346" t="str">
        <f>+'FORMATO COSTEO C3'!B373</f>
        <v>Categoría de gasto</v>
      </c>
      <c r="D271" s="357"/>
      <c r="E271" s="493"/>
      <c r="F271" s="349">
        <f>+'FORMATO COSTEO C3'!G373</f>
        <v>0</v>
      </c>
      <c r="G271" s="350">
        <f>+'FORMATO COSTEO C3'!H373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430">
        <f>AS271+AR271+AQ271+AP271+AO271+AN271+AM271+AL271+AK271+AJ271+AI271+AH271+AF271+AE271+AD271+AC271+AB271+AA271+Z271+Y271+X271+W271+V271+U271+S271+R271+Q271+P271+O271+N271+M271+L271+K271+J271+I271+H271</f>
        <v>0</v>
      </c>
      <c r="AV271" s="321">
        <f t="shared" si="146"/>
        <v>0</v>
      </c>
    </row>
    <row r="272" spans="2:48" s="44" customFormat="1" ht="12.75" customHeight="1" x14ac:dyDescent="0.25">
      <c r="B272" s="345" t="str">
        <f>+'FORMATO COSTEO C3'!C379</f>
        <v>3.3.2.2</v>
      </c>
      <c r="C272" s="346" t="str">
        <f>+'FORMATO COSTEO C3'!B379</f>
        <v>Categoría de gasto</v>
      </c>
      <c r="D272" s="357"/>
      <c r="E272" s="493"/>
      <c r="F272" s="349">
        <f>+'FORMATO COSTEO C3'!G379</f>
        <v>0</v>
      </c>
      <c r="G272" s="350">
        <f>+'FORMATO COSTEO C3'!H379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430">
        <f>AS272+AR272+AQ272+AP272+AO272+AN272+AM272+AL272+AK272+AJ272+AI272+AH272+AF272+AE272+AD272+AC272+AB272+AA272+Z272+Y272+X272+W272+V272+U272+S272+R272+Q272+P272+O272+N272+M272+L272+K272+J272+I272+H272</f>
        <v>0</v>
      </c>
      <c r="AV272" s="321">
        <f t="shared" si="146"/>
        <v>0</v>
      </c>
    </row>
    <row r="273" spans="2:48" s="44" customFormat="1" ht="12.75" customHeight="1" x14ac:dyDescent="0.25">
      <c r="B273" s="345" t="str">
        <f>+'FORMATO COSTEO C3'!C385</f>
        <v>3.3.2.3</v>
      </c>
      <c r="C273" s="346" t="str">
        <f>+'FORMATO COSTEO C3'!B385</f>
        <v>Categoría de gasto</v>
      </c>
      <c r="D273" s="357"/>
      <c r="E273" s="493"/>
      <c r="F273" s="349">
        <f>+'FORMATO COSTEO C3'!G385</f>
        <v>0</v>
      </c>
      <c r="G273" s="350">
        <f>+'FORMATO COSTEO C3'!H385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430">
        <f>AS273+AR273+AQ273+AP273+AO273+AN273+AM273+AL273+AK273+AJ273+AI273+AH273+AF273+AE273+AD273+AC273+AB273+AA273+Z273+Y273+X273+W273+V273+U273+S273+R273+Q273+P273+O273+N273+M273+L273+K273+J273+I273+H273</f>
        <v>0</v>
      </c>
      <c r="AV273" s="321">
        <f t="shared" si="146"/>
        <v>0</v>
      </c>
    </row>
    <row r="274" spans="2:48" s="44" customFormat="1" ht="12.75" customHeight="1" x14ac:dyDescent="0.25">
      <c r="B274" s="345" t="str">
        <f>+'FORMATO COSTEO C3'!C391</f>
        <v>3.3.2.4</v>
      </c>
      <c r="C274" s="346" t="str">
        <f>+'FORMATO COSTEO C3'!B391</f>
        <v>Categoría de gasto</v>
      </c>
      <c r="D274" s="357"/>
      <c r="E274" s="493"/>
      <c r="F274" s="349">
        <f>+'FORMATO COSTEO C3'!G391</f>
        <v>0</v>
      </c>
      <c r="G274" s="350">
        <f>+'FORMATO COSTEO C3'!H391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430">
        <f>AS274+AR274+AQ274+AP274+AO274+AN274+AM274+AL274+AK274+AJ274+AI274+AH274+AF274+AE274+AD274+AC274+AB274+AA274+Z274+Y274+X274+W274+V274+U274+S274+R274+Q274+P274+O274+N274+M274+L274+K274+J274+I274+H274</f>
        <v>0</v>
      </c>
      <c r="AV274" s="321">
        <f t="shared" si="146"/>
        <v>0</v>
      </c>
    </row>
    <row r="275" spans="2:48" s="44" customFormat="1" ht="12.75" customHeight="1" x14ac:dyDescent="0.25">
      <c r="B275" s="345" t="str">
        <f>+'FORMATO COSTEO C3'!C397</f>
        <v>3.3.2.5</v>
      </c>
      <c r="C275" s="346" t="str">
        <f>+'FORMATO COSTEO C3'!B397</f>
        <v>Categoría de gasto</v>
      </c>
      <c r="D275" s="357"/>
      <c r="E275" s="493"/>
      <c r="F275" s="349">
        <f>+'FORMATO COSTEO C3'!G397</f>
        <v>0</v>
      </c>
      <c r="G275" s="350">
        <f>+'FORMATO COSTEO C3'!H397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430">
        <f>AS275+AR275+AQ275+AP275+AO275+AN275+AM275+AL275+AK275+AJ275+AI275+AH275+AF275+AE275+AD275+AC275+AB275+AA275+Z275+Y275+X275+W275+V275+U275+S275+R275+Q275+P275+O275+N275+M275+L275+K275+J275+I275+H275</f>
        <v>0</v>
      </c>
      <c r="AV275" s="321">
        <f t="shared" si="146"/>
        <v>0</v>
      </c>
    </row>
    <row r="276" spans="2:48" s="44" customFormat="1" ht="12.75" customHeight="1" x14ac:dyDescent="0.25">
      <c r="B276" s="335" t="str">
        <f>+'FORMATO COSTEO C3'!C403</f>
        <v>3.3.3</v>
      </c>
      <c r="C276" s="359">
        <f>+'FORMATO COSTEO C3'!B403</f>
        <v>0</v>
      </c>
      <c r="D276" s="480" t="str">
        <f>+'FORMATO COSTEO C3'!D403</f>
        <v>Unidad medida</v>
      </c>
      <c r="E276" s="472">
        <f>+'FORMATO COSTEO C3'!E403</f>
        <v>0</v>
      </c>
      <c r="F276" s="339">
        <f>SUM(F277:F281)</f>
        <v>0</v>
      </c>
      <c r="G276" s="340">
        <f>SUM(G277:G281)</f>
        <v>0</v>
      </c>
      <c r="H276" s="341">
        <f>SUM(H277:H281)</f>
        <v>0</v>
      </c>
      <c r="I276" s="339">
        <f t="shared" ref="I276:AS276" si="148">SUM(I277:I281)</f>
        <v>0</v>
      </c>
      <c r="J276" s="339">
        <f t="shared" si="148"/>
        <v>0</v>
      </c>
      <c r="K276" s="339">
        <f t="shared" si="148"/>
        <v>0</v>
      </c>
      <c r="L276" s="339">
        <f t="shared" si="148"/>
        <v>0</v>
      </c>
      <c r="M276" s="339">
        <f t="shared" si="148"/>
        <v>0</v>
      </c>
      <c r="N276" s="339">
        <f t="shared" si="148"/>
        <v>0</v>
      </c>
      <c r="O276" s="339">
        <f t="shared" si="148"/>
        <v>0</v>
      </c>
      <c r="P276" s="339">
        <f t="shared" si="148"/>
        <v>0</v>
      </c>
      <c r="Q276" s="339">
        <f t="shared" si="148"/>
        <v>0</v>
      </c>
      <c r="R276" s="339">
        <f t="shared" si="148"/>
        <v>0</v>
      </c>
      <c r="S276" s="339">
        <f t="shared" si="148"/>
        <v>0</v>
      </c>
      <c r="T276" s="342">
        <f t="shared" si="148"/>
        <v>0</v>
      </c>
      <c r="U276" s="343">
        <f t="shared" si="148"/>
        <v>0</v>
      </c>
      <c r="V276" s="339">
        <f t="shared" si="148"/>
        <v>0</v>
      </c>
      <c r="W276" s="339">
        <f t="shared" si="148"/>
        <v>0</v>
      </c>
      <c r="X276" s="339">
        <f t="shared" si="148"/>
        <v>0</v>
      </c>
      <c r="Y276" s="339">
        <f t="shared" si="148"/>
        <v>0</v>
      </c>
      <c r="Z276" s="339">
        <f t="shared" si="148"/>
        <v>0</v>
      </c>
      <c r="AA276" s="339">
        <f t="shared" si="148"/>
        <v>0</v>
      </c>
      <c r="AB276" s="339">
        <f t="shared" si="148"/>
        <v>0</v>
      </c>
      <c r="AC276" s="339">
        <f t="shared" si="148"/>
        <v>0</v>
      </c>
      <c r="AD276" s="339">
        <f t="shared" si="148"/>
        <v>0</v>
      </c>
      <c r="AE276" s="339">
        <f t="shared" si="148"/>
        <v>0</v>
      </c>
      <c r="AF276" s="339">
        <f t="shared" si="148"/>
        <v>0</v>
      </c>
      <c r="AG276" s="340">
        <f t="shared" si="148"/>
        <v>0</v>
      </c>
      <c r="AH276" s="341">
        <f t="shared" si="148"/>
        <v>0</v>
      </c>
      <c r="AI276" s="339">
        <f t="shared" si="148"/>
        <v>0</v>
      </c>
      <c r="AJ276" s="339">
        <f t="shared" si="148"/>
        <v>0</v>
      </c>
      <c r="AK276" s="339">
        <f t="shared" si="148"/>
        <v>0</v>
      </c>
      <c r="AL276" s="339">
        <f t="shared" si="148"/>
        <v>0</v>
      </c>
      <c r="AM276" s="339">
        <f t="shared" si="148"/>
        <v>0</v>
      </c>
      <c r="AN276" s="339">
        <f t="shared" si="148"/>
        <v>0</v>
      </c>
      <c r="AO276" s="339">
        <f t="shared" si="148"/>
        <v>0</v>
      </c>
      <c r="AP276" s="339">
        <f t="shared" si="148"/>
        <v>0</v>
      </c>
      <c r="AQ276" s="339">
        <f t="shared" si="148"/>
        <v>0</v>
      </c>
      <c r="AR276" s="339">
        <f t="shared" si="148"/>
        <v>0</v>
      </c>
      <c r="AS276" s="339">
        <f t="shared" si="148"/>
        <v>0</v>
      </c>
      <c r="AT276" s="342">
        <f>SUM(AT277:AT281)</f>
        <v>0</v>
      </c>
      <c r="AU276" s="344">
        <f>SUM(AU277:AU281)</f>
        <v>0</v>
      </c>
      <c r="AV276" s="321">
        <f t="shared" si="146"/>
        <v>0</v>
      </c>
    </row>
    <row r="277" spans="2:48" s="44" customFormat="1" ht="12.75" customHeight="1" x14ac:dyDescent="0.25">
      <c r="B277" s="345" t="str">
        <f>+'FORMATO COSTEO C3'!C405</f>
        <v>3.3.3.1</v>
      </c>
      <c r="C277" s="346" t="str">
        <f>+'FORMATO COSTEO C3'!B405</f>
        <v>Categoría de gasto</v>
      </c>
      <c r="D277" s="357"/>
      <c r="E277" s="493"/>
      <c r="F277" s="349">
        <f>+'FORMATO COSTEO C3'!G405</f>
        <v>0</v>
      </c>
      <c r="G277" s="350">
        <f>+'FORMATO COSTEO C3'!H405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430">
        <f>AS277+AR277+AQ277+AP277+AO277+AN277+AM277+AL277+AK277+AJ277+AI277+AH277+AF277+AE277+AD277+AC277+AB277+AA277+Z277+Y277+X277+W277+V277+U277+S277+R277+Q277+P277+O277+N277+M277+L277+K277+J277+I277+H277</f>
        <v>0</v>
      </c>
      <c r="AV277" s="321">
        <f t="shared" si="146"/>
        <v>0</v>
      </c>
    </row>
    <row r="278" spans="2:48" s="44" customFormat="1" ht="12.75" customHeight="1" x14ac:dyDescent="0.25">
      <c r="B278" s="345" t="str">
        <f>+'FORMATO COSTEO C3'!C411</f>
        <v>3.3.3.2</v>
      </c>
      <c r="C278" s="346" t="str">
        <f>+'FORMATO COSTEO C3'!B411</f>
        <v>Categoría de gasto</v>
      </c>
      <c r="D278" s="357"/>
      <c r="E278" s="493"/>
      <c r="F278" s="349">
        <f>+'FORMATO COSTEO C3'!G411</f>
        <v>0</v>
      </c>
      <c r="G278" s="350">
        <f>+'FORMATO COSTEO C3'!H411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430">
        <f>AS278+AR278+AQ278+AP278+AO278+AN278+AM278+AL278+AK278+AJ278+AI278+AH278+AF278+AE278+AD278+AC278+AB278+AA278+Z278+Y278+X278+W278+V278+U278+S278+R278+Q278+P278+O278+N278+M278+L278+K278+J278+I278+H278</f>
        <v>0</v>
      </c>
      <c r="AV278" s="321">
        <f t="shared" si="146"/>
        <v>0</v>
      </c>
    </row>
    <row r="279" spans="2:48" s="44" customFormat="1" ht="12.75" customHeight="1" x14ac:dyDescent="0.25">
      <c r="B279" s="345" t="str">
        <f>+'FORMATO COSTEO C3'!C417</f>
        <v>3.3.3.3</v>
      </c>
      <c r="C279" s="346" t="str">
        <f>+'FORMATO COSTEO C3'!B417</f>
        <v>Categoría de gasto</v>
      </c>
      <c r="D279" s="357"/>
      <c r="E279" s="493"/>
      <c r="F279" s="349">
        <f>+'FORMATO COSTEO C3'!G417</f>
        <v>0</v>
      </c>
      <c r="G279" s="350">
        <f>+'FORMATO COSTEO C3'!H417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430">
        <f>AS279+AR279+AQ279+AP279+AO279+AN279+AM279+AL279+AK279+AJ279+AI279+AH279+AF279+AE279+AD279+AC279+AB279+AA279+Z279+Y279+X279+W279+V279+U279+S279+R279+Q279+P279+O279+N279+M279+L279+K279+J279+I279+H279</f>
        <v>0</v>
      </c>
      <c r="AV279" s="321">
        <f t="shared" si="146"/>
        <v>0</v>
      </c>
    </row>
    <row r="280" spans="2:48" s="44" customFormat="1" ht="12.75" customHeight="1" x14ac:dyDescent="0.25">
      <c r="B280" s="345" t="str">
        <f>+'FORMATO COSTEO C3'!C423</f>
        <v>3.3.3.4</v>
      </c>
      <c r="C280" s="346" t="str">
        <f>+'FORMATO COSTEO C3'!B423</f>
        <v>Categoría de gasto</v>
      </c>
      <c r="D280" s="357"/>
      <c r="E280" s="493"/>
      <c r="F280" s="349">
        <f>+'FORMATO COSTEO C3'!G423</f>
        <v>0</v>
      </c>
      <c r="G280" s="350">
        <f>+'FORMATO COSTEO C3'!H423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430">
        <f>AS280+AR280+AQ280+AP280+AO280+AN280+AM280+AL280+AK280+AJ280+AI280+AH280+AF280+AE280+AD280+AC280+AB280+AA280+Z280+Y280+X280+W280+V280+U280+S280+R280+Q280+P280+O280+N280+M280+L280+K280+J280+I280+H280</f>
        <v>0</v>
      </c>
      <c r="AV280" s="321">
        <f t="shared" si="146"/>
        <v>0</v>
      </c>
    </row>
    <row r="281" spans="2:48" s="44" customFormat="1" ht="12.75" customHeight="1" x14ac:dyDescent="0.25">
      <c r="B281" s="345" t="str">
        <f>+'FORMATO COSTEO C3'!C429</f>
        <v>3.3.3.5</v>
      </c>
      <c r="C281" s="346" t="str">
        <f>+'FORMATO COSTEO C3'!B429</f>
        <v>Categoría de gasto</v>
      </c>
      <c r="D281" s="357"/>
      <c r="E281" s="493"/>
      <c r="F281" s="349">
        <f>+'FORMATO COSTEO C3'!G429</f>
        <v>0</v>
      </c>
      <c r="G281" s="350">
        <f>+'FORMATO COSTEO C3'!H429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430">
        <f>AS281+AR281+AQ281+AP281+AO281+AN281+AM281+AL281+AK281+AJ281+AI281+AH281+AF281+AE281+AD281+AC281+AB281+AA281+Z281+Y281+X281+W281+V281+U281+S281+R281+Q281+P281+O281+N281+M281+L281+K281+J281+I281+H281</f>
        <v>0</v>
      </c>
      <c r="AV281" s="321">
        <f t="shared" si="146"/>
        <v>0</v>
      </c>
    </row>
    <row r="282" spans="2:48" s="44" customFormat="1" ht="12.75" customHeight="1" x14ac:dyDescent="0.25">
      <c r="B282" s="335" t="str">
        <f>+'FORMATO COSTEO C3'!C435</f>
        <v>3.3.4</v>
      </c>
      <c r="C282" s="359">
        <f>+'FORMATO COSTEO C3'!B435</f>
        <v>0</v>
      </c>
      <c r="D282" s="480" t="str">
        <f>+'FORMATO COSTEO C3'!D435</f>
        <v>Unidad medida</v>
      </c>
      <c r="E282" s="472">
        <f>+'FORMATO COSTEO C3'!E435</f>
        <v>0</v>
      </c>
      <c r="F282" s="339">
        <f>SUM(F283:F287)</f>
        <v>0</v>
      </c>
      <c r="G282" s="340">
        <f>SUM(G283:G287)</f>
        <v>0</v>
      </c>
      <c r="H282" s="341">
        <f>SUM(H283:H287)</f>
        <v>0</v>
      </c>
      <c r="I282" s="339">
        <f t="shared" ref="I282:AS282" si="149">SUM(I283:I287)</f>
        <v>0</v>
      </c>
      <c r="J282" s="339">
        <f t="shared" si="149"/>
        <v>0</v>
      </c>
      <c r="K282" s="339">
        <f t="shared" si="149"/>
        <v>0</v>
      </c>
      <c r="L282" s="339">
        <f t="shared" si="149"/>
        <v>0</v>
      </c>
      <c r="M282" s="339">
        <f t="shared" si="149"/>
        <v>0</v>
      </c>
      <c r="N282" s="339">
        <f t="shared" si="149"/>
        <v>0</v>
      </c>
      <c r="O282" s="339">
        <f t="shared" si="149"/>
        <v>0</v>
      </c>
      <c r="P282" s="339">
        <f t="shared" si="149"/>
        <v>0</v>
      </c>
      <c r="Q282" s="339">
        <f t="shared" si="149"/>
        <v>0</v>
      </c>
      <c r="R282" s="339">
        <f t="shared" si="149"/>
        <v>0</v>
      </c>
      <c r="S282" s="339">
        <f t="shared" si="149"/>
        <v>0</v>
      </c>
      <c r="T282" s="342">
        <f t="shared" si="149"/>
        <v>0</v>
      </c>
      <c r="U282" s="343">
        <f t="shared" si="149"/>
        <v>0</v>
      </c>
      <c r="V282" s="339">
        <f t="shared" si="149"/>
        <v>0</v>
      </c>
      <c r="W282" s="339">
        <f t="shared" si="149"/>
        <v>0</v>
      </c>
      <c r="X282" s="339">
        <f t="shared" si="149"/>
        <v>0</v>
      </c>
      <c r="Y282" s="339">
        <f t="shared" si="149"/>
        <v>0</v>
      </c>
      <c r="Z282" s="339">
        <f t="shared" si="149"/>
        <v>0</v>
      </c>
      <c r="AA282" s="339">
        <f t="shared" si="149"/>
        <v>0</v>
      </c>
      <c r="AB282" s="339">
        <f t="shared" si="149"/>
        <v>0</v>
      </c>
      <c r="AC282" s="339">
        <f t="shared" si="149"/>
        <v>0</v>
      </c>
      <c r="AD282" s="339">
        <f t="shared" si="149"/>
        <v>0</v>
      </c>
      <c r="AE282" s="339">
        <f t="shared" si="149"/>
        <v>0</v>
      </c>
      <c r="AF282" s="339">
        <f t="shared" si="149"/>
        <v>0</v>
      </c>
      <c r="AG282" s="340">
        <f t="shared" si="149"/>
        <v>0</v>
      </c>
      <c r="AH282" s="341">
        <f t="shared" si="149"/>
        <v>0</v>
      </c>
      <c r="AI282" s="339">
        <f t="shared" si="149"/>
        <v>0</v>
      </c>
      <c r="AJ282" s="339">
        <f t="shared" si="149"/>
        <v>0</v>
      </c>
      <c r="AK282" s="339">
        <f t="shared" si="149"/>
        <v>0</v>
      </c>
      <c r="AL282" s="339">
        <f t="shared" si="149"/>
        <v>0</v>
      </c>
      <c r="AM282" s="339">
        <f t="shared" si="149"/>
        <v>0</v>
      </c>
      <c r="AN282" s="339">
        <f t="shared" si="149"/>
        <v>0</v>
      </c>
      <c r="AO282" s="339">
        <f t="shared" si="149"/>
        <v>0</v>
      </c>
      <c r="AP282" s="339">
        <f t="shared" si="149"/>
        <v>0</v>
      </c>
      <c r="AQ282" s="339">
        <f t="shared" si="149"/>
        <v>0</v>
      </c>
      <c r="AR282" s="339">
        <f t="shared" si="149"/>
        <v>0</v>
      </c>
      <c r="AS282" s="339">
        <f t="shared" si="149"/>
        <v>0</v>
      </c>
      <c r="AT282" s="342">
        <f>SUM(AT283:AT287)</f>
        <v>0</v>
      </c>
      <c r="AU282" s="344">
        <f>SUM(AU283:AU287)</f>
        <v>0</v>
      </c>
      <c r="AV282" s="321">
        <f t="shared" si="146"/>
        <v>0</v>
      </c>
    </row>
    <row r="283" spans="2:48" s="44" customFormat="1" ht="12.75" customHeight="1" x14ac:dyDescent="0.25">
      <c r="B283" s="345" t="str">
        <f>+'FORMATO COSTEO C3'!C437</f>
        <v>3.3.4.1</v>
      </c>
      <c r="C283" s="346" t="str">
        <f>+'FORMATO COSTEO C3'!B437</f>
        <v>Categoría de gasto</v>
      </c>
      <c r="D283" s="357"/>
      <c r="E283" s="493"/>
      <c r="F283" s="349">
        <f>+'FORMATO COSTEO C3'!G437</f>
        <v>0</v>
      </c>
      <c r="G283" s="350">
        <f>+'FORMATO COSTEO C3'!H437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430">
        <f>AS283+AR283+AQ283+AP283+AO283+AN283+AM283+AL283+AK283+AJ283+AI283+AH283+AF283+AE283+AD283+AC283+AB283+AA283+Z283+Y283+X283+W283+V283+U283+S283+R283+Q283+P283+O283+N283+M283+L283+K283+J283+I283+H283</f>
        <v>0</v>
      </c>
      <c r="AV283" s="321">
        <f t="shared" si="146"/>
        <v>0</v>
      </c>
    </row>
    <row r="284" spans="2:48" s="44" customFormat="1" ht="12.75" customHeight="1" x14ac:dyDescent="0.25">
      <c r="B284" s="345" t="str">
        <f>+'FORMATO COSTEO C3'!C443</f>
        <v>3.3.4.2</v>
      </c>
      <c r="C284" s="346" t="str">
        <f>+'FORMATO COSTEO C3'!B443</f>
        <v>Categoría de gasto</v>
      </c>
      <c r="D284" s="357"/>
      <c r="E284" s="493"/>
      <c r="F284" s="349">
        <f>+'FORMATO COSTEO C3'!G443</f>
        <v>0</v>
      </c>
      <c r="G284" s="350">
        <f>+'FORMATO COSTEO C3'!H443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430">
        <f>AS284+AR284+AQ284+AP284+AO284+AN284+AM284+AL284+AK284+AJ284+AI284+AH284+AF284+AE284+AD284+AC284+AB284+AA284+Z284+Y284+X284+W284+V284+U284+S284+R284+Q284+P284+O284+N284+M284+L284+K284+J284+I284+H284</f>
        <v>0</v>
      </c>
      <c r="AV284" s="321">
        <f t="shared" si="146"/>
        <v>0</v>
      </c>
    </row>
    <row r="285" spans="2:48" s="44" customFormat="1" ht="12.75" customHeight="1" x14ac:dyDescent="0.25">
      <c r="B285" s="345" t="str">
        <f>+'FORMATO COSTEO C3'!C449</f>
        <v>3.3.4.3</v>
      </c>
      <c r="C285" s="346" t="str">
        <f>+'FORMATO COSTEO C3'!B449</f>
        <v>Categoría de gasto</v>
      </c>
      <c r="D285" s="357"/>
      <c r="E285" s="493"/>
      <c r="F285" s="349">
        <f>+'FORMATO COSTEO C3'!G449</f>
        <v>0</v>
      </c>
      <c r="G285" s="350">
        <f>+'FORMATO COSTEO C3'!H449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430">
        <f>AS285+AR285+AQ285+AP285+AO285+AN285+AM285+AL285+AK285+AJ285+AI285+AH285+AF285+AE285+AD285+AC285+AB285+AA285+Z285+Y285+X285+W285+V285+U285+S285+R285+Q285+P285+O285+N285+M285+L285+K285+J285+I285+H285</f>
        <v>0</v>
      </c>
      <c r="AV285" s="321">
        <f t="shared" si="146"/>
        <v>0</v>
      </c>
    </row>
    <row r="286" spans="2:48" s="44" customFormat="1" ht="12.75" customHeight="1" x14ac:dyDescent="0.25">
      <c r="B286" s="345" t="str">
        <f>+'FORMATO COSTEO C3'!C455</f>
        <v>3.3.4.4</v>
      </c>
      <c r="C286" s="346" t="str">
        <f>+'FORMATO COSTEO C3'!B455</f>
        <v>Categoría de gasto</v>
      </c>
      <c r="D286" s="357"/>
      <c r="E286" s="493"/>
      <c r="F286" s="349">
        <f>+'FORMATO COSTEO C3'!G455</f>
        <v>0</v>
      </c>
      <c r="G286" s="350">
        <f>+'FORMATO COSTEO C3'!H455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430">
        <f>AS286+AR286+AQ286+AP286+AO286+AN286+AM286+AL286+AK286+AJ286+AI286+AH286+AF286+AE286+AD286+AC286+AB286+AA286+Z286+Y286+X286+W286+V286+U286+S286+R286+Q286+P286+O286+N286+M286+L286+K286+J286+I286+H286</f>
        <v>0</v>
      </c>
      <c r="AV286" s="321">
        <f t="shared" si="146"/>
        <v>0</v>
      </c>
    </row>
    <row r="287" spans="2:48" s="44" customFormat="1" ht="12.75" customHeight="1" x14ac:dyDescent="0.25">
      <c r="B287" s="345" t="str">
        <f>+'FORMATO COSTEO C3'!C461</f>
        <v>3.3.4.5</v>
      </c>
      <c r="C287" s="346" t="str">
        <f>+'FORMATO COSTEO C3'!B461</f>
        <v>Categoría de gasto</v>
      </c>
      <c r="D287" s="357"/>
      <c r="E287" s="493"/>
      <c r="F287" s="349">
        <f>+'FORMATO COSTEO C3'!G461</f>
        <v>0</v>
      </c>
      <c r="G287" s="350">
        <f>+'FORMATO COSTEO C3'!H461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430">
        <f>AS287+AR287+AQ287+AP287+AO287+AN287+AM287+AL287+AK287+AJ287+AI287+AH287+AF287+AE287+AD287+AC287+AB287+AA287+Z287+Y287+X287+W287+V287+U287+S287+R287+Q287+P287+O287+N287+M287+L287+K287+J287+I287+H287</f>
        <v>0</v>
      </c>
      <c r="AV287" s="321">
        <f t="shared" si="146"/>
        <v>0</v>
      </c>
    </row>
    <row r="288" spans="2:48" s="44" customFormat="1" ht="12.75" customHeight="1" x14ac:dyDescent="0.25">
      <c r="B288" s="335" t="str">
        <f>+'FORMATO COSTEO C3'!C467</f>
        <v>3.3.5</v>
      </c>
      <c r="C288" s="359">
        <f>+'FORMATO COSTEO C3'!B467</f>
        <v>0</v>
      </c>
      <c r="D288" s="480" t="str">
        <f>+'FORMATO COSTEO C3'!D467</f>
        <v>Unidad medida</v>
      </c>
      <c r="E288" s="472">
        <f>+'FORMATO COSTEO C3'!E467</f>
        <v>0</v>
      </c>
      <c r="F288" s="339">
        <f>SUM(F289:F293)</f>
        <v>0</v>
      </c>
      <c r="G288" s="340">
        <f>SUM(G289:G293)</f>
        <v>0</v>
      </c>
      <c r="H288" s="341">
        <f>SUM(H289:H293)</f>
        <v>0</v>
      </c>
      <c r="I288" s="339">
        <f t="shared" ref="I288:AS288" si="150">SUM(I289:I293)</f>
        <v>0</v>
      </c>
      <c r="J288" s="339">
        <f t="shared" si="150"/>
        <v>0</v>
      </c>
      <c r="K288" s="339">
        <f t="shared" si="150"/>
        <v>0</v>
      </c>
      <c r="L288" s="339">
        <f t="shared" si="150"/>
        <v>0</v>
      </c>
      <c r="M288" s="339">
        <f t="shared" si="150"/>
        <v>0</v>
      </c>
      <c r="N288" s="339">
        <f t="shared" si="150"/>
        <v>0</v>
      </c>
      <c r="O288" s="339">
        <f t="shared" si="150"/>
        <v>0</v>
      </c>
      <c r="P288" s="339">
        <f t="shared" si="150"/>
        <v>0</v>
      </c>
      <c r="Q288" s="339">
        <f t="shared" si="150"/>
        <v>0</v>
      </c>
      <c r="R288" s="339">
        <f t="shared" si="150"/>
        <v>0</v>
      </c>
      <c r="S288" s="339">
        <f t="shared" si="150"/>
        <v>0</v>
      </c>
      <c r="T288" s="342">
        <f t="shared" si="150"/>
        <v>0</v>
      </c>
      <c r="U288" s="343">
        <f t="shared" si="150"/>
        <v>0</v>
      </c>
      <c r="V288" s="339">
        <f t="shared" si="150"/>
        <v>0</v>
      </c>
      <c r="W288" s="339">
        <f t="shared" si="150"/>
        <v>0</v>
      </c>
      <c r="X288" s="339">
        <f t="shared" si="150"/>
        <v>0</v>
      </c>
      <c r="Y288" s="339">
        <f t="shared" si="150"/>
        <v>0</v>
      </c>
      <c r="Z288" s="339">
        <f t="shared" si="150"/>
        <v>0</v>
      </c>
      <c r="AA288" s="339">
        <f t="shared" si="150"/>
        <v>0</v>
      </c>
      <c r="AB288" s="339">
        <f t="shared" si="150"/>
        <v>0</v>
      </c>
      <c r="AC288" s="339">
        <f t="shared" si="150"/>
        <v>0</v>
      </c>
      <c r="AD288" s="339">
        <f t="shared" si="150"/>
        <v>0</v>
      </c>
      <c r="AE288" s="339">
        <f t="shared" si="150"/>
        <v>0</v>
      </c>
      <c r="AF288" s="339">
        <f t="shared" si="150"/>
        <v>0</v>
      </c>
      <c r="AG288" s="340">
        <f t="shared" si="150"/>
        <v>0</v>
      </c>
      <c r="AH288" s="341">
        <f t="shared" si="150"/>
        <v>0</v>
      </c>
      <c r="AI288" s="339">
        <f t="shared" si="150"/>
        <v>0</v>
      </c>
      <c r="AJ288" s="339">
        <f t="shared" si="150"/>
        <v>0</v>
      </c>
      <c r="AK288" s="339">
        <f t="shared" si="150"/>
        <v>0</v>
      </c>
      <c r="AL288" s="339">
        <f t="shared" si="150"/>
        <v>0</v>
      </c>
      <c r="AM288" s="339">
        <f t="shared" si="150"/>
        <v>0</v>
      </c>
      <c r="AN288" s="339">
        <f t="shared" si="150"/>
        <v>0</v>
      </c>
      <c r="AO288" s="339">
        <f t="shared" si="150"/>
        <v>0</v>
      </c>
      <c r="AP288" s="339">
        <f t="shared" si="150"/>
        <v>0</v>
      </c>
      <c r="AQ288" s="339">
        <f t="shared" si="150"/>
        <v>0</v>
      </c>
      <c r="AR288" s="339">
        <f t="shared" si="150"/>
        <v>0</v>
      </c>
      <c r="AS288" s="339">
        <f t="shared" si="150"/>
        <v>0</v>
      </c>
      <c r="AT288" s="342">
        <f>SUM(AT289:AT293)</f>
        <v>0</v>
      </c>
      <c r="AU288" s="344">
        <f>SUM(AU289:AU293)</f>
        <v>0</v>
      </c>
      <c r="AV288" s="321">
        <f t="shared" si="146"/>
        <v>0</v>
      </c>
    </row>
    <row r="289" spans="2:50" s="44" customFormat="1" ht="12.75" customHeight="1" x14ac:dyDescent="0.25">
      <c r="B289" s="345" t="str">
        <f>+'FORMATO COSTEO C3'!C469</f>
        <v>3.3.5.1</v>
      </c>
      <c r="C289" s="346" t="str">
        <f>+'FORMATO COSTEO C3'!B469</f>
        <v>Categoría de gasto</v>
      </c>
      <c r="D289" s="357"/>
      <c r="E289" s="493"/>
      <c r="F289" s="349">
        <f>+'FORMATO COSTEO C3'!G469</f>
        <v>0</v>
      </c>
      <c r="G289" s="350">
        <f>+'FORMATO COSTEO C3'!H469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430">
        <f>AS289+AR289+AQ289+AP289+AO289+AN289+AM289+AL289+AK289+AJ289+AI289+AH289+AF289+AE289+AD289+AC289+AB289+AA289+Z289+Y289+X289+W289+V289+U289+S289+R289+Q289+P289+O289+N289+M289+L289+K289+J289+I289+H289</f>
        <v>0</v>
      </c>
      <c r="AV289" s="321">
        <f t="shared" si="146"/>
        <v>0</v>
      </c>
    </row>
    <row r="290" spans="2:50" s="44" customFormat="1" ht="12.75" customHeight="1" x14ac:dyDescent="0.25">
      <c r="B290" s="345" t="str">
        <f>+'FORMATO COSTEO C3'!C475</f>
        <v>3.3.5.2</v>
      </c>
      <c r="C290" s="346" t="str">
        <f>+'FORMATO COSTEO C3'!B475</f>
        <v>Categoría de gasto</v>
      </c>
      <c r="D290" s="357"/>
      <c r="E290" s="493"/>
      <c r="F290" s="349">
        <f>+'FORMATO COSTEO C3'!G475</f>
        <v>0</v>
      </c>
      <c r="G290" s="350">
        <f>+'FORMATO COSTEO C3'!H475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430">
        <f>AS290+AR290+AQ290+AP290+AO290+AN290+AM290+AL290+AK290+AJ290+AI290+AH290+AF290+AE290+AD290+AC290+AB290+AA290+Z290+Y290+X290+W290+V290+U290+S290+R290+Q290+P290+O290+N290+M290+L290+K290+J290+I290+H290</f>
        <v>0</v>
      </c>
      <c r="AV290" s="321">
        <f t="shared" si="146"/>
        <v>0</v>
      </c>
    </row>
    <row r="291" spans="2:50" s="44" customFormat="1" ht="12.75" customHeight="1" x14ac:dyDescent="0.25">
      <c r="B291" s="345" t="str">
        <f>+'FORMATO COSTEO C3'!C481</f>
        <v>3.3.5.3</v>
      </c>
      <c r="C291" s="346" t="str">
        <f>+'FORMATO COSTEO C3'!B481</f>
        <v>Categoría de gasto</v>
      </c>
      <c r="D291" s="357"/>
      <c r="E291" s="493"/>
      <c r="F291" s="349">
        <f>+'FORMATO COSTEO C3'!G481</f>
        <v>0</v>
      </c>
      <c r="G291" s="350">
        <f>+'FORMATO COSTEO C3'!H481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430">
        <f>AS291+AR291+AQ291+AP291+AO291+AN291+AM291+AL291+AK291+AJ291+AI291+AH291+AF291+AE291+AD291+AC291+AB291+AA291+Z291+Y291+X291+W291+V291+U291+S291+R291+Q291+P291+O291+N291+M291+L291+K291+J291+I291+H291</f>
        <v>0</v>
      </c>
      <c r="AV291" s="321">
        <f t="shared" si="146"/>
        <v>0</v>
      </c>
    </row>
    <row r="292" spans="2:50" s="44" customFormat="1" ht="12.75" customHeight="1" x14ac:dyDescent="0.25">
      <c r="B292" s="345" t="str">
        <f>+'FORMATO COSTEO C3'!C487</f>
        <v>3.3.5.4</v>
      </c>
      <c r="C292" s="346" t="str">
        <f>+'FORMATO COSTEO C3'!B487</f>
        <v>Categoría de gasto</v>
      </c>
      <c r="D292" s="357"/>
      <c r="E292" s="493"/>
      <c r="F292" s="349">
        <f>+'FORMATO COSTEO C3'!G487</f>
        <v>0</v>
      </c>
      <c r="G292" s="350">
        <f>+'FORMATO COSTEO C3'!H487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430">
        <f>AS292+AR292+AQ292+AP292+AO292+AN292+AM292+AL292+AK292+AJ292+AI292+AH292+AF292+AE292+AD292+AC292+AB292+AA292+Z292+Y292+X292+W292+V292+U292+S292+R292+Q292+P292+O292+N292+M292+L292+K292+J292+I292+H292</f>
        <v>0</v>
      </c>
      <c r="AV292" s="321">
        <f t="shared" si="146"/>
        <v>0</v>
      </c>
    </row>
    <row r="293" spans="2:50" s="44" customFormat="1" ht="12.75" customHeight="1" x14ac:dyDescent="0.25">
      <c r="B293" s="345" t="str">
        <f>+'FORMATO COSTEO C3'!C493</f>
        <v>3.3.5.5</v>
      </c>
      <c r="C293" s="346" t="str">
        <f>+'FORMATO COSTEO C3'!B493</f>
        <v>Categoría de gasto</v>
      </c>
      <c r="D293" s="357"/>
      <c r="E293" s="493"/>
      <c r="F293" s="349">
        <f>+'FORMATO COSTEO C3'!G493</f>
        <v>0</v>
      </c>
      <c r="G293" s="350">
        <f>+'FORMATO COSTEO C3'!H493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430">
        <f>AS293+AR293+AQ293+AP293+AO293+AN293+AM293+AL293+AK293+AJ293+AI293+AH293+AF293+AE293+AD293+AC293+AB293+AA293+Z293+Y293+X293+W293+V293+U293+S293+R293+Q293+P293+O293+N293+M293+L293+K293+J293+I293+H293</f>
        <v>0</v>
      </c>
      <c r="AV293" s="321">
        <f t="shared" si="146"/>
        <v>0</v>
      </c>
    </row>
    <row r="294" spans="2:50" s="367" customFormat="1" ht="30" customHeight="1" x14ac:dyDescent="0.15">
      <c r="B294" s="311">
        <f>+'FORMATO COSTEO C4'!C13</f>
        <v>4</v>
      </c>
      <c r="C294" s="369">
        <f>+'FORMATO COSTEO C4'!D13</f>
        <v>0</v>
      </c>
      <c r="D294" s="313"/>
      <c r="E294" s="470"/>
      <c r="F294" s="315">
        <f t="shared" ref="F294:AU294" si="151">+F295+F326+F357</f>
        <v>0</v>
      </c>
      <c r="G294" s="316">
        <f t="shared" si="151"/>
        <v>0</v>
      </c>
      <c r="H294" s="317">
        <f t="shared" si="151"/>
        <v>0</v>
      </c>
      <c r="I294" s="315">
        <f t="shared" si="151"/>
        <v>0</v>
      </c>
      <c r="J294" s="315">
        <f t="shared" si="151"/>
        <v>0</v>
      </c>
      <c r="K294" s="315">
        <f t="shared" si="151"/>
        <v>0</v>
      </c>
      <c r="L294" s="315">
        <f t="shared" si="151"/>
        <v>0</v>
      </c>
      <c r="M294" s="315">
        <f t="shared" si="151"/>
        <v>0</v>
      </c>
      <c r="N294" s="315">
        <f t="shared" si="151"/>
        <v>0</v>
      </c>
      <c r="O294" s="315">
        <f t="shared" si="151"/>
        <v>0</v>
      </c>
      <c r="P294" s="315">
        <f t="shared" si="151"/>
        <v>0</v>
      </c>
      <c r="Q294" s="315">
        <f t="shared" si="151"/>
        <v>0</v>
      </c>
      <c r="R294" s="315">
        <f t="shared" si="151"/>
        <v>0</v>
      </c>
      <c r="S294" s="315">
        <f t="shared" si="151"/>
        <v>0</v>
      </c>
      <c r="T294" s="318">
        <f t="shared" si="151"/>
        <v>0</v>
      </c>
      <c r="U294" s="319">
        <f t="shared" si="151"/>
        <v>0</v>
      </c>
      <c r="V294" s="315">
        <f t="shared" si="151"/>
        <v>0</v>
      </c>
      <c r="W294" s="315">
        <f t="shared" si="151"/>
        <v>0</v>
      </c>
      <c r="X294" s="315">
        <f t="shared" si="151"/>
        <v>0</v>
      </c>
      <c r="Y294" s="315">
        <f t="shared" si="151"/>
        <v>0</v>
      </c>
      <c r="Z294" s="315">
        <f t="shared" si="151"/>
        <v>0</v>
      </c>
      <c r="AA294" s="315">
        <f t="shared" si="151"/>
        <v>0</v>
      </c>
      <c r="AB294" s="315">
        <f t="shared" si="151"/>
        <v>0</v>
      </c>
      <c r="AC294" s="315">
        <f t="shared" si="151"/>
        <v>0</v>
      </c>
      <c r="AD294" s="315">
        <f t="shared" si="151"/>
        <v>0</v>
      </c>
      <c r="AE294" s="315">
        <f t="shared" si="151"/>
        <v>0</v>
      </c>
      <c r="AF294" s="315">
        <f t="shared" si="151"/>
        <v>0</v>
      </c>
      <c r="AG294" s="316">
        <f t="shared" si="151"/>
        <v>0</v>
      </c>
      <c r="AH294" s="317">
        <f t="shared" si="151"/>
        <v>0</v>
      </c>
      <c r="AI294" s="315">
        <f t="shared" si="151"/>
        <v>0</v>
      </c>
      <c r="AJ294" s="315">
        <f t="shared" si="151"/>
        <v>0</v>
      </c>
      <c r="AK294" s="315">
        <f t="shared" si="151"/>
        <v>0</v>
      </c>
      <c r="AL294" s="315">
        <f t="shared" si="151"/>
        <v>0</v>
      </c>
      <c r="AM294" s="315">
        <f t="shared" si="151"/>
        <v>0</v>
      </c>
      <c r="AN294" s="315">
        <f t="shared" si="151"/>
        <v>0</v>
      </c>
      <c r="AO294" s="315">
        <f t="shared" si="151"/>
        <v>0</v>
      </c>
      <c r="AP294" s="315">
        <f t="shared" si="151"/>
        <v>0</v>
      </c>
      <c r="AQ294" s="315">
        <f t="shared" si="151"/>
        <v>0</v>
      </c>
      <c r="AR294" s="315">
        <f t="shared" si="151"/>
        <v>0</v>
      </c>
      <c r="AS294" s="315">
        <f t="shared" si="151"/>
        <v>0</v>
      </c>
      <c r="AT294" s="318">
        <f t="shared" si="151"/>
        <v>0</v>
      </c>
      <c r="AU294" s="320">
        <f t="shared" si="151"/>
        <v>0</v>
      </c>
      <c r="AV294" s="366">
        <f t="shared" si="146"/>
        <v>0</v>
      </c>
      <c r="AW294" s="366" t="e">
        <f>+AT294+#REF!+#REF!</f>
        <v>#REF!</v>
      </c>
    </row>
    <row r="295" spans="2:50" s="44" customFormat="1" ht="12.75" customHeight="1" x14ac:dyDescent="0.25">
      <c r="B295" s="324">
        <f>+'FORMATO COSTEO C4'!C14</f>
        <v>4.0999999999999996</v>
      </c>
      <c r="C295" s="325">
        <f>+'FORMATO COSTEO C4'!D14</f>
        <v>0</v>
      </c>
      <c r="D295" s="326"/>
      <c r="E295" s="471"/>
      <c r="F295" s="328">
        <f>+F296+F302+F308+F314+F320</f>
        <v>0</v>
      </c>
      <c r="G295" s="329">
        <f>+G296+G302+G308+G314+G320</f>
        <v>0</v>
      </c>
      <c r="H295" s="330">
        <f>+H296+H302+H308+H314+H320</f>
        <v>0</v>
      </c>
      <c r="I295" s="328">
        <f t="shared" ref="I295:AS295" si="152">+I296+I302+I308+I314+I320</f>
        <v>0</v>
      </c>
      <c r="J295" s="328">
        <f t="shared" si="152"/>
        <v>0</v>
      </c>
      <c r="K295" s="328">
        <f t="shared" si="152"/>
        <v>0</v>
      </c>
      <c r="L295" s="328">
        <f t="shared" si="152"/>
        <v>0</v>
      </c>
      <c r="M295" s="328">
        <f t="shared" si="152"/>
        <v>0</v>
      </c>
      <c r="N295" s="328">
        <f t="shared" si="152"/>
        <v>0</v>
      </c>
      <c r="O295" s="328">
        <f t="shared" si="152"/>
        <v>0</v>
      </c>
      <c r="P295" s="328">
        <f t="shared" si="152"/>
        <v>0</v>
      </c>
      <c r="Q295" s="328">
        <f t="shared" si="152"/>
        <v>0</v>
      </c>
      <c r="R295" s="328">
        <f t="shared" si="152"/>
        <v>0</v>
      </c>
      <c r="S295" s="328">
        <f t="shared" si="152"/>
        <v>0</v>
      </c>
      <c r="T295" s="331">
        <f>+T296+T302+T308+T314+T320</f>
        <v>0</v>
      </c>
      <c r="U295" s="332">
        <f t="shared" si="152"/>
        <v>0</v>
      </c>
      <c r="V295" s="328">
        <f t="shared" si="152"/>
        <v>0</v>
      </c>
      <c r="W295" s="328">
        <f t="shared" si="152"/>
        <v>0</v>
      </c>
      <c r="X295" s="328">
        <f t="shared" si="152"/>
        <v>0</v>
      </c>
      <c r="Y295" s="328">
        <f t="shared" si="152"/>
        <v>0</v>
      </c>
      <c r="Z295" s="328">
        <f t="shared" si="152"/>
        <v>0</v>
      </c>
      <c r="AA295" s="328">
        <f t="shared" si="152"/>
        <v>0</v>
      </c>
      <c r="AB295" s="328">
        <f t="shared" si="152"/>
        <v>0</v>
      </c>
      <c r="AC295" s="328">
        <f t="shared" si="152"/>
        <v>0</v>
      </c>
      <c r="AD295" s="328">
        <f t="shared" si="152"/>
        <v>0</v>
      </c>
      <c r="AE295" s="328">
        <f t="shared" si="152"/>
        <v>0</v>
      </c>
      <c r="AF295" s="328">
        <f t="shared" si="152"/>
        <v>0</v>
      </c>
      <c r="AG295" s="329">
        <f>+AG296+AG302+AG308+AG314+AG320</f>
        <v>0</v>
      </c>
      <c r="AH295" s="330">
        <f t="shared" si="152"/>
        <v>0</v>
      </c>
      <c r="AI295" s="328">
        <f t="shared" si="152"/>
        <v>0</v>
      </c>
      <c r="AJ295" s="328">
        <f t="shared" si="152"/>
        <v>0</v>
      </c>
      <c r="AK295" s="328">
        <f t="shared" si="152"/>
        <v>0</v>
      </c>
      <c r="AL295" s="328">
        <f t="shared" si="152"/>
        <v>0</v>
      </c>
      <c r="AM295" s="328">
        <f t="shared" si="152"/>
        <v>0</v>
      </c>
      <c r="AN295" s="328">
        <f t="shared" si="152"/>
        <v>0</v>
      </c>
      <c r="AO295" s="328">
        <f t="shared" si="152"/>
        <v>0</v>
      </c>
      <c r="AP295" s="328">
        <f t="shared" si="152"/>
        <v>0</v>
      </c>
      <c r="AQ295" s="328">
        <f t="shared" si="152"/>
        <v>0</v>
      </c>
      <c r="AR295" s="328">
        <f t="shared" si="152"/>
        <v>0</v>
      </c>
      <c r="AS295" s="328">
        <f t="shared" si="152"/>
        <v>0</v>
      </c>
      <c r="AT295" s="331">
        <f>+AT296+AT302+AT308+AT314+AT320</f>
        <v>0</v>
      </c>
      <c r="AU295" s="333">
        <f>+AU296+AU302+AU308+AU314+AU320</f>
        <v>0</v>
      </c>
      <c r="AV295" s="321">
        <f t="shared" si="146"/>
        <v>0</v>
      </c>
    </row>
    <row r="296" spans="2:50" s="44" customFormat="1" ht="12.75" customHeight="1" x14ac:dyDescent="0.25">
      <c r="B296" s="335" t="str">
        <f>+'FORMATO COSTEO C4'!C15</f>
        <v>4.1.1</v>
      </c>
      <c r="C296" s="359">
        <f>+'FORMATO COSTEO C4'!B15</f>
        <v>0</v>
      </c>
      <c r="D296" s="480" t="str">
        <f>+'FORMATO COSTEO C4'!D15</f>
        <v>Unidad medida</v>
      </c>
      <c r="E296" s="472">
        <f>+'FORMATO COSTEO C4'!E15</f>
        <v>0</v>
      </c>
      <c r="F296" s="339">
        <f>SUM(F297:F301)</f>
        <v>0</v>
      </c>
      <c r="G296" s="340">
        <f>SUM(G297:G301)</f>
        <v>0</v>
      </c>
      <c r="H296" s="341">
        <f>SUM(H297:H301)</f>
        <v>0</v>
      </c>
      <c r="I296" s="339">
        <f t="shared" ref="I296:AS296" si="153">SUM(I297:I301)</f>
        <v>0</v>
      </c>
      <c r="J296" s="339">
        <f t="shared" si="153"/>
        <v>0</v>
      </c>
      <c r="K296" s="339">
        <f t="shared" si="153"/>
        <v>0</v>
      </c>
      <c r="L296" s="339">
        <f t="shared" si="153"/>
        <v>0</v>
      </c>
      <c r="M296" s="339">
        <f t="shared" si="153"/>
        <v>0</v>
      </c>
      <c r="N296" s="339">
        <f t="shared" si="153"/>
        <v>0</v>
      </c>
      <c r="O296" s="339">
        <f t="shared" si="153"/>
        <v>0</v>
      </c>
      <c r="P296" s="339">
        <f t="shared" si="153"/>
        <v>0</v>
      </c>
      <c r="Q296" s="339">
        <f t="shared" si="153"/>
        <v>0</v>
      </c>
      <c r="R296" s="339">
        <f t="shared" si="153"/>
        <v>0</v>
      </c>
      <c r="S296" s="339">
        <f t="shared" si="153"/>
        <v>0</v>
      </c>
      <c r="T296" s="342">
        <f t="shared" si="153"/>
        <v>0</v>
      </c>
      <c r="U296" s="343">
        <f t="shared" si="153"/>
        <v>0</v>
      </c>
      <c r="V296" s="339">
        <f t="shared" si="153"/>
        <v>0</v>
      </c>
      <c r="W296" s="339">
        <f t="shared" si="153"/>
        <v>0</v>
      </c>
      <c r="X296" s="339">
        <f t="shared" si="153"/>
        <v>0</v>
      </c>
      <c r="Y296" s="339">
        <f t="shared" si="153"/>
        <v>0</v>
      </c>
      <c r="Z296" s="339">
        <f t="shared" si="153"/>
        <v>0</v>
      </c>
      <c r="AA296" s="339">
        <f t="shared" si="153"/>
        <v>0</v>
      </c>
      <c r="AB296" s="339">
        <f t="shared" si="153"/>
        <v>0</v>
      </c>
      <c r="AC296" s="339">
        <f t="shared" si="153"/>
        <v>0</v>
      </c>
      <c r="AD296" s="339">
        <f t="shared" si="153"/>
        <v>0</v>
      </c>
      <c r="AE296" s="339">
        <f t="shared" si="153"/>
        <v>0</v>
      </c>
      <c r="AF296" s="339">
        <f t="shared" si="153"/>
        <v>0</v>
      </c>
      <c r="AG296" s="340">
        <f t="shared" si="153"/>
        <v>0</v>
      </c>
      <c r="AH296" s="341">
        <f t="shared" si="153"/>
        <v>0</v>
      </c>
      <c r="AI296" s="339">
        <f t="shared" si="153"/>
        <v>0</v>
      </c>
      <c r="AJ296" s="339">
        <f t="shared" si="153"/>
        <v>0</v>
      </c>
      <c r="AK296" s="339">
        <f t="shared" si="153"/>
        <v>0</v>
      </c>
      <c r="AL296" s="339">
        <f t="shared" si="153"/>
        <v>0</v>
      </c>
      <c r="AM296" s="339">
        <f t="shared" si="153"/>
        <v>0</v>
      </c>
      <c r="AN296" s="339">
        <f t="shared" si="153"/>
        <v>0</v>
      </c>
      <c r="AO296" s="339">
        <f t="shared" si="153"/>
        <v>0</v>
      </c>
      <c r="AP296" s="339">
        <f t="shared" si="153"/>
        <v>0</v>
      </c>
      <c r="AQ296" s="339">
        <f t="shared" si="153"/>
        <v>0</v>
      </c>
      <c r="AR296" s="339">
        <f t="shared" si="153"/>
        <v>0</v>
      </c>
      <c r="AS296" s="339">
        <f t="shared" si="153"/>
        <v>0</v>
      </c>
      <c r="AT296" s="342">
        <f>SUM(AT297:AT301)</f>
        <v>0</v>
      </c>
      <c r="AU296" s="344">
        <f>SUM(AU297:AU301)</f>
        <v>0</v>
      </c>
      <c r="AV296" s="321">
        <f t="shared" si="146"/>
        <v>0</v>
      </c>
    </row>
    <row r="297" spans="2:50" s="44" customFormat="1" ht="12.75" customHeight="1" x14ac:dyDescent="0.25">
      <c r="B297" s="345" t="str">
        <f>+'FORMATO COSTEO C4'!C17</f>
        <v>4.1.1.1</v>
      </c>
      <c r="C297" s="346" t="str">
        <f>+'FORMATO COSTEO C4'!B17</f>
        <v>Categoría de gasto</v>
      </c>
      <c r="D297" s="347"/>
      <c r="E297" s="492"/>
      <c r="F297" s="349">
        <f>+'FORMATO COSTEO C4'!G17</f>
        <v>0</v>
      </c>
      <c r="G297" s="350">
        <f>+'FORMATO COSTEO C4'!H17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430">
        <f>AS297+AR297+AQ297+AP297+AO297+AN297+AM297+AL297+AK297+AJ297+AI297+AH297+AF297+AE297+AD297+AC297+AB297+AA297+Z297+Y297+X297+W297+V297+U297+S297+R297+Q297+P297+O297+N297+M297+L297+K297+J297+I297+H297</f>
        <v>0</v>
      </c>
      <c r="AV297" s="321">
        <f t="shared" si="146"/>
        <v>0</v>
      </c>
    </row>
    <row r="298" spans="2:50" s="44" customFormat="1" ht="12.75" customHeight="1" x14ac:dyDescent="0.25">
      <c r="B298" s="345" t="str">
        <f>+'FORMATO COSTEO C4'!C23</f>
        <v>4.1.1.2</v>
      </c>
      <c r="C298" s="346" t="str">
        <f>+'FORMATO COSTEO C4'!B23</f>
        <v>Categoría de gasto</v>
      </c>
      <c r="D298" s="347"/>
      <c r="E298" s="492"/>
      <c r="F298" s="349">
        <f>+'FORMATO COSTEO C4'!G23</f>
        <v>0</v>
      </c>
      <c r="G298" s="350">
        <f>+'FORMATO COSTEO C4'!H23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430">
        <f>AS298+AR298+AQ298+AP298+AO298+AN298+AM298+AL298+AK298+AJ298+AI298+AH298+AF298+AE298+AD298+AC298+AB298+AA298+Z298+Y298+X298+W298+V298+U298+S298+R298+Q298+P298+O298+N298+M298+L298+K298+J298+I298+H298</f>
        <v>0</v>
      </c>
      <c r="AV298" s="321">
        <f t="shared" si="146"/>
        <v>0</v>
      </c>
    </row>
    <row r="299" spans="2:50" s="44" customFormat="1" ht="12.75" customHeight="1" x14ac:dyDescent="0.25">
      <c r="B299" s="345" t="str">
        <f>+'FORMATO COSTEO C4'!C29</f>
        <v>4.1.1.3</v>
      </c>
      <c r="C299" s="346" t="str">
        <f>+'FORMATO COSTEO C4'!B29</f>
        <v>Categoría de gasto</v>
      </c>
      <c r="D299" s="347"/>
      <c r="E299" s="492"/>
      <c r="F299" s="349">
        <f>+'FORMATO COSTEO C4'!G29</f>
        <v>0</v>
      </c>
      <c r="G299" s="350">
        <f>+'FORMATO COSTEO C4'!H29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430">
        <f>AS299+AR299+AQ299+AP299+AO299+AN299+AM299+AL299+AK299+AJ299+AI299+AH299+AF299+AE299+AD299+AC299+AB299+AA299+Z299+Y299+X299+W299+V299+U299+S299+R299+Q299+P299+O299+N299+M299+L299+K299+J299+I299+H299</f>
        <v>0</v>
      </c>
      <c r="AV299" s="321">
        <f t="shared" si="146"/>
        <v>0</v>
      </c>
    </row>
    <row r="300" spans="2:50" s="44" customFormat="1" ht="12.75" customHeight="1" x14ac:dyDescent="0.25">
      <c r="B300" s="345" t="str">
        <f>+'FORMATO COSTEO C4'!C35</f>
        <v>4.1.1.4</v>
      </c>
      <c r="C300" s="346" t="str">
        <f>+'FORMATO COSTEO C4'!B35</f>
        <v>Categoría de gasto</v>
      </c>
      <c r="D300" s="347"/>
      <c r="E300" s="492"/>
      <c r="F300" s="349">
        <f>+'FORMATO COSTEO C4'!G35</f>
        <v>0</v>
      </c>
      <c r="G300" s="350">
        <f>+'FORMATO COSTEO C4'!H35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430">
        <f>AS300+AR300+AQ300+AP300+AO300+AN300+AM300+AL300+AK300+AJ300+AI300+AH300+AF300+AE300+AD300+AC300+AB300+AA300+Z300+Y300+X300+W300+V300+U300+S300+R300+Q300+P300+O300+N300+M300+L300+K300+J300+I300+H300</f>
        <v>0</v>
      </c>
      <c r="AV300" s="321">
        <f t="shared" si="146"/>
        <v>0</v>
      </c>
    </row>
    <row r="301" spans="2:50" s="44" customFormat="1" ht="12.75" customHeight="1" x14ac:dyDescent="0.25">
      <c r="B301" s="345" t="str">
        <f>+'FORMATO COSTEO C4'!C41</f>
        <v>4.1.1.5</v>
      </c>
      <c r="C301" s="346" t="str">
        <f>+'FORMATO COSTEO C4'!B41</f>
        <v>Categoría de gasto</v>
      </c>
      <c r="D301" s="347"/>
      <c r="E301" s="492"/>
      <c r="F301" s="349">
        <f>+'FORMATO COSTEO C4'!G41</f>
        <v>0</v>
      </c>
      <c r="G301" s="350">
        <f>+'FORMATO COSTEO C4'!H41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430">
        <f>AS301+AR301+AQ301+AP301+AO301+AN301+AM301+AL301+AK301+AJ301+AI301+AH301+AF301+AE301+AD301+AC301+AB301+AA301+Z301+Y301+X301+W301+V301+U301+S301+R301+Q301+P301+O301+N301+M301+L301+K301+J301+I301+H301</f>
        <v>0</v>
      </c>
      <c r="AV301" s="321">
        <f t="shared" si="146"/>
        <v>0</v>
      </c>
    </row>
    <row r="302" spans="2:50" s="44" customFormat="1" ht="12.75" customHeight="1" x14ac:dyDescent="0.25">
      <c r="B302" s="335" t="str">
        <f>+'FORMATO COSTEO C4'!C47</f>
        <v>4.1.2</v>
      </c>
      <c r="C302" s="359">
        <f>+'FORMATO COSTEO C4'!B47</f>
        <v>0</v>
      </c>
      <c r="D302" s="480" t="str">
        <f>+'FORMATO COSTEO C4'!D47</f>
        <v>Unidad medida</v>
      </c>
      <c r="E302" s="472">
        <f>+'FORMATO COSTEO C4'!E47</f>
        <v>0</v>
      </c>
      <c r="F302" s="339">
        <f>SUM(F303:F307)</f>
        <v>0</v>
      </c>
      <c r="G302" s="340">
        <f>SUM(G303:G307)</f>
        <v>0</v>
      </c>
      <c r="H302" s="341">
        <f>SUM(H303:H307)</f>
        <v>0</v>
      </c>
      <c r="I302" s="339">
        <f t="shared" ref="I302:AS302" si="154">SUM(I303:I307)</f>
        <v>0</v>
      </c>
      <c r="J302" s="339">
        <f t="shared" si="154"/>
        <v>0</v>
      </c>
      <c r="K302" s="339">
        <f t="shared" si="154"/>
        <v>0</v>
      </c>
      <c r="L302" s="339">
        <f t="shared" si="154"/>
        <v>0</v>
      </c>
      <c r="M302" s="339">
        <f t="shared" si="154"/>
        <v>0</v>
      </c>
      <c r="N302" s="339">
        <f t="shared" si="154"/>
        <v>0</v>
      </c>
      <c r="O302" s="339">
        <f t="shared" si="154"/>
        <v>0</v>
      </c>
      <c r="P302" s="339">
        <f t="shared" si="154"/>
        <v>0</v>
      </c>
      <c r="Q302" s="339">
        <f t="shared" si="154"/>
        <v>0</v>
      </c>
      <c r="R302" s="339">
        <f t="shared" si="154"/>
        <v>0</v>
      </c>
      <c r="S302" s="339">
        <f t="shared" si="154"/>
        <v>0</v>
      </c>
      <c r="T302" s="342">
        <f t="shared" si="154"/>
        <v>0</v>
      </c>
      <c r="U302" s="343">
        <f t="shared" si="154"/>
        <v>0</v>
      </c>
      <c r="V302" s="339">
        <f t="shared" si="154"/>
        <v>0</v>
      </c>
      <c r="W302" s="339">
        <f t="shared" si="154"/>
        <v>0</v>
      </c>
      <c r="X302" s="339">
        <f t="shared" si="154"/>
        <v>0</v>
      </c>
      <c r="Y302" s="339">
        <f t="shared" si="154"/>
        <v>0</v>
      </c>
      <c r="Z302" s="339">
        <f t="shared" si="154"/>
        <v>0</v>
      </c>
      <c r="AA302" s="339">
        <f t="shared" si="154"/>
        <v>0</v>
      </c>
      <c r="AB302" s="339">
        <f t="shared" si="154"/>
        <v>0</v>
      </c>
      <c r="AC302" s="339">
        <f t="shared" si="154"/>
        <v>0</v>
      </c>
      <c r="AD302" s="339">
        <f t="shared" si="154"/>
        <v>0</v>
      </c>
      <c r="AE302" s="339">
        <f t="shared" si="154"/>
        <v>0</v>
      </c>
      <c r="AF302" s="339">
        <f t="shared" si="154"/>
        <v>0</v>
      </c>
      <c r="AG302" s="340">
        <f t="shared" si="154"/>
        <v>0</v>
      </c>
      <c r="AH302" s="341">
        <f t="shared" si="154"/>
        <v>0</v>
      </c>
      <c r="AI302" s="339">
        <f t="shared" si="154"/>
        <v>0</v>
      </c>
      <c r="AJ302" s="339">
        <f t="shared" si="154"/>
        <v>0</v>
      </c>
      <c r="AK302" s="339">
        <f t="shared" si="154"/>
        <v>0</v>
      </c>
      <c r="AL302" s="339">
        <f t="shared" si="154"/>
        <v>0</v>
      </c>
      <c r="AM302" s="339">
        <f t="shared" si="154"/>
        <v>0</v>
      </c>
      <c r="AN302" s="339">
        <f t="shared" si="154"/>
        <v>0</v>
      </c>
      <c r="AO302" s="339">
        <f t="shared" si="154"/>
        <v>0</v>
      </c>
      <c r="AP302" s="339">
        <f t="shared" si="154"/>
        <v>0</v>
      </c>
      <c r="AQ302" s="339">
        <f t="shared" si="154"/>
        <v>0</v>
      </c>
      <c r="AR302" s="339">
        <f t="shared" si="154"/>
        <v>0</v>
      </c>
      <c r="AS302" s="339">
        <f t="shared" si="154"/>
        <v>0</v>
      </c>
      <c r="AT302" s="342">
        <f>SUM(AT303:AT307)</f>
        <v>0</v>
      </c>
      <c r="AU302" s="344">
        <f>SUM(AU303:AU307)</f>
        <v>0</v>
      </c>
      <c r="AV302" s="321">
        <f t="shared" si="146"/>
        <v>0</v>
      </c>
    </row>
    <row r="303" spans="2:50" s="44" customFormat="1" ht="12.75" customHeight="1" x14ac:dyDescent="0.25">
      <c r="B303" s="345" t="str">
        <f>+'FORMATO COSTEO C4'!C49</f>
        <v>4.1.2.1</v>
      </c>
      <c r="C303" s="346" t="str">
        <f>+'FORMATO COSTEO C4'!B49</f>
        <v>Categoría de gasto</v>
      </c>
      <c r="D303" s="357"/>
      <c r="E303" s="493"/>
      <c r="F303" s="349">
        <f>+'FORMATO COSTEO C4'!G49</f>
        <v>0</v>
      </c>
      <c r="G303" s="350">
        <f>+'FORMATO COSTEO C4'!H49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430">
        <f>AS303+AR303+AQ303+AP303+AO303+AN303+AM303+AL303+AK303+AJ303+AI303+AH303+AF303+AE303+AD303+AC303+AB303+AA303+Z303+Y303+X303+W303+V303+U303+S303+R303+Q303+P303+O303+N303+M303+L303+K303+J303+I303+H303</f>
        <v>0</v>
      </c>
      <c r="AV303" s="321">
        <f t="shared" si="146"/>
        <v>0</v>
      </c>
      <c r="AX303" s="44">
        <f>+AS303*32</f>
        <v>0</v>
      </c>
    </row>
    <row r="304" spans="2:50" s="44" customFormat="1" ht="12.75" customHeight="1" x14ac:dyDescent="0.25">
      <c r="B304" s="345" t="str">
        <f>+'FORMATO COSTEO C4'!C55</f>
        <v>4.1.2.2</v>
      </c>
      <c r="C304" s="346" t="str">
        <f>+'FORMATO COSTEO C4'!B55</f>
        <v>Categoría de gasto</v>
      </c>
      <c r="D304" s="357"/>
      <c r="E304" s="493"/>
      <c r="F304" s="349">
        <f>+'FORMATO COSTEO C4'!G55</f>
        <v>0</v>
      </c>
      <c r="G304" s="350">
        <f>+'FORMATO COSTEO C4'!H55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430">
        <f>AS304+AR304+AQ304+AP304+AO304+AN304+AM304+AL304+AK304+AJ304+AI304+AH304+AF304+AE304+AD304+AC304+AB304+AA304+Z304+Y304+X304+W304+V304+U304+S304+R304+Q304+P304+O304+N304+M304+L304+K304+J304+I304+H304</f>
        <v>0</v>
      </c>
      <c r="AV304" s="321">
        <f t="shared" si="146"/>
        <v>0</v>
      </c>
    </row>
    <row r="305" spans="2:48" s="44" customFormat="1" ht="12.75" customHeight="1" x14ac:dyDescent="0.25">
      <c r="B305" s="345" t="str">
        <f>+'FORMATO COSTEO C4'!C61</f>
        <v>4.1.2.3.</v>
      </c>
      <c r="C305" s="346" t="str">
        <f>+'FORMATO COSTEO C4'!B61</f>
        <v>Categoría de gasto</v>
      </c>
      <c r="D305" s="357"/>
      <c r="E305" s="493"/>
      <c r="F305" s="349">
        <f>+'FORMATO COSTEO C4'!G61</f>
        <v>0</v>
      </c>
      <c r="G305" s="350">
        <f>+'FORMATO COSTEO C4'!H61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430">
        <f>AS305+AR305+AQ305+AP305+AO305+AN305+AM305+AL305+AK305+AJ305+AI305+AH305+AF305+AE305+AD305+AC305+AB305+AA305+Z305+Y305+X305+W305+V305+U305+S305+R305+Q305+P305+O305+N305+M305+L305+K305+J305+I305+H305</f>
        <v>0</v>
      </c>
      <c r="AV305" s="321">
        <f t="shared" si="146"/>
        <v>0</v>
      </c>
    </row>
    <row r="306" spans="2:48" s="44" customFormat="1" ht="12.75" customHeight="1" x14ac:dyDescent="0.25">
      <c r="B306" s="345" t="str">
        <f>+'FORMATO COSTEO C4'!C67</f>
        <v>4.1.2.4</v>
      </c>
      <c r="C306" s="346" t="str">
        <f>+'FORMATO COSTEO C4'!B67</f>
        <v>Categoría de gasto</v>
      </c>
      <c r="D306" s="357"/>
      <c r="E306" s="493"/>
      <c r="F306" s="349">
        <f>+'FORMATO COSTEO C4'!G67</f>
        <v>0</v>
      </c>
      <c r="G306" s="350">
        <f>+'FORMATO COSTEO C4'!H67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430">
        <f>AS306+AR306+AQ306+AP306+AO306+AN306+AM306+AL306+AK306+AJ306+AI306+AH306+AF306+AE306+AD306+AC306+AB306+AA306+Z306+Y306+X306+W306+V306+U306+S306+R306+Q306+P306+O306+N306+M306+L306+K306+J306+I306+H306</f>
        <v>0</v>
      </c>
      <c r="AV306" s="321">
        <f t="shared" si="146"/>
        <v>0</v>
      </c>
    </row>
    <row r="307" spans="2:48" s="44" customFormat="1" ht="12.75" customHeight="1" x14ac:dyDescent="0.25">
      <c r="B307" s="345" t="str">
        <f>+'FORMATO COSTEO C4'!C73</f>
        <v>4.1.2.5</v>
      </c>
      <c r="C307" s="346" t="str">
        <f>+'FORMATO COSTEO C4'!B73</f>
        <v>Categoría de gasto</v>
      </c>
      <c r="D307" s="357"/>
      <c r="E307" s="493"/>
      <c r="F307" s="349">
        <f>+'FORMATO COSTEO C4'!G73</f>
        <v>0</v>
      </c>
      <c r="G307" s="350">
        <f>+'FORMATO COSTEO C4'!H73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430">
        <f>AS307+AR307+AQ307+AP307+AO307+AN307+AM307+AL307+AK307+AJ307+AI307+AH307+AF307+AE307+AD307+AC307+AB307+AA307+Z307+Y307+X307+W307+V307+U307+S307+R307+Q307+P307+O307+N307+M307+L307+K307+J307+I307+H307</f>
        <v>0</v>
      </c>
      <c r="AV307" s="321">
        <f t="shared" si="146"/>
        <v>0</v>
      </c>
    </row>
    <row r="308" spans="2:48" s="44" customFormat="1" ht="12.75" customHeight="1" x14ac:dyDescent="0.25">
      <c r="B308" s="335" t="str">
        <f>+'FORMATO COSTEO C4'!C79</f>
        <v>4.1.3</v>
      </c>
      <c r="C308" s="359">
        <f>+'FORMATO COSTEO C4'!B79</f>
        <v>0</v>
      </c>
      <c r="D308" s="480" t="str">
        <f>+'FORMATO COSTEO C4'!D79</f>
        <v>Unidad medida</v>
      </c>
      <c r="E308" s="472">
        <f>+'FORMATO COSTEO C4'!E79</f>
        <v>0</v>
      </c>
      <c r="F308" s="339">
        <f>SUM(F309:F313)</f>
        <v>0</v>
      </c>
      <c r="G308" s="340">
        <f>SUM(G309:G313)</f>
        <v>0</v>
      </c>
      <c r="H308" s="341">
        <f>SUM(H309:H313)</f>
        <v>0</v>
      </c>
      <c r="I308" s="339">
        <f t="shared" ref="I308:AS308" si="155">SUM(I309:I313)</f>
        <v>0</v>
      </c>
      <c r="J308" s="339">
        <f t="shared" si="155"/>
        <v>0</v>
      </c>
      <c r="K308" s="339">
        <f t="shared" si="155"/>
        <v>0</v>
      </c>
      <c r="L308" s="339">
        <f t="shared" si="155"/>
        <v>0</v>
      </c>
      <c r="M308" s="339">
        <f t="shared" si="155"/>
        <v>0</v>
      </c>
      <c r="N308" s="339">
        <f t="shared" si="155"/>
        <v>0</v>
      </c>
      <c r="O308" s="339">
        <f t="shared" si="155"/>
        <v>0</v>
      </c>
      <c r="P308" s="339">
        <f t="shared" si="155"/>
        <v>0</v>
      </c>
      <c r="Q308" s="339">
        <f t="shared" si="155"/>
        <v>0</v>
      </c>
      <c r="R308" s="339">
        <f t="shared" si="155"/>
        <v>0</v>
      </c>
      <c r="S308" s="339">
        <f t="shared" si="155"/>
        <v>0</v>
      </c>
      <c r="T308" s="342">
        <f t="shared" si="155"/>
        <v>0</v>
      </c>
      <c r="U308" s="343">
        <f t="shared" si="155"/>
        <v>0</v>
      </c>
      <c r="V308" s="339">
        <f t="shared" si="155"/>
        <v>0</v>
      </c>
      <c r="W308" s="339">
        <f t="shared" si="155"/>
        <v>0</v>
      </c>
      <c r="X308" s="339">
        <f t="shared" si="155"/>
        <v>0</v>
      </c>
      <c r="Y308" s="339">
        <f t="shared" si="155"/>
        <v>0</v>
      </c>
      <c r="Z308" s="339">
        <f t="shared" si="155"/>
        <v>0</v>
      </c>
      <c r="AA308" s="339">
        <f t="shared" si="155"/>
        <v>0</v>
      </c>
      <c r="AB308" s="339">
        <f t="shared" si="155"/>
        <v>0</v>
      </c>
      <c r="AC308" s="339">
        <f t="shared" si="155"/>
        <v>0</v>
      </c>
      <c r="AD308" s="339">
        <f t="shared" si="155"/>
        <v>0</v>
      </c>
      <c r="AE308" s="339">
        <f t="shared" si="155"/>
        <v>0</v>
      </c>
      <c r="AF308" s="339">
        <f t="shared" si="155"/>
        <v>0</v>
      </c>
      <c r="AG308" s="340">
        <f t="shared" si="155"/>
        <v>0</v>
      </c>
      <c r="AH308" s="341">
        <f t="shared" si="155"/>
        <v>0</v>
      </c>
      <c r="AI308" s="339">
        <f t="shared" si="155"/>
        <v>0</v>
      </c>
      <c r="AJ308" s="339">
        <f t="shared" si="155"/>
        <v>0</v>
      </c>
      <c r="AK308" s="339">
        <f t="shared" si="155"/>
        <v>0</v>
      </c>
      <c r="AL308" s="339">
        <f t="shared" si="155"/>
        <v>0</v>
      </c>
      <c r="AM308" s="339">
        <f t="shared" si="155"/>
        <v>0</v>
      </c>
      <c r="AN308" s="339">
        <f t="shared" si="155"/>
        <v>0</v>
      </c>
      <c r="AO308" s="339">
        <f t="shared" si="155"/>
        <v>0</v>
      </c>
      <c r="AP308" s="339">
        <f t="shared" si="155"/>
        <v>0</v>
      </c>
      <c r="AQ308" s="339">
        <f t="shared" si="155"/>
        <v>0</v>
      </c>
      <c r="AR308" s="339">
        <f t="shared" si="155"/>
        <v>0</v>
      </c>
      <c r="AS308" s="339">
        <f t="shared" si="155"/>
        <v>0</v>
      </c>
      <c r="AT308" s="342">
        <f>SUM(AT309:AT313)</f>
        <v>0</v>
      </c>
      <c r="AU308" s="344">
        <f>SUM(AU309:AU313)</f>
        <v>0</v>
      </c>
      <c r="AV308" s="321">
        <f t="shared" si="146"/>
        <v>0</v>
      </c>
    </row>
    <row r="309" spans="2:48" s="44" customFormat="1" ht="12.75" customHeight="1" x14ac:dyDescent="0.25">
      <c r="B309" s="345" t="str">
        <f>+'FORMATO COSTEO C4'!C81</f>
        <v>4.1.3.1</v>
      </c>
      <c r="C309" s="346" t="str">
        <f>+'FORMATO COSTEO C4'!B81</f>
        <v>Categoría de gasto</v>
      </c>
      <c r="D309" s="357"/>
      <c r="E309" s="493"/>
      <c r="F309" s="349">
        <f>+'FORMATO COSTEO C4'!G81</f>
        <v>0</v>
      </c>
      <c r="G309" s="350">
        <f>+'FORMATO COSTEO C4'!H81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430">
        <f>AS309+AR309+AQ309+AP309+AO309+AN309+AM309+AL309+AK309+AJ309+AI309+AH309+AF309+AE309+AD309+AC309+AB309+AA309+Z309+Y309+X309+W309+V309+U309+S309+R309+Q309+P309+O309+N309+M309+L309+K309+J309+I309+H309</f>
        <v>0</v>
      </c>
      <c r="AV309" s="321">
        <f t="shared" si="146"/>
        <v>0</v>
      </c>
    </row>
    <row r="310" spans="2:48" s="44" customFormat="1" ht="12.75" customHeight="1" x14ac:dyDescent="0.25">
      <c r="B310" s="345" t="str">
        <f>+'FORMATO COSTEO C4'!C87</f>
        <v>4.1.3.2</v>
      </c>
      <c r="C310" s="346" t="str">
        <f>+'FORMATO COSTEO C4'!B87</f>
        <v>Categoría de gasto</v>
      </c>
      <c r="D310" s="357"/>
      <c r="E310" s="493"/>
      <c r="F310" s="349">
        <f>+'FORMATO COSTEO C4'!G87</f>
        <v>0</v>
      </c>
      <c r="G310" s="350">
        <f>+'FORMATO COSTEO C4'!H87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430">
        <f>AS310+AR310+AQ310+AP310+AO310+AN310+AM310+AL310+AK310+AJ310+AI310+AH310+AF310+AE310+AD310+AC310+AB310+AA310+Z310+Y310+X310+W310+V310+U310+S310+R310+Q310+P310+O310+N310+M310+L310+K310+J310+I310+H310</f>
        <v>0</v>
      </c>
      <c r="AV310" s="321">
        <f t="shared" si="146"/>
        <v>0</v>
      </c>
    </row>
    <row r="311" spans="2:48" s="44" customFormat="1" ht="12.75" customHeight="1" x14ac:dyDescent="0.25">
      <c r="B311" s="345" t="str">
        <f>+'FORMATO COSTEO C4'!C93</f>
        <v>4.1.3.3</v>
      </c>
      <c r="C311" s="346" t="str">
        <f>+'FORMATO COSTEO C4'!B93</f>
        <v>Categoría de gasto</v>
      </c>
      <c r="D311" s="357"/>
      <c r="E311" s="493"/>
      <c r="F311" s="349">
        <f>+'FORMATO COSTEO C4'!G93</f>
        <v>0</v>
      </c>
      <c r="G311" s="350">
        <f>+'FORMATO COSTEO C4'!H93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430">
        <f>AS311+AR311+AQ311+AP311+AO311+AN311+AM311+AL311+AK311+AJ311+AI311+AH311+AF311+AE311+AD311+AC311+AB311+AA311+Z311+Y311+X311+W311+V311+U311+S311+R311+Q311+P311+O311+N311+M311+L311+K311+J311+I311+H311</f>
        <v>0</v>
      </c>
      <c r="AV311" s="321">
        <f t="shared" si="146"/>
        <v>0</v>
      </c>
    </row>
    <row r="312" spans="2:48" s="44" customFormat="1" ht="12.75" customHeight="1" x14ac:dyDescent="0.25">
      <c r="B312" s="345" t="str">
        <f>+'FORMATO COSTEO C4'!C99</f>
        <v>4.1.3.4</v>
      </c>
      <c r="C312" s="346" t="str">
        <f>+'FORMATO COSTEO C4'!B99</f>
        <v>Categoría de gasto</v>
      </c>
      <c r="D312" s="357"/>
      <c r="E312" s="493"/>
      <c r="F312" s="349">
        <f>+'FORMATO COSTEO C4'!G99</f>
        <v>0</v>
      </c>
      <c r="G312" s="350">
        <f>+'FORMATO COSTEO C4'!H99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430">
        <f>AS312+AR312+AQ312+AP312+AO312+AN312+AM312+AL312+AK312+AJ312+AI312+AH312+AF312+AE312+AD312+AC312+AB312+AA312+Z312+Y312+X312+W312+V312+U312+S312+R312+Q312+P312+O312+N312+M312+L312+K312+J312+I312+H312</f>
        <v>0</v>
      </c>
      <c r="AV312" s="321">
        <f t="shared" si="146"/>
        <v>0</v>
      </c>
    </row>
    <row r="313" spans="2:48" s="44" customFormat="1" ht="12.75" customHeight="1" x14ac:dyDescent="0.25">
      <c r="B313" s="345" t="str">
        <f>+'FORMATO COSTEO C4'!C105</f>
        <v>4.1.3.5</v>
      </c>
      <c r="C313" s="346" t="str">
        <f>+'FORMATO COSTEO C4'!B105</f>
        <v>Categoría de gasto</v>
      </c>
      <c r="D313" s="357"/>
      <c r="E313" s="493"/>
      <c r="F313" s="349">
        <f>+'FORMATO COSTEO C4'!G105</f>
        <v>0</v>
      </c>
      <c r="G313" s="350">
        <f>+'FORMATO COSTEO C4'!H105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430">
        <f>AS313+AR313+AQ313+AP313+AO313+AN313+AM313+AL313+AK313+AJ313+AI313+AH313+AF313+AE313+AD313+AC313+AB313+AA313+Z313+Y313+X313+W313+V313+U313+S313+R313+Q313+P313+O313+N313+M313+L313+K313+J313+I313+H313</f>
        <v>0</v>
      </c>
      <c r="AV313" s="321">
        <f t="shared" si="146"/>
        <v>0</v>
      </c>
    </row>
    <row r="314" spans="2:48" s="44" customFormat="1" ht="12.75" customHeight="1" x14ac:dyDescent="0.25">
      <c r="B314" s="335" t="str">
        <f>+'FORMATO COSTEO C4'!C111</f>
        <v>4.1.4</v>
      </c>
      <c r="C314" s="359">
        <f>+'FORMATO COSTEO C4'!B111</f>
        <v>0</v>
      </c>
      <c r="D314" s="480" t="str">
        <f>+'FORMATO COSTEO C4'!D111</f>
        <v>Unidad medida</v>
      </c>
      <c r="E314" s="472">
        <f>+'FORMATO COSTEO C4'!E111</f>
        <v>0</v>
      </c>
      <c r="F314" s="339">
        <f>SUM(F315:F319)</f>
        <v>0</v>
      </c>
      <c r="G314" s="340">
        <f>SUM(G315:G319)</f>
        <v>0</v>
      </c>
      <c r="H314" s="341">
        <f>SUM(H315:H319)</f>
        <v>0</v>
      </c>
      <c r="I314" s="339">
        <f t="shared" ref="I314:AS314" si="156">SUM(I315:I319)</f>
        <v>0</v>
      </c>
      <c r="J314" s="339">
        <f t="shared" si="156"/>
        <v>0</v>
      </c>
      <c r="K314" s="339">
        <f t="shared" si="156"/>
        <v>0</v>
      </c>
      <c r="L314" s="339">
        <f t="shared" si="156"/>
        <v>0</v>
      </c>
      <c r="M314" s="339">
        <f t="shared" si="156"/>
        <v>0</v>
      </c>
      <c r="N314" s="339">
        <f t="shared" si="156"/>
        <v>0</v>
      </c>
      <c r="O314" s="339">
        <f t="shared" si="156"/>
        <v>0</v>
      </c>
      <c r="P314" s="339">
        <f t="shared" si="156"/>
        <v>0</v>
      </c>
      <c r="Q314" s="339">
        <f t="shared" si="156"/>
        <v>0</v>
      </c>
      <c r="R314" s="339">
        <f t="shared" si="156"/>
        <v>0</v>
      </c>
      <c r="S314" s="339">
        <f t="shared" si="156"/>
        <v>0</v>
      </c>
      <c r="T314" s="342">
        <f t="shared" si="156"/>
        <v>0</v>
      </c>
      <c r="U314" s="343">
        <f t="shared" si="156"/>
        <v>0</v>
      </c>
      <c r="V314" s="339">
        <f t="shared" si="156"/>
        <v>0</v>
      </c>
      <c r="W314" s="339">
        <f t="shared" si="156"/>
        <v>0</v>
      </c>
      <c r="X314" s="339">
        <f t="shared" si="156"/>
        <v>0</v>
      </c>
      <c r="Y314" s="339">
        <f t="shared" si="156"/>
        <v>0</v>
      </c>
      <c r="Z314" s="339">
        <f t="shared" si="156"/>
        <v>0</v>
      </c>
      <c r="AA314" s="339">
        <f t="shared" si="156"/>
        <v>0</v>
      </c>
      <c r="AB314" s="339">
        <f t="shared" si="156"/>
        <v>0</v>
      </c>
      <c r="AC314" s="339">
        <f t="shared" si="156"/>
        <v>0</v>
      </c>
      <c r="AD314" s="339">
        <f t="shared" si="156"/>
        <v>0</v>
      </c>
      <c r="AE314" s="339">
        <f t="shared" si="156"/>
        <v>0</v>
      </c>
      <c r="AF314" s="339">
        <f t="shared" si="156"/>
        <v>0</v>
      </c>
      <c r="AG314" s="340">
        <f t="shared" si="156"/>
        <v>0</v>
      </c>
      <c r="AH314" s="341">
        <f t="shared" si="156"/>
        <v>0</v>
      </c>
      <c r="AI314" s="339">
        <f t="shared" si="156"/>
        <v>0</v>
      </c>
      <c r="AJ314" s="339">
        <f t="shared" si="156"/>
        <v>0</v>
      </c>
      <c r="AK314" s="339">
        <f t="shared" si="156"/>
        <v>0</v>
      </c>
      <c r="AL314" s="339">
        <f t="shared" si="156"/>
        <v>0</v>
      </c>
      <c r="AM314" s="339">
        <f t="shared" si="156"/>
        <v>0</v>
      </c>
      <c r="AN314" s="339">
        <f t="shared" si="156"/>
        <v>0</v>
      </c>
      <c r="AO314" s="339">
        <f t="shared" si="156"/>
        <v>0</v>
      </c>
      <c r="AP314" s="339">
        <f t="shared" si="156"/>
        <v>0</v>
      </c>
      <c r="AQ314" s="339">
        <f t="shared" si="156"/>
        <v>0</v>
      </c>
      <c r="AR314" s="339">
        <f t="shared" si="156"/>
        <v>0</v>
      </c>
      <c r="AS314" s="339">
        <f t="shared" si="156"/>
        <v>0</v>
      </c>
      <c r="AT314" s="342">
        <f>SUM(AT315:AT319)</f>
        <v>0</v>
      </c>
      <c r="AU314" s="344">
        <f>SUM(AU315:AU319)</f>
        <v>0</v>
      </c>
      <c r="AV314" s="321">
        <f t="shared" si="146"/>
        <v>0</v>
      </c>
    </row>
    <row r="315" spans="2:48" s="44" customFormat="1" ht="12.75" customHeight="1" x14ac:dyDescent="0.25">
      <c r="B315" s="345" t="str">
        <f>+'FORMATO COSTEO C4'!C113</f>
        <v>4.1.4.1</v>
      </c>
      <c r="C315" s="346" t="str">
        <f>+'FORMATO COSTEO C4'!B113</f>
        <v>Categoría de gasto</v>
      </c>
      <c r="D315" s="357"/>
      <c r="E315" s="493"/>
      <c r="F315" s="349">
        <f>+'FORMATO COSTEO C4'!G113</f>
        <v>0</v>
      </c>
      <c r="G315" s="350">
        <f>+'FORMATO COSTEO C4'!H113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430">
        <f>AS315+AR315+AQ315+AP315+AO315+AN315+AM315+AL315+AK315+AJ315+AI315+AH315+AF315+AE315+AD315+AC315+AB315+AA315+Z315+Y315+X315+W315+V315+U315+S315+R315+Q315+P315+O315+N315+M315+L315+K315+J315+I315+H315</f>
        <v>0</v>
      </c>
      <c r="AV315" s="321">
        <f t="shared" si="146"/>
        <v>0</v>
      </c>
    </row>
    <row r="316" spans="2:48" s="44" customFormat="1" ht="12.75" customHeight="1" x14ac:dyDescent="0.25">
      <c r="B316" s="345" t="str">
        <f>+'FORMATO COSTEO C4'!C119</f>
        <v>4.1.4.2</v>
      </c>
      <c r="C316" s="346" t="str">
        <f>+'FORMATO COSTEO C4'!B119</f>
        <v>Categoría de gasto</v>
      </c>
      <c r="D316" s="357"/>
      <c r="E316" s="493"/>
      <c r="F316" s="349">
        <f>+'FORMATO COSTEO C4'!G119</f>
        <v>0</v>
      </c>
      <c r="G316" s="350">
        <f>+'FORMATO COSTEO C4'!H119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430">
        <f>AS316+AR316+AQ316+AP316+AO316+AN316+AM316+AL316+AK316+AJ316+AI316+AH316+AF316+AE316+AD316+AC316+AB316+AA316+Z316+Y316+X316+W316+V316+U316+S316+R316+Q316+P316+O316+N316+M316+L316+K316+J316+I316+H316</f>
        <v>0</v>
      </c>
      <c r="AV316" s="321">
        <f t="shared" si="146"/>
        <v>0</v>
      </c>
    </row>
    <row r="317" spans="2:48" s="44" customFormat="1" ht="12.75" customHeight="1" x14ac:dyDescent="0.25">
      <c r="B317" s="345" t="str">
        <f>+'FORMATO COSTEO C4'!C125</f>
        <v>4.1.4.3</v>
      </c>
      <c r="C317" s="346" t="str">
        <f>+'FORMATO COSTEO C4'!B125</f>
        <v>Categoría de gasto</v>
      </c>
      <c r="D317" s="357"/>
      <c r="E317" s="493"/>
      <c r="F317" s="349">
        <f>+'FORMATO COSTEO C4'!G125</f>
        <v>0</v>
      </c>
      <c r="G317" s="350">
        <f>+'FORMATO COSTEO C4'!H125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430">
        <f>AS317+AR317+AQ317+AP317+AO317+AN317+AM317+AL317+AK317+AJ317+AI317+AH317+AF317+AE317+AD317+AC317+AB317+AA317+Z317+Y317+X317+W317+V317+U317+S317+R317+Q317+P317+O317+N317+M317+L317+K317+J317+I317+H317</f>
        <v>0</v>
      </c>
      <c r="AV317" s="321">
        <f t="shared" si="146"/>
        <v>0</v>
      </c>
    </row>
    <row r="318" spans="2:48" s="44" customFormat="1" ht="12.75" customHeight="1" x14ac:dyDescent="0.25">
      <c r="B318" s="345" t="str">
        <f>+'FORMATO COSTEO C4'!C131</f>
        <v>4.1.4.4</v>
      </c>
      <c r="C318" s="346" t="str">
        <f>+'FORMATO COSTEO C4'!B131</f>
        <v>Categoría de gasto</v>
      </c>
      <c r="D318" s="357"/>
      <c r="E318" s="493"/>
      <c r="F318" s="349">
        <f>+'FORMATO COSTEO C4'!G131</f>
        <v>0</v>
      </c>
      <c r="G318" s="350">
        <f>+'FORMATO COSTEO C4'!H131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430">
        <f>AS318+AR318+AQ318+AP318+AO318+AN318+AM318+AL318+AK318+AJ318+AI318+AH318+AF318+AE318+AD318+AC318+AB318+AA318+Z318+Y318+X318+W318+V318+U318+S318+R318+Q318+P318+O318+N318+M318+L318+K318+J318+I318+H318</f>
        <v>0</v>
      </c>
      <c r="AV318" s="321">
        <f t="shared" si="146"/>
        <v>0</v>
      </c>
    </row>
    <row r="319" spans="2:48" s="44" customFormat="1" ht="12.75" customHeight="1" x14ac:dyDescent="0.25">
      <c r="B319" s="345" t="str">
        <f>+'FORMATO COSTEO C4'!C137</f>
        <v>4.1.4.5</v>
      </c>
      <c r="C319" s="346" t="str">
        <f>+'FORMATO COSTEO C4'!B137</f>
        <v>Categoría de gasto</v>
      </c>
      <c r="D319" s="357"/>
      <c r="E319" s="493"/>
      <c r="F319" s="349">
        <f>+'FORMATO COSTEO C4'!G137</f>
        <v>0</v>
      </c>
      <c r="G319" s="350">
        <f>+'FORMATO COSTEO C4'!H137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430">
        <f>AS319+AR319+AQ319+AP319+AO319+AN319+AM319+AL319+AK319+AJ319+AI319+AH319+AF319+AE319+AD319+AC319+AB319+AA319+Z319+Y319+X319+W319+V319+U319+S319+R319+Q319+P319+O319+N319+M319+L319+K319+J319+I319+H319</f>
        <v>0</v>
      </c>
      <c r="AV319" s="321">
        <f t="shared" si="146"/>
        <v>0</v>
      </c>
    </row>
    <row r="320" spans="2:48" s="44" customFormat="1" ht="12.75" customHeight="1" x14ac:dyDescent="0.25">
      <c r="B320" s="335" t="str">
        <f>+'FORMATO COSTEO C4'!C143</f>
        <v>4.1.5</v>
      </c>
      <c r="C320" s="359">
        <f>+'FORMATO COSTEO C4'!B143</f>
        <v>0</v>
      </c>
      <c r="D320" s="480" t="str">
        <f>+'FORMATO COSTEO C4'!D143</f>
        <v>Unidad medida</v>
      </c>
      <c r="E320" s="472">
        <f>+'FORMATO COSTEO C4'!E143</f>
        <v>0</v>
      </c>
      <c r="F320" s="339">
        <f>SUM(F321:F325)</f>
        <v>0</v>
      </c>
      <c r="G320" s="340">
        <f>SUM(G321:G325)</f>
        <v>0</v>
      </c>
      <c r="H320" s="341">
        <f>SUM(H321:H325)</f>
        <v>0</v>
      </c>
      <c r="I320" s="339">
        <f t="shared" ref="I320:AS320" si="157">SUM(I321:I325)</f>
        <v>0</v>
      </c>
      <c r="J320" s="339">
        <f t="shared" si="157"/>
        <v>0</v>
      </c>
      <c r="K320" s="339">
        <f t="shared" si="157"/>
        <v>0</v>
      </c>
      <c r="L320" s="339">
        <f t="shared" si="157"/>
        <v>0</v>
      </c>
      <c r="M320" s="339">
        <f t="shared" si="157"/>
        <v>0</v>
      </c>
      <c r="N320" s="339">
        <f t="shared" si="157"/>
        <v>0</v>
      </c>
      <c r="O320" s="339">
        <f t="shared" si="157"/>
        <v>0</v>
      </c>
      <c r="P320" s="339">
        <f t="shared" si="157"/>
        <v>0</v>
      </c>
      <c r="Q320" s="339">
        <f t="shared" si="157"/>
        <v>0</v>
      </c>
      <c r="R320" s="339">
        <f t="shared" si="157"/>
        <v>0</v>
      </c>
      <c r="S320" s="339">
        <f t="shared" si="157"/>
        <v>0</v>
      </c>
      <c r="T320" s="342">
        <f t="shared" si="157"/>
        <v>0</v>
      </c>
      <c r="U320" s="343">
        <f t="shared" si="157"/>
        <v>0</v>
      </c>
      <c r="V320" s="339">
        <f t="shared" si="157"/>
        <v>0</v>
      </c>
      <c r="W320" s="339">
        <f t="shared" si="157"/>
        <v>0</v>
      </c>
      <c r="X320" s="339">
        <f t="shared" si="157"/>
        <v>0</v>
      </c>
      <c r="Y320" s="339">
        <f t="shared" si="157"/>
        <v>0</v>
      </c>
      <c r="Z320" s="339">
        <f t="shared" si="157"/>
        <v>0</v>
      </c>
      <c r="AA320" s="339">
        <f t="shared" si="157"/>
        <v>0</v>
      </c>
      <c r="AB320" s="339">
        <f t="shared" si="157"/>
        <v>0</v>
      </c>
      <c r="AC320" s="339">
        <f t="shared" si="157"/>
        <v>0</v>
      </c>
      <c r="AD320" s="339">
        <f t="shared" si="157"/>
        <v>0</v>
      </c>
      <c r="AE320" s="339">
        <f t="shared" si="157"/>
        <v>0</v>
      </c>
      <c r="AF320" s="339">
        <f t="shared" si="157"/>
        <v>0</v>
      </c>
      <c r="AG320" s="340">
        <f t="shared" si="157"/>
        <v>0</v>
      </c>
      <c r="AH320" s="341">
        <f t="shared" si="157"/>
        <v>0</v>
      </c>
      <c r="AI320" s="339">
        <f t="shared" si="157"/>
        <v>0</v>
      </c>
      <c r="AJ320" s="339">
        <f t="shared" si="157"/>
        <v>0</v>
      </c>
      <c r="AK320" s="339">
        <f t="shared" si="157"/>
        <v>0</v>
      </c>
      <c r="AL320" s="339">
        <f t="shared" si="157"/>
        <v>0</v>
      </c>
      <c r="AM320" s="339">
        <f t="shared" si="157"/>
        <v>0</v>
      </c>
      <c r="AN320" s="339">
        <f t="shared" si="157"/>
        <v>0</v>
      </c>
      <c r="AO320" s="339">
        <f t="shared" si="157"/>
        <v>0</v>
      </c>
      <c r="AP320" s="339">
        <f t="shared" si="157"/>
        <v>0</v>
      </c>
      <c r="AQ320" s="339">
        <f t="shared" si="157"/>
        <v>0</v>
      </c>
      <c r="AR320" s="339">
        <f t="shared" si="157"/>
        <v>0</v>
      </c>
      <c r="AS320" s="339">
        <f t="shared" si="157"/>
        <v>0</v>
      </c>
      <c r="AT320" s="342">
        <f>SUM(AT321:AT325)</f>
        <v>0</v>
      </c>
      <c r="AU320" s="344">
        <f>SUM(AU321:AU325)</f>
        <v>0</v>
      </c>
      <c r="AV320" s="321">
        <f t="shared" si="146"/>
        <v>0</v>
      </c>
    </row>
    <row r="321" spans="2:48" s="44" customFormat="1" ht="12.75" customHeight="1" x14ac:dyDescent="0.25">
      <c r="B321" s="345" t="str">
        <f>+'FORMATO COSTEO C4'!C145</f>
        <v>4.1.5.1</v>
      </c>
      <c r="C321" s="346" t="str">
        <f>+'FORMATO COSTEO C4'!B145</f>
        <v>Categoría de gasto</v>
      </c>
      <c r="D321" s="357"/>
      <c r="E321" s="493"/>
      <c r="F321" s="349">
        <f>+'FORMATO COSTEO C4'!G145</f>
        <v>0</v>
      </c>
      <c r="G321" s="350">
        <f>+'FORMATO COSTEO C4'!H145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430">
        <f>AS321+AR321+AQ321+AP321+AO321+AN321+AM321+AL321+AK321+AJ321+AI321+AH321+AF321+AE321+AD321+AC321+AB321+AA321+Z321+Y321+X321+W321+V321+U321+S321+R321+Q321+P321+O321+N321+M321+L321+K321+J321+I321+H321</f>
        <v>0</v>
      </c>
      <c r="AV321" s="321">
        <f t="shared" si="146"/>
        <v>0</v>
      </c>
    </row>
    <row r="322" spans="2:48" s="44" customFormat="1" ht="12.75" customHeight="1" x14ac:dyDescent="0.25">
      <c r="B322" s="345" t="str">
        <f>+'FORMATO COSTEO C4'!C151</f>
        <v>4.1.5.2</v>
      </c>
      <c r="C322" s="346" t="str">
        <f>+'FORMATO COSTEO C4'!B151</f>
        <v>Categoría de gasto</v>
      </c>
      <c r="D322" s="357"/>
      <c r="E322" s="493"/>
      <c r="F322" s="349">
        <f>+'FORMATO COSTEO C4'!G151</f>
        <v>0</v>
      </c>
      <c r="G322" s="350">
        <f>+'FORMATO COSTEO C4'!H151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430">
        <f>AS322+AR322+AQ322+AP322+AO322+AN322+AM322+AL322+AK322+AJ322+AI322+AH322+AF322+AE322+AD322+AC322+AB322+AA322+Z322+Y322+X322+W322+V322+U322+S322+R322+Q322+P322+O322+N322+M322+L322+K322+J322+I322+H322</f>
        <v>0</v>
      </c>
      <c r="AV322" s="321">
        <f t="shared" si="146"/>
        <v>0</v>
      </c>
    </row>
    <row r="323" spans="2:48" s="44" customFormat="1" ht="12.75" customHeight="1" x14ac:dyDescent="0.25">
      <c r="B323" s="345" t="str">
        <f>+'FORMATO COSTEO C4'!C157</f>
        <v>4.1.5.3</v>
      </c>
      <c r="C323" s="346" t="str">
        <f>+'FORMATO COSTEO C4'!B157</f>
        <v>Categoría de gasto</v>
      </c>
      <c r="D323" s="357"/>
      <c r="E323" s="493"/>
      <c r="F323" s="349">
        <f>+'FORMATO COSTEO C4'!G157</f>
        <v>0</v>
      </c>
      <c r="G323" s="350">
        <f>+'FORMATO COSTEO C4'!H157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430">
        <f>AS323+AR323+AQ323+AP323+AO323+AN323+AM323+AL323+AK323+AJ323+AI323+AH323+AF323+AE323+AD323+AC323+AB323+AA323+Z323+Y323+X323+W323+V323+U323+S323+R323+Q323+P323+O323+N323+M323+L323+K323+J323+I323+H323</f>
        <v>0</v>
      </c>
      <c r="AV323" s="321">
        <f t="shared" si="146"/>
        <v>0</v>
      </c>
    </row>
    <row r="324" spans="2:48" s="44" customFormat="1" ht="12.75" customHeight="1" x14ac:dyDescent="0.25">
      <c r="B324" s="345" t="str">
        <f>+'FORMATO COSTEO C4'!C163</f>
        <v>4.1.5.4</v>
      </c>
      <c r="C324" s="346" t="str">
        <f>+'FORMATO COSTEO C4'!B163</f>
        <v>Categoría de gasto</v>
      </c>
      <c r="D324" s="357"/>
      <c r="E324" s="493"/>
      <c r="F324" s="349">
        <f>+'FORMATO COSTEO C4'!G163</f>
        <v>0</v>
      </c>
      <c r="G324" s="350">
        <f>+'FORMATO COSTEO C4'!H163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430">
        <f>AS324+AR324+AQ324+AP324+AO324+AN324+AM324+AL324+AK324+AJ324+AI324+AH324+AF324+AE324+AD324+AC324+AB324+AA324+Z324+Y324+X324+W324+V324+U324+S324+R324+Q324+P324+O324+N324+M324+L324+K324+J324+I324+H324</f>
        <v>0</v>
      </c>
      <c r="AV324" s="321">
        <f t="shared" si="146"/>
        <v>0</v>
      </c>
    </row>
    <row r="325" spans="2:48" s="44" customFormat="1" ht="12.75" customHeight="1" x14ac:dyDescent="0.25">
      <c r="B325" s="345" t="str">
        <f>+'FORMATO COSTEO C4'!C169</f>
        <v>4.1.5.5</v>
      </c>
      <c r="C325" s="346" t="str">
        <f>+'FORMATO COSTEO C4'!B169</f>
        <v>Categoría de gasto</v>
      </c>
      <c r="D325" s="357"/>
      <c r="E325" s="493"/>
      <c r="F325" s="349">
        <f>+'FORMATO COSTEO C4'!G169</f>
        <v>0</v>
      </c>
      <c r="G325" s="350">
        <f>+'FORMATO COSTEO C4'!H169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430">
        <f>AS325+AR325+AQ325+AP325+AO325+AN325+AM325+AL325+AK325+AJ325+AI325+AH325+AF325+AE325+AD325+AC325+AB325+AA325+Z325+Y325+X325+W325+V325+U325+S325+R325+Q325+P325+O325+N325+M325+L325+K325+J325+I325+H325</f>
        <v>0</v>
      </c>
      <c r="AV325" s="321">
        <f t="shared" si="146"/>
        <v>0</v>
      </c>
    </row>
    <row r="326" spans="2:48" s="44" customFormat="1" ht="12.75" customHeight="1" x14ac:dyDescent="0.25">
      <c r="B326" s="324">
        <f>+'FORMATO COSTEO C4'!C176</f>
        <v>4.2</v>
      </c>
      <c r="C326" s="325">
        <f>+'FORMATO COSTEO C4'!D176</f>
        <v>0</v>
      </c>
      <c r="D326" s="326"/>
      <c r="E326" s="471"/>
      <c r="F326" s="328">
        <f>+F327+F333+F339+F345+F351</f>
        <v>0</v>
      </c>
      <c r="G326" s="329">
        <f>+G327+G333+G339+G345+G351</f>
        <v>0</v>
      </c>
      <c r="H326" s="330">
        <f>+H327+H333+H339+H345+H351</f>
        <v>0</v>
      </c>
      <c r="I326" s="328">
        <f t="shared" ref="I326:AS326" si="158">+I327+I333+I339+I345+I351</f>
        <v>0</v>
      </c>
      <c r="J326" s="328">
        <f t="shared" si="158"/>
        <v>0</v>
      </c>
      <c r="K326" s="328">
        <f t="shared" si="158"/>
        <v>0</v>
      </c>
      <c r="L326" s="328">
        <f t="shared" si="158"/>
        <v>0</v>
      </c>
      <c r="M326" s="328">
        <f t="shared" si="158"/>
        <v>0</v>
      </c>
      <c r="N326" s="328">
        <f t="shared" si="158"/>
        <v>0</v>
      </c>
      <c r="O326" s="328">
        <f t="shared" si="158"/>
        <v>0</v>
      </c>
      <c r="P326" s="328">
        <f t="shared" si="158"/>
        <v>0</v>
      </c>
      <c r="Q326" s="328">
        <f t="shared" si="158"/>
        <v>0</v>
      </c>
      <c r="R326" s="328">
        <f t="shared" si="158"/>
        <v>0</v>
      </c>
      <c r="S326" s="328">
        <f t="shared" si="158"/>
        <v>0</v>
      </c>
      <c r="T326" s="331">
        <f>+T327+T333+T339+T345+T351</f>
        <v>0</v>
      </c>
      <c r="U326" s="332">
        <f t="shared" si="158"/>
        <v>0</v>
      </c>
      <c r="V326" s="328">
        <f t="shared" si="158"/>
        <v>0</v>
      </c>
      <c r="W326" s="328">
        <f t="shared" si="158"/>
        <v>0</v>
      </c>
      <c r="X326" s="328">
        <f t="shared" si="158"/>
        <v>0</v>
      </c>
      <c r="Y326" s="328">
        <f t="shared" si="158"/>
        <v>0</v>
      </c>
      <c r="Z326" s="328">
        <f t="shared" si="158"/>
        <v>0</v>
      </c>
      <c r="AA326" s="328">
        <f t="shared" si="158"/>
        <v>0</v>
      </c>
      <c r="AB326" s="328">
        <f t="shared" si="158"/>
        <v>0</v>
      </c>
      <c r="AC326" s="328">
        <f t="shared" si="158"/>
        <v>0</v>
      </c>
      <c r="AD326" s="328">
        <f t="shared" si="158"/>
        <v>0</v>
      </c>
      <c r="AE326" s="328">
        <f t="shared" si="158"/>
        <v>0</v>
      </c>
      <c r="AF326" s="328">
        <f t="shared" si="158"/>
        <v>0</v>
      </c>
      <c r="AG326" s="329">
        <f>+AG327+AG333+AG339+AG345+AG351</f>
        <v>0</v>
      </c>
      <c r="AH326" s="330">
        <f t="shared" si="158"/>
        <v>0</v>
      </c>
      <c r="AI326" s="328">
        <f t="shared" si="158"/>
        <v>0</v>
      </c>
      <c r="AJ326" s="328">
        <f t="shared" si="158"/>
        <v>0</v>
      </c>
      <c r="AK326" s="328">
        <f t="shared" si="158"/>
        <v>0</v>
      </c>
      <c r="AL326" s="328">
        <f t="shared" si="158"/>
        <v>0</v>
      </c>
      <c r="AM326" s="328">
        <f t="shared" si="158"/>
        <v>0</v>
      </c>
      <c r="AN326" s="328">
        <f t="shared" si="158"/>
        <v>0</v>
      </c>
      <c r="AO326" s="328">
        <f t="shared" si="158"/>
        <v>0</v>
      </c>
      <c r="AP326" s="328">
        <f t="shared" si="158"/>
        <v>0</v>
      </c>
      <c r="AQ326" s="328">
        <f t="shared" si="158"/>
        <v>0</v>
      </c>
      <c r="AR326" s="328">
        <f t="shared" si="158"/>
        <v>0</v>
      </c>
      <c r="AS326" s="328">
        <f t="shared" si="158"/>
        <v>0</v>
      </c>
      <c r="AT326" s="331">
        <f>+AT327+AT333+AT339+AT345+AT351</f>
        <v>0</v>
      </c>
      <c r="AU326" s="333">
        <f>+AU327+AU333+AU339+AU345+AU351</f>
        <v>0</v>
      </c>
      <c r="AV326" s="321">
        <f t="shared" si="146"/>
        <v>0</v>
      </c>
    </row>
    <row r="327" spans="2:48" s="44" customFormat="1" ht="12.75" customHeight="1" x14ac:dyDescent="0.25">
      <c r="B327" s="335" t="str">
        <f>+'FORMATO COSTEO C4'!C177</f>
        <v>4.2.1</v>
      </c>
      <c r="C327" s="359">
        <f>+'FORMATO COSTEO C4'!B177</f>
        <v>0</v>
      </c>
      <c r="D327" s="480" t="str">
        <f>+'FORMATO COSTEO C4'!D177</f>
        <v>Unidad medida</v>
      </c>
      <c r="E327" s="472">
        <f>+'FORMATO COSTEO C4'!E177</f>
        <v>0</v>
      </c>
      <c r="F327" s="339">
        <f>SUM(F328:F332)</f>
        <v>0</v>
      </c>
      <c r="G327" s="340">
        <f>SUM(G328:G332)</f>
        <v>0</v>
      </c>
      <c r="H327" s="341">
        <f>SUM(H328:H332)</f>
        <v>0</v>
      </c>
      <c r="I327" s="339">
        <f t="shared" ref="I327:AS327" si="159">SUM(I328:I332)</f>
        <v>0</v>
      </c>
      <c r="J327" s="339">
        <f t="shared" si="159"/>
        <v>0</v>
      </c>
      <c r="K327" s="339">
        <f t="shared" si="159"/>
        <v>0</v>
      </c>
      <c r="L327" s="339">
        <f t="shared" si="159"/>
        <v>0</v>
      </c>
      <c r="M327" s="339">
        <f t="shared" si="159"/>
        <v>0</v>
      </c>
      <c r="N327" s="339">
        <f t="shared" si="159"/>
        <v>0</v>
      </c>
      <c r="O327" s="339">
        <f t="shared" si="159"/>
        <v>0</v>
      </c>
      <c r="P327" s="339">
        <f t="shared" si="159"/>
        <v>0</v>
      </c>
      <c r="Q327" s="339">
        <f t="shared" si="159"/>
        <v>0</v>
      </c>
      <c r="R327" s="339">
        <f t="shared" si="159"/>
        <v>0</v>
      </c>
      <c r="S327" s="339">
        <f t="shared" si="159"/>
        <v>0</v>
      </c>
      <c r="T327" s="342">
        <f t="shared" si="159"/>
        <v>0</v>
      </c>
      <c r="U327" s="343">
        <f t="shared" si="159"/>
        <v>0</v>
      </c>
      <c r="V327" s="339">
        <f t="shared" si="159"/>
        <v>0</v>
      </c>
      <c r="W327" s="339">
        <f t="shared" si="159"/>
        <v>0</v>
      </c>
      <c r="X327" s="339">
        <f t="shared" si="159"/>
        <v>0</v>
      </c>
      <c r="Y327" s="339">
        <f t="shared" si="159"/>
        <v>0</v>
      </c>
      <c r="Z327" s="339">
        <f t="shared" si="159"/>
        <v>0</v>
      </c>
      <c r="AA327" s="339">
        <f t="shared" si="159"/>
        <v>0</v>
      </c>
      <c r="AB327" s="339">
        <f t="shared" si="159"/>
        <v>0</v>
      </c>
      <c r="AC327" s="339">
        <f t="shared" si="159"/>
        <v>0</v>
      </c>
      <c r="AD327" s="339">
        <f t="shared" si="159"/>
        <v>0</v>
      </c>
      <c r="AE327" s="339">
        <f t="shared" si="159"/>
        <v>0</v>
      </c>
      <c r="AF327" s="339">
        <f t="shared" si="159"/>
        <v>0</v>
      </c>
      <c r="AG327" s="340">
        <f t="shared" si="159"/>
        <v>0</v>
      </c>
      <c r="AH327" s="341">
        <f t="shared" si="159"/>
        <v>0</v>
      </c>
      <c r="AI327" s="339">
        <f t="shared" si="159"/>
        <v>0</v>
      </c>
      <c r="AJ327" s="339">
        <f t="shared" si="159"/>
        <v>0</v>
      </c>
      <c r="AK327" s="339">
        <f t="shared" si="159"/>
        <v>0</v>
      </c>
      <c r="AL327" s="339">
        <f t="shared" si="159"/>
        <v>0</v>
      </c>
      <c r="AM327" s="339">
        <f t="shared" si="159"/>
        <v>0</v>
      </c>
      <c r="AN327" s="339">
        <f t="shared" si="159"/>
        <v>0</v>
      </c>
      <c r="AO327" s="339">
        <f t="shared" si="159"/>
        <v>0</v>
      </c>
      <c r="AP327" s="339">
        <f t="shared" si="159"/>
        <v>0</v>
      </c>
      <c r="AQ327" s="339">
        <f t="shared" si="159"/>
        <v>0</v>
      </c>
      <c r="AR327" s="339">
        <f t="shared" si="159"/>
        <v>0</v>
      </c>
      <c r="AS327" s="339">
        <f t="shared" si="159"/>
        <v>0</v>
      </c>
      <c r="AT327" s="342">
        <f>SUM(AT328:AT332)</f>
        <v>0</v>
      </c>
      <c r="AU327" s="344">
        <f>SUM(AU328:AU332)</f>
        <v>0</v>
      </c>
      <c r="AV327" s="321">
        <f t="shared" si="146"/>
        <v>0</v>
      </c>
    </row>
    <row r="328" spans="2:48" s="44" customFormat="1" ht="12.75" customHeight="1" x14ac:dyDescent="0.25">
      <c r="B328" s="345" t="str">
        <f>+'FORMATO COSTEO C4'!C179</f>
        <v>4.2.1.1</v>
      </c>
      <c r="C328" s="346" t="str">
        <f>+'FORMATO COSTEO C4'!B179</f>
        <v>Categoría de gasto</v>
      </c>
      <c r="D328" s="347"/>
      <c r="E328" s="492"/>
      <c r="F328" s="349">
        <f>+'FORMATO COSTEO C4'!G179</f>
        <v>0</v>
      </c>
      <c r="G328" s="350">
        <f>+'FORMATO COSTEO C4'!H179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430">
        <f>AS328+AR328+AQ328+AP328+AO328+AN328+AM328+AL328+AK328+AJ328+AI328+AH328+AF328+AE328+AD328+AC328+AB328+AA328+Z328+Y328+X328+W328+V328+U328+S328+R328+Q328+P328+O328+N328+M328+L328+K328+J328+I328+H328</f>
        <v>0</v>
      </c>
      <c r="AV328" s="321">
        <f t="shared" si="146"/>
        <v>0</v>
      </c>
    </row>
    <row r="329" spans="2:48" s="44" customFormat="1" ht="12.75" customHeight="1" x14ac:dyDescent="0.25">
      <c r="B329" s="345" t="str">
        <f>+'FORMATO COSTEO C4'!C185</f>
        <v>4.2.1.2</v>
      </c>
      <c r="C329" s="346" t="str">
        <f>+'FORMATO COSTEO C4'!B185</f>
        <v>Categoría de gasto</v>
      </c>
      <c r="D329" s="347"/>
      <c r="E329" s="492"/>
      <c r="F329" s="349">
        <f>+'FORMATO COSTEO C4'!G185</f>
        <v>0</v>
      </c>
      <c r="G329" s="350">
        <f>+'FORMATO COSTEO C4'!H185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430">
        <f>AS329+AR329+AQ329+AP329+AO329+AN329+AM329+AL329+AK329+AJ329+AI329+AH329+AF329+AE329+AD329+AC329+AB329+AA329+Z329+Y329+X329+W329+V329+U329+S329+R329+Q329+P329+O329+N329+M329+L329+K329+J329+I329+H329</f>
        <v>0</v>
      </c>
      <c r="AV329" s="321">
        <f t="shared" si="146"/>
        <v>0</v>
      </c>
    </row>
    <row r="330" spans="2:48" s="44" customFormat="1" ht="12.75" customHeight="1" x14ac:dyDescent="0.25">
      <c r="B330" s="345" t="str">
        <f>+'FORMATO COSTEO C4'!C191</f>
        <v>4.2.1.3</v>
      </c>
      <c r="C330" s="346" t="str">
        <f>+'FORMATO COSTEO C4'!B191</f>
        <v>Categoría de gasto</v>
      </c>
      <c r="D330" s="347"/>
      <c r="E330" s="492"/>
      <c r="F330" s="349">
        <f>+'FORMATO COSTEO C4'!G191</f>
        <v>0</v>
      </c>
      <c r="G330" s="350">
        <f>+'FORMATO COSTEO C4'!H191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430">
        <f>AS330+AR330+AQ330+AP330+AO330+AN330+AM330+AL330+AK330+AJ330+AI330+AH330+AF330+AE330+AD330+AC330+AB330+AA330+Z330+Y330+X330+W330+V330+U330+S330+R330+Q330+P330+O330+N330+M330+L330+K330+J330+I330+H330</f>
        <v>0</v>
      </c>
      <c r="AV330" s="321">
        <f t="shared" si="146"/>
        <v>0</v>
      </c>
    </row>
    <row r="331" spans="2:48" s="44" customFormat="1" ht="12.75" customHeight="1" x14ac:dyDescent="0.25">
      <c r="B331" s="345" t="str">
        <f>+'FORMATO COSTEO C4'!C197</f>
        <v>4.2.1.4</v>
      </c>
      <c r="C331" s="346" t="str">
        <f>+'FORMATO COSTEO C4'!B197</f>
        <v>Categoría de gasto</v>
      </c>
      <c r="D331" s="347"/>
      <c r="E331" s="492"/>
      <c r="F331" s="349">
        <f>+'FORMATO COSTEO C4'!G197</f>
        <v>0</v>
      </c>
      <c r="G331" s="350">
        <f>+'FORMATO COSTEO C4'!H197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430">
        <f>AS331+AR331+AQ331+AP331+AO331+AN331+AM331+AL331+AK331+AJ331+AI331+AH331+AF331+AE331+AD331+AC331+AB331+AA331+Z331+Y331+X331+W331+V331+U331+S331+R331+Q331+P331+O331+N331+M331+L331+K331+J331+I331+H331</f>
        <v>0</v>
      </c>
      <c r="AV331" s="321">
        <f t="shared" si="146"/>
        <v>0</v>
      </c>
    </row>
    <row r="332" spans="2:48" s="44" customFormat="1" ht="12.75" customHeight="1" x14ac:dyDescent="0.25">
      <c r="B332" s="345" t="str">
        <f>+'FORMATO COSTEO C4'!C203</f>
        <v>4.2.1.5</v>
      </c>
      <c r="C332" s="346" t="str">
        <f>+'FORMATO COSTEO C4'!B203</f>
        <v>Categoría de gasto</v>
      </c>
      <c r="D332" s="347"/>
      <c r="E332" s="492"/>
      <c r="F332" s="349">
        <f>+'FORMATO COSTEO C4'!G203</f>
        <v>0</v>
      </c>
      <c r="G332" s="350">
        <f>+'FORMATO COSTEO C4'!H203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430">
        <f>AS332+AR332+AQ332+AP332+AO332+AN332+AM332+AL332+AK332+AJ332+AI332+AH332+AF332+AE332+AD332+AC332+AB332+AA332+Z332+Y332+X332+W332+V332+U332+S332+R332+Q332+P332+O332+N332+M332+L332+K332+J332+I332+H332</f>
        <v>0</v>
      </c>
      <c r="AV332" s="321">
        <f t="shared" ref="AV332:AV395" si="160">+G332-AU332</f>
        <v>0</v>
      </c>
    </row>
    <row r="333" spans="2:48" s="44" customFormat="1" ht="12.75" customHeight="1" x14ac:dyDescent="0.25">
      <c r="B333" s="335" t="str">
        <f>+'FORMATO COSTEO C4'!C209</f>
        <v>4.2.2</v>
      </c>
      <c r="C333" s="359">
        <f>+'FORMATO COSTEO C4'!B209</f>
        <v>0</v>
      </c>
      <c r="D333" s="480" t="str">
        <f>+'FORMATO COSTEO C4'!D209</f>
        <v>Unidad medida</v>
      </c>
      <c r="E333" s="472">
        <f>+'FORMATO COSTEO C4'!E209</f>
        <v>0</v>
      </c>
      <c r="F333" s="339">
        <f>SUM(F334:F338)</f>
        <v>0</v>
      </c>
      <c r="G333" s="340">
        <f>SUM(G334:G338)</f>
        <v>0</v>
      </c>
      <c r="H333" s="341">
        <f>SUM(H334:H338)</f>
        <v>0</v>
      </c>
      <c r="I333" s="339">
        <f t="shared" ref="I333:AS333" si="161">SUM(I334:I338)</f>
        <v>0</v>
      </c>
      <c r="J333" s="339">
        <f t="shared" si="161"/>
        <v>0</v>
      </c>
      <c r="K333" s="339">
        <f t="shared" si="161"/>
        <v>0</v>
      </c>
      <c r="L333" s="339">
        <f t="shared" si="161"/>
        <v>0</v>
      </c>
      <c r="M333" s="339">
        <f t="shared" si="161"/>
        <v>0</v>
      </c>
      <c r="N333" s="339">
        <f t="shared" si="161"/>
        <v>0</v>
      </c>
      <c r="O333" s="339">
        <f t="shared" si="161"/>
        <v>0</v>
      </c>
      <c r="P333" s="339">
        <f t="shared" si="161"/>
        <v>0</v>
      </c>
      <c r="Q333" s="339">
        <f t="shared" si="161"/>
        <v>0</v>
      </c>
      <c r="R333" s="339">
        <f t="shared" si="161"/>
        <v>0</v>
      </c>
      <c r="S333" s="339">
        <f t="shared" si="161"/>
        <v>0</v>
      </c>
      <c r="T333" s="342">
        <f t="shared" si="161"/>
        <v>0</v>
      </c>
      <c r="U333" s="343">
        <f t="shared" si="161"/>
        <v>0</v>
      </c>
      <c r="V333" s="339">
        <f t="shared" si="161"/>
        <v>0</v>
      </c>
      <c r="W333" s="339">
        <f t="shared" si="161"/>
        <v>0</v>
      </c>
      <c r="X333" s="339">
        <f t="shared" si="161"/>
        <v>0</v>
      </c>
      <c r="Y333" s="339">
        <f t="shared" si="161"/>
        <v>0</v>
      </c>
      <c r="Z333" s="339">
        <f t="shared" si="161"/>
        <v>0</v>
      </c>
      <c r="AA333" s="339">
        <f t="shared" si="161"/>
        <v>0</v>
      </c>
      <c r="AB333" s="339">
        <f t="shared" si="161"/>
        <v>0</v>
      </c>
      <c r="AC333" s="339">
        <f t="shared" si="161"/>
        <v>0</v>
      </c>
      <c r="AD333" s="339">
        <f t="shared" si="161"/>
        <v>0</v>
      </c>
      <c r="AE333" s="339">
        <f t="shared" si="161"/>
        <v>0</v>
      </c>
      <c r="AF333" s="339">
        <f t="shared" si="161"/>
        <v>0</v>
      </c>
      <c r="AG333" s="340">
        <f t="shared" si="161"/>
        <v>0</v>
      </c>
      <c r="AH333" s="341">
        <f t="shared" si="161"/>
        <v>0</v>
      </c>
      <c r="AI333" s="339">
        <f t="shared" si="161"/>
        <v>0</v>
      </c>
      <c r="AJ333" s="339">
        <f t="shared" si="161"/>
        <v>0</v>
      </c>
      <c r="AK333" s="339">
        <f t="shared" si="161"/>
        <v>0</v>
      </c>
      <c r="AL333" s="339">
        <f t="shared" si="161"/>
        <v>0</v>
      </c>
      <c r="AM333" s="339">
        <f t="shared" si="161"/>
        <v>0</v>
      </c>
      <c r="AN333" s="339">
        <f t="shared" si="161"/>
        <v>0</v>
      </c>
      <c r="AO333" s="339">
        <f t="shared" si="161"/>
        <v>0</v>
      </c>
      <c r="AP333" s="339">
        <f t="shared" si="161"/>
        <v>0</v>
      </c>
      <c r="AQ333" s="339">
        <f t="shared" si="161"/>
        <v>0</v>
      </c>
      <c r="AR333" s="339">
        <f t="shared" si="161"/>
        <v>0</v>
      </c>
      <c r="AS333" s="339">
        <f t="shared" si="161"/>
        <v>0</v>
      </c>
      <c r="AT333" s="342">
        <f>SUM(AT334:AT338)</f>
        <v>0</v>
      </c>
      <c r="AU333" s="344">
        <f>SUM(AU334:AU338)</f>
        <v>0</v>
      </c>
      <c r="AV333" s="321">
        <f t="shared" si="160"/>
        <v>0</v>
      </c>
    </row>
    <row r="334" spans="2:48" s="44" customFormat="1" ht="12.75" customHeight="1" x14ac:dyDescent="0.25">
      <c r="B334" s="345" t="str">
        <f>+'FORMATO COSTEO C4'!C211</f>
        <v>4.2.2.1</v>
      </c>
      <c r="C334" s="346" t="str">
        <f>+'FORMATO COSTEO C4'!B211</f>
        <v>Categoría de gasto</v>
      </c>
      <c r="D334" s="357"/>
      <c r="E334" s="493"/>
      <c r="F334" s="349">
        <f>+'FORMATO COSTEO C4'!G211</f>
        <v>0</v>
      </c>
      <c r="G334" s="350">
        <f>+'FORMATO COSTEO C4'!H211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430">
        <f>AS334+AR334+AQ334+AP334+AO334+AN334+AM334+AL334+AK334+AJ334+AI334+AH334+AF334+AE334+AD334+AC334+AB334+AA334+Z334+Y334+X334+W334+V334+U334+S334+R334+Q334+P334+O334+N334+M334+L334+K334+J334+I334+H334</f>
        <v>0</v>
      </c>
      <c r="AV334" s="321">
        <f t="shared" si="160"/>
        <v>0</v>
      </c>
    </row>
    <row r="335" spans="2:48" s="44" customFormat="1" ht="12.75" customHeight="1" x14ac:dyDescent="0.25">
      <c r="B335" s="345" t="str">
        <f>+'FORMATO COSTEO C4'!C217</f>
        <v>4.2.2.2</v>
      </c>
      <c r="C335" s="346" t="str">
        <f>+'FORMATO COSTEO C4'!B217</f>
        <v>Categoría de gasto</v>
      </c>
      <c r="D335" s="357"/>
      <c r="E335" s="493"/>
      <c r="F335" s="349">
        <f>+'FORMATO COSTEO C4'!G217</f>
        <v>0</v>
      </c>
      <c r="G335" s="350">
        <f>+'FORMATO COSTEO C4'!H217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430">
        <f>AS335+AR335+AQ335+AP335+AO335+AN335+AM335+AL335+AK335+AJ335+AI335+AH335+AF335+AE335+AD335+AC335+AB335+AA335+Z335+Y335+X335+W335+V335+U335+S335+R335+Q335+P335+O335+N335+M335+L335+K335+J335+I335+H335</f>
        <v>0</v>
      </c>
      <c r="AV335" s="321">
        <f t="shared" si="160"/>
        <v>0</v>
      </c>
    </row>
    <row r="336" spans="2:48" s="44" customFormat="1" ht="12.75" customHeight="1" x14ac:dyDescent="0.25">
      <c r="B336" s="345" t="str">
        <f>+'FORMATO COSTEO C4'!C223</f>
        <v>4.2.2.3</v>
      </c>
      <c r="C336" s="346" t="str">
        <f>+'FORMATO COSTEO C4'!B223</f>
        <v>Categoría de gasto</v>
      </c>
      <c r="D336" s="357"/>
      <c r="E336" s="493"/>
      <c r="F336" s="349">
        <f>+'FORMATO COSTEO C4'!G223</f>
        <v>0</v>
      </c>
      <c r="G336" s="350">
        <f>+'FORMATO COSTEO C4'!H223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430">
        <f>AS336+AR336+AQ336+AP336+AO336+AN336+AM336+AL336+AK336+AJ336+AI336+AH336+AF336+AE336+AD336+AC336+AB336+AA336+Z336+Y336+X336+W336+V336+U336+S336+R336+Q336+P336+O336+N336+M336+L336+K336+J336+I336+H336</f>
        <v>0</v>
      </c>
      <c r="AV336" s="321">
        <f t="shared" si="160"/>
        <v>0</v>
      </c>
    </row>
    <row r="337" spans="2:48" s="44" customFormat="1" ht="12.75" customHeight="1" x14ac:dyDescent="0.25">
      <c r="B337" s="345" t="str">
        <f>+'FORMATO COSTEO C4'!C229</f>
        <v>4.2.2.4</v>
      </c>
      <c r="C337" s="346" t="str">
        <f>+'FORMATO COSTEO C4'!B229</f>
        <v>Categoría de gasto</v>
      </c>
      <c r="D337" s="357"/>
      <c r="E337" s="493"/>
      <c r="F337" s="349">
        <f>+'FORMATO COSTEO C4'!G229</f>
        <v>0</v>
      </c>
      <c r="G337" s="350">
        <f>+'FORMATO COSTEO C4'!H229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430">
        <f>AS337+AR337+AQ337+AP337+AO337+AN337+AM337+AL337+AK337+AJ337+AI337+AH337+AF337+AE337+AD337+AC337+AB337+AA337+Z337+Y337+X337+W337+V337+U337+S337+R337+Q337+P337+O337+N337+M337+L337+K337+J337+I337+H337</f>
        <v>0</v>
      </c>
      <c r="AV337" s="321">
        <f t="shared" si="160"/>
        <v>0</v>
      </c>
    </row>
    <row r="338" spans="2:48" s="44" customFormat="1" ht="12.75" customHeight="1" x14ac:dyDescent="0.25">
      <c r="B338" s="345" t="str">
        <f>+'FORMATO COSTEO C4'!C235</f>
        <v>4.2.2.5</v>
      </c>
      <c r="C338" s="346" t="str">
        <f>+'FORMATO COSTEO C4'!B235</f>
        <v>Categoría de gasto</v>
      </c>
      <c r="D338" s="357"/>
      <c r="E338" s="493"/>
      <c r="F338" s="349">
        <f>+'FORMATO COSTEO C4'!G235</f>
        <v>0</v>
      </c>
      <c r="G338" s="350">
        <f>+'FORMATO COSTEO C4'!H235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430">
        <f>AS338+AR338+AQ338+AP338+AO338+AN338+AM338+AL338+AK338+AJ338+AI338+AH338+AF338+AE338+AD338+AC338+AB338+AA338+Z338+Y338+X338+W338+V338+U338+S338+R338+Q338+P338+O338+N338+M338+L338+K338+J338+I338+H338</f>
        <v>0</v>
      </c>
      <c r="AV338" s="321">
        <f t="shared" si="160"/>
        <v>0</v>
      </c>
    </row>
    <row r="339" spans="2:48" s="44" customFormat="1" ht="12.75" customHeight="1" x14ac:dyDescent="0.25">
      <c r="B339" s="335" t="str">
        <f>+'FORMATO COSTEO C4'!C241</f>
        <v>4.2.3</v>
      </c>
      <c r="C339" s="359">
        <f>+'FORMATO COSTEO C4'!B241</f>
        <v>0</v>
      </c>
      <c r="D339" s="480" t="str">
        <f>+'FORMATO COSTEO C4'!D241</f>
        <v>Unidad medida</v>
      </c>
      <c r="E339" s="472">
        <f>+'FORMATO COSTEO C4'!E241</f>
        <v>0</v>
      </c>
      <c r="F339" s="339">
        <f>SUM(F340:F344)</f>
        <v>0</v>
      </c>
      <c r="G339" s="340">
        <f>SUM(G340:G344)</f>
        <v>0</v>
      </c>
      <c r="H339" s="341">
        <f>SUM(H340:H344)</f>
        <v>0</v>
      </c>
      <c r="I339" s="339">
        <f t="shared" ref="I339:AS339" si="162">SUM(I340:I344)</f>
        <v>0</v>
      </c>
      <c r="J339" s="339">
        <f t="shared" si="162"/>
        <v>0</v>
      </c>
      <c r="K339" s="339">
        <f t="shared" si="162"/>
        <v>0</v>
      </c>
      <c r="L339" s="339">
        <f t="shared" si="162"/>
        <v>0</v>
      </c>
      <c r="M339" s="339">
        <f t="shared" si="162"/>
        <v>0</v>
      </c>
      <c r="N339" s="339">
        <f t="shared" si="162"/>
        <v>0</v>
      </c>
      <c r="O339" s="339">
        <f t="shared" si="162"/>
        <v>0</v>
      </c>
      <c r="P339" s="339">
        <f t="shared" si="162"/>
        <v>0</v>
      </c>
      <c r="Q339" s="339">
        <f t="shared" si="162"/>
        <v>0</v>
      </c>
      <c r="R339" s="339">
        <f t="shared" si="162"/>
        <v>0</v>
      </c>
      <c r="S339" s="339">
        <f t="shared" si="162"/>
        <v>0</v>
      </c>
      <c r="T339" s="342">
        <f t="shared" si="162"/>
        <v>0</v>
      </c>
      <c r="U339" s="343">
        <f t="shared" si="162"/>
        <v>0</v>
      </c>
      <c r="V339" s="339">
        <f t="shared" si="162"/>
        <v>0</v>
      </c>
      <c r="W339" s="339">
        <f t="shared" si="162"/>
        <v>0</v>
      </c>
      <c r="X339" s="339">
        <f t="shared" si="162"/>
        <v>0</v>
      </c>
      <c r="Y339" s="339">
        <f t="shared" si="162"/>
        <v>0</v>
      </c>
      <c r="Z339" s="339">
        <f t="shared" si="162"/>
        <v>0</v>
      </c>
      <c r="AA339" s="339">
        <f t="shared" si="162"/>
        <v>0</v>
      </c>
      <c r="AB339" s="339">
        <f t="shared" si="162"/>
        <v>0</v>
      </c>
      <c r="AC339" s="339">
        <f t="shared" si="162"/>
        <v>0</v>
      </c>
      <c r="AD339" s="339">
        <f t="shared" si="162"/>
        <v>0</v>
      </c>
      <c r="AE339" s="339">
        <f t="shared" si="162"/>
        <v>0</v>
      </c>
      <c r="AF339" s="339">
        <f t="shared" si="162"/>
        <v>0</v>
      </c>
      <c r="AG339" s="340">
        <f t="shared" si="162"/>
        <v>0</v>
      </c>
      <c r="AH339" s="341">
        <f t="shared" si="162"/>
        <v>0</v>
      </c>
      <c r="AI339" s="339">
        <f t="shared" si="162"/>
        <v>0</v>
      </c>
      <c r="AJ339" s="339">
        <f t="shared" si="162"/>
        <v>0</v>
      </c>
      <c r="AK339" s="339">
        <f t="shared" si="162"/>
        <v>0</v>
      </c>
      <c r="AL339" s="339">
        <f t="shared" si="162"/>
        <v>0</v>
      </c>
      <c r="AM339" s="339">
        <f t="shared" si="162"/>
        <v>0</v>
      </c>
      <c r="AN339" s="339">
        <f t="shared" si="162"/>
        <v>0</v>
      </c>
      <c r="AO339" s="339">
        <f t="shared" si="162"/>
        <v>0</v>
      </c>
      <c r="AP339" s="339">
        <f t="shared" si="162"/>
        <v>0</v>
      </c>
      <c r="AQ339" s="339">
        <f t="shared" si="162"/>
        <v>0</v>
      </c>
      <c r="AR339" s="339">
        <f t="shared" si="162"/>
        <v>0</v>
      </c>
      <c r="AS339" s="339">
        <f t="shared" si="162"/>
        <v>0</v>
      </c>
      <c r="AT339" s="342">
        <f>SUM(AT340:AT344)</f>
        <v>0</v>
      </c>
      <c r="AU339" s="344">
        <f>SUM(AU340:AU344)</f>
        <v>0</v>
      </c>
      <c r="AV339" s="321">
        <f t="shared" si="160"/>
        <v>0</v>
      </c>
    </row>
    <row r="340" spans="2:48" s="44" customFormat="1" ht="12.75" customHeight="1" x14ac:dyDescent="0.25">
      <c r="B340" s="345" t="str">
        <f>+'FORMATO COSTEO C4'!C243</f>
        <v>4.2.3.1</v>
      </c>
      <c r="C340" s="346" t="str">
        <f>+'FORMATO COSTEO C4'!B243</f>
        <v>Categoría de gasto</v>
      </c>
      <c r="D340" s="357"/>
      <c r="E340" s="493"/>
      <c r="F340" s="349">
        <f>+'FORMATO COSTEO C4'!G243</f>
        <v>0</v>
      </c>
      <c r="G340" s="350">
        <f>+'FORMATO COSTEO C4'!H243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430">
        <f>AS340+AR340+AQ340+AP340+AO340+AN340+AM340+AL340+AK340+AJ340+AI340+AH340+AF340+AE340+AD340+AC340+AB340+AA340+Z340+Y340+X340+W340+V340+U340+S340+R340+Q340+P340+O340+N340+M340+L340+K340+J340+I340+H340</f>
        <v>0</v>
      </c>
      <c r="AV340" s="321">
        <f t="shared" si="160"/>
        <v>0</v>
      </c>
    </row>
    <row r="341" spans="2:48" s="44" customFormat="1" ht="12.75" customHeight="1" x14ac:dyDescent="0.25">
      <c r="B341" s="345" t="str">
        <f>+'FORMATO COSTEO C4'!C249</f>
        <v>4.2.3.2</v>
      </c>
      <c r="C341" s="346" t="str">
        <f>+'FORMATO COSTEO C4'!B249</f>
        <v>Categoría de gasto</v>
      </c>
      <c r="D341" s="357"/>
      <c r="E341" s="493"/>
      <c r="F341" s="349">
        <f>+'FORMATO COSTEO C4'!G249</f>
        <v>0</v>
      </c>
      <c r="G341" s="350">
        <f>+'FORMATO COSTEO C4'!H249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430">
        <f>AS341+AR341+AQ341+AP341+AO341+AN341+AM341+AL341+AK341+AJ341+AI341+AH341+AF341+AE341+AD341+AC341+AB341+AA341+Z341+Y341+X341+W341+V341+U341+S341+R341+Q341+P341+O341+N341+M341+L341+K341+J341+I341+H341</f>
        <v>0</v>
      </c>
      <c r="AV341" s="321">
        <f t="shared" si="160"/>
        <v>0</v>
      </c>
    </row>
    <row r="342" spans="2:48" s="44" customFormat="1" ht="12.75" customHeight="1" x14ac:dyDescent="0.25">
      <c r="B342" s="345" t="str">
        <f>+'FORMATO COSTEO C4'!C255</f>
        <v>4.2.3.3</v>
      </c>
      <c r="C342" s="346" t="str">
        <f>+'FORMATO COSTEO C4'!B255</f>
        <v>Categoría de gasto</v>
      </c>
      <c r="D342" s="357"/>
      <c r="E342" s="493"/>
      <c r="F342" s="349">
        <f>+'FORMATO COSTEO C4'!G255</f>
        <v>0</v>
      </c>
      <c r="G342" s="350">
        <f>+'FORMATO COSTEO C4'!H255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430">
        <f>AS342+AR342+AQ342+AP342+AO342+AN342+AM342+AL342+AK342+AJ342+AI342+AH342+AF342+AE342+AD342+AC342+AB342+AA342+Z342+Y342+X342+W342+V342+U342+S342+R342+Q342+P342+O342+N342+M342+L342+K342+J342+I342+H342</f>
        <v>0</v>
      </c>
      <c r="AV342" s="321">
        <f t="shared" si="160"/>
        <v>0</v>
      </c>
    </row>
    <row r="343" spans="2:48" s="44" customFormat="1" ht="12.75" customHeight="1" x14ac:dyDescent="0.25">
      <c r="B343" s="345" t="str">
        <f>+'FORMATO COSTEO C4'!C261</f>
        <v>4.2.3.4</v>
      </c>
      <c r="C343" s="346" t="str">
        <f>+'FORMATO COSTEO C4'!B261</f>
        <v>Categoría de gasto</v>
      </c>
      <c r="D343" s="357"/>
      <c r="E343" s="493"/>
      <c r="F343" s="349">
        <f>+'FORMATO COSTEO C4'!G261</f>
        <v>0</v>
      </c>
      <c r="G343" s="350">
        <f>+'FORMATO COSTEO C4'!H261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430">
        <f>AS343+AR343+AQ343+AP343+AO343+AN343+AM343+AL343+AK343+AJ343+AI343+AH343+AF343+AE343+AD343+AC343+AB343+AA343+Z343+Y343+X343+W343+V343+U343+S343+R343+Q343+P343+O343+N343+M343+L343+K343+J343+I343+H343</f>
        <v>0</v>
      </c>
      <c r="AV343" s="321">
        <f t="shared" si="160"/>
        <v>0</v>
      </c>
    </row>
    <row r="344" spans="2:48" s="44" customFormat="1" ht="12.75" customHeight="1" x14ac:dyDescent="0.25">
      <c r="B344" s="345" t="str">
        <f>+'FORMATO COSTEO C4'!C267</f>
        <v>4.2.3.5</v>
      </c>
      <c r="C344" s="346" t="str">
        <f>+'FORMATO COSTEO C4'!B267</f>
        <v>Categoría de gasto</v>
      </c>
      <c r="D344" s="357"/>
      <c r="E344" s="493"/>
      <c r="F344" s="349">
        <f>+'FORMATO COSTEO C4'!G267</f>
        <v>0</v>
      </c>
      <c r="G344" s="350">
        <f>+'FORMATO COSTEO C4'!H267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430">
        <f>AS344+AR344+AQ344+AP344+AO344+AN344+AM344+AL344+AK344+AJ344+AI344+AH344+AF344+AE344+AD344+AC344+AB344+AA344+Z344+Y344+X344+W344+V344+U344+S344+R344+Q344+P344+O344+N344+M344+L344+K344+J344+I344+H344</f>
        <v>0</v>
      </c>
      <c r="AV344" s="321">
        <f t="shared" si="160"/>
        <v>0</v>
      </c>
    </row>
    <row r="345" spans="2:48" s="44" customFormat="1" ht="12.75" customHeight="1" x14ac:dyDescent="0.25">
      <c r="B345" s="335" t="str">
        <f>+'FORMATO COSTEO C4'!C273</f>
        <v>4.2.4</v>
      </c>
      <c r="C345" s="359">
        <f>+'FORMATO COSTEO C4'!B273</f>
        <v>0</v>
      </c>
      <c r="D345" s="480" t="str">
        <f>+'FORMATO COSTEO C4'!D273</f>
        <v>Unidad medida</v>
      </c>
      <c r="E345" s="472">
        <f>+'FORMATO COSTEO C4'!E273</f>
        <v>0</v>
      </c>
      <c r="F345" s="339">
        <f>SUM(F346:F350)</f>
        <v>0</v>
      </c>
      <c r="G345" s="340">
        <f>SUM(G346:G350)</f>
        <v>0</v>
      </c>
      <c r="H345" s="341">
        <f>SUM(H346:H350)</f>
        <v>0</v>
      </c>
      <c r="I345" s="339">
        <f t="shared" ref="I345:AS345" si="163">SUM(I346:I350)</f>
        <v>0</v>
      </c>
      <c r="J345" s="339">
        <f t="shared" si="163"/>
        <v>0</v>
      </c>
      <c r="K345" s="339">
        <f t="shared" si="163"/>
        <v>0</v>
      </c>
      <c r="L345" s="339">
        <f t="shared" si="163"/>
        <v>0</v>
      </c>
      <c r="M345" s="339">
        <f t="shared" si="163"/>
        <v>0</v>
      </c>
      <c r="N345" s="339">
        <f t="shared" si="163"/>
        <v>0</v>
      </c>
      <c r="O345" s="339">
        <f t="shared" si="163"/>
        <v>0</v>
      </c>
      <c r="P345" s="339">
        <f t="shared" si="163"/>
        <v>0</v>
      </c>
      <c r="Q345" s="339">
        <f t="shared" si="163"/>
        <v>0</v>
      </c>
      <c r="R345" s="339">
        <f t="shared" si="163"/>
        <v>0</v>
      </c>
      <c r="S345" s="339">
        <f t="shared" si="163"/>
        <v>0</v>
      </c>
      <c r="T345" s="342">
        <f t="shared" si="163"/>
        <v>0</v>
      </c>
      <c r="U345" s="343">
        <f t="shared" si="163"/>
        <v>0</v>
      </c>
      <c r="V345" s="339">
        <f t="shared" si="163"/>
        <v>0</v>
      </c>
      <c r="W345" s="339">
        <f t="shared" si="163"/>
        <v>0</v>
      </c>
      <c r="X345" s="339">
        <f t="shared" si="163"/>
        <v>0</v>
      </c>
      <c r="Y345" s="339">
        <f t="shared" si="163"/>
        <v>0</v>
      </c>
      <c r="Z345" s="339">
        <f t="shared" si="163"/>
        <v>0</v>
      </c>
      <c r="AA345" s="339">
        <f t="shared" si="163"/>
        <v>0</v>
      </c>
      <c r="AB345" s="339">
        <f t="shared" si="163"/>
        <v>0</v>
      </c>
      <c r="AC345" s="339">
        <f t="shared" si="163"/>
        <v>0</v>
      </c>
      <c r="AD345" s="339">
        <f t="shared" si="163"/>
        <v>0</v>
      </c>
      <c r="AE345" s="339">
        <f t="shared" si="163"/>
        <v>0</v>
      </c>
      <c r="AF345" s="339">
        <f t="shared" si="163"/>
        <v>0</v>
      </c>
      <c r="AG345" s="340">
        <f t="shared" si="163"/>
        <v>0</v>
      </c>
      <c r="AH345" s="341">
        <f t="shared" si="163"/>
        <v>0</v>
      </c>
      <c r="AI345" s="339">
        <f t="shared" si="163"/>
        <v>0</v>
      </c>
      <c r="AJ345" s="339">
        <f t="shared" si="163"/>
        <v>0</v>
      </c>
      <c r="AK345" s="339">
        <f t="shared" si="163"/>
        <v>0</v>
      </c>
      <c r="AL345" s="339">
        <f t="shared" si="163"/>
        <v>0</v>
      </c>
      <c r="AM345" s="339">
        <f t="shared" si="163"/>
        <v>0</v>
      </c>
      <c r="AN345" s="339">
        <f t="shared" si="163"/>
        <v>0</v>
      </c>
      <c r="AO345" s="339">
        <f t="shared" si="163"/>
        <v>0</v>
      </c>
      <c r="AP345" s="339">
        <f t="shared" si="163"/>
        <v>0</v>
      </c>
      <c r="AQ345" s="339">
        <f t="shared" si="163"/>
        <v>0</v>
      </c>
      <c r="AR345" s="339">
        <f t="shared" si="163"/>
        <v>0</v>
      </c>
      <c r="AS345" s="339">
        <f t="shared" si="163"/>
        <v>0</v>
      </c>
      <c r="AT345" s="342">
        <f>SUM(AT346:AT350)</f>
        <v>0</v>
      </c>
      <c r="AU345" s="344">
        <f>SUM(AU346:AU350)</f>
        <v>0</v>
      </c>
      <c r="AV345" s="321">
        <f t="shared" si="160"/>
        <v>0</v>
      </c>
    </row>
    <row r="346" spans="2:48" s="44" customFormat="1" ht="12.75" customHeight="1" x14ac:dyDescent="0.25">
      <c r="B346" s="345" t="str">
        <f>+'FORMATO COSTEO C4'!C275</f>
        <v>4.2.4.1</v>
      </c>
      <c r="C346" s="346" t="str">
        <f>+'FORMATO COSTEO C4'!B275</f>
        <v>Categoría de gasto</v>
      </c>
      <c r="D346" s="357"/>
      <c r="E346" s="493"/>
      <c r="F346" s="349">
        <f>+'FORMATO COSTEO C4'!G275</f>
        <v>0</v>
      </c>
      <c r="G346" s="350">
        <f>+'FORMATO COSTEO C4'!H275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430">
        <f>AS346+AR346+AQ346+AP346+AO346+AN346+AM346+AL346+AK346+AJ346+AI346+AH346+AF346+AE346+AD346+AC346+AB346+AA346+Z346+Y346+X346+W346+V346+U346+S346+R346+Q346+P346+O346+N346+M346+L346+K346+J346+I346+H346</f>
        <v>0</v>
      </c>
      <c r="AV346" s="321">
        <f t="shared" si="160"/>
        <v>0</v>
      </c>
    </row>
    <row r="347" spans="2:48" s="44" customFormat="1" ht="12.75" customHeight="1" x14ac:dyDescent="0.25">
      <c r="B347" s="345" t="str">
        <f>+'FORMATO COSTEO C4'!C281</f>
        <v>4.2.4.2</v>
      </c>
      <c r="C347" s="346" t="str">
        <f>+'FORMATO COSTEO C4'!B281</f>
        <v>Categoría de gasto</v>
      </c>
      <c r="D347" s="357"/>
      <c r="E347" s="493"/>
      <c r="F347" s="349">
        <f>+'FORMATO COSTEO C4'!G281</f>
        <v>0</v>
      </c>
      <c r="G347" s="350">
        <f>+'FORMATO COSTEO C4'!H281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430">
        <f>AS347+AR347+AQ347+AP347+AO347+AN347+AM347+AL347+AK347+AJ347+AI347+AH347+AF347+AE347+AD347+AC347+AB347+AA347+Z347+Y347+X347+W347+V347+U347+S347+R347+Q347+P347+O347+N347+M347+L347+K347+J347+I347+H347</f>
        <v>0</v>
      </c>
      <c r="AV347" s="321">
        <f t="shared" si="160"/>
        <v>0</v>
      </c>
    </row>
    <row r="348" spans="2:48" s="44" customFormat="1" ht="12.75" customHeight="1" x14ac:dyDescent="0.25">
      <c r="B348" s="345" t="str">
        <f>+'FORMATO COSTEO C4'!C287</f>
        <v>4.2.4.3</v>
      </c>
      <c r="C348" s="346" t="str">
        <f>+'FORMATO COSTEO C4'!B287</f>
        <v>Categoría de gasto</v>
      </c>
      <c r="D348" s="357"/>
      <c r="E348" s="493"/>
      <c r="F348" s="349">
        <f>+'FORMATO COSTEO C4'!G287</f>
        <v>0</v>
      </c>
      <c r="G348" s="350">
        <f>+'FORMATO COSTEO C4'!H287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430">
        <f>AS348+AR348+AQ348+AP348+AO348+AN348+AM348+AL348+AK348+AJ348+AI348+AH348+AF348+AE348+AD348+AC348+AB348+AA348+Z348+Y348+X348+W348+V348+U348+S348+R348+Q348+P348+O348+N348+M348+L348+K348+J348+I348+H348</f>
        <v>0</v>
      </c>
      <c r="AV348" s="321">
        <f t="shared" si="160"/>
        <v>0</v>
      </c>
    </row>
    <row r="349" spans="2:48" s="44" customFormat="1" ht="12.75" customHeight="1" x14ac:dyDescent="0.25">
      <c r="B349" s="345" t="str">
        <f>+'FORMATO COSTEO C4'!C293</f>
        <v>4.2.4.4</v>
      </c>
      <c r="C349" s="346" t="str">
        <f>+'FORMATO COSTEO C4'!B293</f>
        <v>Categoría de gasto</v>
      </c>
      <c r="D349" s="357"/>
      <c r="E349" s="493"/>
      <c r="F349" s="349">
        <f>+'FORMATO COSTEO C4'!G293</f>
        <v>0</v>
      </c>
      <c r="G349" s="350">
        <f>+'FORMATO COSTEO C4'!H293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430">
        <f>AS349+AR349+AQ349+AP349+AO349+AN349+AM349+AL349+AK349+AJ349+AI349+AH349+AF349+AE349+AD349+AC349+AB349+AA349+Z349+Y349+X349+W349+V349+U349+S349+R349+Q349+P349+O349+N349+M349+L349+K349+J349+I349+H349</f>
        <v>0</v>
      </c>
      <c r="AV349" s="321">
        <f t="shared" si="160"/>
        <v>0</v>
      </c>
    </row>
    <row r="350" spans="2:48" s="44" customFormat="1" ht="12.75" customHeight="1" x14ac:dyDescent="0.25">
      <c r="B350" s="345" t="str">
        <f>+'FORMATO COSTEO C4'!C299</f>
        <v>4.2.4.5</v>
      </c>
      <c r="C350" s="346" t="str">
        <f>+'FORMATO COSTEO C4'!B299</f>
        <v>Categoría de gasto</v>
      </c>
      <c r="D350" s="357"/>
      <c r="E350" s="493"/>
      <c r="F350" s="349">
        <f>+'FORMATO COSTEO C4'!G299</f>
        <v>0</v>
      </c>
      <c r="G350" s="350">
        <f>+'FORMATO COSTEO C4'!H299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430">
        <f>AS350+AR350+AQ350+AP350+AO350+AN350+AM350+AL350+AK350+AJ350+AI350+AH350+AF350+AE350+AD350+AC350+AB350+AA350+Z350+Y350+X350+W350+V350+U350+S350+R350+Q350+P350+O350+N350+M350+L350+K350+J350+I350+H350</f>
        <v>0</v>
      </c>
      <c r="AV350" s="321">
        <f t="shared" si="160"/>
        <v>0</v>
      </c>
    </row>
    <row r="351" spans="2:48" s="44" customFormat="1" ht="12.75" customHeight="1" x14ac:dyDescent="0.25">
      <c r="B351" s="335" t="str">
        <f>+'FORMATO COSTEO C4'!C305</f>
        <v>4.2.5</v>
      </c>
      <c r="C351" s="359">
        <f>+'FORMATO COSTEO C4'!B305</f>
        <v>0</v>
      </c>
      <c r="D351" s="480" t="str">
        <f>+'FORMATO COSTEO C4'!D305</f>
        <v>Unidad medida</v>
      </c>
      <c r="E351" s="472">
        <f>+'FORMATO COSTEO C4'!E305</f>
        <v>0</v>
      </c>
      <c r="F351" s="339">
        <f>SUM(F352:F356)</f>
        <v>0</v>
      </c>
      <c r="G351" s="340">
        <f>SUM(G352:G356)</f>
        <v>0</v>
      </c>
      <c r="H351" s="341">
        <f>SUM(H352:H356)</f>
        <v>0</v>
      </c>
      <c r="I351" s="339">
        <f t="shared" ref="I351:AS351" si="164">SUM(I352:I356)</f>
        <v>0</v>
      </c>
      <c r="J351" s="339">
        <f t="shared" si="164"/>
        <v>0</v>
      </c>
      <c r="K351" s="339">
        <f t="shared" si="164"/>
        <v>0</v>
      </c>
      <c r="L351" s="339">
        <f t="shared" si="164"/>
        <v>0</v>
      </c>
      <c r="M351" s="339">
        <f t="shared" si="164"/>
        <v>0</v>
      </c>
      <c r="N351" s="339">
        <f t="shared" si="164"/>
        <v>0</v>
      </c>
      <c r="O351" s="339">
        <f t="shared" si="164"/>
        <v>0</v>
      </c>
      <c r="P351" s="339">
        <f t="shared" si="164"/>
        <v>0</v>
      </c>
      <c r="Q351" s="339">
        <f t="shared" si="164"/>
        <v>0</v>
      </c>
      <c r="R351" s="339">
        <f t="shared" si="164"/>
        <v>0</v>
      </c>
      <c r="S351" s="339">
        <f t="shared" si="164"/>
        <v>0</v>
      </c>
      <c r="T351" s="342">
        <f t="shared" si="164"/>
        <v>0</v>
      </c>
      <c r="U351" s="343">
        <f t="shared" si="164"/>
        <v>0</v>
      </c>
      <c r="V351" s="339">
        <f t="shared" si="164"/>
        <v>0</v>
      </c>
      <c r="W351" s="339">
        <f t="shared" si="164"/>
        <v>0</v>
      </c>
      <c r="X351" s="339">
        <f t="shared" si="164"/>
        <v>0</v>
      </c>
      <c r="Y351" s="339">
        <f t="shared" si="164"/>
        <v>0</v>
      </c>
      <c r="Z351" s="339">
        <f t="shared" si="164"/>
        <v>0</v>
      </c>
      <c r="AA351" s="339">
        <f t="shared" si="164"/>
        <v>0</v>
      </c>
      <c r="AB351" s="339">
        <f t="shared" si="164"/>
        <v>0</v>
      </c>
      <c r="AC351" s="339">
        <f t="shared" si="164"/>
        <v>0</v>
      </c>
      <c r="AD351" s="339">
        <f t="shared" si="164"/>
        <v>0</v>
      </c>
      <c r="AE351" s="339">
        <f t="shared" si="164"/>
        <v>0</v>
      </c>
      <c r="AF351" s="339">
        <f t="shared" si="164"/>
        <v>0</v>
      </c>
      <c r="AG351" s="340">
        <f t="shared" si="164"/>
        <v>0</v>
      </c>
      <c r="AH351" s="341">
        <f t="shared" si="164"/>
        <v>0</v>
      </c>
      <c r="AI351" s="339">
        <f t="shared" si="164"/>
        <v>0</v>
      </c>
      <c r="AJ351" s="339">
        <f t="shared" si="164"/>
        <v>0</v>
      </c>
      <c r="AK351" s="339">
        <f t="shared" si="164"/>
        <v>0</v>
      </c>
      <c r="AL351" s="339">
        <f t="shared" si="164"/>
        <v>0</v>
      </c>
      <c r="AM351" s="339">
        <f t="shared" si="164"/>
        <v>0</v>
      </c>
      <c r="AN351" s="339">
        <f t="shared" si="164"/>
        <v>0</v>
      </c>
      <c r="AO351" s="339">
        <f t="shared" si="164"/>
        <v>0</v>
      </c>
      <c r="AP351" s="339">
        <f t="shared" si="164"/>
        <v>0</v>
      </c>
      <c r="AQ351" s="339">
        <f t="shared" si="164"/>
        <v>0</v>
      </c>
      <c r="AR351" s="339">
        <f t="shared" si="164"/>
        <v>0</v>
      </c>
      <c r="AS351" s="339">
        <f t="shared" si="164"/>
        <v>0</v>
      </c>
      <c r="AT351" s="342">
        <f>SUM(AT352:AT356)</f>
        <v>0</v>
      </c>
      <c r="AU351" s="344">
        <f>SUM(AU352:AU356)</f>
        <v>0</v>
      </c>
      <c r="AV351" s="321">
        <f t="shared" si="160"/>
        <v>0</v>
      </c>
    </row>
    <row r="352" spans="2:48" s="44" customFormat="1" ht="12.75" customHeight="1" x14ac:dyDescent="0.25">
      <c r="B352" s="345" t="str">
        <f>+'FORMATO COSTEO C4'!C307</f>
        <v>4.2.5.1</v>
      </c>
      <c r="C352" s="346" t="str">
        <f>+'FORMATO COSTEO C4'!B307</f>
        <v>Categoría de gasto</v>
      </c>
      <c r="D352" s="357"/>
      <c r="E352" s="493"/>
      <c r="F352" s="349">
        <f>+'FORMATO COSTEO C4'!G307</f>
        <v>0</v>
      </c>
      <c r="G352" s="350">
        <f>+'FORMATO COSTEO C4'!H307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430">
        <f>AS352+AR352+AQ352+AP352+AO352+AN352+AM352+AL352+AK352+AJ352+AI352+AH352+AF352+AE352+AD352+AC352+AB352+AA352+Z352+Y352+X352+W352+V352+U352+S352+R352+Q352+P352+O352+N352+M352+L352+K352+J352+I352+H352</f>
        <v>0</v>
      </c>
      <c r="AV352" s="321">
        <f t="shared" si="160"/>
        <v>0</v>
      </c>
    </row>
    <row r="353" spans="2:48" s="44" customFormat="1" ht="12.75" customHeight="1" x14ac:dyDescent="0.25">
      <c r="B353" s="345" t="str">
        <f>+'FORMATO COSTEO C4'!C313</f>
        <v>4.2.5.2</v>
      </c>
      <c r="C353" s="346" t="str">
        <f>+'FORMATO COSTEO C4'!B313</f>
        <v>Categoría de gasto</v>
      </c>
      <c r="D353" s="357"/>
      <c r="E353" s="493"/>
      <c r="F353" s="349">
        <f>+'FORMATO COSTEO C4'!G313</f>
        <v>0</v>
      </c>
      <c r="G353" s="350">
        <f>+'FORMATO COSTEO C4'!H313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430">
        <f>AS353+AR353+AQ353+AP353+AO353+AN353+AM353+AL353+AK353+AJ353+AI353+AH353+AF353+AE353+AD353+AC353+AB353+AA353+Z353+Y353+X353+W353+V353+U353+S353+R353+Q353+P353+O353+N353+M353+L353+K353+J353+I353+H353</f>
        <v>0</v>
      </c>
      <c r="AV353" s="321">
        <f t="shared" si="160"/>
        <v>0</v>
      </c>
    </row>
    <row r="354" spans="2:48" s="44" customFormat="1" ht="12.75" customHeight="1" x14ac:dyDescent="0.25">
      <c r="B354" s="345" t="str">
        <f>+'FORMATO COSTEO C4'!C319</f>
        <v>4.2.5.3</v>
      </c>
      <c r="C354" s="346" t="str">
        <f>+'FORMATO COSTEO C4'!B319</f>
        <v>Categoría de gasto</v>
      </c>
      <c r="D354" s="357"/>
      <c r="E354" s="493"/>
      <c r="F354" s="349">
        <f>+'FORMATO COSTEO C4'!G319</f>
        <v>0</v>
      </c>
      <c r="G354" s="350">
        <f>+'FORMATO COSTEO C4'!H319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430">
        <f>AS354+AR354+AQ354+AP354+AO354+AN354+AM354+AL354+AK354+AJ354+AI354+AH354+AF354+AE354+AD354+AC354+AB354+AA354+Z354+Y354+X354+W354+V354+U354+S354+R354+Q354+P354+O354+N354+M354+L354+K354+J354+I354+H354</f>
        <v>0</v>
      </c>
      <c r="AV354" s="321">
        <f t="shared" si="160"/>
        <v>0</v>
      </c>
    </row>
    <row r="355" spans="2:48" s="44" customFormat="1" ht="12.75" customHeight="1" x14ac:dyDescent="0.25">
      <c r="B355" s="345" t="str">
        <f>+'FORMATO COSTEO C4'!C325</f>
        <v>4.2.5.4</v>
      </c>
      <c r="C355" s="346" t="str">
        <f>+'FORMATO COSTEO C4'!B325</f>
        <v>Categoría de gasto</v>
      </c>
      <c r="D355" s="357"/>
      <c r="E355" s="493"/>
      <c r="F355" s="349">
        <f>+'FORMATO COSTEO C4'!G325</f>
        <v>0</v>
      </c>
      <c r="G355" s="350">
        <f>+'FORMATO COSTEO C4'!H325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430">
        <f>AS355+AR355+AQ355+AP355+AO355+AN355+AM355+AL355+AK355+AJ355+AI355+AH355+AF355+AE355+AD355+AC355+AB355+AA355+Z355+Y355+X355+W355+V355+U355+S355+R355+Q355+P355+O355+N355+M355+L355+K355+J355+I355+H355</f>
        <v>0</v>
      </c>
      <c r="AV355" s="321">
        <f t="shared" si="160"/>
        <v>0</v>
      </c>
    </row>
    <row r="356" spans="2:48" s="44" customFormat="1" ht="12.75" customHeight="1" x14ac:dyDescent="0.25">
      <c r="B356" s="345" t="str">
        <f>+'FORMATO COSTEO C4'!C331</f>
        <v>4.2.5.5</v>
      </c>
      <c r="C356" s="346" t="str">
        <f>+'FORMATO COSTEO C4'!B331</f>
        <v>Categoría de gasto</v>
      </c>
      <c r="D356" s="357"/>
      <c r="E356" s="493"/>
      <c r="F356" s="349">
        <f>+'FORMATO COSTEO C4'!G331</f>
        <v>0</v>
      </c>
      <c r="G356" s="350">
        <f>+'FORMATO COSTEO C4'!H331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430">
        <f>AS356+AR356+AQ356+AP356+AO356+AN356+AM356+AL356+AK356+AJ356+AI356+AH356+AF356+AE356+AD356+AC356+AB356+AA356+Z356+Y356+X356+W356+V356+U356+S356+R356+Q356+P356+O356+N356+M356+L356+K356+J356+I356+H356</f>
        <v>0</v>
      </c>
      <c r="AV356" s="321">
        <f t="shared" si="160"/>
        <v>0</v>
      </c>
    </row>
    <row r="357" spans="2:48" s="44" customFormat="1" ht="12.75" customHeight="1" x14ac:dyDescent="0.25">
      <c r="B357" s="360">
        <f>+'FORMATO COSTEO C4'!C338</f>
        <v>4.3</v>
      </c>
      <c r="C357" s="370">
        <f>+'FORMATO COSTEO C4'!D338</f>
        <v>0</v>
      </c>
      <c r="D357" s="326"/>
      <c r="E357" s="471"/>
      <c r="F357" s="328">
        <f>+F358+F364+F370+F376+F382</f>
        <v>0</v>
      </c>
      <c r="G357" s="329">
        <f>+G358+G364+G370+G376+G382</f>
        <v>0</v>
      </c>
      <c r="H357" s="330">
        <f>+H358+H364+H370+H376+H382</f>
        <v>0</v>
      </c>
      <c r="I357" s="328">
        <f t="shared" ref="I357:AS357" si="165">+I358+I364+I370+I376+I382</f>
        <v>0</v>
      </c>
      <c r="J357" s="328">
        <f t="shared" si="165"/>
        <v>0</v>
      </c>
      <c r="K357" s="328">
        <f t="shared" si="165"/>
        <v>0</v>
      </c>
      <c r="L357" s="328">
        <f t="shared" si="165"/>
        <v>0</v>
      </c>
      <c r="M357" s="328">
        <f t="shared" si="165"/>
        <v>0</v>
      </c>
      <c r="N357" s="328">
        <f t="shared" si="165"/>
        <v>0</v>
      </c>
      <c r="O357" s="328">
        <f t="shared" si="165"/>
        <v>0</v>
      </c>
      <c r="P357" s="328">
        <f t="shared" si="165"/>
        <v>0</v>
      </c>
      <c r="Q357" s="328">
        <f t="shared" si="165"/>
        <v>0</v>
      </c>
      <c r="R357" s="328">
        <f t="shared" si="165"/>
        <v>0</v>
      </c>
      <c r="S357" s="328">
        <f t="shared" si="165"/>
        <v>0</v>
      </c>
      <c r="T357" s="331">
        <f>+T358+T364+T370+T376+T382</f>
        <v>0</v>
      </c>
      <c r="U357" s="332">
        <f t="shared" si="165"/>
        <v>0</v>
      </c>
      <c r="V357" s="328">
        <f t="shared" si="165"/>
        <v>0</v>
      </c>
      <c r="W357" s="328">
        <f t="shared" si="165"/>
        <v>0</v>
      </c>
      <c r="X357" s="328">
        <f t="shared" si="165"/>
        <v>0</v>
      </c>
      <c r="Y357" s="328">
        <f t="shared" si="165"/>
        <v>0</v>
      </c>
      <c r="Z357" s="328">
        <f t="shared" si="165"/>
        <v>0</v>
      </c>
      <c r="AA357" s="328">
        <f t="shared" si="165"/>
        <v>0</v>
      </c>
      <c r="AB357" s="328">
        <f t="shared" si="165"/>
        <v>0</v>
      </c>
      <c r="AC357" s="328">
        <f t="shared" si="165"/>
        <v>0</v>
      </c>
      <c r="AD357" s="328">
        <f t="shared" si="165"/>
        <v>0</v>
      </c>
      <c r="AE357" s="328">
        <f t="shared" si="165"/>
        <v>0</v>
      </c>
      <c r="AF357" s="328">
        <f t="shared" si="165"/>
        <v>0</v>
      </c>
      <c r="AG357" s="329">
        <f>+AG358+AG364+AG370+AG376+AG382</f>
        <v>0</v>
      </c>
      <c r="AH357" s="330">
        <f t="shared" si="165"/>
        <v>0</v>
      </c>
      <c r="AI357" s="328">
        <f t="shared" si="165"/>
        <v>0</v>
      </c>
      <c r="AJ357" s="328">
        <f t="shared" si="165"/>
        <v>0</v>
      </c>
      <c r="AK357" s="328">
        <f t="shared" si="165"/>
        <v>0</v>
      </c>
      <c r="AL357" s="328">
        <f t="shared" si="165"/>
        <v>0</v>
      </c>
      <c r="AM357" s="328">
        <f t="shared" si="165"/>
        <v>0</v>
      </c>
      <c r="AN357" s="328">
        <f t="shared" si="165"/>
        <v>0</v>
      </c>
      <c r="AO357" s="328">
        <f t="shared" si="165"/>
        <v>0</v>
      </c>
      <c r="AP357" s="328">
        <f t="shared" si="165"/>
        <v>0</v>
      </c>
      <c r="AQ357" s="328">
        <f t="shared" si="165"/>
        <v>0</v>
      </c>
      <c r="AR357" s="328">
        <f t="shared" si="165"/>
        <v>0</v>
      </c>
      <c r="AS357" s="328">
        <f t="shared" si="165"/>
        <v>0</v>
      </c>
      <c r="AT357" s="331">
        <f>+AT358+AT364+AT370+AT376+AT382</f>
        <v>0</v>
      </c>
      <c r="AU357" s="333">
        <f>+AU358+AU364+AU370+AU376+AU382</f>
        <v>0</v>
      </c>
      <c r="AV357" s="321">
        <f t="shared" si="160"/>
        <v>0</v>
      </c>
    </row>
    <row r="358" spans="2:48" s="44" customFormat="1" ht="12.75" customHeight="1" x14ac:dyDescent="0.25">
      <c r="B358" s="335" t="str">
        <f>+'FORMATO COSTEO C4'!C339</f>
        <v>4.3.1</v>
      </c>
      <c r="C358" s="359">
        <f>+'FORMATO COSTEO C4'!B339</f>
        <v>0</v>
      </c>
      <c r="D358" s="480" t="str">
        <f>+'FORMATO COSTEO C4'!D339</f>
        <v>Unidad medida</v>
      </c>
      <c r="E358" s="497">
        <f>+'FORMATO COSTEO C4'!E339</f>
        <v>0</v>
      </c>
      <c r="F358" s="339">
        <f>SUM(F359:F363)</f>
        <v>0</v>
      </c>
      <c r="G358" s="340">
        <f>SUM(G359:G363)</f>
        <v>0</v>
      </c>
      <c r="H358" s="341">
        <f>SUM(H359:H363)</f>
        <v>0</v>
      </c>
      <c r="I358" s="339">
        <f t="shared" ref="I358:AS358" si="166">SUM(I359:I363)</f>
        <v>0</v>
      </c>
      <c r="J358" s="339">
        <f t="shared" si="166"/>
        <v>0</v>
      </c>
      <c r="K358" s="339">
        <f t="shared" si="166"/>
        <v>0</v>
      </c>
      <c r="L358" s="339">
        <f t="shared" si="166"/>
        <v>0</v>
      </c>
      <c r="M358" s="339">
        <f t="shared" si="166"/>
        <v>0</v>
      </c>
      <c r="N358" s="339">
        <f t="shared" si="166"/>
        <v>0</v>
      </c>
      <c r="O358" s="339">
        <f t="shared" si="166"/>
        <v>0</v>
      </c>
      <c r="P358" s="339">
        <f t="shared" si="166"/>
        <v>0</v>
      </c>
      <c r="Q358" s="339">
        <f t="shared" si="166"/>
        <v>0</v>
      </c>
      <c r="R358" s="339">
        <f t="shared" si="166"/>
        <v>0</v>
      </c>
      <c r="S358" s="339">
        <f t="shared" si="166"/>
        <v>0</v>
      </c>
      <c r="T358" s="342">
        <f t="shared" si="166"/>
        <v>0</v>
      </c>
      <c r="U358" s="343">
        <f t="shared" si="166"/>
        <v>0</v>
      </c>
      <c r="V358" s="339">
        <f t="shared" si="166"/>
        <v>0</v>
      </c>
      <c r="W358" s="339">
        <f t="shared" si="166"/>
        <v>0</v>
      </c>
      <c r="X358" s="339">
        <f t="shared" si="166"/>
        <v>0</v>
      </c>
      <c r="Y358" s="339">
        <f t="shared" si="166"/>
        <v>0</v>
      </c>
      <c r="Z358" s="339">
        <f t="shared" si="166"/>
        <v>0</v>
      </c>
      <c r="AA358" s="339">
        <f t="shared" si="166"/>
        <v>0</v>
      </c>
      <c r="AB358" s="339">
        <f t="shared" si="166"/>
        <v>0</v>
      </c>
      <c r="AC358" s="339">
        <f t="shared" si="166"/>
        <v>0</v>
      </c>
      <c r="AD358" s="339">
        <f t="shared" si="166"/>
        <v>0</v>
      </c>
      <c r="AE358" s="339">
        <f t="shared" si="166"/>
        <v>0</v>
      </c>
      <c r="AF358" s="339">
        <f t="shared" si="166"/>
        <v>0</v>
      </c>
      <c r="AG358" s="340">
        <f t="shared" si="166"/>
        <v>0</v>
      </c>
      <c r="AH358" s="341">
        <f t="shared" si="166"/>
        <v>0</v>
      </c>
      <c r="AI358" s="339">
        <f t="shared" si="166"/>
        <v>0</v>
      </c>
      <c r="AJ358" s="339">
        <f t="shared" si="166"/>
        <v>0</v>
      </c>
      <c r="AK358" s="339">
        <f t="shared" si="166"/>
        <v>0</v>
      </c>
      <c r="AL358" s="339">
        <f t="shared" si="166"/>
        <v>0</v>
      </c>
      <c r="AM358" s="339">
        <f t="shared" si="166"/>
        <v>0</v>
      </c>
      <c r="AN358" s="339">
        <f t="shared" si="166"/>
        <v>0</v>
      </c>
      <c r="AO358" s="339">
        <f t="shared" si="166"/>
        <v>0</v>
      </c>
      <c r="AP358" s="339">
        <f t="shared" si="166"/>
        <v>0</v>
      </c>
      <c r="AQ358" s="339">
        <f t="shared" si="166"/>
        <v>0</v>
      </c>
      <c r="AR358" s="339">
        <f t="shared" si="166"/>
        <v>0</v>
      </c>
      <c r="AS358" s="339">
        <f t="shared" si="166"/>
        <v>0</v>
      </c>
      <c r="AT358" s="342">
        <f>SUM(AT359:AT363)</f>
        <v>0</v>
      </c>
      <c r="AU358" s="344">
        <f>SUM(AU359:AU363)</f>
        <v>0</v>
      </c>
      <c r="AV358" s="321">
        <f t="shared" si="160"/>
        <v>0</v>
      </c>
    </row>
    <row r="359" spans="2:48" s="44" customFormat="1" ht="12.75" customHeight="1" x14ac:dyDescent="0.25">
      <c r="B359" s="345" t="str">
        <f>+'FORMATO COSTEO C4'!C341</f>
        <v>4.3.1.1</v>
      </c>
      <c r="C359" s="346" t="str">
        <f>+'FORMATO COSTEO C4'!B341</f>
        <v>Categoría de gasto</v>
      </c>
      <c r="D359" s="347"/>
      <c r="E359" s="492"/>
      <c r="F359" s="349">
        <f>+'FORMATO COSTEO C4'!G341</f>
        <v>0</v>
      </c>
      <c r="G359" s="350">
        <f>+'FORMATO COSTEO C4'!H341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430">
        <f>AS359+AR359+AQ359+AP359+AO359+AN359+AM359+AL359+AK359+AJ359+AI359+AH359+AF359+AE359+AD359+AC359+AB359+AA359+Z359+Y359+X359+W359+V359+U359+S359+R359+Q359+P359+O359+N359+M359+L359+K359+J359+I359+H359</f>
        <v>0</v>
      </c>
      <c r="AV359" s="321">
        <f t="shared" si="160"/>
        <v>0</v>
      </c>
    </row>
    <row r="360" spans="2:48" s="44" customFormat="1" ht="12.75" customHeight="1" x14ac:dyDescent="0.25">
      <c r="B360" s="345" t="str">
        <f>+'FORMATO COSTEO C4'!C347</f>
        <v>4.3.1.2</v>
      </c>
      <c r="C360" s="346" t="str">
        <f>+'FORMATO COSTEO C4'!B347</f>
        <v>Categoría de gasto</v>
      </c>
      <c r="D360" s="347"/>
      <c r="E360" s="492"/>
      <c r="F360" s="349">
        <f>+'FORMATO COSTEO C4'!G347</f>
        <v>0</v>
      </c>
      <c r="G360" s="350">
        <f>+'FORMATO COSTEO C4'!H347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430">
        <f>AS360+AR360+AQ360+AP360+AO360+AN360+AM360+AL360+AK360+AJ360+AI360+AH360+AF360+AE360+AD360+AC360+AB360+AA360+Z360+Y360+X360+W360+V360+U360+S360+R360+Q360+P360+O360+N360+M360+L360+K360+J360+I360+H360</f>
        <v>0</v>
      </c>
      <c r="AV360" s="321">
        <f t="shared" si="160"/>
        <v>0</v>
      </c>
    </row>
    <row r="361" spans="2:48" s="44" customFormat="1" ht="12.75" customHeight="1" x14ac:dyDescent="0.25">
      <c r="B361" s="345" t="str">
        <f>+'FORMATO COSTEO C4'!C353</f>
        <v>4.3.1.3</v>
      </c>
      <c r="C361" s="346" t="str">
        <f>+'FORMATO COSTEO C4'!B353</f>
        <v>Categoría de gasto</v>
      </c>
      <c r="D361" s="347"/>
      <c r="E361" s="492"/>
      <c r="F361" s="349">
        <f>+'FORMATO COSTEO C4'!G353</f>
        <v>0</v>
      </c>
      <c r="G361" s="350">
        <f>+'FORMATO COSTEO C4'!H353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430">
        <f>AS361+AR361+AQ361+AP361+AO361+AN361+AM361+AL361+AK361+AJ361+AI361+AH361+AF361+AE361+AD361+AC361+AB361+AA361+Z361+Y361+X361+W361+V361+U361+S361+R361+Q361+P361+O361+N361+M361+L361+K361+J361+I361+H361</f>
        <v>0</v>
      </c>
      <c r="AV361" s="321">
        <f t="shared" si="160"/>
        <v>0</v>
      </c>
    </row>
    <row r="362" spans="2:48" s="44" customFormat="1" ht="12.75" customHeight="1" x14ac:dyDescent="0.25">
      <c r="B362" s="345" t="str">
        <f>+'FORMATO COSTEO C4'!C359</f>
        <v>4.3.1.4</v>
      </c>
      <c r="C362" s="346" t="str">
        <f>+'FORMATO COSTEO C4'!B359</f>
        <v>Categoría de gasto</v>
      </c>
      <c r="D362" s="347"/>
      <c r="E362" s="492"/>
      <c r="F362" s="349">
        <f>+'FORMATO COSTEO C4'!G359</f>
        <v>0</v>
      </c>
      <c r="G362" s="350">
        <f>+'FORMATO COSTEO C4'!H359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430">
        <f>AS362+AR362+AQ362+AP362+AO362+AN362+AM362+AL362+AK362+AJ362+AI362+AH362+AF362+AE362+AD362+AC362+AB362+AA362+Z362+Y362+X362+W362+V362+U362+S362+R362+Q362+P362+O362+N362+M362+L362+K362+J362+I362+H362</f>
        <v>0</v>
      </c>
      <c r="AV362" s="321">
        <f t="shared" si="160"/>
        <v>0</v>
      </c>
    </row>
    <row r="363" spans="2:48" s="44" customFormat="1" ht="12.75" customHeight="1" x14ac:dyDescent="0.25">
      <c r="B363" s="345" t="str">
        <f>+'FORMATO COSTEO C4'!C365</f>
        <v>4.3.1.5</v>
      </c>
      <c r="C363" s="346" t="str">
        <f>+'FORMATO COSTEO C4'!B365</f>
        <v>Categoría de gasto</v>
      </c>
      <c r="D363" s="347"/>
      <c r="E363" s="492"/>
      <c r="F363" s="349">
        <f>+'FORMATO COSTEO C4'!G365</f>
        <v>0</v>
      </c>
      <c r="G363" s="350">
        <f>+'FORMATO COSTEO C4'!H365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430">
        <f>AS363+AR363+AQ363+AP363+AO363+AN363+AM363+AL363+AK363+AJ363+AI363+AH363+AF363+AE363+AD363+AC363+AB363+AA363+Z363+Y363+X363+W363+V363+U363+S363+R363+Q363+P363+O363+N363+M363+L363+K363+J363+I363+H363</f>
        <v>0</v>
      </c>
      <c r="AV363" s="321">
        <f t="shared" si="160"/>
        <v>0</v>
      </c>
    </row>
    <row r="364" spans="2:48" s="44" customFormat="1" ht="12.75" customHeight="1" x14ac:dyDescent="0.25">
      <c r="B364" s="335" t="str">
        <f>+'FORMATO COSTEO C4'!C371</f>
        <v>4.3.2</v>
      </c>
      <c r="C364" s="359">
        <f>+'FORMATO COSTEO C4'!B371</f>
        <v>0</v>
      </c>
      <c r="D364" s="480" t="str">
        <f>+'FORMATO COSTEO C4'!D371</f>
        <v>Unidad medida</v>
      </c>
      <c r="E364" s="472">
        <f>+'FORMATO COSTEO C4'!E371</f>
        <v>0</v>
      </c>
      <c r="F364" s="339">
        <f>SUM(F365:F369)</f>
        <v>0</v>
      </c>
      <c r="G364" s="340">
        <f>SUM(G365:G369)</f>
        <v>0</v>
      </c>
      <c r="H364" s="341">
        <f>SUM(H365:H369)</f>
        <v>0</v>
      </c>
      <c r="I364" s="339">
        <f t="shared" ref="I364:AS364" si="167">SUM(I365:I369)</f>
        <v>0</v>
      </c>
      <c r="J364" s="339">
        <f t="shared" si="167"/>
        <v>0</v>
      </c>
      <c r="K364" s="339">
        <f t="shared" si="167"/>
        <v>0</v>
      </c>
      <c r="L364" s="339">
        <f t="shared" si="167"/>
        <v>0</v>
      </c>
      <c r="M364" s="339">
        <f t="shared" si="167"/>
        <v>0</v>
      </c>
      <c r="N364" s="339">
        <f t="shared" si="167"/>
        <v>0</v>
      </c>
      <c r="O364" s="339">
        <f t="shared" si="167"/>
        <v>0</v>
      </c>
      <c r="P364" s="339">
        <f t="shared" si="167"/>
        <v>0</v>
      </c>
      <c r="Q364" s="339">
        <f t="shared" si="167"/>
        <v>0</v>
      </c>
      <c r="R364" s="339">
        <f t="shared" si="167"/>
        <v>0</v>
      </c>
      <c r="S364" s="339">
        <f t="shared" si="167"/>
        <v>0</v>
      </c>
      <c r="T364" s="342">
        <f t="shared" si="167"/>
        <v>0</v>
      </c>
      <c r="U364" s="343">
        <f t="shared" si="167"/>
        <v>0</v>
      </c>
      <c r="V364" s="339">
        <f t="shared" si="167"/>
        <v>0</v>
      </c>
      <c r="W364" s="339">
        <f t="shared" si="167"/>
        <v>0</v>
      </c>
      <c r="X364" s="339">
        <f t="shared" si="167"/>
        <v>0</v>
      </c>
      <c r="Y364" s="339">
        <f t="shared" si="167"/>
        <v>0</v>
      </c>
      <c r="Z364" s="339">
        <f t="shared" si="167"/>
        <v>0</v>
      </c>
      <c r="AA364" s="339">
        <f t="shared" si="167"/>
        <v>0</v>
      </c>
      <c r="AB364" s="339">
        <f t="shared" si="167"/>
        <v>0</v>
      </c>
      <c r="AC364" s="339">
        <f t="shared" si="167"/>
        <v>0</v>
      </c>
      <c r="AD364" s="339">
        <f t="shared" si="167"/>
        <v>0</v>
      </c>
      <c r="AE364" s="339">
        <f t="shared" si="167"/>
        <v>0</v>
      </c>
      <c r="AF364" s="339">
        <f t="shared" si="167"/>
        <v>0</v>
      </c>
      <c r="AG364" s="340">
        <f t="shared" si="167"/>
        <v>0</v>
      </c>
      <c r="AH364" s="341">
        <f t="shared" si="167"/>
        <v>0</v>
      </c>
      <c r="AI364" s="339">
        <f t="shared" si="167"/>
        <v>0</v>
      </c>
      <c r="AJ364" s="339">
        <f t="shared" si="167"/>
        <v>0</v>
      </c>
      <c r="AK364" s="339">
        <f t="shared" si="167"/>
        <v>0</v>
      </c>
      <c r="AL364" s="339">
        <f t="shared" si="167"/>
        <v>0</v>
      </c>
      <c r="AM364" s="339">
        <f t="shared" si="167"/>
        <v>0</v>
      </c>
      <c r="AN364" s="339">
        <f t="shared" si="167"/>
        <v>0</v>
      </c>
      <c r="AO364" s="339">
        <f t="shared" si="167"/>
        <v>0</v>
      </c>
      <c r="AP364" s="339">
        <f t="shared" si="167"/>
        <v>0</v>
      </c>
      <c r="AQ364" s="339">
        <f t="shared" si="167"/>
        <v>0</v>
      </c>
      <c r="AR364" s="339">
        <f t="shared" si="167"/>
        <v>0</v>
      </c>
      <c r="AS364" s="339">
        <f t="shared" si="167"/>
        <v>0</v>
      </c>
      <c r="AT364" s="342">
        <f>SUM(AT365:AT369)</f>
        <v>0</v>
      </c>
      <c r="AU364" s="344">
        <f>SUM(AU365:AU369)</f>
        <v>0</v>
      </c>
      <c r="AV364" s="321">
        <f t="shared" si="160"/>
        <v>0</v>
      </c>
    </row>
    <row r="365" spans="2:48" s="44" customFormat="1" ht="12.75" customHeight="1" x14ac:dyDescent="0.25">
      <c r="B365" s="345" t="str">
        <f>+'FORMATO COSTEO C4'!C373</f>
        <v>4.3.2.1</v>
      </c>
      <c r="C365" s="346" t="str">
        <f>+'FORMATO COSTEO C4'!B373</f>
        <v>Categoría de gasto</v>
      </c>
      <c r="D365" s="357"/>
      <c r="E365" s="493"/>
      <c r="F365" s="349">
        <f>+'FORMATO COSTEO C4'!G373</f>
        <v>0</v>
      </c>
      <c r="G365" s="350">
        <f>+'FORMATO COSTEO C4'!H373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430">
        <f>AS365+AR365+AQ365+AP365+AO365+AN365+AM365+AL365+AK365+AJ365+AI365+AH365+AF365+AE365+AD365+AC365+AB365+AA365+Z365+Y365+X365+W365+V365+U365+S365+R365+Q365+P365+O365+N365+M365+L365+K365+J365+I365+H365</f>
        <v>0</v>
      </c>
      <c r="AV365" s="321">
        <f t="shared" si="160"/>
        <v>0</v>
      </c>
    </row>
    <row r="366" spans="2:48" s="44" customFormat="1" ht="12.75" customHeight="1" x14ac:dyDescent="0.25">
      <c r="B366" s="345" t="str">
        <f>+'FORMATO COSTEO C4'!C379</f>
        <v>4.3.2.2</v>
      </c>
      <c r="C366" s="346" t="str">
        <f>+'FORMATO COSTEO C4'!B379</f>
        <v>Categoría de gasto</v>
      </c>
      <c r="D366" s="357"/>
      <c r="E366" s="493"/>
      <c r="F366" s="349">
        <f>+'FORMATO COSTEO C4'!G379</f>
        <v>0</v>
      </c>
      <c r="G366" s="350">
        <f>+'FORMATO COSTEO C4'!H379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430">
        <f>AS366+AR366+AQ366+AP366+AO366+AN366+AM366+AL366+AK366+AJ366+AI366+AH366+AF366+AE366+AD366+AC366+AB366+AA366+Z366+Y366+X366+W366+V366+U366+S366+R366+Q366+P366+O366+N366+M366+L366+K366+J366+I366+H366</f>
        <v>0</v>
      </c>
      <c r="AV366" s="321">
        <f t="shared" si="160"/>
        <v>0</v>
      </c>
    </row>
    <row r="367" spans="2:48" s="44" customFormat="1" ht="12.75" customHeight="1" x14ac:dyDescent="0.25">
      <c r="B367" s="345" t="str">
        <f>+'FORMATO COSTEO C4'!C385</f>
        <v>4.3.2.3</v>
      </c>
      <c r="C367" s="346" t="str">
        <f>+'FORMATO COSTEO C4'!B385</f>
        <v>Categoría de gasto</v>
      </c>
      <c r="D367" s="357"/>
      <c r="E367" s="493"/>
      <c r="F367" s="349">
        <f>+'FORMATO COSTEO C4'!G385</f>
        <v>0</v>
      </c>
      <c r="G367" s="350">
        <f>+'FORMATO COSTEO C4'!H385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430">
        <f>AS367+AR367+AQ367+AP367+AO367+AN367+AM367+AL367+AK367+AJ367+AI367+AH367+AF367+AE367+AD367+AC367+AB367+AA367+Z367+Y367+X367+W367+V367+U367+S367+R367+Q367+P367+O367+N367+M367+L367+K367+J367+I367+H367</f>
        <v>0</v>
      </c>
      <c r="AV367" s="321">
        <f t="shared" si="160"/>
        <v>0</v>
      </c>
    </row>
    <row r="368" spans="2:48" s="44" customFormat="1" ht="12.75" customHeight="1" x14ac:dyDescent="0.25">
      <c r="B368" s="345" t="str">
        <f>+'FORMATO COSTEO C4'!C391</f>
        <v>4.3.2.4</v>
      </c>
      <c r="C368" s="346" t="str">
        <f>+'FORMATO COSTEO C4'!B391</f>
        <v>Categoría de gasto</v>
      </c>
      <c r="D368" s="357"/>
      <c r="E368" s="493"/>
      <c r="F368" s="349">
        <f>+'FORMATO COSTEO C4'!G391</f>
        <v>0</v>
      </c>
      <c r="G368" s="350">
        <f>+'FORMATO COSTEO C4'!H391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430">
        <f>AS368+AR368+AQ368+AP368+AO368+AN368+AM368+AL368+AK368+AJ368+AI368+AH368+AF368+AE368+AD368+AC368+AB368+AA368+Z368+Y368+X368+W368+V368+U368+S368+R368+Q368+P368+O368+N368+M368+L368+K368+J368+I368+H368</f>
        <v>0</v>
      </c>
      <c r="AV368" s="321">
        <f t="shared" si="160"/>
        <v>0</v>
      </c>
    </row>
    <row r="369" spans="2:48" s="44" customFormat="1" ht="12.75" customHeight="1" x14ac:dyDescent="0.25">
      <c r="B369" s="345" t="str">
        <f>+'FORMATO COSTEO C4'!C397</f>
        <v>4.3.2.5</v>
      </c>
      <c r="C369" s="346" t="str">
        <f>+'FORMATO COSTEO C4'!B397</f>
        <v>Categoría de gasto</v>
      </c>
      <c r="D369" s="357"/>
      <c r="E369" s="493"/>
      <c r="F369" s="349">
        <f>+'FORMATO COSTEO C4'!G397</f>
        <v>0</v>
      </c>
      <c r="G369" s="350">
        <f>+'FORMATO COSTEO C4'!H397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430">
        <f>AS369+AR369+AQ369+AP369+AO369+AN369+AM369+AL369+AK369+AJ369+AI369+AH369+AF369+AE369+AD369+AC369+AB369+AA369+Z369+Y369+X369+W369+V369+U369+S369+R369+Q369+P369+O369+N369+M369+L369+K369+J369+I369+H369</f>
        <v>0</v>
      </c>
      <c r="AV369" s="321">
        <f t="shared" si="160"/>
        <v>0</v>
      </c>
    </row>
    <row r="370" spans="2:48" s="44" customFormat="1" ht="12.75" customHeight="1" x14ac:dyDescent="0.25">
      <c r="B370" s="335" t="str">
        <f>+'FORMATO COSTEO C4'!C403</f>
        <v>4.3.3</v>
      </c>
      <c r="C370" s="359">
        <f>+'FORMATO COSTEO C4'!B403</f>
        <v>0</v>
      </c>
      <c r="D370" s="480" t="str">
        <f>+'FORMATO COSTEO C4'!D403</f>
        <v>Unidad medida</v>
      </c>
      <c r="E370" s="472">
        <f>+'FORMATO COSTEO C4'!E403</f>
        <v>0</v>
      </c>
      <c r="F370" s="339">
        <f>SUM(F371:F375)</f>
        <v>0</v>
      </c>
      <c r="G370" s="340">
        <f>SUM(G371:G375)</f>
        <v>0</v>
      </c>
      <c r="H370" s="341">
        <f>SUM(H371:H375)</f>
        <v>0</v>
      </c>
      <c r="I370" s="339">
        <f t="shared" ref="I370:AS370" si="168">SUM(I371:I375)</f>
        <v>0</v>
      </c>
      <c r="J370" s="339">
        <f t="shared" si="168"/>
        <v>0</v>
      </c>
      <c r="K370" s="339">
        <f t="shared" si="168"/>
        <v>0</v>
      </c>
      <c r="L370" s="339">
        <f t="shared" si="168"/>
        <v>0</v>
      </c>
      <c r="M370" s="339">
        <f t="shared" si="168"/>
        <v>0</v>
      </c>
      <c r="N370" s="339">
        <f t="shared" si="168"/>
        <v>0</v>
      </c>
      <c r="O370" s="339">
        <f t="shared" si="168"/>
        <v>0</v>
      </c>
      <c r="P370" s="339">
        <f t="shared" si="168"/>
        <v>0</v>
      </c>
      <c r="Q370" s="339">
        <f t="shared" si="168"/>
        <v>0</v>
      </c>
      <c r="R370" s="339">
        <f t="shared" si="168"/>
        <v>0</v>
      </c>
      <c r="S370" s="339">
        <f t="shared" si="168"/>
        <v>0</v>
      </c>
      <c r="T370" s="342">
        <f t="shared" si="168"/>
        <v>0</v>
      </c>
      <c r="U370" s="343">
        <f t="shared" si="168"/>
        <v>0</v>
      </c>
      <c r="V370" s="339">
        <f t="shared" si="168"/>
        <v>0</v>
      </c>
      <c r="W370" s="339">
        <f t="shared" si="168"/>
        <v>0</v>
      </c>
      <c r="X370" s="339">
        <f t="shared" si="168"/>
        <v>0</v>
      </c>
      <c r="Y370" s="339">
        <f t="shared" si="168"/>
        <v>0</v>
      </c>
      <c r="Z370" s="339">
        <f t="shared" si="168"/>
        <v>0</v>
      </c>
      <c r="AA370" s="339">
        <f t="shared" si="168"/>
        <v>0</v>
      </c>
      <c r="AB370" s="339">
        <f t="shared" si="168"/>
        <v>0</v>
      </c>
      <c r="AC370" s="339">
        <f t="shared" si="168"/>
        <v>0</v>
      </c>
      <c r="AD370" s="339">
        <f t="shared" si="168"/>
        <v>0</v>
      </c>
      <c r="AE370" s="339">
        <f t="shared" si="168"/>
        <v>0</v>
      </c>
      <c r="AF370" s="339">
        <f t="shared" si="168"/>
        <v>0</v>
      </c>
      <c r="AG370" s="340">
        <f t="shared" si="168"/>
        <v>0</v>
      </c>
      <c r="AH370" s="341">
        <f t="shared" si="168"/>
        <v>0</v>
      </c>
      <c r="AI370" s="339">
        <f t="shared" si="168"/>
        <v>0</v>
      </c>
      <c r="AJ370" s="339">
        <f t="shared" si="168"/>
        <v>0</v>
      </c>
      <c r="AK370" s="339">
        <f t="shared" si="168"/>
        <v>0</v>
      </c>
      <c r="AL370" s="339">
        <f t="shared" si="168"/>
        <v>0</v>
      </c>
      <c r="AM370" s="339">
        <f t="shared" si="168"/>
        <v>0</v>
      </c>
      <c r="AN370" s="339">
        <f t="shared" si="168"/>
        <v>0</v>
      </c>
      <c r="AO370" s="339">
        <f t="shared" si="168"/>
        <v>0</v>
      </c>
      <c r="AP370" s="339">
        <f t="shared" si="168"/>
        <v>0</v>
      </c>
      <c r="AQ370" s="339">
        <f t="shared" si="168"/>
        <v>0</v>
      </c>
      <c r="AR370" s="339">
        <f t="shared" si="168"/>
        <v>0</v>
      </c>
      <c r="AS370" s="339">
        <f t="shared" si="168"/>
        <v>0</v>
      </c>
      <c r="AT370" s="342">
        <f>SUM(AT371:AT375)</f>
        <v>0</v>
      </c>
      <c r="AU370" s="344">
        <f>SUM(AU371:AU375)</f>
        <v>0</v>
      </c>
      <c r="AV370" s="321">
        <f t="shared" si="160"/>
        <v>0</v>
      </c>
    </row>
    <row r="371" spans="2:48" s="44" customFormat="1" ht="12.75" customHeight="1" x14ac:dyDescent="0.25">
      <c r="B371" s="345" t="str">
        <f>+'FORMATO COSTEO C4'!C405</f>
        <v>4.3.3.1</v>
      </c>
      <c r="C371" s="346" t="str">
        <f>+'FORMATO COSTEO C4'!B405</f>
        <v>Categoría de gasto</v>
      </c>
      <c r="D371" s="357"/>
      <c r="E371" s="493"/>
      <c r="F371" s="349">
        <f>+'FORMATO COSTEO C4'!G405</f>
        <v>0</v>
      </c>
      <c r="G371" s="350">
        <f>+'FORMATO COSTEO C4'!H405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430">
        <f>AS371+AR371+AQ371+AP371+AO371+AN371+AM371+AL371+AK371+AJ371+AI371+AH371+AF371+AE371+AD371+AC371+AB371+AA371+Z371+Y371+X371+W371+V371+U371+S371+R371+Q371+P371+O371+N371+M371+L371+K371+J371+I371+H371</f>
        <v>0</v>
      </c>
      <c r="AV371" s="321">
        <f t="shared" si="160"/>
        <v>0</v>
      </c>
    </row>
    <row r="372" spans="2:48" s="44" customFormat="1" ht="12.75" customHeight="1" x14ac:dyDescent="0.25">
      <c r="B372" s="345" t="str">
        <f>+'FORMATO COSTEO C4'!C411</f>
        <v>4.3.3.2</v>
      </c>
      <c r="C372" s="346" t="str">
        <f>+'FORMATO COSTEO C4'!B411</f>
        <v>Categoría de gasto</v>
      </c>
      <c r="D372" s="357"/>
      <c r="E372" s="493"/>
      <c r="F372" s="349">
        <f>+'FORMATO COSTEO C4'!G411</f>
        <v>0</v>
      </c>
      <c r="G372" s="350">
        <f>+'FORMATO COSTEO C4'!H411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430">
        <f>AS372+AR372+AQ372+AP372+AO372+AN372+AM372+AL372+AK372+AJ372+AI372+AH372+AF372+AE372+AD372+AC372+AB372+AA372+Z372+Y372+X372+W372+V372+U372+S372+R372+Q372+P372+O372+N372+M372+L372+K372+J372+I372+H372</f>
        <v>0</v>
      </c>
      <c r="AV372" s="321">
        <f t="shared" si="160"/>
        <v>0</v>
      </c>
    </row>
    <row r="373" spans="2:48" s="44" customFormat="1" ht="12.75" customHeight="1" x14ac:dyDescent="0.25">
      <c r="B373" s="345" t="str">
        <f>+'FORMATO COSTEO C4'!C417</f>
        <v>4.3.3.3</v>
      </c>
      <c r="C373" s="346" t="str">
        <f>+'FORMATO COSTEO C4'!B417</f>
        <v>Categoría de gasto</v>
      </c>
      <c r="D373" s="357"/>
      <c r="E373" s="493"/>
      <c r="F373" s="349">
        <f>+'FORMATO COSTEO C4'!G417</f>
        <v>0</v>
      </c>
      <c r="G373" s="350">
        <f>+'FORMATO COSTEO C4'!H417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430">
        <f>AS373+AR373+AQ373+AP373+AO373+AN373+AM373+AL373+AK373+AJ373+AI373+AH373+AF373+AE373+AD373+AC373+AB373+AA373+Z373+Y373+X373+W373+V373+U373+S373+R373+Q373+P373+O373+N373+M373+L373+K373+J373+I373+H373</f>
        <v>0</v>
      </c>
      <c r="AV373" s="321">
        <f t="shared" si="160"/>
        <v>0</v>
      </c>
    </row>
    <row r="374" spans="2:48" s="44" customFormat="1" ht="12.75" customHeight="1" x14ac:dyDescent="0.25">
      <c r="B374" s="345" t="str">
        <f>+'FORMATO COSTEO C4'!C423</f>
        <v>4.3.3.4</v>
      </c>
      <c r="C374" s="346" t="str">
        <f>+'FORMATO COSTEO C4'!B423</f>
        <v>Categoría de gasto</v>
      </c>
      <c r="D374" s="357"/>
      <c r="E374" s="493"/>
      <c r="F374" s="349">
        <f>+'FORMATO COSTEO C4'!G423</f>
        <v>0</v>
      </c>
      <c r="G374" s="350">
        <f>+'FORMATO COSTEO C4'!H423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430">
        <f>AS374+AR374+AQ374+AP374+AO374+AN374+AM374+AL374+AK374+AJ374+AI374+AH374+AF374+AE374+AD374+AC374+AB374+AA374+Z374+Y374+X374+W374+V374+U374+S374+R374+Q374+P374+O374+N374+M374+L374+K374+J374+I374+H374</f>
        <v>0</v>
      </c>
      <c r="AV374" s="321">
        <f t="shared" si="160"/>
        <v>0</v>
      </c>
    </row>
    <row r="375" spans="2:48" s="44" customFormat="1" ht="12.75" customHeight="1" x14ac:dyDescent="0.25">
      <c r="B375" s="345" t="str">
        <f>+'FORMATO COSTEO C4'!C429</f>
        <v>4.3.3.5</v>
      </c>
      <c r="C375" s="346" t="str">
        <f>+'FORMATO COSTEO C4'!B429</f>
        <v>Categoría de gasto</v>
      </c>
      <c r="D375" s="357"/>
      <c r="E375" s="493"/>
      <c r="F375" s="349">
        <f>+'FORMATO COSTEO C4'!G429</f>
        <v>0</v>
      </c>
      <c r="G375" s="350">
        <f>+'FORMATO COSTEO C4'!H429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430">
        <f>AS375+AR375+AQ375+AP375+AO375+AN375+AM375+AL375+AK375+AJ375+AI375+AH375+AF375+AE375+AD375+AC375+AB375+AA375+Z375+Y375+X375+W375+V375+U375+S375+R375+Q375+P375+O375+N375+M375+L375+K375+J375+I375+H375</f>
        <v>0</v>
      </c>
      <c r="AV375" s="321">
        <f t="shared" si="160"/>
        <v>0</v>
      </c>
    </row>
    <row r="376" spans="2:48" s="44" customFormat="1" ht="12.75" customHeight="1" x14ac:dyDescent="0.25">
      <c r="B376" s="335" t="str">
        <f>+'FORMATO COSTEO C4'!C435</f>
        <v>4.3.4</v>
      </c>
      <c r="C376" s="359">
        <f>+'FORMATO COSTEO C4'!B435</f>
        <v>0</v>
      </c>
      <c r="D376" s="480" t="str">
        <f>+'FORMATO COSTEO C4'!D435</f>
        <v>Unidad medida</v>
      </c>
      <c r="E376" s="472">
        <f>+'FORMATO COSTEO C4'!E435</f>
        <v>0</v>
      </c>
      <c r="F376" s="339">
        <f>SUM(F377:F381)</f>
        <v>0</v>
      </c>
      <c r="G376" s="340">
        <f>SUM(G377:G381)</f>
        <v>0</v>
      </c>
      <c r="H376" s="341">
        <f>SUM(H377:H381)</f>
        <v>0</v>
      </c>
      <c r="I376" s="339">
        <f t="shared" ref="I376:AS376" si="169">SUM(I377:I381)</f>
        <v>0</v>
      </c>
      <c r="J376" s="339">
        <f t="shared" si="169"/>
        <v>0</v>
      </c>
      <c r="K376" s="339">
        <f t="shared" si="169"/>
        <v>0</v>
      </c>
      <c r="L376" s="339">
        <f t="shared" si="169"/>
        <v>0</v>
      </c>
      <c r="M376" s="339">
        <f t="shared" si="169"/>
        <v>0</v>
      </c>
      <c r="N376" s="339">
        <f t="shared" si="169"/>
        <v>0</v>
      </c>
      <c r="O376" s="339">
        <f t="shared" si="169"/>
        <v>0</v>
      </c>
      <c r="P376" s="339">
        <f t="shared" si="169"/>
        <v>0</v>
      </c>
      <c r="Q376" s="339">
        <f t="shared" si="169"/>
        <v>0</v>
      </c>
      <c r="R376" s="339">
        <f t="shared" si="169"/>
        <v>0</v>
      </c>
      <c r="S376" s="339">
        <f t="shared" si="169"/>
        <v>0</v>
      </c>
      <c r="T376" s="342">
        <f t="shared" si="169"/>
        <v>0</v>
      </c>
      <c r="U376" s="343">
        <f t="shared" si="169"/>
        <v>0</v>
      </c>
      <c r="V376" s="339">
        <f t="shared" si="169"/>
        <v>0</v>
      </c>
      <c r="W376" s="339">
        <f t="shared" si="169"/>
        <v>0</v>
      </c>
      <c r="X376" s="339">
        <f t="shared" si="169"/>
        <v>0</v>
      </c>
      <c r="Y376" s="339">
        <f t="shared" si="169"/>
        <v>0</v>
      </c>
      <c r="Z376" s="339">
        <f t="shared" si="169"/>
        <v>0</v>
      </c>
      <c r="AA376" s="339">
        <f t="shared" si="169"/>
        <v>0</v>
      </c>
      <c r="AB376" s="339">
        <f t="shared" si="169"/>
        <v>0</v>
      </c>
      <c r="AC376" s="339">
        <f t="shared" si="169"/>
        <v>0</v>
      </c>
      <c r="AD376" s="339">
        <f t="shared" si="169"/>
        <v>0</v>
      </c>
      <c r="AE376" s="339">
        <f t="shared" si="169"/>
        <v>0</v>
      </c>
      <c r="AF376" s="339">
        <f t="shared" si="169"/>
        <v>0</v>
      </c>
      <c r="AG376" s="340">
        <f t="shared" si="169"/>
        <v>0</v>
      </c>
      <c r="AH376" s="341">
        <f t="shared" si="169"/>
        <v>0</v>
      </c>
      <c r="AI376" s="339">
        <f t="shared" si="169"/>
        <v>0</v>
      </c>
      <c r="AJ376" s="339">
        <f t="shared" si="169"/>
        <v>0</v>
      </c>
      <c r="AK376" s="339">
        <f t="shared" si="169"/>
        <v>0</v>
      </c>
      <c r="AL376" s="339">
        <f t="shared" si="169"/>
        <v>0</v>
      </c>
      <c r="AM376" s="339">
        <f t="shared" si="169"/>
        <v>0</v>
      </c>
      <c r="AN376" s="339">
        <f t="shared" si="169"/>
        <v>0</v>
      </c>
      <c r="AO376" s="339">
        <f t="shared" si="169"/>
        <v>0</v>
      </c>
      <c r="AP376" s="339">
        <f t="shared" si="169"/>
        <v>0</v>
      </c>
      <c r="AQ376" s="339">
        <f t="shared" si="169"/>
        <v>0</v>
      </c>
      <c r="AR376" s="339">
        <f t="shared" si="169"/>
        <v>0</v>
      </c>
      <c r="AS376" s="339">
        <f t="shared" si="169"/>
        <v>0</v>
      </c>
      <c r="AT376" s="342">
        <f>SUM(AT377:AT381)</f>
        <v>0</v>
      </c>
      <c r="AU376" s="344">
        <f>SUM(AU377:AU381)</f>
        <v>0</v>
      </c>
      <c r="AV376" s="321">
        <f t="shared" si="160"/>
        <v>0</v>
      </c>
    </row>
    <row r="377" spans="2:48" s="44" customFormat="1" ht="12.75" customHeight="1" x14ac:dyDescent="0.25">
      <c r="B377" s="345" t="str">
        <f>+'FORMATO COSTEO C4'!C437</f>
        <v>4.3.4.1</v>
      </c>
      <c r="C377" s="346" t="str">
        <f>+'FORMATO COSTEO C4'!B437</f>
        <v>Categoría de gasto</v>
      </c>
      <c r="D377" s="357"/>
      <c r="E377" s="493"/>
      <c r="F377" s="349">
        <f>+'FORMATO COSTEO C4'!G437</f>
        <v>0</v>
      </c>
      <c r="G377" s="350">
        <f>+'FORMATO COSTEO C4'!H437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430">
        <f>AS377+AR377+AQ377+AP377+AO377+AN377+AM377+AL377+AK377+AJ377+AI377+AH377+AF377+AE377+AD377+AC377+AB377+AA377+Z377+Y377+X377+W377+V377+U377+S377+R377+Q377+P377+O377+N377+M377+L377+K377+J377+I377+H377</f>
        <v>0</v>
      </c>
      <c r="AV377" s="321">
        <f t="shared" si="160"/>
        <v>0</v>
      </c>
    </row>
    <row r="378" spans="2:48" s="44" customFormat="1" ht="12.75" customHeight="1" x14ac:dyDescent="0.25">
      <c r="B378" s="345" t="str">
        <f>+'FORMATO COSTEO C4'!C443</f>
        <v>4.3.4.2</v>
      </c>
      <c r="C378" s="346" t="str">
        <f>+'FORMATO COSTEO C4'!B443</f>
        <v>Categoría de gasto</v>
      </c>
      <c r="D378" s="357"/>
      <c r="E378" s="493"/>
      <c r="F378" s="349">
        <f>+'FORMATO COSTEO C4'!G443</f>
        <v>0</v>
      </c>
      <c r="G378" s="350">
        <f>+'FORMATO COSTEO C4'!H443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430">
        <f>AS378+AR378+AQ378+AP378+AO378+AN378+AM378+AL378+AK378+AJ378+AI378+AH378+AF378+AE378+AD378+AC378+AB378+AA378+Z378+Y378+X378+W378+V378+U378+S378+R378+Q378+P378+O378+N378+M378+L378+K378+J378+I378+H378</f>
        <v>0</v>
      </c>
      <c r="AV378" s="321">
        <f t="shared" si="160"/>
        <v>0</v>
      </c>
    </row>
    <row r="379" spans="2:48" s="44" customFormat="1" ht="12.75" customHeight="1" x14ac:dyDescent="0.25">
      <c r="B379" s="345" t="str">
        <f>+'FORMATO COSTEO C4'!C449</f>
        <v>4.3.4.3</v>
      </c>
      <c r="C379" s="346" t="str">
        <f>+'FORMATO COSTEO C4'!B449</f>
        <v>Categoría de gasto</v>
      </c>
      <c r="D379" s="357"/>
      <c r="E379" s="493"/>
      <c r="F379" s="349">
        <f>+'FORMATO COSTEO C4'!G449</f>
        <v>0</v>
      </c>
      <c r="G379" s="350">
        <f>+'FORMATO COSTEO C4'!H449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430">
        <f>AS379+AR379+AQ379+AP379+AO379+AN379+AM379+AL379+AK379+AJ379+AI379+AH379+AF379+AE379+AD379+AC379+AB379+AA379+Z379+Y379+X379+W379+V379+U379+S379+R379+Q379+P379+O379+N379+M379+L379+K379+J379+I379+H379</f>
        <v>0</v>
      </c>
      <c r="AV379" s="321">
        <f t="shared" si="160"/>
        <v>0</v>
      </c>
    </row>
    <row r="380" spans="2:48" s="44" customFormat="1" ht="12.75" customHeight="1" x14ac:dyDescent="0.25">
      <c r="B380" s="345" t="str">
        <f>+'FORMATO COSTEO C4'!C455</f>
        <v>4.3.4.4</v>
      </c>
      <c r="C380" s="346" t="str">
        <f>+'FORMATO COSTEO C4'!B455</f>
        <v>Categoría de gasto</v>
      </c>
      <c r="D380" s="357"/>
      <c r="E380" s="493"/>
      <c r="F380" s="349">
        <f>+'FORMATO COSTEO C4'!G455</f>
        <v>0</v>
      </c>
      <c r="G380" s="350">
        <f>+'FORMATO COSTEO C4'!H455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430">
        <f>AS380+AR380+AQ380+AP380+AO380+AN380+AM380+AL380+AK380+AJ380+AI380+AH380+AF380+AE380+AD380+AC380+AB380+AA380+Z380+Y380+X380+W380+V380+U380+S380+R380+Q380+P380+O380+N380+M380+L380+K380+J380+I380+H380</f>
        <v>0</v>
      </c>
      <c r="AV380" s="321">
        <f t="shared" si="160"/>
        <v>0</v>
      </c>
    </row>
    <row r="381" spans="2:48" s="44" customFormat="1" ht="12.75" customHeight="1" x14ac:dyDescent="0.25">
      <c r="B381" s="345" t="str">
        <f>+'FORMATO COSTEO C4'!C461</f>
        <v>4.3.4.5</v>
      </c>
      <c r="C381" s="346" t="str">
        <f>+'FORMATO COSTEO C4'!B461</f>
        <v>Categoría de gasto</v>
      </c>
      <c r="D381" s="357"/>
      <c r="E381" s="493"/>
      <c r="F381" s="349">
        <f>+'FORMATO COSTEO C4'!G461</f>
        <v>0</v>
      </c>
      <c r="G381" s="350">
        <f>+'FORMATO COSTEO C4'!H461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430">
        <f>AS381+AR381+AQ381+AP381+AO381+AN381+AM381+AL381+AK381+AJ381+AI381+AH381+AF381+AE381+AD381+AC381+AB381+AA381+Z381+Y381+X381+W381+V381+U381+S381+R381+Q381+P381+O381+N381+M381+L381+K381+J381+I381+H381</f>
        <v>0</v>
      </c>
      <c r="AV381" s="321">
        <f t="shared" si="160"/>
        <v>0</v>
      </c>
    </row>
    <row r="382" spans="2:48" s="44" customFormat="1" ht="12.75" customHeight="1" x14ac:dyDescent="0.25">
      <c r="B382" s="335" t="str">
        <f>+'FORMATO COSTEO C4'!C467</f>
        <v>4.3.5</v>
      </c>
      <c r="C382" s="359">
        <f>+'FORMATO COSTEO C4'!B467</f>
        <v>0</v>
      </c>
      <c r="D382" s="480" t="str">
        <f>+'FORMATO COSTEO C4'!D467</f>
        <v>Unidad medida</v>
      </c>
      <c r="E382" s="472">
        <f>+'FORMATO COSTEO C4'!E467</f>
        <v>0</v>
      </c>
      <c r="F382" s="339">
        <f>SUM(F383:F387)</f>
        <v>0</v>
      </c>
      <c r="G382" s="340">
        <f>SUM(G383:G387)</f>
        <v>0</v>
      </c>
      <c r="H382" s="341">
        <f>SUM(H383:H387)</f>
        <v>0</v>
      </c>
      <c r="I382" s="339">
        <f t="shared" ref="I382:AS382" si="170">SUM(I383:I387)</f>
        <v>0</v>
      </c>
      <c r="J382" s="339">
        <f t="shared" si="170"/>
        <v>0</v>
      </c>
      <c r="K382" s="339">
        <f t="shared" si="170"/>
        <v>0</v>
      </c>
      <c r="L382" s="339">
        <f t="shared" si="170"/>
        <v>0</v>
      </c>
      <c r="M382" s="339">
        <f t="shared" si="170"/>
        <v>0</v>
      </c>
      <c r="N382" s="339">
        <f t="shared" si="170"/>
        <v>0</v>
      </c>
      <c r="O382" s="339">
        <f t="shared" si="170"/>
        <v>0</v>
      </c>
      <c r="P382" s="339">
        <f t="shared" si="170"/>
        <v>0</v>
      </c>
      <c r="Q382" s="339">
        <f t="shared" si="170"/>
        <v>0</v>
      </c>
      <c r="R382" s="339">
        <f t="shared" si="170"/>
        <v>0</v>
      </c>
      <c r="S382" s="339">
        <f t="shared" si="170"/>
        <v>0</v>
      </c>
      <c r="T382" s="342">
        <f t="shared" si="170"/>
        <v>0</v>
      </c>
      <c r="U382" s="343">
        <f t="shared" si="170"/>
        <v>0</v>
      </c>
      <c r="V382" s="339">
        <f t="shared" si="170"/>
        <v>0</v>
      </c>
      <c r="W382" s="339">
        <f t="shared" si="170"/>
        <v>0</v>
      </c>
      <c r="X382" s="339">
        <f t="shared" si="170"/>
        <v>0</v>
      </c>
      <c r="Y382" s="339">
        <f t="shared" si="170"/>
        <v>0</v>
      </c>
      <c r="Z382" s="339">
        <f t="shared" si="170"/>
        <v>0</v>
      </c>
      <c r="AA382" s="339">
        <f t="shared" si="170"/>
        <v>0</v>
      </c>
      <c r="AB382" s="339">
        <f t="shared" si="170"/>
        <v>0</v>
      </c>
      <c r="AC382" s="339">
        <f t="shared" si="170"/>
        <v>0</v>
      </c>
      <c r="AD382" s="339">
        <f t="shared" si="170"/>
        <v>0</v>
      </c>
      <c r="AE382" s="339">
        <f t="shared" si="170"/>
        <v>0</v>
      </c>
      <c r="AF382" s="339">
        <f t="shared" si="170"/>
        <v>0</v>
      </c>
      <c r="AG382" s="340">
        <f t="shared" si="170"/>
        <v>0</v>
      </c>
      <c r="AH382" s="341">
        <f t="shared" si="170"/>
        <v>0</v>
      </c>
      <c r="AI382" s="339">
        <f t="shared" si="170"/>
        <v>0</v>
      </c>
      <c r="AJ382" s="339">
        <f t="shared" si="170"/>
        <v>0</v>
      </c>
      <c r="AK382" s="339">
        <f t="shared" si="170"/>
        <v>0</v>
      </c>
      <c r="AL382" s="339">
        <f t="shared" si="170"/>
        <v>0</v>
      </c>
      <c r="AM382" s="339">
        <f t="shared" si="170"/>
        <v>0</v>
      </c>
      <c r="AN382" s="339">
        <f t="shared" si="170"/>
        <v>0</v>
      </c>
      <c r="AO382" s="339">
        <f t="shared" si="170"/>
        <v>0</v>
      </c>
      <c r="AP382" s="339">
        <f t="shared" si="170"/>
        <v>0</v>
      </c>
      <c r="AQ382" s="339">
        <f t="shared" si="170"/>
        <v>0</v>
      </c>
      <c r="AR382" s="339">
        <f t="shared" si="170"/>
        <v>0</v>
      </c>
      <c r="AS382" s="339">
        <f t="shared" si="170"/>
        <v>0</v>
      </c>
      <c r="AT382" s="342">
        <f>SUM(AT383:AT387)</f>
        <v>0</v>
      </c>
      <c r="AU382" s="344">
        <f>SUM(AU383:AU387)</f>
        <v>0</v>
      </c>
      <c r="AV382" s="321">
        <f t="shared" si="160"/>
        <v>0</v>
      </c>
    </row>
    <row r="383" spans="2:48" s="44" customFormat="1" ht="12.75" customHeight="1" x14ac:dyDescent="0.25">
      <c r="B383" s="345" t="str">
        <f>+'FORMATO COSTEO C4'!C469</f>
        <v>4.3.5.1</v>
      </c>
      <c r="C383" s="346" t="str">
        <f>+'FORMATO COSTEO C4'!B469</f>
        <v>Categoría de gasto</v>
      </c>
      <c r="D383" s="357"/>
      <c r="E383" s="493"/>
      <c r="F383" s="349">
        <f>+'FORMATO COSTEO C4'!G469</f>
        <v>0</v>
      </c>
      <c r="G383" s="350">
        <f>+'FORMATO COSTEO C4'!H469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430">
        <f>AS383+AR383+AQ383+AP383+AO383+AN383+AM383+AL383+AK383+AJ383+AI383+AH383+AF383+AE383+AD383+AC383+AB383+AA383+Z383+Y383+X383+W383+V383+U383+S383+R383+Q383+P383+O383+N383+M383+L383+K383+J383+I383+H383</f>
        <v>0</v>
      </c>
      <c r="AV383" s="321">
        <f t="shared" si="160"/>
        <v>0</v>
      </c>
    </row>
    <row r="384" spans="2:48" s="44" customFormat="1" ht="12.75" customHeight="1" x14ac:dyDescent="0.25">
      <c r="B384" s="345" t="str">
        <f>+'FORMATO COSTEO C4'!C475</f>
        <v>4.3.5.2</v>
      </c>
      <c r="C384" s="346" t="str">
        <f>+'FORMATO COSTEO C4'!B475</f>
        <v>Categoría de gasto</v>
      </c>
      <c r="D384" s="357"/>
      <c r="E384" s="493"/>
      <c r="F384" s="349">
        <f>+'FORMATO COSTEO C4'!G475</f>
        <v>0</v>
      </c>
      <c r="G384" s="350">
        <f>+'FORMATO COSTEO C4'!H475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430">
        <f>AS384+AR384+AQ384+AP384+AO384+AN384+AM384+AL384+AK384+AJ384+AI384+AH384+AF384+AE384+AD384+AC384+AB384+AA384+Z384+Y384+X384+W384+V384+U384+S384+R384+Q384+P384+O384+N384+M384+L384+K384+J384+I384+H384</f>
        <v>0</v>
      </c>
      <c r="AV384" s="321">
        <f t="shared" si="160"/>
        <v>0</v>
      </c>
    </row>
    <row r="385" spans="2:49" s="44" customFormat="1" ht="12.75" customHeight="1" x14ac:dyDescent="0.25">
      <c r="B385" s="345" t="str">
        <f>+'FORMATO COSTEO C4'!C481</f>
        <v>4.3.5.3</v>
      </c>
      <c r="C385" s="346" t="str">
        <f>+'FORMATO COSTEO C4'!B481</f>
        <v>Categoría de gasto</v>
      </c>
      <c r="D385" s="357"/>
      <c r="E385" s="493"/>
      <c r="F385" s="349">
        <f>+'FORMATO COSTEO C4'!G481</f>
        <v>0</v>
      </c>
      <c r="G385" s="350">
        <f>+'FORMATO COSTEO C4'!H481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430">
        <f>AS385+AR385+AQ385+AP385+AO385+AN385+AM385+AL385+AK385+AJ385+AI385+AH385+AF385+AE385+AD385+AC385+AB385+AA385+Z385+Y385+X385+W385+V385+U385+S385+R385+Q385+P385+O385+N385+M385+L385+K385+J385+I385+H385</f>
        <v>0</v>
      </c>
      <c r="AV385" s="321">
        <f t="shared" si="160"/>
        <v>0</v>
      </c>
    </row>
    <row r="386" spans="2:49" s="44" customFormat="1" ht="12.75" customHeight="1" x14ac:dyDescent="0.25">
      <c r="B386" s="345" t="str">
        <f>+'FORMATO COSTEO C4'!C487</f>
        <v>4.3.5.4</v>
      </c>
      <c r="C386" s="346" t="str">
        <f>+'FORMATO COSTEO C4'!B487</f>
        <v>Categoría de gasto</v>
      </c>
      <c r="D386" s="357"/>
      <c r="E386" s="493"/>
      <c r="F386" s="349">
        <f>+'FORMATO COSTEO C4'!G487</f>
        <v>0</v>
      </c>
      <c r="G386" s="350">
        <f>+'FORMATO COSTEO C4'!H487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430">
        <f>AS386+AR386+AQ386+AP386+AO386+AN386+AM386+AL386+AK386+AJ386+AI386+AH386+AF386+AE386+AD386+AC386+AB386+AA386+Z386+Y386+X386+W386+V386+U386+S386+R386+Q386+P386+O386+N386+M386+L386+K386+J386+I386+H386</f>
        <v>0</v>
      </c>
      <c r="AV386" s="321">
        <f t="shared" si="160"/>
        <v>0</v>
      </c>
    </row>
    <row r="387" spans="2:49" s="44" customFormat="1" ht="12.75" customHeight="1" x14ac:dyDescent="0.25">
      <c r="B387" s="345" t="str">
        <f>+'FORMATO COSTEO C4'!C493</f>
        <v>4.3.5.5</v>
      </c>
      <c r="C387" s="346" t="str">
        <f>+'FORMATO COSTEO C4'!B493</f>
        <v>Categoría de gasto</v>
      </c>
      <c r="D387" s="357"/>
      <c r="E387" s="493"/>
      <c r="F387" s="349">
        <f>+'FORMATO COSTEO C4'!G493</f>
        <v>0</v>
      </c>
      <c r="G387" s="350">
        <f>+'FORMATO COSTEO C4'!H493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430">
        <f>AS387+AR387+AQ387+AP387+AO387+AN387+AM387+AL387+AK387+AJ387+AI387+AH387+AF387+AE387+AD387+AC387+AB387+AA387+Z387+Y387+X387+W387+V387+U387+S387+R387+Q387+P387+O387+N387+M387+L387+K387+J387+I387+H387</f>
        <v>0</v>
      </c>
      <c r="AV387" s="321">
        <f t="shared" si="160"/>
        <v>0</v>
      </c>
    </row>
    <row r="388" spans="2:49" s="44" customFormat="1" ht="30" customHeight="1" x14ac:dyDescent="0.25">
      <c r="B388" s="311">
        <f>'FORMATO COSTEO C6'!C13</f>
        <v>6</v>
      </c>
      <c r="C388" s="371" t="str">
        <f>'FORMATO COSTEO C6'!D13</f>
        <v>MANEJO DEL PROYECTO</v>
      </c>
      <c r="D388" s="313"/>
      <c r="E388" s="470"/>
      <c r="F388" s="315">
        <f>+F389+F400+F411</f>
        <v>0</v>
      </c>
      <c r="G388" s="316">
        <f>+G389+G400+G411</f>
        <v>0</v>
      </c>
      <c r="H388" s="317">
        <f>+H389+H400+H411</f>
        <v>0</v>
      </c>
      <c r="I388" s="315">
        <f t="shared" ref="I388:AS388" si="171">+I389+I400+I411</f>
        <v>0</v>
      </c>
      <c r="J388" s="315">
        <f t="shared" si="171"/>
        <v>0</v>
      </c>
      <c r="K388" s="315">
        <f t="shared" si="171"/>
        <v>0</v>
      </c>
      <c r="L388" s="315">
        <f t="shared" si="171"/>
        <v>0</v>
      </c>
      <c r="M388" s="315">
        <f t="shared" si="171"/>
        <v>0</v>
      </c>
      <c r="N388" s="315">
        <f t="shared" si="171"/>
        <v>0</v>
      </c>
      <c r="O388" s="315">
        <f t="shared" si="171"/>
        <v>0</v>
      </c>
      <c r="P388" s="315">
        <f t="shared" si="171"/>
        <v>0</v>
      </c>
      <c r="Q388" s="315">
        <f t="shared" si="171"/>
        <v>0</v>
      </c>
      <c r="R388" s="315">
        <f t="shared" si="171"/>
        <v>0</v>
      </c>
      <c r="S388" s="315">
        <f t="shared" si="171"/>
        <v>0</v>
      </c>
      <c r="T388" s="318">
        <f t="shared" si="171"/>
        <v>0</v>
      </c>
      <c r="U388" s="319">
        <f t="shared" si="171"/>
        <v>0</v>
      </c>
      <c r="V388" s="315">
        <f t="shared" si="171"/>
        <v>0</v>
      </c>
      <c r="W388" s="315">
        <f t="shared" si="171"/>
        <v>0</v>
      </c>
      <c r="X388" s="315">
        <f t="shared" si="171"/>
        <v>0</v>
      </c>
      <c r="Y388" s="315">
        <f t="shared" si="171"/>
        <v>0</v>
      </c>
      <c r="Z388" s="315">
        <f t="shared" si="171"/>
        <v>0</v>
      </c>
      <c r="AA388" s="315">
        <f t="shared" si="171"/>
        <v>0</v>
      </c>
      <c r="AB388" s="315">
        <f t="shared" si="171"/>
        <v>0</v>
      </c>
      <c r="AC388" s="315">
        <f t="shared" si="171"/>
        <v>0</v>
      </c>
      <c r="AD388" s="315">
        <f t="shared" si="171"/>
        <v>0</v>
      </c>
      <c r="AE388" s="315">
        <f t="shared" si="171"/>
        <v>0</v>
      </c>
      <c r="AF388" s="315">
        <f t="shared" si="171"/>
        <v>0</v>
      </c>
      <c r="AG388" s="316">
        <f t="shared" si="171"/>
        <v>0</v>
      </c>
      <c r="AH388" s="317">
        <f t="shared" si="171"/>
        <v>0</v>
      </c>
      <c r="AI388" s="315">
        <f t="shared" si="171"/>
        <v>0</v>
      </c>
      <c r="AJ388" s="315">
        <f t="shared" si="171"/>
        <v>0</v>
      </c>
      <c r="AK388" s="315">
        <f t="shared" si="171"/>
        <v>0</v>
      </c>
      <c r="AL388" s="315">
        <f t="shared" si="171"/>
        <v>0</v>
      </c>
      <c r="AM388" s="315">
        <f t="shared" si="171"/>
        <v>0</v>
      </c>
      <c r="AN388" s="315">
        <f t="shared" si="171"/>
        <v>0</v>
      </c>
      <c r="AO388" s="315">
        <f t="shared" si="171"/>
        <v>0</v>
      </c>
      <c r="AP388" s="315">
        <f t="shared" si="171"/>
        <v>0</v>
      </c>
      <c r="AQ388" s="315">
        <f t="shared" si="171"/>
        <v>0</v>
      </c>
      <c r="AR388" s="315">
        <f t="shared" si="171"/>
        <v>0</v>
      </c>
      <c r="AS388" s="315">
        <f t="shared" si="171"/>
        <v>0</v>
      </c>
      <c r="AT388" s="318">
        <f>+AT389+AT400+AT411</f>
        <v>0</v>
      </c>
      <c r="AU388" s="320">
        <f>+AU389+AU400+AU411</f>
        <v>0</v>
      </c>
      <c r="AV388" s="321">
        <f t="shared" si="160"/>
        <v>0</v>
      </c>
      <c r="AW388" s="322"/>
    </row>
    <row r="389" spans="2:49" s="44" customFormat="1" ht="13.5" x14ac:dyDescent="0.25">
      <c r="B389" s="324">
        <f>'FORMATO COSTEO C6'!C16</f>
        <v>6.1</v>
      </c>
      <c r="C389" s="325" t="str">
        <f>+'FORMATO COSTEO C6'!B16</f>
        <v>Equipo técnico del proyecto</v>
      </c>
      <c r="D389" s="372"/>
      <c r="E389" s="476"/>
      <c r="F389" s="328">
        <f>+'FORMATO COSTEO C6'!G16</f>
        <v>0</v>
      </c>
      <c r="G389" s="329">
        <f>+'FORMATO COSTEO C6'!H16</f>
        <v>0</v>
      </c>
      <c r="H389" s="330">
        <f>SUM(H390:H399)</f>
        <v>0</v>
      </c>
      <c r="I389" s="328">
        <f t="shared" ref="I389:AS389" si="172">SUM(I390:I399)</f>
        <v>0</v>
      </c>
      <c r="J389" s="328">
        <f t="shared" si="172"/>
        <v>0</v>
      </c>
      <c r="K389" s="328">
        <f t="shared" si="172"/>
        <v>0</v>
      </c>
      <c r="L389" s="328">
        <f t="shared" si="172"/>
        <v>0</v>
      </c>
      <c r="M389" s="328">
        <f t="shared" si="172"/>
        <v>0</v>
      </c>
      <c r="N389" s="328">
        <f t="shared" si="172"/>
        <v>0</v>
      </c>
      <c r="O389" s="328">
        <f t="shared" si="172"/>
        <v>0</v>
      </c>
      <c r="P389" s="328">
        <f t="shared" si="172"/>
        <v>0</v>
      </c>
      <c r="Q389" s="328">
        <f t="shared" si="172"/>
        <v>0</v>
      </c>
      <c r="R389" s="328">
        <f t="shared" si="172"/>
        <v>0</v>
      </c>
      <c r="S389" s="328">
        <f t="shared" si="172"/>
        <v>0</v>
      </c>
      <c r="T389" s="331">
        <f t="shared" si="172"/>
        <v>0</v>
      </c>
      <c r="U389" s="332">
        <f t="shared" si="172"/>
        <v>0</v>
      </c>
      <c r="V389" s="328">
        <f t="shared" si="172"/>
        <v>0</v>
      </c>
      <c r="W389" s="328">
        <f t="shared" si="172"/>
        <v>0</v>
      </c>
      <c r="X389" s="328">
        <f t="shared" si="172"/>
        <v>0</v>
      </c>
      <c r="Y389" s="328">
        <f t="shared" si="172"/>
        <v>0</v>
      </c>
      <c r="Z389" s="328">
        <f t="shared" si="172"/>
        <v>0</v>
      </c>
      <c r="AA389" s="328">
        <f t="shared" si="172"/>
        <v>0</v>
      </c>
      <c r="AB389" s="328">
        <f t="shared" si="172"/>
        <v>0</v>
      </c>
      <c r="AC389" s="328">
        <f t="shared" si="172"/>
        <v>0</v>
      </c>
      <c r="AD389" s="328">
        <f t="shared" si="172"/>
        <v>0</v>
      </c>
      <c r="AE389" s="328">
        <f t="shared" si="172"/>
        <v>0</v>
      </c>
      <c r="AF389" s="328">
        <f t="shared" si="172"/>
        <v>0</v>
      </c>
      <c r="AG389" s="329">
        <f t="shared" si="172"/>
        <v>0</v>
      </c>
      <c r="AH389" s="330">
        <f t="shared" si="172"/>
        <v>0</v>
      </c>
      <c r="AI389" s="328">
        <f t="shared" si="172"/>
        <v>0</v>
      </c>
      <c r="AJ389" s="328">
        <f t="shared" si="172"/>
        <v>0</v>
      </c>
      <c r="AK389" s="328">
        <f t="shared" si="172"/>
        <v>0</v>
      </c>
      <c r="AL389" s="328">
        <f t="shared" si="172"/>
        <v>0</v>
      </c>
      <c r="AM389" s="328">
        <f t="shared" si="172"/>
        <v>0</v>
      </c>
      <c r="AN389" s="328">
        <f t="shared" si="172"/>
        <v>0</v>
      </c>
      <c r="AO389" s="328">
        <f t="shared" si="172"/>
        <v>0</v>
      </c>
      <c r="AP389" s="328">
        <f t="shared" si="172"/>
        <v>0</v>
      </c>
      <c r="AQ389" s="328">
        <f t="shared" si="172"/>
        <v>0</v>
      </c>
      <c r="AR389" s="328">
        <f t="shared" si="172"/>
        <v>0</v>
      </c>
      <c r="AS389" s="328">
        <f t="shared" si="172"/>
        <v>0</v>
      </c>
      <c r="AT389" s="331">
        <f>SUM(AT390:AT399)</f>
        <v>0</v>
      </c>
      <c r="AU389" s="333">
        <f>SUM(AU390:AU399)</f>
        <v>0</v>
      </c>
      <c r="AV389" s="321">
        <f t="shared" si="160"/>
        <v>0</v>
      </c>
    </row>
    <row r="390" spans="2:49" s="44" customFormat="1" ht="13.5" x14ac:dyDescent="0.25">
      <c r="B390" s="345" t="str">
        <f>'FORMATO COSTEO C6'!C17</f>
        <v>6.1.1</v>
      </c>
      <c r="C390" s="449">
        <f>'FORMATO COSTEO C6'!B17</f>
        <v>0</v>
      </c>
      <c r="D390" s="357" t="str">
        <f>'FORMATO COSTEO C6'!D17</f>
        <v>Unidad medida</v>
      </c>
      <c r="E390" s="467">
        <f>'FORMATO COSTEO C6'!E17</f>
        <v>0</v>
      </c>
      <c r="F390" s="376">
        <f>'FORMATO COSTEO C6'!G17</f>
        <v>0</v>
      </c>
      <c r="G390" s="377">
        <f>'FORMATO COSTEO C6'!H17</f>
        <v>0</v>
      </c>
      <c r="H390" s="378">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173">H390+I390+J390+K390+L390+M390+N390+O390+P390+Q390+R390+S390</f>
        <v>0</v>
      </c>
      <c r="U390" s="379">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0">
        <f t="shared" ref="AG390:AG399" si="174">U390+V390+W390+X390+Y390+Z390+AA390+AB390+AC390+AD390+AE390+AF390</f>
        <v>0</v>
      </c>
      <c r="AH390" s="378">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175">AH390+AI390+AJ390+AK390+AL390+AM390+AN390+AO390+AP390+AQ390+AR390+AS390</f>
        <v>0</v>
      </c>
      <c r="AU390" s="430">
        <f t="shared" ref="AU390:AU399" si="176">AS390+AR390+AQ390+AP390+AO390+AN390+AM390+AL390+AK390+AJ390+AI390+AH390+AF390+AE390+AD390+AC390+AB390+AA390+Z390+Y390+X390+W390+V390+U390+S390+R390+Q390+P390+O390+N390+M390+L390+K390+J390+I390+H390</f>
        <v>0</v>
      </c>
      <c r="AV390" s="321">
        <f t="shared" si="160"/>
        <v>0</v>
      </c>
    </row>
    <row r="391" spans="2:49" s="44" customFormat="1" ht="13.5" x14ac:dyDescent="0.25">
      <c r="B391" s="345" t="str">
        <f>'FORMATO COSTEO C6'!C18</f>
        <v>6.1.2</v>
      </c>
      <c r="C391" s="449">
        <f>'FORMATO COSTEO C6'!B18</f>
        <v>0</v>
      </c>
      <c r="D391" s="357" t="str">
        <f>'FORMATO COSTEO C6'!D18</f>
        <v>Unidad medida</v>
      </c>
      <c r="E391" s="467">
        <f>'FORMATO COSTEO C6'!E18</f>
        <v>0</v>
      </c>
      <c r="F391" s="376">
        <f>'FORMATO COSTEO C6'!G18</f>
        <v>0</v>
      </c>
      <c r="G391" s="377">
        <f>'FORMATO COSTEO C6'!H18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173"/>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174"/>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175"/>
        <v>0</v>
      </c>
      <c r="AU391" s="430">
        <f t="shared" si="176"/>
        <v>0</v>
      </c>
      <c r="AV391" s="321">
        <f t="shared" si="160"/>
        <v>0</v>
      </c>
    </row>
    <row r="392" spans="2:49" s="44" customFormat="1" ht="13.5" x14ac:dyDescent="0.25">
      <c r="B392" s="345" t="str">
        <f>'FORMATO COSTEO C6'!C19</f>
        <v>6.1.3</v>
      </c>
      <c r="C392" s="374">
        <f>'FORMATO COSTEO C6'!B19</f>
        <v>0</v>
      </c>
      <c r="D392" s="357" t="str">
        <f>'FORMATO COSTEO C6'!D19</f>
        <v>Unidad medida</v>
      </c>
      <c r="E392" s="467">
        <f>'FORMATO COSTEO C6'!E19</f>
        <v>0</v>
      </c>
      <c r="F392" s="376">
        <f>'FORMATO COSTEO C6'!G19</f>
        <v>0</v>
      </c>
      <c r="G392" s="377">
        <f>'FORMATO COSTEO C6'!H19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173"/>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174"/>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175"/>
        <v>0</v>
      </c>
      <c r="AU392" s="430">
        <f t="shared" si="176"/>
        <v>0</v>
      </c>
      <c r="AV392" s="321">
        <f t="shared" si="160"/>
        <v>0</v>
      </c>
    </row>
    <row r="393" spans="2:49" s="44" customFormat="1" ht="13.5" x14ac:dyDescent="0.25">
      <c r="B393" s="345" t="str">
        <f>'FORMATO COSTEO C6'!C20</f>
        <v>6.1.4</v>
      </c>
      <c r="C393" s="374">
        <f>'FORMATO COSTEO C6'!B20</f>
        <v>0</v>
      </c>
      <c r="D393" s="357" t="str">
        <f>'FORMATO COSTEO C6'!D20</f>
        <v>Unidad medida</v>
      </c>
      <c r="E393" s="467">
        <f>'FORMATO COSTEO C6'!E20</f>
        <v>0</v>
      </c>
      <c r="F393" s="376">
        <f>'FORMATO COSTEO C6'!G20</f>
        <v>0</v>
      </c>
      <c r="G393" s="377">
        <f>'FORMATO COSTEO C6'!H20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173"/>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174"/>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175"/>
        <v>0</v>
      </c>
      <c r="AU393" s="430">
        <f t="shared" si="176"/>
        <v>0</v>
      </c>
      <c r="AV393" s="321">
        <f t="shared" si="160"/>
        <v>0</v>
      </c>
    </row>
    <row r="394" spans="2:49" s="44" customFormat="1" ht="13.5" x14ac:dyDescent="0.25">
      <c r="B394" s="345" t="str">
        <f>'FORMATO COSTEO C6'!C21</f>
        <v>6.1.5</v>
      </c>
      <c r="C394" s="374">
        <f>'FORMATO COSTEO C6'!B21</f>
        <v>0</v>
      </c>
      <c r="D394" s="357" t="str">
        <f>'FORMATO COSTEO C6'!D21</f>
        <v>Unidad medida</v>
      </c>
      <c r="E394" s="467">
        <f>'FORMATO COSTEO C6'!E21</f>
        <v>0</v>
      </c>
      <c r="F394" s="376">
        <f>'FORMATO COSTEO C6'!G21</f>
        <v>0</v>
      </c>
      <c r="G394" s="377">
        <f>'FORMATO COSTEO C6'!H21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173"/>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174"/>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175"/>
        <v>0</v>
      </c>
      <c r="AU394" s="430">
        <f t="shared" si="176"/>
        <v>0</v>
      </c>
      <c r="AV394" s="321">
        <f t="shared" si="160"/>
        <v>0</v>
      </c>
    </row>
    <row r="395" spans="2:49" s="44" customFormat="1" ht="13.5" x14ac:dyDescent="0.25">
      <c r="B395" s="345" t="str">
        <f>'FORMATO COSTEO C6'!C22</f>
        <v>6.1.6</v>
      </c>
      <c r="C395" s="374">
        <f>'FORMATO COSTEO C6'!B22</f>
        <v>0</v>
      </c>
      <c r="D395" s="357" t="str">
        <f>'FORMATO COSTEO C6'!D22</f>
        <v>Unidad medida</v>
      </c>
      <c r="E395" s="467">
        <f>'FORMATO COSTEO C6'!E22</f>
        <v>0</v>
      </c>
      <c r="F395" s="376">
        <f>'FORMATO COSTEO C6'!G22</f>
        <v>0</v>
      </c>
      <c r="G395" s="377">
        <f>'FORMATO COSTEO C6'!H22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173"/>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174"/>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175"/>
        <v>0</v>
      </c>
      <c r="AU395" s="430">
        <f t="shared" si="176"/>
        <v>0</v>
      </c>
      <c r="AV395" s="321">
        <f t="shared" si="160"/>
        <v>0</v>
      </c>
    </row>
    <row r="396" spans="2:49" s="44" customFormat="1" ht="13.5" x14ac:dyDescent="0.25">
      <c r="B396" s="345" t="str">
        <f>'FORMATO COSTEO C6'!C23</f>
        <v>6.1.7</v>
      </c>
      <c r="C396" s="374">
        <f>'FORMATO COSTEO C6'!B23</f>
        <v>0</v>
      </c>
      <c r="D396" s="357" t="str">
        <f>'FORMATO COSTEO C6'!D23</f>
        <v>Unidad medida</v>
      </c>
      <c r="E396" s="467">
        <f>'FORMATO COSTEO C6'!E23</f>
        <v>0</v>
      </c>
      <c r="F396" s="376">
        <f>'FORMATO COSTEO C6'!G23</f>
        <v>0</v>
      </c>
      <c r="G396" s="377">
        <f>'FORMATO COSTEO C6'!H23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173"/>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174"/>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175"/>
        <v>0</v>
      </c>
      <c r="AU396" s="430">
        <f t="shared" si="176"/>
        <v>0</v>
      </c>
      <c r="AV396" s="321">
        <f t="shared" ref="AV396:AV439" si="177">+G396-AU396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376">
        <f>'FORMATO COSTEO C6'!G24</f>
        <v>0</v>
      </c>
      <c r="G397" s="377">
        <f>'FORMATO COSTEO C6'!H24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173"/>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174"/>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175"/>
        <v>0</v>
      </c>
      <c r="AU397" s="430">
        <f t="shared" si="176"/>
        <v>0</v>
      </c>
      <c r="AV397" s="321">
        <f t="shared" si="177"/>
        <v>0</v>
      </c>
    </row>
    <row r="398" spans="2:49" s="44" customFormat="1" ht="13.5" x14ac:dyDescent="0.25">
      <c r="B398" s="345" t="str">
        <f>'FORMATO COSTEO C6'!C25</f>
        <v>6.1.9</v>
      </c>
      <c r="C398" s="374">
        <f>'FORMATO COSTEO C6'!B25</f>
        <v>0</v>
      </c>
      <c r="D398" s="357" t="str">
        <f>'FORMATO COSTEO C6'!D25</f>
        <v>Unidad medida</v>
      </c>
      <c r="E398" s="467">
        <f>'FORMATO COSTEO C6'!E25</f>
        <v>0</v>
      </c>
      <c r="F398" s="376">
        <f>'FORMATO COSTEO C6'!G25</f>
        <v>0</v>
      </c>
      <c r="G398" s="377">
        <f>'FORMATO COSTEO C6'!H25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173"/>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174"/>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175"/>
        <v>0</v>
      </c>
      <c r="AU398" s="430">
        <f t="shared" si="176"/>
        <v>0</v>
      </c>
      <c r="AV398" s="321">
        <f t="shared" si="177"/>
        <v>0</v>
      </c>
    </row>
    <row r="399" spans="2:49" s="44" customFormat="1" ht="13.5" x14ac:dyDescent="0.25">
      <c r="B399" s="345" t="str">
        <f>'FORMATO COSTEO C6'!C26</f>
        <v>6.1.10</v>
      </c>
      <c r="C399" s="374">
        <f>'FORMATO COSTEO C6'!B26</f>
        <v>0</v>
      </c>
      <c r="D399" s="357" t="str">
        <f>'FORMATO COSTEO C6'!D26</f>
        <v>Unidad medida</v>
      </c>
      <c r="E399" s="467">
        <f>'FORMATO COSTEO C6'!E26</f>
        <v>0</v>
      </c>
      <c r="F399" s="376">
        <f>'FORMATO COSTEO C6'!G26</f>
        <v>0</v>
      </c>
      <c r="G399" s="377">
        <f>'FORMATO COSTEO C6'!H26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173"/>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174"/>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175"/>
        <v>0</v>
      </c>
      <c r="AU399" s="430">
        <f t="shared" si="176"/>
        <v>0</v>
      </c>
      <c r="AV399" s="321">
        <f t="shared" si="177"/>
        <v>0</v>
      </c>
    </row>
    <row r="400" spans="2:49" s="44" customFormat="1" ht="13.5" x14ac:dyDescent="0.25">
      <c r="B400" s="324">
        <f>'FORMATO COSTEO C6'!C30</f>
        <v>6.2</v>
      </c>
      <c r="C400" s="325" t="str">
        <f>+'FORMATO COSTEO C6'!B30</f>
        <v>Equipamiento para gestión del proyecto</v>
      </c>
      <c r="D400" s="372"/>
      <c r="E400" s="468"/>
      <c r="F400" s="328">
        <f>+'FORMATO COSTEO C6'!G30</f>
        <v>0</v>
      </c>
      <c r="G400" s="329">
        <f>+'FORMATO COSTEO C6'!H30</f>
        <v>0</v>
      </c>
      <c r="H400" s="330">
        <f>SUM(H401:H410)</f>
        <v>0</v>
      </c>
      <c r="I400" s="328">
        <f t="shared" ref="I400:AS400" si="178">SUM(I401:I410)</f>
        <v>0</v>
      </c>
      <c r="J400" s="328">
        <f t="shared" si="178"/>
        <v>0</v>
      </c>
      <c r="K400" s="328">
        <f t="shared" si="178"/>
        <v>0</v>
      </c>
      <c r="L400" s="328">
        <f t="shared" si="178"/>
        <v>0</v>
      </c>
      <c r="M400" s="328">
        <f t="shared" si="178"/>
        <v>0</v>
      </c>
      <c r="N400" s="328">
        <f t="shared" si="178"/>
        <v>0</v>
      </c>
      <c r="O400" s="328">
        <f t="shared" si="178"/>
        <v>0</v>
      </c>
      <c r="P400" s="328">
        <f t="shared" si="178"/>
        <v>0</v>
      </c>
      <c r="Q400" s="328">
        <f t="shared" si="178"/>
        <v>0</v>
      </c>
      <c r="R400" s="328">
        <f t="shared" si="178"/>
        <v>0</v>
      </c>
      <c r="S400" s="328">
        <f t="shared" si="178"/>
        <v>0</v>
      </c>
      <c r="T400" s="331">
        <f t="shared" si="178"/>
        <v>0</v>
      </c>
      <c r="U400" s="332">
        <f t="shared" si="178"/>
        <v>0</v>
      </c>
      <c r="V400" s="328">
        <f t="shared" si="178"/>
        <v>0</v>
      </c>
      <c r="W400" s="328">
        <f t="shared" si="178"/>
        <v>0</v>
      </c>
      <c r="X400" s="328">
        <f t="shared" si="178"/>
        <v>0</v>
      </c>
      <c r="Y400" s="328">
        <f t="shared" si="178"/>
        <v>0</v>
      </c>
      <c r="Z400" s="328">
        <f t="shared" si="178"/>
        <v>0</v>
      </c>
      <c r="AA400" s="328">
        <f t="shared" si="178"/>
        <v>0</v>
      </c>
      <c r="AB400" s="328">
        <f t="shared" si="178"/>
        <v>0</v>
      </c>
      <c r="AC400" s="328">
        <f t="shared" si="178"/>
        <v>0</v>
      </c>
      <c r="AD400" s="328">
        <f t="shared" si="178"/>
        <v>0</v>
      </c>
      <c r="AE400" s="328">
        <f t="shared" si="178"/>
        <v>0</v>
      </c>
      <c r="AF400" s="328">
        <f t="shared" si="178"/>
        <v>0</v>
      </c>
      <c r="AG400" s="329">
        <f t="shared" si="178"/>
        <v>0</v>
      </c>
      <c r="AH400" s="330">
        <f t="shared" si="178"/>
        <v>0</v>
      </c>
      <c r="AI400" s="328">
        <f t="shared" si="178"/>
        <v>0</v>
      </c>
      <c r="AJ400" s="328">
        <f t="shared" si="178"/>
        <v>0</v>
      </c>
      <c r="AK400" s="328">
        <f t="shared" si="178"/>
        <v>0</v>
      </c>
      <c r="AL400" s="328">
        <f t="shared" si="178"/>
        <v>0</v>
      </c>
      <c r="AM400" s="328">
        <f t="shared" si="178"/>
        <v>0</v>
      </c>
      <c r="AN400" s="328">
        <f t="shared" si="178"/>
        <v>0</v>
      </c>
      <c r="AO400" s="328">
        <f t="shared" si="178"/>
        <v>0</v>
      </c>
      <c r="AP400" s="328">
        <f t="shared" si="178"/>
        <v>0</v>
      </c>
      <c r="AQ400" s="328">
        <f t="shared" si="178"/>
        <v>0</v>
      </c>
      <c r="AR400" s="328">
        <f t="shared" si="178"/>
        <v>0</v>
      </c>
      <c r="AS400" s="328">
        <f t="shared" si="178"/>
        <v>0</v>
      </c>
      <c r="AT400" s="331">
        <f>SUM(AT401:AT410)</f>
        <v>0</v>
      </c>
      <c r="AU400" s="333">
        <f>SUM(AU401:AU410)</f>
        <v>0</v>
      </c>
      <c r="AV400" s="321">
        <f t="shared" si="177"/>
        <v>0</v>
      </c>
    </row>
    <row r="401" spans="2:48" s="44" customFormat="1" ht="13.5" x14ac:dyDescent="0.25">
      <c r="B401" s="345" t="str">
        <f>'FORMATO COSTEO C6'!C31</f>
        <v>6.2.1</v>
      </c>
      <c r="C401" s="374">
        <f>'FORMATO COSTEO C6'!B31</f>
        <v>0</v>
      </c>
      <c r="D401" s="357" t="str">
        <f>'FORMATO COSTEO C6'!D31</f>
        <v>Unidad medida</v>
      </c>
      <c r="E401" s="467">
        <f>'FORMATO COSTEO C6'!E31</f>
        <v>0</v>
      </c>
      <c r="F401" s="376">
        <f>'FORMATO COSTEO C6'!G31</f>
        <v>0</v>
      </c>
      <c r="G401" s="377">
        <f>'FORMATO COSTEO C6'!H31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79">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80">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81">AH401+AI401+AJ401+AK401+AL401+AM401+AN401+AO401+AP401+AQ401+AR401+AS401</f>
        <v>0</v>
      </c>
      <c r="AU401" s="430">
        <f t="shared" ref="AU401:AU410" si="182">AS401+AR401+AQ401+AP401+AO401+AN401+AM401+AL401+AK401+AJ401+AI401+AH401+AF401+AE401+AD401+AC401+AB401+AA401+Z401+Y401+X401+W401+V401+U401+S401+R401+Q401+P401+O401+N401+M401+L401+K401+J401+I401+H401</f>
        <v>0</v>
      </c>
      <c r="AV401" s="321">
        <f t="shared" si="177"/>
        <v>0</v>
      </c>
    </row>
    <row r="402" spans="2:48" s="44" customFormat="1" ht="13.5" x14ac:dyDescent="0.25">
      <c r="B402" s="345" t="str">
        <f>'FORMATO COSTEO C6'!C32</f>
        <v>6.2.2</v>
      </c>
      <c r="C402" s="374">
        <f>'FORMATO COSTEO C6'!B32</f>
        <v>0</v>
      </c>
      <c r="D402" s="357" t="str">
        <f>'FORMATO COSTEO C6'!D32</f>
        <v>Unidad medida</v>
      </c>
      <c r="E402" s="467">
        <f>'FORMATO COSTEO C6'!E32</f>
        <v>0</v>
      </c>
      <c r="F402" s="376">
        <f>'FORMATO COSTEO C6'!G32</f>
        <v>0</v>
      </c>
      <c r="G402" s="377">
        <f>'FORMATO COSTEO C6'!H32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79"/>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80"/>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81"/>
        <v>0</v>
      </c>
      <c r="AU402" s="430">
        <f t="shared" si="182"/>
        <v>0</v>
      </c>
      <c r="AV402" s="321">
        <f t="shared" si="177"/>
        <v>0</v>
      </c>
    </row>
    <row r="403" spans="2:48" s="44" customFormat="1" ht="13.5" x14ac:dyDescent="0.25">
      <c r="B403" s="345" t="str">
        <f>'FORMATO COSTEO C6'!C33</f>
        <v>6.2.3</v>
      </c>
      <c r="C403" s="374">
        <f>'FORMATO COSTEO C6'!B33</f>
        <v>0</v>
      </c>
      <c r="D403" s="357" t="str">
        <f>'FORMATO COSTEO C6'!D33</f>
        <v>Unidad medida</v>
      </c>
      <c r="E403" s="467">
        <f>'FORMATO COSTEO C6'!E33</f>
        <v>0</v>
      </c>
      <c r="F403" s="376">
        <f>'FORMATO COSTEO C6'!G33</f>
        <v>0</v>
      </c>
      <c r="G403" s="377">
        <f>'FORMATO COSTEO C6'!H33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79"/>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80"/>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81"/>
        <v>0</v>
      </c>
      <c r="AU403" s="430">
        <f t="shared" si="182"/>
        <v>0</v>
      </c>
      <c r="AV403" s="321">
        <f t="shared" si="177"/>
        <v>0</v>
      </c>
    </row>
    <row r="404" spans="2:48" s="44" customFormat="1" ht="13.5" x14ac:dyDescent="0.25">
      <c r="B404" s="345" t="str">
        <f>'FORMATO COSTEO C6'!C34</f>
        <v>6.2.4</v>
      </c>
      <c r="C404" s="374">
        <f>'FORMATO COSTEO C6'!B34</f>
        <v>0</v>
      </c>
      <c r="D404" s="357" t="str">
        <f>'FORMATO COSTEO C6'!D34</f>
        <v>Unidad medida</v>
      </c>
      <c r="E404" s="467">
        <f>'FORMATO COSTEO C6'!E34</f>
        <v>0</v>
      </c>
      <c r="F404" s="376">
        <f>'FORMATO COSTEO C6'!G34</f>
        <v>0</v>
      </c>
      <c r="G404" s="377">
        <f>'FORMATO COSTEO C6'!H34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79"/>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80"/>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81"/>
        <v>0</v>
      </c>
      <c r="AU404" s="430">
        <f t="shared" si="182"/>
        <v>0</v>
      </c>
      <c r="AV404" s="321">
        <f t="shared" si="177"/>
        <v>0</v>
      </c>
    </row>
    <row r="405" spans="2:48" s="44" customFormat="1" ht="13.5" x14ac:dyDescent="0.25">
      <c r="B405" s="345" t="str">
        <f>'FORMATO COSTEO C6'!C35</f>
        <v>6.2.5</v>
      </c>
      <c r="C405" s="374">
        <f>'FORMATO COSTEO C6'!B35</f>
        <v>0</v>
      </c>
      <c r="D405" s="357" t="str">
        <f>'FORMATO COSTEO C6'!D35</f>
        <v>Unidad medida</v>
      </c>
      <c r="E405" s="467">
        <f>'FORMATO COSTEO C6'!E35</f>
        <v>0</v>
      </c>
      <c r="F405" s="376">
        <f>'FORMATO COSTEO C6'!G35</f>
        <v>0</v>
      </c>
      <c r="G405" s="377">
        <f>'FORMATO COSTEO C6'!H35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79"/>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80"/>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81"/>
        <v>0</v>
      </c>
      <c r="AU405" s="430">
        <f t="shared" si="182"/>
        <v>0</v>
      </c>
      <c r="AV405" s="321">
        <f t="shared" si="177"/>
        <v>0</v>
      </c>
    </row>
    <row r="406" spans="2:48" s="44" customFormat="1" ht="13.5" x14ac:dyDescent="0.25">
      <c r="B406" s="345" t="str">
        <f>'FORMATO COSTEO C6'!C36</f>
        <v>6.2.6</v>
      </c>
      <c r="C406" s="374">
        <f>'FORMATO COSTEO C6'!B36</f>
        <v>0</v>
      </c>
      <c r="D406" s="357" t="str">
        <f>'FORMATO COSTEO C6'!D36</f>
        <v>Unidad medida</v>
      </c>
      <c r="E406" s="467">
        <f>'FORMATO COSTEO C6'!E36</f>
        <v>0</v>
      </c>
      <c r="F406" s="376">
        <f>'FORMATO COSTEO C6'!G36</f>
        <v>0</v>
      </c>
      <c r="G406" s="377">
        <f>'FORMATO COSTEO C6'!H36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79"/>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80"/>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81"/>
        <v>0</v>
      </c>
      <c r="AU406" s="430">
        <f t="shared" si="182"/>
        <v>0</v>
      </c>
      <c r="AV406" s="321">
        <f t="shared" si="177"/>
        <v>0</v>
      </c>
    </row>
    <row r="407" spans="2:48" s="44" customFormat="1" ht="13.5" x14ac:dyDescent="0.25">
      <c r="B407" s="345" t="str">
        <f>'FORMATO COSTEO C6'!C37</f>
        <v>6.2.7</v>
      </c>
      <c r="C407" s="374">
        <f>'FORMATO COSTEO C6'!B37</f>
        <v>0</v>
      </c>
      <c r="D407" s="357" t="str">
        <f>'FORMATO COSTEO C6'!D37</f>
        <v>Unidad medida</v>
      </c>
      <c r="E407" s="467">
        <f>'FORMATO COSTEO C6'!E37</f>
        <v>0</v>
      </c>
      <c r="F407" s="376">
        <f>'FORMATO COSTEO C6'!G37</f>
        <v>0</v>
      </c>
      <c r="G407" s="377">
        <f>'FORMATO COSTEO C6'!H37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79"/>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80"/>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81"/>
        <v>0</v>
      </c>
      <c r="AU407" s="430">
        <f t="shared" si="182"/>
        <v>0</v>
      </c>
      <c r="AV407" s="321">
        <f t="shared" si="177"/>
        <v>0</v>
      </c>
    </row>
    <row r="408" spans="2:48" s="44" customFormat="1" ht="13.5" x14ac:dyDescent="0.25">
      <c r="B408" s="345" t="str">
        <f>'FORMATO COSTEO C6'!C38</f>
        <v>6.2.8</v>
      </c>
      <c r="C408" s="374">
        <f>'FORMATO COSTEO C6'!B38</f>
        <v>0</v>
      </c>
      <c r="D408" s="357" t="str">
        <f>'FORMATO COSTEO C6'!D38</f>
        <v>Unidad medida</v>
      </c>
      <c r="E408" s="467">
        <f>'FORMATO COSTEO C6'!E38</f>
        <v>0</v>
      </c>
      <c r="F408" s="376">
        <f>'FORMATO COSTEO C6'!G38</f>
        <v>0</v>
      </c>
      <c r="G408" s="377">
        <f>'FORMATO COSTEO C6'!H38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79"/>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80"/>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81"/>
        <v>0</v>
      </c>
      <c r="AU408" s="430">
        <f t="shared" si="182"/>
        <v>0</v>
      </c>
      <c r="AV408" s="321">
        <f t="shared" si="177"/>
        <v>0</v>
      </c>
    </row>
    <row r="409" spans="2:48" s="44" customFormat="1" ht="13.5" x14ac:dyDescent="0.25">
      <c r="B409" s="345" t="str">
        <f>'FORMATO COSTEO C6'!C39</f>
        <v>6.2.9</v>
      </c>
      <c r="C409" s="374">
        <f>'FORMATO COSTEO C6'!B39</f>
        <v>0</v>
      </c>
      <c r="D409" s="357" t="str">
        <f>'FORMATO COSTEO C6'!D39</f>
        <v>Unidad medida</v>
      </c>
      <c r="E409" s="467">
        <f>'FORMATO COSTEO C6'!E39</f>
        <v>0</v>
      </c>
      <c r="F409" s="376">
        <f>'FORMATO COSTEO C6'!G39</f>
        <v>0</v>
      </c>
      <c r="G409" s="377">
        <f>'FORMATO COSTEO C6'!H39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79"/>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80"/>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81"/>
        <v>0</v>
      </c>
      <c r="AU409" s="430">
        <f t="shared" si="182"/>
        <v>0</v>
      </c>
      <c r="AV409" s="321">
        <f t="shared" si="177"/>
        <v>0</v>
      </c>
    </row>
    <row r="410" spans="2:48" s="44" customFormat="1" ht="13.5" x14ac:dyDescent="0.25">
      <c r="B410" s="345" t="str">
        <f>'FORMATO COSTEO C6'!C40</f>
        <v>6.2.10</v>
      </c>
      <c r="C410" s="374">
        <f>'FORMATO COSTEO C6'!B40</f>
        <v>0</v>
      </c>
      <c r="D410" s="357" t="str">
        <f>'FORMATO COSTEO C6'!D40</f>
        <v>Unidad medida</v>
      </c>
      <c r="E410" s="467">
        <f>'FORMATO COSTEO C6'!E40</f>
        <v>0</v>
      </c>
      <c r="F410" s="376">
        <f>'FORMATO COSTEO C6'!G40</f>
        <v>0</v>
      </c>
      <c r="G410" s="377">
        <f>'FORMATO COSTEO C6'!H40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79"/>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80"/>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81"/>
        <v>0</v>
      </c>
      <c r="AU410" s="430">
        <f t="shared" si="182"/>
        <v>0</v>
      </c>
      <c r="AV410" s="321">
        <f t="shared" si="177"/>
        <v>0</v>
      </c>
    </row>
    <row r="411" spans="2:48" s="44" customFormat="1" ht="13.5" x14ac:dyDescent="0.25">
      <c r="B411" s="324">
        <f>'FORMATO COSTEO C6'!C42</f>
        <v>6.3</v>
      </c>
      <c r="C411" s="325" t="str">
        <f>'FORMATO COSTEO C6'!D42</f>
        <v>GASTOS DE FUNCIONAMIENTO</v>
      </c>
      <c r="D411" s="372"/>
      <c r="E411" s="468"/>
      <c r="F411" s="328">
        <f>F412+F416+F420+F424+F428+F432+F436</f>
        <v>0</v>
      </c>
      <c r="G411" s="329">
        <f>G412+G416+G420+G424+G428+G432+G436</f>
        <v>0</v>
      </c>
      <c r="H411" s="330">
        <f>H412+H416+H420+H424+H428+H432+H436</f>
        <v>0</v>
      </c>
      <c r="I411" s="328">
        <f t="shared" ref="I411:AS411" si="183">I412+I416+I420+I424+I428+I432+I436</f>
        <v>0</v>
      </c>
      <c r="J411" s="328">
        <f t="shared" si="183"/>
        <v>0</v>
      </c>
      <c r="K411" s="328">
        <f t="shared" si="183"/>
        <v>0</v>
      </c>
      <c r="L411" s="328">
        <f t="shared" si="183"/>
        <v>0</v>
      </c>
      <c r="M411" s="328">
        <f t="shared" si="183"/>
        <v>0</v>
      </c>
      <c r="N411" s="328">
        <f t="shared" si="183"/>
        <v>0</v>
      </c>
      <c r="O411" s="328">
        <f t="shared" si="183"/>
        <v>0</v>
      </c>
      <c r="P411" s="328">
        <f t="shared" si="183"/>
        <v>0</v>
      </c>
      <c r="Q411" s="328">
        <f t="shared" si="183"/>
        <v>0</v>
      </c>
      <c r="R411" s="328">
        <f t="shared" si="183"/>
        <v>0</v>
      </c>
      <c r="S411" s="328">
        <f t="shared" si="183"/>
        <v>0</v>
      </c>
      <c r="T411" s="331">
        <f t="shared" si="183"/>
        <v>0</v>
      </c>
      <c r="U411" s="332">
        <f t="shared" si="183"/>
        <v>0</v>
      </c>
      <c r="V411" s="328">
        <f t="shared" si="183"/>
        <v>0</v>
      </c>
      <c r="W411" s="328">
        <f t="shared" si="183"/>
        <v>0</v>
      </c>
      <c r="X411" s="328">
        <f t="shared" si="183"/>
        <v>0</v>
      </c>
      <c r="Y411" s="328">
        <f t="shared" si="183"/>
        <v>0</v>
      </c>
      <c r="Z411" s="328">
        <f t="shared" si="183"/>
        <v>0</v>
      </c>
      <c r="AA411" s="328">
        <f t="shared" si="183"/>
        <v>0</v>
      </c>
      <c r="AB411" s="328">
        <f t="shared" si="183"/>
        <v>0</v>
      </c>
      <c r="AC411" s="328">
        <f t="shared" si="183"/>
        <v>0</v>
      </c>
      <c r="AD411" s="328">
        <f t="shared" si="183"/>
        <v>0</v>
      </c>
      <c r="AE411" s="328">
        <f t="shared" si="183"/>
        <v>0</v>
      </c>
      <c r="AF411" s="328">
        <f t="shared" si="183"/>
        <v>0</v>
      </c>
      <c r="AG411" s="329">
        <f t="shared" si="183"/>
        <v>0</v>
      </c>
      <c r="AH411" s="330">
        <f t="shared" si="183"/>
        <v>0</v>
      </c>
      <c r="AI411" s="328">
        <f t="shared" si="183"/>
        <v>0</v>
      </c>
      <c r="AJ411" s="328">
        <f t="shared" si="183"/>
        <v>0</v>
      </c>
      <c r="AK411" s="328">
        <f t="shared" si="183"/>
        <v>0</v>
      </c>
      <c r="AL411" s="328">
        <f t="shared" si="183"/>
        <v>0</v>
      </c>
      <c r="AM411" s="328">
        <f t="shared" si="183"/>
        <v>0</v>
      </c>
      <c r="AN411" s="328">
        <f t="shared" si="183"/>
        <v>0</v>
      </c>
      <c r="AO411" s="328">
        <f t="shared" si="183"/>
        <v>0</v>
      </c>
      <c r="AP411" s="328">
        <f t="shared" si="183"/>
        <v>0</v>
      </c>
      <c r="AQ411" s="328">
        <f t="shared" si="183"/>
        <v>0</v>
      </c>
      <c r="AR411" s="328">
        <f t="shared" si="183"/>
        <v>0</v>
      </c>
      <c r="AS411" s="328">
        <f t="shared" si="183"/>
        <v>0</v>
      </c>
      <c r="AT411" s="331">
        <f>AT412+AT416+AT420+AT424+AT428+AT432+AT436</f>
        <v>0</v>
      </c>
      <c r="AU411" s="333">
        <f>AU412+AU416+AU420+AU424+AU428+AU432+AU436</f>
        <v>0</v>
      </c>
      <c r="AV411" s="321">
        <f t="shared" si="177"/>
        <v>0</v>
      </c>
    </row>
    <row r="412" spans="2:48" s="44" customFormat="1" ht="13.5" x14ac:dyDescent="0.25">
      <c r="B412" s="381" t="str">
        <f>'FORMATO COSTEO C6'!C44</f>
        <v>6.3.1</v>
      </c>
      <c r="C412" s="382" t="str">
        <f>'FORMATO COSTEO C6'!B44</f>
        <v>Combustibles y lubricantes</v>
      </c>
      <c r="D412" s="383"/>
      <c r="E412" s="477"/>
      <c r="F412" s="385">
        <f>'FORMATO COSTEO C6'!G44</f>
        <v>0</v>
      </c>
      <c r="G412" s="386">
        <f>'FORMATO COSTEO C6'!H44</f>
        <v>0</v>
      </c>
      <c r="H412" s="387">
        <f>SUM(H413:H415)</f>
        <v>0</v>
      </c>
      <c r="I412" s="385">
        <f t="shared" ref="I412:AS412" si="184">SUM(I413:I415)</f>
        <v>0</v>
      </c>
      <c r="J412" s="385">
        <f t="shared" si="184"/>
        <v>0</v>
      </c>
      <c r="K412" s="385">
        <f t="shared" si="184"/>
        <v>0</v>
      </c>
      <c r="L412" s="385">
        <f t="shared" si="184"/>
        <v>0</v>
      </c>
      <c r="M412" s="385">
        <f t="shared" si="184"/>
        <v>0</v>
      </c>
      <c r="N412" s="385">
        <f t="shared" si="184"/>
        <v>0</v>
      </c>
      <c r="O412" s="385">
        <f t="shared" si="184"/>
        <v>0</v>
      </c>
      <c r="P412" s="385">
        <f t="shared" si="184"/>
        <v>0</v>
      </c>
      <c r="Q412" s="385">
        <f t="shared" si="184"/>
        <v>0</v>
      </c>
      <c r="R412" s="385">
        <f t="shared" si="184"/>
        <v>0</v>
      </c>
      <c r="S412" s="385">
        <f t="shared" si="184"/>
        <v>0</v>
      </c>
      <c r="T412" s="388">
        <f t="shared" si="184"/>
        <v>0</v>
      </c>
      <c r="U412" s="389">
        <f t="shared" si="184"/>
        <v>0</v>
      </c>
      <c r="V412" s="385">
        <f t="shared" si="184"/>
        <v>0</v>
      </c>
      <c r="W412" s="385">
        <f t="shared" si="184"/>
        <v>0</v>
      </c>
      <c r="X412" s="385">
        <f t="shared" si="184"/>
        <v>0</v>
      </c>
      <c r="Y412" s="385">
        <f t="shared" si="184"/>
        <v>0</v>
      </c>
      <c r="Z412" s="385">
        <f t="shared" si="184"/>
        <v>0</v>
      </c>
      <c r="AA412" s="385">
        <f t="shared" si="184"/>
        <v>0</v>
      </c>
      <c r="AB412" s="385">
        <f t="shared" si="184"/>
        <v>0</v>
      </c>
      <c r="AC412" s="385">
        <f t="shared" si="184"/>
        <v>0</v>
      </c>
      <c r="AD412" s="385">
        <f t="shared" si="184"/>
        <v>0</v>
      </c>
      <c r="AE412" s="385">
        <f t="shared" si="184"/>
        <v>0</v>
      </c>
      <c r="AF412" s="385">
        <f t="shared" si="184"/>
        <v>0</v>
      </c>
      <c r="AG412" s="386">
        <f t="shared" si="184"/>
        <v>0</v>
      </c>
      <c r="AH412" s="387">
        <f t="shared" si="184"/>
        <v>0</v>
      </c>
      <c r="AI412" s="385">
        <f t="shared" si="184"/>
        <v>0</v>
      </c>
      <c r="AJ412" s="385">
        <f t="shared" si="184"/>
        <v>0</v>
      </c>
      <c r="AK412" s="385">
        <f t="shared" si="184"/>
        <v>0</v>
      </c>
      <c r="AL412" s="385">
        <f t="shared" si="184"/>
        <v>0</v>
      </c>
      <c r="AM412" s="385">
        <f t="shared" si="184"/>
        <v>0</v>
      </c>
      <c r="AN412" s="385">
        <f t="shared" si="184"/>
        <v>0</v>
      </c>
      <c r="AO412" s="385">
        <f t="shared" si="184"/>
        <v>0</v>
      </c>
      <c r="AP412" s="385">
        <f t="shared" si="184"/>
        <v>0</v>
      </c>
      <c r="AQ412" s="385">
        <f t="shared" si="184"/>
        <v>0</v>
      </c>
      <c r="AR412" s="385">
        <f t="shared" si="184"/>
        <v>0</v>
      </c>
      <c r="AS412" s="385">
        <f t="shared" si="184"/>
        <v>0</v>
      </c>
      <c r="AT412" s="388">
        <f>SUM(AT413:AT415)</f>
        <v>0</v>
      </c>
      <c r="AU412" s="390">
        <f>SUM(AU413:AU415)</f>
        <v>0</v>
      </c>
      <c r="AV412" s="321">
        <f t="shared" si="177"/>
        <v>0</v>
      </c>
    </row>
    <row r="413" spans="2:48" s="44" customFormat="1" ht="13.5" x14ac:dyDescent="0.25">
      <c r="B413" s="345" t="str">
        <f>'FORMATO COSTEO C6'!C45</f>
        <v>6.3.1.1</v>
      </c>
      <c r="C413" s="374">
        <f>'FORMATO COSTEO C6'!B45</f>
        <v>0</v>
      </c>
      <c r="D413" s="357" t="str">
        <f>'FORMATO COSTEO C6'!D45</f>
        <v>Unidad medida</v>
      </c>
      <c r="E413" s="467">
        <f>'FORMATO COSTEO C6'!E45</f>
        <v>0</v>
      </c>
      <c r="F413" s="376">
        <f>'FORMATO COSTEO C6'!G45</f>
        <v>0</v>
      </c>
      <c r="G413" s="377">
        <f>'FORMATO COSTEO C6'!H45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85">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86">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87">AH413+AI413+AJ413+AK413+AL413+AM413+AN413+AO413+AP413+AQ413+AR413+AS413</f>
        <v>0</v>
      </c>
      <c r="AU413" s="430">
        <f>AS413+AR413+AQ413+AP413+AO413+AN413+AM413+AL413+AK413+AJ413+AI413+AH413+AF413+AE413+AD413+AC413+AB413+AA413+Z413+Y413+X413+W413+V413+U413+S413+R413+Q413+P413+O413+N413+M413+L413+K413+J413+I413+H413</f>
        <v>0</v>
      </c>
      <c r="AV413" s="321">
        <f t="shared" si="177"/>
        <v>0</v>
      </c>
    </row>
    <row r="414" spans="2:48" s="44" customFormat="1" ht="13.5" x14ac:dyDescent="0.25">
      <c r="B414" s="345" t="str">
        <f>'FORMATO COSTEO C6'!C46</f>
        <v>6.3.1.2</v>
      </c>
      <c r="C414" s="374">
        <f>'FORMATO COSTEO C6'!B46</f>
        <v>0</v>
      </c>
      <c r="D414" s="357" t="str">
        <f>'FORMATO COSTEO C6'!D46</f>
        <v>Unidad medida</v>
      </c>
      <c r="E414" s="467">
        <f>'FORMATO COSTEO C6'!E46</f>
        <v>0</v>
      </c>
      <c r="F414" s="376">
        <f>'FORMATO COSTEO C6'!G46</f>
        <v>0</v>
      </c>
      <c r="G414" s="377">
        <f>'FORMATO COSTEO C6'!H46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85"/>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86"/>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87"/>
        <v>0</v>
      </c>
      <c r="AU414" s="430">
        <f>AS414+AR414+AQ414+AP414+AO414+AN414+AM414+AL414+AK414+AJ414+AI414+AH414+AF414+AE414+AD414+AC414+AB414+AA414+Z414+Y414+X414+W414+V414+U414+S414+R414+Q414+P414+O414+N414+M414+L414+K414+J414+I414+H414</f>
        <v>0</v>
      </c>
      <c r="AV414" s="321">
        <f t="shared" si="177"/>
        <v>0</v>
      </c>
    </row>
    <row r="415" spans="2:48" s="44" customFormat="1" ht="13.5" x14ac:dyDescent="0.25">
      <c r="B415" s="345" t="str">
        <f>'FORMATO COSTEO C6'!C47</f>
        <v>6.3.1.3</v>
      </c>
      <c r="C415" s="374">
        <f>'FORMATO COSTEO C6'!B47</f>
        <v>0</v>
      </c>
      <c r="D415" s="357" t="str">
        <f>'FORMATO COSTEO C6'!D47</f>
        <v>Unidad medida</v>
      </c>
      <c r="E415" s="467">
        <f>'FORMATO COSTEO C6'!E47</f>
        <v>0</v>
      </c>
      <c r="F415" s="376">
        <f>'FORMATO COSTEO C6'!G47</f>
        <v>0</v>
      </c>
      <c r="G415" s="377">
        <f>'FORMATO COSTEO C6'!H47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85"/>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86"/>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87"/>
        <v>0</v>
      </c>
      <c r="AU415" s="430">
        <f>AS415+AR415+AQ415+AP415+AO415+AN415+AM415+AL415+AK415+AJ415+AI415+AH415+AF415+AE415+AD415+AC415+AB415+AA415+Z415+Y415+X415+W415+V415+U415+S415+R415+Q415+P415+O415+N415+M415+L415+K415+J415+I415+H415</f>
        <v>0</v>
      </c>
      <c r="AV415" s="321">
        <f t="shared" si="177"/>
        <v>0</v>
      </c>
    </row>
    <row r="416" spans="2:48" s="44" customFormat="1" ht="13.5" x14ac:dyDescent="0.25">
      <c r="B416" s="381" t="str">
        <f>'FORMATO COSTEO C6'!C48</f>
        <v>6.3.2</v>
      </c>
      <c r="C416" s="382" t="str">
        <f>+'FORMATO COSTEO C6'!B48</f>
        <v>Mantenimiento y reparaciones</v>
      </c>
      <c r="D416" s="383"/>
      <c r="E416" s="477"/>
      <c r="F416" s="385">
        <f>+'FORMATO COSTEO C6'!G48</f>
        <v>0</v>
      </c>
      <c r="G416" s="386">
        <f>+'FORMATO COSTEO C6'!H48</f>
        <v>0</v>
      </c>
      <c r="H416" s="387">
        <f>SUM(H417:H419)</f>
        <v>0</v>
      </c>
      <c r="I416" s="385">
        <f t="shared" ref="I416:AS416" si="188">SUM(I417:I419)</f>
        <v>0</v>
      </c>
      <c r="J416" s="385">
        <f t="shared" si="188"/>
        <v>0</v>
      </c>
      <c r="K416" s="385">
        <f t="shared" si="188"/>
        <v>0</v>
      </c>
      <c r="L416" s="385">
        <f t="shared" si="188"/>
        <v>0</v>
      </c>
      <c r="M416" s="385">
        <f t="shared" si="188"/>
        <v>0</v>
      </c>
      <c r="N416" s="385">
        <f t="shared" si="188"/>
        <v>0</v>
      </c>
      <c r="O416" s="385">
        <f t="shared" si="188"/>
        <v>0</v>
      </c>
      <c r="P416" s="385">
        <f t="shared" si="188"/>
        <v>0</v>
      </c>
      <c r="Q416" s="385">
        <f t="shared" si="188"/>
        <v>0</v>
      </c>
      <c r="R416" s="385">
        <f t="shared" si="188"/>
        <v>0</v>
      </c>
      <c r="S416" s="385">
        <f t="shared" si="188"/>
        <v>0</v>
      </c>
      <c r="T416" s="388">
        <f t="shared" si="188"/>
        <v>0</v>
      </c>
      <c r="U416" s="389">
        <f t="shared" si="188"/>
        <v>0</v>
      </c>
      <c r="V416" s="385">
        <f t="shared" si="188"/>
        <v>0</v>
      </c>
      <c r="W416" s="385">
        <f t="shared" si="188"/>
        <v>0</v>
      </c>
      <c r="X416" s="385">
        <f t="shared" si="188"/>
        <v>0</v>
      </c>
      <c r="Y416" s="385">
        <f t="shared" si="188"/>
        <v>0</v>
      </c>
      <c r="Z416" s="385">
        <f t="shared" si="188"/>
        <v>0</v>
      </c>
      <c r="AA416" s="385">
        <f t="shared" si="188"/>
        <v>0</v>
      </c>
      <c r="AB416" s="385">
        <f t="shared" si="188"/>
        <v>0</v>
      </c>
      <c r="AC416" s="385">
        <f t="shared" si="188"/>
        <v>0</v>
      </c>
      <c r="AD416" s="385">
        <f t="shared" si="188"/>
        <v>0</v>
      </c>
      <c r="AE416" s="385">
        <f t="shared" si="188"/>
        <v>0</v>
      </c>
      <c r="AF416" s="385">
        <f t="shared" si="188"/>
        <v>0</v>
      </c>
      <c r="AG416" s="386">
        <f t="shared" si="188"/>
        <v>0</v>
      </c>
      <c r="AH416" s="387">
        <f t="shared" si="188"/>
        <v>0</v>
      </c>
      <c r="AI416" s="385">
        <f t="shared" si="188"/>
        <v>0</v>
      </c>
      <c r="AJ416" s="385">
        <f t="shared" si="188"/>
        <v>0</v>
      </c>
      <c r="AK416" s="385">
        <f t="shared" si="188"/>
        <v>0</v>
      </c>
      <c r="AL416" s="385">
        <f t="shared" si="188"/>
        <v>0</v>
      </c>
      <c r="AM416" s="385">
        <f t="shared" si="188"/>
        <v>0</v>
      </c>
      <c r="AN416" s="385">
        <f t="shared" si="188"/>
        <v>0</v>
      </c>
      <c r="AO416" s="385">
        <f t="shared" si="188"/>
        <v>0</v>
      </c>
      <c r="AP416" s="385">
        <f t="shared" si="188"/>
        <v>0</v>
      </c>
      <c r="AQ416" s="385">
        <f t="shared" si="188"/>
        <v>0</v>
      </c>
      <c r="AR416" s="385">
        <f t="shared" si="188"/>
        <v>0</v>
      </c>
      <c r="AS416" s="385">
        <f t="shared" si="188"/>
        <v>0</v>
      </c>
      <c r="AT416" s="388">
        <f>SUM(AT417:AT419)</f>
        <v>0</v>
      </c>
      <c r="AU416" s="390">
        <f>SUM(AU417:AU419)</f>
        <v>0</v>
      </c>
      <c r="AV416" s="321">
        <f t="shared" si="177"/>
        <v>0</v>
      </c>
    </row>
    <row r="417" spans="2:48" s="44" customFormat="1" ht="13.5" x14ac:dyDescent="0.25">
      <c r="B417" s="345" t="str">
        <f>'FORMATO COSTEO C6'!C49</f>
        <v>6.3.2.1</v>
      </c>
      <c r="C417" s="374">
        <f>'FORMATO COSTEO C6'!B49</f>
        <v>0</v>
      </c>
      <c r="D417" s="357" t="str">
        <f>'FORMATO COSTEO C6'!D49</f>
        <v>Unidad medida</v>
      </c>
      <c r="E417" s="467">
        <f>'FORMATO COSTEO C6'!E49</f>
        <v>0</v>
      </c>
      <c r="F417" s="376">
        <f>'FORMATO COSTEO C6'!G49</f>
        <v>0</v>
      </c>
      <c r="G417" s="377">
        <f>'FORMATO COSTEO C6'!H49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85"/>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86"/>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87"/>
        <v>0</v>
      </c>
      <c r="AU417" s="430">
        <f>AS417+AR417+AQ417+AP417+AO417+AN417+AM417+AL417+AK417+AJ417+AI417+AH417+AF417+AE417+AD417+AC417+AB417+AA417+Z417+Y417+X417+W417+V417+U417+S417+R417+Q417+P417+O417+N417+M417+L417+K417+J417+I417+H417</f>
        <v>0</v>
      </c>
      <c r="AV417" s="321">
        <f t="shared" si="177"/>
        <v>0</v>
      </c>
    </row>
    <row r="418" spans="2:48" s="44" customFormat="1" ht="13.5" x14ac:dyDescent="0.25">
      <c r="B418" s="345" t="str">
        <f>'FORMATO COSTEO C6'!C50</f>
        <v>6.3.2.2</v>
      </c>
      <c r="C418" s="374">
        <f>'FORMATO COSTEO C6'!B50</f>
        <v>0</v>
      </c>
      <c r="D418" s="357" t="str">
        <f>'FORMATO COSTEO C6'!D50</f>
        <v>Unidad medida</v>
      </c>
      <c r="E418" s="467">
        <f>'FORMATO COSTEO C6'!E50</f>
        <v>0</v>
      </c>
      <c r="F418" s="376">
        <f>'FORMATO COSTEO C6'!G50</f>
        <v>0</v>
      </c>
      <c r="G418" s="377">
        <f>'FORMATO COSTEO C6'!H50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85"/>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86"/>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87"/>
        <v>0</v>
      </c>
      <c r="AU418" s="430">
        <f>AS418+AR418+AQ418+AP418+AO418+AN418+AM418+AL418+AK418+AJ418+AI418+AH418+AF418+AE418+AD418+AC418+AB418+AA418+Z418+Y418+X418+W418+V418+U418+S418+R418+Q418+P418+O418+N418+M418+L418+K418+J418+I418+H418</f>
        <v>0</v>
      </c>
      <c r="AV418" s="321">
        <f t="shared" si="177"/>
        <v>0</v>
      </c>
    </row>
    <row r="419" spans="2:48" s="44" customFormat="1" ht="13.5" x14ac:dyDescent="0.25">
      <c r="B419" s="345" t="str">
        <f>'FORMATO COSTEO C6'!C51</f>
        <v>6.3.2.3</v>
      </c>
      <c r="C419" s="374">
        <f>'FORMATO COSTEO C6'!B51</f>
        <v>0</v>
      </c>
      <c r="D419" s="357" t="str">
        <f>'FORMATO COSTEO C6'!D51</f>
        <v>Unidad medida</v>
      </c>
      <c r="E419" s="467">
        <f>'FORMATO COSTEO C6'!E51</f>
        <v>0</v>
      </c>
      <c r="F419" s="376">
        <f>'FORMATO COSTEO C6'!G51</f>
        <v>0</v>
      </c>
      <c r="G419" s="377">
        <f>'FORMATO COSTEO C6'!H51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85"/>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86"/>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87"/>
        <v>0</v>
      </c>
      <c r="AU419" s="430">
        <f>AS419+AR419+AQ419+AP419+AO419+AN419+AM419+AL419+AK419+AJ419+AI419+AH419+AF419+AE419+AD419+AC419+AB419+AA419+Z419+Y419+X419+W419+V419+U419+S419+R419+Q419+P419+O419+N419+M419+L419+K419+J419+I419+H419</f>
        <v>0</v>
      </c>
      <c r="AV419" s="321">
        <f t="shared" si="177"/>
        <v>0</v>
      </c>
    </row>
    <row r="420" spans="2:48" s="44" customFormat="1" ht="13.5" x14ac:dyDescent="0.25">
      <c r="B420" s="381" t="str">
        <f>'FORMATO COSTEO C6'!C52</f>
        <v>6.3.3</v>
      </c>
      <c r="C420" s="382" t="str">
        <f>+'FORMATO COSTEO C6'!B52</f>
        <v>Seguros</v>
      </c>
      <c r="D420" s="383"/>
      <c r="E420" s="477"/>
      <c r="F420" s="385">
        <f>+'FORMATO COSTEO C6'!G52</f>
        <v>0</v>
      </c>
      <c r="G420" s="386">
        <f>+'FORMATO COSTEO C6'!H52</f>
        <v>0</v>
      </c>
      <c r="H420" s="387">
        <f>SUM(H421:H423)</f>
        <v>0</v>
      </c>
      <c r="I420" s="385">
        <f t="shared" ref="I420:AS420" si="189">SUM(I421:I423)</f>
        <v>0</v>
      </c>
      <c r="J420" s="385">
        <f t="shared" si="189"/>
        <v>0</v>
      </c>
      <c r="K420" s="385">
        <f t="shared" si="189"/>
        <v>0</v>
      </c>
      <c r="L420" s="385">
        <f t="shared" si="189"/>
        <v>0</v>
      </c>
      <c r="M420" s="385">
        <f t="shared" si="189"/>
        <v>0</v>
      </c>
      <c r="N420" s="385">
        <f t="shared" si="189"/>
        <v>0</v>
      </c>
      <c r="O420" s="385">
        <f t="shared" si="189"/>
        <v>0</v>
      </c>
      <c r="P420" s="385">
        <f t="shared" si="189"/>
        <v>0</v>
      </c>
      <c r="Q420" s="385">
        <f t="shared" si="189"/>
        <v>0</v>
      </c>
      <c r="R420" s="385">
        <f t="shared" si="189"/>
        <v>0</v>
      </c>
      <c r="S420" s="385">
        <f t="shared" si="189"/>
        <v>0</v>
      </c>
      <c r="T420" s="388">
        <f t="shared" si="189"/>
        <v>0</v>
      </c>
      <c r="U420" s="389">
        <f t="shared" si="189"/>
        <v>0</v>
      </c>
      <c r="V420" s="385">
        <f t="shared" si="189"/>
        <v>0</v>
      </c>
      <c r="W420" s="385">
        <f t="shared" si="189"/>
        <v>0</v>
      </c>
      <c r="X420" s="385">
        <f t="shared" si="189"/>
        <v>0</v>
      </c>
      <c r="Y420" s="385">
        <f t="shared" si="189"/>
        <v>0</v>
      </c>
      <c r="Z420" s="385">
        <f t="shared" si="189"/>
        <v>0</v>
      </c>
      <c r="AA420" s="385">
        <f t="shared" si="189"/>
        <v>0</v>
      </c>
      <c r="AB420" s="385">
        <f t="shared" si="189"/>
        <v>0</v>
      </c>
      <c r="AC420" s="385">
        <f t="shared" si="189"/>
        <v>0</v>
      </c>
      <c r="AD420" s="385">
        <f t="shared" si="189"/>
        <v>0</v>
      </c>
      <c r="AE420" s="385">
        <f t="shared" si="189"/>
        <v>0</v>
      </c>
      <c r="AF420" s="385">
        <f t="shared" si="189"/>
        <v>0</v>
      </c>
      <c r="AG420" s="386">
        <f t="shared" si="189"/>
        <v>0</v>
      </c>
      <c r="AH420" s="387">
        <f t="shared" si="189"/>
        <v>0</v>
      </c>
      <c r="AI420" s="385">
        <f t="shared" si="189"/>
        <v>0</v>
      </c>
      <c r="AJ420" s="385">
        <f t="shared" si="189"/>
        <v>0</v>
      </c>
      <c r="AK420" s="385">
        <f t="shared" si="189"/>
        <v>0</v>
      </c>
      <c r="AL420" s="385">
        <f t="shared" si="189"/>
        <v>0</v>
      </c>
      <c r="AM420" s="385">
        <f t="shared" si="189"/>
        <v>0</v>
      </c>
      <c r="AN420" s="385">
        <f t="shared" si="189"/>
        <v>0</v>
      </c>
      <c r="AO420" s="385">
        <f t="shared" si="189"/>
        <v>0</v>
      </c>
      <c r="AP420" s="385">
        <f t="shared" si="189"/>
        <v>0</v>
      </c>
      <c r="AQ420" s="385">
        <f t="shared" si="189"/>
        <v>0</v>
      </c>
      <c r="AR420" s="385">
        <f t="shared" si="189"/>
        <v>0</v>
      </c>
      <c r="AS420" s="385">
        <f t="shared" si="189"/>
        <v>0</v>
      </c>
      <c r="AT420" s="388">
        <f>SUM(AT421:AT423)</f>
        <v>0</v>
      </c>
      <c r="AU420" s="390">
        <f>SUM(AU421:AU423)</f>
        <v>0</v>
      </c>
      <c r="AV420" s="321">
        <f t="shared" si="177"/>
        <v>0</v>
      </c>
    </row>
    <row r="421" spans="2:48" s="44" customFormat="1" ht="13.5" x14ac:dyDescent="0.25">
      <c r="B421" s="345" t="str">
        <f>'FORMATO COSTEO C6'!C53</f>
        <v>6.3.3.1</v>
      </c>
      <c r="C421" s="374">
        <f>'FORMATO COSTEO C6'!B53</f>
        <v>0</v>
      </c>
      <c r="D421" s="357" t="str">
        <f>'FORMATO COSTEO C6'!D53</f>
        <v>Unidad medida</v>
      </c>
      <c r="E421" s="467">
        <f>'FORMATO COSTEO C6'!E53</f>
        <v>0</v>
      </c>
      <c r="F421" s="376">
        <f>'FORMATO COSTEO C6'!G53</f>
        <v>0</v>
      </c>
      <c r="G421" s="377">
        <f>'FORMATO COSTEO C6'!H53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85"/>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86"/>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87"/>
        <v>0</v>
      </c>
      <c r="AU421" s="430">
        <f>AS421+AR421+AQ421+AP421+AO421+AN421+AM421+AL421+AK421+AJ421+AI421+AH421+AF421+AE421+AD421+AC421+AB421+AA421+Z421+Y421+X421+W421+V421+U421+S421+R421+Q421+P421+O421+N421+M421+L421+K421+J421+I421+H421</f>
        <v>0</v>
      </c>
      <c r="AV421" s="321">
        <f t="shared" si="177"/>
        <v>0</v>
      </c>
    </row>
    <row r="422" spans="2:48" s="44" customFormat="1" ht="13.5" x14ac:dyDescent="0.25">
      <c r="B422" s="345" t="str">
        <f>'FORMATO COSTEO C6'!C54</f>
        <v>6.3.3.2</v>
      </c>
      <c r="C422" s="374">
        <f>'FORMATO COSTEO C6'!B54</f>
        <v>0</v>
      </c>
      <c r="D422" s="357" t="str">
        <f>'FORMATO COSTEO C6'!D54</f>
        <v>Unidad medida</v>
      </c>
      <c r="E422" s="467">
        <f>'FORMATO COSTEO C6'!E54</f>
        <v>0</v>
      </c>
      <c r="F422" s="376">
        <f>'FORMATO COSTEO C6'!G54</f>
        <v>0</v>
      </c>
      <c r="G422" s="377">
        <f>'FORMATO COSTEO C6'!H54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85"/>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86"/>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87"/>
        <v>0</v>
      </c>
      <c r="AU422" s="430">
        <f>AS422+AR422+AQ422+AP422+AO422+AN422+AM422+AL422+AK422+AJ422+AI422+AH422+AF422+AE422+AD422+AC422+AB422+AA422+Z422+Y422+X422+W422+V422+U422+S422+R422+Q422+P422+O422+N422+M422+L422+K422+J422+I422+H422</f>
        <v>0</v>
      </c>
      <c r="AV422" s="321">
        <f t="shared" si="177"/>
        <v>0</v>
      </c>
    </row>
    <row r="423" spans="2:48" s="44" customFormat="1" ht="13.5" x14ac:dyDescent="0.25">
      <c r="B423" s="345" t="str">
        <f>'FORMATO COSTEO C6'!C55</f>
        <v>6.3.3.3</v>
      </c>
      <c r="C423" s="374">
        <f>'FORMATO COSTEO C6'!B55</f>
        <v>0</v>
      </c>
      <c r="D423" s="357" t="str">
        <f>'FORMATO COSTEO C6'!D55</f>
        <v>Unidad medida</v>
      </c>
      <c r="E423" s="467">
        <f>'FORMATO COSTEO C6'!E55</f>
        <v>0</v>
      </c>
      <c r="F423" s="376">
        <f>'FORMATO COSTEO C6'!G55</f>
        <v>0</v>
      </c>
      <c r="G423" s="377">
        <f>'FORMATO COSTEO C6'!H55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85"/>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86"/>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87"/>
        <v>0</v>
      </c>
      <c r="AU423" s="430">
        <f>AS423+AR423+AQ423+AP423+AO423+AN423+AM423+AL423+AK423+AJ423+AI423+AH423+AF423+AE423+AD423+AC423+AB423+AA423+Z423+Y423+X423+W423+V423+U423+S423+R423+Q423+P423+O423+N423+M423+L423+K423+J423+I423+H423</f>
        <v>0</v>
      </c>
      <c r="AV423" s="321">
        <f t="shared" si="177"/>
        <v>0</v>
      </c>
    </row>
    <row r="424" spans="2:48" s="44" customFormat="1" ht="13.5" x14ac:dyDescent="0.25">
      <c r="B424" s="392" t="str">
        <f>'FORMATO COSTEO C6'!C56</f>
        <v>6.3.4</v>
      </c>
      <c r="C424" s="382" t="str">
        <f>+'FORMATO COSTEO C6'!B56</f>
        <v>Oficina de proyecto</v>
      </c>
      <c r="D424" s="393"/>
      <c r="E424" s="477"/>
      <c r="F424" s="385">
        <f>+'FORMATO COSTEO C6'!G56</f>
        <v>0</v>
      </c>
      <c r="G424" s="386">
        <f>+'FORMATO COSTEO C6'!H56</f>
        <v>0</v>
      </c>
      <c r="H424" s="387">
        <f>SUM(H425:H427)</f>
        <v>0</v>
      </c>
      <c r="I424" s="385">
        <f t="shared" ref="I424:AS424" si="190">SUM(I425:I427)</f>
        <v>0</v>
      </c>
      <c r="J424" s="385">
        <f t="shared" si="190"/>
        <v>0</v>
      </c>
      <c r="K424" s="385">
        <f t="shared" si="190"/>
        <v>0</v>
      </c>
      <c r="L424" s="385">
        <f t="shared" si="190"/>
        <v>0</v>
      </c>
      <c r="M424" s="385">
        <f t="shared" si="190"/>
        <v>0</v>
      </c>
      <c r="N424" s="385">
        <f t="shared" si="190"/>
        <v>0</v>
      </c>
      <c r="O424" s="385">
        <f t="shared" si="190"/>
        <v>0</v>
      </c>
      <c r="P424" s="385">
        <f t="shared" si="190"/>
        <v>0</v>
      </c>
      <c r="Q424" s="385">
        <f t="shared" si="190"/>
        <v>0</v>
      </c>
      <c r="R424" s="385">
        <f t="shared" si="190"/>
        <v>0</v>
      </c>
      <c r="S424" s="385">
        <f t="shared" si="190"/>
        <v>0</v>
      </c>
      <c r="T424" s="388">
        <f t="shared" si="190"/>
        <v>0</v>
      </c>
      <c r="U424" s="389">
        <f t="shared" si="190"/>
        <v>0</v>
      </c>
      <c r="V424" s="385">
        <f t="shared" si="190"/>
        <v>0</v>
      </c>
      <c r="W424" s="385">
        <f t="shared" si="190"/>
        <v>0</v>
      </c>
      <c r="X424" s="385">
        <f t="shared" si="190"/>
        <v>0</v>
      </c>
      <c r="Y424" s="385">
        <f t="shared" si="190"/>
        <v>0</v>
      </c>
      <c r="Z424" s="385">
        <f t="shared" si="190"/>
        <v>0</v>
      </c>
      <c r="AA424" s="385">
        <f t="shared" si="190"/>
        <v>0</v>
      </c>
      <c r="AB424" s="385">
        <f t="shared" si="190"/>
        <v>0</v>
      </c>
      <c r="AC424" s="385">
        <f t="shared" si="190"/>
        <v>0</v>
      </c>
      <c r="AD424" s="385">
        <f t="shared" si="190"/>
        <v>0</v>
      </c>
      <c r="AE424" s="385">
        <f t="shared" si="190"/>
        <v>0</v>
      </c>
      <c r="AF424" s="385">
        <f t="shared" si="190"/>
        <v>0</v>
      </c>
      <c r="AG424" s="386">
        <f t="shared" si="190"/>
        <v>0</v>
      </c>
      <c r="AH424" s="387">
        <f t="shared" si="190"/>
        <v>0</v>
      </c>
      <c r="AI424" s="385">
        <f t="shared" si="190"/>
        <v>0</v>
      </c>
      <c r="AJ424" s="385">
        <f t="shared" si="190"/>
        <v>0</v>
      </c>
      <c r="AK424" s="385">
        <f t="shared" si="190"/>
        <v>0</v>
      </c>
      <c r="AL424" s="385">
        <f t="shared" si="190"/>
        <v>0</v>
      </c>
      <c r="AM424" s="385">
        <f t="shared" si="190"/>
        <v>0</v>
      </c>
      <c r="AN424" s="385">
        <f t="shared" si="190"/>
        <v>0</v>
      </c>
      <c r="AO424" s="385">
        <f t="shared" si="190"/>
        <v>0</v>
      </c>
      <c r="AP424" s="385">
        <f t="shared" si="190"/>
        <v>0</v>
      </c>
      <c r="AQ424" s="385">
        <f t="shared" si="190"/>
        <v>0</v>
      </c>
      <c r="AR424" s="385">
        <f t="shared" si="190"/>
        <v>0</v>
      </c>
      <c r="AS424" s="385">
        <f t="shared" si="190"/>
        <v>0</v>
      </c>
      <c r="AT424" s="388">
        <f>SUM(AT425:AT427)</f>
        <v>0</v>
      </c>
      <c r="AU424" s="390">
        <f>SUM(AU425:AU427)</f>
        <v>0</v>
      </c>
      <c r="AV424" s="321">
        <f t="shared" si="177"/>
        <v>0</v>
      </c>
    </row>
    <row r="425" spans="2:48" s="44" customFormat="1" ht="13.5" x14ac:dyDescent="0.25">
      <c r="B425" s="345" t="str">
        <f>'FORMATO COSTEO C6'!C57</f>
        <v>6.3.4.1</v>
      </c>
      <c r="C425" s="374">
        <f>'FORMATO COSTEO C6'!B57</f>
        <v>0</v>
      </c>
      <c r="D425" s="357" t="str">
        <f>'FORMATO COSTEO C6'!D57</f>
        <v>Unidad medida</v>
      </c>
      <c r="E425" s="467">
        <f>'FORMATO COSTEO C6'!E57</f>
        <v>0</v>
      </c>
      <c r="F425" s="376">
        <f>'FORMATO COSTEO C6'!G57</f>
        <v>0</v>
      </c>
      <c r="G425" s="377">
        <f>'FORMATO COSTEO C6'!H57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85"/>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86"/>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87"/>
        <v>0</v>
      </c>
      <c r="AU425" s="430">
        <f>AS425+AR425+AQ425+AP425+AO425+AN425+AM425+AL425+AK425+AJ425+AI425+AH425+AF425+AE425+AD425+AC425+AB425+AA425+Z425+Y425+X425+W425+V425+U425+S425+R425+Q425+P425+O425+N425+M425+L425+K425+J425+I425+H425</f>
        <v>0</v>
      </c>
      <c r="AV425" s="321">
        <f t="shared" si="177"/>
        <v>0</v>
      </c>
    </row>
    <row r="426" spans="2:48" s="44" customFormat="1" ht="13.5" x14ac:dyDescent="0.25">
      <c r="B426" s="345" t="str">
        <f>'FORMATO COSTEO C6'!C58</f>
        <v>6.3.4.2</v>
      </c>
      <c r="C426" s="374">
        <f>'FORMATO COSTEO C6'!B58</f>
        <v>0</v>
      </c>
      <c r="D426" s="357" t="str">
        <f>'FORMATO COSTEO C6'!D58</f>
        <v>Unidad medida</v>
      </c>
      <c r="E426" s="467">
        <f>'FORMATO COSTEO C6'!E58</f>
        <v>0</v>
      </c>
      <c r="F426" s="376">
        <f>'FORMATO COSTEO C6'!G58</f>
        <v>0</v>
      </c>
      <c r="G426" s="377">
        <f>'FORMATO COSTEO C6'!H58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85"/>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86"/>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87"/>
        <v>0</v>
      </c>
      <c r="AU426" s="430">
        <f>AS426+AR426+AQ426+AP426+AO426+AN426+AM426+AL426+AK426+AJ426+AI426+AH426+AF426+AE426+AD426+AC426+AB426+AA426+Z426+Y426+X426+W426+V426+U426+S426+R426+Q426+P426+O426+N426+M426+L426+K426+J426+I426+H426</f>
        <v>0</v>
      </c>
      <c r="AV426" s="321">
        <f t="shared" si="177"/>
        <v>0</v>
      </c>
    </row>
    <row r="427" spans="2:48" s="44" customFormat="1" ht="13.5" x14ac:dyDescent="0.25">
      <c r="B427" s="345" t="str">
        <f>'FORMATO COSTEO C6'!C59</f>
        <v>6.3.4.3</v>
      </c>
      <c r="C427" s="374">
        <f>'FORMATO COSTEO C6'!B59</f>
        <v>0</v>
      </c>
      <c r="D427" s="357" t="str">
        <f>'FORMATO COSTEO C6'!D59</f>
        <v>Unidad medida</v>
      </c>
      <c r="E427" s="467">
        <f>'FORMATO COSTEO C6'!E59</f>
        <v>0</v>
      </c>
      <c r="F427" s="376">
        <f>'FORMATO COSTEO C6'!G59</f>
        <v>0</v>
      </c>
      <c r="G427" s="377">
        <f>'FORMATO COSTEO C6'!H59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85"/>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86"/>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87"/>
        <v>0</v>
      </c>
      <c r="AU427" s="430">
        <f>AS427+AR427+AQ427+AP427+AO427+AN427+AM427+AL427+AK427+AJ427+AI427+AH427+AF427+AE427+AD427+AC427+AB427+AA427+Z427+Y427+X427+W427+V427+U427+S427+R427+Q427+P427+O427+N427+M427+L427+K427+J427+I427+H427</f>
        <v>0</v>
      </c>
      <c r="AV427" s="321">
        <f t="shared" si="177"/>
        <v>0</v>
      </c>
    </row>
    <row r="428" spans="2:48" s="44" customFormat="1" ht="13.5" x14ac:dyDescent="0.25">
      <c r="B428" s="395" t="str">
        <f>+'FORMATO COSTEO C6'!C60</f>
        <v>6.3.5</v>
      </c>
      <c r="C428" s="382" t="str">
        <f>+'FORMATO COSTEO C6'!B60</f>
        <v xml:space="preserve">Servicios básicos para oficina </v>
      </c>
      <c r="D428" s="393"/>
      <c r="E428" s="477"/>
      <c r="F428" s="385">
        <f>+'FORMATO COSTEO C6'!G60</f>
        <v>0</v>
      </c>
      <c r="G428" s="386">
        <f>+'FORMATO COSTEO C6'!H60</f>
        <v>0</v>
      </c>
      <c r="H428" s="387">
        <f>SUM(H429:H431)</f>
        <v>0</v>
      </c>
      <c r="I428" s="385">
        <f t="shared" ref="I428:AS428" si="191">SUM(I429:I431)</f>
        <v>0</v>
      </c>
      <c r="J428" s="385">
        <f t="shared" si="191"/>
        <v>0</v>
      </c>
      <c r="K428" s="385">
        <f t="shared" si="191"/>
        <v>0</v>
      </c>
      <c r="L428" s="385">
        <f t="shared" si="191"/>
        <v>0</v>
      </c>
      <c r="M428" s="385">
        <f t="shared" si="191"/>
        <v>0</v>
      </c>
      <c r="N428" s="385">
        <f t="shared" si="191"/>
        <v>0</v>
      </c>
      <c r="O428" s="385">
        <f t="shared" si="191"/>
        <v>0</v>
      </c>
      <c r="P428" s="385">
        <f t="shared" si="191"/>
        <v>0</v>
      </c>
      <c r="Q428" s="385">
        <f t="shared" si="191"/>
        <v>0</v>
      </c>
      <c r="R428" s="385">
        <f t="shared" si="191"/>
        <v>0</v>
      </c>
      <c r="S428" s="385">
        <f t="shared" si="191"/>
        <v>0</v>
      </c>
      <c r="T428" s="388">
        <f t="shared" si="191"/>
        <v>0</v>
      </c>
      <c r="U428" s="389">
        <f t="shared" si="191"/>
        <v>0</v>
      </c>
      <c r="V428" s="385">
        <f t="shared" si="191"/>
        <v>0</v>
      </c>
      <c r="W428" s="385">
        <f t="shared" si="191"/>
        <v>0</v>
      </c>
      <c r="X428" s="385">
        <f t="shared" si="191"/>
        <v>0</v>
      </c>
      <c r="Y428" s="385">
        <f t="shared" si="191"/>
        <v>0</v>
      </c>
      <c r="Z428" s="385">
        <f t="shared" si="191"/>
        <v>0</v>
      </c>
      <c r="AA428" s="385">
        <f t="shared" si="191"/>
        <v>0</v>
      </c>
      <c r="AB428" s="385">
        <f t="shared" si="191"/>
        <v>0</v>
      </c>
      <c r="AC428" s="385">
        <f t="shared" si="191"/>
        <v>0</v>
      </c>
      <c r="AD428" s="385">
        <f t="shared" si="191"/>
        <v>0</v>
      </c>
      <c r="AE428" s="385">
        <f t="shared" si="191"/>
        <v>0</v>
      </c>
      <c r="AF428" s="385">
        <f t="shared" si="191"/>
        <v>0</v>
      </c>
      <c r="AG428" s="386">
        <f t="shared" si="191"/>
        <v>0</v>
      </c>
      <c r="AH428" s="387">
        <f t="shared" si="191"/>
        <v>0</v>
      </c>
      <c r="AI428" s="385">
        <f t="shared" si="191"/>
        <v>0</v>
      </c>
      <c r="AJ428" s="385">
        <f t="shared" si="191"/>
        <v>0</v>
      </c>
      <c r="AK428" s="385">
        <f t="shared" si="191"/>
        <v>0</v>
      </c>
      <c r="AL428" s="385">
        <f t="shared" si="191"/>
        <v>0</v>
      </c>
      <c r="AM428" s="385">
        <f t="shared" si="191"/>
        <v>0</v>
      </c>
      <c r="AN428" s="385">
        <f t="shared" si="191"/>
        <v>0</v>
      </c>
      <c r="AO428" s="385">
        <f t="shared" si="191"/>
        <v>0</v>
      </c>
      <c r="AP428" s="385">
        <f t="shared" si="191"/>
        <v>0</v>
      </c>
      <c r="AQ428" s="385">
        <f t="shared" si="191"/>
        <v>0</v>
      </c>
      <c r="AR428" s="385">
        <f t="shared" si="191"/>
        <v>0</v>
      </c>
      <c r="AS428" s="385">
        <f t="shared" si="191"/>
        <v>0</v>
      </c>
      <c r="AT428" s="388">
        <f>SUM(AT429:AT431)</f>
        <v>0</v>
      </c>
      <c r="AU428" s="390">
        <f>SUM(AU429:AU431)</f>
        <v>0</v>
      </c>
      <c r="AV428" s="321">
        <f t="shared" si="177"/>
        <v>0</v>
      </c>
    </row>
    <row r="429" spans="2:48" s="44" customFormat="1" ht="13.5" x14ac:dyDescent="0.25">
      <c r="B429" s="345" t="str">
        <f>'FORMATO COSTEO C6'!C61</f>
        <v>6.3.5.1</v>
      </c>
      <c r="C429" s="374">
        <f>'FORMATO COSTEO C6'!B61</f>
        <v>0</v>
      </c>
      <c r="D429" s="357" t="str">
        <f>'FORMATO COSTEO C6'!D61</f>
        <v>Unidad medida</v>
      </c>
      <c r="E429" s="467">
        <f>'FORMATO COSTEO C6'!E61</f>
        <v>0</v>
      </c>
      <c r="F429" s="376">
        <f>'FORMATO COSTEO C6'!G61</f>
        <v>0</v>
      </c>
      <c r="G429" s="377">
        <f>'FORMATO COSTEO C6'!H61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85"/>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86"/>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87"/>
        <v>0</v>
      </c>
      <c r="AU429" s="430">
        <f>AS429+AR429+AQ429+AP429+AO429+AN429+AM429+AL429+AK429+AJ429+AI429+AH429+AF429+AE429+AD429+AC429+AB429+AA429+Z429+Y429+X429+W429+V429+U429+S429+R429+Q429+P429+O429+N429+M429+L429+K429+J429+I429+H429</f>
        <v>0</v>
      </c>
      <c r="AV429" s="321">
        <f t="shared" si="177"/>
        <v>0</v>
      </c>
    </row>
    <row r="430" spans="2:48" s="44" customFormat="1" ht="13.5" x14ac:dyDescent="0.25">
      <c r="B430" s="345" t="str">
        <f>'FORMATO COSTEO C6'!C62</f>
        <v>6.3.5.2</v>
      </c>
      <c r="C430" s="374">
        <f>'FORMATO COSTEO C6'!B62</f>
        <v>0</v>
      </c>
      <c r="D430" s="357" t="str">
        <f>'FORMATO COSTEO C6'!D62</f>
        <v>Unidad medida</v>
      </c>
      <c r="E430" s="467">
        <f>'FORMATO COSTEO C6'!E62</f>
        <v>0</v>
      </c>
      <c r="F430" s="376">
        <f>'FORMATO COSTEO C6'!G62</f>
        <v>0</v>
      </c>
      <c r="G430" s="377">
        <f>'FORMATO COSTEO C6'!H62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85"/>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86"/>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87"/>
        <v>0</v>
      </c>
      <c r="AU430" s="430">
        <f>AS430+AR430+AQ430+AP430+AO430+AN430+AM430+AL430+AK430+AJ430+AI430+AH430+AF430+AE430+AD430+AC430+AB430+AA430+Z430+Y430+X430+W430+V430+U430+S430+R430+Q430+P430+O430+N430+M430+L430+K430+J430+I430+H430</f>
        <v>0</v>
      </c>
      <c r="AV430" s="321">
        <f t="shared" si="177"/>
        <v>0</v>
      </c>
    </row>
    <row r="431" spans="2:48" s="44" customFormat="1" ht="13.5" x14ac:dyDescent="0.25">
      <c r="B431" s="345" t="str">
        <f>'FORMATO COSTEO C6'!C63</f>
        <v>6.3.5.3</v>
      </c>
      <c r="C431" s="374">
        <f>'FORMATO COSTEO C6'!B63</f>
        <v>0</v>
      </c>
      <c r="D431" s="357" t="str">
        <f>'FORMATO COSTEO C6'!D63</f>
        <v>Unidad medida</v>
      </c>
      <c r="E431" s="467">
        <f>'FORMATO COSTEO C6'!E63</f>
        <v>0</v>
      </c>
      <c r="F431" s="376">
        <f>'FORMATO COSTEO C6'!G63</f>
        <v>0</v>
      </c>
      <c r="G431" s="377">
        <f>'FORMATO COSTEO C6'!H63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85"/>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86"/>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87"/>
        <v>0</v>
      </c>
      <c r="AU431" s="430">
        <f>AS431+AR431+AQ431+AP431+AO431+AN431+AM431+AL431+AK431+AJ431+AI431+AH431+AF431+AE431+AD431+AC431+AB431+AA431+Z431+Y431+X431+W431+V431+U431+S431+R431+Q431+P431+O431+N431+M431+L431+K431+J431+I431+H431</f>
        <v>0</v>
      </c>
      <c r="AV431" s="321">
        <f t="shared" si="177"/>
        <v>0</v>
      </c>
    </row>
    <row r="432" spans="2:48" s="44" customFormat="1" ht="13.5" x14ac:dyDescent="0.25">
      <c r="B432" s="396" t="str">
        <f>+'FORMATO COSTEO C6'!C64</f>
        <v>6.3.6</v>
      </c>
      <c r="C432" s="382" t="str">
        <f>+'FORMATO COSTEO C6'!B64</f>
        <v>Materiales y suministros de oficina</v>
      </c>
      <c r="D432" s="393"/>
      <c r="E432" s="477"/>
      <c r="F432" s="385">
        <f>+'FORMATO COSTEO C6'!G64</f>
        <v>0</v>
      </c>
      <c r="G432" s="386">
        <f>+'FORMATO COSTEO C6'!H64</f>
        <v>0</v>
      </c>
      <c r="H432" s="387">
        <f>SUM(H433:H435)</f>
        <v>0</v>
      </c>
      <c r="I432" s="385">
        <f t="shared" ref="I432:AS432" si="192">SUM(I433:I435)</f>
        <v>0</v>
      </c>
      <c r="J432" s="385">
        <f t="shared" si="192"/>
        <v>0</v>
      </c>
      <c r="K432" s="385">
        <f t="shared" si="192"/>
        <v>0</v>
      </c>
      <c r="L432" s="385">
        <f t="shared" si="192"/>
        <v>0</v>
      </c>
      <c r="M432" s="385">
        <f t="shared" si="192"/>
        <v>0</v>
      </c>
      <c r="N432" s="385">
        <f t="shared" si="192"/>
        <v>0</v>
      </c>
      <c r="O432" s="385">
        <f t="shared" si="192"/>
        <v>0</v>
      </c>
      <c r="P432" s="385">
        <f t="shared" si="192"/>
        <v>0</v>
      </c>
      <c r="Q432" s="385">
        <f t="shared" si="192"/>
        <v>0</v>
      </c>
      <c r="R432" s="385">
        <f t="shared" si="192"/>
        <v>0</v>
      </c>
      <c r="S432" s="385">
        <f t="shared" si="192"/>
        <v>0</v>
      </c>
      <c r="T432" s="388">
        <f t="shared" si="192"/>
        <v>0</v>
      </c>
      <c r="U432" s="389">
        <f t="shared" si="192"/>
        <v>0</v>
      </c>
      <c r="V432" s="385">
        <f t="shared" si="192"/>
        <v>0</v>
      </c>
      <c r="W432" s="385">
        <f t="shared" si="192"/>
        <v>0</v>
      </c>
      <c r="X432" s="385">
        <f t="shared" si="192"/>
        <v>0</v>
      </c>
      <c r="Y432" s="385">
        <f t="shared" si="192"/>
        <v>0</v>
      </c>
      <c r="Z432" s="385">
        <f t="shared" si="192"/>
        <v>0</v>
      </c>
      <c r="AA432" s="385">
        <f t="shared" si="192"/>
        <v>0</v>
      </c>
      <c r="AB432" s="385">
        <f t="shared" si="192"/>
        <v>0</v>
      </c>
      <c r="AC432" s="385">
        <f t="shared" si="192"/>
        <v>0</v>
      </c>
      <c r="AD432" s="385">
        <f t="shared" si="192"/>
        <v>0</v>
      </c>
      <c r="AE432" s="385">
        <f t="shared" si="192"/>
        <v>0</v>
      </c>
      <c r="AF432" s="385">
        <f t="shared" si="192"/>
        <v>0</v>
      </c>
      <c r="AG432" s="386">
        <f t="shared" si="192"/>
        <v>0</v>
      </c>
      <c r="AH432" s="387">
        <f t="shared" si="192"/>
        <v>0</v>
      </c>
      <c r="AI432" s="385">
        <f t="shared" si="192"/>
        <v>0</v>
      </c>
      <c r="AJ432" s="385">
        <f t="shared" si="192"/>
        <v>0</v>
      </c>
      <c r="AK432" s="385">
        <f t="shared" si="192"/>
        <v>0</v>
      </c>
      <c r="AL432" s="385">
        <f t="shared" si="192"/>
        <v>0</v>
      </c>
      <c r="AM432" s="385">
        <f t="shared" si="192"/>
        <v>0</v>
      </c>
      <c r="AN432" s="385">
        <f t="shared" si="192"/>
        <v>0</v>
      </c>
      <c r="AO432" s="385">
        <f t="shared" si="192"/>
        <v>0</v>
      </c>
      <c r="AP432" s="385">
        <f t="shared" si="192"/>
        <v>0</v>
      </c>
      <c r="AQ432" s="385">
        <f t="shared" si="192"/>
        <v>0</v>
      </c>
      <c r="AR432" s="385">
        <f t="shared" si="192"/>
        <v>0</v>
      </c>
      <c r="AS432" s="385">
        <f t="shared" si="192"/>
        <v>0</v>
      </c>
      <c r="AT432" s="388">
        <f>SUM(AT433:AT435)</f>
        <v>0</v>
      </c>
      <c r="AU432" s="390">
        <f>SUM(AU433:AU435)</f>
        <v>0</v>
      </c>
      <c r="AV432" s="321">
        <f t="shared" si="177"/>
        <v>0</v>
      </c>
    </row>
    <row r="433" spans="2:48" s="44" customFormat="1" ht="13.5" x14ac:dyDescent="0.25">
      <c r="B433" s="345" t="str">
        <f>'FORMATO COSTEO C6'!C65</f>
        <v>6.3.6.1</v>
      </c>
      <c r="C433" s="374">
        <f>'FORMATO COSTEO C6'!B65</f>
        <v>0</v>
      </c>
      <c r="D433" s="357" t="str">
        <f>'FORMATO COSTEO C6'!D65</f>
        <v>Unidad medida</v>
      </c>
      <c r="E433" s="467">
        <f>'FORMATO COSTEO C6'!E65</f>
        <v>0</v>
      </c>
      <c r="F433" s="376">
        <f>'FORMATO COSTEO C6'!G65</f>
        <v>0</v>
      </c>
      <c r="G433" s="377">
        <f>'FORMATO COSTEO C6'!H65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85"/>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86"/>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87"/>
        <v>0</v>
      </c>
      <c r="AU433" s="430">
        <f>AS433+AR433+AQ433+AP433+AO433+AN433+AM433+AL433+AK433+AJ433+AI433+AH433+AF433+AE433+AD433+AC433+AB433+AA433+Z433+Y433+X433+W433+V433+U433+S433+R433+Q433+P433+O433+N433+M433+L433+K433+J433+I433+H433</f>
        <v>0</v>
      </c>
      <c r="AV433" s="321">
        <f t="shared" si="177"/>
        <v>0</v>
      </c>
    </row>
    <row r="434" spans="2:48" s="44" customFormat="1" ht="13.5" x14ac:dyDescent="0.25">
      <c r="B434" s="345" t="str">
        <f>'FORMATO COSTEO C6'!C66</f>
        <v>6.3.6.2</v>
      </c>
      <c r="C434" s="374">
        <f>'FORMATO COSTEO C6'!B66</f>
        <v>0</v>
      </c>
      <c r="D434" s="357" t="str">
        <f>'FORMATO COSTEO C6'!D66</f>
        <v>Unidad medida</v>
      </c>
      <c r="E434" s="467">
        <f>'FORMATO COSTEO C6'!E66</f>
        <v>0</v>
      </c>
      <c r="F434" s="376">
        <f>'FORMATO COSTEO C6'!G66</f>
        <v>0</v>
      </c>
      <c r="G434" s="377">
        <f>'FORMATO COSTEO C6'!H66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85"/>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86"/>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87"/>
        <v>0</v>
      </c>
      <c r="AU434" s="430">
        <f>AS434+AR434+AQ434+AP434+AO434+AN434+AM434+AL434+AK434+AJ434+AI434+AH434+AF434+AE434+AD434+AC434+AB434+AA434+Z434+Y434+X434+W434+V434+U434+S434+R434+Q434+P434+O434+N434+M434+L434+K434+J434+I434+H434</f>
        <v>0</v>
      </c>
      <c r="AV434" s="321">
        <f t="shared" si="177"/>
        <v>0</v>
      </c>
    </row>
    <row r="435" spans="2:48" s="44" customFormat="1" ht="13.5" x14ac:dyDescent="0.25">
      <c r="B435" s="345" t="str">
        <f>'FORMATO COSTEO C6'!C67</f>
        <v>6.3.6.3</v>
      </c>
      <c r="C435" s="374">
        <f>'FORMATO COSTEO C6'!B67</f>
        <v>0</v>
      </c>
      <c r="D435" s="357" t="str">
        <f>'FORMATO COSTEO C6'!D67</f>
        <v>Unidad medida</v>
      </c>
      <c r="E435" s="467">
        <f>'FORMATO COSTEO C6'!E67</f>
        <v>0</v>
      </c>
      <c r="F435" s="376">
        <f>'FORMATO COSTEO C6'!G67</f>
        <v>0</v>
      </c>
      <c r="G435" s="377">
        <f>'FORMATO COSTEO C6'!H67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85"/>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86"/>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87"/>
        <v>0</v>
      </c>
      <c r="AU435" s="430">
        <f>AS435+AR435+AQ435+AP435+AO435+AN435+AM435+AL435+AK435+AJ435+AI435+AH435+AF435+AE435+AD435+AC435+AB435+AA435+Z435+Y435+X435+W435+V435+U435+S435+R435+Q435+P435+O435+N435+M435+L435+K435+J435+I435+H435</f>
        <v>0</v>
      </c>
      <c r="AV435" s="321">
        <f t="shared" si="177"/>
        <v>0</v>
      </c>
    </row>
    <row r="436" spans="2:48" s="44" customFormat="1" ht="13.5" x14ac:dyDescent="0.25">
      <c r="B436" s="396" t="str">
        <f>+'FORMATO COSTEO C6'!C68</f>
        <v>6.3.7</v>
      </c>
      <c r="C436" s="382" t="str">
        <f>+'FORMATO COSTEO C6'!B68</f>
        <v>Coordinaciones con FONDOEMPLEO</v>
      </c>
      <c r="D436" s="393"/>
      <c r="E436" s="477"/>
      <c r="F436" s="385">
        <f>+'FORMATO COSTEO C6'!G68</f>
        <v>0</v>
      </c>
      <c r="G436" s="386">
        <f>+'FORMATO COSTEO C6'!H68</f>
        <v>0</v>
      </c>
      <c r="H436" s="387">
        <f>SUM(H437:H439)</f>
        <v>0</v>
      </c>
      <c r="I436" s="385">
        <f t="shared" ref="I436:AS436" si="193">SUM(I437:I439)</f>
        <v>0</v>
      </c>
      <c r="J436" s="385">
        <f t="shared" si="193"/>
        <v>0</v>
      </c>
      <c r="K436" s="385">
        <f t="shared" si="193"/>
        <v>0</v>
      </c>
      <c r="L436" s="385">
        <f t="shared" si="193"/>
        <v>0</v>
      </c>
      <c r="M436" s="385">
        <f t="shared" si="193"/>
        <v>0</v>
      </c>
      <c r="N436" s="385">
        <f t="shared" si="193"/>
        <v>0</v>
      </c>
      <c r="O436" s="385">
        <f t="shared" si="193"/>
        <v>0</v>
      </c>
      <c r="P436" s="385">
        <f t="shared" si="193"/>
        <v>0</v>
      </c>
      <c r="Q436" s="385">
        <f t="shared" si="193"/>
        <v>0</v>
      </c>
      <c r="R436" s="385">
        <f t="shared" si="193"/>
        <v>0</v>
      </c>
      <c r="S436" s="385">
        <f t="shared" si="193"/>
        <v>0</v>
      </c>
      <c r="T436" s="388">
        <f t="shared" si="193"/>
        <v>0</v>
      </c>
      <c r="U436" s="389">
        <f t="shared" si="193"/>
        <v>0</v>
      </c>
      <c r="V436" s="385">
        <f t="shared" si="193"/>
        <v>0</v>
      </c>
      <c r="W436" s="385">
        <f t="shared" si="193"/>
        <v>0</v>
      </c>
      <c r="X436" s="385">
        <f t="shared" si="193"/>
        <v>0</v>
      </c>
      <c r="Y436" s="385">
        <f t="shared" si="193"/>
        <v>0</v>
      </c>
      <c r="Z436" s="385">
        <f t="shared" si="193"/>
        <v>0</v>
      </c>
      <c r="AA436" s="385">
        <f t="shared" si="193"/>
        <v>0</v>
      </c>
      <c r="AB436" s="385">
        <f t="shared" si="193"/>
        <v>0</v>
      </c>
      <c r="AC436" s="385">
        <f t="shared" si="193"/>
        <v>0</v>
      </c>
      <c r="AD436" s="385">
        <f t="shared" si="193"/>
        <v>0</v>
      </c>
      <c r="AE436" s="385">
        <f t="shared" si="193"/>
        <v>0</v>
      </c>
      <c r="AF436" s="385">
        <f t="shared" si="193"/>
        <v>0</v>
      </c>
      <c r="AG436" s="386">
        <f t="shared" si="193"/>
        <v>0</v>
      </c>
      <c r="AH436" s="387">
        <f t="shared" si="193"/>
        <v>0</v>
      </c>
      <c r="AI436" s="385">
        <f t="shared" si="193"/>
        <v>0</v>
      </c>
      <c r="AJ436" s="385">
        <f t="shared" si="193"/>
        <v>0</v>
      </c>
      <c r="AK436" s="385">
        <f t="shared" si="193"/>
        <v>0</v>
      </c>
      <c r="AL436" s="385">
        <f t="shared" si="193"/>
        <v>0</v>
      </c>
      <c r="AM436" s="385">
        <f t="shared" si="193"/>
        <v>0</v>
      </c>
      <c r="AN436" s="385">
        <f t="shared" si="193"/>
        <v>0</v>
      </c>
      <c r="AO436" s="385">
        <f t="shared" si="193"/>
        <v>0</v>
      </c>
      <c r="AP436" s="385">
        <f t="shared" si="193"/>
        <v>0</v>
      </c>
      <c r="AQ436" s="385">
        <f t="shared" si="193"/>
        <v>0</v>
      </c>
      <c r="AR436" s="385">
        <f t="shared" si="193"/>
        <v>0</v>
      </c>
      <c r="AS436" s="385">
        <f t="shared" si="193"/>
        <v>0</v>
      </c>
      <c r="AT436" s="388">
        <f>SUM(AT437:AT439)</f>
        <v>0</v>
      </c>
      <c r="AU436" s="390">
        <f>SUM(AU437:AU439)</f>
        <v>0</v>
      </c>
      <c r="AV436" s="321">
        <f t="shared" si="177"/>
        <v>0</v>
      </c>
    </row>
    <row r="437" spans="2:48" s="44" customFormat="1" ht="13.5" x14ac:dyDescent="0.25">
      <c r="B437" s="345" t="str">
        <f>'FORMATO COSTEO C6'!C69</f>
        <v>6.3.7.1</v>
      </c>
      <c r="C437" s="374">
        <f>'FORMATO COSTEO C6'!B69</f>
        <v>0</v>
      </c>
      <c r="D437" s="357" t="str">
        <f>'FORMATO COSTEO C6'!D69</f>
        <v>Unidad medida</v>
      </c>
      <c r="E437" s="467">
        <f>'FORMATO COSTEO C6'!E69</f>
        <v>0</v>
      </c>
      <c r="F437" s="376">
        <f>'FORMATO COSTEO C6'!G69</f>
        <v>0</v>
      </c>
      <c r="G437" s="377">
        <f>'FORMATO COSTEO C6'!H69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85"/>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86"/>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87"/>
        <v>0</v>
      </c>
      <c r="AU437" s="430">
        <f>AS437+AR437+AQ437+AP437+AO437+AN437+AM437+AL437+AK437+AJ437+AI437+AH437+AF437+AE437+AD437+AC437+AB437+AA437+Z437+Y437+X437+W437+V437+U437+S437+R437+Q437+P437+O437+N437+M437+L437+K437+J437+I437+H437</f>
        <v>0</v>
      </c>
      <c r="AV437" s="321">
        <f t="shared" si="177"/>
        <v>0</v>
      </c>
    </row>
    <row r="438" spans="2:48" s="44" customFormat="1" ht="13.5" x14ac:dyDescent="0.25">
      <c r="B438" s="345" t="str">
        <f>'FORMATO COSTEO C6'!C70</f>
        <v>6.3.7.2</v>
      </c>
      <c r="C438" s="374">
        <f>'FORMATO COSTEO C6'!B70</f>
        <v>0</v>
      </c>
      <c r="D438" s="357" t="str">
        <f>'FORMATO COSTEO C6'!D70</f>
        <v>Unidad medida</v>
      </c>
      <c r="E438" s="467">
        <f>'FORMATO COSTEO C6'!E70</f>
        <v>0</v>
      </c>
      <c r="F438" s="376">
        <f>'FORMATO COSTEO C6'!G70</f>
        <v>0</v>
      </c>
      <c r="G438" s="377">
        <f>'FORMATO COSTEO C6'!H70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85"/>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86"/>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87"/>
        <v>0</v>
      </c>
      <c r="AU438" s="430">
        <f>AS438+AR438+AQ438+AP438+AO438+AN438+AM438+AL438+AK438+AJ438+AI438+AH438+AF438+AE438+AD438+AC438+AB438+AA438+Z438+Y438+X438+W438+V438+U438+S438+R438+Q438+P438+O438+N438+M438+L438+K438+J438+I438+H438</f>
        <v>0</v>
      </c>
      <c r="AV438" s="321">
        <f t="shared" si="177"/>
        <v>0</v>
      </c>
    </row>
    <row r="439" spans="2:48" s="44" customFormat="1" ht="13.5" x14ac:dyDescent="0.25">
      <c r="B439" s="345" t="str">
        <f>'FORMATO COSTEO C6'!C71</f>
        <v>6.3.7.3</v>
      </c>
      <c r="C439" s="374">
        <f>'FORMATO COSTEO C6'!B71</f>
        <v>0</v>
      </c>
      <c r="D439" s="357" t="str">
        <f>'FORMATO COSTEO C6'!D71</f>
        <v>Unidad medida</v>
      </c>
      <c r="E439" s="467">
        <f>'FORMATO COSTEO C6'!E71</f>
        <v>0</v>
      </c>
      <c r="F439" s="376">
        <f>'FORMATO COSTEO C6'!G71</f>
        <v>0</v>
      </c>
      <c r="G439" s="377">
        <f>'FORMATO COSTEO C6'!H71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85"/>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86"/>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87"/>
        <v>0</v>
      </c>
      <c r="AU439" s="430">
        <f>AS439+AR439+AQ439+AP439+AO439+AN439+AM439+AL439+AK439+AJ439+AI439+AH439+AF439+AE439+AD439+AC439+AB439+AA439+Z439+Y439+X439+W439+V439+U439+S439+R439+Q439+P439+O439+N439+M439+L439+K439+J439+I439+H439</f>
        <v>0</v>
      </c>
      <c r="AV439" s="321">
        <f t="shared" si="177"/>
        <v>0</v>
      </c>
    </row>
    <row r="440" spans="2:48" s="44" customFormat="1" ht="30" customHeight="1" thickBot="1" x14ac:dyDescent="0.3">
      <c r="B440" s="2244" t="s">
        <v>198</v>
      </c>
      <c r="C440" s="2245"/>
      <c r="D440" s="2245"/>
      <c r="E440" s="2245"/>
      <c r="F440" s="398">
        <f>+F12+F106+F200+F294+F388</f>
        <v>0</v>
      </c>
      <c r="G440" s="399">
        <f>+G12+G106+G200+G294+G388</f>
        <v>0</v>
      </c>
      <c r="H440" s="400">
        <f>H388+H294+H200+H106+H12</f>
        <v>0</v>
      </c>
      <c r="I440" s="398">
        <f t="shared" ref="I440:AS440" si="194">I388+I294+I200+I106+I12</f>
        <v>0</v>
      </c>
      <c r="J440" s="398">
        <f t="shared" si="194"/>
        <v>0</v>
      </c>
      <c r="K440" s="398">
        <f t="shared" si="194"/>
        <v>0</v>
      </c>
      <c r="L440" s="398">
        <f t="shared" si="194"/>
        <v>0</v>
      </c>
      <c r="M440" s="398">
        <f t="shared" si="194"/>
        <v>0</v>
      </c>
      <c r="N440" s="398">
        <f t="shared" si="194"/>
        <v>0</v>
      </c>
      <c r="O440" s="398">
        <f t="shared" si="194"/>
        <v>0</v>
      </c>
      <c r="P440" s="398">
        <f t="shared" si="194"/>
        <v>0</v>
      </c>
      <c r="Q440" s="398">
        <f t="shared" si="194"/>
        <v>0</v>
      </c>
      <c r="R440" s="398">
        <f t="shared" si="194"/>
        <v>0</v>
      </c>
      <c r="S440" s="398">
        <f t="shared" si="194"/>
        <v>0</v>
      </c>
      <c r="T440" s="401">
        <f t="shared" si="194"/>
        <v>0</v>
      </c>
      <c r="U440" s="402">
        <f t="shared" si="194"/>
        <v>0</v>
      </c>
      <c r="V440" s="398">
        <f t="shared" si="194"/>
        <v>0</v>
      </c>
      <c r="W440" s="398">
        <f t="shared" si="194"/>
        <v>0</v>
      </c>
      <c r="X440" s="398">
        <f t="shared" si="194"/>
        <v>0</v>
      </c>
      <c r="Y440" s="398">
        <f t="shared" si="194"/>
        <v>0</v>
      </c>
      <c r="Z440" s="398">
        <f t="shared" si="194"/>
        <v>0</v>
      </c>
      <c r="AA440" s="398">
        <f t="shared" si="194"/>
        <v>0</v>
      </c>
      <c r="AB440" s="398">
        <f t="shared" si="194"/>
        <v>0</v>
      </c>
      <c r="AC440" s="398">
        <f t="shared" si="194"/>
        <v>0</v>
      </c>
      <c r="AD440" s="398">
        <f t="shared" si="194"/>
        <v>0</v>
      </c>
      <c r="AE440" s="398">
        <f t="shared" si="194"/>
        <v>0</v>
      </c>
      <c r="AF440" s="398">
        <f t="shared" si="194"/>
        <v>0</v>
      </c>
      <c r="AG440" s="399">
        <f t="shared" si="194"/>
        <v>0</v>
      </c>
      <c r="AH440" s="400">
        <f t="shared" si="194"/>
        <v>0</v>
      </c>
      <c r="AI440" s="398">
        <f t="shared" si="194"/>
        <v>0</v>
      </c>
      <c r="AJ440" s="398">
        <f t="shared" si="194"/>
        <v>0</v>
      </c>
      <c r="AK440" s="398">
        <f t="shared" si="194"/>
        <v>0</v>
      </c>
      <c r="AL440" s="398">
        <f t="shared" si="194"/>
        <v>0</v>
      </c>
      <c r="AM440" s="398">
        <f t="shared" si="194"/>
        <v>0</v>
      </c>
      <c r="AN440" s="398">
        <f t="shared" si="194"/>
        <v>0</v>
      </c>
      <c r="AO440" s="398">
        <f t="shared" si="194"/>
        <v>0</v>
      </c>
      <c r="AP440" s="398">
        <f t="shared" si="194"/>
        <v>0</v>
      </c>
      <c r="AQ440" s="398">
        <f t="shared" si="194"/>
        <v>0</v>
      </c>
      <c r="AR440" s="398">
        <f t="shared" si="194"/>
        <v>0</v>
      </c>
      <c r="AS440" s="398">
        <f t="shared" si="194"/>
        <v>0</v>
      </c>
      <c r="AT440" s="401">
        <f>AT388+AT294+AT200+AT106+AT12</f>
        <v>0</v>
      </c>
      <c r="AU440" s="403">
        <f>AU388+AU294+AU200+AU106+AU12</f>
        <v>0</v>
      </c>
      <c r="AV440" s="321">
        <f>+G440-AU440</f>
        <v>0</v>
      </c>
    </row>
    <row r="441" spans="2:48" s="44" customFormat="1" ht="10.5" customHeight="1" thickBot="1" x14ac:dyDescent="0.3">
      <c r="B441" s="404"/>
      <c r="C441" s="404"/>
      <c r="D441" s="404"/>
      <c r="E441" s="490"/>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5"/>
      <c r="AV441" s="321"/>
    </row>
    <row r="442" spans="2:48" s="44" customFormat="1" ht="13.5" customHeight="1" x14ac:dyDescent="0.25">
      <c r="B442" s="504">
        <f>+'FORMATO COSTEO C6'!C83</f>
        <v>6.4</v>
      </c>
      <c r="C442" s="505" t="str">
        <f>+'FORMATO COSTEO C6'!D83</f>
        <v>Gastos administrativos del proyecto</v>
      </c>
      <c r="D442" s="506" t="str">
        <f>+'FORMATO COSTEO C6'!D85</f>
        <v>Mes</v>
      </c>
      <c r="E442" s="507">
        <f>+'FORMATO COSTEO C6'!E85</f>
        <v>0</v>
      </c>
      <c r="F442" s="453">
        <f>+'FORMATO COSTEO C6'!G86</f>
        <v>0</v>
      </c>
      <c r="G442" s="456">
        <f>+'FORMATO COSTEO C6'!H86</f>
        <v>0</v>
      </c>
      <c r="H442" s="510">
        <f>IF( $F442=0,0,((($F442/$E442)*'CRONOGRAMA ACTIVIDADES'!F$177)*($G442/$F442)))</f>
        <v>0</v>
      </c>
      <c r="I442" s="508">
        <f>IF( $F442=0,0,((($F442/$E442)*'CRONOGRAMA ACTIVIDADES'!G$177)*($G442/$F442)))</f>
        <v>0</v>
      </c>
      <c r="J442" s="508">
        <f>IF( $F442=0,0,((($F442/$E442)*'CRONOGRAMA ACTIVIDADES'!H$177)*($G442/$F442)))</f>
        <v>0</v>
      </c>
      <c r="K442" s="508">
        <f>IF( $F442=0,0,((($F442/$E442)*'CRONOGRAMA ACTIVIDADES'!I$177)*($G442/$F442)))</f>
        <v>0</v>
      </c>
      <c r="L442" s="508">
        <f>IF( $F442=0,0,((($F442/$E442)*'CRONOGRAMA ACTIVIDADES'!J$177)*($G442/$F442)))</f>
        <v>0</v>
      </c>
      <c r="M442" s="508">
        <f>IF( $F442=0,0,((($F442/$E442)*'CRONOGRAMA ACTIVIDADES'!K$177)*($G442/$F442)))</f>
        <v>0</v>
      </c>
      <c r="N442" s="508">
        <f>IF( $F442=0,0,((($F442/$E442)*'CRONOGRAMA ACTIVIDADES'!L$177)*($G442/$F442)))</f>
        <v>0</v>
      </c>
      <c r="O442" s="508">
        <f>IF( $F442=0,0,((($F442/$E442)*'CRONOGRAMA ACTIVIDADES'!M$177)*($G442/$F442)))</f>
        <v>0</v>
      </c>
      <c r="P442" s="508">
        <f>IF( $F442=0,0,((($F442/$E442)*'CRONOGRAMA ACTIVIDADES'!N$177)*($G442/$F442)))</f>
        <v>0</v>
      </c>
      <c r="Q442" s="508">
        <f>IF( $F442=0,0,((($F442/$E442)*'CRONOGRAMA ACTIVIDADES'!O$177)*($G442/$F442)))</f>
        <v>0</v>
      </c>
      <c r="R442" s="508">
        <f>IF( $F442=0,0,((($F442/$E442)*'CRONOGRAMA ACTIVIDADES'!P$177)*($G442/$F442)))</f>
        <v>0</v>
      </c>
      <c r="S442" s="508">
        <f>IF( $F442=0,0,((($F442/$E442)*'CRONOGRAMA ACTIVIDADES'!Q$177)*($G442/$F442)))</f>
        <v>0</v>
      </c>
      <c r="T442" s="511">
        <f>H442+I442+J442+K442+L442+M442+N442+O442+P442+Q442+R442+S442</f>
        <v>0</v>
      </c>
      <c r="U442" s="510">
        <f>IF( $F442=0,0,((($F442/$E442)*'CRONOGRAMA ACTIVIDADES'!R$177)*($G442/$F442)))</f>
        <v>0</v>
      </c>
      <c r="V442" s="508">
        <f>IF( $F442=0,0,((($F442/$E442)*'CRONOGRAMA ACTIVIDADES'!S$177)*($G442/$F442)))</f>
        <v>0</v>
      </c>
      <c r="W442" s="508">
        <f>IF( $F442=0,0,((($F442/$E442)*'CRONOGRAMA ACTIVIDADES'!T$177)*($G442/$F442)))</f>
        <v>0</v>
      </c>
      <c r="X442" s="508">
        <f>IF( $F442=0,0,((($F442/$E442)*'CRONOGRAMA ACTIVIDADES'!U$177)*($G442/$F442)))</f>
        <v>0</v>
      </c>
      <c r="Y442" s="508">
        <f>IF( $F442=0,0,((($F442/$E442)*'CRONOGRAMA ACTIVIDADES'!V$177)*($G442/$F442)))</f>
        <v>0</v>
      </c>
      <c r="Z442" s="508">
        <f>IF( $F442=0,0,((($F442/$E442)*'CRONOGRAMA ACTIVIDADES'!W$177)*($G442/$F442)))</f>
        <v>0</v>
      </c>
      <c r="AA442" s="508">
        <f>IF( $F442=0,0,((($F442/$E442)*'CRONOGRAMA ACTIVIDADES'!X$177)*($G442/$F442)))</f>
        <v>0</v>
      </c>
      <c r="AB442" s="508">
        <f>IF( $F442=0,0,((($F442/$E442)*'CRONOGRAMA ACTIVIDADES'!Y$177)*($G442/$F442)))</f>
        <v>0</v>
      </c>
      <c r="AC442" s="508">
        <f>IF( $F442=0,0,((($F442/$E442)*'CRONOGRAMA ACTIVIDADES'!Z$177)*($G442/$F442)))</f>
        <v>0</v>
      </c>
      <c r="AD442" s="508">
        <f>IF( $F442=0,0,((($F442/$E442)*'CRONOGRAMA ACTIVIDADES'!AA$177)*($G442/$F442)))</f>
        <v>0</v>
      </c>
      <c r="AE442" s="508">
        <f>IF( $F442=0,0,((($F442/$E442)*'CRONOGRAMA ACTIVIDADES'!AB$177)*($G442/$F442)))</f>
        <v>0</v>
      </c>
      <c r="AF442" s="508">
        <f>IF( $F442=0,0,((($F442/$E442)*'CRONOGRAMA ACTIVIDADES'!AC$177)*($G442/$F442)))</f>
        <v>0</v>
      </c>
      <c r="AG442" s="511">
        <f>U442+V442+W442+X442+Y442+Z442+AA442+AB442+AC442+AD442+AE442+AF442</f>
        <v>0</v>
      </c>
      <c r="AH442" s="510">
        <f>IF( $F442=0,0,((($F442/$E442)*'CRONOGRAMA ACTIVIDADES'!AD$177)*($G442/$F442)))</f>
        <v>0</v>
      </c>
      <c r="AI442" s="508">
        <f>IF( $F442=0,0,((($F442/$E442)*'CRONOGRAMA ACTIVIDADES'!AE$177)*($G442/$F442)))</f>
        <v>0</v>
      </c>
      <c r="AJ442" s="508">
        <f>IF( $F442=0,0,((($F442/$E442)*'CRONOGRAMA ACTIVIDADES'!AF$177)*($G442/$F442)))</f>
        <v>0</v>
      </c>
      <c r="AK442" s="508">
        <f>IF( $F442=0,0,((($F442/$E442)*'CRONOGRAMA ACTIVIDADES'!AG$177)*($G442/$F442)))</f>
        <v>0</v>
      </c>
      <c r="AL442" s="508">
        <f>IF( $F442=0,0,((($F442/$E442)*'CRONOGRAMA ACTIVIDADES'!AH$177)*($G442/$F442)))</f>
        <v>0</v>
      </c>
      <c r="AM442" s="508">
        <f>IF( $F442=0,0,((($F442/$E442)*'CRONOGRAMA ACTIVIDADES'!AI$177)*($G442/$F442)))</f>
        <v>0</v>
      </c>
      <c r="AN442" s="508">
        <f>IF( $F442=0,0,((($F442/$E442)*'CRONOGRAMA ACTIVIDADES'!AJ$177)*($G442/$F442)))</f>
        <v>0</v>
      </c>
      <c r="AO442" s="508">
        <f>IF( $F442=0,0,((($F442/$E442)*'CRONOGRAMA ACTIVIDADES'!AK$177)*($G442/$F442)))</f>
        <v>0</v>
      </c>
      <c r="AP442" s="508">
        <f>IF( $F442=0,0,((($F442/$E442)*'CRONOGRAMA ACTIVIDADES'!AL$177)*($G442/$F442)))</f>
        <v>0</v>
      </c>
      <c r="AQ442" s="508">
        <f>IF( $F442=0,0,((($F442/$E442)*'CRONOGRAMA ACTIVIDADES'!AM$177)*($G442/$F442)))</f>
        <v>0</v>
      </c>
      <c r="AR442" s="508">
        <f>IF( $F442=0,0,((($F442/$E442)*'CRONOGRAMA ACTIVIDADES'!AN$177)*($G442/$F442)))</f>
        <v>0</v>
      </c>
      <c r="AS442" s="508">
        <f>IF( $F442=0,0,((($F442/$E442)*'CRONOGRAMA ACTIVIDADES'!AO$177)*($G442/$F442)))</f>
        <v>0</v>
      </c>
      <c r="AT442" s="512">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95">+G442-AU442</f>
        <v>0</v>
      </c>
    </row>
    <row r="443" spans="2:48" s="44" customFormat="1" ht="13.5" x14ac:dyDescent="0.25">
      <c r="B443" s="324">
        <f>'FORMATO COSTEO C6'!C87</f>
        <v>6.5</v>
      </c>
      <c r="C443" s="325" t="str">
        <f>'FORMATO COSTEO C6'!D87</f>
        <v>Línea de base y evaluaciones del proyecto</v>
      </c>
      <c r="D443" s="326" t="str">
        <f>+'FORMATO COSTEO C6'!D89</f>
        <v>Documento</v>
      </c>
      <c r="E443" s="471">
        <f>+'FORMATO COSTEO C6'!E89</f>
        <v>0</v>
      </c>
      <c r="F443" s="328">
        <f>+'FORMATO COSTEO C6'!G90</f>
        <v>0</v>
      </c>
      <c r="G443" s="329">
        <f>+'FORMATO COSTEO C6'!H90</f>
        <v>0</v>
      </c>
      <c r="H443" s="513"/>
      <c r="I443" s="412">
        <v>0</v>
      </c>
      <c r="J443" s="412"/>
      <c r="K443" s="412"/>
      <c r="L443" s="412"/>
      <c r="M443" s="412"/>
      <c r="N443" s="412"/>
      <c r="O443" s="412"/>
      <c r="P443" s="412"/>
      <c r="Q443" s="412"/>
      <c r="R443" s="412"/>
      <c r="S443" s="412"/>
      <c r="T443" s="438"/>
      <c r="U443" s="513"/>
      <c r="V443" s="412"/>
      <c r="W443" s="412"/>
      <c r="X443" s="412"/>
      <c r="Y443" s="412"/>
      <c r="Z443" s="412"/>
      <c r="AA443" s="412"/>
      <c r="AB443" s="412"/>
      <c r="AC443" s="412"/>
      <c r="AD443" s="412"/>
      <c r="AE443" s="412"/>
      <c r="AF443" s="412"/>
      <c r="AG443" s="438"/>
      <c r="AH443" s="513"/>
      <c r="AI443" s="412"/>
      <c r="AJ443" s="412"/>
      <c r="AK443" s="412"/>
      <c r="AL443" s="412"/>
      <c r="AM443" s="412"/>
      <c r="AN443" s="412"/>
      <c r="AO443" s="412"/>
      <c r="AP443" s="412"/>
      <c r="AQ443" s="412"/>
      <c r="AR443" s="412"/>
      <c r="AS443" s="412">
        <v>0</v>
      </c>
      <c r="AT443" s="514"/>
      <c r="AU443" s="333">
        <f>+G443</f>
        <v>0</v>
      </c>
      <c r="AV443" s="321">
        <f t="shared" si="195"/>
        <v>0</v>
      </c>
    </row>
    <row r="444" spans="2:48" s="44" customFormat="1" ht="13.5" x14ac:dyDescent="0.25">
      <c r="B444" s="324">
        <f>'FORMATO COSTEO C6'!C91</f>
        <v>6.6</v>
      </c>
      <c r="C444" s="325" t="str">
        <f>'FORMATO COSTEO C6'!D91</f>
        <v>Imprevistos</v>
      </c>
      <c r="D444" s="417" t="str">
        <f>+'FORMATO COSTEO C6'!D93</f>
        <v>Mes</v>
      </c>
      <c r="E444" s="471">
        <f>+'FORMATO COSTEO C6'!E93</f>
        <v>0</v>
      </c>
      <c r="F444" s="328">
        <f>+'FORMATO COSTEO C6'!G94</f>
        <v>0</v>
      </c>
      <c r="G444" s="329">
        <f>+'FORMATO COSTEO C6'!H94</f>
        <v>0</v>
      </c>
      <c r="H444" s="513">
        <f>IF( $F444=0,0,((($F444/$E444)*'CRONOGRAMA ACTIVIDADES'!F$179)*($G444/$F444)))</f>
        <v>0</v>
      </c>
      <c r="I444" s="412">
        <f>IF( $F444=0,0,((($F444/$E444)*'CRONOGRAMA ACTIVIDADES'!G$179)*($G444/$F444)))</f>
        <v>0</v>
      </c>
      <c r="J444" s="412">
        <f>IF( $F444=0,0,((($F444/$E444)*'CRONOGRAMA ACTIVIDADES'!H$179)*($G444/$F444)))</f>
        <v>0</v>
      </c>
      <c r="K444" s="412">
        <f>IF( $F444=0,0,((($F444/$E444)*'CRONOGRAMA ACTIVIDADES'!I$179)*($G444/$F444)))</f>
        <v>0</v>
      </c>
      <c r="L444" s="412">
        <f>IF( $F444=0,0,((($F444/$E444)*'CRONOGRAMA ACTIVIDADES'!J$179)*($G444/$F444)))</f>
        <v>0</v>
      </c>
      <c r="M444" s="412">
        <f>IF( $F444=0,0,((($F444/$E444)*'CRONOGRAMA ACTIVIDADES'!K$179)*($G444/$F444)))</f>
        <v>0</v>
      </c>
      <c r="N444" s="412">
        <f>IF( $F444=0,0,((($F444/$E444)*'CRONOGRAMA ACTIVIDADES'!L$179)*($G444/$F444)))</f>
        <v>0</v>
      </c>
      <c r="O444" s="412">
        <f>IF( $F444=0,0,((($F444/$E444)*'CRONOGRAMA ACTIVIDADES'!M$179)*($G444/$F444)))</f>
        <v>0</v>
      </c>
      <c r="P444" s="412">
        <f>IF( $F444=0,0,((($F444/$E444)*'CRONOGRAMA ACTIVIDADES'!N$179)*($G444/$F444)))</f>
        <v>0</v>
      </c>
      <c r="Q444" s="412">
        <f>IF( $F444=0,0,((($F444/$E444)*'CRONOGRAMA ACTIVIDADES'!O$179)*($G444/$F444)))</f>
        <v>0</v>
      </c>
      <c r="R444" s="412">
        <f>IF( $F444=0,0,((($F444/$E444)*'CRONOGRAMA ACTIVIDADES'!P$179)*($G444/$F444)))</f>
        <v>0</v>
      </c>
      <c r="S444" s="412">
        <f>IF( $F444=0,0,((($F444/$E444)*'CRONOGRAMA ACTIVIDADES'!Q$179)*($G444/$F444)))</f>
        <v>0</v>
      </c>
      <c r="T444" s="438">
        <f>H444+I444+J444+K444+L444+M444+N444+O444+P444+Q444+R444+S444</f>
        <v>0</v>
      </c>
      <c r="U444" s="513">
        <f>IF( $F444=0,0,((($F444/$E444)*'CRONOGRAMA ACTIVIDADES'!R$179)*($G444/$F444)))</f>
        <v>0</v>
      </c>
      <c r="V444" s="412">
        <f>IF( $F444=0,0,((($F444/$E444)*'CRONOGRAMA ACTIVIDADES'!S$179)*($G444/$F444)))</f>
        <v>0</v>
      </c>
      <c r="W444" s="412">
        <f>IF( $F444=0,0,((($F444/$E444)*'CRONOGRAMA ACTIVIDADES'!T$179)*($G444/$F444)))</f>
        <v>0</v>
      </c>
      <c r="X444" s="412">
        <f>IF( $F444=0,0,((($F444/$E444)*'CRONOGRAMA ACTIVIDADES'!U$179)*($G444/$F444)))</f>
        <v>0</v>
      </c>
      <c r="Y444" s="412">
        <f>IF( $F444=0,0,((($F444/$E444)*'CRONOGRAMA ACTIVIDADES'!V$179)*($G444/$F444)))</f>
        <v>0</v>
      </c>
      <c r="Z444" s="412">
        <f>IF( $F444=0,0,((($F444/$E444)*'CRONOGRAMA ACTIVIDADES'!W$179)*($G444/$F444)))</f>
        <v>0</v>
      </c>
      <c r="AA444" s="412">
        <f>IF( $F444=0,0,((($F444/$E444)*'CRONOGRAMA ACTIVIDADES'!X$179)*($G444/$F444)))</f>
        <v>0</v>
      </c>
      <c r="AB444" s="412">
        <f>IF( $F444=0,0,((($F444/$E444)*'CRONOGRAMA ACTIVIDADES'!Y$179)*($G444/$F444)))</f>
        <v>0</v>
      </c>
      <c r="AC444" s="412">
        <f>IF( $F444=0,0,((($F444/$E444)*'CRONOGRAMA ACTIVIDADES'!Z$179)*($G444/$F444)))</f>
        <v>0</v>
      </c>
      <c r="AD444" s="412">
        <f>IF( $F444=0,0,((($F444/$E444)*'CRONOGRAMA ACTIVIDADES'!AA$179)*($G444/$F444)))</f>
        <v>0</v>
      </c>
      <c r="AE444" s="412">
        <f>IF( $F444=0,0,((($F444/$E444)*'CRONOGRAMA ACTIVIDADES'!AB$179)*($G444/$F444)))</f>
        <v>0</v>
      </c>
      <c r="AF444" s="412">
        <f>IF( $F444=0,0,((($F444/$E444)*'CRONOGRAMA ACTIVIDADES'!AC$179)*($G444/$F444)))</f>
        <v>0</v>
      </c>
      <c r="AG444" s="438">
        <f>U444+V444+W444+X444+Y444+Z444+AA444+AB444+AC444+AD444+AE444+AF444</f>
        <v>0</v>
      </c>
      <c r="AH444" s="513">
        <f>IF( $F444=0,0,((($F444/$E444)*'CRONOGRAMA ACTIVIDADES'!AD$179)*($G444/$F444)))</f>
        <v>0</v>
      </c>
      <c r="AI444" s="412">
        <f>IF( $F444=0,0,((($F444/$E444)*'CRONOGRAMA ACTIVIDADES'!AE$179)*($G444/$F444)))</f>
        <v>0</v>
      </c>
      <c r="AJ444" s="412">
        <f>IF( $F444=0,0,((($F444/$E444)*'CRONOGRAMA ACTIVIDADES'!AF$179)*($G444/$F444)))</f>
        <v>0</v>
      </c>
      <c r="AK444" s="412">
        <f>IF( $F444=0,0,((($F444/$E444)*'CRONOGRAMA ACTIVIDADES'!AG$179)*($G444/$F444)))</f>
        <v>0</v>
      </c>
      <c r="AL444" s="412">
        <f>IF( $F444=0,0,((($F444/$E444)*'CRONOGRAMA ACTIVIDADES'!AH$179)*($G444/$F444)))</f>
        <v>0</v>
      </c>
      <c r="AM444" s="412">
        <f>IF( $F444=0,0,((($F444/$E444)*'CRONOGRAMA ACTIVIDADES'!AI$179)*($G444/$F444)))</f>
        <v>0</v>
      </c>
      <c r="AN444" s="412">
        <f>IF( $F444=0,0,((($F444/$E444)*'CRONOGRAMA ACTIVIDADES'!AJ$179)*($G444/$F444)))</f>
        <v>0</v>
      </c>
      <c r="AO444" s="412">
        <f>IF( $F444=0,0,((($F444/$E444)*'CRONOGRAMA ACTIVIDADES'!AK$179)*($G444/$F444)))</f>
        <v>0</v>
      </c>
      <c r="AP444" s="412">
        <f>IF( $F444=0,0,((($F444/$E444)*'CRONOGRAMA ACTIVIDADES'!AL$179)*($G444/$F444)))</f>
        <v>0</v>
      </c>
      <c r="AQ444" s="412">
        <f>IF( $F444=0,0,((($F444/$E444)*'CRONOGRAMA ACTIVIDADES'!AM$179)*($G444/$F444)))</f>
        <v>0</v>
      </c>
      <c r="AR444" s="412">
        <f>IF( $F444=0,0,((($F444/$E444)*'CRONOGRAMA ACTIVIDADES'!AN$179)*($G444/$F444)))</f>
        <v>0</v>
      </c>
      <c r="AS444" s="412">
        <f>IF( $F444=0,0,((($F444/$E444)*'CRONOGRAMA ACTIVIDADES'!AO$179)*($G444/$F444)))</f>
        <v>0</v>
      </c>
      <c r="AT444" s="514">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95"/>
        <v>0</v>
      </c>
    </row>
    <row r="445" spans="2:48" s="44" customFormat="1" ht="13.5" x14ac:dyDescent="0.25">
      <c r="B445" s="324">
        <f>'FORMATO COSTEO C6'!C95</f>
        <v>6.7</v>
      </c>
      <c r="C445" s="325" t="str">
        <f>'FORMATO COSTEO C6'!D95</f>
        <v>Supervisión interna</v>
      </c>
      <c r="D445" s="417" t="str">
        <f>+'FORMATO COSTEO C6'!D97</f>
        <v>Visita</v>
      </c>
      <c r="E445" s="471">
        <f>+'FORMATO COSTEO C6'!E97</f>
        <v>0</v>
      </c>
      <c r="F445" s="328">
        <f>+'FORMATO COSTEO C6'!G98</f>
        <v>0</v>
      </c>
      <c r="G445" s="329">
        <f>+'FORMATO COSTEO C6'!H98</f>
        <v>0</v>
      </c>
      <c r="H445" s="513">
        <f>IF( $F445=0,0,((($F445/$E445)*'CRONOGRAMA ACTIVIDADES'!F$180)*($G445/$F445)))</f>
        <v>0</v>
      </c>
      <c r="I445" s="412">
        <f>IF( $F445=0,0,((($F445/$E445)*'CRONOGRAMA ACTIVIDADES'!G$180)*($G445/$F445)))</f>
        <v>0</v>
      </c>
      <c r="J445" s="412">
        <f>IF( $F445=0,0,((($F445/$E445)*'CRONOGRAMA ACTIVIDADES'!H$180)*($G445/$F445)))</f>
        <v>0</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0</v>
      </c>
      <c r="R445" s="412">
        <f>IF( $F445=0,0,((($F445/$E445)*'CRONOGRAMA ACTIVIDADES'!P$180)*($G445/$F445)))</f>
        <v>0</v>
      </c>
      <c r="S445" s="412">
        <f>IF( $F445=0,0,((($F445/$E445)*'CRONOGRAMA ACTIVIDADES'!Q$180)*($G445/$F445)))</f>
        <v>0</v>
      </c>
      <c r="T445" s="438">
        <f>H445+I445+J445+K445+L445+M445+N445+O445+P445+Q445+R445+S445</f>
        <v>0</v>
      </c>
      <c r="U445" s="513">
        <f>IF( $F445=0,0,((($F445/$E445)*'CRONOGRAMA ACTIVIDADES'!R$180)*($G445/$F445)))</f>
        <v>0</v>
      </c>
      <c r="V445" s="412">
        <f>IF( $F445=0,0,((($F445/$E445)*'CRONOGRAMA ACTIVIDADES'!S$180)*($G445/$F445)))</f>
        <v>0</v>
      </c>
      <c r="W445" s="412">
        <f>IF( $F445=0,0,((($F445/$E445)*'CRONOGRAMA ACTIVIDADES'!T$180)*($G445/$F445)))</f>
        <v>0</v>
      </c>
      <c r="X445" s="412">
        <f>IF( $F445=0,0,((($F445/$E445)*'CRONOGRAMA ACTIVIDADES'!U$180)*($G445/$F445)))</f>
        <v>0</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0</v>
      </c>
      <c r="AE445" s="412">
        <f>IF( $F445=0,0,((($F445/$E445)*'CRONOGRAMA ACTIVIDADES'!AB$180)*($G445/$F445)))</f>
        <v>0</v>
      </c>
      <c r="AF445" s="412">
        <f>IF( $F445=0,0,((($F445/$E445)*'CRONOGRAMA ACTIVIDADES'!AC$180)*($G445/$F445)))</f>
        <v>0</v>
      </c>
      <c r="AG445" s="438">
        <f>U445+V445+W445+X445+Y445+Z445+AA445+AB445+AC445+AD445+AE445+AF445</f>
        <v>0</v>
      </c>
      <c r="AH445" s="513">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0</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0</v>
      </c>
      <c r="AQ445" s="412">
        <f>IF( $F445=0,0,((($F445/$E445)*'CRONOGRAMA ACTIVIDADES'!AM$180)*($G445/$F445)))</f>
        <v>0</v>
      </c>
      <c r="AR445" s="412">
        <f>IF( $F445=0,0,((($F445/$E445)*'CRONOGRAMA ACTIVIDADES'!AN$180)*($G445/$F445)))</f>
        <v>0</v>
      </c>
      <c r="AS445" s="412">
        <f>IF( $F445=0,0,((($F445/$E445)*'CRONOGRAMA ACTIVIDADES'!AO$180)*($G445/$F445)))</f>
        <v>0</v>
      </c>
      <c r="AT445" s="514">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95"/>
        <v>0</v>
      </c>
    </row>
    <row r="446" spans="2:48" s="44" customFormat="1" ht="30" customHeight="1" x14ac:dyDescent="0.25">
      <c r="B446" s="2248" t="s">
        <v>205</v>
      </c>
      <c r="C446" s="2249"/>
      <c r="D446" s="2249"/>
      <c r="E446" s="2249"/>
      <c r="F446" s="418">
        <f t="shared" ref="F446:AD446" si="196">+F442+F443+F444+F445</f>
        <v>0</v>
      </c>
      <c r="G446" s="419">
        <f t="shared" si="196"/>
        <v>0</v>
      </c>
      <c r="H446" s="458">
        <f t="shared" si="196"/>
        <v>0</v>
      </c>
      <c r="I446" s="418">
        <f t="shared" si="196"/>
        <v>0</v>
      </c>
      <c r="J446" s="418">
        <f t="shared" si="196"/>
        <v>0</v>
      </c>
      <c r="K446" s="418">
        <f t="shared" si="196"/>
        <v>0</v>
      </c>
      <c r="L446" s="418">
        <f t="shared" si="196"/>
        <v>0</v>
      </c>
      <c r="M446" s="418">
        <f t="shared" si="196"/>
        <v>0</v>
      </c>
      <c r="N446" s="418">
        <f t="shared" si="196"/>
        <v>0</v>
      </c>
      <c r="O446" s="418">
        <f t="shared" si="196"/>
        <v>0</v>
      </c>
      <c r="P446" s="418">
        <f t="shared" si="196"/>
        <v>0</v>
      </c>
      <c r="Q446" s="418">
        <f t="shared" si="196"/>
        <v>0</v>
      </c>
      <c r="R446" s="418">
        <f t="shared" si="196"/>
        <v>0</v>
      </c>
      <c r="S446" s="418">
        <f t="shared" si="196"/>
        <v>0</v>
      </c>
      <c r="T446" s="419">
        <f>T442+T443+T444+T445</f>
        <v>0</v>
      </c>
      <c r="U446" s="458">
        <f t="shared" si="196"/>
        <v>0</v>
      </c>
      <c r="V446" s="418">
        <f t="shared" si="196"/>
        <v>0</v>
      </c>
      <c r="W446" s="418">
        <f t="shared" si="196"/>
        <v>0</v>
      </c>
      <c r="X446" s="418">
        <f t="shared" si="196"/>
        <v>0</v>
      </c>
      <c r="Y446" s="418">
        <f t="shared" si="196"/>
        <v>0</v>
      </c>
      <c r="Z446" s="418">
        <f t="shared" si="196"/>
        <v>0</v>
      </c>
      <c r="AA446" s="418">
        <f t="shared" si="196"/>
        <v>0</v>
      </c>
      <c r="AB446" s="418">
        <f t="shared" si="196"/>
        <v>0</v>
      </c>
      <c r="AC446" s="418">
        <f t="shared" si="196"/>
        <v>0</v>
      </c>
      <c r="AD446" s="418">
        <f t="shared" si="196"/>
        <v>0</v>
      </c>
      <c r="AE446" s="418">
        <f t="shared" ref="AE446:AS446" si="197">+AE442+AE443+AE444+AE445</f>
        <v>0</v>
      </c>
      <c r="AF446" s="418">
        <f t="shared" si="197"/>
        <v>0</v>
      </c>
      <c r="AG446" s="419">
        <f>AG442+AG443+AG444+AG445</f>
        <v>0</v>
      </c>
      <c r="AH446" s="458">
        <f t="shared" si="197"/>
        <v>0</v>
      </c>
      <c r="AI446" s="418">
        <f t="shared" si="197"/>
        <v>0</v>
      </c>
      <c r="AJ446" s="418">
        <f t="shared" si="197"/>
        <v>0</v>
      </c>
      <c r="AK446" s="418">
        <f t="shared" si="197"/>
        <v>0</v>
      </c>
      <c r="AL446" s="418">
        <f t="shared" si="197"/>
        <v>0</v>
      </c>
      <c r="AM446" s="418">
        <f t="shared" si="197"/>
        <v>0</v>
      </c>
      <c r="AN446" s="418">
        <f t="shared" si="197"/>
        <v>0</v>
      </c>
      <c r="AO446" s="418">
        <f t="shared" si="197"/>
        <v>0</v>
      </c>
      <c r="AP446" s="418">
        <f t="shared" si="197"/>
        <v>0</v>
      </c>
      <c r="AQ446" s="418">
        <f t="shared" si="197"/>
        <v>0</v>
      </c>
      <c r="AR446" s="418">
        <f t="shared" si="197"/>
        <v>0</v>
      </c>
      <c r="AS446" s="418">
        <f t="shared" si="197"/>
        <v>0</v>
      </c>
      <c r="AT446" s="459">
        <f>AT442+AT443+AT444+AT445</f>
        <v>0</v>
      </c>
      <c r="AU446" s="460">
        <f>AU442+AU443+AU444+AU445</f>
        <v>0</v>
      </c>
      <c r="AV446" s="321">
        <f t="shared" si="195"/>
        <v>0</v>
      </c>
    </row>
    <row r="447" spans="2:48" s="44" customFormat="1" ht="30" customHeight="1" thickBot="1" x14ac:dyDescent="0.3">
      <c r="B447" s="2242" t="s">
        <v>206</v>
      </c>
      <c r="C447" s="2243"/>
      <c r="D447" s="2243"/>
      <c r="E447" s="2243"/>
      <c r="F447" s="422">
        <f t="shared" ref="F447:AD447" si="198">+F446+F440</f>
        <v>0</v>
      </c>
      <c r="G447" s="423">
        <f>+G446+G440</f>
        <v>0</v>
      </c>
      <c r="H447" s="461">
        <f t="shared" si="198"/>
        <v>0</v>
      </c>
      <c r="I447" s="422">
        <f t="shared" si="198"/>
        <v>0</v>
      </c>
      <c r="J447" s="422">
        <f t="shared" si="198"/>
        <v>0</v>
      </c>
      <c r="K447" s="422">
        <f t="shared" si="198"/>
        <v>0</v>
      </c>
      <c r="L447" s="422">
        <f t="shared" si="198"/>
        <v>0</v>
      </c>
      <c r="M447" s="422">
        <f t="shared" si="198"/>
        <v>0</v>
      </c>
      <c r="N447" s="422">
        <f t="shared" si="198"/>
        <v>0</v>
      </c>
      <c r="O447" s="422">
        <f t="shared" si="198"/>
        <v>0</v>
      </c>
      <c r="P447" s="422">
        <f t="shared" si="198"/>
        <v>0</v>
      </c>
      <c r="Q447" s="422">
        <f t="shared" si="198"/>
        <v>0</v>
      </c>
      <c r="R447" s="422">
        <f t="shared" si="198"/>
        <v>0</v>
      </c>
      <c r="S447" s="422">
        <f t="shared" si="198"/>
        <v>0</v>
      </c>
      <c r="T447" s="423">
        <f>T446+T440</f>
        <v>0</v>
      </c>
      <c r="U447" s="461">
        <f t="shared" si="198"/>
        <v>0</v>
      </c>
      <c r="V447" s="422">
        <f t="shared" si="198"/>
        <v>0</v>
      </c>
      <c r="W447" s="422">
        <f t="shared" si="198"/>
        <v>0</v>
      </c>
      <c r="X447" s="422">
        <f t="shared" si="198"/>
        <v>0</v>
      </c>
      <c r="Y447" s="422">
        <f t="shared" si="198"/>
        <v>0</v>
      </c>
      <c r="Z447" s="422">
        <f t="shared" si="198"/>
        <v>0</v>
      </c>
      <c r="AA447" s="422">
        <f t="shared" si="198"/>
        <v>0</v>
      </c>
      <c r="AB447" s="422">
        <f t="shared" si="198"/>
        <v>0</v>
      </c>
      <c r="AC447" s="422">
        <f t="shared" si="198"/>
        <v>0</v>
      </c>
      <c r="AD447" s="422">
        <f t="shared" si="198"/>
        <v>0</v>
      </c>
      <c r="AE447" s="422">
        <f t="shared" ref="AE447:AS447" si="199">+AE446+AE440</f>
        <v>0</v>
      </c>
      <c r="AF447" s="422">
        <f t="shared" si="199"/>
        <v>0</v>
      </c>
      <c r="AG447" s="423">
        <f>AG446+AG440</f>
        <v>0</v>
      </c>
      <c r="AH447" s="461">
        <f t="shared" si="199"/>
        <v>0</v>
      </c>
      <c r="AI447" s="422">
        <f t="shared" si="199"/>
        <v>0</v>
      </c>
      <c r="AJ447" s="422">
        <f t="shared" si="199"/>
        <v>0</v>
      </c>
      <c r="AK447" s="422">
        <f t="shared" si="199"/>
        <v>0</v>
      </c>
      <c r="AL447" s="422">
        <f t="shared" si="199"/>
        <v>0</v>
      </c>
      <c r="AM447" s="422">
        <f t="shared" si="199"/>
        <v>0</v>
      </c>
      <c r="AN447" s="422">
        <f t="shared" si="199"/>
        <v>0</v>
      </c>
      <c r="AO447" s="422">
        <f t="shared" si="199"/>
        <v>0</v>
      </c>
      <c r="AP447" s="422">
        <f t="shared" si="199"/>
        <v>0</v>
      </c>
      <c r="AQ447" s="422">
        <f t="shared" si="199"/>
        <v>0</v>
      </c>
      <c r="AR447" s="422">
        <f t="shared" si="199"/>
        <v>0</v>
      </c>
      <c r="AS447" s="422">
        <f t="shared" si="199"/>
        <v>0</v>
      </c>
      <c r="AT447" s="462">
        <f>AT446+AT440</f>
        <v>0</v>
      </c>
      <c r="AU447" s="463">
        <f>AU446+AU440</f>
        <v>0</v>
      </c>
      <c r="AV447" s="321">
        <f t="shared" si="195"/>
        <v>0</v>
      </c>
    </row>
    <row r="448" spans="2:48" s="44" customFormat="1" ht="13.5" x14ac:dyDescent="0.25">
      <c r="B448" s="442"/>
      <c r="C448" s="443"/>
      <c r="D448" s="444"/>
      <c r="E448" s="47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79"/>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G10:G11"/>
    <mergeCell ref="F10:F11"/>
    <mergeCell ref="AU10:AU11"/>
    <mergeCell ref="D10:D11"/>
    <mergeCell ref="B6:C6"/>
    <mergeCell ref="D8:F8"/>
    <mergeCell ref="H10:T10"/>
    <mergeCell ref="U10:AG10"/>
    <mergeCell ref="AH10:AT10"/>
    <mergeCell ref="B4:M4"/>
    <mergeCell ref="B7:C7"/>
    <mergeCell ref="B8:C8"/>
    <mergeCell ref="D6:M6"/>
    <mergeCell ref="D7:M7"/>
    <mergeCell ref="K8:M8"/>
    <mergeCell ref="G8:J8"/>
    <mergeCell ref="B447:E447"/>
    <mergeCell ref="B440:E440"/>
    <mergeCell ref="B10:C11"/>
    <mergeCell ref="B446:E446"/>
    <mergeCell ref="E10:E11"/>
  </mergeCells>
  <phoneticPr fontId="0" type="noConversion"/>
  <conditionalFormatting sqref="AV12:AV447">
    <cfRule type="cellIs" dxfId="7"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X537"/>
  <sheetViews>
    <sheetView showGridLines="0" topLeftCell="A4" zoomScale="90" zoomScaleNormal="90" zoomScaleSheetLayoutView="100" workbookViewId="0">
      <pane xSplit="1" ySplit="8" topLeftCell="B12" activePane="bottomRight" state="frozen"/>
      <selection activeCell="A4" sqref="A4"/>
      <selection pane="topRight" activeCell="B4" sqref="B4"/>
      <selection pane="bottomLeft" activeCell="A12" sqref="A12"/>
      <selection pane="bottomRight" activeCell="AU443" sqref="AU443"/>
    </sheetView>
  </sheetViews>
  <sheetFormatPr baseColWidth="10" defaultColWidth="11.42578125" defaultRowHeight="12.75" outlineLevelRow="1" outlineLevelCol="2" x14ac:dyDescent="0.2"/>
  <cols>
    <col min="1" max="1" width="2.7109375" style="247" customWidth="1"/>
    <col min="2" max="2" width="6.7109375" style="1" customWidth="1"/>
    <col min="3" max="3" width="35.7109375" style="259" customWidth="1"/>
    <col min="4" max="4" width="12.7109375" style="257" customWidth="1" outlineLevel="1"/>
    <col min="5" max="5" width="9.7109375" style="281"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80"/>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5" customHeight="1" x14ac:dyDescent="0.2">
      <c r="B3" s="266"/>
      <c r="C3" s="266"/>
      <c r="D3" s="271"/>
      <c r="E3" s="210"/>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58" t="s">
        <v>781</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36" t="s">
        <v>391</v>
      </c>
      <c r="H8" s="2241"/>
      <c r="I8" s="2241"/>
      <c r="J8" s="2237"/>
      <c r="K8" s="2276">
        <f>+'INFORMACION GENERAL PROYECTO'!H24</f>
        <v>28.931506849315067</v>
      </c>
      <c r="L8" s="2277"/>
      <c r="M8" s="227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2271"/>
      <c r="C9" s="2272"/>
      <c r="D9" s="2272"/>
      <c r="E9" s="2272"/>
      <c r="F9" s="2272"/>
      <c r="G9" s="2272"/>
      <c r="H9" s="2272"/>
      <c r="I9" s="2272"/>
      <c r="J9" s="2272"/>
      <c r="K9" s="2272"/>
      <c r="L9" s="2272"/>
      <c r="M9" s="2272"/>
      <c r="N9" s="2272"/>
      <c r="O9" s="2272"/>
      <c r="P9" s="2272"/>
      <c r="Q9" s="2272"/>
      <c r="R9" s="2272"/>
      <c r="S9" s="2272"/>
      <c r="T9" s="2272"/>
      <c r="U9" s="2272"/>
      <c r="V9" s="2272"/>
      <c r="W9" s="2272"/>
      <c r="X9" s="2272"/>
      <c r="Y9" s="2272"/>
      <c r="Z9" s="2272"/>
      <c r="AA9" s="2272"/>
      <c r="AB9" s="2272"/>
      <c r="AC9" s="2272"/>
      <c r="AD9" s="2272"/>
      <c r="AE9" s="2272"/>
      <c r="AF9" s="2272"/>
      <c r="AG9" s="2272"/>
      <c r="AH9" s="2272"/>
      <c r="AI9" s="2272"/>
      <c r="AJ9" s="2272"/>
      <c r="AK9" s="2272"/>
      <c r="AL9" s="2272"/>
      <c r="AM9" s="2272"/>
      <c r="AN9" s="2272"/>
      <c r="AO9" s="2272"/>
      <c r="AP9" s="2272"/>
      <c r="AQ9" s="2272"/>
      <c r="AR9" s="2272"/>
      <c r="AS9" s="2272"/>
      <c r="AT9" s="2272"/>
      <c r="AU9" s="2273"/>
      <c r="AV9" s="429"/>
    </row>
    <row r="10" spans="2:49" s="305" customFormat="1" ht="15" customHeight="1" x14ac:dyDescent="0.15">
      <c r="B10" s="2222" t="s">
        <v>290</v>
      </c>
      <c r="C10" s="2246"/>
      <c r="D10" s="2155" t="s">
        <v>406</v>
      </c>
      <c r="E10" s="2155" t="s">
        <v>407</v>
      </c>
      <c r="F10" s="2155" t="s">
        <v>294</v>
      </c>
      <c r="G10" s="2274" t="e">
        <f>+'INFORMACION GENERAL PROYECTO'!#REF!</f>
        <v>#REF!</v>
      </c>
      <c r="H10" s="2282" t="s">
        <v>53</v>
      </c>
      <c r="I10" s="2280"/>
      <c r="J10" s="2280"/>
      <c r="K10" s="2280"/>
      <c r="L10" s="2280"/>
      <c r="M10" s="2280"/>
      <c r="N10" s="2280"/>
      <c r="O10" s="2280"/>
      <c r="P10" s="2280"/>
      <c r="Q10" s="2280"/>
      <c r="R10" s="2280"/>
      <c r="S10" s="2280"/>
      <c r="T10" s="2281"/>
      <c r="U10" s="2282" t="s">
        <v>54</v>
      </c>
      <c r="V10" s="2280"/>
      <c r="W10" s="2280"/>
      <c r="X10" s="2280"/>
      <c r="Y10" s="2280"/>
      <c r="Z10" s="2280"/>
      <c r="AA10" s="2280"/>
      <c r="AB10" s="2280"/>
      <c r="AC10" s="2280"/>
      <c r="AD10" s="2280"/>
      <c r="AE10" s="2280"/>
      <c r="AF10" s="2280"/>
      <c r="AG10" s="2283"/>
      <c r="AH10" s="2279" t="s">
        <v>55</v>
      </c>
      <c r="AI10" s="2280"/>
      <c r="AJ10" s="2280"/>
      <c r="AK10" s="2280"/>
      <c r="AL10" s="2280"/>
      <c r="AM10" s="2280"/>
      <c r="AN10" s="2280"/>
      <c r="AO10" s="2280"/>
      <c r="AP10" s="2280"/>
      <c r="AQ10" s="2280"/>
      <c r="AR10" s="2280"/>
      <c r="AS10" s="2280"/>
      <c r="AT10" s="2281"/>
      <c r="AU10" s="2269" t="s">
        <v>46</v>
      </c>
    </row>
    <row r="11" spans="2:49" s="305" customFormat="1" ht="15" customHeight="1" thickBot="1" x14ac:dyDescent="0.2">
      <c r="B11" s="2224"/>
      <c r="C11" s="2247"/>
      <c r="D11" s="2156"/>
      <c r="E11" s="2156"/>
      <c r="F11" s="2156"/>
      <c r="G11" s="2275" t="str">
        <f>+'INFORMACION GENERAL PROYECTO'!B11</f>
        <v>APORTE FONDOEMPLEO</v>
      </c>
      <c r="H11" s="309">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9">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10" t="s">
        <v>769</v>
      </c>
      <c r="AH11" s="306">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70"/>
    </row>
    <row r="12" spans="2:49" s="323" customFormat="1" ht="30" customHeight="1" x14ac:dyDescent="0.25">
      <c r="B12" s="311">
        <f>'FORMATO COSTEO C1'!$C$13</f>
        <v>1</v>
      </c>
      <c r="C12" s="312">
        <f>'FORMATO COSTEO C1'!D$13</f>
        <v>0</v>
      </c>
      <c r="D12" s="313"/>
      <c r="E12" s="481"/>
      <c r="F12" s="315">
        <f>+F13+F44+F75</f>
        <v>0</v>
      </c>
      <c r="G12" s="318">
        <f>+G13+G44+G75</f>
        <v>0</v>
      </c>
      <c r="H12" s="319">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482"/>
      <c r="F13" s="328">
        <f>+F14+F20+F26+F32+F38</f>
        <v>0</v>
      </c>
      <c r="G13" s="331">
        <f t="shared" ref="G13:P13" si="2">+G14+G20+G26+G32+G38</f>
        <v>0</v>
      </c>
      <c r="H13" s="332">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480" t="str">
        <f>+'FORMATO COSTEO C1'!$D$15</f>
        <v>Unidad medida</v>
      </c>
      <c r="E14" s="483">
        <f>+'FORMATO COSTEO C1'!$E$15</f>
        <v>0</v>
      </c>
      <c r="F14" s="339">
        <f>SUM(F15:F19)</f>
        <v>0</v>
      </c>
      <c r="G14" s="342">
        <f t="shared" ref="G14:P14" si="4">SUM(G15:G19)</f>
        <v>0</v>
      </c>
      <c r="H14" s="343">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500"/>
      <c r="F15" s="349">
        <f>+'FORMATO COSTEO C1'!G17</f>
        <v>0</v>
      </c>
      <c r="G15" s="352">
        <f>+'FORMATO COSTEO C1'!I17</f>
        <v>0</v>
      </c>
      <c r="H15" s="498">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500"/>
      <c r="F16" s="349">
        <f>+'FORMATO COSTEO C1'!G23</f>
        <v>0</v>
      </c>
      <c r="G16" s="352">
        <f>+'FORMATO COSTEO C1'!I23</f>
        <v>0</v>
      </c>
      <c r="H16" s="353">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500"/>
      <c r="F17" s="349">
        <f>+'FORMATO COSTEO C1'!G29</f>
        <v>0</v>
      </c>
      <c r="G17" s="352">
        <f>+'FORMATO COSTEO C1'!I29</f>
        <v>0</v>
      </c>
      <c r="H17" s="353">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500"/>
      <c r="F18" s="349">
        <f>+'FORMATO COSTEO C1'!G35</f>
        <v>0</v>
      </c>
      <c r="G18" s="352">
        <f>+'FORMATO COSTEO C1'!I35</f>
        <v>0</v>
      </c>
      <c r="H18" s="353">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500"/>
      <c r="F19" s="349">
        <f>+'FORMATO COSTEO C1'!G41</f>
        <v>0</v>
      </c>
      <c r="G19" s="352">
        <f>+'FORMATO COSTEO C1'!I41</f>
        <v>0</v>
      </c>
      <c r="H19" s="353">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63" t="str">
        <f>+'FORMATO COSTEO C1'!D$47</f>
        <v>Unidad medida</v>
      </c>
      <c r="E20" s="484">
        <f>+'FORMATO COSTEO C1'!E$47</f>
        <v>0</v>
      </c>
      <c r="F20" s="339">
        <f>SUM(F21:F25)</f>
        <v>0</v>
      </c>
      <c r="G20" s="342">
        <f t="shared" ref="G20:P20" si="6">SUM(G21:G25)</f>
        <v>0</v>
      </c>
      <c r="H20" s="343">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501"/>
      <c r="F21" s="349">
        <f>+'FORMATO COSTEO C1'!G49</f>
        <v>0</v>
      </c>
      <c r="G21" s="352">
        <f>+'FORMATO COSTEO C1'!I49</f>
        <v>0</v>
      </c>
      <c r="H21" s="498">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501"/>
      <c r="F22" s="349">
        <f>+'FORMATO COSTEO C1'!G55</f>
        <v>0</v>
      </c>
      <c r="G22" s="352">
        <f>+'FORMATO COSTEO C1'!I55</f>
        <v>0</v>
      </c>
      <c r="H22" s="353">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501"/>
      <c r="F23" s="349">
        <f>+'FORMATO COSTEO C1'!G61</f>
        <v>0</v>
      </c>
      <c r="G23" s="352">
        <f>+'FORMATO COSTEO C1'!I61</f>
        <v>0</v>
      </c>
      <c r="H23" s="353">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501"/>
      <c r="F24" s="349">
        <f>+'FORMATO COSTEO C1'!G67</f>
        <v>0</v>
      </c>
      <c r="G24" s="352">
        <f>+'FORMATO COSTEO C1'!I67</f>
        <v>0</v>
      </c>
      <c r="H24" s="353">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501"/>
      <c r="F25" s="349">
        <f>+'FORMATO COSTEO C1'!G73</f>
        <v>0</v>
      </c>
      <c r="G25" s="352">
        <f>+'FORMATO COSTEO C1'!I73</f>
        <v>0</v>
      </c>
      <c r="H25" s="353">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480" t="str">
        <f>+'FORMATO COSTEO C1'!D$79</f>
        <v>Unidad medida</v>
      </c>
      <c r="E26" s="483">
        <f>+'FORMATO COSTEO C1'!E$79</f>
        <v>0</v>
      </c>
      <c r="F26" s="339">
        <f>SUM(F27:F31)</f>
        <v>0</v>
      </c>
      <c r="G26" s="342">
        <f t="shared" ref="G26:P26" si="8">SUM(G27:G31)</f>
        <v>0</v>
      </c>
      <c r="H26" s="343">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501"/>
      <c r="F27" s="349">
        <f>+'FORMATO COSTEO C1'!G81</f>
        <v>0</v>
      </c>
      <c r="G27" s="352">
        <f>+'FORMATO COSTEO C1'!I81</f>
        <v>0</v>
      </c>
      <c r="H27" s="498">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501"/>
      <c r="F28" s="349">
        <f>+'FORMATO COSTEO C1'!G87</f>
        <v>0</v>
      </c>
      <c r="G28" s="352">
        <f>+'FORMATO COSTEO C1'!I87</f>
        <v>0</v>
      </c>
      <c r="H28" s="353">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501"/>
      <c r="F29" s="349">
        <f>+'FORMATO COSTEO C1'!G93</f>
        <v>0</v>
      </c>
      <c r="G29" s="352">
        <f>+'FORMATO COSTEO C1'!I93</f>
        <v>0</v>
      </c>
      <c r="H29" s="353">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501"/>
      <c r="F30" s="349">
        <f>+'FORMATO COSTEO C1'!G99</f>
        <v>0</v>
      </c>
      <c r="G30" s="352">
        <f>+'FORMATO COSTEO C1'!I99</f>
        <v>0</v>
      </c>
      <c r="H30" s="353">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501"/>
      <c r="F31" s="349">
        <f>+'FORMATO COSTEO C1'!G105</f>
        <v>0</v>
      </c>
      <c r="G31" s="352">
        <f>+'FORMATO COSTEO C1'!I105</f>
        <v>0</v>
      </c>
      <c r="H31" s="353">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480" t="str">
        <f>+'FORMATO COSTEO C1'!D$111</f>
        <v>Unidad medida</v>
      </c>
      <c r="E32" s="483">
        <f>+'FORMATO COSTEO C1'!E$111</f>
        <v>0</v>
      </c>
      <c r="F32" s="339">
        <f>SUM(F33:F37)</f>
        <v>0</v>
      </c>
      <c r="G32" s="342">
        <f t="shared" ref="G32:P32" si="10">SUM(G33:G37)</f>
        <v>0</v>
      </c>
      <c r="H32" s="343">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501"/>
      <c r="F33" s="349">
        <f>+'FORMATO COSTEO C1'!G113</f>
        <v>0</v>
      </c>
      <c r="G33" s="352">
        <f>+'FORMATO COSTEO C1'!I113</f>
        <v>0</v>
      </c>
      <c r="H33" s="498">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501"/>
      <c r="F34" s="349">
        <f>+'FORMATO COSTEO C1'!G119</f>
        <v>0</v>
      </c>
      <c r="G34" s="352">
        <f>+'FORMATO COSTEO C1'!I119</f>
        <v>0</v>
      </c>
      <c r="H34" s="353">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501"/>
      <c r="F35" s="349">
        <f>+'FORMATO COSTEO C1'!G125</f>
        <v>0</v>
      </c>
      <c r="G35" s="352">
        <f>+'FORMATO COSTEO C1'!I125</f>
        <v>0</v>
      </c>
      <c r="H35" s="353">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501"/>
      <c r="F36" s="349">
        <f>+'FORMATO COSTEO C1'!G131</f>
        <v>0</v>
      </c>
      <c r="G36" s="352">
        <f>+'FORMATO COSTEO C1'!I131</f>
        <v>0</v>
      </c>
      <c r="H36" s="353">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501"/>
      <c r="F37" s="349">
        <f>+'FORMATO COSTEO C1'!G137</f>
        <v>0</v>
      </c>
      <c r="G37" s="352">
        <f>+'FORMATO COSTEO C1'!I137</f>
        <v>0</v>
      </c>
      <c r="H37" s="353">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83">
        <f>+'FORMATO COSTEO C1'!E$143</f>
        <v>0</v>
      </c>
      <c r="F38" s="339">
        <f>SUM(F39:F43)</f>
        <v>0</v>
      </c>
      <c r="G38" s="342">
        <f t="shared" ref="G38:P38" si="12">SUM(G39:G43)</f>
        <v>0</v>
      </c>
      <c r="H38" s="343">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501"/>
      <c r="F39" s="349">
        <f>+'FORMATO COSTEO C1'!G145</f>
        <v>0</v>
      </c>
      <c r="G39" s="352">
        <f>+'FORMATO COSTEO C1'!I145</f>
        <v>0</v>
      </c>
      <c r="H39" s="498">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501"/>
      <c r="F40" s="349">
        <f>+'FORMATO COSTEO C1'!G151</f>
        <v>0</v>
      </c>
      <c r="G40" s="352">
        <f>+'FORMATO COSTEO C1'!I151</f>
        <v>0</v>
      </c>
      <c r="H40" s="353">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501"/>
      <c r="F41" s="349">
        <f>+'FORMATO COSTEO C1'!G157</f>
        <v>0</v>
      </c>
      <c r="G41" s="352">
        <f>+'FORMATO COSTEO C1'!I157</f>
        <v>0</v>
      </c>
      <c r="H41" s="353">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501"/>
      <c r="F42" s="349">
        <f>+'FORMATO COSTEO C1'!G163</f>
        <v>0</v>
      </c>
      <c r="G42" s="352">
        <f>+'FORMATO COSTEO C1'!I163</f>
        <v>0</v>
      </c>
      <c r="H42" s="353">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501"/>
      <c r="F43" s="349">
        <f>+'FORMATO COSTEO C1'!G169</f>
        <v>0</v>
      </c>
      <c r="G43" s="352">
        <f>+'FORMATO COSTEO C1'!I169</f>
        <v>0</v>
      </c>
      <c r="H43" s="353">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482"/>
      <c r="F44" s="328">
        <f>+F45+F51+F57+F63+F69</f>
        <v>0</v>
      </c>
      <c r="G44" s="331">
        <f t="shared" ref="G44:P44" si="14">+G45+G51+G57+G63+G69</f>
        <v>0</v>
      </c>
      <c r="H44" s="332">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83">
        <f>+'FORMATO COSTEO C1'!E$177</f>
        <v>0</v>
      </c>
      <c r="F45" s="339">
        <f>SUM(F46:F50)</f>
        <v>0</v>
      </c>
      <c r="G45" s="342">
        <f t="shared" ref="G45:AU45" si="16">SUM(G46:G50)</f>
        <v>0</v>
      </c>
      <c r="H45" s="343">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500"/>
      <c r="F46" s="349">
        <f>+'FORMATO COSTEO C1'!G179</f>
        <v>0</v>
      </c>
      <c r="G46" s="352">
        <f>+'FORMATO COSTEO C1'!I179</f>
        <v>0</v>
      </c>
      <c r="H46" s="498">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500"/>
      <c r="F47" s="349">
        <f>+'FORMATO COSTEO C1'!G185</f>
        <v>0</v>
      </c>
      <c r="G47" s="352">
        <f>+'FORMATO COSTEO C1'!I185</f>
        <v>0</v>
      </c>
      <c r="H47" s="353">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500"/>
      <c r="F48" s="349">
        <f>+'FORMATO COSTEO C1'!G191</f>
        <v>0</v>
      </c>
      <c r="G48" s="352">
        <f>+'FORMATO COSTEO C1'!I191</f>
        <v>0</v>
      </c>
      <c r="H48" s="353">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500"/>
      <c r="F49" s="349">
        <f>+'FORMATO COSTEO C1'!G197</f>
        <v>0</v>
      </c>
      <c r="G49" s="352">
        <f>+'FORMATO COSTEO C1'!I197</f>
        <v>0</v>
      </c>
      <c r="H49" s="353">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500"/>
      <c r="F50" s="349">
        <f>+'FORMATO COSTEO C1'!G203</f>
        <v>0</v>
      </c>
      <c r="G50" s="352">
        <f>+'FORMATO COSTEO C1'!I203</f>
        <v>0</v>
      </c>
      <c r="H50" s="353">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83">
        <f>+'FORMATO COSTEO C1'!E$209</f>
        <v>0</v>
      </c>
      <c r="F51" s="339">
        <f>SUM(F52:F56)</f>
        <v>0</v>
      </c>
      <c r="G51" s="342">
        <f t="shared" ref="G51:AS51" si="17">SUM(G52:G56)</f>
        <v>0</v>
      </c>
      <c r="H51" s="343">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501"/>
      <c r="F52" s="349">
        <f>+'FORMATO COSTEO C1'!G211</f>
        <v>0</v>
      </c>
      <c r="G52" s="352">
        <f>+'FORMATO COSTEO C1'!I211</f>
        <v>0</v>
      </c>
      <c r="H52" s="498">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501"/>
      <c r="F53" s="349">
        <f>+'FORMATO COSTEO C1'!G217</f>
        <v>0</v>
      </c>
      <c r="G53" s="352">
        <f>+'FORMATO COSTEO C1'!I217</f>
        <v>0</v>
      </c>
      <c r="H53" s="353">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501"/>
      <c r="F54" s="349">
        <f>+'FORMATO COSTEO C1'!G223</f>
        <v>0</v>
      </c>
      <c r="G54" s="352">
        <f>+'FORMATO COSTEO C1'!I223</f>
        <v>0</v>
      </c>
      <c r="H54" s="353">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501"/>
      <c r="F55" s="349">
        <f>+'FORMATO COSTEO C1'!G229</f>
        <v>0</v>
      </c>
      <c r="G55" s="352">
        <f>+'FORMATO COSTEO C1'!I229</f>
        <v>0</v>
      </c>
      <c r="H55" s="353">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501"/>
      <c r="F56" s="349">
        <f>+'FORMATO COSTEO C1'!G235</f>
        <v>0</v>
      </c>
      <c r="G56" s="352">
        <f>+'FORMATO COSTEO C1'!I235</f>
        <v>0</v>
      </c>
      <c r="H56" s="353">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83">
        <f>+'FORMATO COSTEO C1'!E$241</f>
        <v>0</v>
      </c>
      <c r="F57" s="339">
        <f>SUM(F58:F62)</f>
        <v>0</v>
      </c>
      <c r="G57" s="342">
        <f t="shared" ref="G57:AS57" si="18">SUM(G58:G62)</f>
        <v>0</v>
      </c>
      <c r="H57" s="343">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501"/>
      <c r="F58" s="349">
        <f>+'FORMATO COSTEO C1'!G243</f>
        <v>0</v>
      </c>
      <c r="G58" s="352">
        <f>+'FORMATO COSTEO C1'!I243</f>
        <v>0</v>
      </c>
      <c r="H58" s="498">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501"/>
      <c r="F59" s="349">
        <f>+'FORMATO COSTEO C1'!G249</f>
        <v>0</v>
      </c>
      <c r="G59" s="352">
        <f>+'FORMATO COSTEO C1'!I249</f>
        <v>0</v>
      </c>
      <c r="H59" s="353">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501"/>
      <c r="F60" s="349">
        <f>+'FORMATO COSTEO C1'!G255</f>
        <v>0</v>
      </c>
      <c r="G60" s="352">
        <f>+'FORMATO COSTEO C1'!I255</f>
        <v>0</v>
      </c>
      <c r="H60" s="353">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501"/>
      <c r="F61" s="349">
        <f>+'FORMATO COSTEO C1'!G261</f>
        <v>0</v>
      </c>
      <c r="G61" s="352">
        <f>+'FORMATO COSTEO C1'!I261</f>
        <v>0</v>
      </c>
      <c r="H61" s="353">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501"/>
      <c r="F62" s="349">
        <f>+'FORMATO COSTEO C1'!G267</f>
        <v>0</v>
      </c>
      <c r="G62" s="352">
        <f>+'FORMATO COSTEO C1'!I267</f>
        <v>0</v>
      </c>
      <c r="H62" s="353">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83">
        <f>+'FORMATO COSTEO C1'!E$273</f>
        <v>0</v>
      </c>
      <c r="F63" s="339">
        <f>SUM(F64:F68)</f>
        <v>0</v>
      </c>
      <c r="G63" s="342">
        <f t="shared" ref="G63:AS63" si="19">SUM(G64:G68)</f>
        <v>0</v>
      </c>
      <c r="H63" s="343">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501"/>
      <c r="F64" s="349">
        <f>+'FORMATO COSTEO C1'!G275</f>
        <v>0</v>
      </c>
      <c r="G64" s="352">
        <f>+'FORMATO COSTEO C1'!I275</f>
        <v>0</v>
      </c>
      <c r="H64" s="498">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501"/>
      <c r="F65" s="349">
        <f>+'FORMATO COSTEO C1'!G281</f>
        <v>0</v>
      </c>
      <c r="G65" s="352">
        <f>+'FORMATO COSTEO C1'!I281</f>
        <v>0</v>
      </c>
      <c r="H65" s="353">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501"/>
      <c r="F66" s="349">
        <f>+'FORMATO COSTEO C1'!G287</f>
        <v>0</v>
      </c>
      <c r="G66" s="352">
        <f>+'FORMATO COSTEO C1'!I287</f>
        <v>0</v>
      </c>
      <c r="H66" s="353">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501"/>
      <c r="F67" s="349">
        <f>+'FORMATO COSTEO C1'!G293</f>
        <v>0</v>
      </c>
      <c r="G67" s="352">
        <f>+'FORMATO COSTEO C1'!I293</f>
        <v>0</v>
      </c>
      <c r="H67" s="353">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501"/>
      <c r="F68" s="349">
        <f>+'FORMATO COSTEO C1'!G299</f>
        <v>0</v>
      </c>
      <c r="G68" s="352">
        <f>+'FORMATO COSTEO C1'!I299</f>
        <v>0</v>
      </c>
      <c r="H68" s="353">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83">
        <f>+'FORMATO COSTEO C1'!E$305</f>
        <v>0</v>
      </c>
      <c r="F69" s="339">
        <f>SUM(F70:F74)</f>
        <v>0</v>
      </c>
      <c r="G69" s="342">
        <f t="shared" ref="G69:AS69" si="20">SUM(G70:G74)</f>
        <v>0</v>
      </c>
      <c r="H69" s="343">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501"/>
      <c r="F70" s="349">
        <f>+'FORMATO COSTEO C1'!G307</f>
        <v>0</v>
      </c>
      <c r="G70" s="352">
        <f>+'FORMATO COSTEO C1'!I307</f>
        <v>0</v>
      </c>
      <c r="H70" s="498">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501"/>
      <c r="F71" s="349">
        <f>+'FORMATO COSTEO C1'!G313</f>
        <v>0</v>
      </c>
      <c r="G71" s="352">
        <f>+'FORMATO COSTEO C1'!I313</f>
        <v>0</v>
      </c>
      <c r="H71" s="353">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501"/>
      <c r="F72" s="349">
        <f>+'FORMATO COSTEO C1'!G319</f>
        <v>0</v>
      </c>
      <c r="G72" s="352">
        <f>+'FORMATO COSTEO C1'!I319</f>
        <v>0</v>
      </c>
      <c r="H72" s="353">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501"/>
      <c r="F73" s="349">
        <f>+'FORMATO COSTEO C1'!G325</f>
        <v>0</v>
      </c>
      <c r="G73" s="352">
        <f>+'FORMATO COSTEO C1'!I325</f>
        <v>0</v>
      </c>
      <c r="H73" s="353">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501"/>
      <c r="F74" s="349">
        <f>+'FORMATO COSTEO C1'!G331</f>
        <v>0</v>
      </c>
      <c r="G74" s="352">
        <f>+'FORMATO COSTEO C1'!I331</f>
        <v>0</v>
      </c>
      <c r="H74" s="353">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82"/>
      <c r="F75" s="328">
        <f>+F76+F82+F88+F94+F100</f>
        <v>0</v>
      </c>
      <c r="G75" s="331">
        <f t="shared" ref="G75:P75" si="21">+G76+G82+G88+G94+G100</f>
        <v>0</v>
      </c>
      <c r="H75" s="332">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480" t="str">
        <f>+'FORMATO COSTEO C1'!D$339</f>
        <v>Unidad medida</v>
      </c>
      <c r="E76" s="483">
        <f>+'FORMATO COSTEO C1'!E$339</f>
        <v>0</v>
      </c>
      <c r="F76" s="339">
        <f>SUM(F77:F81)</f>
        <v>0</v>
      </c>
      <c r="G76" s="342">
        <f t="shared" ref="G76:AU76" si="23">SUM(G77:G81)</f>
        <v>0</v>
      </c>
      <c r="H76" s="343">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500"/>
      <c r="F77" s="349">
        <f>+'FORMATO COSTEO C1'!G341</f>
        <v>0</v>
      </c>
      <c r="G77" s="352">
        <f>+'FORMATO COSTEO C1'!I341</f>
        <v>0</v>
      </c>
      <c r="H77" s="498">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500"/>
      <c r="F78" s="349">
        <f>+'FORMATO COSTEO C1'!G347</f>
        <v>0</v>
      </c>
      <c r="G78" s="352">
        <f>+'FORMATO COSTEO C1'!I347</f>
        <v>0</v>
      </c>
      <c r="H78" s="353">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500"/>
      <c r="F79" s="349">
        <f>+'FORMATO COSTEO C1'!G353</f>
        <v>0</v>
      </c>
      <c r="G79" s="352">
        <f>+'FORMATO COSTEO C1'!I353</f>
        <v>0</v>
      </c>
      <c r="H79" s="353">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500"/>
      <c r="F80" s="349">
        <f>+'FORMATO COSTEO C1'!G359</f>
        <v>0</v>
      </c>
      <c r="G80" s="352">
        <f>+'FORMATO COSTEO C1'!I359</f>
        <v>0</v>
      </c>
      <c r="H80" s="353">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500"/>
      <c r="F81" s="349">
        <f>+'FORMATO COSTEO C1'!G365</f>
        <v>0</v>
      </c>
      <c r="G81" s="352">
        <f>+'FORMATO COSTEO C1'!I365</f>
        <v>0</v>
      </c>
      <c r="H81" s="353">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480" t="str">
        <f>+'FORMATO COSTEO C1'!D$371</f>
        <v>Unidad medida</v>
      </c>
      <c r="E82" s="483">
        <f>+'FORMATO COSTEO C1'!E$371</f>
        <v>0</v>
      </c>
      <c r="F82" s="339">
        <f>SUM(F83:F87)</f>
        <v>0</v>
      </c>
      <c r="G82" s="342">
        <f t="shared" ref="G82:AS82" si="25">SUM(G83:G87)</f>
        <v>0</v>
      </c>
      <c r="H82" s="343">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501"/>
      <c r="F83" s="349">
        <f>+'FORMATO COSTEO C1'!G373</f>
        <v>0</v>
      </c>
      <c r="G83" s="352">
        <f>+'FORMATO COSTEO C1'!I373</f>
        <v>0</v>
      </c>
      <c r="H83" s="498">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501"/>
      <c r="F84" s="349">
        <f>+'FORMATO COSTEO C1'!G379</f>
        <v>0</v>
      </c>
      <c r="G84" s="352">
        <f>+'FORMATO COSTEO C1'!I379</f>
        <v>0</v>
      </c>
      <c r="H84" s="353">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501"/>
      <c r="F85" s="349">
        <f>+'FORMATO COSTEO C1'!G385</f>
        <v>0</v>
      </c>
      <c r="G85" s="352">
        <f>+'FORMATO COSTEO C1'!I385</f>
        <v>0</v>
      </c>
      <c r="H85" s="353">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501"/>
      <c r="F86" s="349">
        <f>+'FORMATO COSTEO C1'!G391</f>
        <v>0</v>
      </c>
      <c r="G86" s="352">
        <f>+'FORMATO COSTEO C1'!I391</f>
        <v>0</v>
      </c>
      <c r="H86" s="353">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501"/>
      <c r="F87" s="349">
        <f>+'FORMATO COSTEO C1'!G397</f>
        <v>0</v>
      </c>
      <c r="G87" s="352">
        <f>+'FORMATO COSTEO C1'!I397</f>
        <v>0</v>
      </c>
      <c r="H87" s="353">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480" t="str">
        <f>+'FORMATO COSTEO C1'!D$403</f>
        <v>Unidad medida</v>
      </c>
      <c r="E88" s="483">
        <f>+'FORMATO COSTEO C1'!E$403</f>
        <v>0</v>
      </c>
      <c r="F88" s="339">
        <f>SUM(F89:F93)</f>
        <v>0</v>
      </c>
      <c r="G88" s="342">
        <f t="shared" ref="G88:AS88" si="26">SUM(G89:G93)</f>
        <v>0</v>
      </c>
      <c r="H88" s="343">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501"/>
      <c r="F89" s="349">
        <f>+'FORMATO COSTEO C1'!G405</f>
        <v>0</v>
      </c>
      <c r="G89" s="352">
        <f>+'FORMATO COSTEO C1'!I405</f>
        <v>0</v>
      </c>
      <c r="H89" s="498">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501"/>
      <c r="F90" s="349">
        <f>+'FORMATO COSTEO C1'!G411</f>
        <v>0</v>
      </c>
      <c r="G90" s="352">
        <f>+'FORMATO COSTEO C1'!I411</f>
        <v>0</v>
      </c>
      <c r="H90" s="353">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501"/>
      <c r="F91" s="349">
        <f>+'FORMATO COSTEO C1'!G417</f>
        <v>0</v>
      </c>
      <c r="G91" s="352">
        <f>+'FORMATO COSTEO C1'!I417</f>
        <v>0</v>
      </c>
      <c r="H91" s="353">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501"/>
      <c r="F92" s="349">
        <f>+'FORMATO COSTEO C1'!G423</f>
        <v>0</v>
      </c>
      <c r="G92" s="352">
        <f>+'FORMATO COSTEO C1'!I423</f>
        <v>0</v>
      </c>
      <c r="H92" s="353">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501"/>
      <c r="F93" s="349">
        <f>+'FORMATO COSTEO C1'!G429</f>
        <v>0</v>
      </c>
      <c r="G93" s="352">
        <f>+'FORMATO COSTEO C1'!I429</f>
        <v>0</v>
      </c>
      <c r="H93" s="353">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480" t="str">
        <f>+'FORMATO COSTEO C1'!D$435</f>
        <v>Unidad medida</v>
      </c>
      <c r="E94" s="483">
        <f>+'FORMATO COSTEO C1'!E$435</f>
        <v>0</v>
      </c>
      <c r="F94" s="339">
        <f>SUM(F95:F99)</f>
        <v>0</v>
      </c>
      <c r="G94" s="342">
        <f t="shared" ref="G94:AS94" si="27">SUM(G95:G99)</f>
        <v>0</v>
      </c>
      <c r="H94" s="343">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501"/>
      <c r="F95" s="349">
        <f>+'FORMATO COSTEO C1'!G437</f>
        <v>0</v>
      </c>
      <c r="G95" s="352">
        <f>+'FORMATO COSTEO C1'!I437</f>
        <v>0</v>
      </c>
      <c r="H95" s="498">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501"/>
      <c r="F96" s="349">
        <f>+'FORMATO COSTEO C1'!G443</f>
        <v>0</v>
      </c>
      <c r="G96" s="352">
        <f>+'FORMATO COSTEO C1'!I443</f>
        <v>0</v>
      </c>
      <c r="H96" s="353">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501"/>
      <c r="F97" s="349">
        <f>+'FORMATO COSTEO C1'!G449</f>
        <v>0</v>
      </c>
      <c r="G97" s="352">
        <f>+'FORMATO COSTEO C1'!I449</f>
        <v>0</v>
      </c>
      <c r="H97" s="353">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501"/>
      <c r="F98" s="349">
        <f>+'FORMATO COSTEO C1'!G455</f>
        <v>0</v>
      </c>
      <c r="G98" s="352">
        <f>+'FORMATO COSTEO C1'!I455</f>
        <v>0</v>
      </c>
      <c r="H98" s="353">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501"/>
      <c r="F99" s="349">
        <f>+'FORMATO COSTEO C1'!G461</f>
        <v>0</v>
      </c>
      <c r="G99" s="352">
        <f>+'FORMATO COSTEO C1'!I461</f>
        <v>0</v>
      </c>
      <c r="H99" s="353">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480" t="str">
        <f>+'FORMATO COSTEO C1'!D$467</f>
        <v>Unidad medida</v>
      </c>
      <c r="E100" s="483">
        <f>+'FORMATO COSTEO C1'!E$467</f>
        <v>0</v>
      </c>
      <c r="F100" s="339">
        <f>SUM(F101:F105)</f>
        <v>0</v>
      </c>
      <c r="G100" s="342">
        <f t="shared" ref="G100:AS100" si="28">SUM(G101:G105)</f>
        <v>0</v>
      </c>
      <c r="H100" s="343">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501"/>
      <c r="F101" s="349">
        <f>+'FORMATO COSTEO C1'!G469</f>
        <v>0</v>
      </c>
      <c r="G101" s="352">
        <f>+'FORMATO COSTEO C1'!I469</f>
        <v>0</v>
      </c>
      <c r="H101" s="498">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501"/>
      <c r="F102" s="349">
        <f>+'FORMATO COSTEO C1'!G475</f>
        <v>0</v>
      </c>
      <c r="G102" s="352">
        <f>+'FORMATO COSTEO C1'!I475</f>
        <v>0</v>
      </c>
      <c r="H102" s="353">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501"/>
      <c r="F103" s="349">
        <f>+'FORMATO COSTEO C1'!G481</f>
        <v>0</v>
      </c>
      <c r="G103" s="352">
        <f>+'FORMATO COSTEO C1'!I481</f>
        <v>0</v>
      </c>
      <c r="H103" s="353">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501"/>
      <c r="F104" s="349">
        <f>+'FORMATO COSTEO C1'!G487</f>
        <v>0</v>
      </c>
      <c r="G104" s="352">
        <f>+'FORMATO COSTEO C1'!I487</f>
        <v>0</v>
      </c>
      <c r="H104" s="353">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501"/>
      <c r="F105" s="349">
        <f>+'FORMATO COSTEO C1'!G493</f>
        <v>0</v>
      </c>
      <c r="G105" s="352">
        <f>+'FORMATO COSTEO C1'!I493</f>
        <v>0</v>
      </c>
      <c r="H105" s="353">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f>+'FORMATO COSTEO C2'!D13</f>
        <v>0</v>
      </c>
      <c r="D106" s="313"/>
      <c r="E106" s="481"/>
      <c r="F106" s="315">
        <f>+F107+F138+F169</f>
        <v>0</v>
      </c>
      <c r="G106" s="318">
        <f>+G107+G138+G169</f>
        <v>0</v>
      </c>
      <c r="H106" s="319">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482"/>
      <c r="F107" s="328">
        <f t="shared" ref="F107:P107" si="30">+F108+F114+F120+F126+F132</f>
        <v>0</v>
      </c>
      <c r="G107" s="331">
        <f t="shared" si="30"/>
        <v>0</v>
      </c>
      <c r="H107" s="332">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480" t="str">
        <f>+'FORMATO COSTEO C2'!D15</f>
        <v>Unidad medida</v>
      </c>
      <c r="E108" s="483">
        <f>+'FORMATO COSTEO C2'!E15</f>
        <v>0</v>
      </c>
      <c r="F108" s="339">
        <f>SUM(F109:F113)</f>
        <v>0</v>
      </c>
      <c r="G108" s="342">
        <f t="shared" ref="G108:AS108" si="32">SUM(G109:G113)</f>
        <v>0</v>
      </c>
      <c r="H108" s="343">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500"/>
      <c r="F109" s="349">
        <f>+'FORMATO COSTEO C2'!G17</f>
        <v>0</v>
      </c>
      <c r="G109" s="352">
        <f>+'FORMATO COSTEO C2'!I17</f>
        <v>0</v>
      </c>
      <c r="H109" s="498">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500"/>
      <c r="F110" s="349">
        <f>+'FORMATO COSTEO C2'!G$23</f>
        <v>0</v>
      </c>
      <c r="G110" s="352">
        <f>+'FORMATO COSTEO C2'!I$23</f>
        <v>0</v>
      </c>
      <c r="H110" s="353">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500"/>
      <c r="F111" s="349">
        <f>+'FORMATO COSTEO C2'!G$29</f>
        <v>0</v>
      </c>
      <c r="G111" s="352">
        <f>+'FORMATO COSTEO C2'!I$29</f>
        <v>0</v>
      </c>
      <c r="H111" s="353">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500"/>
      <c r="F112" s="349">
        <f>+'FORMATO COSTEO C2'!G$35</f>
        <v>0</v>
      </c>
      <c r="G112" s="352">
        <f>+'FORMATO COSTEO C2'!I$35</f>
        <v>0</v>
      </c>
      <c r="H112" s="353">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500"/>
      <c r="F113" s="349">
        <f>+'FORMATO COSTEO C2'!G$41</f>
        <v>0</v>
      </c>
      <c r="G113" s="352">
        <f>+'FORMATO COSTEO C2'!I$41</f>
        <v>0</v>
      </c>
      <c r="H113" s="353">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480" t="str">
        <f>+'FORMATO COSTEO C2'!D47</f>
        <v>Unidad medida</v>
      </c>
      <c r="E114" s="483">
        <f>+'FORMATO COSTEO C2'!E47</f>
        <v>0</v>
      </c>
      <c r="F114" s="339">
        <f>SUM(F115:F119)</f>
        <v>0</v>
      </c>
      <c r="G114" s="342">
        <f t="shared" ref="G114:AS114" si="33">SUM(G115:G119)</f>
        <v>0</v>
      </c>
      <c r="H114" s="343">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501"/>
      <c r="F115" s="349">
        <f>+'FORMATO COSTEO C2'!G49</f>
        <v>0</v>
      </c>
      <c r="G115" s="352">
        <f>+'FORMATO COSTEO C2'!I49</f>
        <v>0</v>
      </c>
      <c r="H115" s="498">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501"/>
      <c r="F116" s="349">
        <f>+'FORMATO COSTEO C2'!G55</f>
        <v>0</v>
      </c>
      <c r="G116" s="352">
        <f>+'FORMATO COSTEO C2'!I55</f>
        <v>0</v>
      </c>
      <c r="H116" s="353">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501"/>
      <c r="F117" s="349">
        <f>+'FORMATO COSTEO C2'!G61</f>
        <v>0</v>
      </c>
      <c r="G117" s="352">
        <f>+'FORMATO COSTEO C2'!I61</f>
        <v>0</v>
      </c>
      <c r="H117" s="353">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501"/>
      <c r="F118" s="349">
        <f>+'FORMATO COSTEO C2'!G67</f>
        <v>0</v>
      </c>
      <c r="G118" s="352">
        <f>+'FORMATO COSTEO C2'!I67</f>
        <v>0</v>
      </c>
      <c r="H118" s="353">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501"/>
      <c r="F119" s="349">
        <f>+'FORMATO COSTEO C2'!G73</f>
        <v>0</v>
      </c>
      <c r="G119" s="352">
        <f>+'FORMATO COSTEO C2'!I73</f>
        <v>0</v>
      </c>
      <c r="H119" s="353">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480" t="str">
        <f>+'FORMATO COSTEO C2'!D79</f>
        <v>Unidad medida</v>
      </c>
      <c r="E120" s="483">
        <f>+'FORMATO COSTEO C2'!E79</f>
        <v>0</v>
      </c>
      <c r="F120" s="339">
        <f>SUM(F121:F125)</f>
        <v>0</v>
      </c>
      <c r="G120" s="342">
        <f t="shared" ref="G120:AS120" si="34">SUM(G121:G125)</f>
        <v>0</v>
      </c>
      <c r="H120" s="343">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501"/>
      <c r="F121" s="349">
        <f>+'FORMATO COSTEO C2'!G81</f>
        <v>0</v>
      </c>
      <c r="G121" s="352">
        <f>+'FORMATO COSTEO C2'!I81</f>
        <v>0</v>
      </c>
      <c r="H121" s="498">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501"/>
      <c r="F122" s="349">
        <f>+'FORMATO COSTEO C2'!G87</f>
        <v>0</v>
      </c>
      <c r="G122" s="352">
        <f>+'FORMATO COSTEO C2'!I87</f>
        <v>0</v>
      </c>
      <c r="H122" s="353">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501"/>
      <c r="F123" s="349">
        <f>+'FORMATO COSTEO C2'!G93</f>
        <v>0</v>
      </c>
      <c r="G123" s="352">
        <f>+'FORMATO COSTEO C2'!I93</f>
        <v>0</v>
      </c>
      <c r="H123" s="353">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501"/>
      <c r="F124" s="349">
        <f>+'FORMATO COSTEO C2'!G99</f>
        <v>0</v>
      </c>
      <c r="G124" s="352">
        <f>+'FORMATO COSTEO C2'!I99</f>
        <v>0</v>
      </c>
      <c r="H124" s="353">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501"/>
      <c r="F125" s="349">
        <f>+'FORMATO COSTEO C2'!G105</f>
        <v>0</v>
      </c>
      <c r="G125" s="352">
        <f>+'FORMATO COSTEO C2'!I105</f>
        <v>0</v>
      </c>
      <c r="H125" s="353">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480" t="str">
        <f>+'FORMATO COSTEO C2'!D111</f>
        <v>Unidad medida</v>
      </c>
      <c r="E126" s="483">
        <f>+'FORMATO COSTEO C2'!E111</f>
        <v>0</v>
      </c>
      <c r="F126" s="339">
        <f>SUM(F127:F131)</f>
        <v>0</v>
      </c>
      <c r="G126" s="342">
        <f t="shared" ref="G126:AS126" si="35">SUM(G127:G131)</f>
        <v>0</v>
      </c>
      <c r="H126" s="343">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501"/>
      <c r="F127" s="349">
        <f>+'FORMATO COSTEO C2'!G113</f>
        <v>0</v>
      </c>
      <c r="G127" s="352">
        <f>+'FORMATO COSTEO C2'!I113</f>
        <v>0</v>
      </c>
      <c r="H127" s="498">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501"/>
      <c r="F128" s="349">
        <f>+'FORMATO COSTEO C2'!G119</f>
        <v>0</v>
      </c>
      <c r="G128" s="352">
        <f>+'FORMATO COSTEO C2'!I119</f>
        <v>0</v>
      </c>
      <c r="H128" s="353">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501"/>
      <c r="F129" s="349">
        <f>+'FORMATO COSTEO C2'!G125</f>
        <v>0</v>
      </c>
      <c r="G129" s="352">
        <f>+'FORMATO COSTEO C2'!I125</f>
        <v>0</v>
      </c>
      <c r="H129" s="353">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501"/>
      <c r="F130" s="349">
        <f>+'FORMATO COSTEO C2'!G131</f>
        <v>0</v>
      </c>
      <c r="G130" s="352">
        <f>+'FORMATO COSTEO C2'!I131</f>
        <v>0</v>
      </c>
      <c r="H130" s="353">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501"/>
      <c r="F131" s="349">
        <f>+'FORMATO COSTEO C2'!G137</f>
        <v>0</v>
      </c>
      <c r="G131" s="352">
        <f>+'FORMATO COSTEO C2'!I137</f>
        <v>0</v>
      </c>
      <c r="H131" s="353">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480" t="str">
        <f>+'FORMATO COSTEO C2'!D143</f>
        <v>Unidad medida</v>
      </c>
      <c r="E132" s="483">
        <f>+'FORMATO COSTEO C2'!E143</f>
        <v>0</v>
      </c>
      <c r="F132" s="339">
        <f>SUM(F133:F137)</f>
        <v>0</v>
      </c>
      <c r="G132" s="342">
        <f t="shared" ref="G132:AS132" si="36">SUM(G133:G137)</f>
        <v>0</v>
      </c>
      <c r="H132" s="343">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501"/>
      <c r="F133" s="349">
        <f>+'FORMATO COSTEO C2'!G145</f>
        <v>0</v>
      </c>
      <c r="G133" s="352">
        <f>+'FORMATO COSTEO C2'!I145</f>
        <v>0</v>
      </c>
      <c r="H133" s="498">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501"/>
      <c r="F134" s="349">
        <f>+'FORMATO COSTEO C2'!G151</f>
        <v>0</v>
      </c>
      <c r="G134" s="352">
        <f>+'FORMATO COSTEO C2'!I151</f>
        <v>0</v>
      </c>
      <c r="H134" s="353">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501"/>
      <c r="F135" s="349">
        <f>+'FORMATO COSTEO C2'!G157</f>
        <v>0</v>
      </c>
      <c r="G135" s="352">
        <f>+'FORMATO COSTEO C2'!I157</f>
        <v>0</v>
      </c>
      <c r="H135" s="353">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501"/>
      <c r="F136" s="349">
        <f>+'FORMATO COSTEO C2'!G163</f>
        <v>0</v>
      </c>
      <c r="G136" s="352">
        <f>+'FORMATO COSTEO C2'!I163</f>
        <v>0</v>
      </c>
      <c r="H136" s="353">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501"/>
      <c r="F137" s="349">
        <f>+'FORMATO COSTEO C2'!G169</f>
        <v>0</v>
      </c>
      <c r="G137" s="352">
        <f>+'FORMATO COSTEO C2'!I169</f>
        <v>0</v>
      </c>
      <c r="H137" s="353">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482"/>
      <c r="F138" s="328">
        <f t="shared" ref="F138:P138" si="37">+F139+F145+F151+F157+F163</f>
        <v>0</v>
      </c>
      <c r="G138" s="331">
        <f t="shared" si="37"/>
        <v>0</v>
      </c>
      <c r="H138" s="332">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480" t="str">
        <f>+'FORMATO COSTEO C2'!D177</f>
        <v>Unidad medida</v>
      </c>
      <c r="E139" s="483">
        <f>+'FORMATO COSTEO C2'!E177</f>
        <v>0</v>
      </c>
      <c r="F139" s="339">
        <f>SUM(F140:F144)</f>
        <v>0</v>
      </c>
      <c r="G139" s="342">
        <f t="shared" ref="G139:AS139" si="39">SUM(G140:G144)</f>
        <v>0</v>
      </c>
      <c r="H139" s="343">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500"/>
      <c r="F140" s="349">
        <f>+'FORMATO COSTEO C2'!G179</f>
        <v>0</v>
      </c>
      <c r="G140" s="352">
        <f>+'FORMATO COSTEO C2'!I179</f>
        <v>0</v>
      </c>
      <c r="H140" s="498">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500"/>
      <c r="F141" s="349">
        <f>+'FORMATO COSTEO C2'!G185</f>
        <v>0</v>
      </c>
      <c r="G141" s="352">
        <f>+'FORMATO COSTEO C2'!I185</f>
        <v>0</v>
      </c>
      <c r="H141" s="353">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500"/>
      <c r="F142" s="349">
        <f>+'FORMATO COSTEO C2'!G191</f>
        <v>0</v>
      </c>
      <c r="G142" s="352">
        <f>+'FORMATO COSTEO C2'!I191</f>
        <v>0</v>
      </c>
      <c r="H142" s="353">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500"/>
      <c r="F143" s="349">
        <f>+'FORMATO COSTEO C2'!G197</f>
        <v>0</v>
      </c>
      <c r="G143" s="352">
        <f>+'FORMATO COSTEO C2'!I197</f>
        <v>0</v>
      </c>
      <c r="H143" s="353">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500"/>
      <c r="F144" s="349">
        <f>+'FORMATO COSTEO C2'!G203</f>
        <v>0</v>
      </c>
      <c r="G144" s="352">
        <f>+'FORMATO COSTEO C2'!I203</f>
        <v>0</v>
      </c>
      <c r="H144" s="353">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480" t="str">
        <f>+'FORMATO COSTEO C2'!D209</f>
        <v>Unidad medida</v>
      </c>
      <c r="E145" s="483">
        <f>+'FORMATO COSTEO C2'!E209</f>
        <v>0</v>
      </c>
      <c r="F145" s="339">
        <f>SUM(F146:F150)</f>
        <v>0</v>
      </c>
      <c r="G145" s="342">
        <f t="shared" ref="G145:AS145" si="41">SUM(G146:G150)</f>
        <v>0</v>
      </c>
      <c r="H145" s="343">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501"/>
      <c r="F146" s="349">
        <f>+'FORMATO COSTEO C2'!G211</f>
        <v>0</v>
      </c>
      <c r="G146" s="352">
        <f>+'FORMATO COSTEO C2'!I211</f>
        <v>0</v>
      </c>
      <c r="H146" s="498">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501"/>
      <c r="F147" s="349">
        <f>+'FORMATO COSTEO C2'!G217</f>
        <v>0</v>
      </c>
      <c r="G147" s="352">
        <f>+'FORMATO COSTEO C2'!I217</f>
        <v>0</v>
      </c>
      <c r="H147" s="353">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501"/>
      <c r="F148" s="349">
        <f>+'FORMATO COSTEO C2'!G223</f>
        <v>0</v>
      </c>
      <c r="G148" s="352">
        <f>+'FORMATO COSTEO C2'!I223</f>
        <v>0</v>
      </c>
      <c r="H148" s="353">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501"/>
      <c r="F149" s="349">
        <f>+'FORMATO COSTEO C2'!G229</f>
        <v>0</v>
      </c>
      <c r="G149" s="352">
        <f>+'FORMATO COSTEO C2'!I229</f>
        <v>0</v>
      </c>
      <c r="H149" s="353">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501"/>
      <c r="F150" s="349">
        <f>+'FORMATO COSTEO C2'!G235</f>
        <v>0</v>
      </c>
      <c r="G150" s="352">
        <f>+'FORMATO COSTEO C2'!I235</f>
        <v>0</v>
      </c>
      <c r="H150" s="353">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480" t="str">
        <f>+'FORMATO COSTEO C2'!D241</f>
        <v>Unidad medida</v>
      </c>
      <c r="E151" s="483">
        <f>+'FORMATO COSTEO C2'!E241</f>
        <v>0</v>
      </c>
      <c r="F151" s="339">
        <f>SUM(F152:F156)</f>
        <v>0</v>
      </c>
      <c r="G151" s="342">
        <f t="shared" ref="G151:AS151" si="42">SUM(G152:G156)</f>
        <v>0</v>
      </c>
      <c r="H151" s="343">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501"/>
      <c r="F152" s="349">
        <f>+'FORMATO COSTEO C2'!G243</f>
        <v>0</v>
      </c>
      <c r="G152" s="352">
        <f>+'FORMATO COSTEO C2'!I243</f>
        <v>0</v>
      </c>
      <c r="H152" s="498">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501"/>
      <c r="F153" s="349">
        <f>+'FORMATO COSTEO C2'!G249</f>
        <v>0</v>
      </c>
      <c r="G153" s="352">
        <f>+'FORMATO COSTEO C2'!I249</f>
        <v>0</v>
      </c>
      <c r="H153" s="353">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501"/>
      <c r="F154" s="349">
        <f>+'FORMATO COSTEO C2'!G255</f>
        <v>0</v>
      </c>
      <c r="G154" s="352">
        <f>+'FORMATO COSTEO C2'!I255</f>
        <v>0</v>
      </c>
      <c r="H154" s="353">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501"/>
      <c r="F155" s="349">
        <f>+'FORMATO COSTEO C2'!G261</f>
        <v>0</v>
      </c>
      <c r="G155" s="352">
        <f>+'FORMATO COSTEO C2'!I261</f>
        <v>0</v>
      </c>
      <c r="H155" s="353">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501"/>
      <c r="F156" s="349">
        <f>+'FORMATO COSTEO C2'!G267</f>
        <v>0</v>
      </c>
      <c r="G156" s="352">
        <f>+'FORMATO COSTEO C2'!I267</f>
        <v>0</v>
      </c>
      <c r="H156" s="353">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480" t="str">
        <f>+'FORMATO COSTEO C2'!D273</f>
        <v>Unidad medida</v>
      </c>
      <c r="E157" s="483">
        <f>+'FORMATO COSTEO C2'!E273</f>
        <v>0</v>
      </c>
      <c r="F157" s="339">
        <f>SUM(F158:F162)</f>
        <v>0</v>
      </c>
      <c r="G157" s="342">
        <f t="shared" ref="G157:AS157" si="43">SUM(G158:G162)</f>
        <v>0</v>
      </c>
      <c r="H157" s="343">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501"/>
      <c r="F158" s="349">
        <f>+'FORMATO COSTEO C2'!G275</f>
        <v>0</v>
      </c>
      <c r="G158" s="352">
        <f>+'FORMATO COSTEO C2'!I275</f>
        <v>0</v>
      </c>
      <c r="H158" s="498">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501"/>
      <c r="F159" s="349">
        <f>+'FORMATO COSTEO C2'!G281</f>
        <v>0</v>
      </c>
      <c r="G159" s="352">
        <f>+'FORMATO COSTEO C2'!I281</f>
        <v>0</v>
      </c>
      <c r="H159" s="353">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501"/>
      <c r="F160" s="349">
        <f>+'FORMATO COSTEO C2'!G287</f>
        <v>0</v>
      </c>
      <c r="G160" s="352">
        <f>+'FORMATO COSTEO C2'!I287</f>
        <v>0</v>
      </c>
      <c r="H160" s="353">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501"/>
      <c r="F161" s="349">
        <f>+'FORMATO COSTEO C2'!G293</f>
        <v>0</v>
      </c>
      <c r="G161" s="352">
        <f>+'FORMATO COSTEO C2'!I293</f>
        <v>0</v>
      </c>
      <c r="H161" s="353">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501"/>
      <c r="F162" s="349">
        <f>+'FORMATO COSTEO C2'!G299</f>
        <v>0</v>
      </c>
      <c r="G162" s="352">
        <f>+'FORMATO COSTEO C2'!I299</f>
        <v>0</v>
      </c>
      <c r="H162" s="353">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480" t="str">
        <f>+'FORMATO COSTEO C2'!D305</f>
        <v>Unidad medida</v>
      </c>
      <c r="E163" s="483">
        <f>+'FORMATO COSTEO C2'!E305</f>
        <v>0</v>
      </c>
      <c r="F163" s="339">
        <f>SUM(F164:F168)</f>
        <v>0</v>
      </c>
      <c r="G163" s="342">
        <f t="shared" ref="G163:AS163" si="44">SUM(G164:G168)</f>
        <v>0</v>
      </c>
      <c r="H163" s="343">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501"/>
      <c r="F164" s="349">
        <f>+'FORMATO COSTEO C2'!G307</f>
        <v>0</v>
      </c>
      <c r="G164" s="352">
        <f>+'FORMATO COSTEO C2'!I307</f>
        <v>0</v>
      </c>
      <c r="H164" s="498">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501"/>
      <c r="F165" s="349">
        <f>+'FORMATO COSTEO C2'!G313</f>
        <v>0</v>
      </c>
      <c r="G165" s="352">
        <f>+'FORMATO COSTEO C2'!I313</f>
        <v>0</v>
      </c>
      <c r="H165" s="353">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501"/>
      <c r="F166" s="349">
        <f>+'FORMATO COSTEO C2'!G319</f>
        <v>0</v>
      </c>
      <c r="G166" s="352">
        <f>+'FORMATO COSTEO C2'!I319</f>
        <v>0</v>
      </c>
      <c r="H166" s="353">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501"/>
      <c r="F167" s="349">
        <f>+'FORMATO COSTEO C2'!G325</f>
        <v>0</v>
      </c>
      <c r="G167" s="352">
        <f>+'FORMATO COSTEO C2'!I325</f>
        <v>0</v>
      </c>
      <c r="H167" s="353">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501"/>
      <c r="F168" s="349">
        <f>+'FORMATO COSTEO C2'!G331</f>
        <v>0</v>
      </c>
      <c r="G168" s="352">
        <f>+'FORMATO COSTEO C2'!I331</f>
        <v>0</v>
      </c>
      <c r="H168" s="353">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482"/>
      <c r="F169" s="328">
        <f t="shared" ref="F169:P169" si="45">+F170+F176+F182+F188+F194</f>
        <v>0</v>
      </c>
      <c r="G169" s="331">
        <f t="shared" si="45"/>
        <v>0</v>
      </c>
      <c r="H169" s="332">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480" t="str">
        <f>+'FORMATO COSTEO C2'!D339</f>
        <v>Unidad medida</v>
      </c>
      <c r="E170" s="483">
        <f>+'FORMATO COSTEO C2'!E339</f>
        <v>0</v>
      </c>
      <c r="F170" s="339">
        <f>SUM(F171:F175)</f>
        <v>0</v>
      </c>
      <c r="G170" s="342">
        <f t="shared" ref="G170:AS170" si="47">SUM(G171:G175)</f>
        <v>0</v>
      </c>
      <c r="H170" s="343">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500"/>
      <c r="F171" s="349">
        <f>+'FORMATO COSTEO C2'!G341</f>
        <v>0</v>
      </c>
      <c r="G171" s="352">
        <f>+'FORMATO COSTEO C2'!I341</f>
        <v>0</v>
      </c>
      <c r="H171" s="498">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500"/>
      <c r="F172" s="349">
        <f>+'FORMATO COSTEO C2'!G347</f>
        <v>0</v>
      </c>
      <c r="G172" s="352">
        <f>+'FORMATO COSTEO C2'!I347</f>
        <v>0</v>
      </c>
      <c r="H172" s="353">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500"/>
      <c r="F173" s="349">
        <f>+'FORMATO COSTEO C2'!G353</f>
        <v>0</v>
      </c>
      <c r="G173" s="352">
        <f>+'FORMATO COSTEO C2'!I353</f>
        <v>0</v>
      </c>
      <c r="H173" s="353">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500"/>
      <c r="F174" s="349">
        <f>+'FORMATO COSTEO C2'!G359</f>
        <v>0</v>
      </c>
      <c r="G174" s="352">
        <f>+'FORMATO COSTEO C2'!I359</f>
        <v>0</v>
      </c>
      <c r="H174" s="353">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500"/>
      <c r="F175" s="349">
        <f>+'FORMATO COSTEO C2'!G365</f>
        <v>0</v>
      </c>
      <c r="G175" s="352">
        <f>+'FORMATO COSTEO C2'!I365</f>
        <v>0</v>
      </c>
      <c r="H175" s="353">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480" t="str">
        <f>+'FORMATO COSTEO C2'!D371</f>
        <v>Unidad medida</v>
      </c>
      <c r="E176" s="483">
        <f>+'FORMATO COSTEO C2'!E371</f>
        <v>0</v>
      </c>
      <c r="F176" s="339">
        <f>SUM(F177:F181)</f>
        <v>0</v>
      </c>
      <c r="G176" s="342">
        <f t="shared" ref="G176:AS176" si="48">SUM(G177:G181)</f>
        <v>0</v>
      </c>
      <c r="H176" s="343">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501"/>
      <c r="F177" s="349">
        <f>+'FORMATO COSTEO C2'!G373</f>
        <v>0</v>
      </c>
      <c r="G177" s="352">
        <f>+'FORMATO COSTEO C2'!I373</f>
        <v>0</v>
      </c>
      <c r="H177" s="498">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501"/>
      <c r="F178" s="349">
        <f>+'FORMATO COSTEO C2'!G379</f>
        <v>0</v>
      </c>
      <c r="G178" s="352">
        <f>+'FORMATO COSTEO C2'!I379</f>
        <v>0</v>
      </c>
      <c r="H178" s="353">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501"/>
      <c r="F179" s="349">
        <f>+'FORMATO COSTEO C2'!G385</f>
        <v>0</v>
      </c>
      <c r="G179" s="352">
        <f>+'FORMATO COSTEO C2'!I385</f>
        <v>0</v>
      </c>
      <c r="H179" s="353">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501"/>
      <c r="F180" s="349">
        <f>+'FORMATO COSTEO C2'!G391</f>
        <v>0</v>
      </c>
      <c r="G180" s="352">
        <f>+'FORMATO COSTEO C2'!I391</f>
        <v>0</v>
      </c>
      <c r="H180" s="353">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501"/>
      <c r="F181" s="349">
        <f>+'FORMATO COSTEO C2'!G397</f>
        <v>0</v>
      </c>
      <c r="G181" s="352">
        <f>+'FORMATO COSTEO C2'!I397</f>
        <v>0</v>
      </c>
      <c r="H181" s="353">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480" t="str">
        <f>+'FORMATO COSTEO C2'!D403</f>
        <v>Unidad medida</v>
      </c>
      <c r="E182" s="483">
        <f>+'FORMATO COSTEO C2'!E403</f>
        <v>0</v>
      </c>
      <c r="F182" s="339">
        <f>SUM(F183:F187)</f>
        <v>0</v>
      </c>
      <c r="G182" s="342">
        <f t="shared" ref="G182:AS182" si="49">SUM(G183:G187)</f>
        <v>0</v>
      </c>
      <c r="H182" s="343">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501"/>
      <c r="F183" s="349">
        <f>+'FORMATO COSTEO C2'!G405</f>
        <v>0</v>
      </c>
      <c r="G183" s="352">
        <f>+'FORMATO COSTEO C2'!I405</f>
        <v>0</v>
      </c>
      <c r="H183" s="498">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501"/>
      <c r="F184" s="349">
        <f>+'FORMATO COSTEO C2'!G411</f>
        <v>0</v>
      </c>
      <c r="G184" s="352">
        <f>+'FORMATO COSTEO C2'!I411</f>
        <v>0</v>
      </c>
      <c r="H184" s="353">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501"/>
      <c r="F185" s="349">
        <f>+'FORMATO COSTEO C2'!G417</f>
        <v>0</v>
      </c>
      <c r="G185" s="352">
        <f>+'FORMATO COSTEO C2'!I417</f>
        <v>0</v>
      </c>
      <c r="H185" s="353">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501"/>
      <c r="F186" s="349">
        <f>+'FORMATO COSTEO C2'!G423</f>
        <v>0</v>
      </c>
      <c r="G186" s="352">
        <f>+'FORMATO COSTEO C2'!I423</f>
        <v>0</v>
      </c>
      <c r="H186" s="353">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501"/>
      <c r="F187" s="349">
        <f>+'FORMATO COSTEO C2'!G429</f>
        <v>0</v>
      </c>
      <c r="G187" s="352">
        <f>+'FORMATO COSTEO C2'!I429</f>
        <v>0</v>
      </c>
      <c r="H187" s="353">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480" t="str">
        <f>+'FORMATO COSTEO C2'!D435</f>
        <v>Unidad medida</v>
      </c>
      <c r="E188" s="483">
        <f>+'FORMATO COSTEO C2'!E435</f>
        <v>0</v>
      </c>
      <c r="F188" s="339">
        <f>SUM(F189:F193)</f>
        <v>0</v>
      </c>
      <c r="G188" s="342">
        <f t="shared" ref="G188:AS188" si="50">SUM(G189:G193)</f>
        <v>0</v>
      </c>
      <c r="H188" s="343">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501"/>
      <c r="F189" s="349">
        <f>+'FORMATO COSTEO C2'!G437</f>
        <v>0</v>
      </c>
      <c r="G189" s="352">
        <f>+'FORMATO COSTEO C2'!I437</f>
        <v>0</v>
      </c>
      <c r="H189" s="498">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501"/>
      <c r="F190" s="349">
        <f>+'FORMATO COSTEO C2'!G443</f>
        <v>0</v>
      </c>
      <c r="G190" s="352">
        <f>+'FORMATO COSTEO C2'!I443</f>
        <v>0</v>
      </c>
      <c r="H190" s="353">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501"/>
      <c r="F191" s="349">
        <f>+'FORMATO COSTEO C2'!G449</f>
        <v>0</v>
      </c>
      <c r="G191" s="352">
        <f>+'FORMATO COSTEO C2'!I449</f>
        <v>0</v>
      </c>
      <c r="H191" s="353">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501"/>
      <c r="F192" s="349">
        <f>+'FORMATO COSTEO C2'!G455</f>
        <v>0</v>
      </c>
      <c r="G192" s="352">
        <f>+'FORMATO COSTEO C2'!I455</f>
        <v>0</v>
      </c>
      <c r="H192" s="353">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501"/>
      <c r="F193" s="349">
        <f>+'FORMATO COSTEO C2'!G461</f>
        <v>0</v>
      </c>
      <c r="G193" s="352">
        <f>+'FORMATO COSTEO C2'!I461</f>
        <v>0</v>
      </c>
      <c r="H193" s="353">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480" t="str">
        <f>+'FORMATO COSTEO C2'!D467</f>
        <v>Unidad medida</v>
      </c>
      <c r="E194" s="483">
        <f>+'FORMATO COSTEO C2'!E467</f>
        <v>0</v>
      </c>
      <c r="F194" s="339">
        <f>SUM(F195:F199)</f>
        <v>0</v>
      </c>
      <c r="G194" s="342">
        <f t="shared" ref="G194:AS194" si="51">SUM(G195:G199)</f>
        <v>0</v>
      </c>
      <c r="H194" s="343">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501"/>
      <c r="F195" s="349">
        <f>+'FORMATO COSTEO C2'!G469</f>
        <v>0</v>
      </c>
      <c r="G195" s="352">
        <f>+'FORMATO COSTEO C2'!I469</f>
        <v>0</v>
      </c>
      <c r="H195" s="498">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501"/>
      <c r="F196" s="349">
        <f>+'FORMATO COSTEO C2'!G475</f>
        <v>0</v>
      </c>
      <c r="G196" s="352">
        <f>+'FORMATO COSTEO C2'!I475</f>
        <v>0</v>
      </c>
      <c r="H196" s="353">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501"/>
      <c r="F197" s="349">
        <f>+'FORMATO COSTEO C2'!G481</f>
        <v>0</v>
      </c>
      <c r="G197" s="352">
        <f>+'FORMATO COSTEO C2'!I481</f>
        <v>0</v>
      </c>
      <c r="H197" s="353">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501"/>
      <c r="F198" s="349">
        <f>+'FORMATO COSTEO C2'!G487</f>
        <v>0</v>
      </c>
      <c r="G198" s="352">
        <f>+'FORMATO COSTEO C2'!I487</f>
        <v>0</v>
      </c>
      <c r="H198" s="353">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501"/>
      <c r="F199" s="349">
        <f>+'FORMATO COSTEO C2'!G493</f>
        <v>0</v>
      </c>
      <c r="G199" s="352">
        <f>+'FORMATO COSTEO C2'!I493</f>
        <v>0</v>
      </c>
      <c r="H199" s="353">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f>+'FORMATO COSTEO C3'!D13</f>
        <v>0</v>
      </c>
      <c r="D200" s="313"/>
      <c r="E200" s="481"/>
      <c r="F200" s="315">
        <f>+F201+F232+F263</f>
        <v>0</v>
      </c>
      <c r="G200" s="318">
        <f>+G201+G232+G263</f>
        <v>0</v>
      </c>
      <c r="H200" s="319">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482"/>
      <c r="F201" s="328">
        <f t="shared" ref="F201:P201" si="53">+F202+F208+F214+F220+F226</f>
        <v>0</v>
      </c>
      <c r="G201" s="331">
        <f t="shared" si="53"/>
        <v>0</v>
      </c>
      <c r="H201" s="332">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480" t="str">
        <f>+'FORMATO COSTEO C3'!D15</f>
        <v>Unidad medida</v>
      </c>
      <c r="E202" s="483">
        <f>+'FORMATO COSTEO C3'!E15</f>
        <v>0</v>
      </c>
      <c r="F202" s="339">
        <f>SUM(F203:F207)</f>
        <v>0</v>
      </c>
      <c r="G202" s="342">
        <f>SUM(G203:G207)</f>
        <v>0</v>
      </c>
      <c r="H202" s="343">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500"/>
      <c r="F203" s="349">
        <f>+'FORMATO COSTEO C3'!G17</f>
        <v>0</v>
      </c>
      <c r="G203" s="352">
        <f>+'FORMATO COSTEO C3'!I17</f>
        <v>0</v>
      </c>
      <c r="H203" s="498">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500"/>
      <c r="F204" s="349">
        <f>+'FORMATO COSTEO C3'!G23</f>
        <v>0</v>
      </c>
      <c r="G204" s="352">
        <f>+'FORMATO COSTEO C3'!I23</f>
        <v>0</v>
      </c>
      <c r="H204" s="353">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500"/>
      <c r="F205" s="349">
        <f>+'FORMATO COSTEO C3'!G29</f>
        <v>0</v>
      </c>
      <c r="G205" s="352">
        <f>+'FORMATO COSTEO C3'!I29</f>
        <v>0</v>
      </c>
      <c r="H205" s="353">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500"/>
      <c r="F206" s="349">
        <f>+'FORMATO COSTEO C3'!G35</f>
        <v>0</v>
      </c>
      <c r="G206" s="352">
        <f>+'FORMATO COSTEO C3'!I35</f>
        <v>0</v>
      </c>
      <c r="H206" s="353">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500"/>
      <c r="F207" s="349">
        <f>+'FORMATO COSTEO C3'!G41</f>
        <v>0</v>
      </c>
      <c r="G207" s="352">
        <f>+'FORMATO COSTEO C3'!I41</f>
        <v>0</v>
      </c>
      <c r="H207" s="353">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480" t="str">
        <f>+'FORMATO COSTEO C3'!D47</f>
        <v>Unidad medida</v>
      </c>
      <c r="E208" s="483">
        <f>+'FORMATO COSTEO C3'!E47</f>
        <v>0</v>
      </c>
      <c r="F208" s="339">
        <f>SUM(F209:F213)</f>
        <v>0</v>
      </c>
      <c r="G208" s="342">
        <f>SUM(G209:G213)</f>
        <v>0</v>
      </c>
      <c r="H208" s="343">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501"/>
      <c r="F209" s="349">
        <f>+'FORMATO COSTEO C3'!G49</f>
        <v>0</v>
      </c>
      <c r="G209" s="352">
        <f>+'FORMATO COSTEO C3'!I49</f>
        <v>0</v>
      </c>
      <c r="H209" s="498">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501"/>
      <c r="F210" s="349">
        <f>+'FORMATO COSTEO C3'!G55</f>
        <v>0</v>
      </c>
      <c r="G210" s="352">
        <f>+'FORMATO COSTEO C3'!I55</f>
        <v>0</v>
      </c>
      <c r="H210" s="353">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501"/>
      <c r="F211" s="349">
        <f>+'FORMATO COSTEO C3'!G61</f>
        <v>0</v>
      </c>
      <c r="G211" s="352">
        <f>+'FORMATO COSTEO C3'!I61</f>
        <v>0</v>
      </c>
      <c r="H211" s="353">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501"/>
      <c r="F212" s="349">
        <f>+'FORMATO COSTEO C3'!G67</f>
        <v>0</v>
      </c>
      <c r="G212" s="352">
        <f>+'FORMATO COSTEO C3'!I67</f>
        <v>0</v>
      </c>
      <c r="H212" s="353">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501"/>
      <c r="F213" s="349">
        <f>+'FORMATO COSTEO C3'!G73</f>
        <v>0</v>
      </c>
      <c r="G213" s="352">
        <f>+'FORMATO COSTEO C3'!I73</f>
        <v>0</v>
      </c>
      <c r="H213" s="353">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480" t="str">
        <f>+'FORMATO COSTEO C3'!D79</f>
        <v>Unidad medida</v>
      </c>
      <c r="E214" s="483">
        <f>+'FORMATO COSTEO C3'!E79</f>
        <v>0</v>
      </c>
      <c r="F214" s="339">
        <f>SUM(F215:F219)</f>
        <v>0</v>
      </c>
      <c r="G214" s="342">
        <f>SUM(G215:G219)</f>
        <v>0</v>
      </c>
      <c r="H214" s="343">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501"/>
      <c r="F215" s="349">
        <f>+'FORMATO COSTEO C3'!G81</f>
        <v>0</v>
      </c>
      <c r="G215" s="352">
        <f>+'FORMATO COSTEO C3'!I81</f>
        <v>0</v>
      </c>
      <c r="H215" s="498">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501"/>
      <c r="F216" s="349">
        <f>+'FORMATO COSTEO C3'!G87</f>
        <v>0</v>
      </c>
      <c r="G216" s="352">
        <f>+'FORMATO COSTEO C3'!I87</f>
        <v>0</v>
      </c>
      <c r="H216" s="353">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501"/>
      <c r="F217" s="349">
        <f>+'FORMATO COSTEO C3'!G93</f>
        <v>0</v>
      </c>
      <c r="G217" s="352">
        <f>+'FORMATO COSTEO C3'!I93</f>
        <v>0</v>
      </c>
      <c r="H217" s="353">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501"/>
      <c r="F218" s="349">
        <f>+'FORMATO COSTEO C3'!G99</f>
        <v>0</v>
      </c>
      <c r="G218" s="352">
        <f>+'FORMATO COSTEO C3'!I99</f>
        <v>0</v>
      </c>
      <c r="H218" s="353">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501"/>
      <c r="F219" s="349">
        <f>+'FORMATO COSTEO C3'!G105</f>
        <v>0</v>
      </c>
      <c r="G219" s="352">
        <f>+'FORMATO COSTEO C3'!I105</f>
        <v>0</v>
      </c>
      <c r="H219" s="353">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480" t="str">
        <f>+'FORMATO COSTEO C3'!D111</f>
        <v>Unidad medida</v>
      </c>
      <c r="E220" s="483">
        <f>+'FORMATO COSTEO C3'!E111</f>
        <v>0</v>
      </c>
      <c r="F220" s="339">
        <f>SUM(F221:F225)</f>
        <v>0</v>
      </c>
      <c r="G220" s="342">
        <f>SUM(G221:G225)</f>
        <v>0</v>
      </c>
      <c r="H220" s="343">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501"/>
      <c r="F221" s="349">
        <f>+'FORMATO COSTEO C3'!G113</f>
        <v>0</v>
      </c>
      <c r="G221" s="352">
        <f>+'FORMATO COSTEO C3'!I113</f>
        <v>0</v>
      </c>
      <c r="H221" s="498">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501"/>
      <c r="F222" s="349">
        <f>+'FORMATO COSTEO C3'!G119</f>
        <v>0</v>
      </c>
      <c r="G222" s="352">
        <f>+'FORMATO COSTEO C3'!I119</f>
        <v>0</v>
      </c>
      <c r="H222" s="353">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501"/>
      <c r="F223" s="349">
        <f>+'FORMATO COSTEO C3'!G125</f>
        <v>0</v>
      </c>
      <c r="G223" s="352">
        <f>+'FORMATO COSTEO C3'!I125</f>
        <v>0</v>
      </c>
      <c r="H223" s="353">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501"/>
      <c r="F224" s="349">
        <f>+'FORMATO COSTEO C3'!G131</f>
        <v>0</v>
      </c>
      <c r="G224" s="352">
        <f>+'FORMATO COSTEO C3'!I131</f>
        <v>0</v>
      </c>
      <c r="H224" s="353">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501"/>
      <c r="F225" s="349">
        <f>+'FORMATO COSTEO C3'!G137</f>
        <v>0</v>
      </c>
      <c r="G225" s="352">
        <f>+'FORMATO COSTEO C3'!I137</f>
        <v>0</v>
      </c>
      <c r="H225" s="353">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480" t="str">
        <f>+'FORMATO COSTEO C3'!D143</f>
        <v>Unidad medida</v>
      </c>
      <c r="E226" s="483">
        <f>+'FORMATO COSTEO C3'!E143</f>
        <v>0</v>
      </c>
      <c r="F226" s="339">
        <f>SUM(F227:F231)</f>
        <v>0</v>
      </c>
      <c r="G226" s="342">
        <f>SUM(G227:G231)</f>
        <v>0</v>
      </c>
      <c r="H226" s="343">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501"/>
      <c r="F227" s="349">
        <f>+'FORMATO COSTEO C3'!G145</f>
        <v>0</v>
      </c>
      <c r="G227" s="352">
        <f>+'FORMATO COSTEO C3'!I145</f>
        <v>0</v>
      </c>
      <c r="H227" s="498">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501"/>
      <c r="F228" s="349">
        <f>+'FORMATO COSTEO C3'!G151</f>
        <v>0</v>
      </c>
      <c r="G228" s="352">
        <f>+'FORMATO COSTEO C3'!I151</f>
        <v>0</v>
      </c>
      <c r="H228" s="353">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501"/>
      <c r="F229" s="349">
        <f>+'FORMATO COSTEO C3'!G157</f>
        <v>0</v>
      </c>
      <c r="G229" s="352">
        <f>+'FORMATO COSTEO C3'!I157</f>
        <v>0</v>
      </c>
      <c r="H229" s="353">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501"/>
      <c r="F230" s="349">
        <f>+'FORMATO COSTEO C3'!G163</f>
        <v>0</v>
      </c>
      <c r="G230" s="352">
        <f>+'FORMATO COSTEO C3'!I163</f>
        <v>0</v>
      </c>
      <c r="H230" s="353">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501"/>
      <c r="F231" s="349">
        <f>+'FORMATO COSTEO C3'!G169</f>
        <v>0</v>
      </c>
      <c r="G231" s="352">
        <f>+'FORMATO COSTEO C3'!I169</f>
        <v>0</v>
      </c>
      <c r="H231" s="353">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482"/>
      <c r="F232" s="328">
        <f t="shared" ref="F232:P232" si="61">+F233+F239+F245+F251+F257</f>
        <v>0</v>
      </c>
      <c r="G232" s="331">
        <f t="shared" si="61"/>
        <v>0</v>
      </c>
      <c r="H232" s="332">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480" t="str">
        <f>+'FORMATO COSTEO C3'!D177</f>
        <v>Unidad medida</v>
      </c>
      <c r="E233" s="483">
        <f>+'FORMATO COSTEO C3'!E177</f>
        <v>0</v>
      </c>
      <c r="F233" s="339">
        <f>SUM(F234:F238)</f>
        <v>0</v>
      </c>
      <c r="G233" s="342">
        <f>SUM(G234:G238)</f>
        <v>0</v>
      </c>
      <c r="H233" s="343">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500"/>
      <c r="F234" s="349">
        <f>+'FORMATO COSTEO C3'!G179</f>
        <v>0</v>
      </c>
      <c r="G234" s="352">
        <f>+'FORMATO COSTEO C3'!I179</f>
        <v>0</v>
      </c>
      <c r="H234" s="498">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500"/>
      <c r="F235" s="349">
        <f>+'FORMATO COSTEO C3'!G185</f>
        <v>0</v>
      </c>
      <c r="G235" s="352">
        <f>+'FORMATO COSTEO C3'!I185</f>
        <v>0</v>
      </c>
      <c r="H235" s="353">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500"/>
      <c r="F236" s="349">
        <f>+'FORMATO COSTEO C3'!G191</f>
        <v>0</v>
      </c>
      <c r="G236" s="352">
        <f>+'FORMATO COSTEO C3'!I191</f>
        <v>0</v>
      </c>
      <c r="H236" s="353">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500"/>
      <c r="F237" s="349">
        <f>+'FORMATO COSTEO C3'!G197</f>
        <v>0</v>
      </c>
      <c r="G237" s="352">
        <f>+'FORMATO COSTEO C3'!I197</f>
        <v>0</v>
      </c>
      <c r="H237" s="353">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500"/>
      <c r="F238" s="349">
        <f>+'FORMATO COSTEO C3'!G203</f>
        <v>0</v>
      </c>
      <c r="G238" s="352">
        <f>+'FORMATO COSTEO C3'!I203</f>
        <v>0</v>
      </c>
      <c r="H238" s="353">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480" t="str">
        <f>+'FORMATO COSTEO C3'!D209</f>
        <v>Unidad medida</v>
      </c>
      <c r="E239" s="483">
        <f>+'FORMATO COSTEO C3'!E209</f>
        <v>0</v>
      </c>
      <c r="F239" s="339">
        <f>SUM(F240:F244)</f>
        <v>0</v>
      </c>
      <c r="G239" s="342">
        <f>SUM(G240:G244)</f>
        <v>0</v>
      </c>
      <c r="H239" s="343">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501"/>
      <c r="F240" s="349">
        <f>+'FORMATO COSTEO C3'!G211</f>
        <v>0</v>
      </c>
      <c r="G240" s="352">
        <f>+'FORMATO COSTEO C3'!I211</f>
        <v>0</v>
      </c>
      <c r="H240" s="498">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501"/>
      <c r="F241" s="349">
        <f>+'FORMATO COSTEO C3'!G217</f>
        <v>0</v>
      </c>
      <c r="G241" s="352">
        <f>+'FORMATO COSTEO C3'!I217</f>
        <v>0</v>
      </c>
      <c r="H241" s="353">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501"/>
      <c r="F242" s="349">
        <f>+'FORMATO COSTEO C3'!G223</f>
        <v>0</v>
      </c>
      <c r="G242" s="352">
        <f>+'FORMATO COSTEO C3'!I223</f>
        <v>0</v>
      </c>
      <c r="H242" s="353">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501"/>
      <c r="F243" s="349">
        <f>+'FORMATO COSTEO C3'!G229</f>
        <v>0</v>
      </c>
      <c r="G243" s="352">
        <f>+'FORMATO COSTEO C3'!I229</f>
        <v>0</v>
      </c>
      <c r="H243" s="353">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501"/>
      <c r="F244" s="349">
        <f>+'FORMATO COSTEO C3'!G235</f>
        <v>0</v>
      </c>
      <c r="G244" s="352">
        <f>+'FORMATO COSTEO C3'!I235</f>
        <v>0</v>
      </c>
      <c r="H244" s="353">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480" t="str">
        <f>+'FORMATO COSTEO C3'!D241</f>
        <v>Unidad medida</v>
      </c>
      <c r="E245" s="483">
        <f>+'FORMATO COSTEO C3'!E241</f>
        <v>0</v>
      </c>
      <c r="F245" s="339">
        <f>SUM(F246:F250)</f>
        <v>0</v>
      </c>
      <c r="G245" s="342">
        <f>SUM(G246:G250)</f>
        <v>0</v>
      </c>
      <c r="H245" s="343">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501"/>
      <c r="F246" s="349">
        <f>+'FORMATO COSTEO C3'!G243</f>
        <v>0</v>
      </c>
      <c r="G246" s="352">
        <f>+'FORMATO COSTEO C3'!I243</f>
        <v>0</v>
      </c>
      <c r="H246" s="498">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501"/>
      <c r="F247" s="349">
        <f>+'FORMATO COSTEO C3'!G249</f>
        <v>0</v>
      </c>
      <c r="G247" s="352">
        <f>+'FORMATO COSTEO C3'!I249</f>
        <v>0</v>
      </c>
      <c r="H247" s="353">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501"/>
      <c r="F248" s="349">
        <f>+'FORMATO COSTEO C3'!G255</f>
        <v>0</v>
      </c>
      <c r="G248" s="352">
        <f>+'FORMATO COSTEO C3'!I255</f>
        <v>0</v>
      </c>
      <c r="H248" s="353">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501"/>
      <c r="F249" s="349">
        <f>+'FORMATO COSTEO C3'!G261</f>
        <v>0</v>
      </c>
      <c r="G249" s="352">
        <f>+'FORMATO COSTEO C3'!I261</f>
        <v>0</v>
      </c>
      <c r="H249" s="353">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501"/>
      <c r="F250" s="349">
        <f>+'FORMATO COSTEO C3'!G267</f>
        <v>0</v>
      </c>
      <c r="G250" s="352">
        <f>+'FORMATO COSTEO C3'!I267</f>
        <v>0</v>
      </c>
      <c r="H250" s="353">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480" t="str">
        <f>+'FORMATO COSTEO C3'!D273</f>
        <v>Unidad medida</v>
      </c>
      <c r="E251" s="483">
        <f>+'FORMATO COSTEO C3'!E273</f>
        <v>0</v>
      </c>
      <c r="F251" s="339">
        <f>SUM(F252:F256)</f>
        <v>0</v>
      </c>
      <c r="G251" s="342">
        <f>SUM(G252:G256)</f>
        <v>0</v>
      </c>
      <c r="H251" s="343">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501"/>
      <c r="F252" s="349">
        <f>+'FORMATO COSTEO C3'!G275</f>
        <v>0</v>
      </c>
      <c r="G252" s="352">
        <f>+'FORMATO COSTEO C3'!I275</f>
        <v>0</v>
      </c>
      <c r="H252" s="498">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501"/>
      <c r="F253" s="349">
        <f>+'FORMATO COSTEO C3'!G281</f>
        <v>0</v>
      </c>
      <c r="G253" s="352">
        <f>+'FORMATO COSTEO C3'!I281</f>
        <v>0</v>
      </c>
      <c r="H253" s="353">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501"/>
      <c r="F254" s="349">
        <f>+'FORMATO COSTEO C3'!G287</f>
        <v>0</v>
      </c>
      <c r="G254" s="352">
        <f>+'FORMATO COSTEO C3'!I287</f>
        <v>0</v>
      </c>
      <c r="H254" s="353">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501"/>
      <c r="F255" s="349">
        <f>+'FORMATO COSTEO C3'!G293</f>
        <v>0</v>
      </c>
      <c r="G255" s="352">
        <f>+'FORMATO COSTEO C3'!I293</f>
        <v>0</v>
      </c>
      <c r="H255" s="353">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501"/>
      <c r="F256" s="349">
        <f>+'FORMATO COSTEO C3'!G299</f>
        <v>0</v>
      </c>
      <c r="G256" s="352">
        <f>+'FORMATO COSTEO C3'!I299</f>
        <v>0</v>
      </c>
      <c r="H256" s="353">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480" t="str">
        <f>+'FORMATO COSTEO C3'!D305</f>
        <v>Unidad medida</v>
      </c>
      <c r="E257" s="483">
        <f>+'FORMATO COSTEO C3'!E305</f>
        <v>0</v>
      </c>
      <c r="F257" s="339">
        <f>SUM(F258:F262)</f>
        <v>0</v>
      </c>
      <c r="G257" s="342">
        <f>SUM(G258:G262)</f>
        <v>0</v>
      </c>
      <c r="H257" s="343">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501"/>
      <c r="F258" s="349">
        <f>+'FORMATO COSTEO C3'!G307</f>
        <v>0</v>
      </c>
      <c r="G258" s="352">
        <f>+'FORMATO COSTEO C3'!I307</f>
        <v>0</v>
      </c>
      <c r="H258" s="498">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501"/>
      <c r="F259" s="349">
        <f>+'FORMATO COSTEO C3'!G313</f>
        <v>0</v>
      </c>
      <c r="G259" s="352">
        <f>+'FORMATO COSTEO C3'!I313</f>
        <v>0</v>
      </c>
      <c r="H259" s="353">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501"/>
      <c r="F260" s="349">
        <f>+'FORMATO COSTEO C3'!G319</f>
        <v>0</v>
      </c>
      <c r="G260" s="352">
        <f>+'FORMATO COSTEO C3'!I319</f>
        <v>0</v>
      </c>
      <c r="H260" s="353">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501"/>
      <c r="F261" s="349">
        <f>+'FORMATO COSTEO C3'!G325</f>
        <v>0</v>
      </c>
      <c r="G261" s="352">
        <f>+'FORMATO COSTEO C3'!I325</f>
        <v>0</v>
      </c>
      <c r="H261" s="353">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501"/>
      <c r="F262" s="349">
        <f>+'FORMATO COSTEO C3'!G331</f>
        <v>0</v>
      </c>
      <c r="G262" s="352">
        <f>+'FORMATO COSTEO C3'!I331</f>
        <v>0</v>
      </c>
      <c r="H262" s="353">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482"/>
      <c r="F263" s="328">
        <f t="shared" ref="F263:AS263" si="68">+F264+F270+F276+F282+F288</f>
        <v>0</v>
      </c>
      <c r="G263" s="331">
        <f t="shared" si="68"/>
        <v>0</v>
      </c>
      <c r="H263" s="332">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480" t="str">
        <f>+'FORMATO COSTEO C3'!D339</f>
        <v>Unidad medida</v>
      </c>
      <c r="E264" s="483">
        <f>+'FORMATO COSTEO C3'!E339</f>
        <v>0</v>
      </c>
      <c r="F264" s="339">
        <f>SUM(F265:F269)</f>
        <v>0</v>
      </c>
      <c r="G264" s="342">
        <f>SUM(G265:G269)</f>
        <v>0</v>
      </c>
      <c r="H264" s="343">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500"/>
      <c r="F265" s="349">
        <f>+'FORMATO COSTEO C3'!G341</f>
        <v>0</v>
      </c>
      <c r="G265" s="352">
        <f>+'FORMATO COSTEO C3'!I341</f>
        <v>0</v>
      </c>
      <c r="H265" s="498">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500"/>
      <c r="F266" s="349">
        <f>+'FORMATO COSTEO C3'!G347</f>
        <v>0</v>
      </c>
      <c r="G266" s="352">
        <f>+'FORMATO COSTEO C3'!I347</f>
        <v>0</v>
      </c>
      <c r="H266" s="353">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500"/>
      <c r="F267" s="349">
        <f>+'FORMATO COSTEO C3'!G353</f>
        <v>0</v>
      </c>
      <c r="G267" s="352">
        <f>+'FORMATO COSTEO C3'!I353</f>
        <v>0</v>
      </c>
      <c r="H267" s="353">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500"/>
      <c r="F268" s="349">
        <f>+'FORMATO COSTEO C3'!G359</f>
        <v>0</v>
      </c>
      <c r="G268" s="352">
        <f>+'FORMATO COSTEO C3'!I359</f>
        <v>0</v>
      </c>
      <c r="H268" s="353">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500"/>
      <c r="F269" s="349">
        <f>+'FORMATO COSTEO C3'!G365</f>
        <v>0</v>
      </c>
      <c r="G269" s="352">
        <f>+'FORMATO COSTEO C3'!I365</f>
        <v>0</v>
      </c>
      <c r="H269" s="353">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480" t="str">
        <f>+'FORMATO COSTEO C3'!D371</f>
        <v>Unidad medida</v>
      </c>
      <c r="E270" s="483">
        <f>+'FORMATO COSTEO C3'!E371</f>
        <v>0</v>
      </c>
      <c r="F270" s="339">
        <f>SUM(F271:F275)</f>
        <v>0</v>
      </c>
      <c r="G270" s="342">
        <f>SUM(G271:G275)</f>
        <v>0</v>
      </c>
      <c r="H270" s="343">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501"/>
      <c r="F271" s="349">
        <f>+'FORMATO COSTEO C3'!G373</f>
        <v>0</v>
      </c>
      <c r="G271" s="352">
        <f>+'FORMATO COSTEO C3'!I373</f>
        <v>0</v>
      </c>
      <c r="H271" s="498">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501"/>
      <c r="F272" s="349">
        <f>+'FORMATO COSTEO C3'!G379</f>
        <v>0</v>
      </c>
      <c r="G272" s="352">
        <f>+'FORMATO COSTEO C3'!I379</f>
        <v>0</v>
      </c>
      <c r="H272" s="353">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501"/>
      <c r="F273" s="349">
        <f>+'FORMATO COSTEO C3'!G385</f>
        <v>0</v>
      </c>
      <c r="G273" s="352">
        <f>+'FORMATO COSTEO C3'!I385</f>
        <v>0</v>
      </c>
      <c r="H273" s="353">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501"/>
      <c r="F274" s="349">
        <f>+'FORMATO COSTEO C3'!G391</f>
        <v>0</v>
      </c>
      <c r="G274" s="352">
        <f>+'FORMATO COSTEO C3'!I391</f>
        <v>0</v>
      </c>
      <c r="H274" s="353">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501"/>
      <c r="F275" s="349">
        <f>+'FORMATO COSTEO C3'!G397</f>
        <v>0</v>
      </c>
      <c r="G275" s="352">
        <f>+'FORMATO COSTEO C3'!I397</f>
        <v>0</v>
      </c>
      <c r="H275" s="353">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480" t="str">
        <f>+'FORMATO COSTEO C3'!D403</f>
        <v>Unidad medida</v>
      </c>
      <c r="E276" s="483">
        <f>+'FORMATO COSTEO C3'!E403</f>
        <v>0</v>
      </c>
      <c r="F276" s="339">
        <f>SUM(F277:F281)</f>
        <v>0</v>
      </c>
      <c r="G276" s="342">
        <f>SUM(G277:G281)</f>
        <v>0</v>
      </c>
      <c r="H276" s="343">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501"/>
      <c r="F277" s="349">
        <f>+'FORMATO COSTEO C3'!G405</f>
        <v>0</v>
      </c>
      <c r="G277" s="352">
        <f>+'FORMATO COSTEO C3'!I405</f>
        <v>0</v>
      </c>
      <c r="H277" s="498">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501"/>
      <c r="F278" s="349">
        <f>+'FORMATO COSTEO C3'!G411</f>
        <v>0</v>
      </c>
      <c r="G278" s="352">
        <f>+'FORMATO COSTEO C3'!I411</f>
        <v>0</v>
      </c>
      <c r="H278" s="353">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501"/>
      <c r="F279" s="349">
        <f>+'FORMATO COSTEO C3'!G417</f>
        <v>0</v>
      </c>
      <c r="G279" s="352">
        <f>+'FORMATO COSTEO C3'!I417</f>
        <v>0</v>
      </c>
      <c r="H279" s="353">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501"/>
      <c r="F280" s="349">
        <f>+'FORMATO COSTEO C3'!G423</f>
        <v>0</v>
      </c>
      <c r="G280" s="352">
        <f>+'FORMATO COSTEO C3'!I423</f>
        <v>0</v>
      </c>
      <c r="H280" s="353">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501"/>
      <c r="F281" s="349">
        <f>+'FORMATO COSTEO C3'!G429</f>
        <v>0</v>
      </c>
      <c r="G281" s="352">
        <f>+'FORMATO COSTEO C3'!I429</f>
        <v>0</v>
      </c>
      <c r="H281" s="353">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480" t="str">
        <f>+'FORMATO COSTEO C3'!D435</f>
        <v>Unidad medida</v>
      </c>
      <c r="E282" s="483">
        <f>+'FORMATO COSTEO C3'!E435</f>
        <v>0</v>
      </c>
      <c r="F282" s="339">
        <f>SUM(F283:F287)</f>
        <v>0</v>
      </c>
      <c r="G282" s="342">
        <f>SUM(G283:G287)</f>
        <v>0</v>
      </c>
      <c r="H282" s="343">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501"/>
      <c r="F283" s="349">
        <f>+'FORMATO COSTEO C3'!G437</f>
        <v>0</v>
      </c>
      <c r="G283" s="352">
        <f>+'FORMATO COSTEO C3'!I437</f>
        <v>0</v>
      </c>
      <c r="H283" s="498">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501"/>
      <c r="F284" s="349">
        <f>+'FORMATO COSTEO C3'!G443</f>
        <v>0</v>
      </c>
      <c r="G284" s="352">
        <f>+'FORMATO COSTEO C3'!I443</f>
        <v>0</v>
      </c>
      <c r="H284" s="353">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501"/>
      <c r="F285" s="349">
        <f>+'FORMATO COSTEO C3'!G449</f>
        <v>0</v>
      </c>
      <c r="G285" s="352">
        <f>+'FORMATO COSTEO C3'!I449</f>
        <v>0</v>
      </c>
      <c r="H285" s="353">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501"/>
      <c r="F286" s="349">
        <f>+'FORMATO COSTEO C3'!G455</f>
        <v>0</v>
      </c>
      <c r="G286" s="352">
        <f>+'FORMATO COSTEO C3'!I455</f>
        <v>0</v>
      </c>
      <c r="H286" s="353">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501"/>
      <c r="F287" s="349">
        <f>+'FORMATO COSTEO C3'!G461</f>
        <v>0</v>
      </c>
      <c r="G287" s="352">
        <f>+'FORMATO COSTEO C3'!I461</f>
        <v>0</v>
      </c>
      <c r="H287" s="353">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480" t="str">
        <f>+'FORMATO COSTEO C3'!D467</f>
        <v>Unidad medida</v>
      </c>
      <c r="E288" s="483">
        <f>+'FORMATO COSTEO C3'!E467</f>
        <v>0</v>
      </c>
      <c r="F288" s="339">
        <f>SUM(F289:F293)</f>
        <v>0</v>
      </c>
      <c r="G288" s="342">
        <f>SUM(G289:G293)</f>
        <v>0</v>
      </c>
      <c r="H288" s="343">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501"/>
      <c r="F289" s="349">
        <f>+'FORMATO COSTEO C3'!G469</f>
        <v>0</v>
      </c>
      <c r="G289" s="352">
        <f>+'FORMATO COSTEO C3'!I469</f>
        <v>0</v>
      </c>
      <c r="H289" s="498">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501"/>
      <c r="F290" s="349">
        <f>+'FORMATO COSTEO C3'!G475</f>
        <v>0</v>
      </c>
      <c r="G290" s="352">
        <f>+'FORMATO COSTEO C3'!I475</f>
        <v>0</v>
      </c>
      <c r="H290" s="353">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501"/>
      <c r="F291" s="349">
        <f>+'FORMATO COSTEO C3'!G481</f>
        <v>0</v>
      </c>
      <c r="G291" s="352">
        <f>+'FORMATO COSTEO C3'!I481</f>
        <v>0</v>
      </c>
      <c r="H291" s="353">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501"/>
      <c r="F292" s="349">
        <f>+'FORMATO COSTEO C3'!G487</f>
        <v>0</v>
      </c>
      <c r="G292" s="352">
        <f>+'FORMATO COSTEO C3'!I487</f>
        <v>0</v>
      </c>
      <c r="H292" s="353">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501"/>
      <c r="F293" s="349">
        <f>+'FORMATO COSTEO C3'!G493</f>
        <v>0</v>
      </c>
      <c r="G293" s="352">
        <f>+'FORMATO COSTEO C3'!I493</f>
        <v>0</v>
      </c>
      <c r="H293" s="353">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481"/>
      <c r="F294" s="315">
        <f>+F295+F326+F357</f>
        <v>0</v>
      </c>
      <c r="G294" s="318">
        <f>+G295+G326+G357</f>
        <v>0</v>
      </c>
      <c r="H294" s="319">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482"/>
      <c r="F295" s="328">
        <f t="shared" ref="F295:AS295" si="76">+F296+F302+F308+F314+F320</f>
        <v>0</v>
      </c>
      <c r="G295" s="331">
        <f t="shared" si="76"/>
        <v>0</v>
      </c>
      <c r="H295" s="332">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480" t="str">
        <f>+'FORMATO COSTEO C4'!D15</f>
        <v>Unidad medida</v>
      </c>
      <c r="E296" s="483">
        <f>+'FORMATO COSTEO C4'!E15</f>
        <v>0</v>
      </c>
      <c r="F296" s="339">
        <f>SUM(F297:F301)</f>
        <v>0</v>
      </c>
      <c r="G296" s="342">
        <f>SUM(G297:G301)</f>
        <v>0</v>
      </c>
      <c r="H296" s="343">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500"/>
      <c r="F297" s="349">
        <f>+'FORMATO COSTEO C4'!G17</f>
        <v>0</v>
      </c>
      <c r="G297" s="352">
        <f>+'FORMATO COSTEO C4'!I17</f>
        <v>0</v>
      </c>
      <c r="H297" s="498">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500"/>
      <c r="F298" s="349">
        <f>+'FORMATO COSTEO C4'!G23</f>
        <v>0</v>
      </c>
      <c r="G298" s="352">
        <f>+'FORMATO COSTEO C4'!I23</f>
        <v>0</v>
      </c>
      <c r="H298" s="353">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500"/>
      <c r="F299" s="349">
        <f>+'FORMATO COSTEO C4'!G29</f>
        <v>0</v>
      </c>
      <c r="G299" s="352">
        <f>+'FORMATO COSTEO C4'!I29</f>
        <v>0</v>
      </c>
      <c r="H299" s="353">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500"/>
      <c r="F300" s="349">
        <f>+'FORMATO COSTEO C4'!G35</f>
        <v>0</v>
      </c>
      <c r="G300" s="352">
        <f>+'FORMATO COSTEO C4'!I35</f>
        <v>0</v>
      </c>
      <c r="H300" s="353">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500"/>
      <c r="F301" s="349">
        <f>+'FORMATO COSTEO C4'!G41</f>
        <v>0</v>
      </c>
      <c r="G301" s="352">
        <f>+'FORMATO COSTEO C4'!I41</f>
        <v>0</v>
      </c>
      <c r="H301" s="353">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480" t="str">
        <f>+'FORMATO COSTEO C4'!D47</f>
        <v>Unidad medida</v>
      </c>
      <c r="E302" s="483">
        <f>+'FORMATO COSTEO C4'!E47</f>
        <v>0</v>
      </c>
      <c r="F302" s="339">
        <f>SUM(F303:F307)</f>
        <v>0</v>
      </c>
      <c r="G302" s="342">
        <f>SUM(G303:G307)</f>
        <v>0</v>
      </c>
      <c r="H302" s="343">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501"/>
      <c r="F303" s="349">
        <f>+'FORMATO COSTEO C4'!G49</f>
        <v>0</v>
      </c>
      <c r="G303" s="352">
        <f>+'FORMATO COSTEO C4'!I49</f>
        <v>0</v>
      </c>
      <c r="H303" s="498">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501"/>
      <c r="F304" s="349">
        <f>+'FORMATO COSTEO C4'!G55</f>
        <v>0</v>
      </c>
      <c r="G304" s="352">
        <f>+'FORMATO COSTEO C4'!I55</f>
        <v>0</v>
      </c>
      <c r="H304" s="353">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501"/>
      <c r="F305" s="349">
        <f>+'FORMATO COSTEO C4'!G61</f>
        <v>0</v>
      </c>
      <c r="G305" s="352">
        <f>+'FORMATO COSTEO C4'!I61</f>
        <v>0</v>
      </c>
      <c r="H305" s="353">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501"/>
      <c r="F306" s="349">
        <f>+'FORMATO COSTEO C4'!G67</f>
        <v>0</v>
      </c>
      <c r="G306" s="352">
        <f>+'FORMATO COSTEO C4'!I67</f>
        <v>0</v>
      </c>
      <c r="H306" s="353">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501"/>
      <c r="F307" s="349">
        <f>+'FORMATO COSTEO C4'!G73</f>
        <v>0</v>
      </c>
      <c r="G307" s="352">
        <f>+'FORMATO COSTEO C4'!I73</f>
        <v>0</v>
      </c>
      <c r="H307" s="353">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480" t="str">
        <f>+'FORMATO COSTEO C4'!D79</f>
        <v>Unidad medida</v>
      </c>
      <c r="E308" s="483">
        <f>+'FORMATO COSTEO C4'!E79</f>
        <v>0</v>
      </c>
      <c r="F308" s="339">
        <f>SUM(F309:F313)</f>
        <v>0</v>
      </c>
      <c r="G308" s="342">
        <f>SUM(G309:G313)</f>
        <v>0</v>
      </c>
      <c r="H308" s="343">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501"/>
      <c r="F309" s="349">
        <f>+'FORMATO COSTEO C4'!G81</f>
        <v>0</v>
      </c>
      <c r="G309" s="352">
        <f>+'FORMATO COSTEO C4'!I81</f>
        <v>0</v>
      </c>
      <c r="H309" s="498">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501"/>
      <c r="F310" s="349">
        <f>+'FORMATO COSTEO C4'!G87</f>
        <v>0</v>
      </c>
      <c r="G310" s="352">
        <f>+'FORMATO COSTEO C4'!I87</f>
        <v>0</v>
      </c>
      <c r="H310" s="353">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501"/>
      <c r="F311" s="349">
        <f>+'FORMATO COSTEO C4'!G93</f>
        <v>0</v>
      </c>
      <c r="G311" s="352">
        <f>+'FORMATO COSTEO C4'!I93</f>
        <v>0</v>
      </c>
      <c r="H311" s="353">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501"/>
      <c r="F312" s="349">
        <f>+'FORMATO COSTEO C4'!G99</f>
        <v>0</v>
      </c>
      <c r="G312" s="352">
        <f>+'FORMATO COSTEO C4'!I99</f>
        <v>0</v>
      </c>
      <c r="H312" s="353">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501"/>
      <c r="F313" s="349">
        <f>+'FORMATO COSTEO C4'!G105</f>
        <v>0</v>
      </c>
      <c r="G313" s="352">
        <f>+'FORMATO COSTEO C4'!I105</f>
        <v>0</v>
      </c>
      <c r="H313" s="353">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480" t="str">
        <f>+'FORMATO COSTEO C4'!D111</f>
        <v>Unidad medida</v>
      </c>
      <c r="E314" s="483">
        <f>+'FORMATO COSTEO C4'!E111</f>
        <v>0</v>
      </c>
      <c r="F314" s="339">
        <f>SUM(F315:F319)</f>
        <v>0</v>
      </c>
      <c r="G314" s="342">
        <f>SUM(G315:G319)</f>
        <v>0</v>
      </c>
      <c r="H314" s="343">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501"/>
      <c r="F315" s="349">
        <f>+'FORMATO COSTEO C4'!G113</f>
        <v>0</v>
      </c>
      <c r="G315" s="352">
        <f>+'FORMATO COSTEO C4'!I113</f>
        <v>0</v>
      </c>
      <c r="H315" s="498">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501"/>
      <c r="F316" s="349">
        <f>+'FORMATO COSTEO C4'!G119</f>
        <v>0</v>
      </c>
      <c r="G316" s="352">
        <f>+'FORMATO COSTEO C4'!I119</f>
        <v>0</v>
      </c>
      <c r="H316" s="353">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501"/>
      <c r="F317" s="349">
        <f>+'FORMATO COSTEO C4'!G125</f>
        <v>0</v>
      </c>
      <c r="G317" s="352">
        <f>+'FORMATO COSTEO C4'!I125</f>
        <v>0</v>
      </c>
      <c r="H317" s="353">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501"/>
      <c r="F318" s="349">
        <f>+'FORMATO COSTEO C4'!G131</f>
        <v>0</v>
      </c>
      <c r="G318" s="352">
        <f>+'FORMATO COSTEO C4'!I131</f>
        <v>0</v>
      </c>
      <c r="H318" s="353">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501"/>
      <c r="F319" s="349">
        <f>+'FORMATO COSTEO C4'!G137</f>
        <v>0</v>
      </c>
      <c r="G319" s="352">
        <f>+'FORMATO COSTEO C4'!I137</f>
        <v>0</v>
      </c>
      <c r="H319" s="353">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480" t="str">
        <f>+'FORMATO COSTEO C4'!D143</f>
        <v>Unidad medida</v>
      </c>
      <c r="E320" s="483">
        <f>+'FORMATO COSTEO C4'!E143</f>
        <v>0</v>
      </c>
      <c r="F320" s="339">
        <f>SUM(F321:F325)</f>
        <v>0</v>
      </c>
      <c r="G320" s="342">
        <f>SUM(G321:G325)</f>
        <v>0</v>
      </c>
      <c r="H320" s="343">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501"/>
      <c r="F321" s="349">
        <f>+'FORMATO COSTEO C4'!G145</f>
        <v>0</v>
      </c>
      <c r="G321" s="352">
        <f>+'FORMATO COSTEO C4'!I145</f>
        <v>0</v>
      </c>
      <c r="H321" s="498">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501"/>
      <c r="F322" s="349">
        <f>+'FORMATO COSTEO C4'!G151</f>
        <v>0</v>
      </c>
      <c r="G322" s="352">
        <f>+'FORMATO COSTEO C4'!I151</f>
        <v>0</v>
      </c>
      <c r="H322" s="353">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501"/>
      <c r="F323" s="349">
        <f>+'FORMATO COSTEO C4'!G157</f>
        <v>0</v>
      </c>
      <c r="G323" s="352">
        <f>+'FORMATO COSTEO C4'!I157</f>
        <v>0</v>
      </c>
      <c r="H323" s="353">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501"/>
      <c r="F324" s="349">
        <f>+'FORMATO COSTEO C4'!G163</f>
        <v>0</v>
      </c>
      <c r="G324" s="352">
        <f>+'FORMATO COSTEO C4'!I163</f>
        <v>0</v>
      </c>
      <c r="H324" s="353">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501"/>
      <c r="F325" s="349">
        <f>+'FORMATO COSTEO C4'!G169</f>
        <v>0</v>
      </c>
      <c r="G325" s="352">
        <f>+'FORMATO COSTEO C4'!I169</f>
        <v>0</v>
      </c>
      <c r="H325" s="353">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482"/>
      <c r="F326" s="328">
        <f t="shared" ref="F326:AS326" si="82">+F327+F333+F339+F345+F351</f>
        <v>0</v>
      </c>
      <c r="G326" s="331">
        <f t="shared" si="82"/>
        <v>0</v>
      </c>
      <c r="H326" s="332">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480" t="str">
        <f>+'FORMATO COSTEO C4'!D177</f>
        <v>Unidad medida</v>
      </c>
      <c r="E327" s="483">
        <f>+'FORMATO COSTEO C4'!E177</f>
        <v>0</v>
      </c>
      <c r="F327" s="339">
        <f>SUM(F328:F332)</f>
        <v>0</v>
      </c>
      <c r="G327" s="342">
        <f>SUM(G328:G332)</f>
        <v>0</v>
      </c>
      <c r="H327" s="343">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500"/>
      <c r="F328" s="349">
        <f>+'FORMATO COSTEO C4'!G179</f>
        <v>0</v>
      </c>
      <c r="G328" s="352">
        <f>+'FORMATO COSTEO C4'!I179</f>
        <v>0</v>
      </c>
      <c r="H328" s="498">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500"/>
      <c r="F329" s="349">
        <f>+'FORMATO COSTEO C4'!G185</f>
        <v>0</v>
      </c>
      <c r="G329" s="352">
        <f>+'FORMATO COSTEO C4'!I185</f>
        <v>0</v>
      </c>
      <c r="H329" s="353">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500"/>
      <c r="F330" s="349">
        <f>+'FORMATO COSTEO C4'!G191</f>
        <v>0</v>
      </c>
      <c r="G330" s="352">
        <f>+'FORMATO COSTEO C4'!I191</f>
        <v>0</v>
      </c>
      <c r="H330" s="353">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500"/>
      <c r="F331" s="349">
        <f>+'FORMATO COSTEO C4'!G197</f>
        <v>0</v>
      </c>
      <c r="G331" s="352">
        <f>+'FORMATO COSTEO C4'!I197</f>
        <v>0</v>
      </c>
      <c r="H331" s="353">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500"/>
      <c r="F332" s="349">
        <f>+'FORMATO COSTEO C4'!G203</f>
        <v>0</v>
      </c>
      <c r="G332" s="352">
        <f>+'FORMATO COSTEO C4'!I203</f>
        <v>0</v>
      </c>
      <c r="H332" s="353">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480" t="str">
        <f>+'FORMATO COSTEO C4'!D209</f>
        <v>Unidad medida</v>
      </c>
      <c r="E333" s="483">
        <f>+'FORMATO COSTEO C4'!E209</f>
        <v>0</v>
      </c>
      <c r="F333" s="339">
        <f>SUM(F334:F338)</f>
        <v>0</v>
      </c>
      <c r="G333" s="342">
        <f>SUM(G334:G338)</f>
        <v>0</v>
      </c>
      <c r="H333" s="343">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501"/>
      <c r="F334" s="349">
        <f>+'FORMATO COSTEO C4'!G211</f>
        <v>0</v>
      </c>
      <c r="G334" s="352">
        <f>+'FORMATO COSTEO C4'!I211</f>
        <v>0</v>
      </c>
      <c r="H334" s="498">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501"/>
      <c r="F335" s="349">
        <f>+'FORMATO COSTEO C4'!G217</f>
        <v>0</v>
      </c>
      <c r="G335" s="352">
        <f>+'FORMATO COSTEO C4'!I217</f>
        <v>0</v>
      </c>
      <c r="H335" s="353">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501"/>
      <c r="F336" s="349">
        <f>+'FORMATO COSTEO C4'!G223</f>
        <v>0</v>
      </c>
      <c r="G336" s="352">
        <f>+'FORMATO COSTEO C4'!I223</f>
        <v>0</v>
      </c>
      <c r="H336" s="353">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501"/>
      <c r="F337" s="349">
        <f>+'FORMATO COSTEO C4'!G229</f>
        <v>0</v>
      </c>
      <c r="G337" s="352">
        <f>+'FORMATO COSTEO C4'!I229</f>
        <v>0</v>
      </c>
      <c r="H337" s="353">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501"/>
      <c r="F338" s="349">
        <f>+'FORMATO COSTEO C4'!G235</f>
        <v>0</v>
      </c>
      <c r="G338" s="352">
        <f>+'FORMATO COSTEO C4'!I235</f>
        <v>0</v>
      </c>
      <c r="H338" s="353">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480" t="str">
        <f>+'FORMATO COSTEO C4'!D241</f>
        <v>Unidad medida</v>
      </c>
      <c r="E339" s="483">
        <f>+'FORMATO COSTEO C4'!E241</f>
        <v>0</v>
      </c>
      <c r="F339" s="339">
        <f>SUM(F340:F344)</f>
        <v>0</v>
      </c>
      <c r="G339" s="342">
        <f>SUM(G340:G344)</f>
        <v>0</v>
      </c>
      <c r="H339" s="343">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501"/>
      <c r="F340" s="349">
        <f>+'FORMATO COSTEO C4'!G243</f>
        <v>0</v>
      </c>
      <c r="G340" s="352">
        <f>+'FORMATO COSTEO C4'!I243</f>
        <v>0</v>
      </c>
      <c r="H340" s="498">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501"/>
      <c r="F341" s="349">
        <f>+'FORMATO COSTEO C4'!G249</f>
        <v>0</v>
      </c>
      <c r="G341" s="352">
        <f>+'FORMATO COSTEO C4'!I249</f>
        <v>0</v>
      </c>
      <c r="H341" s="353">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501"/>
      <c r="F342" s="349">
        <f>+'FORMATO COSTEO C4'!G255</f>
        <v>0</v>
      </c>
      <c r="G342" s="352">
        <f>+'FORMATO COSTEO C4'!I255</f>
        <v>0</v>
      </c>
      <c r="H342" s="353">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501"/>
      <c r="F343" s="349">
        <f>+'FORMATO COSTEO C4'!G261</f>
        <v>0</v>
      </c>
      <c r="G343" s="352">
        <f>+'FORMATO COSTEO C4'!I261</f>
        <v>0</v>
      </c>
      <c r="H343" s="353">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501"/>
      <c r="F344" s="349">
        <f>+'FORMATO COSTEO C4'!G267</f>
        <v>0</v>
      </c>
      <c r="G344" s="352">
        <f>+'FORMATO COSTEO C4'!I267</f>
        <v>0</v>
      </c>
      <c r="H344" s="353">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480" t="str">
        <f>+'FORMATO COSTEO C4'!D273</f>
        <v>Unidad medida</v>
      </c>
      <c r="E345" s="483">
        <f>+'FORMATO COSTEO C4'!E273</f>
        <v>0</v>
      </c>
      <c r="F345" s="339">
        <f>SUM(F346:F350)</f>
        <v>0</v>
      </c>
      <c r="G345" s="342">
        <f>SUM(G346:G350)</f>
        <v>0</v>
      </c>
      <c r="H345" s="343">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501"/>
      <c r="F346" s="349">
        <f>+'FORMATO COSTEO C4'!G275</f>
        <v>0</v>
      </c>
      <c r="G346" s="352">
        <f>+'FORMATO COSTEO C4'!I275</f>
        <v>0</v>
      </c>
      <c r="H346" s="498">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501"/>
      <c r="F347" s="349">
        <f>+'FORMATO COSTEO C4'!G281</f>
        <v>0</v>
      </c>
      <c r="G347" s="352">
        <f>+'FORMATO COSTEO C4'!I281</f>
        <v>0</v>
      </c>
      <c r="H347" s="353">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501"/>
      <c r="F348" s="349">
        <f>+'FORMATO COSTEO C4'!G287</f>
        <v>0</v>
      </c>
      <c r="G348" s="352">
        <f>+'FORMATO COSTEO C4'!I287</f>
        <v>0</v>
      </c>
      <c r="H348" s="353">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501"/>
      <c r="F349" s="349">
        <f>+'FORMATO COSTEO C4'!G293</f>
        <v>0</v>
      </c>
      <c r="G349" s="352">
        <f>+'FORMATO COSTEO C4'!I293</f>
        <v>0</v>
      </c>
      <c r="H349" s="353">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501"/>
      <c r="F350" s="349">
        <f>+'FORMATO COSTEO C4'!G299</f>
        <v>0</v>
      </c>
      <c r="G350" s="352">
        <f>+'FORMATO COSTEO C4'!I299</f>
        <v>0</v>
      </c>
      <c r="H350" s="353">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480" t="str">
        <f>+'FORMATO COSTEO C4'!D305</f>
        <v>Unidad medida</v>
      </c>
      <c r="E351" s="483">
        <f>+'FORMATO COSTEO C4'!E305</f>
        <v>0</v>
      </c>
      <c r="F351" s="339">
        <f>SUM(F352:F356)</f>
        <v>0</v>
      </c>
      <c r="G351" s="342">
        <f>SUM(G352:G356)</f>
        <v>0</v>
      </c>
      <c r="H351" s="343">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501"/>
      <c r="F352" s="349">
        <f>+'FORMATO COSTEO C4'!G307</f>
        <v>0</v>
      </c>
      <c r="G352" s="352">
        <f>+'FORMATO COSTEO C4'!I307</f>
        <v>0</v>
      </c>
      <c r="H352" s="498">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501"/>
      <c r="F353" s="349">
        <f>+'FORMATO COSTEO C4'!G313</f>
        <v>0</v>
      </c>
      <c r="G353" s="352">
        <f>+'FORMATO COSTEO C4'!I313</f>
        <v>0</v>
      </c>
      <c r="H353" s="353">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501"/>
      <c r="F354" s="349">
        <f>+'FORMATO COSTEO C4'!G319</f>
        <v>0</v>
      </c>
      <c r="G354" s="352">
        <f>+'FORMATO COSTEO C4'!I319</f>
        <v>0</v>
      </c>
      <c r="H354" s="353">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501"/>
      <c r="F355" s="349">
        <f>+'FORMATO COSTEO C4'!G325</f>
        <v>0</v>
      </c>
      <c r="G355" s="352">
        <f>+'FORMATO COSTEO C4'!I325</f>
        <v>0</v>
      </c>
      <c r="H355" s="353">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501"/>
      <c r="F356" s="349">
        <f>+'FORMATO COSTEO C4'!G331</f>
        <v>0</v>
      </c>
      <c r="G356" s="352">
        <f>+'FORMATO COSTEO C4'!I331</f>
        <v>0</v>
      </c>
      <c r="H356" s="353">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482"/>
      <c r="F357" s="328">
        <f t="shared" ref="F357:AS357" si="89">+F358+F364+F370+F376+F382</f>
        <v>0</v>
      </c>
      <c r="G357" s="331">
        <f t="shared" si="89"/>
        <v>0</v>
      </c>
      <c r="H357" s="332">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480" t="str">
        <f>+'FORMATO COSTEO C4'!D339</f>
        <v>Unidad medida</v>
      </c>
      <c r="E358" s="483">
        <f>+'FORMATO COSTEO C4'!E339</f>
        <v>0</v>
      </c>
      <c r="F358" s="339">
        <f>SUM(F359:F363)</f>
        <v>0</v>
      </c>
      <c r="G358" s="342">
        <f>SUM(G359:G363)</f>
        <v>0</v>
      </c>
      <c r="H358" s="343">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500"/>
      <c r="F359" s="349">
        <f>+'FORMATO COSTEO C4'!G341</f>
        <v>0</v>
      </c>
      <c r="G359" s="352">
        <f>+'FORMATO COSTEO C4'!I341</f>
        <v>0</v>
      </c>
      <c r="H359" s="498">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500"/>
      <c r="F360" s="349">
        <f>+'FORMATO COSTEO C4'!G347</f>
        <v>0</v>
      </c>
      <c r="G360" s="352">
        <f>+'FORMATO COSTEO C4'!I347</f>
        <v>0</v>
      </c>
      <c r="H360" s="353">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500"/>
      <c r="F361" s="349">
        <f>+'FORMATO COSTEO C4'!G353</f>
        <v>0</v>
      </c>
      <c r="G361" s="352">
        <f>+'FORMATO COSTEO C4'!I353</f>
        <v>0</v>
      </c>
      <c r="H361" s="353">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500"/>
      <c r="F362" s="349">
        <f>+'FORMATO COSTEO C4'!G359</f>
        <v>0</v>
      </c>
      <c r="G362" s="352">
        <f>+'FORMATO COSTEO C4'!I359</f>
        <v>0</v>
      </c>
      <c r="H362" s="353">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500"/>
      <c r="F363" s="349">
        <f>+'FORMATO COSTEO C4'!G365</f>
        <v>0</v>
      </c>
      <c r="G363" s="352">
        <f>+'FORMATO COSTEO C4'!I365</f>
        <v>0</v>
      </c>
      <c r="H363" s="353">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480" t="str">
        <f>+'FORMATO COSTEO C4'!D371</f>
        <v>Unidad medida</v>
      </c>
      <c r="E364" s="483">
        <f>+'FORMATO COSTEO C4'!E371</f>
        <v>0</v>
      </c>
      <c r="F364" s="339">
        <f>SUM(F365:F369)</f>
        <v>0</v>
      </c>
      <c r="G364" s="342">
        <f>SUM(G365:G369)</f>
        <v>0</v>
      </c>
      <c r="H364" s="343">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501"/>
      <c r="F365" s="349">
        <f>+'FORMATO COSTEO C4'!G373</f>
        <v>0</v>
      </c>
      <c r="G365" s="352">
        <f>+'FORMATO COSTEO C4'!I373</f>
        <v>0</v>
      </c>
      <c r="H365" s="498">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501"/>
      <c r="F366" s="349">
        <f>+'FORMATO COSTEO C4'!G379</f>
        <v>0</v>
      </c>
      <c r="G366" s="352">
        <f>+'FORMATO COSTEO C4'!I379</f>
        <v>0</v>
      </c>
      <c r="H366" s="353">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501"/>
      <c r="F367" s="349">
        <f>+'FORMATO COSTEO C4'!G385</f>
        <v>0</v>
      </c>
      <c r="G367" s="352">
        <f>+'FORMATO COSTEO C4'!I385</f>
        <v>0</v>
      </c>
      <c r="H367" s="353">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501"/>
      <c r="F368" s="349">
        <f>+'FORMATO COSTEO C4'!G391</f>
        <v>0</v>
      </c>
      <c r="G368" s="352">
        <f>+'FORMATO COSTEO C4'!I391</f>
        <v>0</v>
      </c>
      <c r="H368" s="353">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501"/>
      <c r="F369" s="349">
        <f>+'FORMATO COSTEO C4'!G397</f>
        <v>0</v>
      </c>
      <c r="G369" s="352">
        <f>+'FORMATO COSTEO C4'!I397</f>
        <v>0</v>
      </c>
      <c r="H369" s="353">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480" t="str">
        <f>+'FORMATO COSTEO C4'!D403</f>
        <v>Unidad medida</v>
      </c>
      <c r="E370" s="483">
        <f>+'FORMATO COSTEO C4'!E403</f>
        <v>0</v>
      </c>
      <c r="F370" s="339">
        <f>SUM(F371:F375)</f>
        <v>0</v>
      </c>
      <c r="G370" s="342">
        <f>SUM(G371:G375)</f>
        <v>0</v>
      </c>
      <c r="H370" s="343">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501"/>
      <c r="F371" s="349">
        <f>+'FORMATO COSTEO C4'!G405</f>
        <v>0</v>
      </c>
      <c r="G371" s="352">
        <f>+'FORMATO COSTEO C4'!I405</f>
        <v>0</v>
      </c>
      <c r="H371" s="498">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501"/>
      <c r="F372" s="349">
        <f>+'FORMATO COSTEO C4'!G411</f>
        <v>0</v>
      </c>
      <c r="G372" s="352">
        <f>+'FORMATO COSTEO C4'!I411</f>
        <v>0</v>
      </c>
      <c r="H372" s="353">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501"/>
      <c r="F373" s="349">
        <f>+'FORMATO COSTEO C4'!G417</f>
        <v>0</v>
      </c>
      <c r="G373" s="352">
        <f>+'FORMATO COSTEO C4'!I417</f>
        <v>0</v>
      </c>
      <c r="H373" s="353">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501"/>
      <c r="F374" s="349">
        <f>+'FORMATO COSTEO C4'!G423</f>
        <v>0</v>
      </c>
      <c r="G374" s="352">
        <f>+'FORMATO COSTEO C4'!I423</f>
        <v>0</v>
      </c>
      <c r="H374" s="353">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501"/>
      <c r="F375" s="349">
        <f>+'FORMATO COSTEO C4'!G429</f>
        <v>0</v>
      </c>
      <c r="G375" s="352">
        <f>+'FORMATO COSTEO C4'!I429</f>
        <v>0</v>
      </c>
      <c r="H375" s="353">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480" t="str">
        <f>+'FORMATO COSTEO C4'!D435</f>
        <v>Unidad medida</v>
      </c>
      <c r="E376" s="483">
        <f>+'FORMATO COSTEO C4'!E435</f>
        <v>0</v>
      </c>
      <c r="F376" s="339">
        <f>SUM(F377:F381)</f>
        <v>0</v>
      </c>
      <c r="G376" s="342">
        <f>SUM(G377:G381)</f>
        <v>0</v>
      </c>
      <c r="H376" s="343">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501"/>
      <c r="F377" s="349">
        <f>+'FORMATO COSTEO C4'!G437</f>
        <v>0</v>
      </c>
      <c r="G377" s="352">
        <f>+'FORMATO COSTEO C4'!I437</f>
        <v>0</v>
      </c>
      <c r="H377" s="498">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501"/>
      <c r="F378" s="349">
        <f>+'FORMATO COSTEO C4'!G443</f>
        <v>0</v>
      </c>
      <c r="G378" s="352">
        <f>+'FORMATO COSTEO C4'!I443</f>
        <v>0</v>
      </c>
      <c r="H378" s="353">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501"/>
      <c r="F379" s="349">
        <f>+'FORMATO COSTEO C4'!G449</f>
        <v>0</v>
      </c>
      <c r="G379" s="352">
        <f>+'FORMATO COSTEO C4'!I449</f>
        <v>0</v>
      </c>
      <c r="H379" s="353">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501"/>
      <c r="F380" s="349">
        <f>+'FORMATO COSTEO C4'!G455</f>
        <v>0</v>
      </c>
      <c r="G380" s="352">
        <f>+'FORMATO COSTEO C4'!I455</f>
        <v>0</v>
      </c>
      <c r="H380" s="353">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501"/>
      <c r="F381" s="349">
        <f>+'FORMATO COSTEO C4'!G461</f>
        <v>0</v>
      </c>
      <c r="G381" s="352">
        <f>+'FORMATO COSTEO C4'!I461</f>
        <v>0</v>
      </c>
      <c r="H381" s="353">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480" t="str">
        <f>+'FORMATO COSTEO C4'!D467</f>
        <v>Unidad medida</v>
      </c>
      <c r="E382" s="483">
        <f>+'FORMATO COSTEO C4'!E467</f>
        <v>0</v>
      </c>
      <c r="F382" s="339">
        <f>SUM(F383:F387)</f>
        <v>0</v>
      </c>
      <c r="G382" s="342">
        <f>SUM(G383:G387)</f>
        <v>0</v>
      </c>
      <c r="H382" s="343">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501"/>
      <c r="F383" s="349">
        <f>+'FORMATO COSTEO C4'!G469</f>
        <v>0</v>
      </c>
      <c r="G383" s="352">
        <f>+'FORMATO COSTEO C4'!I469</f>
        <v>0</v>
      </c>
      <c r="H383" s="498">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501"/>
      <c r="F384" s="349">
        <f>+'FORMATO COSTEO C4'!G475</f>
        <v>0</v>
      </c>
      <c r="G384" s="352">
        <f>+'FORMATO COSTEO C4'!I475</f>
        <v>0</v>
      </c>
      <c r="H384" s="353">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501"/>
      <c r="F385" s="349">
        <f>+'FORMATO COSTEO C4'!G481</f>
        <v>0</v>
      </c>
      <c r="G385" s="352">
        <f>+'FORMATO COSTEO C4'!I481</f>
        <v>0</v>
      </c>
      <c r="H385" s="353">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501"/>
      <c r="F386" s="349">
        <f>+'FORMATO COSTEO C4'!G487</f>
        <v>0</v>
      </c>
      <c r="G386" s="352">
        <f>+'FORMATO COSTEO C4'!I487</f>
        <v>0</v>
      </c>
      <c r="H386" s="353">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501"/>
      <c r="F387" s="349">
        <f>+'FORMATO COSTEO C4'!G493</f>
        <v>0</v>
      </c>
      <c r="G387" s="352">
        <f>+'FORMATO COSTEO C4'!I493</f>
        <v>0</v>
      </c>
      <c r="H387" s="353">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481"/>
      <c r="F388" s="315">
        <f>+F389+F400+F411</f>
        <v>0</v>
      </c>
      <c r="G388" s="318">
        <f>+G389+G400+G411</f>
        <v>0</v>
      </c>
      <c r="H388" s="319">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485"/>
      <c r="F389" s="328">
        <f>+'FORMATO COSTEO C6'!G16</f>
        <v>0</v>
      </c>
      <c r="G389" s="331">
        <f>+'FORMATO COSTEO C6'!I16</f>
        <v>0</v>
      </c>
      <c r="H389" s="332">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357" t="str">
        <f>'FORMATO COSTEO C6'!D17</f>
        <v>Unidad medida</v>
      </c>
      <c r="E390" s="502">
        <f>'FORMATO COSTEO C6'!E17</f>
        <v>0</v>
      </c>
      <c r="F390" s="376">
        <f>'FORMATO COSTEO C6'!G17</f>
        <v>0</v>
      </c>
      <c r="G390" s="503">
        <f>'FORMATO COSTEO C6'!I17</f>
        <v>0</v>
      </c>
      <c r="H390" s="379">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9">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0">
        <f t="shared" ref="AG390:AG399" si="98">U390+V390+W390+X390+Y390+Z390+AA390+AB390+AC390+AD390+AE390+AF390</f>
        <v>0</v>
      </c>
      <c r="AH390" s="378">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502">
        <f>'FORMATO COSTEO C6'!E18</f>
        <v>0</v>
      </c>
      <c r="F391" s="376">
        <f>'FORMATO COSTEO C6'!G18</f>
        <v>0</v>
      </c>
      <c r="G391" s="503">
        <f>'FORMATO COSTEO C6'!I18</f>
        <v>0</v>
      </c>
      <c r="H391" s="379">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98"/>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502">
        <f>'FORMATO COSTEO C6'!E19</f>
        <v>0</v>
      </c>
      <c r="F392" s="376">
        <f>'FORMATO COSTEO C6'!G19</f>
        <v>0</v>
      </c>
      <c r="G392" s="503">
        <f>'FORMATO COSTEO C6'!I19</f>
        <v>0</v>
      </c>
      <c r="H392" s="379">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98"/>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502">
        <f>'FORMATO COSTEO C6'!E20</f>
        <v>0</v>
      </c>
      <c r="F393" s="376">
        <f>'FORMATO COSTEO C6'!G20</f>
        <v>0</v>
      </c>
      <c r="G393" s="503">
        <f>'FORMATO COSTEO C6'!I20</f>
        <v>0</v>
      </c>
      <c r="H393" s="379">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98"/>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502">
        <f>'FORMATO COSTEO C6'!E21</f>
        <v>0</v>
      </c>
      <c r="F394" s="376">
        <f>'FORMATO COSTEO C6'!G21</f>
        <v>0</v>
      </c>
      <c r="G394" s="503">
        <f>'FORMATO COSTEO C6'!I21</f>
        <v>0</v>
      </c>
      <c r="H394" s="379">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98"/>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502">
        <f>'FORMATO COSTEO C6'!E22</f>
        <v>0</v>
      </c>
      <c r="F395" s="376">
        <f>'FORMATO COSTEO C6'!G22</f>
        <v>0</v>
      </c>
      <c r="G395" s="503">
        <f>'FORMATO COSTEO C6'!I22</f>
        <v>0</v>
      </c>
      <c r="H395" s="379">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98"/>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502">
        <f>'FORMATO COSTEO C6'!E23</f>
        <v>0</v>
      </c>
      <c r="F396" s="376">
        <f>'FORMATO COSTEO C6'!G23</f>
        <v>0</v>
      </c>
      <c r="G396" s="503">
        <f>'FORMATO COSTEO C6'!I23</f>
        <v>0</v>
      </c>
      <c r="H396" s="379">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98"/>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502">
        <f>'FORMATO COSTEO C6'!E24</f>
        <v>0</v>
      </c>
      <c r="F397" s="376">
        <f>'FORMATO COSTEO C6'!G24</f>
        <v>0</v>
      </c>
      <c r="G397" s="503">
        <f>'FORMATO COSTEO C6'!I24</f>
        <v>0</v>
      </c>
      <c r="H397" s="379">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98"/>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502">
        <f>'FORMATO COSTEO C6'!E25</f>
        <v>0</v>
      </c>
      <c r="F398" s="376">
        <f>'FORMATO COSTEO C6'!G25</f>
        <v>0</v>
      </c>
      <c r="G398" s="503">
        <f>'FORMATO COSTEO C6'!I25</f>
        <v>0</v>
      </c>
      <c r="H398" s="379">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98"/>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502">
        <f>'FORMATO COSTEO C6'!E26</f>
        <v>0</v>
      </c>
      <c r="F399" s="376">
        <f>'FORMATO COSTEO C6'!G26</f>
        <v>0</v>
      </c>
      <c r="G399" s="503">
        <f>'FORMATO COSTEO C6'!I26</f>
        <v>0</v>
      </c>
      <c r="H399" s="379">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98"/>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86"/>
      <c r="F400" s="328">
        <f>+'FORMATO COSTEO C6'!G30</f>
        <v>0</v>
      </c>
      <c r="G400" s="331">
        <f>+'FORMATO COSTEO C6'!I30</f>
        <v>0</v>
      </c>
      <c r="H400" s="332">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502">
        <f>'FORMATO COSTEO C6'!E31</f>
        <v>0</v>
      </c>
      <c r="F401" s="376">
        <f>'FORMATO COSTEO C6'!G31</f>
        <v>0</v>
      </c>
      <c r="G401" s="503">
        <f>'FORMATO COSTEO C6'!I31</f>
        <v>0</v>
      </c>
      <c r="H401" s="379">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04">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502">
        <f>'FORMATO COSTEO C6'!E32</f>
        <v>0</v>
      </c>
      <c r="F402" s="376">
        <f>'FORMATO COSTEO C6'!G32</f>
        <v>0</v>
      </c>
      <c r="G402" s="503">
        <f>'FORMATO COSTEO C6'!I32</f>
        <v>0</v>
      </c>
      <c r="H402" s="379">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04"/>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502">
        <f>'FORMATO COSTEO C6'!E33</f>
        <v>0</v>
      </c>
      <c r="F403" s="376">
        <f>'FORMATO COSTEO C6'!G33</f>
        <v>0</v>
      </c>
      <c r="G403" s="503">
        <f>'FORMATO COSTEO C6'!I33</f>
        <v>0</v>
      </c>
      <c r="H403" s="379">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04"/>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502">
        <f>'FORMATO COSTEO C6'!E34</f>
        <v>0</v>
      </c>
      <c r="F404" s="376">
        <f>'FORMATO COSTEO C6'!G34</f>
        <v>0</v>
      </c>
      <c r="G404" s="503">
        <f>'FORMATO COSTEO C6'!I34</f>
        <v>0</v>
      </c>
      <c r="H404" s="379">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04"/>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502">
        <f>'FORMATO COSTEO C6'!E35</f>
        <v>0</v>
      </c>
      <c r="F405" s="376">
        <f>'FORMATO COSTEO C6'!G35</f>
        <v>0</v>
      </c>
      <c r="G405" s="503">
        <f>'FORMATO COSTEO C6'!I35</f>
        <v>0</v>
      </c>
      <c r="H405" s="379">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04"/>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502">
        <f>'FORMATO COSTEO C6'!E36</f>
        <v>0</v>
      </c>
      <c r="F406" s="376">
        <f>'FORMATO COSTEO C6'!G36</f>
        <v>0</v>
      </c>
      <c r="G406" s="503">
        <f>'FORMATO COSTEO C6'!I36</f>
        <v>0</v>
      </c>
      <c r="H406" s="379">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04"/>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502">
        <f>'FORMATO COSTEO C6'!E37</f>
        <v>0</v>
      </c>
      <c r="F407" s="376">
        <f>'FORMATO COSTEO C6'!G37</f>
        <v>0</v>
      </c>
      <c r="G407" s="503">
        <f>'FORMATO COSTEO C6'!I37</f>
        <v>0</v>
      </c>
      <c r="H407" s="379">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04"/>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502">
        <f>'FORMATO COSTEO C6'!E38</f>
        <v>0</v>
      </c>
      <c r="F408" s="376">
        <f>'FORMATO COSTEO C6'!G38</f>
        <v>0</v>
      </c>
      <c r="G408" s="503">
        <f>'FORMATO COSTEO C6'!I38</f>
        <v>0</v>
      </c>
      <c r="H408" s="379">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04"/>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502">
        <f>'FORMATO COSTEO C6'!E39</f>
        <v>0</v>
      </c>
      <c r="F409" s="376">
        <f>'FORMATO COSTEO C6'!G39</f>
        <v>0</v>
      </c>
      <c r="G409" s="503">
        <f>'FORMATO COSTEO C6'!I39</f>
        <v>0</v>
      </c>
      <c r="H409" s="379">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04"/>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502">
        <f>'FORMATO COSTEO C6'!E40</f>
        <v>0</v>
      </c>
      <c r="F410" s="376">
        <f>'FORMATO COSTEO C6'!G40</f>
        <v>0</v>
      </c>
      <c r="G410" s="503">
        <f>'FORMATO COSTEO C6'!I40</f>
        <v>0</v>
      </c>
      <c r="H410" s="379">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04"/>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86"/>
      <c r="F411" s="328">
        <f>F412+F416+F420+F424+F428+F432+F436</f>
        <v>0</v>
      </c>
      <c r="G411" s="331">
        <f>G412+G416+G420+G424+G428+G432+G436</f>
        <v>0</v>
      </c>
      <c r="H411" s="332">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435"/>
      <c r="E412" s="487"/>
      <c r="F412" s="385">
        <f>'FORMATO COSTEO C6'!G44</f>
        <v>0</v>
      </c>
      <c r="G412" s="388">
        <f>'FORMATO COSTEO C6'!I44</f>
        <v>0</v>
      </c>
      <c r="H412" s="389">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502">
        <f>'FORMATO COSTEO C6'!E45</f>
        <v>0</v>
      </c>
      <c r="F413" s="376">
        <f>'FORMATO COSTEO C6'!G45</f>
        <v>0</v>
      </c>
      <c r="G413" s="503">
        <f>'FORMATO COSTEO C6'!I45</f>
        <v>0</v>
      </c>
      <c r="H413" s="379">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502">
        <f>'FORMATO COSTEO C6'!E46</f>
        <v>0</v>
      </c>
      <c r="F414" s="376">
        <f>'FORMATO COSTEO C6'!G46</f>
        <v>0</v>
      </c>
      <c r="G414" s="503">
        <f>'FORMATO COSTEO C6'!I46</f>
        <v>0</v>
      </c>
      <c r="H414" s="379">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502">
        <f>'FORMATO COSTEO C6'!E47</f>
        <v>0</v>
      </c>
      <c r="F415" s="376">
        <f>'FORMATO COSTEO C6'!G47</f>
        <v>0</v>
      </c>
      <c r="G415" s="503">
        <f>'FORMATO COSTEO C6'!I47</f>
        <v>0</v>
      </c>
      <c r="H415" s="379">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435"/>
      <c r="E416" s="487"/>
      <c r="F416" s="385">
        <f>+'FORMATO COSTEO C6'!G48</f>
        <v>0</v>
      </c>
      <c r="G416" s="388">
        <f>+'FORMATO COSTEO C6'!I48</f>
        <v>0</v>
      </c>
      <c r="H416" s="389">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502">
        <f>'FORMATO COSTEO C6'!E49</f>
        <v>0</v>
      </c>
      <c r="F417" s="376">
        <f>'FORMATO COSTEO C6'!G49</f>
        <v>0</v>
      </c>
      <c r="G417" s="503">
        <f>'FORMATO COSTEO C6'!I49</f>
        <v>0</v>
      </c>
      <c r="H417" s="379">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502">
        <f>'FORMATO COSTEO C6'!E50</f>
        <v>0</v>
      </c>
      <c r="F418" s="376">
        <f>'FORMATO COSTEO C6'!G50</f>
        <v>0</v>
      </c>
      <c r="G418" s="503">
        <f>'FORMATO COSTEO C6'!I50</f>
        <v>0</v>
      </c>
      <c r="H418" s="379">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502">
        <f>'FORMATO COSTEO C6'!E51</f>
        <v>0</v>
      </c>
      <c r="F419" s="376">
        <f>'FORMATO COSTEO C6'!G51</f>
        <v>0</v>
      </c>
      <c r="G419" s="503">
        <f>'FORMATO COSTEO C6'!I51</f>
        <v>0</v>
      </c>
      <c r="H419" s="379">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435"/>
      <c r="E420" s="487"/>
      <c r="F420" s="385">
        <f>+'FORMATO COSTEO C6'!G52</f>
        <v>0</v>
      </c>
      <c r="G420" s="388">
        <f>+'FORMATO COSTEO C6'!I52</f>
        <v>0</v>
      </c>
      <c r="H420" s="389">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502">
        <f>'FORMATO COSTEO C6'!E53</f>
        <v>0</v>
      </c>
      <c r="F421" s="376">
        <f>'FORMATO COSTEO C6'!G53</f>
        <v>0</v>
      </c>
      <c r="G421" s="503">
        <f>'FORMATO COSTEO C6'!I53</f>
        <v>0</v>
      </c>
      <c r="H421" s="379">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502">
        <f>'FORMATO COSTEO C6'!E54</f>
        <v>0</v>
      </c>
      <c r="F422" s="376">
        <f>'FORMATO COSTEO C6'!G54</f>
        <v>0</v>
      </c>
      <c r="G422" s="503">
        <f>'FORMATO COSTEO C6'!I54</f>
        <v>0</v>
      </c>
      <c r="H422" s="379">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502">
        <f>'FORMATO COSTEO C6'!E55</f>
        <v>0</v>
      </c>
      <c r="F423" s="376">
        <f>'FORMATO COSTEO C6'!G55</f>
        <v>0</v>
      </c>
      <c r="G423" s="503">
        <f>'FORMATO COSTEO C6'!I55</f>
        <v>0</v>
      </c>
      <c r="H423" s="379">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436"/>
      <c r="E424" s="487"/>
      <c r="F424" s="385">
        <f>+'FORMATO COSTEO C6'!G56</f>
        <v>0</v>
      </c>
      <c r="G424" s="388">
        <f>+'FORMATO COSTEO C6'!I56</f>
        <v>0</v>
      </c>
      <c r="H424" s="389">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502">
        <f>'FORMATO COSTEO C6'!E57</f>
        <v>0</v>
      </c>
      <c r="F425" s="376">
        <f>'FORMATO COSTEO C6'!G57</f>
        <v>0</v>
      </c>
      <c r="G425" s="503">
        <f>'FORMATO COSTEO C6'!I57</f>
        <v>0</v>
      </c>
      <c r="H425" s="379">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502">
        <f>'FORMATO COSTEO C6'!E58</f>
        <v>0</v>
      </c>
      <c r="F426" s="376">
        <f>'FORMATO COSTEO C6'!G58</f>
        <v>0</v>
      </c>
      <c r="G426" s="503">
        <f>'FORMATO COSTEO C6'!I58</f>
        <v>0</v>
      </c>
      <c r="H426" s="379">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502">
        <f>'FORMATO COSTEO C6'!E59</f>
        <v>0</v>
      </c>
      <c r="F427" s="376">
        <f>'FORMATO COSTEO C6'!G59</f>
        <v>0</v>
      </c>
      <c r="G427" s="503">
        <f>'FORMATO COSTEO C6'!I59</f>
        <v>0</v>
      </c>
      <c r="H427" s="379">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436"/>
      <c r="E428" s="487"/>
      <c r="F428" s="385">
        <f>+'FORMATO COSTEO C6'!G60</f>
        <v>0</v>
      </c>
      <c r="G428" s="388">
        <f>+'FORMATO COSTEO C6'!I60</f>
        <v>0</v>
      </c>
      <c r="H428" s="389">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502">
        <f>'FORMATO COSTEO C6'!E61</f>
        <v>0</v>
      </c>
      <c r="F429" s="376">
        <f>'FORMATO COSTEO C6'!G61</f>
        <v>0</v>
      </c>
      <c r="G429" s="503">
        <f>'FORMATO COSTEO C6'!I61</f>
        <v>0</v>
      </c>
      <c r="H429" s="379">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502">
        <f>'FORMATO COSTEO C6'!E62</f>
        <v>0</v>
      </c>
      <c r="F430" s="376">
        <f>'FORMATO COSTEO C6'!G62</f>
        <v>0</v>
      </c>
      <c r="G430" s="503">
        <f>'FORMATO COSTEO C6'!I62</f>
        <v>0</v>
      </c>
      <c r="H430" s="379">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502">
        <f>'FORMATO COSTEO C6'!E63</f>
        <v>0</v>
      </c>
      <c r="F431" s="376">
        <f>'FORMATO COSTEO C6'!G63</f>
        <v>0</v>
      </c>
      <c r="G431" s="503">
        <f>'FORMATO COSTEO C6'!I63</f>
        <v>0</v>
      </c>
      <c r="H431" s="379">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436"/>
      <c r="E432" s="487"/>
      <c r="F432" s="385">
        <f>+'FORMATO COSTEO C6'!G64</f>
        <v>0</v>
      </c>
      <c r="G432" s="388">
        <f>+'FORMATO COSTEO C6'!I64</f>
        <v>0</v>
      </c>
      <c r="H432" s="389">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502">
        <f>'FORMATO COSTEO C6'!E65</f>
        <v>0</v>
      </c>
      <c r="F433" s="376">
        <f>'FORMATO COSTEO C6'!G65</f>
        <v>0</v>
      </c>
      <c r="G433" s="503">
        <f>'FORMATO COSTEO C6'!I65</f>
        <v>0</v>
      </c>
      <c r="H433" s="379">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502">
        <f>'FORMATO COSTEO C6'!E66</f>
        <v>0</v>
      </c>
      <c r="F434" s="376">
        <f>'FORMATO COSTEO C6'!G66</f>
        <v>0</v>
      </c>
      <c r="G434" s="503">
        <f>'FORMATO COSTEO C6'!I66</f>
        <v>0</v>
      </c>
      <c r="H434" s="379">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502">
        <f>'FORMATO COSTEO C6'!E67</f>
        <v>0</v>
      </c>
      <c r="F435" s="376">
        <f>'FORMATO COSTEO C6'!G67</f>
        <v>0</v>
      </c>
      <c r="G435" s="503">
        <f>'FORMATO COSTEO C6'!I67</f>
        <v>0</v>
      </c>
      <c r="H435" s="379">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436"/>
      <c r="E436" s="487"/>
      <c r="F436" s="385">
        <f>+'FORMATO COSTEO C6'!G68</f>
        <v>0</v>
      </c>
      <c r="G436" s="388">
        <f>+'FORMATO COSTEO C6'!I68</f>
        <v>0</v>
      </c>
      <c r="H436" s="389">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502">
        <f>'FORMATO COSTEO C6'!E69</f>
        <v>0</v>
      </c>
      <c r="F437" s="376">
        <f>'FORMATO COSTEO C6'!G69</f>
        <v>0</v>
      </c>
      <c r="G437" s="503">
        <f>'FORMATO COSTEO C6'!I69</f>
        <v>0</v>
      </c>
      <c r="H437" s="379">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502">
        <f>'FORMATO COSTEO C6'!E70</f>
        <v>0</v>
      </c>
      <c r="F438" s="376">
        <f>'FORMATO COSTEO C6'!G70</f>
        <v>0</v>
      </c>
      <c r="G438" s="503">
        <f>'FORMATO COSTEO C6'!I70</f>
        <v>0</v>
      </c>
      <c r="H438" s="379">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502">
        <f>'FORMATO COSTEO C6'!E71</f>
        <v>0</v>
      </c>
      <c r="F439" s="376">
        <f>'FORMATO COSTEO C6'!G71</f>
        <v>0</v>
      </c>
      <c r="G439" s="503">
        <f>'FORMATO COSTEO C6'!I71</f>
        <v>0</v>
      </c>
      <c r="H439" s="379">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401">
        <f>+G12+G106+G200+G294+G388</f>
        <v>0</v>
      </c>
      <c r="H440" s="402">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99"/>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09">
        <f>+'FORMATO COSTEO C6'!E85</f>
        <v>0</v>
      </c>
      <c r="F442" s="453">
        <f>+'FORMATO COSTEO C6'!G86</f>
        <v>0</v>
      </c>
      <c r="G442" s="456">
        <f>+'FORMATO COSTEO C6'!I86</f>
        <v>0</v>
      </c>
      <c r="H442" s="510">
        <f>IF( $F442=0,0,((($F442/$E442)*'CRONOGRAMA ACTIVIDADES'!F$177)*($G442/$F442)))</f>
        <v>0</v>
      </c>
      <c r="I442" s="508">
        <f>IF( $F442=0,0,((($F442/$E442)*'CRONOGRAMA ACTIVIDADES'!G$177)*($G442/$F442)))</f>
        <v>0</v>
      </c>
      <c r="J442" s="508">
        <f>IF( $F442=0,0,((($F442/$E442)*'CRONOGRAMA ACTIVIDADES'!H$177)*($G442/$F442)))</f>
        <v>0</v>
      </c>
      <c r="K442" s="508">
        <f>IF( $F442=0,0,((($F442/$E442)*'CRONOGRAMA ACTIVIDADES'!I$177)*($G442/$F442)))</f>
        <v>0</v>
      </c>
      <c r="L442" s="508">
        <f>IF( $F442=0,0,((($F442/$E442)*'CRONOGRAMA ACTIVIDADES'!J$177)*($G442/$F442)))</f>
        <v>0</v>
      </c>
      <c r="M442" s="508">
        <f>IF( $F442=0,0,((($F442/$E442)*'CRONOGRAMA ACTIVIDADES'!K$177)*($G442/$F442)))</f>
        <v>0</v>
      </c>
      <c r="N442" s="508">
        <f>IF( $F442=0,0,((($F442/$E442)*'CRONOGRAMA ACTIVIDADES'!L$177)*($G442/$F442)))</f>
        <v>0</v>
      </c>
      <c r="O442" s="508">
        <f>IF( $F442=0,0,((($F442/$E442)*'CRONOGRAMA ACTIVIDADES'!M$177)*($G442/$F442)))</f>
        <v>0</v>
      </c>
      <c r="P442" s="508">
        <f>IF( $F442=0,0,((($F442/$E442)*'CRONOGRAMA ACTIVIDADES'!N$177)*($G442/$F442)))</f>
        <v>0</v>
      </c>
      <c r="Q442" s="508">
        <f>IF( $F442=0,0,((($F442/$E442)*'CRONOGRAMA ACTIVIDADES'!O$177)*($G442/$F442)))</f>
        <v>0</v>
      </c>
      <c r="R442" s="508">
        <f>IF( $F442=0,0,((($F442/$E442)*'CRONOGRAMA ACTIVIDADES'!P$177)*($G442/$F442)))</f>
        <v>0</v>
      </c>
      <c r="S442" s="508">
        <f>IF( $F442=0,0,((($F442/$E442)*'CRONOGRAMA ACTIVIDADES'!Q$177)*($G442/$F442)))</f>
        <v>0</v>
      </c>
      <c r="T442" s="511">
        <f>H442+I442+J442+K442+L442+M442+N442+O442+P442+Q442+R442+S442</f>
        <v>0</v>
      </c>
      <c r="U442" s="510">
        <f>IF( $F442=0,0,((($F442/$E442)*'CRONOGRAMA ACTIVIDADES'!R$177)*($G442/$F442)))</f>
        <v>0</v>
      </c>
      <c r="V442" s="508">
        <f>IF( $F442=0,0,((($F442/$E442)*'CRONOGRAMA ACTIVIDADES'!S$177)*($G442/$F442)))</f>
        <v>0</v>
      </c>
      <c r="W442" s="508">
        <f>IF( $F442=0,0,((($F442/$E442)*'CRONOGRAMA ACTIVIDADES'!T$177)*($G442/$F442)))</f>
        <v>0</v>
      </c>
      <c r="X442" s="508">
        <f>IF( $F442=0,0,((($F442/$E442)*'CRONOGRAMA ACTIVIDADES'!U$177)*($G442/$F442)))</f>
        <v>0</v>
      </c>
      <c r="Y442" s="508">
        <f>IF( $F442=0,0,((($F442/$E442)*'CRONOGRAMA ACTIVIDADES'!V$177)*($G442/$F442)))</f>
        <v>0</v>
      </c>
      <c r="Z442" s="508">
        <f>IF( $F442=0,0,((($F442/$E442)*'CRONOGRAMA ACTIVIDADES'!W$177)*($G442/$F442)))</f>
        <v>0</v>
      </c>
      <c r="AA442" s="508">
        <f>IF( $F442=0,0,((($F442/$E442)*'CRONOGRAMA ACTIVIDADES'!X$177)*($G442/$F442)))</f>
        <v>0</v>
      </c>
      <c r="AB442" s="508">
        <f>IF( $F442=0,0,((($F442/$E442)*'CRONOGRAMA ACTIVIDADES'!Y$177)*($G442/$F442)))</f>
        <v>0</v>
      </c>
      <c r="AC442" s="508">
        <f>IF( $F442=0,0,((($F442/$E442)*'CRONOGRAMA ACTIVIDADES'!Z$177)*($G442/$F442)))</f>
        <v>0</v>
      </c>
      <c r="AD442" s="508">
        <f>IF( $F442=0,0,((($F442/$E442)*'CRONOGRAMA ACTIVIDADES'!AA$177)*($G442/$F442)))</f>
        <v>0</v>
      </c>
      <c r="AE442" s="508">
        <f>IF( $F442=0,0,((($F442/$E442)*'CRONOGRAMA ACTIVIDADES'!AB$177)*($G442/$F442)))</f>
        <v>0</v>
      </c>
      <c r="AF442" s="508">
        <f>IF( $F442=0,0,((($F442/$E442)*'CRONOGRAMA ACTIVIDADES'!AC$177)*($G442/$F442)))</f>
        <v>0</v>
      </c>
      <c r="AG442" s="511">
        <f>U442+V442+W442+X442+Y442+Z442+AA442+AB442+AC442+AD442+AE442+AF442</f>
        <v>0</v>
      </c>
      <c r="AH442" s="510">
        <f>IF( $F442=0,0,((($F442/$E442)*'CRONOGRAMA ACTIVIDADES'!AD$177)*($G442/$F442)))</f>
        <v>0</v>
      </c>
      <c r="AI442" s="508">
        <f>IF( $F442=0,0,((($F442/$E442)*'CRONOGRAMA ACTIVIDADES'!AE$177)*($G442/$F442)))</f>
        <v>0</v>
      </c>
      <c r="AJ442" s="508">
        <f>IF( $F442=0,0,((($F442/$E442)*'CRONOGRAMA ACTIVIDADES'!AF$177)*($G442/$F442)))</f>
        <v>0</v>
      </c>
      <c r="AK442" s="508">
        <f>IF( $F442=0,0,((($F442/$E442)*'CRONOGRAMA ACTIVIDADES'!AG$177)*($G442/$F442)))</f>
        <v>0</v>
      </c>
      <c r="AL442" s="508">
        <f>IF( $F442=0,0,((($F442/$E442)*'CRONOGRAMA ACTIVIDADES'!AH$177)*($G442/$F442)))</f>
        <v>0</v>
      </c>
      <c r="AM442" s="508">
        <f>IF( $F442=0,0,((($F442/$E442)*'CRONOGRAMA ACTIVIDADES'!AI$177)*($G442/$F442)))</f>
        <v>0</v>
      </c>
      <c r="AN442" s="508">
        <f>IF( $F442=0,0,((($F442/$E442)*'CRONOGRAMA ACTIVIDADES'!AJ$177)*($G442/$F442)))</f>
        <v>0</v>
      </c>
      <c r="AO442" s="508">
        <f>IF( $F442=0,0,((($F442/$E442)*'CRONOGRAMA ACTIVIDADES'!AK$177)*($G442/$F442)))</f>
        <v>0</v>
      </c>
      <c r="AP442" s="508">
        <f>IF( $F442=0,0,((($F442/$E442)*'CRONOGRAMA ACTIVIDADES'!AL$177)*($G442/$F442)))</f>
        <v>0</v>
      </c>
      <c r="AQ442" s="508">
        <f>IF( $F442=0,0,((($F442/$E442)*'CRONOGRAMA ACTIVIDADES'!AM$177)*($G442/$F442)))</f>
        <v>0</v>
      </c>
      <c r="AR442" s="508">
        <f>IF( $F442=0,0,((($F442/$E442)*'CRONOGRAMA ACTIVIDADES'!AN$177)*($G442/$F442)))</f>
        <v>0</v>
      </c>
      <c r="AS442" s="508">
        <f>IF( $F442=0,0,((($F442/$E442)*'CRONOGRAMA ACTIVIDADES'!AO$177)*($G442/$F442)))</f>
        <v>0</v>
      </c>
      <c r="AT442" s="512">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482">
        <f>+'FORMATO COSTEO C6'!E89</f>
        <v>0</v>
      </c>
      <c r="F443" s="328">
        <f>+'FORMATO COSTEO C6'!G90</f>
        <v>0</v>
      </c>
      <c r="G443" s="329">
        <f>+'FORMATO COSTEO C6'!I90</f>
        <v>0</v>
      </c>
      <c r="H443" s="513"/>
      <c r="I443" s="412">
        <v>0</v>
      </c>
      <c r="J443" s="412"/>
      <c r="K443" s="412"/>
      <c r="L443" s="412"/>
      <c r="M443" s="412"/>
      <c r="N443" s="412"/>
      <c r="O443" s="412"/>
      <c r="P443" s="412"/>
      <c r="Q443" s="412"/>
      <c r="R443" s="412"/>
      <c r="S443" s="412"/>
      <c r="T443" s="438">
        <f>H443+I443+J443+K443+L443+M443+N443+O443+P443+Q443+R443+S443</f>
        <v>0</v>
      </c>
      <c r="U443" s="513"/>
      <c r="V443" s="412"/>
      <c r="W443" s="412"/>
      <c r="X443" s="412"/>
      <c r="Y443" s="412"/>
      <c r="Z443" s="412"/>
      <c r="AA443" s="412"/>
      <c r="AB443" s="412"/>
      <c r="AC443" s="412"/>
      <c r="AD443" s="412"/>
      <c r="AE443" s="412"/>
      <c r="AF443" s="412"/>
      <c r="AG443" s="438">
        <f>U443+V443+W443+X443+Y443+Z443+AA443+AB443+AC443+AD443+AE443+AF443</f>
        <v>0</v>
      </c>
      <c r="AH443" s="513"/>
      <c r="AI443" s="412"/>
      <c r="AJ443" s="412"/>
      <c r="AK443" s="412"/>
      <c r="AL443" s="412"/>
      <c r="AM443" s="412"/>
      <c r="AN443" s="412"/>
      <c r="AO443" s="412"/>
      <c r="AP443" s="412"/>
      <c r="AQ443" s="412"/>
      <c r="AR443" s="412">
        <v>0</v>
      </c>
      <c r="AS443" s="412"/>
      <c r="AT443" s="514">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482">
        <f>+'FORMATO COSTEO C6'!E93</f>
        <v>0</v>
      </c>
      <c r="F444" s="328">
        <f>+'FORMATO COSTEO C6'!G94</f>
        <v>0</v>
      </c>
      <c r="G444" s="329">
        <f>+'FORMATO COSTEO C6'!I94</f>
        <v>0</v>
      </c>
      <c r="H444" s="513">
        <f>IF( $F444=0,0,((($F444/$E444)*'CRONOGRAMA ACTIVIDADES'!F$179)*($G444/$F444)))</f>
        <v>0</v>
      </c>
      <c r="I444" s="412">
        <f>IF( $F444=0,0,((($F444/$E444)*'CRONOGRAMA ACTIVIDADES'!G$179)*($G444/$F444)))</f>
        <v>0</v>
      </c>
      <c r="J444" s="412">
        <f>IF( $F444=0,0,((($F444/$E444)*'CRONOGRAMA ACTIVIDADES'!H$179)*($G444/$F444)))</f>
        <v>0</v>
      </c>
      <c r="K444" s="412">
        <f>IF( $F444=0,0,((($F444/$E444)*'CRONOGRAMA ACTIVIDADES'!I$179)*($G444/$F444)))</f>
        <v>0</v>
      </c>
      <c r="L444" s="412">
        <f>IF( $F444=0,0,((($F444/$E444)*'CRONOGRAMA ACTIVIDADES'!J$179)*($G444/$F444)))</f>
        <v>0</v>
      </c>
      <c r="M444" s="412">
        <f>IF( $F444=0,0,((($F444/$E444)*'CRONOGRAMA ACTIVIDADES'!K$179)*($G444/$F444)))</f>
        <v>0</v>
      </c>
      <c r="N444" s="412">
        <f>IF( $F444=0,0,((($F444/$E444)*'CRONOGRAMA ACTIVIDADES'!L$179)*($G444/$F444)))</f>
        <v>0</v>
      </c>
      <c r="O444" s="412">
        <f>IF( $F444=0,0,((($F444/$E444)*'CRONOGRAMA ACTIVIDADES'!M$179)*($G444/$F444)))</f>
        <v>0</v>
      </c>
      <c r="P444" s="412">
        <f>IF( $F444=0,0,((($F444/$E444)*'CRONOGRAMA ACTIVIDADES'!N$179)*($G444/$F444)))</f>
        <v>0</v>
      </c>
      <c r="Q444" s="412">
        <f>IF( $F444=0,0,((($F444/$E444)*'CRONOGRAMA ACTIVIDADES'!O$179)*($G444/$F444)))</f>
        <v>0</v>
      </c>
      <c r="R444" s="412">
        <f>IF( $F444=0,0,((($F444/$E444)*'CRONOGRAMA ACTIVIDADES'!P$179)*($G444/$F444)))</f>
        <v>0</v>
      </c>
      <c r="S444" s="412">
        <f>IF( $F444=0,0,((($F444/$E444)*'CRONOGRAMA ACTIVIDADES'!Q$179)*($G444/$F444)))</f>
        <v>0</v>
      </c>
      <c r="T444" s="438">
        <f>H444+I444+J444+K444+L444+M444+N444+O444+P444+Q444+R444+S444</f>
        <v>0</v>
      </c>
      <c r="U444" s="513">
        <f>IF( $F444=0,0,((($F444/$E444)*'CRONOGRAMA ACTIVIDADES'!R$179)*($G444/$F444)))</f>
        <v>0</v>
      </c>
      <c r="V444" s="412">
        <f>IF( $F444=0,0,((($F444/$E444)*'CRONOGRAMA ACTIVIDADES'!S$179)*($G444/$F444)))</f>
        <v>0</v>
      </c>
      <c r="W444" s="412">
        <f>IF( $F444=0,0,((($F444/$E444)*'CRONOGRAMA ACTIVIDADES'!T$179)*($G444/$F444)))</f>
        <v>0</v>
      </c>
      <c r="X444" s="412">
        <f>IF( $F444=0,0,((($F444/$E444)*'CRONOGRAMA ACTIVIDADES'!U$179)*($G444/$F444)))</f>
        <v>0</v>
      </c>
      <c r="Y444" s="412">
        <f>IF( $F444=0,0,((($F444/$E444)*'CRONOGRAMA ACTIVIDADES'!V$179)*($G444/$F444)))</f>
        <v>0</v>
      </c>
      <c r="Z444" s="412">
        <f>IF( $F444=0,0,((($F444/$E444)*'CRONOGRAMA ACTIVIDADES'!W$179)*($G444/$F444)))</f>
        <v>0</v>
      </c>
      <c r="AA444" s="412">
        <f>IF( $F444=0,0,((($F444/$E444)*'CRONOGRAMA ACTIVIDADES'!X$179)*($G444/$F444)))</f>
        <v>0</v>
      </c>
      <c r="AB444" s="412">
        <f>IF( $F444=0,0,((($F444/$E444)*'CRONOGRAMA ACTIVIDADES'!Y$179)*($G444/$F444)))</f>
        <v>0</v>
      </c>
      <c r="AC444" s="412">
        <f>IF( $F444=0,0,((($F444/$E444)*'CRONOGRAMA ACTIVIDADES'!Z$179)*($G444/$F444)))</f>
        <v>0</v>
      </c>
      <c r="AD444" s="412">
        <f>IF( $F444=0,0,((($F444/$E444)*'CRONOGRAMA ACTIVIDADES'!AA$179)*($G444/$F444)))</f>
        <v>0</v>
      </c>
      <c r="AE444" s="412">
        <f>IF( $F444=0,0,((($F444/$E444)*'CRONOGRAMA ACTIVIDADES'!AB$179)*($G444/$F444)))</f>
        <v>0</v>
      </c>
      <c r="AF444" s="412">
        <f>IF( $F444=0,0,((($F444/$E444)*'CRONOGRAMA ACTIVIDADES'!AC$179)*($G444/$F444)))</f>
        <v>0</v>
      </c>
      <c r="AG444" s="438">
        <f>U444+V444+W444+X444+Y444+Z444+AA444+AB444+AC444+AD444+AE444+AF444</f>
        <v>0</v>
      </c>
      <c r="AH444" s="513">
        <f>IF( $F444=0,0,((($F444/$E444)*'CRONOGRAMA ACTIVIDADES'!AD$179)*($G444/$F444)))</f>
        <v>0</v>
      </c>
      <c r="AI444" s="412">
        <f>IF( $F444=0,0,((($F444/$E444)*'CRONOGRAMA ACTIVIDADES'!AE$179)*($G444/$F444)))</f>
        <v>0</v>
      </c>
      <c r="AJ444" s="412">
        <f>IF( $F444=0,0,((($F444/$E444)*'CRONOGRAMA ACTIVIDADES'!AF$179)*($G444/$F444)))</f>
        <v>0</v>
      </c>
      <c r="AK444" s="412">
        <f>IF( $F444=0,0,((($F444/$E444)*'CRONOGRAMA ACTIVIDADES'!AG$179)*($G444/$F444)))</f>
        <v>0</v>
      </c>
      <c r="AL444" s="412">
        <f>IF( $F444=0,0,((($F444/$E444)*'CRONOGRAMA ACTIVIDADES'!AH$179)*($G444/$F444)))</f>
        <v>0</v>
      </c>
      <c r="AM444" s="412">
        <f>IF( $F444=0,0,((($F444/$E444)*'CRONOGRAMA ACTIVIDADES'!AI$179)*($G444/$F444)))</f>
        <v>0</v>
      </c>
      <c r="AN444" s="412">
        <f>IF( $F444=0,0,((($F444/$E444)*'CRONOGRAMA ACTIVIDADES'!AJ$179)*($G444/$F444)))</f>
        <v>0</v>
      </c>
      <c r="AO444" s="412">
        <f>IF( $F444=0,0,((($F444/$E444)*'CRONOGRAMA ACTIVIDADES'!AK$179)*($G444/$F444)))</f>
        <v>0</v>
      </c>
      <c r="AP444" s="412">
        <f>IF( $F444=0,0,((($F444/$E444)*'CRONOGRAMA ACTIVIDADES'!AL$179)*($G444/$F444)))</f>
        <v>0</v>
      </c>
      <c r="AQ444" s="412">
        <f>IF( $F444=0,0,((($F444/$E444)*'CRONOGRAMA ACTIVIDADES'!AM$179)*($G444/$F444)))</f>
        <v>0</v>
      </c>
      <c r="AR444" s="412">
        <f>IF( $F444=0,0,((($F444/$E444)*'CRONOGRAMA ACTIVIDADES'!AN$179)*($G444/$F444)))</f>
        <v>0</v>
      </c>
      <c r="AS444" s="412">
        <f>IF( $F444=0,0,((($F444/$E444)*'CRONOGRAMA ACTIVIDADES'!AO$179)*($G444/$F444)))</f>
        <v>0</v>
      </c>
      <c r="AT444" s="514">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482">
        <f>+'FORMATO COSTEO C6'!E97</f>
        <v>0</v>
      </c>
      <c r="F445" s="328">
        <f>+'FORMATO COSTEO C6'!G98</f>
        <v>0</v>
      </c>
      <c r="G445" s="329">
        <f>+'FORMATO COSTEO C6'!I98</f>
        <v>0</v>
      </c>
      <c r="H445" s="513">
        <f>IF( $F445=0,0,((($F445/$E445)*'CRONOGRAMA ACTIVIDADES'!F$180)*($G445/$F445)))</f>
        <v>0</v>
      </c>
      <c r="I445" s="412">
        <f>IF( $F445=0,0,((($F445/$E445)*'CRONOGRAMA ACTIVIDADES'!G$180)*($G445/$F445)))</f>
        <v>0</v>
      </c>
      <c r="J445" s="412">
        <f>IF( $F445=0,0,((($F445/$E445)*'CRONOGRAMA ACTIVIDADES'!H$180)*($G445/$F445)))</f>
        <v>0</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0</v>
      </c>
      <c r="R445" s="412">
        <f>IF( $F445=0,0,((($F445/$E445)*'CRONOGRAMA ACTIVIDADES'!P$180)*($G445/$F445)))</f>
        <v>0</v>
      </c>
      <c r="S445" s="412">
        <f>IF( $F445=0,0,((($F445/$E445)*'CRONOGRAMA ACTIVIDADES'!Q$180)*($G445/$F445)))</f>
        <v>0</v>
      </c>
      <c r="T445" s="438">
        <f>H445+I445+J445+K445+L445+M445+N445+O445+P445+Q445+R445+S445</f>
        <v>0</v>
      </c>
      <c r="U445" s="513">
        <f>IF( $F445=0,0,((($F445/$E445)*'CRONOGRAMA ACTIVIDADES'!R$180)*($G445/$F445)))</f>
        <v>0</v>
      </c>
      <c r="V445" s="412">
        <f>IF( $F445=0,0,((($F445/$E445)*'CRONOGRAMA ACTIVIDADES'!S$180)*($G445/$F445)))</f>
        <v>0</v>
      </c>
      <c r="W445" s="412">
        <f>IF( $F445=0,0,((($F445/$E445)*'CRONOGRAMA ACTIVIDADES'!T$180)*($G445/$F445)))</f>
        <v>0</v>
      </c>
      <c r="X445" s="412">
        <f>IF( $F445=0,0,((($F445/$E445)*'CRONOGRAMA ACTIVIDADES'!U$180)*($G445/$F445)))</f>
        <v>0</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0</v>
      </c>
      <c r="AE445" s="412">
        <f>IF( $F445=0,0,((($F445/$E445)*'CRONOGRAMA ACTIVIDADES'!AB$180)*($G445/$F445)))</f>
        <v>0</v>
      </c>
      <c r="AF445" s="412">
        <f>IF( $F445=0,0,((($F445/$E445)*'CRONOGRAMA ACTIVIDADES'!AC$180)*($G445/$F445)))</f>
        <v>0</v>
      </c>
      <c r="AG445" s="438">
        <f>U445+V445+W445+X445+Y445+Z445+AA445+AB445+AC445+AD445+AE445+AF445</f>
        <v>0</v>
      </c>
      <c r="AH445" s="513">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0</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0</v>
      </c>
      <c r="AQ445" s="412">
        <f>IF( $F445=0,0,((($F445/$E445)*'CRONOGRAMA ACTIVIDADES'!AM$180)*($G445/$F445)))</f>
        <v>0</v>
      </c>
      <c r="AR445" s="412">
        <f>IF( $F445=0,0,((($F445/$E445)*'CRONOGRAMA ACTIVIDADES'!AN$180)*($G445/$F445)))</f>
        <v>0</v>
      </c>
      <c r="AS445" s="412">
        <f>IF( $F445=0,0,((($F445/$E445)*'CRONOGRAMA ACTIVIDADES'!AO$180)*($G445/$F445)))</f>
        <v>0</v>
      </c>
      <c r="AT445" s="514">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8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89"/>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H10:T10"/>
    <mergeCell ref="B1:AU1"/>
    <mergeCell ref="B4:J4"/>
    <mergeCell ref="B6:C6"/>
    <mergeCell ref="B7:C7"/>
    <mergeCell ref="D6:M6"/>
    <mergeCell ref="D7:M7"/>
    <mergeCell ref="B446:E446"/>
    <mergeCell ref="B447:E447"/>
    <mergeCell ref="AU10:AU11"/>
    <mergeCell ref="B440:E440"/>
    <mergeCell ref="B8:C8"/>
    <mergeCell ref="D8:F8"/>
    <mergeCell ref="B9:AU9"/>
    <mergeCell ref="B10:C11"/>
    <mergeCell ref="D10:D11"/>
    <mergeCell ref="E10:E11"/>
    <mergeCell ref="F10:F11"/>
    <mergeCell ref="G10:G11"/>
    <mergeCell ref="G8:J8"/>
    <mergeCell ref="K8:M8"/>
    <mergeCell ref="AH10:AT10"/>
    <mergeCell ref="U10:AG10"/>
  </mergeCells>
  <conditionalFormatting sqref="AV12:AV447">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85" zoomScaleNormal="85" workbookViewId="0">
      <selection activeCell="H14" sqref="H14"/>
    </sheetView>
  </sheetViews>
  <sheetFormatPr baseColWidth="10" defaultColWidth="11.42578125" defaultRowHeight="10.5" x14ac:dyDescent="0.15"/>
  <cols>
    <col min="1" max="15" width="11.42578125" style="30"/>
    <col min="16" max="16" width="14.85546875" style="30" customWidth="1"/>
    <col min="17" max="17" width="6.28515625" style="30" customWidth="1"/>
    <col min="18" max="16384" width="11.42578125" style="30"/>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91" t="s">
        <v>806</v>
      </c>
      <c r="F7" s="1691"/>
      <c r="G7" s="1691"/>
      <c r="H7" s="1691"/>
      <c r="I7" s="1691"/>
      <c r="J7" s="1691"/>
      <c r="K7" s="1691"/>
      <c r="L7" s="1691"/>
      <c r="M7" s="1691"/>
      <c r="N7" s="1691"/>
      <c r="O7" s="1691"/>
      <c r="P7" s="1691"/>
    </row>
    <row r="8" spans="5:17" ht="15" customHeight="1" x14ac:dyDescent="0.15">
      <c r="E8" s="274"/>
      <c r="F8" s="275"/>
      <c r="G8" s="276"/>
      <c r="H8" s="276"/>
      <c r="I8" s="276"/>
      <c r="J8" s="276"/>
      <c r="K8" s="276"/>
      <c r="L8" s="276"/>
      <c r="M8" s="274"/>
      <c r="N8" s="274"/>
      <c r="O8" s="274"/>
      <c r="P8" s="274"/>
    </row>
    <row r="9" spans="5:17" ht="60" x14ac:dyDescent="0.15">
      <c r="E9" s="1692" t="s">
        <v>805</v>
      </c>
      <c r="F9" s="1692"/>
      <c r="G9" s="1692"/>
      <c r="H9" s="1692"/>
      <c r="I9" s="1692"/>
      <c r="J9" s="1692"/>
      <c r="K9" s="1692"/>
      <c r="L9" s="1692"/>
      <c r="M9" s="1692"/>
      <c r="N9" s="1692"/>
      <c r="O9" s="1692"/>
      <c r="P9" s="1692"/>
      <c r="Q9" s="273"/>
    </row>
    <row r="10" spans="5:17" ht="15" customHeight="1" x14ac:dyDescent="0.15">
      <c r="F10" s="231"/>
      <c r="G10" s="231"/>
      <c r="H10" s="231"/>
      <c r="I10" s="231"/>
      <c r="J10" s="231"/>
      <c r="K10" s="231"/>
      <c r="L10" s="231"/>
    </row>
    <row r="11" spans="5:17" ht="15" customHeight="1" x14ac:dyDescent="0.15">
      <c r="F11" s="231"/>
      <c r="G11" s="231"/>
      <c r="H11" s="231"/>
      <c r="I11" s="231"/>
      <c r="J11" s="231"/>
      <c r="K11" s="231"/>
      <c r="L11" s="231"/>
    </row>
    <row r="12" spans="5:17" ht="15" customHeight="1" x14ac:dyDescent="0.15">
      <c r="F12" s="231"/>
      <c r="G12" s="231"/>
      <c r="H12" s="231"/>
      <c r="I12" s="231"/>
      <c r="J12" s="231"/>
      <c r="K12" s="231"/>
      <c r="L12" s="231"/>
    </row>
    <row r="13" spans="5:17" ht="15" customHeight="1" x14ac:dyDescent="0.15">
      <c r="F13" s="231"/>
      <c r="G13" s="231"/>
      <c r="H13" s="231"/>
      <c r="I13" s="231"/>
      <c r="J13" s="231"/>
      <c r="K13" s="231"/>
      <c r="L13" s="231"/>
    </row>
    <row r="14" spans="5:17" ht="15" customHeight="1" x14ac:dyDescent="0.15">
      <c r="F14" s="231"/>
      <c r="G14" s="231"/>
      <c r="H14" s="231"/>
      <c r="I14" s="231"/>
      <c r="J14" s="231"/>
      <c r="K14" s="231"/>
      <c r="L14" s="231"/>
    </row>
    <row r="15" spans="5:17" ht="15" customHeight="1" x14ac:dyDescent="0.15">
      <c r="F15" s="231"/>
      <c r="G15" s="231"/>
      <c r="H15" s="231"/>
      <c r="I15" s="231"/>
      <c r="J15" s="231"/>
      <c r="K15" s="231"/>
      <c r="L15" s="231"/>
    </row>
    <row r="16" spans="5:17" ht="15" customHeight="1" x14ac:dyDescent="0.15">
      <c r="F16" s="231"/>
      <c r="G16" s="231"/>
      <c r="H16" s="231"/>
      <c r="I16" s="231"/>
      <c r="J16" s="231"/>
      <c r="K16" s="231"/>
      <c r="L16" s="231"/>
    </row>
    <row r="17" spans="6:12" ht="15" customHeight="1" x14ac:dyDescent="0.15">
      <c r="F17" s="231"/>
      <c r="G17" s="231"/>
      <c r="H17" s="231"/>
      <c r="I17" s="231"/>
      <c r="J17" s="231"/>
      <c r="K17" s="231"/>
      <c r="L17" s="231"/>
    </row>
    <row r="18" spans="6:12" ht="15" customHeight="1" x14ac:dyDescent="0.15">
      <c r="F18" s="231"/>
      <c r="G18" s="231"/>
      <c r="H18" s="231"/>
      <c r="I18" s="231"/>
      <c r="J18" s="231"/>
      <c r="K18" s="231"/>
      <c r="L18" s="231"/>
    </row>
    <row r="19" spans="6:12" ht="15" customHeight="1" x14ac:dyDescent="0.15">
      <c r="F19" s="231"/>
      <c r="G19" s="231"/>
      <c r="H19" s="231"/>
      <c r="I19" s="231"/>
      <c r="J19" s="231"/>
      <c r="K19" s="231"/>
      <c r="L19" s="231"/>
    </row>
    <row r="20" spans="6:12" ht="10.5" customHeight="1" x14ac:dyDescent="0.15">
      <c r="F20" s="231"/>
      <c r="G20" s="231"/>
      <c r="H20" s="231"/>
      <c r="I20" s="231"/>
      <c r="J20" s="231"/>
      <c r="K20" s="231"/>
      <c r="L20" s="231"/>
    </row>
    <row r="21" spans="6:12" ht="10.5" customHeight="1" x14ac:dyDescent="0.15">
      <c r="F21" s="231"/>
      <c r="G21" s="231"/>
      <c r="H21" s="231"/>
      <c r="I21" s="231"/>
      <c r="J21" s="231"/>
      <c r="K21" s="231"/>
      <c r="L21" s="231"/>
    </row>
    <row r="22" spans="6:12" ht="10.5" customHeight="1" x14ac:dyDescent="0.15">
      <c r="F22" s="231"/>
      <c r="G22" s="231"/>
      <c r="H22" s="231"/>
      <c r="I22" s="231"/>
      <c r="J22" s="231"/>
      <c r="K22" s="231"/>
      <c r="L22" s="231"/>
    </row>
    <row r="23" spans="6:12" ht="10.5" customHeight="1" x14ac:dyDescent="0.15">
      <c r="F23" s="231"/>
      <c r="G23" s="231"/>
      <c r="H23" s="231"/>
      <c r="I23" s="231"/>
      <c r="J23" s="231"/>
      <c r="K23" s="231"/>
      <c r="L23" s="231"/>
    </row>
    <row r="24" spans="6:12" ht="10.5" customHeight="1" x14ac:dyDescent="0.15">
      <c r="F24" s="231"/>
      <c r="G24" s="231"/>
      <c r="H24" s="231"/>
      <c r="I24" s="231"/>
      <c r="J24" s="231"/>
      <c r="K24" s="231"/>
      <c r="L24" s="231"/>
    </row>
    <row r="25" spans="6:12" ht="10.5" customHeight="1" x14ac:dyDescent="0.15">
      <c r="F25" s="231"/>
      <c r="G25" s="231"/>
      <c r="H25" s="231"/>
      <c r="I25" s="231"/>
      <c r="J25" s="231"/>
      <c r="K25" s="231"/>
      <c r="L25" s="231"/>
    </row>
    <row r="26" spans="6:12" ht="10.5" customHeight="1" x14ac:dyDescent="0.15">
      <c r="F26" s="231"/>
      <c r="G26" s="231"/>
      <c r="H26" s="231"/>
      <c r="I26" s="231"/>
      <c r="J26" s="231"/>
      <c r="K26" s="231"/>
      <c r="L26" s="231"/>
    </row>
  </sheetData>
  <sheetProtection password="F310"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X537"/>
  <sheetViews>
    <sheetView showGridLines="0" topLeftCell="A4" zoomScale="90" zoomScaleNormal="90" zoomScaleSheetLayoutView="100" workbookViewId="0">
      <pane xSplit="1" ySplit="8" topLeftCell="B61" activePane="bottomRight" state="frozen"/>
      <selection activeCell="A4" sqref="A4"/>
      <selection pane="topRight" activeCell="B4" sqref="B4"/>
      <selection pane="bottomLeft" activeCell="A12" sqref="A12"/>
      <selection pane="bottomRight" activeCell="C61" sqref="C6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84"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90"/>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91"/>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58" t="s">
        <v>782</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92"/>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36" t="s">
        <v>391</v>
      </c>
      <c r="H8" s="2241"/>
      <c r="I8" s="2241"/>
      <c r="J8" s="2237"/>
      <c r="K8" s="2276">
        <f>+'INFORMACION GENERAL PROYECTO'!H24</f>
        <v>28.931506849315067</v>
      </c>
      <c r="L8" s="2277"/>
      <c r="M8" s="227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26"/>
      <c r="C9" s="427"/>
      <c r="D9" s="428"/>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65"/>
      <c r="AV9" s="429"/>
    </row>
    <row r="10" spans="2:49" s="305" customFormat="1" ht="15" customHeight="1" x14ac:dyDescent="0.15">
      <c r="B10" s="2222" t="s">
        <v>290</v>
      </c>
      <c r="C10" s="2246"/>
      <c r="D10" s="2155" t="s">
        <v>406</v>
      </c>
      <c r="E10" s="2155" t="s">
        <v>407</v>
      </c>
      <c r="F10" s="2155" t="s">
        <v>294</v>
      </c>
      <c r="G10" s="2223" t="str">
        <f>+'INFORMACION GENERAL PROYECTO'!B13</f>
        <v>[INSTITUCIÓN APORTANTE 1]</v>
      </c>
      <c r="H10" s="2279" t="s">
        <v>53</v>
      </c>
      <c r="I10" s="2280"/>
      <c r="J10" s="2280"/>
      <c r="K10" s="2280"/>
      <c r="L10" s="2280"/>
      <c r="M10" s="2280"/>
      <c r="N10" s="2280"/>
      <c r="O10" s="2280"/>
      <c r="P10" s="2280"/>
      <c r="Q10" s="2280"/>
      <c r="R10" s="2280"/>
      <c r="S10" s="2280"/>
      <c r="T10" s="2281"/>
      <c r="U10" s="2282" t="s">
        <v>54</v>
      </c>
      <c r="V10" s="2280"/>
      <c r="W10" s="2280"/>
      <c r="X10" s="2280"/>
      <c r="Y10" s="2280"/>
      <c r="Z10" s="2280"/>
      <c r="AA10" s="2280"/>
      <c r="AB10" s="2280"/>
      <c r="AC10" s="2280"/>
      <c r="AD10" s="2280"/>
      <c r="AE10" s="2280"/>
      <c r="AF10" s="2280"/>
      <c r="AG10" s="2283"/>
      <c r="AH10" s="2279" t="s">
        <v>55</v>
      </c>
      <c r="AI10" s="2280"/>
      <c r="AJ10" s="2280"/>
      <c r="AK10" s="2280"/>
      <c r="AL10" s="2280"/>
      <c r="AM10" s="2280"/>
      <c r="AN10" s="2280"/>
      <c r="AO10" s="2280"/>
      <c r="AP10" s="2280"/>
      <c r="AQ10" s="2280"/>
      <c r="AR10" s="2280"/>
      <c r="AS10" s="2280"/>
      <c r="AT10" s="2281"/>
      <c r="AU10" s="2269" t="s">
        <v>46</v>
      </c>
    </row>
    <row r="11" spans="2:49" s="305" customFormat="1" ht="15" customHeight="1" x14ac:dyDescent="0.15">
      <c r="B11" s="2224"/>
      <c r="C11" s="2247"/>
      <c r="D11" s="2156"/>
      <c r="E11" s="2156"/>
      <c r="F11" s="2156"/>
      <c r="G11" s="2225" t="str">
        <f>+'INFORMACION GENERAL PROYECTO'!B11</f>
        <v>APORTE FONDOEMPLEO</v>
      </c>
      <c r="H11" s="306">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9">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10" t="s">
        <v>769</v>
      </c>
      <c r="AH11" s="306">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84"/>
    </row>
    <row r="12" spans="2:49" s="323" customFormat="1" ht="30" customHeight="1" x14ac:dyDescent="0.25">
      <c r="B12" s="311">
        <f>'FORMATO COSTEO C1'!$C$13</f>
        <v>1</v>
      </c>
      <c r="C12" s="312">
        <f>'FORMATO COSTEO C1'!D$13</f>
        <v>0</v>
      </c>
      <c r="D12" s="313"/>
      <c r="E12" s="470"/>
      <c r="F12" s="315">
        <f>+F13+F44+F75</f>
        <v>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471"/>
      <c r="F13" s="328">
        <f>+F14+F20+F26+F32+F38</f>
        <v>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480" t="str">
        <f>+'FORMATO COSTEO C1'!$D$15</f>
        <v>Unidad medida</v>
      </c>
      <c r="E14" s="472">
        <f>+'FORMATO COSTEO C1'!$E$15</f>
        <v>0</v>
      </c>
      <c r="F14" s="339">
        <f>SUM(F15:F19)</f>
        <v>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492"/>
      <c r="F15" s="349">
        <f>+'FORMATO COSTEO C1'!G17</f>
        <v>0</v>
      </c>
      <c r="G15" s="350">
        <f>+'FORMATO COSTEO C1'!L17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492"/>
      <c r="F16" s="349">
        <f>+'FORMATO COSTEO C1'!G23</f>
        <v>0</v>
      </c>
      <c r="G16" s="350">
        <f>+'FORMATO COSTEO C1'!L23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492"/>
      <c r="F17" s="349">
        <f>+'FORMATO COSTEO C1'!G29</f>
        <v>0</v>
      </c>
      <c r="G17" s="350">
        <f>+'FORMATO COSTEO C1'!L29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492"/>
      <c r="F18" s="349">
        <f>+'FORMATO COSTEO C1'!G35</f>
        <v>0</v>
      </c>
      <c r="G18" s="350">
        <f>+'FORMATO COSTEO C1'!L35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492"/>
      <c r="F19" s="349">
        <f>+'FORMATO COSTEO C1'!G41</f>
        <v>0</v>
      </c>
      <c r="G19" s="350">
        <f>+'FORMATO COSTEO C1'!L41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63" t="str">
        <f>+'FORMATO COSTEO C1'!D$47</f>
        <v>Unidad medida</v>
      </c>
      <c r="E20" s="473">
        <f>+'FORMATO COSTEO C1'!E$47</f>
        <v>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493"/>
      <c r="F21" s="349">
        <f>+'FORMATO COSTEO C1'!G49</f>
        <v>0</v>
      </c>
      <c r="G21" s="350">
        <f>+'FORMATO COSTEO C1'!L49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493"/>
      <c r="F22" s="349">
        <f>+'FORMATO COSTEO C1'!G55</f>
        <v>0</v>
      </c>
      <c r="G22" s="350">
        <f>+'FORMATO COSTEO C1'!L55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493"/>
      <c r="F23" s="349">
        <f>+'FORMATO COSTEO C1'!G61</f>
        <v>0</v>
      </c>
      <c r="G23" s="350">
        <f>+'FORMATO COSTEO C1'!L61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493"/>
      <c r="F24" s="349">
        <f>+'FORMATO COSTEO C1'!G67</f>
        <v>0</v>
      </c>
      <c r="G24" s="350">
        <f>+'FORMATO COSTEO C1'!L67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493"/>
      <c r="F25" s="349">
        <f>+'FORMATO COSTEO C1'!G73</f>
        <v>0</v>
      </c>
      <c r="G25" s="350">
        <f>+'FORMATO COSTEO C1'!L73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480" t="str">
        <f>+'FORMATO COSTEO C1'!D$79</f>
        <v>Unidad medida</v>
      </c>
      <c r="E26" s="472">
        <f>+'FORMATO COSTEO C1'!E$79</f>
        <v>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493"/>
      <c r="F27" s="349">
        <f>+'FORMATO COSTEO C1'!G81</f>
        <v>0</v>
      </c>
      <c r="G27" s="350">
        <f>+'FORMATO COSTEO C1'!L81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493"/>
      <c r="F28" s="349">
        <f>+'FORMATO COSTEO C1'!G87</f>
        <v>0</v>
      </c>
      <c r="G28" s="350">
        <f>+'FORMATO COSTEO C1'!L87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493"/>
      <c r="F29" s="349">
        <f>+'FORMATO COSTEO C1'!G93</f>
        <v>0</v>
      </c>
      <c r="G29" s="350">
        <f>+'FORMATO COSTEO C1'!L93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493"/>
      <c r="F30" s="349">
        <f>+'FORMATO COSTEO C1'!G99</f>
        <v>0</v>
      </c>
      <c r="G30" s="350">
        <f>+'FORMATO COSTEO C1'!L99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493"/>
      <c r="F31" s="349">
        <f>+'FORMATO COSTEO C1'!G105</f>
        <v>0</v>
      </c>
      <c r="G31" s="350">
        <f>+'FORMATO COSTEO C1'!L105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480" t="str">
        <f>+'FORMATO COSTEO C1'!D$111</f>
        <v>Unidad medida</v>
      </c>
      <c r="E32" s="472">
        <f>+'FORMATO COSTEO C1'!E$111</f>
        <v>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493"/>
      <c r="F33" s="349">
        <f>+'FORMATO COSTEO C1'!G113</f>
        <v>0</v>
      </c>
      <c r="G33" s="350">
        <f>+'FORMATO COSTEO C1'!L113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493"/>
      <c r="F34" s="349">
        <f>+'FORMATO COSTEO C1'!G119</f>
        <v>0</v>
      </c>
      <c r="G34" s="350">
        <f>+'FORMATO COSTEO C1'!L119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493"/>
      <c r="F35" s="349">
        <f>+'FORMATO COSTEO C1'!G125</f>
        <v>0</v>
      </c>
      <c r="G35" s="350">
        <f>+'FORMATO COSTEO C1'!L125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493"/>
      <c r="F36" s="349">
        <f>+'FORMATO COSTEO C1'!G131</f>
        <v>0</v>
      </c>
      <c r="G36" s="350">
        <f>+'FORMATO COSTEO C1'!L131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493"/>
      <c r="F37" s="349">
        <f>+'FORMATO COSTEO C1'!G137</f>
        <v>0</v>
      </c>
      <c r="G37" s="350">
        <f>+'FORMATO COSTEO C1'!L137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480" t="str">
        <f>+'FORMATO COSTEO C1'!D$143</f>
        <v>Unidad medida</v>
      </c>
      <c r="E38" s="472">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493"/>
      <c r="F39" s="349">
        <f>+'FORMATO COSTEO C1'!G145</f>
        <v>0</v>
      </c>
      <c r="G39" s="350">
        <f>+'FORMATO COSTEO C1'!L145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493"/>
      <c r="F40" s="349">
        <f>+'FORMATO COSTEO C1'!G151</f>
        <v>0</v>
      </c>
      <c r="G40" s="350">
        <f>+'FORMATO COSTEO C1'!L151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493"/>
      <c r="F41" s="349">
        <f>+'FORMATO COSTEO C1'!G157</f>
        <v>0</v>
      </c>
      <c r="G41" s="350">
        <f>+'FORMATO COSTEO C1'!L157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493"/>
      <c r="F42" s="349">
        <f>+'FORMATO COSTEO C1'!G163</f>
        <v>0</v>
      </c>
      <c r="G42" s="350">
        <f>+'FORMATO COSTEO C1'!L163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493"/>
      <c r="F43" s="349">
        <f>+'FORMATO COSTEO C1'!G169</f>
        <v>0</v>
      </c>
      <c r="G43" s="350">
        <f>+'FORMATO COSTEO C1'!L169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474"/>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480" t="str">
        <f>+'FORMATO COSTEO C1'!D$177</f>
        <v>Unidad medida</v>
      </c>
      <c r="E45" s="472">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492"/>
      <c r="F46" s="349">
        <f>+'FORMATO COSTEO C1'!G179</f>
        <v>0</v>
      </c>
      <c r="G46" s="350">
        <f>+'FORMATO COSTEO C1'!L179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492"/>
      <c r="F47" s="349">
        <f>+'FORMATO COSTEO C1'!G185</f>
        <v>0</v>
      </c>
      <c r="G47" s="350">
        <f>+'FORMATO COSTEO C1'!L185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492"/>
      <c r="F48" s="349">
        <f>+'FORMATO COSTEO C1'!G191</f>
        <v>0</v>
      </c>
      <c r="G48" s="350">
        <f>+'FORMATO COSTEO C1'!L191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492"/>
      <c r="F49" s="349">
        <f>+'FORMATO COSTEO C1'!G197</f>
        <v>0</v>
      </c>
      <c r="G49" s="350">
        <f>+'FORMATO COSTEO C1'!L197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492"/>
      <c r="F50" s="349">
        <f>+'FORMATO COSTEO C1'!G203</f>
        <v>0</v>
      </c>
      <c r="G50" s="350">
        <f>+'FORMATO COSTEO C1'!L203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480" t="str">
        <f>+'FORMATO COSTEO C1'!D$209</f>
        <v>Unidad medida</v>
      </c>
      <c r="E51" s="472">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493"/>
      <c r="F52" s="349">
        <f>+'FORMATO COSTEO C1'!G211</f>
        <v>0</v>
      </c>
      <c r="G52" s="350">
        <f>+'FORMATO COSTEO C1'!L211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493"/>
      <c r="F53" s="349">
        <f>+'FORMATO COSTEO C1'!G217</f>
        <v>0</v>
      </c>
      <c r="G53" s="350">
        <f>+'FORMATO COSTEO C1'!L217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493"/>
      <c r="F54" s="349">
        <f>+'FORMATO COSTEO C1'!G223</f>
        <v>0</v>
      </c>
      <c r="G54" s="350">
        <f>+'FORMATO COSTEO C1'!L223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493"/>
      <c r="F55" s="349">
        <f>+'FORMATO COSTEO C1'!G229</f>
        <v>0</v>
      </c>
      <c r="G55" s="350">
        <f>+'FORMATO COSTEO C1'!L229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493"/>
      <c r="F56" s="349">
        <f>+'FORMATO COSTEO C1'!G235</f>
        <v>0</v>
      </c>
      <c r="G56" s="350">
        <f>+'FORMATO COSTEO C1'!L235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480" t="str">
        <f>+'FORMATO COSTEO C1'!D$241</f>
        <v>Unidad medida</v>
      </c>
      <c r="E57" s="472">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493"/>
      <c r="F58" s="349">
        <f>+'FORMATO COSTEO C1'!G243</f>
        <v>0</v>
      </c>
      <c r="G58" s="350">
        <f>+'FORMATO COSTEO C1'!L243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493"/>
      <c r="F59" s="349">
        <f>+'FORMATO COSTEO C1'!G249</f>
        <v>0</v>
      </c>
      <c r="G59" s="350">
        <f>+'FORMATO COSTEO C1'!L249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493"/>
      <c r="F60" s="349">
        <f>+'FORMATO COSTEO C1'!G255</f>
        <v>0</v>
      </c>
      <c r="G60" s="350">
        <f>+'FORMATO COSTEO C1'!L255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493"/>
      <c r="F61" s="349">
        <f>+'FORMATO COSTEO C1'!G261</f>
        <v>0</v>
      </c>
      <c r="G61" s="350">
        <f>+'FORMATO COSTEO C1'!L261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493"/>
      <c r="F62" s="349">
        <f>+'FORMATO COSTEO C1'!G267</f>
        <v>0</v>
      </c>
      <c r="G62" s="350">
        <f>+'FORMATO COSTEO C1'!L267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480" t="str">
        <f>+'FORMATO COSTEO C1'!D$273</f>
        <v>Unidad medida</v>
      </c>
      <c r="E63" s="472">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493"/>
      <c r="F64" s="349">
        <f>+'FORMATO COSTEO C1'!G275</f>
        <v>0</v>
      </c>
      <c r="G64" s="350">
        <f>+'FORMATO COSTEO C1'!L275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493"/>
      <c r="F65" s="349">
        <f>+'FORMATO COSTEO C1'!G281</f>
        <v>0</v>
      </c>
      <c r="G65" s="350">
        <f>+'FORMATO COSTEO C1'!L281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493"/>
      <c r="F66" s="349">
        <f>+'FORMATO COSTEO C1'!G287</f>
        <v>0</v>
      </c>
      <c r="G66" s="350">
        <f>+'FORMATO COSTEO C1'!L287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493"/>
      <c r="F67" s="349">
        <f>+'FORMATO COSTEO C1'!G293</f>
        <v>0</v>
      </c>
      <c r="G67" s="350">
        <f>+'FORMATO COSTEO C1'!L293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493"/>
      <c r="F68" s="349">
        <f>+'FORMATO COSTEO C1'!G299</f>
        <v>0</v>
      </c>
      <c r="G68" s="350">
        <f>+'FORMATO COSTEO C1'!L299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480" t="str">
        <f>+'FORMATO COSTEO C1'!D$305</f>
        <v>Unidad medida</v>
      </c>
      <c r="E69" s="472">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493"/>
      <c r="F70" s="349">
        <f>+'FORMATO COSTEO C1'!G307</f>
        <v>0</v>
      </c>
      <c r="G70" s="350">
        <f>+'FORMATO COSTEO C1'!L307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493"/>
      <c r="F71" s="349">
        <f>+'FORMATO COSTEO C1'!G313</f>
        <v>0</v>
      </c>
      <c r="G71" s="350">
        <f>+'FORMATO COSTEO C1'!L313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493"/>
      <c r="F72" s="349">
        <f>+'FORMATO COSTEO C1'!G319</f>
        <v>0</v>
      </c>
      <c r="G72" s="350">
        <f>+'FORMATO COSTEO C1'!L319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493"/>
      <c r="F73" s="349">
        <f>+'FORMATO COSTEO C1'!G325</f>
        <v>0</v>
      </c>
      <c r="G73" s="350">
        <f>+'FORMATO COSTEO C1'!L325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493"/>
      <c r="F74" s="349">
        <f>+'FORMATO COSTEO C1'!G331</f>
        <v>0</v>
      </c>
      <c r="G74" s="350">
        <f>+'FORMATO COSTEO C1'!L331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471"/>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480" t="str">
        <f>+'FORMATO COSTEO C1'!D$339</f>
        <v>Unidad medida</v>
      </c>
      <c r="E76" s="472">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492"/>
      <c r="F77" s="349">
        <f>+'FORMATO COSTEO C1'!G341</f>
        <v>0</v>
      </c>
      <c r="G77" s="350">
        <f>+'FORMATO COSTEO C1'!L341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492"/>
      <c r="F78" s="349">
        <f>+'FORMATO COSTEO C1'!G347</f>
        <v>0</v>
      </c>
      <c r="G78" s="350">
        <f>+'FORMATO COSTEO C1'!L347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492"/>
      <c r="F79" s="349">
        <f>+'FORMATO COSTEO C1'!G353</f>
        <v>0</v>
      </c>
      <c r="G79" s="350">
        <f>+'FORMATO COSTEO C1'!L353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492"/>
      <c r="F80" s="349">
        <f>+'FORMATO COSTEO C1'!G359</f>
        <v>0</v>
      </c>
      <c r="G80" s="350">
        <f>+'FORMATO COSTEO C1'!L359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492"/>
      <c r="F81" s="349">
        <f>+'FORMATO COSTEO C1'!G365</f>
        <v>0</v>
      </c>
      <c r="G81" s="350">
        <f>+'FORMATO COSTEO C1'!L365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480" t="str">
        <f>+'FORMATO COSTEO C1'!D$371</f>
        <v>Unidad medida</v>
      </c>
      <c r="E82" s="472">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493"/>
      <c r="F83" s="349">
        <f>+'FORMATO COSTEO C1'!G373</f>
        <v>0</v>
      </c>
      <c r="G83" s="350">
        <f>+'FORMATO COSTEO C1'!L373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493"/>
      <c r="F84" s="349">
        <f>+'FORMATO COSTEO C1'!G379</f>
        <v>0</v>
      </c>
      <c r="G84" s="350">
        <f>+'FORMATO COSTEO C1'!L379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493"/>
      <c r="F85" s="349">
        <f>+'FORMATO COSTEO C1'!G385</f>
        <v>0</v>
      </c>
      <c r="G85" s="350">
        <f>+'FORMATO COSTEO C1'!L385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493"/>
      <c r="F86" s="349">
        <f>+'FORMATO COSTEO C1'!G391</f>
        <v>0</v>
      </c>
      <c r="G86" s="350">
        <f>+'FORMATO COSTEO C1'!L391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493"/>
      <c r="F87" s="349">
        <f>+'FORMATO COSTEO C1'!G397</f>
        <v>0</v>
      </c>
      <c r="G87" s="350">
        <f>+'FORMATO COSTEO C1'!L397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480" t="str">
        <f>+'FORMATO COSTEO C1'!D$403</f>
        <v>Unidad medida</v>
      </c>
      <c r="E88" s="472">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493"/>
      <c r="F89" s="349">
        <f>+'FORMATO COSTEO C1'!G405</f>
        <v>0</v>
      </c>
      <c r="G89" s="350">
        <f>+'FORMATO COSTEO C1'!L405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493"/>
      <c r="F90" s="349">
        <f>+'FORMATO COSTEO C1'!G411</f>
        <v>0</v>
      </c>
      <c r="G90" s="350">
        <f>+'FORMATO COSTEO C1'!L411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493"/>
      <c r="F91" s="349">
        <f>+'FORMATO COSTEO C1'!G417</f>
        <v>0</v>
      </c>
      <c r="G91" s="350">
        <f>+'FORMATO COSTEO C1'!L417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493"/>
      <c r="F92" s="349">
        <f>+'FORMATO COSTEO C1'!G423</f>
        <v>0</v>
      </c>
      <c r="G92" s="350">
        <f>+'FORMATO COSTEO C1'!L423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493"/>
      <c r="F93" s="349">
        <f>+'FORMATO COSTEO C1'!G429</f>
        <v>0</v>
      </c>
      <c r="G93" s="350">
        <f>+'FORMATO COSTEO C1'!L429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480" t="str">
        <f>+'FORMATO COSTEO C1'!D$435</f>
        <v>Unidad medida</v>
      </c>
      <c r="E94" s="472">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493"/>
      <c r="F95" s="349">
        <f>+'FORMATO COSTEO C1'!G437</f>
        <v>0</v>
      </c>
      <c r="G95" s="350">
        <f>+'FORMATO COSTEO C1'!L437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493"/>
      <c r="F96" s="349">
        <f>+'FORMATO COSTEO C1'!G443</f>
        <v>0</v>
      </c>
      <c r="G96" s="350">
        <f>+'FORMATO COSTEO C1'!L443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493"/>
      <c r="F97" s="349">
        <f>+'FORMATO COSTEO C1'!G449</f>
        <v>0</v>
      </c>
      <c r="G97" s="350">
        <f>+'FORMATO COSTEO C1'!L449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493"/>
      <c r="F98" s="349">
        <f>+'FORMATO COSTEO C1'!G455</f>
        <v>0</v>
      </c>
      <c r="G98" s="350">
        <f>+'FORMATO COSTEO C1'!L455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493"/>
      <c r="F99" s="349">
        <f>+'FORMATO COSTEO C1'!G461</f>
        <v>0</v>
      </c>
      <c r="G99" s="350">
        <f>+'FORMATO COSTEO C1'!L461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480" t="str">
        <f>+'FORMATO COSTEO C1'!D$467</f>
        <v>Unidad medida</v>
      </c>
      <c r="E100" s="472">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493"/>
      <c r="F101" s="349">
        <f>+'FORMATO COSTEO C1'!G469</f>
        <v>0</v>
      </c>
      <c r="G101" s="350">
        <f>+'FORMATO COSTEO C1'!L469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493"/>
      <c r="F102" s="349">
        <f>+'FORMATO COSTEO C1'!G475</f>
        <v>0</v>
      </c>
      <c r="G102" s="350">
        <f>+'FORMATO COSTEO C1'!L475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493"/>
      <c r="F103" s="349">
        <f>+'FORMATO COSTEO C1'!G481</f>
        <v>0</v>
      </c>
      <c r="G103" s="350">
        <f>+'FORMATO COSTEO C1'!L481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493"/>
      <c r="F104" s="349">
        <f>+'FORMATO COSTEO C1'!G487</f>
        <v>0</v>
      </c>
      <c r="G104" s="350">
        <f>+'FORMATO COSTEO C1'!L487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493"/>
      <c r="F105" s="349">
        <f>+'FORMATO COSTEO C1'!G493</f>
        <v>0</v>
      </c>
      <c r="G105" s="350">
        <f>+'FORMATO COSTEO C1'!L493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f>+'FORMATO COSTEO C2'!D13</f>
        <v>0</v>
      </c>
      <c r="D106" s="313"/>
      <c r="E106" s="470"/>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471"/>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475">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492"/>
      <c r="F109" s="349">
        <f>+'FORMATO COSTEO C2'!G17</f>
        <v>0</v>
      </c>
      <c r="G109" s="350">
        <f>+'FORMATO COSTEO C2'!L17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492"/>
      <c r="F110" s="349">
        <f>+'FORMATO COSTEO C2'!G$23</f>
        <v>0</v>
      </c>
      <c r="G110" s="350">
        <f>+'FORMATO COSTEO C2'!L$23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492"/>
      <c r="F111" s="349">
        <f>+'FORMATO COSTEO C2'!G$29</f>
        <v>0</v>
      </c>
      <c r="G111" s="350">
        <f>+'FORMATO COSTEO C2'!L$29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492"/>
      <c r="F112" s="349">
        <f>+'FORMATO COSTEO C2'!G$35</f>
        <v>0</v>
      </c>
      <c r="G112" s="350">
        <f>+'FORMATO COSTEO C2'!L$35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492"/>
      <c r="F113" s="349">
        <f>+'FORMATO COSTEO C2'!G$41</f>
        <v>0</v>
      </c>
      <c r="G113" s="350">
        <f>+'FORMATO COSTEO C2'!L$41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480" t="str">
        <f>+'FORMATO COSTEO C2'!D47</f>
        <v>Unidad medida</v>
      </c>
      <c r="E114" s="472">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493"/>
      <c r="F115" s="349">
        <f>+'FORMATO COSTEO C2'!G49</f>
        <v>0</v>
      </c>
      <c r="G115" s="350">
        <f>+'FORMATO COSTEO C2'!L49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493"/>
      <c r="F116" s="349">
        <f>+'FORMATO COSTEO C2'!G55</f>
        <v>0</v>
      </c>
      <c r="G116" s="350">
        <f>+'FORMATO COSTEO C2'!L55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493"/>
      <c r="F117" s="349">
        <f>+'FORMATO COSTEO C2'!G61</f>
        <v>0</v>
      </c>
      <c r="G117" s="350">
        <f>+'FORMATO COSTEO C2'!L61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493"/>
      <c r="F118" s="349">
        <f>+'FORMATO COSTEO C2'!G67</f>
        <v>0</v>
      </c>
      <c r="G118" s="350">
        <f>+'FORMATO COSTEO C2'!L67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493"/>
      <c r="F119" s="349">
        <f>+'FORMATO COSTEO C2'!G73</f>
        <v>0</v>
      </c>
      <c r="G119" s="350">
        <f>+'FORMATO COSTEO C2'!L73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475">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493"/>
      <c r="F121" s="349">
        <f>+'FORMATO COSTEO C2'!G81</f>
        <v>0</v>
      </c>
      <c r="G121" s="350">
        <f>+'FORMATO COSTEO C2'!L81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493"/>
      <c r="F122" s="349">
        <f>+'FORMATO COSTEO C2'!G87</f>
        <v>0</v>
      </c>
      <c r="G122" s="350">
        <f>+'FORMATO COSTEO C2'!L87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493"/>
      <c r="F123" s="349">
        <f>+'FORMATO COSTEO C2'!G93</f>
        <v>0</v>
      </c>
      <c r="G123" s="350">
        <f>+'FORMATO COSTEO C2'!L93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493"/>
      <c r="F124" s="349">
        <f>+'FORMATO COSTEO C2'!G99</f>
        <v>0</v>
      </c>
      <c r="G124" s="350">
        <f>+'FORMATO COSTEO C2'!L99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493"/>
      <c r="F125" s="349">
        <f>+'FORMATO COSTEO C2'!G105</f>
        <v>0</v>
      </c>
      <c r="G125" s="350">
        <f>+'FORMATO COSTEO C2'!L105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475">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493"/>
      <c r="F127" s="349">
        <f>+'FORMATO COSTEO C2'!G113</f>
        <v>0</v>
      </c>
      <c r="G127" s="350">
        <f>+'FORMATO COSTEO C2'!L113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493"/>
      <c r="F128" s="349">
        <f>+'FORMATO COSTEO C2'!G119</f>
        <v>0</v>
      </c>
      <c r="G128" s="350">
        <f>+'FORMATO COSTEO C2'!L119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493"/>
      <c r="F129" s="349">
        <f>+'FORMATO COSTEO C2'!G125</f>
        <v>0</v>
      </c>
      <c r="G129" s="350">
        <f>+'FORMATO COSTEO C2'!L125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493"/>
      <c r="F130" s="349">
        <f>+'FORMATO COSTEO C2'!G131</f>
        <v>0</v>
      </c>
      <c r="G130" s="350">
        <f>+'FORMATO COSTEO C2'!L131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493"/>
      <c r="F131" s="349">
        <f>+'FORMATO COSTEO C2'!G137</f>
        <v>0</v>
      </c>
      <c r="G131" s="350">
        <f>+'FORMATO COSTEO C2'!L137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475">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493"/>
      <c r="F133" s="349">
        <f>+'FORMATO COSTEO C2'!G145</f>
        <v>0</v>
      </c>
      <c r="G133" s="350">
        <f>+'FORMATO COSTEO C2'!L145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493"/>
      <c r="F134" s="349">
        <f>+'FORMATO COSTEO C2'!G151</f>
        <v>0</v>
      </c>
      <c r="G134" s="350">
        <f>+'FORMATO COSTEO C2'!L151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493"/>
      <c r="F135" s="349">
        <f>+'FORMATO COSTEO C2'!G157</f>
        <v>0</v>
      </c>
      <c r="G135" s="350">
        <f>+'FORMATO COSTEO C2'!L157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493"/>
      <c r="F136" s="349">
        <f>+'FORMATO COSTEO C2'!G163</f>
        <v>0</v>
      </c>
      <c r="G136" s="350">
        <f>+'FORMATO COSTEO C2'!L163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493"/>
      <c r="F137" s="349">
        <f>+'FORMATO COSTEO C2'!G169</f>
        <v>0</v>
      </c>
      <c r="G137" s="350">
        <f>+'FORMATO COSTEO C2'!L169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471"/>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475">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492"/>
      <c r="F140" s="349">
        <f>+'FORMATO COSTEO C2'!G179</f>
        <v>0</v>
      </c>
      <c r="G140" s="350">
        <f>+'FORMATO COSTEO C2'!L179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492"/>
      <c r="F141" s="349">
        <f>+'FORMATO COSTEO C2'!G185</f>
        <v>0</v>
      </c>
      <c r="G141" s="350">
        <f>+'FORMATO COSTEO C2'!L185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492"/>
      <c r="F142" s="349">
        <f>+'FORMATO COSTEO C2'!G191</f>
        <v>0</v>
      </c>
      <c r="G142" s="350">
        <f>+'FORMATO COSTEO C2'!L191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492"/>
      <c r="F143" s="349">
        <f>+'FORMATO COSTEO C2'!G197</f>
        <v>0</v>
      </c>
      <c r="G143" s="350">
        <f>+'FORMATO COSTEO C2'!L197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492"/>
      <c r="F144" s="349">
        <f>+'FORMATO COSTEO C2'!G203</f>
        <v>0</v>
      </c>
      <c r="G144" s="350">
        <f>+'FORMATO COSTEO C2'!L203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475">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493"/>
      <c r="F146" s="349">
        <f>+'FORMATO COSTEO C2'!G211</f>
        <v>0</v>
      </c>
      <c r="G146" s="350">
        <f>+'FORMATO COSTEO C2'!L211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493"/>
      <c r="F147" s="349">
        <f>+'FORMATO COSTEO C2'!G217</f>
        <v>0</v>
      </c>
      <c r="G147" s="350">
        <f>+'FORMATO COSTEO C2'!L217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493"/>
      <c r="F148" s="349">
        <f>+'FORMATO COSTEO C2'!G223</f>
        <v>0</v>
      </c>
      <c r="G148" s="350">
        <f>+'FORMATO COSTEO C2'!L223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493"/>
      <c r="F149" s="349">
        <f>+'FORMATO COSTEO C2'!G229</f>
        <v>0</v>
      </c>
      <c r="G149" s="350">
        <f>+'FORMATO COSTEO C2'!L229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493"/>
      <c r="F150" s="349">
        <f>+'FORMATO COSTEO C2'!G235</f>
        <v>0</v>
      </c>
      <c r="G150" s="350">
        <f>+'FORMATO COSTEO C2'!L235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475">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493"/>
      <c r="F152" s="349">
        <f>+'FORMATO COSTEO C2'!G243</f>
        <v>0</v>
      </c>
      <c r="G152" s="350">
        <f>+'FORMATO COSTEO C2'!L243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493"/>
      <c r="F153" s="349">
        <f>+'FORMATO COSTEO C2'!G249</f>
        <v>0</v>
      </c>
      <c r="G153" s="350">
        <f>+'FORMATO COSTEO C2'!L249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493"/>
      <c r="F154" s="349">
        <f>+'FORMATO COSTEO C2'!G255</f>
        <v>0</v>
      </c>
      <c r="G154" s="350">
        <f>+'FORMATO COSTEO C2'!L255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493"/>
      <c r="F155" s="349">
        <f>+'FORMATO COSTEO C2'!G261</f>
        <v>0</v>
      </c>
      <c r="G155" s="350">
        <f>+'FORMATO COSTEO C2'!L261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493"/>
      <c r="F156" s="349">
        <f>+'FORMATO COSTEO C2'!G267</f>
        <v>0</v>
      </c>
      <c r="G156" s="350">
        <f>+'FORMATO COSTEO C2'!L267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475">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493"/>
      <c r="F158" s="349">
        <f>+'FORMATO COSTEO C2'!G275</f>
        <v>0</v>
      </c>
      <c r="G158" s="350">
        <f>+'FORMATO COSTEO C2'!L275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493"/>
      <c r="F159" s="349">
        <f>+'FORMATO COSTEO C2'!G281</f>
        <v>0</v>
      </c>
      <c r="G159" s="350">
        <f>+'FORMATO COSTEO C2'!L281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493"/>
      <c r="F160" s="349">
        <f>+'FORMATO COSTEO C2'!G287</f>
        <v>0</v>
      </c>
      <c r="G160" s="350">
        <f>+'FORMATO COSTEO C2'!L287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493"/>
      <c r="F161" s="349">
        <f>+'FORMATO COSTEO C2'!G293</f>
        <v>0</v>
      </c>
      <c r="G161" s="350">
        <f>+'FORMATO COSTEO C2'!L293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493"/>
      <c r="F162" s="349">
        <f>+'FORMATO COSTEO C2'!G299</f>
        <v>0</v>
      </c>
      <c r="G162" s="350">
        <f>+'FORMATO COSTEO C2'!L299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475">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493"/>
      <c r="F164" s="349">
        <f>+'FORMATO COSTEO C2'!G307</f>
        <v>0</v>
      </c>
      <c r="G164" s="350">
        <f>+'FORMATO COSTEO C2'!L307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493"/>
      <c r="F165" s="349">
        <f>+'FORMATO COSTEO C2'!G313</f>
        <v>0</v>
      </c>
      <c r="G165" s="350">
        <f>+'FORMATO COSTEO C2'!L313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493"/>
      <c r="F166" s="349">
        <f>+'FORMATO COSTEO C2'!G319</f>
        <v>0</v>
      </c>
      <c r="G166" s="350">
        <f>+'FORMATO COSTEO C2'!L319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493"/>
      <c r="F167" s="349">
        <f>+'FORMATO COSTEO C2'!G325</f>
        <v>0</v>
      </c>
      <c r="G167" s="350">
        <f>+'FORMATO COSTEO C2'!L325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493"/>
      <c r="F168" s="349">
        <f>+'FORMATO COSTEO C2'!G331</f>
        <v>0</v>
      </c>
      <c r="G168" s="350">
        <f>+'FORMATO COSTEO C2'!L331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471"/>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475">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492"/>
      <c r="F171" s="349">
        <f>+'FORMATO COSTEO C2'!G341</f>
        <v>0</v>
      </c>
      <c r="G171" s="350">
        <f>+'FORMATO COSTEO C2'!L341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492"/>
      <c r="F172" s="349">
        <f>+'FORMATO COSTEO C2'!G347</f>
        <v>0</v>
      </c>
      <c r="G172" s="350">
        <f>+'FORMATO COSTEO C2'!L347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492"/>
      <c r="F173" s="349">
        <f>+'FORMATO COSTEO C2'!G353</f>
        <v>0</v>
      </c>
      <c r="G173" s="350">
        <f>+'FORMATO COSTEO C2'!L353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492"/>
      <c r="F174" s="349">
        <f>+'FORMATO COSTEO C2'!G359</f>
        <v>0</v>
      </c>
      <c r="G174" s="350">
        <f>+'FORMATO COSTEO C2'!L359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492"/>
      <c r="F175" s="349">
        <f>+'FORMATO COSTEO C2'!G365</f>
        <v>0</v>
      </c>
      <c r="G175" s="350">
        <f>+'FORMATO COSTEO C2'!L365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475">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493"/>
      <c r="F177" s="349">
        <f>+'FORMATO COSTEO C2'!G373</f>
        <v>0</v>
      </c>
      <c r="G177" s="350">
        <f>+'FORMATO COSTEO C2'!L373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493"/>
      <c r="F178" s="349">
        <f>+'FORMATO COSTEO C2'!G379</f>
        <v>0</v>
      </c>
      <c r="G178" s="350">
        <f>+'FORMATO COSTEO C2'!L379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493"/>
      <c r="F179" s="349">
        <f>+'FORMATO COSTEO C2'!G385</f>
        <v>0</v>
      </c>
      <c r="G179" s="350">
        <f>+'FORMATO COSTEO C2'!L385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493"/>
      <c r="F180" s="349">
        <f>+'FORMATO COSTEO C2'!G391</f>
        <v>0</v>
      </c>
      <c r="G180" s="350">
        <f>+'FORMATO COSTEO C2'!L391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493"/>
      <c r="F181" s="349">
        <f>+'FORMATO COSTEO C2'!G397</f>
        <v>0</v>
      </c>
      <c r="G181" s="350">
        <f>+'FORMATO COSTEO C2'!L397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475">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493"/>
      <c r="F183" s="349">
        <f>+'FORMATO COSTEO C2'!G405</f>
        <v>0</v>
      </c>
      <c r="G183" s="350">
        <f>+'FORMATO COSTEO C2'!L405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493"/>
      <c r="F184" s="349">
        <f>+'FORMATO COSTEO C2'!G411</f>
        <v>0</v>
      </c>
      <c r="G184" s="350">
        <f>+'FORMATO COSTEO C2'!L411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493"/>
      <c r="F185" s="349">
        <f>+'FORMATO COSTEO C2'!G417</f>
        <v>0</v>
      </c>
      <c r="G185" s="350">
        <f>+'FORMATO COSTEO C2'!L417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493"/>
      <c r="F186" s="349">
        <f>+'FORMATO COSTEO C2'!G423</f>
        <v>0</v>
      </c>
      <c r="G186" s="350">
        <f>+'FORMATO COSTEO C2'!L423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493"/>
      <c r="F187" s="349">
        <f>+'FORMATO COSTEO C2'!G429</f>
        <v>0</v>
      </c>
      <c r="G187" s="350">
        <f>+'FORMATO COSTEO C2'!L429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475">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493"/>
      <c r="F189" s="349">
        <f>+'FORMATO COSTEO C2'!G437</f>
        <v>0</v>
      </c>
      <c r="G189" s="350">
        <f>+'FORMATO COSTEO C2'!L437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493"/>
      <c r="F190" s="349">
        <f>+'FORMATO COSTEO C2'!G443</f>
        <v>0</v>
      </c>
      <c r="G190" s="350">
        <f>+'FORMATO COSTEO C2'!L443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493"/>
      <c r="F191" s="349">
        <f>+'FORMATO COSTEO C2'!G449</f>
        <v>0</v>
      </c>
      <c r="G191" s="350">
        <f>+'FORMATO COSTEO C2'!L449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493"/>
      <c r="F192" s="349">
        <f>+'FORMATO COSTEO C2'!G455</f>
        <v>0</v>
      </c>
      <c r="G192" s="350">
        <f>+'FORMATO COSTEO C2'!L455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493"/>
      <c r="F193" s="349">
        <f>+'FORMATO COSTEO C2'!G461</f>
        <v>0</v>
      </c>
      <c r="G193" s="350">
        <f>+'FORMATO COSTEO C2'!L461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475">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493"/>
      <c r="F195" s="349">
        <f>+'FORMATO COSTEO C2'!G469</f>
        <v>0</v>
      </c>
      <c r="G195" s="350">
        <f>+'FORMATO COSTEO C2'!L469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493"/>
      <c r="F196" s="349">
        <f>+'FORMATO COSTEO C2'!G475</f>
        <v>0</v>
      </c>
      <c r="G196" s="350">
        <f>+'FORMATO COSTEO C2'!L475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493"/>
      <c r="F197" s="349">
        <f>+'FORMATO COSTEO C2'!G481</f>
        <v>0</v>
      </c>
      <c r="G197" s="350">
        <f>+'FORMATO COSTEO C2'!L481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493"/>
      <c r="F198" s="349">
        <f>+'FORMATO COSTEO C2'!G487</f>
        <v>0</v>
      </c>
      <c r="G198" s="350">
        <f>+'FORMATO COSTEO C2'!L487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493"/>
      <c r="F199" s="349">
        <f>+'FORMATO COSTEO C2'!G493</f>
        <v>0</v>
      </c>
      <c r="G199" s="350">
        <f>+'FORMATO COSTEO C2'!L493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30" customHeight="1" x14ac:dyDescent="0.15">
      <c r="B200" s="311">
        <f>+'FORMATO COSTEO C3'!C13</f>
        <v>3</v>
      </c>
      <c r="C200" s="365">
        <f>+'FORMATO COSTEO C3'!D13</f>
        <v>0</v>
      </c>
      <c r="D200" s="313"/>
      <c r="E200" s="470"/>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471"/>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475">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492"/>
      <c r="F203" s="349">
        <f>+'FORMATO COSTEO C3'!G17</f>
        <v>0</v>
      </c>
      <c r="G203" s="350">
        <f>+'FORMATO COSTEO C3'!L17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492"/>
      <c r="F204" s="349">
        <f>+'FORMATO COSTEO C3'!G23</f>
        <v>0</v>
      </c>
      <c r="G204" s="350">
        <f>+'FORMATO COSTEO C3'!L23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492"/>
      <c r="F205" s="349">
        <f>+'FORMATO COSTEO C3'!G29</f>
        <v>0</v>
      </c>
      <c r="G205" s="350">
        <f>+'FORMATO COSTEO C3'!L29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492"/>
      <c r="F206" s="349">
        <f>+'FORMATO COSTEO C3'!G35</f>
        <v>0</v>
      </c>
      <c r="G206" s="350">
        <f>+'FORMATO COSTEO C3'!L35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492"/>
      <c r="F207" s="349">
        <f>+'FORMATO COSTEO C3'!G41</f>
        <v>0</v>
      </c>
      <c r="G207" s="350">
        <f>+'FORMATO COSTEO C3'!L41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475">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493"/>
      <c r="F209" s="349">
        <f>+'FORMATO COSTEO C3'!G49</f>
        <v>0</v>
      </c>
      <c r="G209" s="350">
        <f>+'FORMATO COSTEO C3'!L49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493"/>
      <c r="F210" s="349">
        <f>+'FORMATO COSTEO C3'!G55</f>
        <v>0</v>
      </c>
      <c r="G210" s="350">
        <f>+'FORMATO COSTEO C3'!L55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493"/>
      <c r="F211" s="349">
        <f>+'FORMATO COSTEO C3'!G61</f>
        <v>0</v>
      </c>
      <c r="G211" s="350">
        <f>+'FORMATO COSTEO C3'!L61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493"/>
      <c r="F212" s="349">
        <f>+'FORMATO COSTEO C3'!G67</f>
        <v>0</v>
      </c>
      <c r="G212" s="350">
        <f>+'FORMATO COSTEO C3'!L67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493"/>
      <c r="F213" s="349">
        <f>+'FORMATO COSTEO C3'!G73</f>
        <v>0</v>
      </c>
      <c r="G213" s="350">
        <f>+'FORMATO COSTEO C3'!L73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475">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493"/>
      <c r="F215" s="349">
        <f>+'FORMATO COSTEO C3'!G81</f>
        <v>0</v>
      </c>
      <c r="G215" s="350">
        <f>+'FORMATO COSTEO C3'!L81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493"/>
      <c r="F216" s="349">
        <f>+'FORMATO COSTEO C3'!G87</f>
        <v>0</v>
      </c>
      <c r="G216" s="350">
        <f>+'FORMATO COSTEO C3'!L87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493"/>
      <c r="F217" s="349">
        <f>+'FORMATO COSTEO C3'!G93</f>
        <v>0</v>
      </c>
      <c r="G217" s="350">
        <f>+'FORMATO COSTEO C3'!L93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493"/>
      <c r="F218" s="349">
        <f>+'FORMATO COSTEO C3'!G99</f>
        <v>0</v>
      </c>
      <c r="G218" s="350">
        <f>+'FORMATO COSTEO C3'!L99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493"/>
      <c r="F219" s="349">
        <f>+'FORMATO COSTEO C3'!G105</f>
        <v>0</v>
      </c>
      <c r="G219" s="350">
        <f>+'FORMATO COSTEO C3'!L105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475">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493"/>
      <c r="F221" s="349">
        <f>+'FORMATO COSTEO C3'!G113</f>
        <v>0</v>
      </c>
      <c r="G221" s="350">
        <f>+'FORMATO COSTEO C3'!L113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493"/>
      <c r="F222" s="349">
        <f>+'FORMATO COSTEO C3'!G119</f>
        <v>0</v>
      </c>
      <c r="G222" s="350">
        <f>+'FORMATO COSTEO C3'!L119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493"/>
      <c r="F223" s="349">
        <f>+'FORMATO COSTEO C3'!G125</f>
        <v>0</v>
      </c>
      <c r="G223" s="350">
        <f>+'FORMATO COSTEO C3'!L125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493"/>
      <c r="F224" s="349">
        <f>+'FORMATO COSTEO C3'!G131</f>
        <v>0</v>
      </c>
      <c r="G224" s="350">
        <f>+'FORMATO COSTEO C3'!L131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493"/>
      <c r="F225" s="349">
        <f>+'FORMATO COSTEO C3'!G137</f>
        <v>0</v>
      </c>
      <c r="G225" s="350">
        <f>+'FORMATO COSTEO C3'!L137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475">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493"/>
      <c r="F227" s="349">
        <f>+'FORMATO COSTEO C3'!G145</f>
        <v>0</v>
      </c>
      <c r="G227" s="350">
        <f>+'FORMATO COSTEO C3'!L145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493"/>
      <c r="F228" s="349">
        <f>+'FORMATO COSTEO C3'!G151</f>
        <v>0</v>
      </c>
      <c r="G228" s="350">
        <f>+'FORMATO COSTEO C3'!L151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493"/>
      <c r="F229" s="349">
        <f>+'FORMATO COSTEO C3'!G157</f>
        <v>0</v>
      </c>
      <c r="G229" s="350">
        <f>+'FORMATO COSTEO C3'!L157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493"/>
      <c r="F230" s="349">
        <f>+'FORMATO COSTEO C3'!G163</f>
        <v>0</v>
      </c>
      <c r="G230" s="350">
        <f>+'FORMATO COSTEO C3'!L163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493"/>
      <c r="F231" s="349">
        <f>+'FORMATO COSTEO C3'!G169</f>
        <v>0</v>
      </c>
      <c r="G231" s="350">
        <f>+'FORMATO COSTEO C3'!L169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471"/>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475">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492"/>
      <c r="F234" s="349">
        <f>+'FORMATO COSTEO C3'!G179</f>
        <v>0</v>
      </c>
      <c r="G234" s="350">
        <f>+'FORMATO COSTEO C3'!L179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492"/>
      <c r="F235" s="349">
        <f>+'FORMATO COSTEO C3'!G185</f>
        <v>0</v>
      </c>
      <c r="G235" s="350">
        <f>+'FORMATO COSTEO C3'!L185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492"/>
      <c r="F236" s="349">
        <f>+'FORMATO COSTEO C3'!G191</f>
        <v>0</v>
      </c>
      <c r="G236" s="350">
        <f>+'FORMATO COSTEO C3'!L191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492"/>
      <c r="F237" s="349">
        <f>+'FORMATO COSTEO C3'!G197</f>
        <v>0</v>
      </c>
      <c r="G237" s="350">
        <f>+'FORMATO COSTEO C3'!L197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492"/>
      <c r="F238" s="349">
        <f>+'FORMATO COSTEO C3'!G203</f>
        <v>0</v>
      </c>
      <c r="G238" s="350">
        <f>+'FORMATO COSTEO C3'!L203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475">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493"/>
      <c r="F240" s="349">
        <f>+'FORMATO COSTEO C3'!G211</f>
        <v>0</v>
      </c>
      <c r="G240" s="350">
        <f>+'FORMATO COSTEO C3'!L211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493"/>
      <c r="F241" s="349">
        <f>+'FORMATO COSTEO C3'!G217</f>
        <v>0</v>
      </c>
      <c r="G241" s="350">
        <f>+'FORMATO COSTEO C3'!L217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493"/>
      <c r="F242" s="349">
        <f>+'FORMATO COSTEO C3'!G223</f>
        <v>0</v>
      </c>
      <c r="G242" s="350">
        <f>+'FORMATO COSTEO C3'!L223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493"/>
      <c r="F243" s="349">
        <f>+'FORMATO COSTEO C3'!G229</f>
        <v>0</v>
      </c>
      <c r="G243" s="350">
        <f>+'FORMATO COSTEO C3'!L229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493"/>
      <c r="F244" s="349">
        <f>+'FORMATO COSTEO C3'!G235</f>
        <v>0</v>
      </c>
      <c r="G244" s="350">
        <f>+'FORMATO COSTEO C3'!L235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475">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493"/>
      <c r="F246" s="349">
        <f>+'FORMATO COSTEO C3'!G243</f>
        <v>0</v>
      </c>
      <c r="G246" s="350">
        <f>+'FORMATO COSTEO C3'!L243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493"/>
      <c r="F247" s="349">
        <f>+'FORMATO COSTEO C3'!G249</f>
        <v>0</v>
      </c>
      <c r="G247" s="350">
        <f>+'FORMATO COSTEO C3'!L249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493"/>
      <c r="F248" s="349">
        <f>+'FORMATO COSTEO C3'!G255</f>
        <v>0</v>
      </c>
      <c r="G248" s="350">
        <f>+'FORMATO COSTEO C3'!L255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493"/>
      <c r="F249" s="349">
        <f>+'FORMATO COSTEO C3'!G261</f>
        <v>0</v>
      </c>
      <c r="G249" s="350">
        <f>+'FORMATO COSTEO C3'!L261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493"/>
      <c r="F250" s="349">
        <f>+'FORMATO COSTEO C3'!G267</f>
        <v>0</v>
      </c>
      <c r="G250" s="350">
        <f>+'FORMATO COSTEO C3'!L267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475">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493"/>
      <c r="F252" s="349">
        <f>+'FORMATO COSTEO C3'!G275</f>
        <v>0</v>
      </c>
      <c r="G252" s="350">
        <f>+'FORMATO COSTEO C3'!L275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493"/>
      <c r="F253" s="349">
        <f>+'FORMATO COSTEO C3'!G281</f>
        <v>0</v>
      </c>
      <c r="G253" s="350">
        <f>+'FORMATO COSTEO C3'!L281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493"/>
      <c r="F254" s="349">
        <f>+'FORMATO COSTEO C3'!G287</f>
        <v>0</v>
      </c>
      <c r="G254" s="350">
        <f>+'FORMATO COSTEO C3'!L287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493"/>
      <c r="F255" s="349">
        <f>+'FORMATO COSTEO C3'!G293</f>
        <v>0</v>
      </c>
      <c r="G255" s="350">
        <f>+'FORMATO COSTEO C3'!L293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493"/>
      <c r="F256" s="349">
        <f>+'FORMATO COSTEO C3'!G299</f>
        <v>0</v>
      </c>
      <c r="G256" s="350">
        <f>+'FORMATO COSTEO C3'!L299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475">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493"/>
      <c r="F258" s="349">
        <f>+'FORMATO COSTEO C3'!G307</f>
        <v>0</v>
      </c>
      <c r="G258" s="350">
        <f>+'FORMATO COSTEO C3'!L307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493"/>
      <c r="F259" s="349">
        <f>+'FORMATO COSTEO C3'!G313</f>
        <v>0</v>
      </c>
      <c r="G259" s="350">
        <f>+'FORMATO COSTEO C3'!L313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493"/>
      <c r="F260" s="349">
        <f>+'FORMATO COSTEO C3'!G319</f>
        <v>0</v>
      </c>
      <c r="G260" s="350">
        <f>+'FORMATO COSTEO C3'!L319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493"/>
      <c r="F261" s="349">
        <f>+'FORMATO COSTEO C3'!G325</f>
        <v>0</v>
      </c>
      <c r="G261" s="350">
        <f>+'FORMATO COSTEO C3'!L325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493"/>
      <c r="F262" s="349">
        <f>+'FORMATO COSTEO C3'!G331</f>
        <v>0</v>
      </c>
      <c r="G262" s="350">
        <f>+'FORMATO COSTEO C3'!L331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471"/>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475">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492"/>
      <c r="F265" s="349">
        <f>+'FORMATO COSTEO C3'!G341</f>
        <v>0</v>
      </c>
      <c r="G265" s="350">
        <f>+'FORMATO COSTEO C3'!L341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492"/>
      <c r="F266" s="349">
        <f>+'FORMATO COSTEO C3'!G347</f>
        <v>0</v>
      </c>
      <c r="G266" s="350">
        <f>+'FORMATO COSTEO C3'!L347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492"/>
      <c r="F267" s="349">
        <f>+'FORMATO COSTEO C3'!G353</f>
        <v>0</v>
      </c>
      <c r="G267" s="350">
        <f>+'FORMATO COSTEO C3'!L353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492"/>
      <c r="F268" s="349">
        <f>+'FORMATO COSTEO C3'!G359</f>
        <v>0</v>
      </c>
      <c r="G268" s="350">
        <f>+'FORMATO COSTEO C3'!L359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492"/>
      <c r="F269" s="349">
        <f>+'FORMATO COSTEO C3'!G365</f>
        <v>0</v>
      </c>
      <c r="G269" s="350">
        <f>+'FORMATO COSTEO C3'!L365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475">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493"/>
      <c r="F271" s="349">
        <f>+'FORMATO COSTEO C3'!G373</f>
        <v>0</v>
      </c>
      <c r="G271" s="350">
        <f>+'FORMATO COSTEO C3'!L373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493"/>
      <c r="F272" s="349">
        <f>+'FORMATO COSTEO C3'!G379</f>
        <v>0</v>
      </c>
      <c r="G272" s="350">
        <f>+'FORMATO COSTEO C3'!L379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493"/>
      <c r="F273" s="349">
        <f>+'FORMATO COSTEO C3'!G385</f>
        <v>0</v>
      </c>
      <c r="G273" s="350">
        <f>+'FORMATO COSTEO C3'!L385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493"/>
      <c r="F274" s="349">
        <f>+'FORMATO COSTEO C3'!G391</f>
        <v>0</v>
      </c>
      <c r="G274" s="350">
        <f>+'FORMATO COSTEO C3'!L391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493"/>
      <c r="F275" s="349">
        <f>+'FORMATO COSTEO C3'!G397</f>
        <v>0</v>
      </c>
      <c r="G275" s="350">
        <f>+'FORMATO COSTEO C3'!L397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475">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493"/>
      <c r="F277" s="349">
        <f>+'FORMATO COSTEO C3'!G405</f>
        <v>0</v>
      </c>
      <c r="G277" s="350">
        <f>+'FORMATO COSTEO C3'!HV4</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493"/>
      <c r="F278" s="349">
        <f>+'FORMATO COSTEO C3'!G411</f>
        <v>0</v>
      </c>
      <c r="G278" s="350">
        <f>+'FORMATO COSTEO C3'!L411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493"/>
      <c r="F279" s="349">
        <f>+'FORMATO COSTEO C3'!G417</f>
        <v>0</v>
      </c>
      <c r="G279" s="350">
        <f>+'FORMATO COSTEO C3'!L417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493"/>
      <c r="F280" s="349">
        <f>+'FORMATO COSTEO C3'!G423</f>
        <v>0</v>
      </c>
      <c r="G280" s="350">
        <f>+'FORMATO COSTEO C3'!L423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493"/>
      <c r="F281" s="349">
        <f>+'FORMATO COSTEO C3'!G429</f>
        <v>0</v>
      </c>
      <c r="G281" s="350">
        <f>+'FORMATO COSTEO C3'!L429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475">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493"/>
      <c r="F283" s="349">
        <f>+'FORMATO COSTEO C3'!G437</f>
        <v>0</v>
      </c>
      <c r="G283" s="350">
        <f>+'FORMATO COSTEO C3'!L437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493"/>
      <c r="F284" s="349">
        <f>+'FORMATO COSTEO C3'!G443</f>
        <v>0</v>
      </c>
      <c r="G284" s="350">
        <f>+'FORMATO COSTEO C3'!L443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493"/>
      <c r="F285" s="349">
        <f>+'FORMATO COSTEO C3'!G449</f>
        <v>0</v>
      </c>
      <c r="G285" s="350">
        <f>+'FORMATO COSTEO C3'!L449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493"/>
      <c r="F286" s="349">
        <f>+'FORMATO COSTEO C3'!G455</f>
        <v>0</v>
      </c>
      <c r="G286" s="350">
        <f>+'FORMATO COSTEO C3'!L455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493"/>
      <c r="F287" s="349">
        <f>+'FORMATO COSTEO C3'!G461</f>
        <v>0</v>
      </c>
      <c r="G287" s="350">
        <f>+'FORMATO COSTEO C3'!L461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475">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493"/>
      <c r="F289" s="349">
        <f>+'FORMATO COSTEO C3'!G469</f>
        <v>0</v>
      </c>
      <c r="G289" s="350">
        <f>+'FORMATO COSTEO C3'!L469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493"/>
      <c r="F290" s="349">
        <f>+'FORMATO COSTEO C3'!G475</f>
        <v>0</v>
      </c>
      <c r="G290" s="350">
        <f>+'FORMATO COSTEO C3'!L475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493"/>
      <c r="F291" s="349">
        <f>+'FORMATO COSTEO C3'!G481</f>
        <v>0</v>
      </c>
      <c r="G291" s="350">
        <f>+'FORMATO COSTEO C3'!L481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493"/>
      <c r="F292" s="349">
        <f>+'FORMATO COSTEO C3'!G487</f>
        <v>0</v>
      </c>
      <c r="G292" s="350">
        <f>+'FORMATO COSTEO C3'!L487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493"/>
      <c r="F293" s="349">
        <f>+'FORMATO COSTEO C3'!G493</f>
        <v>0</v>
      </c>
      <c r="G293" s="350">
        <f>+'FORMATO COSTEO C3'!L493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470"/>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471"/>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475">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492"/>
      <c r="F297" s="349">
        <f>+'FORMATO COSTEO C4'!G17</f>
        <v>0</v>
      </c>
      <c r="G297" s="350">
        <f>+'FORMATO COSTEO C4'!L17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492"/>
      <c r="F298" s="349">
        <f>+'FORMATO COSTEO C4'!G23</f>
        <v>0</v>
      </c>
      <c r="G298" s="350">
        <f>+'FORMATO COSTEO C4'!L23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492"/>
      <c r="F299" s="349">
        <f>+'FORMATO COSTEO C4'!G29</f>
        <v>0</v>
      </c>
      <c r="G299" s="350">
        <f>+'FORMATO COSTEO C4'!L29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492"/>
      <c r="F300" s="349">
        <f>+'FORMATO COSTEO C4'!G35</f>
        <v>0</v>
      </c>
      <c r="G300" s="350">
        <f>+'FORMATO COSTEO C4'!L35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492"/>
      <c r="F301" s="349">
        <f>+'FORMATO COSTEO C4'!G41</f>
        <v>0</v>
      </c>
      <c r="G301" s="350">
        <f>+'FORMATO COSTEO C4'!L41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475">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493"/>
      <c r="F303" s="349">
        <f>+'FORMATO COSTEO C4'!G49</f>
        <v>0</v>
      </c>
      <c r="G303" s="350">
        <f>+'FORMATO COSTEO C4'!L49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493"/>
      <c r="F304" s="349">
        <f>+'FORMATO COSTEO C4'!G55</f>
        <v>0</v>
      </c>
      <c r="G304" s="350">
        <f>+'FORMATO COSTEO C4'!L55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493"/>
      <c r="F305" s="349">
        <f>+'FORMATO COSTEO C4'!G61</f>
        <v>0</v>
      </c>
      <c r="G305" s="350">
        <f>+'FORMATO COSTEO C4'!L61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493"/>
      <c r="F306" s="349">
        <f>+'FORMATO COSTEO C4'!G67</f>
        <v>0</v>
      </c>
      <c r="G306" s="350">
        <f>+'FORMATO COSTEO C4'!L67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493"/>
      <c r="F307" s="349">
        <f>+'FORMATO COSTEO C4'!G73</f>
        <v>0</v>
      </c>
      <c r="G307" s="350">
        <f>+'FORMATO COSTEO C4'!L73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475">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493"/>
      <c r="F309" s="349">
        <f>+'FORMATO COSTEO C4'!G81</f>
        <v>0</v>
      </c>
      <c r="G309" s="350">
        <f>+'FORMATO COSTEO C4'!L81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493"/>
      <c r="F310" s="349">
        <f>+'FORMATO COSTEO C4'!G87</f>
        <v>0</v>
      </c>
      <c r="G310" s="350">
        <f>+'FORMATO COSTEO C4'!L87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493"/>
      <c r="F311" s="349">
        <f>+'FORMATO COSTEO C4'!G93</f>
        <v>0</v>
      </c>
      <c r="G311" s="350">
        <f>+'FORMATO COSTEO C4'!L93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493"/>
      <c r="F312" s="349">
        <f>+'FORMATO COSTEO C4'!G99</f>
        <v>0</v>
      </c>
      <c r="G312" s="350">
        <f>+'FORMATO COSTEO C4'!L99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493"/>
      <c r="F313" s="349">
        <f>+'FORMATO COSTEO C4'!G105</f>
        <v>0</v>
      </c>
      <c r="G313" s="350">
        <f>+'FORMATO COSTEO C4'!L105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475">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493"/>
      <c r="F315" s="349">
        <f>+'FORMATO COSTEO C4'!G113</f>
        <v>0</v>
      </c>
      <c r="G315" s="350">
        <f>+'FORMATO COSTEO C4'!L113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493"/>
      <c r="F316" s="349">
        <f>+'FORMATO COSTEO C4'!G119</f>
        <v>0</v>
      </c>
      <c r="G316" s="350">
        <f>+'FORMATO COSTEO C4'!L119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493"/>
      <c r="F317" s="349">
        <f>+'FORMATO COSTEO C4'!G125</f>
        <v>0</v>
      </c>
      <c r="G317" s="350">
        <f>+'FORMATO COSTEO C4'!L125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493"/>
      <c r="F318" s="349">
        <f>+'FORMATO COSTEO C4'!G131</f>
        <v>0</v>
      </c>
      <c r="G318" s="350">
        <f>+'FORMATO COSTEO C4'!L131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493"/>
      <c r="F319" s="349">
        <f>+'FORMATO COSTEO C4'!G137</f>
        <v>0</v>
      </c>
      <c r="G319" s="350">
        <f>+'FORMATO COSTEO C4'!L137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475">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493"/>
      <c r="F321" s="349">
        <f>+'FORMATO COSTEO C4'!G145</f>
        <v>0</v>
      </c>
      <c r="G321" s="350">
        <f>+'FORMATO COSTEO C4'!L145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493"/>
      <c r="F322" s="349">
        <f>+'FORMATO COSTEO C4'!G151</f>
        <v>0</v>
      </c>
      <c r="G322" s="350">
        <f>+'FORMATO COSTEO C4'!L151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493"/>
      <c r="F323" s="349">
        <f>+'FORMATO COSTEO C4'!G157</f>
        <v>0</v>
      </c>
      <c r="G323" s="350">
        <f>+'FORMATO COSTEO C4'!L157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493"/>
      <c r="F324" s="349">
        <f>+'FORMATO COSTEO C4'!G163</f>
        <v>0</v>
      </c>
      <c r="G324" s="350">
        <f>+'FORMATO COSTEO C4'!L163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493"/>
      <c r="F325" s="349">
        <f>+'FORMATO COSTEO C4'!G169</f>
        <v>0</v>
      </c>
      <c r="G325" s="350">
        <f>+'FORMATO COSTEO C4'!L169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471"/>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475">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492"/>
      <c r="F328" s="349">
        <f>+'FORMATO COSTEO C4'!G179</f>
        <v>0</v>
      </c>
      <c r="G328" s="350">
        <f>+'FORMATO COSTEO C4'!L179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492"/>
      <c r="F329" s="349">
        <f>+'FORMATO COSTEO C4'!G185</f>
        <v>0</v>
      </c>
      <c r="G329" s="350">
        <f>+'FORMATO COSTEO C4'!L185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492"/>
      <c r="F330" s="349">
        <f>+'FORMATO COSTEO C4'!G191</f>
        <v>0</v>
      </c>
      <c r="G330" s="350">
        <f>+'FORMATO COSTEO C4'!L191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492"/>
      <c r="F331" s="349">
        <f>+'FORMATO COSTEO C4'!G197</f>
        <v>0</v>
      </c>
      <c r="G331" s="350">
        <f>+'FORMATO COSTEO C4'!L197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492"/>
      <c r="F332" s="349">
        <f>+'FORMATO COSTEO C4'!G203</f>
        <v>0</v>
      </c>
      <c r="G332" s="350">
        <f>+'FORMATO COSTEO C4'!L203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475">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493"/>
      <c r="F334" s="349">
        <f>+'FORMATO COSTEO C4'!G211</f>
        <v>0</v>
      </c>
      <c r="G334" s="350">
        <f>+'FORMATO COSTEO C4'!L211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493"/>
      <c r="F335" s="349">
        <f>+'FORMATO COSTEO C4'!G217</f>
        <v>0</v>
      </c>
      <c r="G335" s="350">
        <f>+'FORMATO COSTEO C4'!L217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493"/>
      <c r="F336" s="349">
        <f>+'FORMATO COSTEO C4'!G223</f>
        <v>0</v>
      </c>
      <c r="G336" s="350">
        <f>+'FORMATO COSTEO C4'!L223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493"/>
      <c r="F337" s="349">
        <f>+'FORMATO COSTEO C4'!G229</f>
        <v>0</v>
      </c>
      <c r="G337" s="350">
        <f>+'FORMATO COSTEO C4'!L229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493"/>
      <c r="F338" s="349">
        <f>+'FORMATO COSTEO C4'!G235</f>
        <v>0</v>
      </c>
      <c r="G338" s="350">
        <f>+'FORMATO COSTEO C4'!L235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475">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493"/>
      <c r="F340" s="349">
        <f>+'FORMATO COSTEO C4'!G243</f>
        <v>0</v>
      </c>
      <c r="G340" s="350">
        <f>+'FORMATO COSTEO C4'!L243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493"/>
      <c r="F341" s="349">
        <f>+'FORMATO COSTEO C4'!G249</f>
        <v>0</v>
      </c>
      <c r="G341" s="350">
        <f>+'FORMATO COSTEO C4'!L249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493"/>
      <c r="F342" s="349">
        <f>+'FORMATO COSTEO C4'!G255</f>
        <v>0</v>
      </c>
      <c r="G342" s="350">
        <f>+'FORMATO COSTEO C4'!L255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493"/>
      <c r="F343" s="349">
        <f>+'FORMATO COSTEO C4'!G261</f>
        <v>0</v>
      </c>
      <c r="G343" s="350">
        <f>+'FORMATO COSTEO C4'!L261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493"/>
      <c r="F344" s="349">
        <f>+'FORMATO COSTEO C4'!G267</f>
        <v>0</v>
      </c>
      <c r="G344" s="350">
        <f>+'FORMATO COSTEO C4'!L267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475">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493"/>
      <c r="F346" s="349">
        <f>+'FORMATO COSTEO C4'!G275</f>
        <v>0</v>
      </c>
      <c r="G346" s="350">
        <f>+'FORMATO COSTEO C4'!L275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493"/>
      <c r="F347" s="349">
        <f>+'FORMATO COSTEO C4'!G281</f>
        <v>0</v>
      </c>
      <c r="G347" s="350">
        <f>+'FORMATO COSTEO C4'!L281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493"/>
      <c r="F348" s="349">
        <f>+'FORMATO COSTEO C4'!G287</f>
        <v>0</v>
      </c>
      <c r="G348" s="350">
        <f>+'FORMATO COSTEO C4'!L287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493"/>
      <c r="F349" s="349">
        <f>+'FORMATO COSTEO C4'!G293</f>
        <v>0</v>
      </c>
      <c r="G349" s="350">
        <f>+'FORMATO COSTEO C4'!L293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493"/>
      <c r="F350" s="349">
        <f>+'FORMATO COSTEO C4'!G299</f>
        <v>0</v>
      </c>
      <c r="G350" s="350">
        <f>+'FORMATO COSTEO C4'!L299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475">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493"/>
      <c r="F352" s="349">
        <f>+'FORMATO COSTEO C4'!G307</f>
        <v>0</v>
      </c>
      <c r="G352" s="350">
        <f>+'FORMATO COSTEO C4'!L307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493"/>
      <c r="F353" s="349">
        <f>+'FORMATO COSTEO C4'!G313</f>
        <v>0</v>
      </c>
      <c r="G353" s="350">
        <f>+'FORMATO COSTEO C4'!L313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493"/>
      <c r="F354" s="349">
        <f>+'FORMATO COSTEO C4'!G319</f>
        <v>0</v>
      </c>
      <c r="G354" s="350">
        <f>+'FORMATO COSTEO C4'!L319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493"/>
      <c r="F355" s="349">
        <f>+'FORMATO COSTEO C4'!G325</f>
        <v>0</v>
      </c>
      <c r="G355" s="350">
        <f>+'FORMATO COSTEO C4'!L325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493"/>
      <c r="F356" s="349">
        <f>+'FORMATO COSTEO C4'!G331</f>
        <v>0</v>
      </c>
      <c r="G356" s="350">
        <f>+'FORMATO COSTEO C4'!L331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471"/>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475">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492"/>
      <c r="F359" s="349">
        <f>+'FORMATO COSTEO C4'!G341</f>
        <v>0</v>
      </c>
      <c r="G359" s="350">
        <f>+'FORMATO COSTEO C4'!L341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492"/>
      <c r="F360" s="349">
        <f>+'FORMATO COSTEO C4'!G347</f>
        <v>0</v>
      </c>
      <c r="G360" s="350">
        <f>+'FORMATO COSTEO C4'!L347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492"/>
      <c r="F361" s="349">
        <f>+'FORMATO COSTEO C4'!G353</f>
        <v>0</v>
      </c>
      <c r="G361" s="350">
        <f>+'FORMATO COSTEO C4'!L353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492"/>
      <c r="F362" s="349">
        <f>+'FORMATO COSTEO C4'!G359</f>
        <v>0</v>
      </c>
      <c r="G362" s="350">
        <f>+'FORMATO COSTEO C4'!L359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492"/>
      <c r="F363" s="349">
        <f>+'FORMATO COSTEO C4'!G365</f>
        <v>0</v>
      </c>
      <c r="G363" s="350">
        <f>+'FORMATO COSTEO C4'!L365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475">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493"/>
      <c r="F365" s="349">
        <f>+'FORMATO COSTEO C4'!G373</f>
        <v>0</v>
      </c>
      <c r="G365" s="350">
        <f>+'FORMATO COSTEO C4'!L373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493"/>
      <c r="F366" s="349">
        <f>+'FORMATO COSTEO C4'!G379</f>
        <v>0</v>
      </c>
      <c r="G366" s="350">
        <f>+'FORMATO COSTEO C4'!L379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493"/>
      <c r="F367" s="349">
        <f>+'FORMATO COSTEO C4'!G385</f>
        <v>0</v>
      </c>
      <c r="G367" s="350">
        <f>+'FORMATO COSTEO C4'!L385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493"/>
      <c r="F368" s="349">
        <f>+'FORMATO COSTEO C4'!G391</f>
        <v>0</v>
      </c>
      <c r="G368" s="350">
        <f>+'FORMATO COSTEO C4'!L391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493"/>
      <c r="F369" s="349">
        <f>+'FORMATO COSTEO C4'!G397</f>
        <v>0</v>
      </c>
      <c r="G369" s="350">
        <f>+'FORMATO COSTEO C4'!L397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475">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493"/>
      <c r="F371" s="349">
        <f>+'FORMATO COSTEO C4'!G405</f>
        <v>0</v>
      </c>
      <c r="G371" s="350">
        <f>+'FORMATO COSTEO C4'!L405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493"/>
      <c r="F372" s="349">
        <f>+'FORMATO COSTEO C4'!G411</f>
        <v>0</v>
      </c>
      <c r="G372" s="350">
        <f>+'FORMATO COSTEO C4'!L411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493"/>
      <c r="F373" s="349">
        <f>+'FORMATO COSTEO C4'!G417</f>
        <v>0</v>
      </c>
      <c r="G373" s="350">
        <f>+'FORMATO COSTEO C4'!L417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493"/>
      <c r="F374" s="349">
        <f>+'FORMATO COSTEO C4'!G423</f>
        <v>0</v>
      </c>
      <c r="G374" s="350">
        <f>+'FORMATO COSTEO C4'!L423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493"/>
      <c r="F375" s="349">
        <f>+'FORMATO COSTEO C4'!G429</f>
        <v>0</v>
      </c>
      <c r="G375" s="350">
        <f>+'FORMATO COSTEO C4'!L429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475">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493"/>
      <c r="F377" s="349">
        <f>+'FORMATO COSTEO C4'!G437</f>
        <v>0</v>
      </c>
      <c r="G377" s="350">
        <f>+'FORMATO COSTEO C4'!L437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493"/>
      <c r="F378" s="349">
        <f>+'FORMATO COSTEO C4'!G443</f>
        <v>0</v>
      </c>
      <c r="G378" s="350">
        <f>+'FORMATO COSTEO C4'!L443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493"/>
      <c r="F379" s="349">
        <f>+'FORMATO COSTEO C4'!G449</f>
        <v>0</v>
      </c>
      <c r="G379" s="350">
        <f>+'FORMATO COSTEO C4'!L449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493"/>
      <c r="F380" s="349">
        <f>+'FORMATO COSTEO C4'!G455</f>
        <v>0</v>
      </c>
      <c r="G380" s="350">
        <f>+'FORMATO COSTEO C4'!L455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493"/>
      <c r="F381" s="349">
        <f>+'FORMATO COSTEO C4'!G461</f>
        <v>0</v>
      </c>
      <c r="G381" s="350">
        <f>+'FORMATO COSTEO C4'!L461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475">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493"/>
      <c r="F383" s="349">
        <f>+'FORMATO COSTEO C4'!G469</f>
        <v>0</v>
      </c>
      <c r="G383" s="350">
        <f>+'FORMATO COSTEO C4'!L469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493"/>
      <c r="F384" s="349">
        <f>+'FORMATO COSTEO C4'!G475</f>
        <v>0</v>
      </c>
      <c r="G384" s="350">
        <f>+'FORMATO COSTEO C4'!L475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493"/>
      <c r="F385" s="349">
        <f>+'FORMATO COSTEO C4'!G481</f>
        <v>0</v>
      </c>
      <c r="G385" s="350">
        <f>+'FORMATO COSTEO C4'!L481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493"/>
      <c r="F386" s="349">
        <f>+'FORMATO COSTEO C4'!G487</f>
        <v>0</v>
      </c>
      <c r="G386" s="350">
        <f>+'FORMATO COSTEO C4'!L487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493"/>
      <c r="F387" s="349">
        <f>+'FORMATO COSTEO C4'!G493</f>
        <v>0</v>
      </c>
      <c r="G387" s="350">
        <f>+'FORMATO COSTEO C4'!L493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470"/>
      <c r="F388" s="315">
        <f>+F389+F400+F411</f>
        <v>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476"/>
      <c r="F389" s="328">
        <f>+'FORMATO COSTEO C6'!G16</f>
        <v>0</v>
      </c>
      <c r="G389" s="329">
        <f>+'FORMATO COSTEO C6'!L16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357" t="str">
        <f>'FORMATO COSTEO C6'!D17</f>
        <v>Unidad medida</v>
      </c>
      <c r="E390" s="467">
        <f>'FORMATO COSTEO C6'!E17</f>
        <v>0</v>
      </c>
      <c r="F390" s="493">
        <f>'FORMATO COSTEO C6'!G17</f>
        <v>0</v>
      </c>
      <c r="G390" s="433">
        <f>'FORMATO COSTEO C6'!L17</f>
        <v>0</v>
      </c>
      <c r="H390" s="494">
        <f>IF( $F390=0,0,((($F390/$E390)*'CRONOGRAMA ACTIVIDADES'!F$127)*($G390/$F390)))</f>
        <v>0</v>
      </c>
      <c r="I390" s="493">
        <f>IF( $F390=0,0,((($F390/$E390)*'CRONOGRAMA ACTIVIDADES'!G$127)*($G390/$F390)))</f>
        <v>0</v>
      </c>
      <c r="J390" s="493">
        <f>IF( $F390=0,0,((($F390/$E390)*'CRONOGRAMA ACTIVIDADES'!H$127)*($G390/$F390)))</f>
        <v>0</v>
      </c>
      <c r="K390" s="493">
        <f>IF( $F390=0,0,((($F390/$E390)*'CRONOGRAMA ACTIVIDADES'!I$127)*($G390/$F390)))</f>
        <v>0</v>
      </c>
      <c r="L390" s="493">
        <f>IF( $F390=0,0,((($F390/$E390)*'CRONOGRAMA ACTIVIDADES'!J$127)*($G390/$F390)))</f>
        <v>0</v>
      </c>
      <c r="M390" s="493">
        <f>IF( $F390=0,0,((($F390/$E390)*'CRONOGRAMA ACTIVIDADES'!K$127)*($G390/$F390)))</f>
        <v>0</v>
      </c>
      <c r="N390" s="493">
        <f>IF( $F390=0,0,((($F390/$E390)*'CRONOGRAMA ACTIVIDADES'!L$127)*($G390/$F390)))</f>
        <v>0</v>
      </c>
      <c r="O390" s="493">
        <f>IF( $F390=0,0,((($F390/$E390)*'CRONOGRAMA ACTIVIDADES'!M$127)*($G390/$F390)))</f>
        <v>0</v>
      </c>
      <c r="P390" s="493">
        <f>IF( $F390=0,0,((($F390/$E390)*'CRONOGRAMA ACTIVIDADES'!N$127)*($G390/$F390)))</f>
        <v>0</v>
      </c>
      <c r="Q390" s="493">
        <f>IF( $F390=0,0,((($F390/$E390)*'CRONOGRAMA ACTIVIDADES'!O$127)*($G390/$F390)))</f>
        <v>0</v>
      </c>
      <c r="R390" s="493">
        <f>IF( $F390=0,0,((($F390/$E390)*'CRONOGRAMA ACTIVIDADES'!P$127)*($G390/$F390)))</f>
        <v>0</v>
      </c>
      <c r="S390" s="493">
        <f>IF( $F390=0,0,((($F390/$E390)*'CRONOGRAMA ACTIVIDADES'!Q$127)*($G390/$F390)))</f>
        <v>0</v>
      </c>
      <c r="T390" s="352">
        <f t="shared" ref="T390:T399" si="97">H390+I390+J390+K390+L390+M390+N390+O390+P390+Q390+R390+S390</f>
        <v>0</v>
      </c>
      <c r="U390" s="495">
        <f>IF( $F390=0,0,((($F390/$E390)*'CRONOGRAMA ACTIVIDADES'!R$127)*($G390/$F390)))</f>
        <v>0</v>
      </c>
      <c r="V390" s="493">
        <f>IF( $F390=0,0,((($F390/$E390)*'CRONOGRAMA ACTIVIDADES'!S$127)*($G390/$F390)))</f>
        <v>0</v>
      </c>
      <c r="W390" s="493">
        <f>IF( $F390=0,0,((($F390/$E390)*'CRONOGRAMA ACTIVIDADES'!T$127)*($G390/$F390)))</f>
        <v>0</v>
      </c>
      <c r="X390" s="493">
        <f>IF( $F390=0,0,((($F390/$E390)*'CRONOGRAMA ACTIVIDADES'!U$127)*($G390/$F390)))</f>
        <v>0</v>
      </c>
      <c r="Y390" s="493">
        <f>IF( $F390=0,0,((($F390/$E390)*'CRONOGRAMA ACTIVIDADES'!V$127)*($G390/$F390)))</f>
        <v>0</v>
      </c>
      <c r="Z390" s="493">
        <f>IF( $F390=0,0,((($F390/$E390)*'CRONOGRAMA ACTIVIDADES'!W$127)*($G390/$F390)))</f>
        <v>0</v>
      </c>
      <c r="AA390" s="493">
        <f>IF( $F390=0,0,((($F390/$E390)*'CRONOGRAMA ACTIVIDADES'!X$127)*($G390/$F390)))</f>
        <v>0</v>
      </c>
      <c r="AB390" s="493">
        <f>IF( $F390=0,0,((($F390/$E390)*'CRONOGRAMA ACTIVIDADES'!Y$127)*($G390/$F390)))</f>
        <v>0</v>
      </c>
      <c r="AC390" s="493">
        <f>IF( $F390=0,0,((($F390/$E390)*'CRONOGRAMA ACTIVIDADES'!Z$127)*($G390/$F390)))</f>
        <v>0</v>
      </c>
      <c r="AD390" s="493">
        <f>IF( $F390=0,0,((($F390/$E390)*'CRONOGRAMA ACTIVIDADES'!AA$127)*($G390/$F390)))</f>
        <v>0</v>
      </c>
      <c r="AE390" s="493">
        <f>IF( $F390=0,0,((($F390/$E390)*'CRONOGRAMA ACTIVIDADES'!AB$127)*($G390/$F390)))</f>
        <v>0</v>
      </c>
      <c r="AF390" s="493">
        <f>IF( $F390=0,0,((($F390/$E390)*'CRONOGRAMA ACTIVIDADES'!AC$127)*($G390/$F390)))</f>
        <v>0</v>
      </c>
      <c r="AG390" s="350">
        <f t="shared" ref="AG390:AG399" si="98">U390+V390+W390+X390+Y390+Z390+AA390+AB390+AC390+AD390+AE390+AF390</f>
        <v>0</v>
      </c>
      <c r="AH390" s="494">
        <f>IF( $F390=0,0,((($F390/$E390)*'CRONOGRAMA ACTIVIDADES'!AD$127)*($G390/$F390)))</f>
        <v>0</v>
      </c>
      <c r="AI390" s="493">
        <f>IF( $F390=0,0,((($F390/$E390)*'CRONOGRAMA ACTIVIDADES'!AE$127)*($G390/$F390)))</f>
        <v>0</v>
      </c>
      <c r="AJ390" s="493">
        <f>IF( $F390=0,0,((($F390/$E390)*'CRONOGRAMA ACTIVIDADES'!AF$127)*($G390/$F390)))</f>
        <v>0</v>
      </c>
      <c r="AK390" s="493">
        <f>IF( $F390=0,0,((($F390/$E390)*'CRONOGRAMA ACTIVIDADES'!AG$127)*($G390/$F390)))</f>
        <v>0</v>
      </c>
      <c r="AL390" s="493">
        <f>IF( $F390=0,0,((($F390/$E390)*'CRONOGRAMA ACTIVIDADES'!AH$127)*($G390/$F390)))</f>
        <v>0</v>
      </c>
      <c r="AM390" s="493">
        <f>IF( $F390=0,0,((($F390/$E390)*'CRONOGRAMA ACTIVIDADES'!AI$127)*($G390/$F390)))</f>
        <v>0</v>
      </c>
      <c r="AN390" s="493">
        <f>IF( $F390=0,0,((($F390/$E390)*'CRONOGRAMA ACTIVIDADES'!AJ$127)*($G390/$F390)))</f>
        <v>0</v>
      </c>
      <c r="AO390" s="493">
        <f>IF( $F390=0,0,((($F390/$E390)*'CRONOGRAMA ACTIVIDADES'!AK$127)*($G390/$F390)))</f>
        <v>0</v>
      </c>
      <c r="AP390" s="493">
        <f>IF( $F390=0,0,((($F390/$E390)*'CRONOGRAMA ACTIVIDADES'!AL$127)*($G390/$F390)))</f>
        <v>0</v>
      </c>
      <c r="AQ390" s="493">
        <f>IF( $F390=0,0,((($F390/$E390)*'CRONOGRAMA ACTIVIDADES'!AM$127)*($G390/$F390)))</f>
        <v>0</v>
      </c>
      <c r="AR390" s="493">
        <f>IF( $F390=0,0,((($F390/$E390)*'CRONOGRAMA ACTIVIDADES'!AN$127)*($G390/$F390)))</f>
        <v>0</v>
      </c>
      <c r="AS390" s="493">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467">
        <f>'FORMATO COSTEO C6'!E18</f>
        <v>0</v>
      </c>
      <c r="F391" s="493">
        <f>'FORMATO COSTEO C6'!G18</f>
        <v>0</v>
      </c>
      <c r="G391" s="433">
        <f>'FORMATO COSTEO C6'!L18</f>
        <v>0</v>
      </c>
      <c r="H391" s="494">
        <f>IF( $F391=0,0,((($F391/$E391)*'CRONOGRAMA ACTIVIDADES'!F$128)*($G391/$F391)))</f>
        <v>0</v>
      </c>
      <c r="I391" s="493">
        <f>IF( $F391=0,0,((($F391/$E391)*'CRONOGRAMA ACTIVIDADES'!G$128)*($G391/$F391)))</f>
        <v>0</v>
      </c>
      <c r="J391" s="493">
        <f>IF( $F391=0,0,((($F391/$E391)*'CRONOGRAMA ACTIVIDADES'!H$128)*($G391/$F391)))</f>
        <v>0</v>
      </c>
      <c r="K391" s="493">
        <f>IF( $F391=0,0,((($F391/$E391)*'CRONOGRAMA ACTIVIDADES'!I$128)*($G391/$F391)))</f>
        <v>0</v>
      </c>
      <c r="L391" s="493">
        <f>IF( $F391=0,0,((($F391/$E391)*'CRONOGRAMA ACTIVIDADES'!J$128)*($G391/$F391)))</f>
        <v>0</v>
      </c>
      <c r="M391" s="493">
        <f>IF( $F391=0,0,((($F391/$E391)*'CRONOGRAMA ACTIVIDADES'!K$128)*($G391/$F391)))</f>
        <v>0</v>
      </c>
      <c r="N391" s="493">
        <f>IF( $F391=0,0,((($F391/$E391)*'CRONOGRAMA ACTIVIDADES'!L$128)*($G391/$F391)))</f>
        <v>0</v>
      </c>
      <c r="O391" s="493">
        <f>IF( $F391=0,0,((($F391/$E391)*'CRONOGRAMA ACTIVIDADES'!M$128)*($G391/$F391)))</f>
        <v>0</v>
      </c>
      <c r="P391" s="493">
        <f>IF( $F391=0,0,((($F391/$E391)*'CRONOGRAMA ACTIVIDADES'!N$128)*($G391/$F391)))</f>
        <v>0</v>
      </c>
      <c r="Q391" s="493">
        <f>IF( $F391=0,0,((($F391/$E391)*'CRONOGRAMA ACTIVIDADES'!O$128)*($G391/$F391)))</f>
        <v>0</v>
      </c>
      <c r="R391" s="493">
        <f>IF( $F391=0,0,((($F391/$E391)*'CRONOGRAMA ACTIVIDADES'!P$128)*($G391/$F391)))</f>
        <v>0</v>
      </c>
      <c r="S391" s="493">
        <f>IF( $F391=0,0,((($F391/$E391)*'CRONOGRAMA ACTIVIDADES'!Q$128)*($G391/$F391)))</f>
        <v>0</v>
      </c>
      <c r="T391" s="352">
        <f t="shared" si="97"/>
        <v>0</v>
      </c>
      <c r="U391" s="495">
        <f>IF( $F391=0,0,((($F391/$E391)*'CRONOGRAMA ACTIVIDADES'!R$128)*($G391/$F391)))</f>
        <v>0</v>
      </c>
      <c r="V391" s="493">
        <f>IF( $F391=0,0,((($F391/$E391)*'CRONOGRAMA ACTIVIDADES'!S$128)*($G391/$F391)))</f>
        <v>0</v>
      </c>
      <c r="W391" s="493">
        <f>IF( $F391=0,0,((($F391/$E391)*'CRONOGRAMA ACTIVIDADES'!T$128)*($G391/$F391)))</f>
        <v>0</v>
      </c>
      <c r="X391" s="493">
        <f>IF( $F391=0,0,((($F391/$E391)*'CRONOGRAMA ACTIVIDADES'!U$128)*($G391/$F391)))</f>
        <v>0</v>
      </c>
      <c r="Y391" s="493">
        <f>IF( $F391=0,0,((($F391/$E391)*'CRONOGRAMA ACTIVIDADES'!V$128)*($G391/$F391)))</f>
        <v>0</v>
      </c>
      <c r="Z391" s="493">
        <f>IF( $F391=0,0,((($F391/$E391)*'CRONOGRAMA ACTIVIDADES'!W$128)*($G391/$F391)))</f>
        <v>0</v>
      </c>
      <c r="AA391" s="493">
        <f>IF( $F391=0,0,((($F391/$E391)*'CRONOGRAMA ACTIVIDADES'!X$128)*($G391/$F391)))</f>
        <v>0</v>
      </c>
      <c r="AB391" s="493">
        <f>IF( $F391=0,0,((($F391/$E391)*'CRONOGRAMA ACTIVIDADES'!Y$128)*($G391/$F391)))</f>
        <v>0</v>
      </c>
      <c r="AC391" s="493">
        <f>IF( $F391=0,0,((($F391/$E391)*'CRONOGRAMA ACTIVIDADES'!Z$128)*($G391/$F391)))</f>
        <v>0</v>
      </c>
      <c r="AD391" s="493">
        <f>IF( $F391=0,0,((($F391/$E391)*'CRONOGRAMA ACTIVIDADES'!AA$128)*($G391/$F391)))</f>
        <v>0</v>
      </c>
      <c r="AE391" s="493">
        <f>IF( $F391=0,0,((($F391/$E391)*'CRONOGRAMA ACTIVIDADES'!AB$128)*($G391/$F391)))</f>
        <v>0</v>
      </c>
      <c r="AF391" s="493">
        <f>IF( $F391=0,0,((($F391/$E391)*'CRONOGRAMA ACTIVIDADES'!AC$128)*($G391/$F391)))</f>
        <v>0</v>
      </c>
      <c r="AG391" s="350">
        <f t="shared" si="98"/>
        <v>0</v>
      </c>
      <c r="AH391" s="494">
        <f>IF( $F391=0,0,((($F391/$E391)*'CRONOGRAMA ACTIVIDADES'!AD$128)*($G391/$F391)))</f>
        <v>0</v>
      </c>
      <c r="AI391" s="493">
        <f>IF( $F391=0,0,((($F391/$E391)*'CRONOGRAMA ACTIVIDADES'!AE$128)*($G391/$F391)))</f>
        <v>0</v>
      </c>
      <c r="AJ391" s="493">
        <f>IF( $F391=0,0,((($F391/$E391)*'CRONOGRAMA ACTIVIDADES'!AF$128)*($G391/$F391)))</f>
        <v>0</v>
      </c>
      <c r="AK391" s="493">
        <f>IF( $F391=0,0,((($F391/$E391)*'CRONOGRAMA ACTIVIDADES'!AG$128)*($G391/$F391)))</f>
        <v>0</v>
      </c>
      <c r="AL391" s="493">
        <f>IF( $F391=0,0,((($F391/$E391)*'CRONOGRAMA ACTIVIDADES'!AH$128)*($G391/$F391)))</f>
        <v>0</v>
      </c>
      <c r="AM391" s="493">
        <f>IF( $F391=0,0,((($F391/$E391)*'CRONOGRAMA ACTIVIDADES'!AI$128)*($G391/$F391)))</f>
        <v>0</v>
      </c>
      <c r="AN391" s="493">
        <f>IF( $F391=0,0,((($F391/$E391)*'CRONOGRAMA ACTIVIDADES'!AJ$128)*($G391/$F391)))</f>
        <v>0</v>
      </c>
      <c r="AO391" s="493">
        <f>IF( $F391=0,0,((($F391/$E391)*'CRONOGRAMA ACTIVIDADES'!AK$128)*($G391/$F391)))</f>
        <v>0</v>
      </c>
      <c r="AP391" s="493">
        <f>IF( $F391=0,0,((($F391/$E391)*'CRONOGRAMA ACTIVIDADES'!AL$128)*($G391/$F391)))</f>
        <v>0</v>
      </c>
      <c r="AQ391" s="493">
        <f>IF( $F391=0,0,((($F391/$E391)*'CRONOGRAMA ACTIVIDADES'!AM$128)*($G391/$F391)))</f>
        <v>0</v>
      </c>
      <c r="AR391" s="493">
        <f>IF( $F391=0,0,((($F391/$E391)*'CRONOGRAMA ACTIVIDADES'!AN$128)*($G391/$F391)))</f>
        <v>0</v>
      </c>
      <c r="AS391" s="493">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467">
        <f>'FORMATO COSTEO C6'!E19</f>
        <v>0</v>
      </c>
      <c r="F392" s="493">
        <f>'FORMATO COSTEO C6'!G19</f>
        <v>0</v>
      </c>
      <c r="G392" s="433">
        <f>'FORMATO COSTEO C6'!L19</f>
        <v>0</v>
      </c>
      <c r="H392" s="494">
        <f>IF( $F392=0,0,((($F392/$E392)*'CRONOGRAMA ACTIVIDADES'!F$129)*($G392/$F392)))</f>
        <v>0</v>
      </c>
      <c r="I392" s="493">
        <f>IF( $F392=0,0,((($F392/$E392)*'CRONOGRAMA ACTIVIDADES'!G$129)*($G392/$F392)))</f>
        <v>0</v>
      </c>
      <c r="J392" s="493">
        <f>IF( $F392=0,0,((($F392/$E392)*'CRONOGRAMA ACTIVIDADES'!H$129)*($G392/$F392)))</f>
        <v>0</v>
      </c>
      <c r="K392" s="493">
        <f>IF( $F392=0,0,((($F392/$E392)*'CRONOGRAMA ACTIVIDADES'!I$129)*($G392/$F392)))</f>
        <v>0</v>
      </c>
      <c r="L392" s="493">
        <f>IF( $F392=0,0,((($F392/$E392)*'CRONOGRAMA ACTIVIDADES'!J$129)*($G392/$F392)))</f>
        <v>0</v>
      </c>
      <c r="M392" s="493">
        <f>IF( $F392=0,0,((($F392/$E392)*'CRONOGRAMA ACTIVIDADES'!K$129)*($G392/$F392)))</f>
        <v>0</v>
      </c>
      <c r="N392" s="493">
        <f>IF( $F392=0,0,((($F392/$E392)*'CRONOGRAMA ACTIVIDADES'!L$129)*($G392/$F392)))</f>
        <v>0</v>
      </c>
      <c r="O392" s="493">
        <f>IF( $F392=0,0,((($F392/$E392)*'CRONOGRAMA ACTIVIDADES'!M$129)*($G392/$F392)))</f>
        <v>0</v>
      </c>
      <c r="P392" s="493">
        <f>IF( $F392=0,0,((($F392/$E392)*'CRONOGRAMA ACTIVIDADES'!N$129)*($G392/$F392)))</f>
        <v>0</v>
      </c>
      <c r="Q392" s="493">
        <f>IF( $F392=0,0,((($F392/$E392)*'CRONOGRAMA ACTIVIDADES'!O$129)*($G392/$F392)))</f>
        <v>0</v>
      </c>
      <c r="R392" s="493">
        <f>IF( $F392=0,0,((($F392/$E392)*'CRONOGRAMA ACTIVIDADES'!P$129)*($G392/$F392)))</f>
        <v>0</v>
      </c>
      <c r="S392" s="493">
        <f>IF( $F392=0,0,((($F392/$E392)*'CRONOGRAMA ACTIVIDADES'!Q$129)*($G392/$F392)))</f>
        <v>0</v>
      </c>
      <c r="T392" s="352">
        <f t="shared" si="97"/>
        <v>0</v>
      </c>
      <c r="U392" s="495">
        <f>IF( $F392=0,0,((($F392/$E392)*'CRONOGRAMA ACTIVIDADES'!R$129)*($G392/$F392)))</f>
        <v>0</v>
      </c>
      <c r="V392" s="493">
        <f>IF( $F392=0,0,((($F392/$E392)*'CRONOGRAMA ACTIVIDADES'!S$129)*($G392/$F392)))</f>
        <v>0</v>
      </c>
      <c r="W392" s="493">
        <f>IF( $F392=0,0,((($F392/$E392)*'CRONOGRAMA ACTIVIDADES'!T$129)*($G392/$F392)))</f>
        <v>0</v>
      </c>
      <c r="X392" s="493">
        <f>IF( $F392=0,0,((($F392/$E392)*'CRONOGRAMA ACTIVIDADES'!U$129)*($G392/$F392)))</f>
        <v>0</v>
      </c>
      <c r="Y392" s="493">
        <f>IF( $F392=0,0,((($F392/$E392)*'CRONOGRAMA ACTIVIDADES'!V$129)*($G392/$F392)))</f>
        <v>0</v>
      </c>
      <c r="Z392" s="493">
        <f>IF( $F392=0,0,((($F392/$E392)*'CRONOGRAMA ACTIVIDADES'!W$129)*($G392/$F392)))</f>
        <v>0</v>
      </c>
      <c r="AA392" s="493">
        <f>IF( $F392=0,0,((($F392/$E392)*'CRONOGRAMA ACTIVIDADES'!X$129)*($G392/$F392)))</f>
        <v>0</v>
      </c>
      <c r="AB392" s="493">
        <f>IF( $F392=0,0,((($F392/$E392)*'CRONOGRAMA ACTIVIDADES'!Y$129)*($G392/$F392)))</f>
        <v>0</v>
      </c>
      <c r="AC392" s="493">
        <f>IF( $F392=0,0,((($F392/$E392)*'CRONOGRAMA ACTIVIDADES'!Z$129)*($G392/$F392)))</f>
        <v>0</v>
      </c>
      <c r="AD392" s="493">
        <f>IF( $F392=0,0,((($F392/$E392)*'CRONOGRAMA ACTIVIDADES'!AA$129)*($G392/$F392)))</f>
        <v>0</v>
      </c>
      <c r="AE392" s="493">
        <f>IF( $F392=0,0,((($F392/$E392)*'CRONOGRAMA ACTIVIDADES'!AB$129)*($G392/$F392)))</f>
        <v>0</v>
      </c>
      <c r="AF392" s="493">
        <f>IF( $F392=0,0,((($F392/$E392)*'CRONOGRAMA ACTIVIDADES'!AC$129)*($G392/$F392)))</f>
        <v>0</v>
      </c>
      <c r="AG392" s="350">
        <f t="shared" si="98"/>
        <v>0</v>
      </c>
      <c r="AH392" s="494">
        <f>IF( $F392=0,0,((($F392/$E392)*'CRONOGRAMA ACTIVIDADES'!AD$129)*($G392/$F392)))</f>
        <v>0</v>
      </c>
      <c r="AI392" s="493">
        <f>IF( $F392=0,0,((($F392/$E392)*'CRONOGRAMA ACTIVIDADES'!AE$129)*($G392/$F392)))</f>
        <v>0</v>
      </c>
      <c r="AJ392" s="493">
        <f>IF( $F392=0,0,((($F392/$E392)*'CRONOGRAMA ACTIVIDADES'!AF$129)*($G392/$F392)))</f>
        <v>0</v>
      </c>
      <c r="AK392" s="493">
        <f>IF( $F392=0,0,((($F392/$E392)*'CRONOGRAMA ACTIVIDADES'!AG$129)*($G392/$F392)))</f>
        <v>0</v>
      </c>
      <c r="AL392" s="493">
        <f>IF( $F392=0,0,((($F392/$E392)*'CRONOGRAMA ACTIVIDADES'!AH$129)*($G392/$F392)))</f>
        <v>0</v>
      </c>
      <c r="AM392" s="493">
        <f>IF( $F392=0,0,((($F392/$E392)*'CRONOGRAMA ACTIVIDADES'!AI$129)*($G392/$F392)))</f>
        <v>0</v>
      </c>
      <c r="AN392" s="493">
        <f>IF( $F392=0,0,((($F392/$E392)*'CRONOGRAMA ACTIVIDADES'!AJ$129)*($G392/$F392)))</f>
        <v>0</v>
      </c>
      <c r="AO392" s="493">
        <f>IF( $F392=0,0,((($F392/$E392)*'CRONOGRAMA ACTIVIDADES'!AK$129)*($G392/$F392)))</f>
        <v>0</v>
      </c>
      <c r="AP392" s="493">
        <f>IF( $F392=0,0,((($F392/$E392)*'CRONOGRAMA ACTIVIDADES'!AL$129)*($G392/$F392)))</f>
        <v>0</v>
      </c>
      <c r="AQ392" s="493">
        <f>IF( $F392=0,0,((($F392/$E392)*'CRONOGRAMA ACTIVIDADES'!AM$129)*($G392/$F392)))</f>
        <v>0</v>
      </c>
      <c r="AR392" s="493">
        <f>IF( $F392=0,0,((($F392/$E392)*'CRONOGRAMA ACTIVIDADES'!AN$129)*($G392/$F392)))</f>
        <v>0</v>
      </c>
      <c r="AS392" s="493">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467">
        <f>'FORMATO COSTEO C6'!E20</f>
        <v>0</v>
      </c>
      <c r="F393" s="493">
        <f>'FORMATO COSTEO C6'!G20</f>
        <v>0</v>
      </c>
      <c r="G393" s="433">
        <f>'FORMATO COSTEO C6'!L20</f>
        <v>0</v>
      </c>
      <c r="H393" s="494">
        <f>IF( $F393=0,0,((($F393/$E393)*'CRONOGRAMA ACTIVIDADES'!F$130)*($G393/$F393)))</f>
        <v>0</v>
      </c>
      <c r="I393" s="493">
        <f>IF( $F393=0,0,((($F393/$E393)*'CRONOGRAMA ACTIVIDADES'!G$130)*($G393/$F393)))</f>
        <v>0</v>
      </c>
      <c r="J393" s="493">
        <f>IF( $F393=0,0,((($F393/$E393)*'CRONOGRAMA ACTIVIDADES'!H$130)*($G393/$F393)))</f>
        <v>0</v>
      </c>
      <c r="K393" s="493">
        <f>IF( $F393=0,0,((($F393/$E393)*'CRONOGRAMA ACTIVIDADES'!I$130)*($G393/$F393)))</f>
        <v>0</v>
      </c>
      <c r="L393" s="493">
        <f>IF( $F393=0,0,((($F393/$E393)*'CRONOGRAMA ACTIVIDADES'!J$130)*($G393/$F393)))</f>
        <v>0</v>
      </c>
      <c r="M393" s="493">
        <f>IF( $F393=0,0,((($F393/$E393)*'CRONOGRAMA ACTIVIDADES'!K$130)*($G393/$F393)))</f>
        <v>0</v>
      </c>
      <c r="N393" s="493">
        <f>IF( $F393=0,0,((($F393/$E393)*'CRONOGRAMA ACTIVIDADES'!L$130)*($G393/$F393)))</f>
        <v>0</v>
      </c>
      <c r="O393" s="493">
        <f>IF( $F393=0,0,((($F393/$E393)*'CRONOGRAMA ACTIVIDADES'!M$130)*($G393/$F393)))</f>
        <v>0</v>
      </c>
      <c r="P393" s="493">
        <f>IF( $F393=0,0,((($F393/$E393)*'CRONOGRAMA ACTIVIDADES'!N$130)*($G393/$F393)))</f>
        <v>0</v>
      </c>
      <c r="Q393" s="493">
        <f>IF( $F393=0,0,((($F393/$E393)*'CRONOGRAMA ACTIVIDADES'!O$130)*($G393/$F393)))</f>
        <v>0</v>
      </c>
      <c r="R393" s="493">
        <f>IF( $F393=0,0,((($F393/$E393)*'CRONOGRAMA ACTIVIDADES'!P$130)*($G393/$F393)))</f>
        <v>0</v>
      </c>
      <c r="S393" s="493">
        <f>IF( $F393=0,0,((($F393/$E393)*'CRONOGRAMA ACTIVIDADES'!Q$130)*($G393/$F393)))</f>
        <v>0</v>
      </c>
      <c r="T393" s="352">
        <f t="shared" si="97"/>
        <v>0</v>
      </c>
      <c r="U393" s="495">
        <f>IF( $F393=0,0,((($F393/$E393)*'CRONOGRAMA ACTIVIDADES'!R$130)*($G393/$F393)))</f>
        <v>0</v>
      </c>
      <c r="V393" s="493">
        <f>IF( $F393=0,0,((($F393/$E393)*'CRONOGRAMA ACTIVIDADES'!S$130)*($G393/$F393)))</f>
        <v>0</v>
      </c>
      <c r="W393" s="493">
        <f>IF( $F393=0,0,((($F393/$E393)*'CRONOGRAMA ACTIVIDADES'!T$130)*($G393/$F393)))</f>
        <v>0</v>
      </c>
      <c r="X393" s="493">
        <f>IF( $F393=0,0,((($F393/$E393)*'CRONOGRAMA ACTIVIDADES'!U$130)*($G393/$F393)))</f>
        <v>0</v>
      </c>
      <c r="Y393" s="493">
        <f>IF( $F393=0,0,((($F393/$E393)*'CRONOGRAMA ACTIVIDADES'!V$130)*($G393/$F393)))</f>
        <v>0</v>
      </c>
      <c r="Z393" s="493">
        <f>IF( $F393=0,0,((($F393/$E393)*'CRONOGRAMA ACTIVIDADES'!W$130)*($G393/$F393)))</f>
        <v>0</v>
      </c>
      <c r="AA393" s="493">
        <f>IF( $F393=0,0,((($F393/$E393)*'CRONOGRAMA ACTIVIDADES'!X$130)*($G393/$F393)))</f>
        <v>0</v>
      </c>
      <c r="AB393" s="493">
        <f>IF( $F393=0,0,((($F393/$E393)*'CRONOGRAMA ACTIVIDADES'!Y$130)*($G393/$F393)))</f>
        <v>0</v>
      </c>
      <c r="AC393" s="493">
        <f>IF( $F393=0,0,((($F393/$E393)*'CRONOGRAMA ACTIVIDADES'!Z$130)*($G393/$F393)))</f>
        <v>0</v>
      </c>
      <c r="AD393" s="493">
        <f>IF( $F393=0,0,((($F393/$E393)*'CRONOGRAMA ACTIVIDADES'!AA$130)*($G393/$F393)))</f>
        <v>0</v>
      </c>
      <c r="AE393" s="493">
        <f>IF( $F393=0,0,((($F393/$E393)*'CRONOGRAMA ACTIVIDADES'!AB$130)*($G393/$F393)))</f>
        <v>0</v>
      </c>
      <c r="AF393" s="493">
        <f>IF( $F393=0,0,((($F393/$E393)*'CRONOGRAMA ACTIVIDADES'!AC$130)*($G393/$F393)))</f>
        <v>0</v>
      </c>
      <c r="AG393" s="350">
        <f t="shared" si="98"/>
        <v>0</v>
      </c>
      <c r="AH393" s="494">
        <f>IF( $F393=0,0,((($F393/$E393)*'CRONOGRAMA ACTIVIDADES'!AD$130)*($G393/$F393)))</f>
        <v>0</v>
      </c>
      <c r="AI393" s="493">
        <f>IF( $F393=0,0,((($F393/$E393)*'CRONOGRAMA ACTIVIDADES'!AE$130)*($G393/$F393)))</f>
        <v>0</v>
      </c>
      <c r="AJ393" s="493">
        <f>IF( $F393=0,0,((($F393/$E393)*'CRONOGRAMA ACTIVIDADES'!AF$130)*($G393/$F393)))</f>
        <v>0</v>
      </c>
      <c r="AK393" s="493">
        <f>IF( $F393=0,0,((($F393/$E393)*'CRONOGRAMA ACTIVIDADES'!AG$130)*($G393/$F393)))</f>
        <v>0</v>
      </c>
      <c r="AL393" s="493">
        <f>IF( $F393=0,0,((($F393/$E393)*'CRONOGRAMA ACTIVIDADES'!AH$130)*($G393/$F393)))</f>
        <v>0</v>
      </c>
      <c r="AM393" s="493">
        <f>IF( $F393=0,0,((($F393/$E393)*'CRONOGRAMA ACTIVIDADES'!AI$130)*($G393/$F393)))</f>
        <v>0</v>
      </c>
      <c r="AN393" s="493">
        <f>IF( $F393=0,0,((($F393/$E393)*'CRONOGRAMA ACTIVIDADES'!AJ$130)*($G393/$F393)))</f>
        <v>0</v>
      </c>
      <c r="AO393" s="493">
        <f>IF( $F393=0,0,((($F393/$E393)*'CRONOGRAMA ACTIVIDADES'!AK$130)*($G393/$F393)))</f>
        <v>0</v>
      </c>
      <c r="AP393" s="493">
        <f>IF( $F393=0,0,((($F393/$E393)*'CRONOGRAMA ACTIVIDADES'!AL$130)*($G393/$F393)))</f>
        <v>0</v>
      </c>
      <c r="AQ393" s="493">
        <f>IF( $F393=0,0,((($F393/$E393)*'CRONOGRAMA ACTIVIDADES'!AM$130)*($G393/$F393)))</f>
        <v>0</v>
      </c>
      <c r="AR393" s="493">
        <f>IF( $F393=0,0,((($F393/$E393)*'CRONOGRAMA ACTIVIDADES'!AN$130)*($G393/$F393)))</f>
        <v>0</v>
      </c>
      <c r="AS393" s="493">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467">
        <f>'FORMATO COSTEO C6'!E21</f>
        <v>0</v>
      </c>
      <c r="F394" s="493">
        <f>'FORMATO COSTEO C6'!G21</f>
        <v>0</v>
      </c>
      <c r="G394" s="433">
        <f>'FORMATO COSTEO C6'!L21</f>
        <v>0</v>
      </c>
      <c r="H394" s="494">
        <f>IF( $F394=0,0,((($F394/$E394)*'CRONOGRAMA ACTIVIDADES'!F$131)*($G394/$F394)))</f>
        <v>0</v>
      </c>
      <c r="I394" s="493">
        <f>IF( $F394=0,0,((($F394/$E394)*'CRONOGRAMA ACTIVIDADES'!G$131)*($G394/$F394)))</f>
        <v>0</v>
      </c>
      <c r="J394" s="493">
        <f>IF( $F394=0,0,((($F394/$E394)*'CRONOGRAMA ACTIVIDADES'!H$131)*($G394/$F394)))</f>
        <v>0</v>
      </c>
      <c r="K394" s="493">
        <f>IF( $F394=0,0,((($F394/$E394)*'CRONOGRAMA ACTIVIDADES'!I$131)*($G394/$F394)))</f>
        <v>0</v>
      </c>
      <c r="L394" s="493">
        <f>IF( $F394=0,0,((($F394/$E394)*'CRONOGRAMA ACTIVIDADES'!J$131)*($G394/$F394)))</f>
        <v>0</v>
      </c>
      <c r="M394" s="493">
        <f>IF( $F394=0,0,((($F394/$E394)*'CRONOGRAMA ACTIVIDADES'!K$131)*($G394/$F394)))</f>
        <v>0</v>
      </c>
      <c r="N394" s="493">
        <f>IF( $F394=0,0,((($F394/$E394)*'CRONOGRAMA ACTIVIDADES'!L$131)*($G394/$F394)))</f>
        <v>0</v>
      </c>
      <c r="O394" s="493">
        <f>IF( $F394=0,0,((($F394/$E394)*'CRONOGRAMA ACTIVIDADES'!M$131)*($G394/$F394)))</f>
        <v>0</v>
      </c>
      <c r="P394" s="493">
        <f>IF( $F394=0,0,((($F394/$E394)*'CRONOGRAMA ACTIVIDADES'!N$131)*($G394/$F394)))</f>
        <v>0</v>
      </c>
      <c r="Q394" s="493">
        <f>IF( $F394=0,0,((($F394/$E394)*'CRONOGRAMA ACTIVIDADES'!O$131)*($G394/$F394)))</f>
        <v>0</v>
      </c>
      <c r="R394" s="493">
        <f>IF( $F394=0,0,((($F394/$E394)*'CRONOGRAMA ACTIVIDADES'!P$131)*($G394/$F394)))</f>
        <v>0</v>
      </c>
      <c r="S394" s="493">
        <f>IF( $F394=0,0,((($F394/$E394)*'CRONOGRAMA ACTIVIDADES'!Q$131)*($G394/$F394)))</f>
        <v>0</v>
      </c>
      <c r="T394" s="352">
        <f t="shared" si="97"/>
        <v>0</v>
      </c>
      <c r="U394" s="495">
        <f>IF( $F394=0,0,((($F394/$E394)*'CRONOGRAMA ACTIVIDADES'!R$131)*($G394/$F394)))</f>
        <v>0</v>
      </c>
      <c r="V394" s="493">
        <f>IF( $F394=0,0,((($F394/$E394)*'CRONOGRAMA ACTIVIDADES'!S$131)*($G394/$F394)))</f>
        <v>0</v>
      </c>
      <c r="W394" s="493">
        <f>IF( $F394=0,0,((($F394/$E394)*'CRONOGRAMA ACTIVIDADES'!T$131)*($G394/$F394)))</f>
        <v>0</v>
      </c>
      <c r="X394" s="493">
        <f>IF( $F394=0,0,((($F394/$E394)*'CRONOGRAMA ACTIVIDADES'!U$131)*($G394/$F394)))</f>
        <v>0</v>
      </c>
      <c r="Y394" s="493">
        <f>IF( $F394=0,0,((($F394/$E394)*'CRONOGRAMA ACTIVIDADES'!V$131)*($G394/$F394)))</f>
        <v>0</v>
      </c>
      <c r="Z394" s="493">
        <f>IF( $F394=0,0,((($F394/$E394)*'CRONOGRAMA ACTIVIDADES'!W$131)*($G394/$F394)))</f>
        <v>0</v>
      </c>
      <c r="AA394" s="493">
        <f>IF( $F394=0,0,((($F394/$E394)*'CRONOGRAMA ACTIVIDADES'!X$131)*($G394/$F394)))</f>
        <v>0</v>
      </c>
      <c r="AB394" s="493">
        <f>IF( $F394=0,0,((($F394/$E394)*'CRONOGRAMA ACTIVIDADES'!Y$131)*($G394/$F394)))</f>
        <v>0</v>
      </c>
      <c r="AC394" s="493">
        <f>IF( $F394=0,0,((($F394/$E394)*'CRONOGRAMA ACTIVIDADES'!Z$131)*($G394/$F394)))</f>
        <v>0</v>
      </c>
      <c r="AD394" s="493">
        <f>IF( $F394=0,0,((($F394/$E394)*'CRONOGRAMA ACTIVIDADES'!AA$131)*($G394/$F394)))</f>
        <v>0</v>
      </c>
      <c r="AE394" s="493">
        <f>IF( $F394=0,0,((($F394/$E394)*'CRONOGRAMA ACTIVIDADES'!AB$131)*($G394/$F394)))</f>
        <v>0</v>
      </c>
      <c r="AF394" s="493">
        <f>IF( $F394=0,0,((($F394/$E394)*'CRONOGRAMA ACTIVIDADES'!AC$131)*($G394/$F394)))</f>
        <v>0</v>
      </c>
      <c r="AG394" s="350">
        <f t="shared" si="98"/>
        <v>0</v>
      </c>
      <c r="AH394" s="494">
        <f>IF( $F394=0,0,((($F394/$E394)*'CRONOGRAMA ACTIVIDADES'!AD$131)*($G394/$F394)))</f>
        <v>0</v>
      </c>
      <c r="AI394" s="493">
        <f>IF( $F394=0,0,((($F394/$E394)*'CRONOGRAMA ACTIVIDADES'!AE$131)*($G394/$F394)))</f>
        <v>0</v>
      </c>
      <c r="AJ394" s="493">
        <f>IF( $F394=0,0,((($F394/$E394)*'CRONOGRAMA ACTIVIDADES'!AF$131)*($G394/$F394)))</f>
        <v>0</v>
      </c>
      <c r="AK394" s="493">
        <f>IF( $F394=0,0,((($F394/$E394)*'CRONOGRAMA ACTIVIDADES'!AG$131)*($G394/$F394)))</f>
        <v>0</v>
      </c>
      <c r="AL394" s="493">
        <f>IF( $F394=0,0,((($F394/$E394)*'CRONOGRAMA ACTIVIDADES'!AH$131)*($G394/$F394)))</f>
        <v>0</v>
      </c>
      <c r="AM394" s="493">
        <f>IF( $F394=0,0,((($F394/$E394)*'CRONOGRAMA ACTIVIDADES'!AI$131)*($G394/$F394)))</f>
        <v>0</v>
      </c>
      <c r="AN394" s="493">
        <f>IF( $F394=0,0,((($F394/$E394)*'CRONOGRAMA ACTIVIDADES'!AJ$131)*($G394/$F394)))</f>
        <v>0</v>
      </c>
      <c r="AO394" s="493">
        <f>IF( $F394=0,0,((($F394/$E394)*'CRONOGRAMA ACTIVIDADES'!AK$131)*($G394/$F394)))</f>
        <v>0</v>
      </c>
      <c r="AP394" s="493">
        <f>IF( $F394=0,0,((($F394/$E394)*'CRONOGRAMA ACTIVIDADES'!AL$131)*($G394/$F394)))</f>
        <v>0</v>
      </c>
      <c r="AQ394" s="493">
        <f>IF( $F394=0,0,((($F394/$E394)*'CRONOGRAMA ACTIVIDADES'!AM$131)*($G394/$F394)))</f>
        <v>0</v>
      </c>
      <c r="AR394" s="493">
        <f>IF( $F394=0,0,((($F394/$E394)*'CRONOGRAMA ACTIVIDADES'!AN$131)*($G394/$F394)))</f>
        <v>0</v>
      </c>
      <c r="AS394" s="493">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467">
        <f>'FORMATO COSTEO C6'!E22</f>
        <v>0</v>
      </c>
      <c r="F395" s="493">
        <f>'FORMATO COSTEO C6'!G22</f>
        <v>0</v>
      </c>
      <c r="G395" s="433">
        <f>'FORMATO COSTEO C6'!L22</f>
        <v>0</v>
      </c>
      <c r="H395" s="494">
        <f>IF( $F395=0,0,((($F395/$E395)*'CRONOGRAMA ACTIVIDADES'!F$132)*($G395/$F395)))</f>
        <v>0</v>
      </c>
      <c r="I395" s="493">
        <f>IF( $F395=0,0,((($F395/$E395)*'CRONOGRAMA ACTIVIDADES'!G$132)*($G395/$F395)))</f>
        <v>0</v>
      </c>
      <c r="J395" s="493">
        <f>IF( $F395=0,0,((($F395/$E395)*'CRONOGRAMA ACTIVIDADES'!H$132)*($G395/$F395)))</f>
        <v>0</v>
      </c>
      <c r="K395" s="493">
        <f>IF( $F395=0,0,((($F395/$E395)*'CRONOGRAMA ACTIVIDADES'!I$132)*($G395/$F395)))</f>
        <v>0</v>
      </c>
      <c r="L395" s="493">
        <f>IF( $F395=0,0,((($F395/$E395)*'CRONOGRAMA ACTIVIDADES'!J$132)*($G395/$F395)))</f>
        <v>0</v>
      </c>
      <c r="M395" s="493">
        <f>IF( $F395=0,0,((($F395/$E395)*'CRONOGRAMA ACTIVIDADES'!K$132)*($G395/$F395)))</f>
        <v>0</v>
      </c>
      <c r="N395" s="493">
        <f>IF( $F395=0,0,((($F395/$E395)*'CRONOGRAMA ACTIVIDADES'!L$132)*($G395/$F395)))</f>
        <v>0</v>
      </c>
      <c r="O395" s="493">
        <f>IF( $F395=0,0,((($F395/$E395)*'CRONOGRAMA ACTIVIDADES'!M$132)*($G395/$F395)))</f>
        <v>0</v>
      </c>
      <c r="P395" s="493">
        <f>IF( $F395=0,0,((($F395/$E395)*'CRONOGRAMA ACTIVIDADES'!N$132)*($G395/$F395)))</f>
        <v>0</v>
      </c>
      <c r="Q395" s="493">
        <f>IF( $F395=0,0,((($F395/$E395)*'CRONOGRAMA ACTIVIDADES'!O$132)*($G395/$F395)))</f>
        <v>0</v>
      </c>
      <c r="R395" s="493">
        <f>IF( $F395=0,0,((($F395/$E395)*'CRONOGRAMA ACTIVIDADES'!P$132)*($G395/$F395)))</f>
        <v>0</v>
      </c>
      <c r="S395" s="493">
        <f>IF( $F395=0,0,((($F395/$E395)*'CRONOGRAMA ACTIVIDADES'!Q$132)*($G395/$F395)))</f>
        <v>0</v>
      </c>
      <c r="T395" s="352">
        <f t="shared" si="97"/>
        <v>0</v>
      </c>
      <c r="U395" s="495">
        <f>IF( $F395=0,0,((($F395/$E395)*'CRONOGRAMA ACTIVIDADES'!R$132)*($G395/$F395)))</f>
        <v>0</v>
      </c>
      <c r="V395" s="493">
        <f>IF( $F395=0,0,((($F395/$E395)*'CRONOGRAMA ACTIVIDADES'!S$132)*($G395/$F395)))</f>
        <v>0</v>
      </c>
      <c r="W395" s="493">
        <f>IF( $F395=0,0,((($F395/$E395)*'CRONOGRAMA ACTIVIDADES'!T$132)*($G395/$F395)))</f>
        <v>0</v>
      </c>
      <c r="X395" s="493">
        <f>IF( $F395=0,0,((($F395/$E395)*'CRONOGRAMA ACTIVIDADES'!U$132)*($G395/$F395)))</f>
        <v>0</v>
      </c>
      <c r="Y395" s="493">
        <f>IF( $F395=0,0,((($F395/$E395)*'CRONOGRAMA ACTIVIDADES'!V$132)*($G395/$F395)))</f>
        <v>0</v>
      </c>
      <c r="Z395" s="493">
        <f>IF( $F395=0,0,((($F395/$E395)*'CRONOGRAMA ACTIVIDADES'!W$132)*($G395/$F395)))</f>
        <v>0</v>
      </c>
      <c r="AA395" s="493">
        <f>IF( $F395=0,0,((($F395/$E395)*'CRONOGRAMA ACTIVIDADES'!X$132)*($G395/$F395)))</f>
        <v>0</v>
      </c>
      <c r="AB395" s="493">
        <f>IF( $F395=0,0,((($F395/$E395)*'CRONOGRAMA ACTIVIDADES'!Y$132)*($G395/$F395)))</f>
        <v>0</v>
      </c>
      <c r="AC395" s="493">
        <f>IF( $F395=0,0,((($F395/$E395)*'CRONOGRAMA ACTIVIDADES'!Z$132)*($G395/$F395)))</f>
        <v>0</v>
      </c>
      <c r="AD395" s="493">
        <f>IF( $F395=0,0,((($F395/$E395)*'CRONOGRAMA ACTIVIDADES'!AA$132)*($G395/$F395)))</f>
        <v>0</v>
      </c>
      <c r="AE395" s="493">
        <f>IF( $F395=0,0,((($F395/$E395)*'CRONOGRAMA ACTIVIDADES'!AB$132)*($G395/$F395)))</f>
        <v>0</v>
      </c>
      <c r="AF395" s="493">
        <f>IF( $F395=0,0,((($F395/$E395)*'CRONOGRAMA ACTIVIDADES'!AC$132)*($G395/$F395)))</f>
        <v>0</v>
      </c>
      <c r="AG395" s="350">
        <f t="shared" si="98"/>
        <v>0</v>
      </c>
      <c r="AH395" s="494">
        <f>IF( $F395=0,0,((($F395/$E395)*'CRONOGRAMA ACTIVIDADES'!AD$132)*($G395/$F395)))</f>
        <v>0</v>
      </c>
      <c r="AI395" s="493">
        <f>IF( $F395=0,0,((($F395/$E395)*'CRONOGRAMA ACTIVIDADES'!AE$132)*($G395/$F395)))</f>
        <v>0</v>
      </c>
      <c r="AJ395" s="493">
        <f>IF( $F395=0,0,((($F395/$E395)*'CRONOGRAMA ACTIVIDADES'!AF$132)*($G395/$F395)))</f>
        <v>0</v>
      </c>
      <c r="AK395" s="493">
        <f>IF( $F395=0,0,((($F395/$E395)*'CRONOGRAMA ACTIVIDADES'!AG$132)*($G395/$F395)))</f>
        <v>0</v>
      </c>
      <c r="AL395" s="493">
        <f>IF( $F395=0,0,((($F395/$E395)*'CRONOGRAMA ACTIVIDADES'!AH$132)*($G395/$F395)))</f>
        <v>0</v>
      </c>
      <c r="AM395" s="493">
        <f>IF( $F395=0,0,((($F395/$E395)*'CRONOGRAMA ACTIVIDADES'!AI$132)*($G395/$F395)))</f>
        <v>0</v>
      </c>
      <c r="AN395" s="493">
        <f>IF( $F395=0,0,((($F395/$E395)*'CRONOGRAMA ACTIVIDADES'!AJ$132)*($G395/$F395)))</f>
        <v>0</v>
      </c>
      <c r="AO395" s="493">
        <f>IF( $F395=0,0,((($F395/$E395)*'CRONOGRAMA ACTIVIDADES'!AK$132)*($G395/$F395)))</f>
        <v>0</v>
      </c>
      <c r="AP395" s="493">
        <f>IF( $F395=0,0,((($F395/$E395)*'CRONOGRAMA ACTIVIDADES'!AL$132)*($G395/$F395)))</f>
        <v>0</v>
      </c>
      <c r="AQ395" s="493">
        <f>IF( $F395=0,0,((($F395/$E395)*'CRONOGRAMA ACTIVIDADES'!AM$132)*($G395/$F395)))</f>
        <v>0</v>
      </c>
      <c r="AR395" s="493">
        <f>IF( $F395=0,0,((($F395/$E395)*'CRONOGRAMA ACTIVIDADES'!AN$132)*($G395/$F395)))</f>
        <v>0</v>
      </c>
      <c r="AS395" s="493">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467">
        <f>'FORMATO COSTEO C6'!E23</f>
        <v>0</v>
      </c>
      <c r="F396" s="493">
        <f>'FORMATO COSTEO C6'!G23</f>
        <v>0</v>
      </c>
      <c r="G396" s="433">
        <f>'FORMATO COSTEO C6'!L23</f>
        <v>0</v>
      </c>
      <c r="H396" s="494">
        <f>IF( $F396=0,0,((($F396/$E396)*'CRONOGRAMA ACTIVIDADES'!F$133)*($G396/$F396)))</f>
        <v>0</v>
      </c>
      <c r="I396" s="493">
        <f>IF( $F396=0,0,((($F396/$E396)*'CRONOGRAMA ACTIVIDADES'!G$133)*($G396/$F396)))</f>
        <v>0</v>
      </c>
      <c r="J396" s="493">
        <f>IF( $F396=0,0,((($F396/$E396)*'CRONOGRAMA ACTIVIDADES'!H$133)*($G396/$F396)))</f>
        <v>0</v>
      </c>
      <c r="K396" s="493">
        <f>IF( $F396=0,0,((($F396/$E396)*'CRONOGRAMA ACTIVIDADES'!I$133)*($G396/$F396)))</f>
        <v>0</v>
      </c>
      <c r="L396" s="493">
        <f>IF( $F396=0,0,((($F396/$E396)*'CRONOGRAMA ACTIVIDADES'!J$133)*($G396/$F396)))</f>
        <v>0</v>
      </c>
      <c r="M396" s="493">
        <f>IF( $F396=0,0,((($F396/$E396)*'CRONOGRAMA ACTIVIDADES'!K$133)*($G396/$F396)))</f>
        <v>0</v>
      </c>
      <c r="N396" s="493">
        <f>IF( $F396=0,0,((($F396/$E396)*'CRONOGRAMA ACTIVIDADES'!L$133)*($G396/$F396)))</f>
        <v>0</v>
      </c>
      <c r="O396" s="493">
        <f>IF( $F396=0,0,((($F396/$E396)*'CRONOGRAMA ACTIVIDADES'!M$133)*($G396/$F396)))</f>
        <v>0</v>
      </c>
      <c r="P396" s="493">
        <f>IF( $F396=0,0,((($F396/$E396)*'CRONOGRAMA ACTIVIDADES'!N$133)*($G396/$F396)))</f>
        <v>0</v>
      </c>
      <c r="Q396" s="493">
        <f>IF( $F396=0,0,((($F396/$E396)*'CRONOGRAMA ACTIVIDADES'!O$133)*($G396/$F396)))</f>
        <v>0</v>
      </c>
      <c r="R396" s="493">
        <f>IF( $F396=0,0,((($F396/$E396)*'CRONOGRAMA ACTIVIDADES'!P$133)*($G396/$F396)))</f>
        <v>0</v>
      </c>
      <c r="S396" s="493">
        <f>IF( $F396=0,0,((($F396/$E396)*'CRONOGRAMA ACTIVIDADES'!Q$133)*($G396/$F396)))</f>
        <v>0</v>
      </c>
      <c r="T396" s="352">
        <f t="shared" si="97"/>
        <v>0</v>
      </c>
      <c r="U396" s="495">
        <f>IF( $F396=0,0,((($F396/$E396)*'CRONOGRAMA ACTIVIDADES'!R$133)*($G396/$F396)))</f>
        <v>0</v>
      </c>
      <c r="V396" s="493">
        <f>IF( $F396=0,0,((($F396/$E396)*'CRONOGRAMA ACTIVIDADES'!S$133)*($G396/$F396)))</f>
        <v>0</v>
      </c>
      <c r="W396" s="493">
        <f>IF( $F396=0,0,((($F396/$E396)*'CRONOGRAMA ACTIVIDADES'!T$133)*($G396/$F396)))</f>
        <v>0</v>
      </c>
      <c r="X396" s="493">
        <f>IF( $F396=0,0,((($F396/$E396)*'CRONOGRAMA ACTIVIDADES'!U$133)*($G396/$F396)))</f>
        <v>0</v>
      </c>
      <c r="Y396" s="493">
        <f>IF( $F396=0,0,((($F396/$E396)*'CRONOGRAMA ACTIVIDADES'!V$133)*($G396/$F396)))</f>
        <v>0</v>
      </c>
      <c r="Z396" s="493">
        <f>IF( $F396=0,0,((($F396/$E396)*'CRONOGRAMA ACTIVIDADES'!W$133)*($G396/$F396)))</f>
        <v>0</v>
      </c>
      <c r="AA396" s="493">
        <f>IF( $F396=0,0,((($F396/$E396)*'CRONOGRAMA ACTIVIDADES'!X$133)*($G396/$F396)))</f>
        <v>0</v>
      </c>
      <c r="AB396" s="493">
        <f>IF( $F396=0,0,((($F396/$E396)*'CRONOGRAMA ACTIVIDADES'!Y$133)*($G396/$F396)))</f>
        <v>0</v>
      </c>
      <c r="AC396" s="493">
        <f>IF( $F396=0,0,((($F396/$E396)*'CRONOGRAMA ACTIVIDADES'!Z$133)*($G396/$F396)))</f>
        <v>0</v>
      </c>
      <c r="AD396" s="493">
        <f>IF( $F396=0,0,((($F396/$E396)*'CRONOGRAMA ACTIVIDADES'!AA$133)*($G396/$F396)))</f>
        <v>0</v>
      </c>
      <c r="AE396" s="493">
        <f>IF( $F396=0,0,((($F396/$E396)*'CRONOGRAMA ACTIVIDADES'!AB$133)*($G396/$F396)))</f>
        <v>0</v>
      </c>
      <c r="AF396" s="493">
        <f>IF( $F396=0,0,((($F396/$E396)*'CRONOGRAMA ACTIVIDADES'!AC$133)*($G396/$F396)))</f>
        <v>0</v>
      </c>
      <c r="AG396" s="350">
        <f t="shared" si="98"/>
        <v>0</v>
      </c>
      <c r="AH396" s="494">
        <f>IF( $F396=0,0,((($F396/$E396)*'CRONOGRAMA ACTIVIDADES'!AD$133)*($G396/$F396)))</f>
        <v>0</v>
      </c>
      <c r="AI396" s="493">
        <f>IF( $F396=0,0,((($F396/$E396)*'CRONOGRAMA ACTIVIDADES'!AE$133)*($G396/$F396)))</f>
        <v>0</v>
      </c>
      <c r="AJ396" s="493">
        <f>IF( $F396=0,0,((($F396/$E396)*'CRONOGRAMA ACTIVIDADES'!AF$133)*($G396/$F396)))</f>
        <v>0</v>
      </c>
      <c r="AK396" s="493">
        <f>IF( $F396=0,0,((($F396/$E396)*'CRONOGRAMA ACTIVIDADES'!AG$133)*($G396/$F396)))</f>
        <v>0</v>
      </c>
      <c r="AL396" s="493">
        <f>IF( $F396=0,0,((($F396/$E396)*'CRONOGRAMA ACTIVIDADES'!AH$133)*($G396/$F396)))</f>
        <v>0</v>
      </c>
      <c r="AM396" s="493">
        <f>IF( $F396=0,0,((($F396/$E396)*'CRONOGRAMA ACTIVIDADES'!AI$133)*($G396/$F396)))</f>
        <v>0</v>
      </c>
      <c r="AN396" s="493">
        <f>IF( $F396=0,0,((($F396/$E396)*'CRONOGRAMA ACTIVIDADES'!AJ$133)*($G396/$F396)))</f>
        <v>0</v>
      </c>
      <c r="AO396" s="493">
        <f>IF( $F396=0,0,((($F396/$E396)*'CRONOGRAMA ACTIVIDADES'!AK$133)*($G396/$F396)))</f>
        <v>0</v>
      </c>
      <c r="AP396" s="493">
        <f>IF( $F396=0,0,((($F396/$E396)*'CRONOGRAMA ACTIVIDADES'!AL$133)*($G396/$F396)))</f>
        <v>0</v>
      </c>
      <c r="AQ396" s="493">
        <f>IF( $F396=0,0,((($F396/$E396)*'CRONOGRAMA ACTIVIDADES'!AM$133)*($G396/$F396)))</f>
        <v>0</v>
      </c>
      <c r="AR396" s="493">
        <f>IF( $F396=0,0,((($F396/$E396)*'CRONOGRAMA ACTIVIDADES'!AN$133)*($G396/$F396)))</f>
        <v>0</v>
      </c>
      <c r="AS396" s="493">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493">
        <f>'FORMATO COSTEO C6'!G24</f>
        <v>0</v>
      </c>
      <c r="G397" s="433">
        <f>'FORMATO COSTEO C6'!L24</f>
        <v>0</v>
      </c>
      <c r="H397" s="494">
        <f>IF( $F397=0,0,((($F397/$E397)*'CRONOGRAMA ACTIVIDADES'!F$134)*($G397/$F397)))</f>
        <v>0</v>
      </c>
      <c r="I397" s="493">
        <f>IF( $F397=0,0,((($F397/$E397)*'CRONOGRAMA ACTIVIDADES'!G$134)*($G397/$F397)))</f>
        <v>0</v>
      </c>
      <c r="J397" s="493">
        <f>IF( $F397=0,0,((($F397/$E397)*'CRONOGRAMA ACTIVIDADES'!H$134)*($G397/$F397)))</f>
        <v>0</v>
      </c>
      <c r="K397" s="493">
        <f>IF( $F397=0,0,((($F397/$E397)*'CRONOGRAMA ACTIVIDADES'!I$134)*($G397/$F397)))</f>
        <v>0</v>
      </c>
      <c r="L397" s="493">
        <f>IF( $F397=0,0,((($F397/$E397)*'CRONOGRAMA ACTIVIDADES'!J$134)*($G397/$F397)))</f>
        <v>0</v>
      </c>
      <c r="M397" s="493">
        <f>IF( $F397=0,0,((($F397/$E397)*'CRONOGRAMA ACTIVIDADES'!K$134)*($G397/$F397)))</f>
        <v>0</v>
      </c>
      <c r="N397" s="493">
        <f>IF( $F397=0,0,((($F397/$E397)*'CRONOGRAMA ACTIVIDADES'!L$134)*($G397/$F397)))</f>
        <v>0</v>
      </c>
      <c r="O397" s="493">
        <f>IF( $F397=0,0,((($F397/$E397)*'CRONOGRAMA ACTIVIDADES'!M$134)*($G397/$F397)))</f>
        <v>0</v>
      </c>
      <c r="P397" s="493">
        <f>IF( $F397=0,0,((($F397/$E397)*'CRONOGRAMA ACTIVIDADES'!N$134)*($G397/$F397)))</f>
        <v>0</v>
      </c>
      <c r="Q397" s="493">
        <f>IF( $F397=0,0,((($F397/$E397)*'CRONOGRAMA ACTIVIDADES'!O$134)*($G397/$F397)))</f>
        <v>0</v>
      </c>
      <c r="R397" s="493">
        <f>IF( $F397=0,0,((($F397/$E397)*'CRONOGRAMA ACTIVIDADES'!P$134)*($G397/$F397)))</f>
        <v>0</v>
      </c>
      <c r="S397" s="493">
        <f>IF( $F397=0,0,((($F397/$E397)*'CRONOGRAMA ACTIVIDADES'!Q$134)*($G397/$F397)))</f>
        <v>0</v>
      </c>
      <c r="T397" s="352">
        <f t="shared" si="97"/>
        <v>0</v>
      </c>
      <c r="U397" s="495">
        <f>IF( $F397=0,0,((($F397/$E397)*'CRONOGRAMA ACTIVIDADES'!R$134)*($G397/$F397)))</f>
        <v>0</v>
      </c>
      <c r="V397" s="493">
        <f>IF( $F397=0,0,((($F397/$E397)*'CRONOGRAMA ACTIVIDADES'!S$134)*($G397/$F397)))</f>
        <v>0</v>
      </c>
      <c r="W397" s="493">
        <f>IF( $F397=0,0,((($F397/$E397)*'CRONOGRAMA ACTIVIDADES'!T$134)*($G397/$F397)))</f>
        <v>0</v>
      </c>
      <c r="X397" s="493">
        <f>IF( $F397=0,0,((($F397/$E397)*'CRONOGRAMA ACTIVIDADES'!U$134)*($G397/$F397)))</f>
        <v>0</v>
      </c>
      <c r="Y397" s="493">
        <f>IF( $F397=0,0,((($F397/$E397)*'CRONOGRAMA ACTIVIDADES'!V$134)*($G397/$F397)))</f>
        <v>0</v>
      </c>
      <c r="Z397" s="493">
        <f>IF( $F397=0,0,((($F397/$E397)*'CRONOGRAMA ACTIVIDADES'!W$134)*($G397/$F397)))</f>
        <v>0</v>
      </c>
      <c r="AA397" s="493">
        <f>IF( $F397=0,0,((($F397/$E397)*'CRONOGRAMA ACTIVIDADES'!X$134)*($G397/$F397)))</f>
        <v>0</v>
      </c>
      <c r="AB397" s="493">
        <f>IF( $F397=0,0,((($F397/$E397)*'CRONOGRAMA ACTIVIDADES'!Y$134)*($G397/$F397)))</f>
        <v>0</v>
      </c>
      <c r="AC397" s="493">
        <f>IF( $F397=0,0,((($F397/$E397)*'CRONOGRAMA ACTIVIDADES'!Z$134)*($G397/$F397)))</f>
        <v>0</v>
      </c>
      <c r="AD397" s="493">
        <f>IF( $F397=0,0,((($F397/$E397)*'CRONOGRAMA ACTIVIDADES'!AA$134)*($G397/$F397)))</f>
        <v>0</v>
      </c>
      <c r="AE397" s="493">
        <f>IF( $F397=0,0,((($F397/$E397)*'CRONOGRAMA ACTIVIDADES'!AB$134)*($G397/$F397)))</f>
        <v>0</v>
      </c>
      <c r="AF397" s="493">
        <f>IF( $F397=0,0,((($F397/$E397)*'CRONOGRAMA ACTIVIDADES'!AC$134)*($G397/$F397)))</f>
        <v>0</v>
      </c>
      <c r="AG397" s="350">
        <f t="shared" si="98"/>
        <v>0</v>
      </c>
      <c r="AH397" s="494">
        <f>IF( $F397=0,0,((($F397/$E397)*'CRONOGRAMA ACTIVIDADES'!AD$134)*($G397/$F397)))</f>
        <v>0</v>
      </c>
      <c r="AI397" s="493">
        <f>IF( $F397=0,0,((($F397/$E397)*'CRONOGRAMA ACTIVIDADES'!AE$134)*($G397/$F397)))</f>
        <v>0</v>
      </c>
      <c r="AJ397" s="493">
        <f>IF( $F397=0,0,((($F397/$E397)*'CRONOGRAMA ACTIVIDADES'!AF$134)*($G397/$F397)))</f>
        <v>0</v>
      </c>
      <c r="AK397" s="493">
        <f>IF( $F397=0,0,((($F397/$E397)*'CRONOGRAMA ACTIVIDADES'!AG$134)*($G397/$F397)))</f>
        <v>0</v>
      </c>
      <c r="AL397" s="493">
        <f>IF( $F397=0,0,((($F397/$E397)*'CRONOGRAMA ACTIVIDADES'!AH$134)*($G397/$F397)))</f>
        <v>0</v>
      </c>
      <c r="AM397" s="493">
        <f>IF( $F397=0,0,((($F397/$E397)*'CRONOGRAMA ACTIVIDADES'!AI$134)*($G397/$F397)))</f>
        <v>0</v>
      </c>
      <c r="AN397" s="493">
        <f>IF( $F397=0,0,((($F397/$E397)*'CRONOGRAMA ACTIVIDADES'!AJ$134)*($G397/$F397)))</f>
        <v>0</v>
      </c>
      <c r="AO397" s="493">
        <f>IF( $F397=0,0,((($F397/$E397)*'CRONOGRAMA ACTIVIDADES'!AK$134)*($G397/$F397)))</f>
        <v>0</v>
      </c>
      <c r="AP397" s="493">
        <f>IF( $F397=0,0,((($F397/$E397)*'CRONOGRAMA ACTIVIDADES'!AL$134)*($G397/$F397)))</f>
        <v>0</v>
      </c>
      <c r="AQ397" s="493">
        <f>IF( $F397=0,0,((($F397/$E397)*'CRONOGRAMA ACTIVIDADES'!AM$134)*($G397/$F397)))</f>
        <v>0</v>
      </c>
      <c r="AR397" s="493">
        <f>IF( $F397=0,0,((($F397/$E397)*'CRONOGRAMA ACTIVIDADES'!AN$134)*($G397/$F397)))</f>
        <v>0</v>
      </c>
      <c r="AS397" s="493">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467">
        <f>'FORMATO COSTEO C6'!E25</f>
        <v>0</v>
      </c>
      <c r="F398" s="493">
        <f>'FORMATO COSTEO C6'!G25</f>
        <v>0</v>
      </c>
      <c r="G398" s="433">
        <f>'FORMATO COSTEO C6'!L25</f>
        <v>0</v>
      </c>
      <c r="H398" s="494">
        <f>IF( $F398=0,0,((($F398/$E398)*'CRONOGRAMA ACTIVIDADES'!F$135)*($G398/$F398)))</f>
        <v>0</v>
      </c>
      <c r="I398" s="493">
        <f>IF( $F398=0,0,((($F398/$E398)*'CRONOGRAMA ACTIVIDADES'!G$135)*($G398/$F398)))</f>
        <v>0</v>
      </c>
      <c r="J398" s="493">
        <f>IF( $F398=0,0,((($F398/$E398)*'CRONOGRAMA ACTIVIDADES'!H$135)*($G398/$F398)))</f>
        <v>0</v>
      </c>
      <c r="K398" s="493">
        <f>IF( $F398=0,0,((($F398/$E398)*'CRONOGRAMA ACTIVIDADES'!I$135)*($G398/$F398)))</f>
        <v>0</v>
      </c>
      <c r="L398" s="493">
        <f>IF( $F398=0,0,((($F398/$E398)*'CRONOGRAMA ACTIVIDADES'!J$135)*($G398/$F398)))</f>
        <v>0</v>
      </c>
      <c r="M398" s="493">
        <f>IF( $F398=0,0,((($F398/$E398)*'CRONOGRAMA ACTIVIDADES'!K$135)*($G398/$F398)))</f>
        <v>0</v>
      </c>
      <c r="N398" s="493">
        <f>IF( $F398=0,0,((($F398/$E398)*'CRONOGRAMA ACTIVIDADES'!L$135)*($G398/$F398)))</f>
        <v>0</v>
      </c>
      <c r="O398" s="493">
        <f>IF( $F398=0,0,((($F398/$E398)*'CRONOGRAMA ACTIVIDADES'!M$135)*($G398/$F398)))</f>
        <v>0</v>
      </c>
      <c r="P398" s="493">
        <f>IF( $F398=0,0,((($F398/$E398)*'CRONOGRAMA ACTIVIDADES'!N$135)*($G398/$F398)))</f>
        <v>0</v>
      </c>
      <c r="Q398" s="493">
        <f>IF( $F398=0,0,((($F398/$E398)*'CRONOGRAMA ACTIVIDADES'!O$135)*($G398/$F398)))</f>
        <v>0</v>
      </c>
      <c r="R398" s="493">
        <f>IF( $F398=0,0,((($F398/$E398)*'CRONOGRAMA ACTIVIDADES'!P$135)*($G398/$F398)))</f>
        <v>0</v>
      </c>
      <c r="S398" s="493">
        <f>IF( $F398=0,0,((($F398/$E398)*'CRONOGRAMA ACTIVIDADES'!Q$135)*($G398/$F398)))</f>
        <v>0</v>
      </c>
      <c r="T398" s="352">
        <f t="shared" si="97"/>
        <v>0</v>
      </c>
      <c r="U398" s="495">
        <f>IF( $F398=0,0,((($F398/$E398)*'CRONOGRAMA ACTIVIDADES'!R$135)*($G398/$F398)))</f>
        <v>0</v>
      </c>
      <c r="V398" s="493">
        <f>IF( $F398=0,0,((($F398/$E398)*'CRONOGRAMA ACTIVIDADES'!S$135)*($G398/$F398)))</f>
        <v>0</v>
      </c>
      <c r="W398" s="493">
        <f>IF( $F398=0,0,((($F398/$E398)*'CRONOGRAMA ACTIVIDADES'!T$135)*($G398/$F398)))</f>
        <v>0</v>
      </c>
      <c r="X398" s="493">
        <f>IF( $F398=0,0,((($F398/$E398)*'CRONOGRAMA ACTIVIDADES'!U$135)*($G398/$F398)))</f>
        <v>0</v>
      </c>
      <c r="Y398" s="493">
        <f>IF( $F398=0,0,((($F398/$E398)*'CRONOGRAMA ACTIVIDADES'!V$135)*($G398/$F398)))</f>
        <v>0</v>
      </c>
      <c r="Z398" s="493">
        <f>IF( $F398=0,0,((($F398/$E398)*'CRONOGRAMA ACTIVIDADES'!W$135)*($G398/$F398)))</f>
        <v>0</v>
      </c>
      <c r="AA398" s="493">
        <f>IF( $F398=0,0,((($F398/$E398)*'CRONOGRAMA ACTIVIDADES'!X$135)*($G398/$F398)))</f>
        <v>0</v>
      </c>
      <c r="AB398" s="493">
        <f>IF( $F398=0,0,((($F398/$E398)*'CRONOGRAMA ACTIVIDADES'!Y$135)*($G398/$F398)))</f>
        <v>0</v>
      </c>
      <c r="AC398" s="493">
        <f>IF( $F398=0,0,((($F398/$E398)*'CRONOGRAMA ACTIVIDADES'!Z$135)*($G398/$F398)))</f>
        <v>0</v>
      </c>
      <c r="AD398" s="493">
        <f>IF( $F398=0,0,((($F398/$E398)*'CRONOGRAMA ACTIVIDADES'!AA$135)*($G398/$F398)))</f>
        <v>0</v>
      </c>
      <c r="AE398" s="493">
        <f>IF( $F398=0,0,((($F398/$E398)*'CRONOGRAMA ACTIVIDADES'!AB$135)*($G398/$F398)))</f>
        <v>0</v>
      </c>
      <c r="AF398" s="493">
        <f>IF( $F398=0,0,((($F398/$E398)*'CRONOGRAMA ACTIVIDADES'!AC$135)*($G398/$F398)))</f>
        <v>0</v>
      </c>
      <c r="AG398" s="350">
        <f t="shared" si="98"/>
        <v>0</v>
      </c>
      <c r="AH398" s="494">
        <f>IF( $F398=0,0,((($F398/$E398)*'CRONOGRAMA ACTIVIDADES'!AD$135)*($G398/$F398)))</f>
        <v>0</v>
      </c>
      <c r="AI398" s="493">
        <f>IF( $F398=0,0,((($F398/$E398)*'CRONOGRAMA ACTIVIDADES'!AE$135)*($G398/$F398)))</f>
        <v>0</v>
      </c>
      <c r="AJ398" s="493">
        <f>IF( $F398=0,0,((($F398/$E398)*'CRONOGRAMA ACTIVIDADES'!AF$135)*($G398/$F398)))</f>
        <v>0</v>
      </c>
      <c r="AK398" s="493">
        <f>IF( $F398=0,0,((($F398/$E398)*'CRONOGRAMA ACTIVIDADES'!AG$135)*($G398/$F398)))</f>
        <v>0</v>
      </c>
      <c r="AL398" s="493">
        <f>IF( $F398=0,0,((($F398/$E398)*'CRONOGRAMA ACTIVIDADES'!AH$135)*($G398/$F398)))</f>
        <v>0</v>
      </c>
      <c r="AM398" s="493">
        <f>IF( $F398=0,0,((($F398/$E398)*'CRONOGRAMA ACTIVIDADES'!AI$135)*($G398/$F398)))</f>
        <v>0</v>
      </c>
      <c r="AN398" s="493">
        <f>IF( $F398=0,0,((($F398/$E398)*'CRONOGRAMA ACTIVIDADES'!AJ$135)*($G398/$F398)))</f>
        <v>0</v>
      </c>
      <c r="AO398" s="493">
        <f>IF( $F398=0,0,((($F398/$E398)*'CRONOGRAMA ACTIVIDADES'!AK$135)*($G398/$F398)))</f>
        <v>0</v>
      </c>
      <c r="AP398" s="493">
        <f>IF( $F398=0,0,((($F398/$E398)*'CRONOGRAMA ACTIVIDADES'!AL$135)*($G398/$F398)))</f>
        <v>0</v>
      </c>
      <c r="AQ398" s="493">
        <f>IF( $F398=0,0,((($F398/$E398)*'CRONOGRAMA ACTIVIDADES'!AM$135)*($G398/$F398)))</f>
        <v>0</v>
      </c>
      <c r="AR398" s="493">
        <f>IF( $F398=0,0,((($F398/$E398)*'CRONOGRAMA ACTIVIDADES'!AN$135)*($G398/$F398)))</f>
        <v>0</v>
      </c>
      <c r="AS398" s="493">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467">
        <f>'FORMATO COSTEO C6'!E26</f>
        <v>0</v>
      </c>
      <c r="F399" s="493">
        <f>'FORMATO COSTEO C6'!G26</f>
        <v>0</v>
      </c>
      <c r="G399" s="433">
        <f>'FORMATO COSTEO C6'!L26</f>
        <v>0</v>
      </c>
      <c r="H399" s="494">
        <f>IF( $F399=0,0,((($F399/$E399)*'CRONOGRAMA ACTIVIDADES'!F$136)*($G399/$F399)))</f>
        <v>0</v>
      </c>
      <c r="I399" s="493">
        <f>IF( $F399=0,0,((($F399/$E399)*'CRONOGRAMA ACTIVIDADES'!G$136)*($G399/$F399)))</f>
        <v>0</v>
      </c>
      <c r="J399" s="493">
        <f>IF( $F399=0,0,((($F399/$E399)*'CRONOGRAMA ACTIVIDADES'!H$136)*($G399/$F399)))</f>
        <v>0</v>
      </c>
      <c r="K399" s="493">
        <f>IF( $F399=0,0,((($F399/$E399)*'CRONOGRAMA ACTIVIDADES'!I$136)*($G399/$F399)))</f>
        <v>0</v>
      </c>
      <c r="L399" s="493">
        <f>IF( $F399=0,0,((($F399/$E399)*'CRONOGRAMA ACTIVIDADES'!J$136)*($G399/$F399)))</f>
        <v>0</v>
      </c>
      <c r="M399" s="493">
        <f>IF( $F399=0,0,((($F399/$E399)*'CRONOGRAMA ACTIVIDADES'!K$136)*($G399/$F399)))</f>
        <v>0</v>
      </c>
      <c r="N399" s="493">
        <f>IF( $F399=0,0,((($F399/$E399)*'CRONOGRAMA ACTIVIDADES'!L$136)*($G399/$F399)))</f>
        <v>0</v>
      </c>
      <c r="O399" s="493">
        <f>IF( $F399=0,0,((($F399/$E399)*'CRONOGRAMA ACTIVIDADES'!M$136)*($G399/$F399)))</f>
        <v>0</v>
      </c>
      <c r="P399" s="493">
        <f>IF( $F399=0,0,((($F399/$E399)*'CRONOGRAMA ACTIVIDADES'!N$136)*($G399/$F399)))</f>
        <v>0</v>
      </c>
      <c r="Q399" s="493">
        <f>IF( $F399=0,0,((($F399/$E399)*'CRONOGRAMA ACTIVIDADES'!O$136)*($G399/$F399)))</f>
        <v>0</v>
      </c>
      <c r="R399" s="493">
        <f>IF( $F399=0,0,((($F399/$E399)*'CRONOGRAMA ACTIVIDADES'!P$136)*($G399/$F399)))</f>
        <v>0</v>
      </c>
      <c r="S399" s="493">
        <f>IF( $F399=0,0,((($F399/$E399)*'CRONOGRAMA ACTIVIDADES'!Q$136)*($G399/$F399)))</f>
        <v>0</v>
      </c>
      <c r="T399" s="352">
        <f t="shared" si="97"/>
        <v>0</v>
      </c>
      <c r="U399" s="495">
        <f>IF( $F399=0,0,((($F399/$E399)*'CRONOGRAMA ACTIVIDADES'!R$136)*($G399/$F399)))</f>
        <v>0</v>
      </c>
      <c r="V399" s="493">
        <f>IF( $F399=0,0,((($F399/$E399)*'CRONOGRAMA ACTIVIDADES'!S$136)*($G399/$F399)))</f>
        <v>0</v>
      </c>
      <c r="W399" s="493">
        <f>IF( $F399=0,0,((($F399/$E399)*'CRONOGRAMA ACTIVIDADES'!T$136)*($G399/$F399)))</f>
        <v>0</v>
      </c>
      <c r="X399" s="493">
        <f>IF( $F399=0,0,((($F399/$E399)*'CRONOGRAMA ACTIVIDADES'!U$136)*($G399/$F399)))</f>
        <v>0</v>
      </c>
      <c r="Y399" s="493">
        <f>IF( $F399=0,0,((($F399/$E399)*'CRONOGRAMA ACTIVIDADES'!V$136)*($G399/$F399)))</f>
        <v>0</v>
      </c>
      <c r="Z399" s="493">
        <f>IF( $F399=0,0,((($F399/$E399)*'CRONOGRAMA ACTIVIDADES'!W$136)*($G399/$F399)))</f>
        <v>0</v>
      </c>
      <c r="AA399" s="493">
        <f>IF( $F399=0,0,((($F399/$E399)*'CRONOGRAMA ACTIVIDADES'!X$136)*($G399/$F399)))</f>
        <v>0</v>
      </c>
      <c r="AB399" s="493">
        <f>IF( $F399=0,0,((($F399/$E399)*'CRONOGRAMA ACTIVIDADES'!Y$136)*($G399/$F399)))</f>
        <v>0</v>
      </c>
      <c r="AC399" s="493">
        <f>IF( $F399=0,0,((($F399/$E399)*'CRONOGRAMA ACTIVIDADES'!Z$136)*($G399/$F399)))</f>
        <v>0</v>
      </c>
      <c r="AD399" s="493">
        <f>IF( $F399=0,0,((($F399/$E399)*'CRONOGRAMA ACTIVIDADES'!AA$136)*($G399/$F399)))</f>
        <v>0</v>
      </c>
      <c r="AE399" s="493">
        <f>IF( $F399=0,0,((($F399/$E399)*'CRONOGRAMA ACTIVIDADES'!AB$136)*($G399/$F399)))</f>
        <v>0</v>
      </c>
      <c r="AF399" s="493">
        <f>IF( $F399=0,0,((($F399/$E399)*'CRONOGRAMA ACTIVIDADES'!AC$136)*($G399/$F399)))</f>
        <v>0</v>
      </c>
      <c r="AG399" s="350">
        <f t="shared" si="98"/>
        <v>0</v>
      </c>
      <c r="AH399" s="494">
        <f>IF( $F399=0,0,((($F399/$E399)*'CRONOGRAMA ACTIVIDADES'!AD$136)*($G399/$F399)))</f>
        <v>0</v>
      </c>
      <c r="AI399" s="493">
        <f>IF( $F399=0,0,((($F399/$E399)*'CRONOGRAMA ACTIVIDADES'!AE$136)*($G399/$F399)))</f>
        <v>0</v>
      </c>
      <c r="AJ399" s="493">
        <f>IF( $F399=0,0,((($F399/$E399)*'CRONOGRAMA ACTIVIDADES'!AF$136)*($G399/$F399)))</f>
        <v>0</v>
      </c>
      <c r="AK399" s="493">
        <f>IF( $F399=0,0,((($F399/$E399)*'CRONOGRAMA ACTIVIDADES'!AG$136)*($G399/$F399)))</f>
        <v>0</v>
      </c>
      <c r="AL399" s="493">
        <f>IF( $F399=0,0,((($F399/$E399)*'CRONOGRAMA ACTIVIDADES'!AH$136)*($G399/$F399)))</f>
        <v>0</v>
      </c>
      <c r="AM399" s="493">
        <f>IF( $F399=0,0,((($F399/$E399)*'CRONOGRAMA ACTIVIDADES'!AI$136)*($G399/$F399)))</f>
        <v>0</v>
      </c>
      <c r="AN399" s="493">
        <f>IF( $F399=0,0,((($F399/$E399)*'CRONOGRAMA ACTIVIDADES'!AJ$136)*($G399/$F399)))</f>
        <v>0</v>
      </c>
      <c r="AO399" s="493">
        <f>IF( $F399=0,0,((($F399/$E399)*'CRONOGRAMA ACTIVIDADES'!AK$136)*($G399/$F399)))</f>
        <v>0</v>
      </c>
      <c r="AP399" s="493">
        <f>IF( $F399=0,0,((($F399/$E399)*'CRONOGRAMA ACTIVIDADES'!AL$136)*($G399/$F399)))</f>
        <v>0</v>
      </c>
      <c r="AQ399" s="493">
        <f>IF( $F399=0,0,((($F399/$E399)*'CRONOGRAMA ACTIVIDADES'!AM$136)*($G399/$F399)))</f>
        <v>0</v>
      </c>
      <c r="AR399" s="493">
        <f>IF( $F399=0,0,((($F399/$E399)*'CRONOGRAMA ACTIVIDADES'!AN$136)*($G399/$F399)))</f>
        <v>0</v>
      </c>
      <c r="AS399" s="493">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68"/>
      <c r="F400" s="328">
        <f>+'FORMATO COSTEO C6'!G30</f>
        <v>0</v>
      </c>
      <c r="G400" s="329">
        <f>+'FORMATO COSTEO C6'!L30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467">
        <f>'FORMATO COSTEO C6'!E31</f>
        <v>0</v>
      </c>
      <c r="F401" s="493">
        <f>'FORMATO COSTEO C6'!G31</f>
        <v>0</v>
      </c>
      <c r="G401" s="433">
        <f>'FORMATO COSTEO C6'!L31</f>
        <v>0</v>
      </c>
      <c r="H401" s="494">
        <f>IF( $F401=0,0,((($F401/$E401)*'CRONOGRAMA ACTIVIDADES'!F$138)*($G401/$F401)))</f>
        <v>0</v>
      </c>
      <c r="I401" s="493">
        <f>IF( $F401=0,0,((($F401/$E401)*'CRONOGRAMA ACTIVIDADES'!G$138)*($G401/$F401)))</f>
        <v>0</v>
      </c>
      <c r="J401" s="493">
        <f>IF( $F401=0,0,((($F401/$E401)*'CRONOGRAMA ACTIVIDADES'!H$138)*($G401/$F401)))</f>
        <v>0</v>
      </c>
      <c r="K401" s="493">
        <f>IF( $F401=0,0,((($F401/$E401)*'CRONOGRAMA ACTIVIDADES'!I$138)*($G401/$F401)))</f>
        <v>0</v>
      </c>
      <c r="L401" s="493">
        <f>IF( $F401=0,0,((($F401/$E401)*'CRONOGRAMA ACTIVIDADES'!J$138)*($G401/$F401)))</f>
        <v>0</v>
      </c>
      <c r="M401" s="493">
        <f>IF( $F401=0,0,((($F401/$E401)*'CRONOGRAMA ACTIVIDADES'!K$138)*($G401/$F401)))</f>
        <v>0</v>
      </c>
      <c r="N401" s="493">
        <f>IF( $F401=0,0,((($F401/$E401)*'CRONOGRAMA ACTIVIDADES'!L$138)*($G401/$F401)))</f>
        <v>0</v>
      </c>
      <c r="O401" s="493">
        <f>IF( $F401=0,0,((($F401/$E401)*'CRONOGRAMA ACTIVIDADES'!M$138)*($G401/$F401)))</f>
        <v>0</v>
      </c>
      <c r="P401" s="493">
        <f>IF( $F401=0,0,((($F401/$E401)*'CRONOGRAMA ACTIVIDADES'!N$138)*($G401/$F401)))</f>
        <v>0</v>
      </c>
      <c r="Q401" s="493">
        <f>IF( $F401=0,0,((($F401/$E401)*'CRONOGRAMA ACTIVIDADES'!O$138)*($G401/$F401)))</f>
        <v>0</v>
      </c>
      <c r="R401" s="493">
        <f>IF( $F401=0,0,((($F401/$E401)*'CRONOGRAMA ACTIVIDADES'!P$138)*($G401/$F401)))</f>
        <v>0</v>
      </c>
      <c r="S401" s="493">
        <f>IF( $F401=0,0,((($F401/$E401)*'CRONOGRAMA ACTIVIDADES'!Q$138)*($G401/$F401)))</f>
        <v>0</v>
      </c>
      <c r="T401" s="352">
        <f t="shared" ref="T401:T410" si="103">H401+I401+J401+K401+L401+M401+N401+O401+P401+Q401+R401+S401</f>
        <v>0</v>
      </c>
      <c r="U401" s="495">
        <f>IF( $F401=0,0,((($F401/$E401)*'CRONOGRAMA ACTIVIDADES'!R$138)*($G401/$F401)))</f>
        <v>0</v>
      </c>
      <c r="V401" s="493">
        <f>IF( $F401=0,0,((($F401/$E401)*'CRONOGRAMA ACTIVIDADES'!S$138)*($G401/$F401)))</f>
        <v>0</v>
      </c>
      <c r="W401" s="493">
        <f>IF( $F401=0,0,((($F401/$E401)*'CRONOGRAMA ACTIVIDADES'!T$138)*($G401/$F401)))</f>
        <v>0</v>
      </c>
      <c r="X401" s="493">
        <f>IF( $F401=0,0,((($F401/$E401)*'CRONOGRAMA ACTIVIDADES'!U$138)*($G401/$F401)))</f>
        <v>0</v>
      </c>
      <c r="Y401" s="493">
        <f>IF( $F401=0,0,((($F401/$E401)*'CRONOGRAMA ACTIVIDADES'!V$138)*($G401/$F401)))</f>
        <v>0</v>
      </c>
      <c r="Z401" s="493">
        <f>IF( $F401=0,0,((($F401/$E401)*'CRONOGRAMA ACTIVIDADES'!W$138)*($G401/$F401)))</f>
        <v>0</v>
      </c>
      <c r="AA401" s="493">
        <f>IF( $F401=0,0,((($F401/$E401)*'CRONOGRAMA ACTIVIDADES'!X$138)*($G401/$F401)))</f>
        <v>0</v>
      </c>
      <c r="AB401" s="493">
        <f>IF( $F401=0,0,((($F401/$E401)*'CRONOGRAMA ACTIVIDADES'!Y$138)*($G401/$F401)))</f>
        <v>0</v>
      </c>
      <c r="AC401" s="493">
        <f>IF( $F401=0,0,((($F401/$E401)*'CRONOGRAMA ACTIVIDADES'!Z$138)*($G401/$F401)))</f>
        <v>0</v>
      </c>
      <c r="AD401" s="493">
        <f>IF( $F401=0,0,((($F401/$E401)*'CRONOGRAMA ACTIVIDADES'!AA$138)*($G401/$F401)))</f>
        <v>0</v>
      </c>
      <c r="AE401" s="493">
        <f>IF( $F401=0,0,((($F401/$E401)*'CRONOGRAMA ACTIVIDADES'!AB$138)*($G401/$F401)))</f>
        <v>0</v>
      </c>
      <c r="AF401" s="493">
        <f>IF( $F401=0,0,((($F401/$E401)*'CRONOGRAMA ACTIVIDADES'!AC$138)*($G401/$F401)))</f>
        <v>0</v>
      </c>
      <c r="AG401" s="350">
        <f t="shared" ref="AG401:AG410" si="104">U401+V401+W401+X401+Y401+Z401+AA401+AB401+AC401+AD401+AE401+AF401</f>
        <v>0</v>
      </c>
      <c r="AH401" s="494">
        <f>IF( $F401=0,0,((($F401/$E401)*'CRONOGRAMA ACTIVIDADES'!AD$138)*($G401/$F401)))</f>
        <v>0</v>
      </c>
      <c r="AI401" s="493">
        <f>IF( $F401=0,0,((($F401/$E401)*'CRONOGRAMA ACTIVIDADES'!AE$138)*($G401/$F401)))</f>
        <v>0</v>
      </c>
      <c r="AJ401" s="493">
        <f>IF( $F401=0,0,((($F401/$E401)*'CRONOGRAMA ACTIVIDADES'!AF$138)*($G401/$F401)))</f>
        <v>0</v>
      </c>
      <c r="AK401" s="493">
        <f>IF( $F401=0,0,((($F401/$E401)*'CRONOGRAMA ACTIVIDADES'!AG$138)*($G401/$F401)))</f>
        <v>0</v>
      </c>
      <c r="AL401" s="493">
        <f>IF( $F401=0,0,((($F401/$E401)*'CRONOGRAMA ACTIVIDADES'!AH$138)*($G401/$F401)))</f>
        <v>0</v>
      </c>
      <c r="AM401" s="493">
        <f>IF( $F401=0,0,((($F401/$E401)*'CRONOGRAMA ACTIVIDADES'!AI$138)*($G401/$F401)))</f>
        <v>0</v>
      </c>
      <c r="AN401" s="493">
        <f>IF( $F401=0,0,((($F401/$E401)*'CRONOGRAMA ACTIVIDADES'!AJ$138)*($G401/$F401)))</f>
        <v>0</v>
      </c>
      <c r="AO401" s="493">
        <f>IF( $F401=0,0,((($F401/$E401)*'CRONOGRAMA ACTIVIDADES'!AK$138)*($G401/$F401)))</f>
        <v>0</v>
      </c>
      <c r="AP401" s="493">
        <f>IF( $F401=0,0,((($F401/$E401)*'CRONOGRAMA ACTIVIDADES'!AL$138)*($G401/$F401)))</f>
        <v>0</v>
      </c>
      <c r="AQ401" s="493">
        <f>IF( $F401=0,0,((($F401/$E401)*'CRONOGRAMA ACTIVIDADES'!AM$138)*($G401/$F401)))</f>
        <v>0</v>
      </c>
      <c r="AR401" s="493">
        <f>IF( $F401=0,0,((($F401/$E401)*'CRONOGRAMA ACTIVIDADES'!AN$138)*($G401/$F401)))</f>
        <v>0</v>
      </c>
      <c r="AS401" s="493">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467">
        <f>'FORMATO COSTEO C6'!E32</f>
        <v>0</v>
      </c>
      <c r="F402" s="493">
        <f>'FORMATO COSTEO C6'!G32</f>
        <v>0</v>
      </c>
      <c r="G402" s="433">
        <f>'FORMATO COSTEO C6'!L32</f>
        <v>0</v>
      </c>
      <c r="H402" s="494">
        <f>IF( $F402=0,0,((($F402/$E402)*'CRONOGRAMA ACTIVIDADES'!F$139)*($G402/$F402)))</f>
        <v>0</v>
      </c>
      <c r="I402" s="493">
        <f>IF( $F402=0,0,((($F402/$E402)*'CRONOGRAMA ACTIVIDADES'!G$139)*($G402/$F402)))</f>
        <v>0</v>
      </c>
      <c r="J402" s="493">
        <f>IF( $F402=0,0,((($F402/$E402)*'CRONOGRAMA ACTIVIDADES'!H$139)*($G402/$F402)))</f>
        <v>0</v>
      </c>
      <c r="K402" s="493">
        <f>IF( $F402=0,0,((($F402/$E402)*'CRONOGRAMA ACTIVIDADES'!I$139)*($G402/$F402)))</f>
        <v>0</v>
      </c>
      <c r="L402" s="493">
        <f>IF( $F402=0,0,((($F402/$E402)*'CRONOGRAMA ACTIVIDADES'!J$139)*($G402/$F402)))</f>
        <v>0</v>
      </c>
      <c r="M402" s="493">
        <f>IF( $F402=0,0,((($F402/$E402)*'CRONOGRAMA ACTIVIDADES'!K$139)*($G402/$F402)))</f>
        <v>0</v>
      </c>
      <c r="N402" s="493">
        <f>IF( $F402=0,0,((($F402/$E402)*'CRONOGRAMA ACTIVIDADES'!L$139)*($G402/$F402)))</f>
        <v>0</v>
      </c>
      <c r="O402" s="493">
        <f>IF( $F402=0,0,((($F402/$E402)*'CRONOGRAMA ACTIVIDADES'!M$139)*($G402/$F402)))</f>
        <v>0</v>
      </c>
      <c r="P402" s="493">
        <f>IF( $F402=0,0,((($F402/$E402)*'CRONOGRAMA ACTIVIDADES'!N$139)*($G402/$F402)))</f>
        <v>0</v>
      </c>
      <c r="Q402" s="493">
        <f>IF( $F402=0,0,((($F402/$E402)*'CRONOGRAMA ACTIVIDADES'!O$139)*($G402/$F402)))</f>
        <v>0</v>
      </c>
      <c r="R402" s="493">
        <f>IF( $F402=0,0,((($F402/$E402)*'CRONOGRAMA ACTIVIDADES'!P$139)*($G402/$F402)))</f>
        <v>0</v>
      </c>
      <c r="S402" s="493">
        <f>IF( $F402=0,0,((($F402/$E402)*'CRONOGRAMA ACTIVIDADES'!Q$139)*($G402/$F402)))</f>
        <v>0</v>
      </c>
      <c r="T402" s="352">
        <f t="shared" si="103"/>
        <v>0</v>
      </c>
      <c r="U402" s="495">
        <f>IF( $F402=0,0,((($F402/$E402)*'CRONOGRAMA ACTIVIDADES'!R$139)*($G402/$F402)))</f>
        <v>0</v>
      </c>
      <c r="V402" s="493">
        <f>IF( $F402=0,0,((($F402/$E402)*'CRONOGRAMA ACTIVIDADES'!S$139)*($G402/$F402)))</f>
        <v>0</v>
      </c>
      <c r="W402" s="493">
        <f>IF( $F402=0,0,((($F402/$E402)*'CRONOGRAMA ACTIVIDADES'!T$139)*($G402/$F402)))</f>
        <v>0</v>
      </c>
      <c r="X402" s="493">
        <f>IF( $F402=0,0,((($F402/$E402)*'CRONOGRAMA ACTIVIDADES'!U$139)*($G402/$F402)))</f>
        <v>0</v>
      </c>
      <c r="Y402" s="493">
        <f>IF( $F402=0,0,((($F402/$E402)*'CRONOGRAMA ACTIVIDADES'!V$139)*($G402/$F402)))</f>
        <v>0</v>
      </c>
      <c r="Z402" s="493">
        <f>IF( $F402=0,0,((($F402/$E402)*'CRONOGRAMA ACTIVIDADES'!W$139)*($G402/$F402)))</f>
        <v>0</v>
      </c>
      <c r="AA402" s="493">
        <f>IF( $F402=0,0,((($F402/$E402)*'CRONOGRAMA ACTIVIDADES'!X$139)*($G402/$F402)))</f>
        <v>0</v>
      </c>
      <c r="AB402" s="493">
        <f>IF( $F402=0,0,((($F402/$E402)*'CRONOGRAMA ACTIVIDADES'!Y$139)*($G402/$F402)))</f>
        <v>0</v>
      </c>
      <c r="AC402" s="493">
        <f>IF( $F402=0,0,((($F402/$E402)*'CRONOGRAMA ACTIVIDADES'!Z$139)*($G402/$F402)))</f>
        <v>0</v>
      </c>
      <c r="AD402" s="493">
        <f>IF( $F402=0,0,((($F402/$E402)*'CRONOGRAMA ACTIVIDADES'!AA$139)*($G402/$F402)))</f>
        <v>0</v>
      </c>
      <c r="AE402" s="493">
        <f>IF( $F402=0,0,((($F402/$E402)*'CRONOGRAMA ACTIVIDADES'!AB$139)*($G402/$F402)))</f>
        <v>0</v>
      </c>
      <c r="AF402" s="493">
        <f>IF( $F402=0,0,((($F402/$E402)*'CRONOGRAMA ACTIVIDADES'!AC$139)*($G402/$F402)))</f>
        <v>0</v>
      </c>
      <c r="AG402" s="350">
        <f t="shared" si="104"/>
        <v>0</v>
      </c>
      <c r="AH402" s="494">
        <f>IF( $F402=0,0,((($F402/$E402)*'CRONOGRAMA ACTIVIDADES'!AD$139)*($G402/$F402)))</f>
        <v>0</v>
      </c>
      <c r="AI402" s="493">
        <f>IF( $F402=0,0,((($F402/$E402)*'CRONOGRAMA ACTIVIDADES'!AE$139)*($G402/$F402)))</f>
        <v>0</v>
      </c>
      <c r="AJ402" s="493">
        <f>IF( $F402=0,0,((($F402/$E402)*'CRONOGRAMA ACTIVIDADES'!AF$139)*($G402/$F402)))</f>
        <v>0</v>
      </c>
      <c r="AK402" s="493">
        <f>IF( $F402=0,0,((($F402/$E402)*'CRONOGRAMA ACTIVIDADES'!AG$139)*($G402/$F402)))</f>
        <v>0</v>
      </c>
      <c r="AL402" s="493">
        <f>IF( $F402=0,0,((($F402/$E402)*'CRONOGRAMA ACTIVIDADES'!AH$139)*($G402/$F402)))</f>
        <v>0</v>
      </c>
      <c r="AM402" s="493">
        <f>IF( $F402=0,0,((($F402/$E402)*'CRONOGRAMA ACTIVIDADES'!AI$139)*($G402/$F402)))</f>
        <v>0</v>
      </c>
      <c r="AN402" s="493">
        <f>IF( $F402=0,0,((($F402/$E402)*'CRONOGRAMA ACTIVIDADES'!AJ$139)*($G402/$F402)))</f>
        <v>0</v>
      </c>
      <c r="AO402" s="493">
        <f>IF( $F402=0,0,((($F402/$E402)*'CRONOGRAMA ACTIVIDADES'!AK$139)*($G402/$F402)))</f>
        <v>0</v>
      </c>
      <c r="AP402" s="493">
        <f>IF( $F402=0,0,((($F402/$E402)*'CRONOGRAMA ACTIVIDADES'!AL$139)*($G402/$F402)))</f>
        <v>0</v>
      </c>
      <c r="AQ402" s="493">
        <f>IF( $F402=0,0,((($F402/$E402)*'CRONOGRAMA ACTIVIDADES'!AM$139)*($G402/$F402)))</f>
        <v>0</v>
      </c>
      <c r="AR402" s="493">
        <f>IF( $F402=0,0,((($F402/$E402)*'CRONOGRAMA ACTIVIDADES'!AN$139)*($G402/$F402)))</f>
        <v>0</v>
      </c>
      <c r="AS402" s="493">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467">
        <f>'FORMATO COSTEO C6'!E33</f>
        <v>0</v>
      </c>
      <c r="F403" s="493">
        <f>'FORMATO COSTEO C6'!G33</f>
        <v>0</v>
      </c>
      <c r="G403" s="433">
        <f>'FORMATO COSTEO C6'!L33</f>
        <v>0</v>
      </c>
      <c r="H403" s="494">
        <f>IF( $F403=0,0,((($F403/$E403)*'CRONOGRAMA ACTIVIDADES'!F$140)*($G403/$F403)))</f>
        <v>0</v>
      </c>
      <c r="I403" s="493">
        <f>IF( $F403=0,0,((($F403/$E403)*'CRONOGRAMA ACTIVIDADES'!G$140)*($G403/$F403)))</f>
        <v>0</v>
      </c>
      <c r="J403" s="493">
        <f>IF( $F403=0,0,((($F403/$E403)*'CRONOGRAMA ACTIVIDADES'!H$140)*($G403/$F403)))</f>
        <v>0</v>
      </c>
      <c r="K403" s="493">
        <f>IF( $F403=0,0,((($F403/$E403)*'CRONOGRAMA ACTIVIDADES'!I$140)*($G403/$F403)))</f>
        <v>0</v>
      </c>
      <c r="L403" s="493">
        <f>IF( $F403=0,0,((($F403/$E403)*'CRONOGRAMA ACTIVIDADES'!J$140)*($G403/$F403)))</f>
        <v>0</v>
      </c>
      <c r="M403" s="493">
        <f>IF( $F403=0,0,((($F403/$E403)*'CRONOGRAMA ACTIVIDADES'!K$140)*($G403/$F403)))</f>
        <v>0</v>
      </c>
      <c r="N403" s="493">
        <f>IF( $F403=0,0,((($F403/$E403)*'CRONOGRAMA ACTIVIDADES'!L$140)*($G403/$F403)))</f>
        <v>0</v>
      </c>
      <c r="O403" s="493">
        <f>IF( $F403=0,0,((($F403/$E403)*'CRONOGRAMA ACTIVIDADES'!M$140)*($G403/$F403)))</f>
        <v>0</v>
      </c>
      <c r="P403" s="493">
        <f>IF( $F403=0,0,((($F403/$E403)*'CRONOGRAMA ACTIVIDADES'!N$140)*($G403/$F403)))</f>
        <v>0</v>
      </c>
      <c r="Q403" s="493">
        <f>IF( $F403=0,0,((($F403/$E403)*'CRONOGRAMA ACTIVIDADES'!O$140)*($G403/$F403)))</f>
        <v>0</v>
      </c>
      <c r="R403" s="493">
        <f>IF( $F403=0,0,((($F403/$E403)*'CRONOGRAMA ACTIVIDADES'!P$140)*($G403/$F403)))</f>
        <v>0</v>
      </c>
      <c r="S403" s="493">
        <f>IF( $F403=0,0,((($F403/$E403)*'CRONOGRAMA ACTIVIDADES'!Q$140)*($G403/$F403)))</f>
        <v>0</v>
      </c>
      <c r="T403" s="352">
        <f t="shared" si="103"/>
        <v>0</v>
      </c>
      <c r="U403" s="495">
        <f>IF( $F403=0,0,((($F403/$E403)*'CRONOGRAMA ACTIVIDADES'!R$140)*($G403/$F403)))</f>
        <v>0</v>
      </c>
      <c r="V403" s="493">
        <f>IF( $F403=0,0,((($F403/$E403)*'CRONOGRAMA ACTIVIDADES'!S$140)*($G403/$F403)))</f>
        <v>0</v>
      </c>
      <c r="W403" s="493">
        <f>IF( $F403=0,0,((($F403/$E403)*'CRONOGRAMA ACTIVIDADES'!T$140)*($G403/$F403)))</f>
        <v>0</v>
      </c>
      <c r="X403" s="493">
        <f>IF( $F403=0,0,((($F403/$E403)*'CRONOGRAMA ACTIVIDADES'!U$140)*($G403/$F403)))</f>
        <v>0</v>
      </c>
      <c r="Y403" s="493">
        <f>IF( $F403=0,0,((($F403/$E403)*'CRONOGRAMA ACTIVIDADES'!V$140)*($G403/$F403)))</f>
        <v>0</v>
      </c>
      <c r="Z403" s="493">
        <f>IF( $F403=0,0,((($F403/$E403)*'CRONOGRAMA ACTIVIDADES'!W$140)*($G403/$F403)))</f>
        <v>0</v>
      </c>
      <c r="AA403" s="493">
        <f>IF( $F403=0,0,((($F403/$E403)*'CRONOGRAMA ACTIVIDADES'!X$140)*($G403/$F403)))</f>
        <v>0</v>
      </c>
      <c r="AB403" s="493">
        <f>IF( $F403=0,0,((($F403/$E403)*'CRONOGRAMA ACTIVIDADES'!Y$140)*($G403/$F403)))</f>
        <v>0</v>
      </c>
      <c r="AC403" s="493">
        <f>IF( $F403=0,0,((($F403/$E403)*'CRONOGRAMA ACTIVIDADES'!Z$140)*($G403/$F403)))</f>
        <v>0</v>
      </c>
      <c r="AD403" s="493">
        <f>IF( $F403=0,0,((($F403/$E403)*'CRONOGRAMA ACTIVIDADES'!AA$140)*($G403/$F403)))</f>
        <v>0</v>
      </c>
      <c r="AE403" s="493">
        <f>IF( $F403=0,0,((($F403/$E403)*'CRONOGRAMA ACTIVIDADES'!AB$140)*($G403/$F403)))</f>
        <v>0</v>
      </c>
      <c r="AF403" s="493">
        <f>IF( $F403=0,0,((($F403/$E403)*'CRONOGRAMA ACTIVIDADES'!AC$140)*($G403/$F403)))</f>
        <v>0</v>
      </c>
      <c r="AG403" s="350">
        <f t="shared" si="104"/>
        <v>0</v>
      </c>
      <c r="AH403" s="494">
        <f>IF( $F403=0,0,((($F403/$E403)*'CRONOGRAMA ACTIVIDADES'!AD$140)*($G403/$F403)))</f>
        <v>0</v>
      </c>
      <c r="AI403" s="493">
        <f>IF( $F403=0,0,((($F403/$E403)*'CRONOGRAMA ACTIVIDADES'!AE$140)*($G403/$F403)))</f>
        <v>0</v>
      </c>
      <c r="AJ403" s="493">
        <f>IF( $F403=0,0,((($F403/$E403)*'CRONOGRAMA ACTIVIDADES'!AF$140)*($G403/$F403)))</f>
        <v>0</v>
      </c>
      <c r="AK403" s="493">
        <f>IF( $F403=0,0,((($F403/$E403)*'CRONOGRAMA ACTIVIDADES'!AG$140)*($G403/$F403)))</f>
        <v>0</v>
      </c>
      <c r="AL403" s="493">
        <f>IF( $F403=0,0,((($F403/$E403)*'CRONOGRAMA ACTIVIDADES'!AH$140)*($G403/$F403)))</f>
        <v>0</v>
      </c>
      <c r="AM403" s="493">
        <f>IF( $F403=0,0,((($F403/$E403)*'CRONOGRAMA ACTIVIDADES'!AI$140)*($G403/$F403)))</f>
        <v>0</v>
      </c>
      <c r="AN403" s="493">
        <f>IF( $F403=0,0,((($F403/$E403)*'CRONOGRAMA ACTIVIDADES'!AJ$140)*($G403/$F403)))</f>
        <v>0</v>
      </c>
      <c r="AO403" s="493">
        <f>IF( $F403=0,0,((($F403/$E403)*'CRONOGRAMA ACTIVIDADES'!AK$140)*($G403/$F403)))</f>
        <v>0</v>
      </c>
      <c r="AP403" s="493">
        <f>IF( $F403=0,0,((($F403/$E403)*'CRONOGRAMA ACTIVIDADES'!AL$140)*($G403/$F403)))</f>
        <v>0</v>
      </c>
      <c r="AQ403" s="493">
        <f>IF( $F403=0,0,((($F403/$E403)*'CRONOGRAMA ACTIVIDADES'!AM$140)*($G403/$F403)))</f>
        <v>0</v>
      </c>
      <c r="AR403" s="493">
        <f>IF( $F403=0,0,((($F403/$E403)*'CRONOGRAMA ACTIVIDADES'!AN$140)*($G403/$F403)))</f>
        <v>0</v>
      </c>
      <c r="AS403" s="493">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467">
        <f>'FORMATO COSTEO C6'!E34</f>
        <v>0</v>
      </c>
      <c r="F404" s="493">
        <f>'FORMATO COSTEO C6'!G34</f>
        <v>0</v>
      </c>
      <c r="G404" s="433">
        <f>'FORMATO COSTEO C6'!L34</f>
        <v>0</v>
      </c>
      <c r="H404" s="494">
        <f>IF( $F404=0,0,((($F404/$E404)*'CRONOGRAMA ACTIVIDADES'!F$141)*($G404/$F404)))</f>
        <v>0</v>
      </c>
      <c r="I404" s="493">
        <f>IF( $F404=0,0,((($F404/$E404)*'CRONOGRAMA ACTIVIDADES'!G$141)*($G404/$F404)))</f>
        <v>0</v>
      </c>
      <c r="J404" s="493">
        <f>IF( $F404=0,0,((($F404/$E404)*'CRONOGRAMA ACTIVIDADES'!H$141)*($G404/$F404)))</f>
        <v>0</v>
      </c>
      <c r="K404" s="493">
        <f>IF( $F404=0,0,((($F404/$E404)*'CRONOGRAMA ACTIVIDADES'!I$141)*($G404/$F404)))</f>
        <v>0</v>
      </c>
      <c r="L404" s="493">
        <f>IF( $F404=0,0,((($F404/$E404)*'CRONOGRAMA ACTIVIDADES'!J$141)*($G404/$F404)))</f>
        <v>0</v>
      </c>
      <c r="M404" s="493">
        <f>IF( $F404=0,0,((($F404/$E404)*'CRONOGRAMA ACTIVIDADES'!K$141)*($G404/$F404)))</f>
        <v>0</v>
      </c>
      <c r="N404" s="493">
        <f>IF( $F404=0,0,((($F404/$E404)*'CRONOGRAMA ACTIVIDADES'!L$141)*($G404/$F404)))</f>
        <v>0</v>
      </c>
      <c r="O404" s="493">
        <f>IF( $F404=0,0,((($F404/$E404)*'CRONOGRAMA ACTIVIDADES'!M$141)*($G404/$F404)))</f>
        <v>0</v>
      </c>
      <c r="P404" s="493">
        <f>IF( $F404=0,0,((($F404/$E404)*'CRONOGRAMA ACTIVIDADES'!N$141)*($G404/$F404)))</f>
        <v>0</v>
      </c>
      <c r="Q404" s="493">
        <f>IF( $F404=0,0,((($F404/$E404)*'CRONOGRAMA ACTIVIDADES'!O$141)*($G404/$F404)))</f>
        <v>0</v>
      </c>
      <c r="R404" s="493">
        <f>IF( $F404=0,0,((($F404/$E404)*'CRONOGRAMA ACTIVIDADES'!P$141)*($G404/$F404)))</f>
        <v>0</v>
      </c>
      <c r="S404" s="493">
        <f>IF( $F404=0,0,((($F404/$E404)*'CRONOGRAMA ACTIVIDADES'!Q$141)*($G404/$F404)))</f>
        <v>0</v>
      </c>
      <c r="T404" s="352">
        <f t="shared" si="103"/>
        <v>0</v>
      </c>
      <c r="U404" s="495">
        <f>IF( $F404=0,0,((($F404/$E404)*'CRONOGRAMA ACTIVIDADES'!R$141)*($G404/$F404)))</f>
        <v>0</v>
      </c>
      <c r="V404" s="493">
        <f>IF( $F404=0,0,((($F404/$E404)*'CRONOGRAMA ACTIVIDADES'!S$141)*($G404/$F404)))</f>
        <v>0</v>
      </c>
      <c r="W404" s="493">
        <f>IF( $F404=0,0,((($F404/$E404)*'CRONOGRAMA ACTIVIDADES'!T$141)*($G404/$F404)))</f>
        <v>0</v>
      </c>
      <c r="X404" s="493">
        <f>IF( $F404=0,0,((($F404/$E404)*'CRONOGRAMA ACTIVIDADES'!U$141)*($G404/$F404)))</f>
        <v>0</v>
      </c>
      <c r="Y404" s="493">
        <f>IF( $F404=0,0,((($F404/$E404)*'CRONOGRAMA ACTIVIDADES'!V$141)*($G404/$F404)))</f>
        <v>0</v>
      </c>
      <c r="Z404" s="493">
        <f>IF( $F404=0,0,((($F404/$E404)*'CRONOGRAMA ACTIVIDADES'!W$141)*($G404/$F404)))</f>
        <v>0</v>
      </c>
      <c r="AA404" s="493">
        <f>IF( $F404=0,0,((($F404/$E404)*'CRONOGRAMA ACTIVIDADES'!X$141)*($G404/$F404)))</f>
        <v>0</v>
      </c>
      <c r="AB404" s="493">
        <f>IF( $F404=0,0,((($F404/$E404)*'CRONOGRAMA ACTIVIDADES'!Y$141)*($G404/$F404)))</f>
        <v>0</v>
      </c>
      <c r="AC404" s="493">
        <f>IF( $F404=0,0,((($F404/$E404)*'CRONOGRAMA ACTIVIDADES'!Z$141)*($G404/$F404)))</f>
        <v>0</v>
      </c>
      <c r="AD404" s="493">
        <f>IF( $F404=0,0,((($F404/$E404)*'CRONOGRAMA ACTIVIDADES'!AA$141)*($G404/$F404)))</f>
        <v>0</v>
      </c>
      <c r="AE404" s="493">
        <f>IF( $F404=0,0,((($F404/$E404)*'CRONOGRAMA ACTIVIDADES'!AB$141)*($G404/$F404)))</f>
        <v>0</v>
      </c>
      <c r="AF404" s="493">
        <f>IF( $F404=0,0,((($F404/$E404)*'CRONOGRAMA ACTIVIDADES'!AC$141)*($G404/$F404)))</f>
        <v>0</v>
      </c>
      <c r="AG404" s="350">
        <f t="shared" si="104"/>
        <v>0</v>
      </c>
      <c r="AH404" s="494">
        <f>IF( $F404=0,0,((($F404/$E404)*'CRONOGRAMA ACTIVIDADES'!AD$141)*($G404/$F404)))</f>
        <v>0</v>
      </c>
      <c r="AI404" s="493">
        <f>IF( $F404=0,0,((($F404/$E404)*'CRONOGRAMA ACTIVIDADES'!AE$141)*($G404/$F404)))</f>
        <v>0</v>
      </c>
      <c r="AJ404" s="493">
        <f>IF( $F404=0,0,((($F404/$E404)*'CRONOGRAMA ACTIVIDADES'!AF$141)*($G404/$F404)))</f>
        <v>0</v>
      </c>
      <c r="AK404" s="493">
        <f>IF( $F404=0,0,((($F404/$E404)*'CRONOGRAMA ACTIVIDADES'!AG$141)*($G404/$F404)))</f>
        <v>0</v>
      </c>
      <c r="AL404" s="493">
        <f>IF( $F404=0,0,((($F404/$E404)*'CRONOGRAMA ACTIVIDADES'!AH$141)*($G404/$F404)))</f>
        <v>0</v>
      </c>
      <c r="AM404" s="493">
        <f>IF( $F404=0,0,((($F404/$E404)*'CRONOGRAMA ACTIVIDADES'!AI$141)*($G404/$F404)))</f>
        <v>0</v>
      </c>
      <c r="AN404" s="493">
        <f>IF( $F404=0,0,((($F404/$E404)*'CRONOGRAMA ACTIVIDADES'!AJ$141)*($G404/$F404)))</f>
        <v>0</v>
      </c>
      <c r="AO404" s="493">
        <f>IF( $F404=0,0,((($F404/$E404)*'CRONOGRAMA ACTIVIDADES'!AK$141)*($G404/$F404)))</f>
        <v>0</v>
      </c>
      <c r="AP404" s="493">
        <f>IF( $F404=0,0,((($F404/$E404)*'CRONOGRAMA ACTIVIDADES'!AL$141)*($G404/$F404)))</f>
        <v>0</v>
      </c>
      <c r="AQ404" s="493">
        <f>IF( $F404=0,0,((($F404/$E404)*'CRONOGRAMA ACTIVIDADES'!AM$141)*($G404/$F404)))</f>
        <v>0</v>
      </c>
      <c r="AR404" s="493">
        <f>IF( $F404=0,0,((($F404/$E404)*'CRONOGRAMA ACTIVIDADES'!AN$141)*($G404/$F404)))</f>
        <v>0</v>
      </c>
      <c r="AS404" s="493">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467">
        <f>'FORMATO COSTEO C6'!E35</f>
        <v>0</v>
      </c>
      <c r="F405" s="493">
        <f>'FORMATO COSTEO C6'!G35</f>
        <v>0</v>
      </c>
      <c r="G405" s="433">
        <f>'FORMATO COSTEO C6'!L35</f>
        <v>0</v>
      </c>
      <c r="H405" s="494">
        <f>IF( $F405=0,0,((($F405/$E405)*'CRONOGRAMA ACTIVIDADES'!F$142)*($G405/$F405)))</f>
        <v>0</v>
      </c>
      <c r="I405" s="493">
        <f>IF( $F405=0,0,((($F405/$E405)*'CRONOGRAMA ACTIVIDADES'!G$142)*($G405/$F405)))</f>
        <v>0</v>
      </c>
      <c r="J405" s="493">
        <f>IF( $F405=0,0,((($F405/$E405)*'CRONOGRAMA ACTIVIDADES'!H$142)*($G405/$F405)))</f>
        <v>0</v>
      </c>
      <c r="K405" s="493">
        <f>IF( $F405=0,0,((($F405/$E405)*'CRONOGRAMA ACTIVIDADES'!I$142)*($G405/$F405)))</f>
        <v>0</v>
      </c>
      <c r="L405" s="493">
        <f>IF( $F405=0,0,((($F405/$E405)*'CRONOGRAMA ACTIVIDADES'!J$142)*($G405/$F405)))</f>
        <v>0</v>
      </c>
      <c r="M405" s="493">
        <f>IF( $F405=0,0,((($F405/$E405)*'CRONOGRAMA ACTIVIDADES'!K$142)*($G405/$F405)))</f>
        <v>0</v>
      </c>
      <c r="N405" s="493">
        <f>IF( $F405=0,0,((($F405/$E405)*'CRONOGRAMA ACTIVIDADES'!L$142)*($G405/$F405)))</f>
        <v>0</v>
      </c>
      <c r="O405" s="493">
        <f>IF( $F405=0,0,((($F405/$E405)*'CRONOGRAMA ACTIVIDADES'!M$142)*($G405/$F405)))</f>
        <v>0</v>
      </c>
      <c r="P405" s="493">
        <f>IF( $F405=0,0,((($F405/$E405)*'CRONOGRAMA ACTIVIDADES'!N$142)*($G405/$F405)))</f>
        <v>0</v>
      </c>
      <c r="Q405" s="493">
        <f>IF( $F405=0,0,((($F405/$E405)*'CRONOGRAMA ACTIVIDADES'!O$142)*($G405/$F405)))</f>
        <v>0</v>
      </c>
      <c r="R405" s="493">
        <f>IF( $F405=0,0,((($F405/$E405)*'CRONOGRAMA ACTIVIDADES'!P$142)*($G405/$F405)))</f>
        <v>0</v>
      </c>
      <c r="S405" s="493">
        <f>IF( $F405=0,0,((($F405/$E405)*'CRONOGRAMA ACTIVIDADES'!Q$142)*($G405/$F405)))</f>
        <v>0</v>
      </c>
      <c r="T405" s="352">
        <f t="shared" si="103"/>
        <v>0</v>
      </c>
      <c r="U405" s="495">
        <f>IF( $F405=0,0,((($F405/$E405)*'CRONOGRAMA ACTIVIDADES'!R$142)*($G405/$F405)))</f>
        <v>0</v>
      </c>
      <c r="V405" s="493">
        <f>IF( $F405=0,0,((($F405/$E405)*'CRONOGRAMA ACTIVIDADES'!S$142)*($G405/$F405)))</f>
        <v>0</v>
      </c>
      <c r="W405" s="493">
        <f>IF( $F405=0,0,((($F405/$E405)*'CRONOGRAMA ACTIVIDADES'!T$142)*($G405/$F405)))</f>
        <v>0</v>
      </c>
      <c r="X405" s="493">
        <f>IF( $F405=0,0,((($F405/$E405)*'CRONOGRAMA ACTIVIDADES'!U$142)*($G405/$F405)))</f>
        <v>0</v>
      </c>
      <c r="Y405" s="493">
        <f>IF( $F405=0,0,((($F405/$E405)*'CRONOGRAMA ACTIVIDADES'!V$142)*($G405/$F405)))</f>
        <v>0</v>
      </c>
      <c r="Z405" s="493">
        <f>IF( $F405=0,0,((($F405/$E405)*'CRONOGRAMA ACTIVIDADES'!W$142)*($G405/$F405)))</f>
        <v>0</v>
      </c>
      <c r="AA405" s="493">
        <f>IF( $F405=0,0,((($F405/$E405)*'CRONOGRAMA ACTIVIDADES'!X$142)*($G405/$F405)))</f>
        <v>0</v>
      </c>
      <c r="AB405" s="493">
        <f>IF( $F405=0,0,((($F405/$E405)*'CRONOGRAMA ACTIVIDADES'!Y$142)*($G405/$F405)))</f>
        <v>0</v>
      </c>
      <c r="AC405" s="493">
        <f>IF( $F405=0,0,((($F405/$E405)*'CRONOGRAMA ACTIVIDADES'!Z$142)*($G405/$F405)))</f>
        <v>0</v>
      </c>
      <c r="AD405" s="493">
        <f>IF( $F405=0,0,((($F405/$E405)*'CRONOGRAMA ACTIVIDADES'!AA$142)*($G405/$F405)))</f>
        <v>0</v>
      </c>
      <c r="AE405" s="493">
        <f>IF( $F405=0,0,((($F405/$E405)*'CRONOGRAMA ACTIVIDADES'!AB$142)*($G405/$F405)))</f>
        <v>0</v>
      </c>
      <c r="AF405" s="493">
        <f>IF( $F405=0,0,((($F405/$E405)*'CRONOGRAMA ACTIVIDADES'!AC$142)*($G405/$F405)))</f>
        <v>0</v>
      </c>
      <c r="AG405" s="350">
        <f t="shared" si="104"/>
        <v>0</v>
      </c>
      <c r="AH405" s="494">
        <f>IF( $F405=0,0,((($F405/$E405)*'CRONOGRAMA ACTIVIDADES'!AD$142)*($G405/$F405)))</f>
        <v>0</v>
      </c>
      <c r="AI405" s="493">
        <f>IF( $F405=0,0,((($F405/$E405)*'CRONOGRAMA ACTIVIDADES'!AE$142)*($G405/$F405)))</f>
        <v>0</v>
      </c>
      <c r="AJ405" s="493">
        <f>IF( $F405=0,0,((($F405/$E405)*'CRONOGRAMA ACTIVIDADES'!AF$142)*($G405/$F405)))</f>
        <v>0</v>
      </c>
      <c r="AK405" s="493">
        <f>IF( $F405=0,0,((($F405/$E405)*'CRONOGRAMA ACTIVIDADES'!AG$142)*($G405/$F405)))</f>
        <v>0</v>
      </c>
      <c r="AL405" s="493">
        <f>IF( $F405=0,0,((($F405/$E405)*'CRONOGRAMA ACTIVIDADES'!AH$142)*($G405/$F405)))</f>
        <v>0</v>
      </c>
      <c r="AM405" s="493">
        <f>IF( $F405=0,0,((($F405/$E405)*'CRONOGRAMA ACTIVIDADES'!AI$142)*($G405/$F405)))</f>
        <v>0</v>
      </c>
      <c r="AN405" s="493">
        <f>IF( $F405=0,0,((($F405/$E405)*'CRONOGRAMA ACTIVIDADES'!AJ$142)*($G405/$F405)))</f>
        <v>0</v>
      </c>
      <c r="AO405" s="493">
        <f>IF( $F405=0,0,((($F405/$E405)*'CRONOGRAMA ACTIVIDADES'!AK$142)*($G405/$F405)))</f>
        <v>0</v>
      </c>
      <c r="AP405" s="493">
        <f>IF( $F405=0,0,((($F405/$E405)*'CRONOGRAMA ACTIVIDADES'!AL$142)*($G405/$F405)))</f>
        <v>0</v>
      </c>
      <c r="AQ405" s="493">
        <f>IF( $F405=0,0,((($F405/$E405)*'CRONOGRAMA ACTIVIDADES'!AM$142)*($G405/$F405)))</f>
        <v>0</v>
      </c>
      <c r="AR405" s="493">
        <f>IF( $F405=0,0,((($F405/$E405)*'CRONOGRAMA ACTIVIDADES'!AN$142)*($G405/$F405)))</f>
        <v>0</v>
      </c>
      <c r="AS405" s="493">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467">
        <f>'FORMATO COSTEO C6'!E36</f>
        <v>0</v>
      </c>
      <c r="F406" s="493">
        <f>'FORMATO COSTEO C6'!G36</f>
        <v>0</v>
      </c>
      <c r="G406" s="433">
        <f>'FORMATO COSTEO C6'!L36</f>
        <v>0</v>
      </c>
      <c r="H406" s="494">
        <f>IF( $F406=0,0,((($F406/$E406)*'CRONOGRAMA ACTIVIDADES'!F$143)*($G406/$F406)))</f>
        <v>0</v>
      </c>
      <c r="I406" s="493">
        <f>IF( $F406=0,0,((($F406/$E406)*'CRONOGRAMA ACTIVIDADES'!G$143)*($G406/$F406)))</f>
        <v>0</v>
      </c>
      <c r="J406" s="493">
        <f>IF( $F406=0,0,((($F406/$E406)*'CRONOGRAMA ACTIVIDADES'!H$143)*($G406/$F406)))</f>
        <v>0</v>
      </c>
      <c r="K406" s="493">
        <f>IF( $F406=0,0,((($F406/$E406)*'CRONOGRAMA ACTIVIDADES'!I$143)*($G406/$F406)))</f>
        <v>0</v>
      </c>
      <c r="L406" s="493">
        <f>IF( $F406=0,0,((($F406/$E406)*'CRONOGRAMA ACTIVIDADES'!J$143)*($G406/$F406)))</f>
        <v>0</v>
      </c>
      <c r="M406" s="493">
        <f>IF( $F406=0,0,((($F406/$E406)*'CRONOGRAMA ACTIVIDADES'!K$143)*($G406/$F406)))</f>
        <v>0</v>
      </c>
      <c r="N406" s="493">
        <f>IF( $F406=0,0,((($F406/$E406)*'CRONOGRAMA ACTIVIDADES'!L$143)*($G406/$F406)))</f>
        <v>0</v>
      </c>
      <c r="O406" s="493">
        <f>IF( $F406=0,0,((($F406/$E406)*'CRONOGRAMA ACTIVIDADES'!M$143)*($G406/$F406)))</f>
        <v>0</v>
      </c>
      <c r="P406" s="493">
        <f>IF( $F406=0,0,((($F406/$E406)*'CRONOGRAMA ACTIVIDADES'!N$143)*($G406/$F406)))</f>
        <v>0</v>
      </c>
      <c r="Q406" s="493">
        <f>IF( $F406=0,0,((($F406/$E406)*'CRONOGRAMA ACTIVIDADES'!O$143)*($G406/$F406)))</f>
        <v>0</v>
      </c>
      <c r="R406" s="493">
        <f>IF( $F406=0,0,((($F406/$E406)*'CRONOGRAMA ACTIVIDADES'!P$143)*($G406/$F406)))</f>
        <v>0</v>
      </c>
      <c r="S406" s="493">
        <f>IF( $F406=0,0,((($F406/$E406)*'CRONOGRAMA ACTIVIDADES'!Q$143)*($G406/$F406)))</f>
        <v>0</v>
      </c>
      <c r="T406" s="352">
        <f t="shared" si="103"/>
        <v>0</v>
      </c>
      <c r="U406" s="495">
        <f>IF( $F406=0,0,((($F406/$E406)*'CRONOGRAMA ACTIVIDADES'!R$143)*($G406/$F406)))</f>
        <v>0</v>
      </c>
      <c r="V406" s="493">
        <f>IF( $F406=0,0,((($F406/$E406)*'CRONOGRAMA ACTIVIDADES'!S$143)*($G406/$F406)))</f>
        <v>0</v>
      </c>
      <c r="W406" s="493">
        <f>IF( $F406=0,0,((($F406/$E406)*'CRONOGRAMA ACTIVIDADES'!T$143)*($G406/$F406)))</f>
        <v>0</v>
      </c>
      <c r="X406" s="493">
        <f>IF( $F406=0,0,((($F406/$E406)*'CRONOGRAMA ACTIVIDADES'!U$143)*($G406/$F406)))</f>
        <v>0</v>
      </c>
      <c r="Y406" s="493">
        <f>IF( $F406=0,0,((($F406/$E406)*'CRONOGRAMA ACTIVIDADES'!V$143)*($G406/$F406)))</f>
        <v>0</v>
      </c>
      <c r="Z406" s="493">
        <f>IF( $F406=0,0,((($F406/$E406)*'CRONOGRAMA ACTIVIDADES'!W$143)*($G406/$F406)))</f>
        <v>0</v>
      </c>
      <c r="AA406" s="493">
        <f>IF( $F406=0,0,((($F406/$E406)*'CRONOGRAMA ACTIVIDADES'!X$143)*($G406/$F406)))</f>
        <v>0</v>
      </c>
      <c r="AB406" s="493">
        <f>IF( $F406=0,0,((($F406/$E406)*'CRONOGRAMA ACTIVIDADES'!Y$143)*($G406/$F406)))</f>
        <v>0</v>
      </c>
      <c r="AC406" s="493">
        <f>IF( $F406=0,0,((($F406/$E406)*'CRONOGRAMA ACTIVIDADES'!Z$143)*($G406/$F406)))</f>
        <v>0</v>
      </c>
      <c r="AD406" s="493">
        <f>IF( $F406=0,0,((($F406/$E406)*'CRONOGRAMA ACTIVIDADES'!AA$143)*($G406/$F406)))</f>
        <v>0</v>
      </c>
      <c r="AE406" s="493">
        <f>IF( $F406=0,0,((($F406/$E406)*'CRONOGRAMA ACTIVIDADES'!AB$143)*($G406/$F406)))</f>
        <v>0</v>
      </c>
      <c r="AF406" s="493">
        <f>IF( $F406=0,0,((($F406/$E406)*'CRONOGRAMA ACTIVIDADES'!AC$143)*($G406/$F406)))</f>
        <v>0</v>
      </c>
      <c r="AG406" s="350">
        <f t="shared" si="104"/>
        <v>0</v>
      </c>
      <c r="AH406" s="494">
        <f>IF( $F406=0,0,((($F406/$E406)*'CRONOGRAMA ACTIVIDADES'!AD$143)*($G406/$F406)))</f>
        <v>0</v>
      </c>
      <c r="AI406" s="493">
        <f>IF( $F406=0,0,((($F406/$E406)*'CRONOGRAMA ACTIVIDADES'!AE$143)*($G406/$F406)))</f>
        <v>0</v>
      </c>
      <c r="AJ406" s="493">
        <f>IF( $F406=0,0,((($F406/$E406)*'CRONOGRAMA ACTIVIDADES'!AF$143)*($G406/$F406)))</f>
        <v>0</v>
      </c>
      <c r="AK406" s="493">
        <f>IF( $F406=0,0,((($F406/$E406)*'CRONOGRAMA ACTIVIDADES'!AG$143)*($G406/$F406)))</f>
        <v>0</v>
      </c>
      <c r="AL406" s="493">
        <f>IF( $F406=0,0,((($F406/$E406)*'CRONOGRAMA ACTIVIDADES'!AH$143)*($G406/$F406)))</f>
        <v>0</v>
      </c>
      <c r="AM406" s="493">
        <f>IF( $F406=0,0,((($F406/$E406)*'CRONOGRAMA ACTIVIDADES'!AI$143)*($G406/$F406)))</f>
        <v>0</v>
      </c>
      <c r="AN406" s="493">
        <f>IF( $F406=0,0,((($F406/$E406)*'CRONOGRAMA ACTIVIDADES'!AJ$143)*($G406/$F406)))</f>
        <v>0</v>
      </c>
      <c r="AO406" s="493">
        <f>IF( $F406=0,0,((($F406/$E406)*'CRONOGRAMA ACTIVIDADES'!AK$143)*($G406/$F406)))</f>
        <v>0</v>
      </c>
      <c r="AP406" s="493">
        <f>IF( $F406=0,0,((($F406/$E406)*'CRONOGRAMA ACTIVIDADES'!AL$143)*($G406/$F406)))</f>
        <v>0</v>
      </c>
      <c r="AQ406" s="493">
        <f>IF( $F406=0,0,((($F406/$E406)*'CRONOGRAMA ACTIVIDADES'!AM$143)*($G406/$F406)))</f>
        <v>0</v>
      </c>
      <c r="AR406" s="493">
        <f>IF( $F406=0,0,((($F406/$E406)*'CRONOGRAMA ACTIVIDADES'!AN$143)*($G406/$F406)))</f>
        <v>0</v>
      </c>
      <c r="AS406" s="493">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467">
        <f>'FORMATO COSTEO C6'!E37</f>
        <v>0</v>
      </c>
      <c r="F407" s="493">
        <f>'FORMATO COSTEO C6'!G37</f>
        <v>0</v>
      </c>
      <c r="G407" s="433">
        <f>'FORMATO COSTEO C6'!L37</f>
        <v>0</v>
      </c>
      <c r="H407" s="494">
        <f>IF( $F407=0,0,((($F407/$E407)*'CRONOGRAMA ACTIVIDADES'!F$144)*($G407/$F407)))</f>
        <v>0</v>
      </c>
      <c r="I407" s="493">
        <f>IF( $F407=0,0,((($F407/$E407)*'CRONOGRAMA ACTIVIDADES'!G$144)*($G407/$F407)))</f>
        <v>0</v>
      </c>
      <c r="J407" s="493">
        <f>IF( $F407=0,0,((($F407/$E407)*'CRONOGRAMA ACTIVIDADES'!H$144)*($G407/$F407)))</f>
        <v>0</v>
      </c>
      <c r="K407" s="493">
        <f>IF( $F407=0,0,((($F407/$E407)*'CRONOGRAMA ACTIVIDADES'!I$144)*($G407/$F407)))</f>
        <v>0</v>
      </c>
      <c r="L407" s="493">
        <f>IF( $F407=0,0,((($F407/$E407)*'CRONOGRAMA ACTIVIDADES'!J$144)*($G407/$F407)))</f>
        <v>0</v>
      </c>
      <c r="M407" s="493">
        <f>IF( $F407=0,0,((($F407/$E407)*'CRONOGRAMA ACTIVIDADES'!K$144)*($G407/$F407)))</f>
        <v>0</v>
      </c>
      <c r="N407" s="493">
        <f>IF( $F407=0,0,((($F407/$E407)*'CRONOGRAMA ACTIVIDADES'!L$144)*($G407/$F407)))</f>
        <v>0</v>
      </c>
      <c r="O407" s="493">
        <f>IF( $F407=0,0,((($F407/$E407)*'CRONOGRAMA ACTIVIDADES'!M$144)*($G407/$F407)))</f>
        <v>0</v>
      </c>
      <c r="P407" s="493">
        <f>IF( $F407=0,0,((($F407/$E407)*'CRONOGRAMA ACTIVIDADES'!N$144)*($G407/$F407)))</f>
        <v>0</v>
      </c>
      <c r="Q407" s="493">
        <f>IF( $F407=0,0,((($F407/$E407)*'CRONOGRAMA ACTIVIDADES'!O$144)*($G407/$F407)))</f>
        <v>0</v>
      </c>
      <c r="R407" s="493">
        <f>IF( $F407=0,0,((($F407/$E407)*'CRONOGRAMA ACTIVIDADES'!P$144)*($G407/$F407)))</f>
        <v>0</v>
      </c>
      <c r="S407" s="493">
        <f>IF( $F407=0,0,((($F407/$E407)*'CRONOGRAMA ACTIVIDADES'!Q$144)*($G407/$F407)))</f>
        <v>0</v>
      </c>
      <c r="T407" s="352">
        <f t="shared" si="103"/>
        <v>0</v>
      </c>
      <c r="U407" s="495">
        <f>IF( $F407=0,0,((($F407/$E407)*'CRONOGRAMA ACTIVIDADES'!R$144)*($G407/$F407)))</f>
        <v>0</v>
      </c>
      <c r="V407" s="493">
        <f>IF( $F407=0,0,((($F407/$E407)*'CRONOGRAMA ACTIVIDADES'!S$144)*($G407/$F407)))</f>
        <v>0</v>
      </c>
      <c r="W407" s="493">
        <f>IF( $F407=0,0,((($F407/$E407)*'CRONOGRAMA ACTIVIDADES'!T$144)*($G407/$F407)))</f>
        <v>0</v>
      </c>
      <c r="X407" s="493">
        <f>IF( $F407=0,0,((($F407/$E407)*'CRONOGRAMA ACTIVIDADES'!U$144)*($G407/$F407)))</f>
        <v>0</v>
      </c>
      <c r="Y407" s="493">
        <f>IF( $F407=0,0,((($F407/$E407)*'CRONOGRAMA ACTIVIDADES'!V$144)*($G407/$F407)))</f>
        <v>0</v>
      </c>
      <c r="Z407" s="493">
        <f>IF( $F407=0,0,((($F407/$E407)*'CRONOGRAMA ACTIVIDADES'!W$144)*($G407/$F407)))</f>
        <v>0</v>
      </c>
      <c r="AA407" s="493">
        <f>IF( $F407=0,0,((($F407/$E407)*'CRONOGRAMA ACTIVIDADES'!X$144)*($G407/$F407)))</f>
        <v>0</v>
      </c>
      <c r="AB407" s="493">
        <f>IF( $F407=0,0,((($F407/$E407)*'CRONOGRAMA ACTIVIDADES'!Y$144)*($G407/$F407)))</f>
        <v>0</v>
      </c>
      <c r="AC407" s="493">
        <f>IF( $F407=0,0,((($F407/$E407)*'CRONOGRAMA ACTIVIDADES'!Z$144)*($G407/$F407)))</f>
        <v>0</v>
      </c>
      <c r="AD407" s="493">
        <f>IF( $F407=0,0,((($F407/$E407)*'CRONOGRAMA ACTIVIDADES'!AA$144)*($G407/$F407)))</f>
        <v>0</v>
      </c>
      <c r="AE407" s="493">
        <f>IF( $F407=0,0,((($F407/$E407)*'CRONOGRAMA ACTIVIDADES'!AB$144)*($G407/$F407)))</f>
        <v>0</v>
      </c>
      <c r="AF407" s="493">
        <f>IF( $F407=0,0,((($F407/$E407)*'CRONOGRAMA ACTIVIDADES'!AC$144)*($G407/$F407)))</f>
        <v>0</v>
      </c>
      <c r="AG407" s="350">
        <f t="shared" si="104"/>
        <v>0</v>
      </c>
      <c r="AH407" s="494">
        <f>IF( $F407=0,0,((($F407/$E407)*'CRONOGRAMA ACTIVIDADES'!AD$144)*($G407/$F407)))</f>
        <v>0</v>
      </c>
      <c r="AI407" s="493">
        <f>IF( $F407=0,0,((($F407/$E407)*'CRONOGRAMA ACTIVIDADES'!AE$144)*($G407/$F407)))</f>
        <v>0</v>
      </c>
      <c r="AJ407" s="493">
        <f>IF( $F407=0,0,((($F407/$E407)*'CRONOGRAMA ACTIVIDADES'!AF$144)*($G407/$F407)))</f>
        <v>0</v>
      </c>
      <c r="AK407" s="493">
        <f>IF( $F407=0,0,((($F407/$E407)*'CRONOGRAMA ACTIVIDADES'!AG$144)*($G407/$F407)))</f>
        <v>0</v>
      </c>
      <c r="AL407" s="493">
        <f>IF( $F407=0,0,((($F407/$E407)*'CRONOGRAMA ACTIVIDADES'!AH$144)*($G407/$F407)))</f>
        <v>0</v>
      </c>
      <c r="AM407" s="493">
        <f>IF( $F407=0,0,((($F407/$E407)*'CRONOGRAMA ACTIVIDADES'!AI$144)*($G407/$F407)))</f>
        <v>0</v>
      </c>
      <c r="AN407" s="493">
        <f>IF( $F407=0,0,((($F407/$E407)*'CRONOGRAMA ACTIVIDADES'!AJ$144)*($G407/$F407)))</f>
        <v>0</v>
      </c>
      <c r="AO407" s="493">
        <f>IF( $F407=0,0,((($F407/$E407)*'CRONOGRAMA ACTIVIDADES'!AK$144)*($G407/$F407)))</f>
        <v>0</v>
      </c>
      <c r="AP407" s="493">
        <f>IF( $F407=0,0,((($F407/$E407)*'CRONOGRAMA ACTIVIDADES'!AL$144)*($G407/$F407)))</f>
        <v>0</v>
      </c>
      <c r="AQ407" s="493">
        <f>IF( $F407=0,0,((($F407/$E407)*'CRONOGRAMA ACTIVIDADES'!AM$144)*($G407/$F407)))</f>
        <v>0</v>
      </c>
      <c r="AR407" s="493">
        <f>IF( $F407=0,0,((($F407/$E407)*'CRONOGRAMA ACTIVIDADES'!AN$144)*($G407/$F407)))</f>
        <v>0</v>
      </c>
      <c r="AS407" s="493">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467">
        <f>'FORMATO COSTEO C6'!E38</f>
        <v>0</v>
      </c>
      <c r="F408" s="493">
        <f>'FORMATO COSTEO C6'!G38</f>
        <v>0</v>
      </c>
      <c r="G408" s="433">
        <f>'FORMATO COSTEO C6'!L38</f>
        <v>0</v>
      </c>
      <c r="H408" s="494">
        <f>IF( $F408=0,0,((($F408/$E408)*'CRONOGRAMA ACTIVIDADES'!F$145)*($G408/$F408)))</f>
        <v>0</v>
      </c>
      <c r="I408" s="493">
        <f>IF( $F408=0,0,((($F408/$E408)*'CRONOGRAMA ACTIVIDADES'!G$145)*($G408/$F408)))</f>
        <v>0</v>
      </c>
      <c r="J408" s="493">
        <f>IF( $F408=0,0,((($F408/$E408)*'CRONOGRAMA ACTIVIDADES'!H$145)*($G408/$F408)))</f>
        <v>0</v>
      </c>
      <c r="K408" s="493">
        <f>IF( $F408=0,0,((($F408/$E408)*'CRONOGRAMA ACTIVIDADES'!I$145)*($G408/$F408)))</f>
        <v>0</v>
      </c>
      <c r="L408" s="493">
        <f>IF( $F408=0,0,((($F408/$E408)*'CRONOGRAMA ACTIVIDADES'!J$145)*($G408/$F408)))</f>
        <v>0</v>
      </c>
      <c r="M408" s="493">
        <f>IF( $F408=0,0,((($F408/$E408)*'CRONOGRAMA ACTIVIDADES'!K$145)*($G408/$F408)))</f>
        <v>0</v>
      </c>
      <c r="N408" s="493">
        <f>IF( $F408=0,0,((($F408/$E408)*'CRONOGRAMA ACTIVIDADES'!L$145)*($G408/$F408)))</f>
        <v>0</v>
      </c>
      <c r="O408" s="493">
        <f>IF( $F408=0,0,((($F408/$E408)*'CRONOGRAMA ACTIVIDADES'!M$145)*($G408/$F408)))</f>
        <v>0</v>
      </c>
      <c r="P408" s="493">
        <f>IF( $F408=0,0,((($F408/$E408)*'CRONOGRAMA ACTIVIDADES'!N$145)*($G408/$F408)))</f>
        <v>0</v>
      </c>
      <c r="Q408" s="493">
        <f>IF( $F408=0,0,((($F408/$E408)*'CRONOGRAMA ACTIVIDADES'!O$145)*($G408/$F408)))</f>
        <v>0</v>
      </c>
      <c r="R408" s="493">
        <f>IF( $F408=0,0,((($F408/$E408)*'CRONOGRAMA ACTIVIDADES'!P$145)*($G408/$F408)))</f>
        <v>0</v>
      </c>
      <c r="S408" s="493">
        <f>IF( $F408=0,0,((($F408/$E408)*'CRONOGRAMA ACTIVIDADES'!Q$145)*($G408/$F408)))</f>
        <v>0</v>
      </c>
      <c r="T408" s="352">
        <f t="shared" si="103"/>
        <v>0</v>
      </c>
      <c r="U408" s="495">
        <f>IF( $F408=0,0,((($F408/$E408)*'CRONOGRAMA ACTIVIDADES'!R$145)*($G408/$F408)))</f>
        <v>0</v>
      </c>
      <c r="V408" s="493">
        <f>IF( $F408=0,0,((($F408/$E408)*'CRONOGRAMA ACTIVIDADES'!S$145)*($G408/$F408)))</f>
        <v>0</v>
      </c>
      <c r="W408" s="493">
        <f>IF( $F408=0,0,((($F408/$E408)*'CRONOGRAMA ACTIVIDADES'!T$145)*($G408/$F408)))</f>
        <v>0</v>
      </c>
      <c r="X408" s="493">
        <f>IF( $F408=0,0,((($F408/$E408)*'CRONOGRAMA ACTIVIDADES'!U$145)*($G408/$F408)))</f>
        <v>0</v>
      </c>
      <c r="Y408" s="493">
        <f>IF( $F408=0,0,((($F408/$E408)*'CRONOGRAMA ACTIVIDADES'!V$145)*($G408/$F408)))</f>
        <v>0</v>
      </c>
      <c r="Z408" s="493">
        <f>IF( $F408=0,0,((($F408/$E408)*'CRONOGRAMA ACTIVIDADES'!W$145)*($G408/$F408)))</f>
        <v>0</v>
      </c>
      <c r="AA408" s="493">
        <f>IF( $F408=0,0,((($F408/$E408)*'CRONOGRAMA ACTIVIDADES'!X$145)*($G408/$F408)))</f>
        <v>0</v>
      </c>
      <c r="AB408" s="493">
        <f>IF( $F408=0,0,((($F408/$E408)*'CRONOGRAMA ACTIVIDADES'!Y$145)*($G408/$F408)))</f>
        <v>0</v>
      </c>
      <c r="AC408" s="493">
        <f>IF( $F408=0,0,((($F408/$E408)*'CRONOGRAMA ACTIVIDADES'!Z$145)*($G408/$F408)))</f>
        <v>0</v>
      </c>
      <c r="AD408" s="493">
        <f>IF( $F408=0,0,((($F408/$E408)*'CRONOGRAMA ACTIVIDADES'!AA$145)*($G408/$F408)))</f>
        <v>0</v>
      </c>
      <c r="AE408" s="493">
        <f>IF( $F408=0,0,((($F408/$E408)*'CRONOGRAMA ACTIVIDADES'!AB$145)*($G408/$F408)))</f>
        <v>0</v>
      </c>
      <c r="AF408" s="493">
        <f>IF( $F408=0,0,((($F408/$E408)*'CRONOGRAMA ACTIVIDADES'!AC$145)*($G408/$F408)))</f>
        <v>0</v>
      </c>
      <c r="AG408" s="350">
        <f t="shared" si="104"/>
        <v>0</v>
      </c>
      <c r="AH408" s="494">
        <f>IF( $F408=0,0,((($F408/$E408)*'CRONOGRAMA ACTIVIDADES'!AD$145)*($G408/$F408)))</f>
        <v>0</v>
      </c>
      <c r="AI408" s="493">
        <f>IF( $F408=0,0,((($F408/$E408)*'CRONOGRAMA ACTIVIDADES'!AE$145)*($G408/$F408)))</f>
        <v>0</v>
      </c>
      <c r="AJ408" s="493">
        <f>IF( $F408=0,0,((($F408/$E408)*'CRONOGRAMA ACTIVIDADES'!AF$145)*($G408/$F408)))</f>
        <v>0</v>
      </c>
      <c r="AK408" s="493">
        <f>IF( $F408=0,0,((($F408/$E408)*'CRONOGRAMA ACTIVIDADES'!AG$145)*($G408/$F408)))</f>
        <v>0</v>
      </c>
      <c r="AL408" s="493">
        <f>IF( $F408=0,0,((($F408/$E408)*'CRONOGRAMA ACTIVIDADES'!AH$145)*($G408/$F408)))</f>
        <v>0</v>
      </c>
      <c r="AM408" s="493">
        <f>IF( $F408=0,0,((($F408/$E408)*'CRONOGRAMA ACTIVIDADES'!AI$145)*($G408/$F408)))</f>
        <v>0</v>
      </c>
      <c r="AN408" s="493">
        <f>IF( $F408=0,0,((($F408/$E408)*'CRONOGRAMA ACTIVIDADES'!AJ$145)*($G408/$F408)))</f>
        <v>0</v>
      </c>
      <c r="AO408" s="493">
        <f>IF( $F408=0,0,((($F408/$E408)*'CRONOGRAMA ACTIVIDADES'!AK$145)*($G408/$F408)))</f>
        <v>0</v>
      </c>
      <c r="AP408" s="493">
        <f>IF( $F408=0,0,((($F408/$E408)*'CRONOGRAMA ACTIVIDADES'!AL$145)*($G408/$F408)))</f>
        <v>0</v>
      </c>
      <c r="AQ408" s="493">
        <f>IF( $F408=0,0,((($F408/$E408)*'CRONOGRAMA ACTIVIDADES'!AM$145)*($G408/$F408)))</f>
        <v>0</v>
      </c>
      <c r="AR408" s="493">
        <f>IF( $F408=0,0,((($F408/$E408)*'CRONOGRAMA ACTIVIDADES'!AN$145)*($G408/$F408)))</f>
        <v>0</v>
      </c>
      <c r="AS408" s="493">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467">
        <f>'FORMATO COSTEO C6'!E39</f>
        <v>0</v>
      </c>
      <c r="F409" s="493">
        <f>'FORMATO COSTEO C6'!G39</f>
        <v>0</v>
      </c>
      <c r="G409" s="433">
        <f>'FORMATO COSTEO C6'!L39</f>
        <v>0</v>
      </c>
      <c r="H409" s="494">
        <f>IF( $F409=0,0,((($F409/$E409)*'CRONOGRAMA ACTIVIDADES'!F$146)*($G409/$F409)))</f>
        <v>0</v>
      </c>
      <c r="I409" s="493">
        <f>IF( $F409=0,0,((($F409/$E409)*'CRONOGRAMA ACTIVIDADES'!G$146)*($G409/$F409)))</f>
        <v>0</v>
      </c>
      <c r="J409" s="493">
        <f>IF( $F409=0,0,((($F409/$E409)*'CRONOGRAMA ACTIVIDADES'!H$146)*($G409/$F409)))</f>
        <v>0</v>
      </c>
      <c r="K409" s="493">
        <f>IF( $F409=0,0,((($F409/$E409)*'CRONOGRAMA ACTIVIDADES'!I$146)*($G409/$F409)))</f>
        <v>0</v>
      </c>
      <c r="L409" s="493">
        <f>IF( $F409=0,0,((($F409/$E409)*'CRONOGRAMA ACTIVIDADES'!J$146)*($G409/$F409)))</f>
        <v>0</v>
      </c>
      <c r="M409" s="493">
        <f>IF( $F409=0,0,((($F409/$E409)*'CRONOGRAMA ACTIVIDADES'!K$146)*($G409/$F409)))</f>
        <v>0</v>
      </c>
      <c r="N409" s="493">
        <f>IF( $F409=0,0,((($F409/$E409)*'CRONOGRAMA ACTIVIDADES'!L$146)*($G409/$F409)))</f>
        <v>0</v>
      </c>
      <c r="O409" s="493">
        <f>IF( $F409=0,0,((($F409/$E409)*'CRONOGRAMA ACTIVIDADES'!M$146)*($G409/$F409)))</f>
        <v>0</v>
      </c>
      <c r="P409" s="493">
        <f>IF( $F409=0,0,((($F409/$E409)*'CRONOGRAMA ACTIVIDADES'!N$146)*($G409/$F409)))</f>
        <v>0</v>
      </c>
      <c r="Q409" s="493">
        <f>IF( $F409=0,0,((($F409/$E409)*'CRONOGRAMA ACTIVIDADES'!O$146)*($G409/$F409)))</f>
        <v>0</v>
      </c>
      <c r="R409" s="493">
        <f>IF( $F409=0,0,((($F409/$E409)*'CRONOGRAMA ACTIVIDADES'!P$146)*($G409/$F409)))</f>
        <v>0</v>
      </c>
      <c r="S409" s="493">
        <f>IF( $F409=0,0,((($F409/$E409)*'CRONOGRAMA ACTIVIDADES'!Q$146)*($G409/$F409)))</f>
        <v>0</v>
      </c>
      <c r="T409" s="352">
        <f t="shared" si="103"/>
        <v>0</v>
      </c>
      <c r="U409" s="495">
        <f>IF( $F409=0,0,((($F409/$E409)*'CRONOGRAMA ACTIVIDADES'!R$146)*($G409/$F409)))</f>
        <v>0</v>
      </c>
      <c r="V409" s="493">
        <f>IF( $F409=0,0,((($F409/$E409)*'CRONOGRAMA ACTIVIDADES'!S$146)*($G409/$F409)))</f>
        <v>0</v>
      </c>
      <c r="W409" s="493">
        <f>IF( $F409=0,0,((($F409/$E409)*'CRONOGRAMA ACTIVIDADES'!T$146)*($G409/$F409)))</f>
        <v>0</v>
      </c>
      <c r="X409" s="493">
        <f>IF( $F409=0,0,((($F409/$E409)*'CRONOGRAMA ACTIVIDADES'!U$146)*($G409/$F409)))</f>
        <v>0</v>
      </c>
      <c r="Y409" s="493">
        <f>IF( $F409=0,0,((($F409/$E409)*'CRONOGRAMA ACTIVIDADES'!V$146)*($G409/$F409)))</f>
        <v>0</v>
      </c>
      <c r="Z409" s="493">
        <f>IF( $F409=0,0,((($F409/$E409)*'CRONOGRAMA ACTIVIDADES'!W$146)*($G409/$F409)))</f>
        <v>0</v>
      </c>
      <c r="AA409" s="493">
        <f>IF( $F409=0,0,((($F409/$E409)*'CRONOGRAMA ACTIVIDADES'!X$146)*($G409/$F409)))</f>
        <v>0</v>
      </c>
      <c r="AB409" s="493">
        <f>IF( $F409=0,0,((($F409/$E409)*'CRONOGRAMA ACTIVIDADES'!Y$146)*($G409/$F409)))</f>
        <v>0</v>
      </c>
      <c r="AC409" s="493">
        <f>IF( $F409=0,0,((($F409/$E409)*'CRONOGRAMA ACTIVIDADES'!Z$146)*($G409/$F409)))</f>
        <v>0</v>
      </c>
      <c r="AD409" s="493">
        <f>IF( $F409=0,0,((($F409/$E409)*'CRONOGRAMA ACTIVIDADES'!AA$146)*($G409/$F409)))</f>
        <v>0</v>
      </c>
      <c r="AE409" s="493">
        <f>IF( $F409=0,0,((($F409/$E409)*'CRONOGRAMA ACTIVIDADES'!AB$146)*($G409/$F409)))</f>
        <v>0</v>
      </c>
      <c r="AF409" s="493">
        <f>IF( $F409=0,0,((($F409/$E409)*'CRONOGRAMA ACTIVIDADES'!AC$146)*($G409/$F409)))</f>
        <v>0</v>
      </c>
      <c r="AG409" s="350">
        <f t="shared" si="104"/>
        <v>0</v>
      </c>
      <c r="AH409" s="494">
        <f>IF( $F409=0,0,((($F409/$E409)*'CRONOGRAMA ACTIVIDADES'!AD$146)*($G409/$F409)))</f>
        <v>0</v>
      </c>
      <c r="AI409" s="493">
        <f>IF( $F409=0,0,((($F409/$E409)*'CRONOGRAMA ACTIVIDADES'!AE$146)*($G409/$F409)))</f>
        <v>0</v>
      </c>
      <c r="AJ409" s="493">
        <f>IF( $F409=0,0,((($F409/$E409)*'CRONOGRAMA ACTIVIDADES'!AF$146)*($G409/$F409)))</f>
        <v>0</v>
      </c>
      <c r="AK409" s="493">
        <f>IF( $F409=0,0,((($F409/$E409)*'CRONOGRAMA ACTIVIDADES'!AG$146)*($G409/$F409)))</f>
        <v>0</v>
      </c>
      <c r="AL409" s="493">
        <f>IF( $F409=0,0,((($F409/$E409)*'CRONOGRAMA ACTIVIDADES'!AH$146)*($G409/$F409)))</f>
        <v>0</v>
      </c>
      <c r="AM409" s="493">
        <f>IF( $F409=0,0,((($F409/$E409)*'CRONOGRAMA ACTIVIDADES'!AI$146)*($G409/$F409)))</f>
        <v>0</v>
      </c>
      <c r="AN409" s="493">
        <f>IF( $F409=0,0,((($F409/$E409)*'CRONOGRAMA ACTIVIDADES'!AJ$146)*($G409/$F409)))</f>
        <v>0</v>
      </c>
      <c r="AO409" s="493">
        <f>IF( $F409=0,0,((($F409/$E409)*'CRONOGRAMA ACTIVIDADES'!AK$146)*($G409/$F409)))</f>
        <v>0</v>
      </c>
      <c r="AP409" s="493">
        <f>IF( $F409=0,0,((($F409/$E409)*'CRONOGRAMA ACTIVIDADES'!AL$146)*($G409/$F409)))</f>
        <v>0</v>
      </c>
      <c r="AQ409" s="493">
        <f>IF( $F409=0,0,((($F409/$E409)*'CRONOGRAMA ACTIVIDADES'!AM$146)*($G409/$F409)))</f>
        <v>0</v>
      </c>
      <c r="AR409" s="493">
        <f>IF( $F409=0,0,((($F409/$E409)*'CRONOGRAMA ACTIVIDADES'!AN$146)*($G409/$F409)))</f>
        <v>0</v>
      </c>
      <c r="AS409" s="493">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467">
        <f>'FORMATO COSTEO C6'!E40</f>
        <v>0</v>
      </c>
      <c r="F410" s="493">
        <f>'FORMATO COSTEO C6'!G40</f>
        <v>0</v>
      </c>
      <c r="G410" s="433">
        <f>'FORMATO COSTEO C6'!L40</f>
        <v>0</v>
      </c>
      <c r="H410" s="494">
        <f>IF( $F410=0,0,((($F410/$E410)*'CRONOGRAMA ACTIVIDADES'!F$147)*($G410/$F410)))</f>
        <v>0</v>
      </c>
      <c r="I410" s="493">
        <f>IF( $F410=0,0,((($F410/$E410)*'CRONOGRAMA ACTIVIDADES'!G$147)*($G410/$F410)))</f>
        <v>0</v>
      </c>
      <c r="J410" s="493">
        <f>IF( $F410=0,0,((($F410/$E410)*'CRONOGRAMA ACTIVIDADES'!H$147)*($G410/$F410)))</f>
        <v>0</v>
      </c>
      <c r="K410" s="493">
        <f>IF( $F410=0,0,((($F410/$E410)*'CRONOGRAMA ACTIVIDADES'!I$147)*($G410/$F410)))</f>
        <v>0</v>
      </c>
      <c r="L410" s="493">
        <f>IF( $F410=0,0,((($F410/$E410)*'CRONOGRAMA ACTIVIDADES'!J$147)*($G410/$F410)))</f>
        <v>0</v>
      </c>
      <c r="M410" s="493">
        <f>IF( $F410=0,0,((($F410/$E410)*'CRONOGRAMA ACTIVIDADES'!K$147)*($G410/$F410)))</f>
        <v>0</v>
      </c>
      <c r="N410" s="493">
        <f>IF( $F410=0,0,((($F410/$E410)*'CRONOGRAMA ACTIVIDADES'!L$147)*($G410/$F410)))</f>
        <v>0</v>
      </c>
      <c r="O410" s="493">
        <f>IF( $F410=0,0,((($F410/$E410)*'CRONOGRAMA ACTIVIDADES'!M$147)*($G410/$F410)))</f>
        <v>0</v>
      </c>
      <c r="P410" s="493">
        <f>IF( $F410=0,0,((($F410/$E410)*'CRONOGRAMA ACTIVIDADES'!N$147)*($G410/$F410)))</f>
        <v>0</v>
      </c>
      <c r="Q410" s="493">
        <f>IF( $F410=0,0,((($F410/$E410)*'CRONOGRAMA ACTIVIDADES'!O$147)*($G410/$F410)))</f>
        <v>0</v>
      </c>
      <c r="R410" s="493">
        <f>IF( $F410=0,0,((($F410/$E410)*'CRONOGRAMA ACTIVIDADES'!P$147)*($G410/$F410)))</f>
        <v>0</v>
      </c>
      <c r="S410" s="493">
        <f>IF( $F410=0,0,((($F410/$E410)*'CRONOGRAMA ACTIVIDADES'!Q$147)*($G410/$F410)))</f>
        <v>0</v>
      </c>
      <c r="T410" s="352">
        <f t="shared" si="103"/>
        <v>0</v>
      </c>
      <c r="U410" s="495">
        <f>IF( $F410=0,0,((($F410/$E410)*'CRONOGRAMA ACTIVIDADES'!R$147)*($G410/$F410)))</f>
        <v>0</v>
      </c>
      <c r="V410" s="493">
        <f>IF( $F410=0,0,((($F410/$E410)*'CRONOGRAMA ACTIVIDADES'!S$147)*($G410/$F410)))</f>
        <v>0</v>
      </c>
      <c r="W410" s="493">
        <f>IF( $F410=0,0,((($F410/$E410)*'CRONOGRAMA ACTIVIDADES'!T$147)*($G410/$F410)))</f>
        <v>0</v>
      </c>
      <c r="X410" s="493">
        <f>IF( $F410=0,0,((($F410/$E410)*'CRONOGRAMA ACTIVIDADES'!U$147)*($G410/$F410)))</f>
        <v>0</v>
      </c>
      <c r="Y410" s="493">
        <f>IF( $F410=0,0,((($F410/$E410)*'CRONOGRAMA ACTIVIDADES'!V$147)*($G410/$F410)))</f>
        <v>0</v>
      </c>
      <c r="Z410" s="493">
        <f>IF( $F410=0,0,((($F410/$E410)*'CRONOGRAMA ACTIVIDADES'!W$147)*($G410/$F410)))</f>
        <v>0</v>
      </c>
      <c r="AA410" s="493">
        <f>IF( $F410=0,0,((($F410/$E410)*'CRONOGRAMA ACTIVIDADES'!X$147)*($G410/$F410)))</f>
        <v>0</v>
      </c>
      <c r="AB410" s="493">
        <f>IF( $F410=0,0,((($F410/$E410)*'CRONOGRAMA ACTIVIDADES'!Y$147)*($G410/$F410)))</f>
        <v>0</v>
      </c>
      <c r="AC410" s="493">
        <f>IF( $F410=0,0,((($F410/$E410)*'CRONOGRAMA ACTIVIDADES'!Z$147)*($G410/$F410)))</f>
        <v>0</v>
      </c>
      <c r="AD410" s="493">
        <f>IF( $F410=0,0,((($F410/$E410)*'CRONOGRAMA ACTIVIDADES'!AA$147)*($G410/$F410)))</f>
        <v>0</v>
      </c>
      <c r="AE410" s="493">
        <f>IF( $F410=0,0,((($F410/$E410)*'CRONOGRAMA ACTIVIDADES'!AB$147)*($G410/$F410)))</f>
        <v>0</v>
      </c>
      <c r="AF410" s="493">
        <f>IF( $F410=0,0,((($F410/$E410)*'CRONOGRAMA ACTIVIDADES'!AC$147)*($G410/$F410)))</f>
        <v>0</v>
      </c>
      <c r="AG410" s="350">
        <f t="shared" si="104"/>
        <v>0</v>
      </c>
      <c r="AH410" s="494">
        <f>IF( $F410=0,0,((($F410/$E410)*'CRONOGRAMA ACTIVIDADES'!AD$147)*($G410/$F410)))</f>
        <v>0</v>
      </c>
      <c r="AI410" s="493">
        <f>IF( $F410=0,0,((($F410/$E410)*'CRONOGRAMA ACTIVIDADES'!AE$147)*($G410/$F410)))</f>
        <v>0</v>
      </c>
      <c r="AJ410" s="493">
        <f>IF( $F410=0,0,((($F410/$E410)*'CRONOGRAMA ACTIVIDADES'!AF$147)*($G410/$F410)))</f>
        <v>0</v>
      </c>
      <c r="AK410" s="493">
        <f>IF( $F410=0,0,((($F410/$E410)*'CRONOGRAMA ACTIVIDADES'!AG$147)*($G410/$F410)))</f>
        <v>0</v>
      </c>
      <c r="AL410" s="493">
        <f>IF( $F410=0,0,((($F410/$E410)*'CRONOGRAMA ACTIVIDADES'!AH$147)*($G410/$F410)))</f>
        <v>0</v>
      </c>
      <c r="AM410" s="493">
        <f>IF( $F410=0,0,((($F410/$E410)*'CRONOGRAMA ACTIVIDADES'!AI$147)*($G410/$F410)))</f>
        <v>0</v>
      </c>
      <c r="AN410" s="493">
        <f>IF( $F410=0,0,((($F410/$E410)*'CRONOGRAMA ACTIVIDADES'!AJ$147)*($G410/$F410)))</f>
        <v>0</v>
      </c>
      <c r="AO410" s="493">
        <f>IF( $F410=0,0,((($F410/$E410)*'CRONOGRAMA ACTIVIDADES'!AK$147)*($G410/$F410)))</f>
        <v>0</v>
      </c>
      <c r="AP410" s="493">
        <f>IF( $F410=0,0,((($F410/$E410)*'CRONOGRAMA ACTIVIDADES'!AL$147)*($G410/$F410)))</f>
        <v>0</v>
      </c>
      <c r="AQ410" s="493">
        <f>IF( $F410=0,0,((($F410/$E410)*'CRONOGRAMA ACTIVIDADES'!AM$147)*($G410/$F410)))</f>
        <v>0</v>
      </c>
      <c r="AR410" s="493">
        <f>IF( $F410=0,0,((($F410/$E410)*'CRONOGRAMA ACTIVIDADES'!AN$147)*($G410/$F410)))</f>
        <v>0</v>
      </c>
      <c r="AS410" s="493">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68"/>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383"/>
      <c r="E412" s="477"/>
      <c r="F412" s="385">
        <f>'FORMATO COSTEO C6'!G44</f>
        <v>0</v>
      </c>
      <c r="G412" s="386">
        <f>'FORMATO COSTEO C6'!L44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467">
        <f>'FORMATO COSTEO C6'!E45</f>
        <v>0</v>
      </c>
      <c r="F413" s="493">
        <f>'FORMATO COSTEO C6'!G45</f>
        <v>0</v>
      </c>
      <c r="G413" s="433">
        <f>'FORMATO COSTEO C6'!L45</f>
        <v>0</v>
      </c>
      <c r="H413" s="494">
        <f>IF( $F413=0,0,((($F413/$E413)*'CRONOGRAMA ACTIVIDADES'!F$150)*($G413/$F413)))</f>
        <v>0</v>
      </c>
      <c r="I413" s="493">
        <f>IF( $F413=0,0,((($F413/$E413)*'CRONOGRAMA ACTIVIDADES'!G$150)*($G413/$F413)))</f>
        <v>0</v>
      </c>
      <c r="J413" s="493">
        <f>IF( $F413=0,0,((($F413/$E413)*'CRONOGRAMA ACTIVIDADES'!H$150)*($G413/$F413)))</f>
        <v>0</v>
      </c>
      <c r="K413" s="493">
        <f>IF( $F413=0,0,((($F413/$E413)*'CRONOGRAMA ACTIVIDADES'!I$150)*($G413/$F413)))</f>
        <v>0</v>
      </c>
      <c r="L413" s="493">
        <f>IF( $F413=0,0,((($F413/$E413)*'CRONOGRAMA ACTIVIDADES'!J$150)*($G413/$F413)))</f>
        <v>0</v>
      </c>
      <c r="M413" s="493">
        <f>IF( $F413=0,0,((($F413/$E413)*'CRONOGRAMA ACTIVIDADES'!K$150)*($G413/$F413)))</f>
        <v>0</v>
      </c>
      <c r="N413" s="493">
        <f>IF( $F413=0,0,((($F413/$E413)*'CRONOGRAMA ACTIVIDADES'!L$150)*($G413/$F413)))</f>
        <v>0</v>
      </c>
      <c r="O413" s="493">
        <f>IF( $F413=0,0,((($F413/$E413)*'CRONOGRAMA ACTIVIDADES'!M$150)*($G413/$F413)))</f>
        <v>0</v>
      </c>
      <c r="P413" s="493">
        <f>IF( $F413=0,0,((($F413/$E413)*'CRONOGRAMA ACTIVIDADES'!N$150)*($G413/$F413)))</f>
        <v>0</v>
      </c>
      <c r="Q413" s="493">
        <f>IF( $F413=0,0,((($F413/$E413)*'CRONOGRAMA ACTIVIDADES'!O$150)*($G413/$F413)))</f>
        <v>0</v>
      </c>
      <c r="R413" s="493">
        <f>IF( $F413=0,0,((($F413/$E413)*'CRONOGRAMA ACTIVIDADES'!P$150)*($G413/$F413)))</f>
        <v>0</v>
      </c>
      <c r="S413" s="493">
        <f>IF( $F413=0,0,((($F413/$E413)*'CRONOGRAMA ACTIVIDADES'!Q$150)*($G413/$F413)))</f>
        <v>0</v>
      </c>
      <c r="T413" s="352">
        <f t="shared" ref="T413:T439" si="109">H413+I413+J413+K413+L413+M413+N413+O413+P413+Q413+R413+S413</f>
        <v>0</v>
      </c>
      <c r="U413" s="495">
        <f>IF( $F413=0,0,((($F413/$E413)*'CRONOGRAMA ACTIVIDADES'!R$150)*($G413/$F413)))</f>
        <v>0</v>
      </c>
      <c r="V413" s="493">
        <f>IF( $F413=0,0,((($F413/$E413)*'CRONOGRAMA ACTIVIDADES'!S$150)*($G413/$F413)))</f>
        <v>0</v>
      </c>
      <c r="W413" s="493">
        <f>IF( $F413=0,0,((($F413/$E413)*'CRONOGRAMA ACTIVIDADES'!T$150)*($G413/$F413)))</f>
        <v>0</v>
      </c>
      <c r="X413" s="493">
        <f>IF( $F413=0,0,((($F413/$E413)*'CRONOGRAMA ACTIVIDADES'!U$150)*($G413/$F413)))</f>
        <v>0</v>
      </c>
      <c r="Y413" s="493">
        <f>IF( $F413=0,0,((($F413/$E413)*'CRONOGRAMA ACTIVIDADES'!V$150)*($G413/$F413)))</f>
        <v>0</v>
      </c>
      <c r="Z413" s="493">
        <f>IF( $F413=0,0,((($F413/$E413)*'CRONOGRAMA ACTIVIDADES'!W$150)*($G413/$F413)))</f>
        <v>0</v>
      </c>
      <c r="AA413" s="493">
        <f>IF( $F413=0,0,((($F413/$E413)*'CRONOGRAMA ACTIVIDADES'!X$150)*($G413/$F413)))</f>
        <v>0</v>
      </c>
      <c r="AB413" s="493">
        <f>IF( $F413=0,0,((($F413/$E413)*'CRONOGRAMA ACTIVIDADES'!Y$150)*($G413/$F413)))</f>
        <v>0</v>
      </c>
      <c r="AC413" s="493">
        <f>IF( $F413=0,0,((($F413/$E413)*'CRONOGRAMA ACTIVIDADES'!Z$150)*($G413/$F413)))</f>
        <v>0</v>
      </c>
      <c r="AD413" s="493">
        <f>IF( $F413=0,0,((($F413/$E413)*'CRONOGRAMA ACTIVIDADES'!AA$150)*($G413/$F413)))</f>
        <v>0</v>
      </c>
      <c r="AE413" s="493">
        <f>IF( $F413=0,0,((($F413/$E413)*'CRONOGRAMA ACTIVIDADES'!AB$150)*($G413/$F413)))</f>
        <v>0</v>
      </c>
      <c r="AF413" s="493">
        <f>IF( $F413=0,0,((($F413/$E413)*'CRONOGRAMA ACTIVIDADES'!AC$150)*($G413/$F413)))</f>
        <v>0</v>
      </c>
      <c r="AG413" s="350">
        <f t="shared" ref="AG413:AG439" si="110">U413+V413+W413+X413+Y413+Z413+AA413+AB413+AC413+AD413+AE413+AF413</f>
        <v>0</v>
      </c>
      <c r="AH413" s="494">
        <f>IF( $F413=0,0,((($F413/$E413)*'CRONOGRAMA ACTIVIDADES'!AD$150)*($G413/$F413)))</f>
        <v>0</v>
      </c>
      <c r="AI413" s="493">
        <f>IF( $F413=0,0,((($F413/$E413)*'CRONOGRAMA ACTIVIDADES'!AE$150)*($G413/$F413)))</f>
        <v>0</v>
      </c>
      <c r="AJ413" s="493">
        <f>IF( $F413=0,0,((($F413/$E413)*'CRONOGRAMA ACTIVIDADES'!AF$150)*($G413/$F413)))</f>
        <v>0</v>
      </c>
      <c r="AK413" s="493">
        <f>IF( $F413=0,0,((($F413/$E413)*'CRONOGRAMA ACTIVIDADES'!AG$150)*($G413/$F413)))</f>
        <v>0</v>
      </c>
      <c r="AL413" s="493">
        <f>IF( $F413=0,0,((($F413/$E413)*'CRONOGRAMA ACTIVIDADES'!AH$150)*($G413/$F413)))</f>
        <v>0</v>
      </c>
      <c r="AM413" s="493">
        <f>IF( $F413=0,0,((($F413/$E413)*'CRONOGRAMA ACTIVIDADES'!AI$150)*($G413/$F413)))</f>
        <v>0</v>
      </c>
      <c r="AN413" s="493">
        <f>IF( $F413=0,0,((($F413/$E413)*'CRONOGRAMA ACTIVIDADES'!AJ$150)*($G413/$F413)))</f>
        <v>0</v>
      </c>
      <c r="AO413" s="493">
        <f>IF( $F413=0,0,((($F413/$E413)*'CRONOGRAMA ACTIVIDADES'!AK$150)*($G413/$F413)))</f>
        <v>0</v>
      </c>
      <c r="AP413" s="493">
        <f>IF( $F413=0,0,((($F413/$E413)*'CRONOGRAMA ACTIVIDADES'!AL$150)*($G413/$F413)))</f>
        <v>0</v>
      </c>
      <c r="AQ413" s="493">
        <f>IF( $F413=0,0,((($F413/$E413)*'CRONOGRAMA ACTIVIDADES'!AM$150)*($G413/$F413)))</f>
        <v>0</v>
      </c>
      <c r="AR413" s="493">
        <f>IF( $F413=0,0,((($F413/$E413)*'CRONOGRAMA ACTIVIDADES'!AN$150)*($G413/$F413)))</f>
        <v>0</v>
      </c>
      <c r="AS413" s="493">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467">
        <f>'FORMATO COSTEO C6'!E46</f>
        <v>0</v>
      </c>
      <c r="F414" s="493">
        <f>'FORMATO COSTEO C6'!G46</f>
        <v>0</v>
      </c>
      <c r="G414" s="433">
        <f>'FORMATO COSTEO C6'!L46</f>
        <v>0</v>
      </c>
      <c r="H414" s="494">
        <f>IF( $F414=0,0,((($F414/$E414)*'CRONOGRAMA ACTIVIDADES'!F$151)*($G414/$F414)))</f>
        <v>0</v>
      </c>
      <c r="I414" s="493">
        <f>IF( $F414=0,0,((($F414/$E414)*'CRONOGRAMA ACTIVIDADES'!G$151)*($G414/$F414)))</f>
        <v>0</v>
      </c>
      <c r="J414" s="493">
        <f>IF( $F414=0,0,((($F414/$E414)*'CRONOGRAMA ACTIVIDADES'!H$151)*($G414/$F414)))</f>
        <v>0</v>
      </c>
      <c r="K414" s="493">
        <f>IF( $F414=0,0,((($F414/$E414)*'CRONOGRAMA ACTIVIDADES'!I$151)*($G414/$F414)))</f>
        <v>0</v>
      </c>
      <c r="L414" s="493">
        <f>IF( $F414=0,0,((($F414/$E414)*'CRONOGRAMA ACTIVIDADES'!J$151)*($G414/$F414)))</f>
        <v>0</v>
      </c>
      <c r="M414" s="493">
        <f>IF( $F414=0,0,((($F414/$E414)*'CRONOGRAMA ACTIVIDADES'!K$151)*($G414/$F414)))</f>
        <v>0</v>
      </c>
      <c r="N414" s="493">
        <f>IF( $F414=0,0,((($F414/$E414)*'CRONOGRAMA ACTIVIDADES'!L$151)*($G414/$F414)))</f>
        <v>0</v>
      </c>
      <c r="O414" s="493">
        <f>IF( $F414=0,0,((($F414/$E414)*'CRONOGRAMA ACTIVIDADES'!M$151)*($G414/$F414)))</f>
        <v>0</v>
      </c>
      <c r="P414" s="493">
        <f>IF( $F414=0,0,((($F414/$E414)*'CRONOGRAMA ACTIVIDADES'!N$151)*($G414/$F414)))</f>
        <v>0</v>
      </c>
      <c r="Q414" s="493">
        <f>IF( $F414=0,0,((($F414/$E414)*'CRONOGRAMA ACTIVIDADES'!O$151)*($G414/$F414)))</f>
        <v>0</v>
      </c>
      <c r="R414" s="493">
        <f>IF( $F414=0,0,((($F414/$E414)*'CRONOGRAMA ACTIVIDADES'!P$151)*($G414/$F414)))</f>
        <v>0</v>
      </c>
      <c r="S414" s="493">
        <f>IF( $F414=0,0,((($F414/$E414)*'CRONOGRAMA ACTIVIDADES'!Q$151)*($G414/$F414)))</f>
        <v>0</v>
      </c>
      <c r="T414" s="352">
        <f t="shared" si="109"/>
        <v>0</v>
      </c>
      <c r="U414" s="495">
        <f>IF( $F414=0,0,((($F414/$E414)*'CRONOGRAMA ACTIVIDADES'!R$151)*($G414/$F414)))</f>
        <v>0</v>
      </c>
      <c r="V414" s="493">
        <f>IF( $F414=0,0,((($F414/$E414)*'CRONOGRAMA ACTIVIDADES'!S$151)*($G414/$F414)))</f>
        <v>0</v>
      </c>
      <c r="W414" s="493">
        <f>IF( $F414=0,0,((($F414/$E414)*'CRONOGRAMA ACTIVIDADES'!T$151)*($G414/$F414)))</f>
        <v>0</v>
      </c>
      <c r="X414" s="493">
        <f>IF( $F414=0,0,((($F414/$E414)*'CRONOGRAMA ACTIVIDADES'!U$151)*($G414/$F414)))</f>
        <v>0</v>
      </c>
      <c r="Y414" s="493">
        <f>IF( $F414=0,0,((($F414/$E414)*'CRONOGRAMA ACTIVIDADES'!V$151)*($G414/$F414)))</f>
        <v>0</v>
      </c>
      <c r="Z414" s="493">
        <f>IF( $F414=0,0,((($F414/$E414)*'CRONOGRAMA ACTIVIDADES'!W$151)*($G414/$F414)))</f>
        <v>0</v>
      </c>
      <c r="AA414" s="493">
        <f>IF( $F414=0,0,((($F414/$E414)*'CRONOGRAMA ACTIVIDADES'!X$151)*($G414/$F414)))</f>
        <v>0</v>
      </c>
      <c r="AB414" s="493">
        <f>IF( $F414=0,0,((($F414/$E414)*'CRONOGRAMA ACTIVIDADES'!Y$151)*($G414/$F414)))</f>
        <v>0</v>
      </c>
      <c r="AC414" s="493">
        <f>IF( $F414=0,0,((($F414/$E414)*'CRONOGRAMA ACTIVIDADES'!Z$151)*($G414/$F414)))</f>
        <v>0</v>
      </c>
      <c r="AD414" s="493">
        <f>IF( $F414=0,0,((($F414/$E414)*'CRONOGRAMA ACTIVIDADES'!AA$151)*($G414/$F414)))</f>
        <v>0</v>
      </c>
      <c r="AE414" s="493">
        <f>IF( $F414=0,0,((($F414/$E414)*'CRONOGRAMA ACTIVIDADES'!AB$151)*($G414/$F414)))</f>
        <v>0</v>
      </c>
      <c r="AF414" s="493">
        <f>IF( $F414=0,0,((($F414/$E414)*'CRONOGRAMA ACTIVIDADES'!AC$151)*($G414/$F414)))</f>
        <v>0</v>
      </c>
      <c r="AG414" s="350">
        <f t="shared" si="110"/>
        <v>0</v>
      </c>
      <c r="AH414" s="494">
        <f>IF( $F414=0,0,((($F414/$E414)*'CRONOGRAMA ACTIVIDADES'!AD$151)*($G414/$F414)))</f>
        <v>0</v>
      </c>
      <c r="AI414" s="493">
        <f>IF( $F414=0,0,((($F414/$E414)*'CRONOGRAMA ACTIVIDADES'!AE$151)*($G414/$F414)))</f>
        <v>0</v>
      </c>
      <c r="AJ414" s="493">
        <f>IF( $F414=0,0,((($F414/$E414)*'CRONOGRAMA ACTIVIDADES'!AF$151)*($G414/$F414)))</f>
        <v>0</v>
      </c>
      <c r="AK414" s="493">
        <f>IF( $F414=0,0,((($F414/$E414)*'CRONOGRAMA ACTIVIDADES'!AG$151)*($G414/$F414)))</f>
        <v>0</v>
      </c>
      <c r="AL414" s="493">
        <f>IF( $F414=0,0,((($F414/$E414)*'CRONOGRAMA ACTIVIDADES'!AH$151)*($G414/$F414)))</f>
        <v>0</v>
      </c>
      <c r="AM414" s="493">
        <f>IF( $F414=0,0,((($F414/$E414)*'CRONOGRAMA ACTIVIDADES'!AI$151)*($G414/$F414)))</f>
        <v>0</v>
      </c>
      <c r="AN414" s="493">
        <f>IF( $F414=0,0,((($F414/$E414)*'CRONOGRAMA ACTIVIDADES'!AJ$151)*($G414/$F414)))</f>
        <v>0</v>
      </c>
      <c r="AO414" s="493">
        <f>IF( $F414=0,0,((($F414/$E414)*'CRONOGRAMA ACTIVIDADES'!AK$151)*($G414/$F414)))</f>
        <v>0</v>
      </c>
      <c r="AP414" s="493">
        <f>IF( $F414=0,0,((($F414/$E414)*'CRONOGRAMA ACTIVIDADES'!AL$151)*($G414/$F414)))</f>
        <v>0</v>
      </c>
      <c r="AQ414" s="493">
        <f>IF( $F414=0,0,((($F414/$E414)*'CRONOGRAMA ACTIVIDADES'!AM$151)*($G414/$F414)))</f>
        <v>0</v>
      </c>
      <c r="AR414" s="493">
        <f>IF( $F414=0,0,((($F414/$E414)*'CRONOGRAMA ACTIVIDADES'!AN$151)*($G414/$F414)))</f>
        <v>0</v>
      </c>
      <c r="AS414" s="493">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467">
        <f>'FORMATO COSTEO C6'!E47</f>
        <v>0</v>
      </c>
      <c r="F415" s="493">
        <f>'FORMATO COSTEO C6'!G47</f>
        <v>0</v>
      </c>
      <c r="G415" s="433">
        <f>'FORMATO COSTEO C6'!L47</f>
        <v>0</v>
      </c>
      <c r="H415" s="494">
        <f>IF( $F415=0,0,((($F415/$E415)*'CRONOGRAMA ACTIVIDADES'!F$152)*($G415/$F415)))</f>
        <v>0</v>
      </c>
      <c r="I415" s="493">
        <f>IF( $F415=0,0,((($F415/$E415)*'CRONOGRAMA ACTIVIDADES'!G$152)*($G415/$F415)))</f>
        <v>0</v>
      </c>
      <c r="J415" s="493">
        <f>IF( $F415=0,0,((($F415/$E415)*'CRONOGRAMA ACTIVIDADES'!H$152)*($G415/$F415)))</f>
        <v>0</v>
      </c>
      <c r="K415" s="493">
        <f>IF( $F415=0,0,((($F415/$E415)*'CRONOGRAMA ACTIVIDADES'!I$152)*($G415/$F415)))</f>
        <v>0</v>
      </c>
      <c r="L415" s="493">
        <f>IF( $F415=0,0,((($F415/$E415)*'CRONOGRAMA ACTIVIDADES'!J$152)*($G415/$F415)))</f>
        <v>0</v>
      </c>
      <c r="M415" s="493">
        <f>IF( $F415=0,0,((($F415/$E415)*'CRONOGRAMA ACTIVIDADES'!K$152)*($G415/$F415)))</f>
        <v>0</v>
      </c>
      <c r="N415" s="493">
        <f>IF( $F415=0,0,((($F415/$E415)*'CRONOGRAMA ACTIVIDADES'!L$152)*($G415/$F415)))</f>
        <v>0</v>
      </c>
      <c r="O415" s="493">
        <f>IF( $F415=0,0,((($F415/$E415)*'CRONOGRAMA ACTIVIDADES'!M$152)*($G415/$F415)))</f>
        <v>0</v>
      </c>
      <c r="P415" s="493">
        <f>IF( $F415=0,0,((($F415/$E415)*'CRONOGRAMA ACTIVIDADES'!N$152)*($G415/$F415)))</f>
        <v>0</v>
      </c>
      <c r="Q415" s="493">
        <f>IF( $F415=0,0,((($F415/$E415)*'CRONOGRAMA ACTIVIDADES'!O$152)*($G415/$F415)))</f>
        <v>0</v>
      </c>
      <c r="R415" s="493">
        <f>IF( $F415=0,0,((($F415/$E415)*'CRONOGRAMA ACTIVIDADES'!P$152)*($G415/$F415)))</f>
        <v>0</v>
      </c>
      <c r="S415" s="493">
        <f>IF( $F415=0,0,((($F415/$E415)*'CRONOGRAMA ACTIVIDADES'!Q$152)*($G415/$F415)))</f>
        <v>0</v>
      </c>
      <c r="T415" s="352">
        <f t="shared" si="109"/>
        <v>0</v>
      </c>
      <c r="U415" s="495">
        <f>IF( $F415=0,0,((($F415/$E415)*'CRONOGRAMA ACTIVIDADES'!R$152)*($G415/$F415)))</f>
        <v>0</v>
      </c>
      <c r="V415" s="493">
        <f>IF( $F415=0,0,((($F415/$E415)*'CRONOGRAMA ACTIVIDADES'!S$152)*($G415/$F415)))</f>
        <v>0</v>
      </c>
      <c r="W415" s="493">
        <f>IF( $F415=0,0,((($F415/$E415)*'CRONOGRAMA ACTIVIDADES'!T$152)*($G415/$F415)))</f>
        <v>0</v>
      </c>
      <c r="X415" s="493">
        <f>IF( $F415=0,0,((($F415/$E415)*'CRONOGRAMA ACTIVIDADES'!U$152)*($G415/$F415)))</f>
        <v>0</v>
      </c>
      <c r="Y415" s="493">
        <f>IF( $F415=0,0,((($F415/$E415)*'CRONOGRAMA ACTIVIDADES'!V$152)*($G415/$F415)))</f>
        <v>0</v>
      </c>
      <c r="Z415" s="493">
        <f>IF( $F415=0,0,((($F415/$E415)*'CRONOGRAMA ACTIVIDADES'!W$152)*($G415/$F415)))</f>
        <v>0</v>
      </c>
      <c r="AA415" s="493">
        <f>IF( $F415=0,0,((($F415/$E415)*'CRONOGRAMA ACTIVIDADES'!X$152)*($G415/$F415)))</f>
        <v>0</v>
      </c>
      <c r="AB415" s="493">
        <f>IF( $F415=0,0,((($F415/$E415)*'CRONOGRAMA ACTIVIDADES'!Y$152)*($G415/$F415)))</f>
        <v>0</v>
      </c>
      <c r="AC415" s="493">
        <f>IF( $F415=0,0,((($F415/$E415)*'CRONOGRAMA ACTIVIDADES'!Z$152)*($G415/$F415)))</f>
        <v>0</v>
      </c>
      <c r="AD415" s="493">
        <f>IF( $F415=0,0,((($F415/$E415)*'CRONOGRAMA ACTIVIDADES'!AA$152)*($G415/$F415)))</f>
        <v>0</v>
      </c>
      <c r="AE415" s="493">
        <f>IF( $F415=0,0,((($F415/$E415)*'CRONOGRAMA ACTIVIDADES'!AB$152)*($G415/$F415)))</f>
        <v>0</v>
      </c>
      <c r="AF415" s="493">
        <f>IF( $F415=0,0,((($F415/$E415)*'CRONOGRAMA ACTIVIDADES'!AC$152)*($G415/$F415)))</f>
        <v>0</v>
      </c>
      <c r="AG415" s="350">
        <f t="shared" si="110"/>
        <v>0</v>
      </c>
      <c r="AH415" s="494">
        <f>IF( $F415=0,0,((($F415/$E415)*'CRONOGRAMA ACTIVIDADES'!AD$152)*($G415/$F415)))</f>
        <v>0</v>
      </c>
      <c r="AI415" s="493">
        <f>IF( $F415=0,0,((($F415/$E415)*'CRONOGRAMA ACTIVIDADES'!AE$152)*($G415/$F415)))</f>
        <v>0</v>
      </c>
      <c r="AJ415" s="493">
        <f>IF( $F415=0,0,((($F415/$E415)*'CRONOGRAMA ACTIVIDADES'!AF$152)*($G415/$F415)))</f>
        <v>0</v>
      </c>
      <c r="AK415" s="493">
        <f>IF( $F415=0,0,((($F415/$E415)*'CRONOGRAMA ACTIVIDADES'!AG$152)*($G415/$F415)))</f>
        <v>0</v>
      </c>
      <c r="AL415" s="493">
        <f>IF( $F415=0,0,((($F415/$E415)*'CRONOGRAMA ACTIVIDADES'!AH$152)*($G415/$F415)))</f>
        <v>0</v>
      </c>
      <c r="AM415" s="493">
        <f>IF( $F415=0,0,((($F415/$E415)*'CRONOGRAMA ACTIVIDADES'!AI$152)*($G415/$F415)))</f>
        <v>0</v>
      </c>
      <c r="AN415" s="493">
        <f>IF( $F415=0,0,((($F415/$E415)*'CRONOGRAMA ACTIVIDADES'!AJ$152)*($G415/$F415)))</f>
        <v>0</v>
      </c>
      <c r="AO415" s="493">
        <f>IF( $F415=0,0,((($F415/$E415)*'CRONOGRAMA ACTIVIDADES'!AK$152)*($G415/$F415)))</f>
        <v>0</v>
      </c>
      <c r="AP415" s="493">
        <f>IF( $F415=0,0,((($F415/$E415)*'CRONOGRAMA ACTIVIDADES'!AL$152)*($G415/$F415)))</f>
        <v>0</v>
      </c>
      <c r="AQ415" s="493">
        <f>IF( $F415=0,0,((($F415/$E415)*'CRONOGRAMA ACTIVIDADES'!AM$152)*($G415/$F415)))</f>
        <v>0</v>
      </c>
      <c r="AR415" s="493">
        <f>IF( $F415=0,0,((($F415/$E415)*'CRONOGRAMA ACTIVIDADES'!AN$152)*($G415/$F415)))</f>
        <v>0</v>
      </c>
      <c r="AS415" s="493">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383"/>
      <c r="E416" s="477"/>
      <c r="F416" s="385">
        <f>+'FORMATO COSTEO C6'!G48</f>
        <v>0</v>
      </c>
      <c r="G416" s="386">
        <f>+'FORMATO COSTEO C6'!L48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467">
        <f>'FORMATO COSTEO C6'!E49</f>
        <v>0</v>
      </c>
      <c r="F417" s="493">
        <f>'FORMATO COSTEO C6'!G49</f>
        <v>0</v>
      </c>
      <c r="G417" s="433">
        <f>'FORMATO COSTEO C6'!L49</f>
        <v>0</v>
      </c>
      <c r="H417" s="494">
        <f>IF( $F417=0,0,((($F417/$E417)*'CRONOGRAMA ACTIVIDADES'!F$154)*($G417/$F417)))</f>
        <v>0</v>
      </c>
      <c r="I417" s="493">
        <f>IF( $F417=0,0,((($F417/$E417)*'CRONOGRAMA ACTIVIDADES'!G$154)*($G417/$F417)))</f>
        <v>0</v>
      </c>
      <c r="J417" s="493">
        <f>IF( $F417=0,0,((($F417/$E417)*'CRONOGRAMA ACTIVIDADES'!H$154)*($G417/$F417)))</f>
        <v>0</v>
      </c>
      <c r="K417" s="493">
        <f>IF( $F417=0,0,((($F417/$E417)*'CRONOGRAMA ACTIVIDADES'!I$154)*($G417/$F417)))</f>
        <v>0</v>
      </c>
      <c r="L417" s="493">
        <f>IF( $F417=0,0,((($F417/$E417)*'CRONOGRAMA ACTIVIDADES'!J$154)*($G417/$F417)))</f>
        <v>0</v>
      </c>
      <c r="M417" s="493">
        <f>IF( $F417=0,0,((($F417/$E417)*'CRONOGRAMA ACTIVIDADES'!K$154)*($G417/$F417)))</f>
        <v>0</v>
      </c>
      <c r="N417" s="493">
        <f>IF( $F417=0,0,((($F417/$E417)*'CRONOGRAMA ACTIVIDADES'!L$154)*($G417/$F417)))</f>
        <v>0</v>
      </c>
      <c r="O417" s="493">
        <f>IF( $F417=0,0,((($F417/$E417)*'CRONOGRAMA ACTIVIDADES'!M$154)*($G417/$F417)))</f>
        <v>0</v>
      </c>
      <c r="P417" s="493">
        <f>IF( $F417=0,0,((($F417/$E417)*'CRONOGRAMA ACTIVIDADES'!N$154)*($G417/$F417)))</f>
        <v>0</v>
      </c>
      <c r="Q417" s="493">
        <f>IF( $F417=0,0,((($F417/$E417)*'CRONOGRAMA ACTIVIDADES'!O$154)*($G417/$F417)))</f>
        <v>0</v>
      </c>
      <c r="R417" s="493">
        <f>IF( $F417=0,0,((($F417/$E417)*'CRONOGRAMA ACTIVIDADES'!P$154)*($G417/$F417)))</f>
        <v>0</v>
      </c>
      <c r="S417" s="493">
        <f>IF( $F417=0,0,((($F417/$E417)*'CRONOGRAMA ACTIVIDADES'!Q$154)*($G417/$F417)))</f>
        <v>0</v>
      </c>
      <c r="T417" s="352">
        <f t="shared" si="109"/>
        <v>0</v>
      </c>
      <c r="U417" s="495">
        <f>IF( $F417=0,0,((($F417/$E417)*'CRONOGRAMA ACTIVIDADES'!R$154)*($G417/$F417)))</f>
        <v>0</v>
      </c>
      <c r="V417" s="493">
        <f>IF( $F417=0,0,((($F417/$E417)*'CRONOGRAMA ACTIVIDADES'!S$154)*($G417/$F417)))</f>
        <v>0</v>
      </c>
      <c r="W417" s="493">
        <f>IF( $F417=0,0,((($F417/$E417)*'CRONOGRAMA ACTIVIDADES'!T$154)*($G417/$F417)))</f>
        <v>0</v>
      </c>
      <c r="X417" s="493">
        <f>IF( $F417=0,0,((($F417/$E417)*'CRONOGRAMA ACTIVIDADES'!U$154)*($G417/$F417)))</f>
        <v>0</v>
      </c>
      <c r="Y417" s="493">
        <f>IF( $F417=0,0,((($F417/$E417)*'CRONOGRAMA ACTIVIDADES'!V$154)*($G417/$F417)))</f>
        <v>0</v>
      </c>
      <c r="Z417" s="493">
        <f>IF( $F417=0,0,((($F417/$E417)*'CRONOGRAMA ACTIVIDADES'!W$154)*($G417/$F417)))</f>
        <v>0</v>
      </c>
      <c r="AA417" s="493">
        <f>IF( $F417=0,0,((($F417/$E417)*'CRONOGRAMA ACTIVIDADES'!X$154)*($G417/$F417)))</f>
        <v>0</v>
      </c>
      <c r="AB417" s="493">
        <f>IF( $F417=0,0,((($F417/$E417)*'CRONOGRAMA ACTIVIDADES'!Y$154)*($G417/$F417)))</f>
        <v>0</v>
      </c>
      <c r="AC417" s="493">
        <f>IF( $F417=0,0,((($F417/$E417)*'CRONOGRAMA ACTIVIDADES'!Z$154)*($G417/$F417)))</f>
        <v>0</v>
      </c>
      <c r="AD417" s="493">
        <f>IF( $F417=0,0,((($F417/$E417)*'CRONOGRAMA ACTIVIDADES'!AA$154)*($G417/$F417)))</f>
        <v>0</v>
      </c>
      <c r="AE417" s="493">
        <f>IF( $F417=0,0,((($F417/$E417)*'CRONOGRAMA ACTIVIDADES'!AB$154)*($G417/$F417)))</f>
        <v>0</v>
      </c>
      <c r="AF417" s="493">
        <f>IF( $F417=0,0,((($F417/$E417)*'CRONOGRAMA ACTIVIDADES'!AC$154)*($G417/$F417)))</f>
        <v>0</v>
      </c>
      <c r="AG417" s="350">
        <f t="shared" si="110"/>
        <v>0</v>
      </c>
      <c r="AH417" s="494">
        <f>IF( $F417=0,0,((($F417/$E417)*'CRONOGRAMA ACTIVIDADES'!AD$154)*($G417/$F417)))</f>
        <v>0</v>
      </c>
      <c r="AI417" s="493">
        <f>IF( $F417=0,0,((($F417/$E417)*'CRONOGRAMA ACTIVIDADES'!AE$154)*($G417/$F417)))</f>
        <v>0</v>
      </c>
      <c r="AJ417" s="493">
        <f>IF( $F417=0,0,((($F417/$E417)*'CRONOGRAMA ACTIVIDADES'!AF$154)*($G417/$F417)))</f>
        <v>0</v>
      </c>
      <c r="AK417" s="493">
        <f>IF( $F417=0,0,((($F417/$E417)*'CRONOGRAMA ACTIVIDADES'!AG$154)*($G417/$F417)))</f>
        <v>0</v>
      </c>
      <c r="AL417" s="493">
        <f>IF( $F417=0,0,((($F417/$E417)*'CRONOGRAMA ACTIVIDADES'!AH$154)*($G417/$F417)))</f>
        <v>0</v>
      </c>
      <c r="AM417" s="493">
        <f>IF( $F417=0,0,((($F417/$E417)*'CRONOGRAMA ACTIVIDADES'!AI$154)*($G417/$F417)))</f>
        <v>0</v>
      </c>
      <c r="AN417" s="493">
        <f>IF( $F417=0,0,((($F417/$E417)*'CRONOGRAMA ACTIVIDADES'!AJ$154)*($G417/$F417)))</f>
        <v>0</v>
      </c>
      <c r="AO417" s="493">
        <f>IF( $F417=0,0,((($F417/$E417)*'CRONOGRAMA ACTIVIDADES'!AK$154)*($G417/$F417)))</f>
        <v>0</v>
      </c>
      <c r="AP417" s="493">
        <f>IF( $F417=0,0,((($F417/$E417)*'CRONOGRAMA ACTIVIDADES'!AL$154)*($G417/$F417)))</f>
        <v>0</v>
      </c>
      <c r="AQ417" s="493">
        <f>IF( $F417=0,0,((($F417/$E417)*'CRONOGRAMA ACTIVIDADES'!AM$154)*($G417/$F417)))</f>
        <v>0</v>
      </c>
      <c r="AR417" s="493">
        <f>IF( $F417=0,0,((($F417/$E417)*'CRONOGRAMA ACTIVIDADES'!AN$154)*($G417/$F417)))</f>
        <v>0</v>
      </c>
      <c r="AS417" s="493">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467">
        <f>'FORMATO COSTEO C6'!E50</f>
        <v>0</v>
      </c>
      <c r="F418" s="493">
        <f>'FORMATO COSTEO C6'!G50</f>
        <v>0</v>
      </c>
      <c r="G418" s="433">
        <f>'FORMATO COSTEO C6'!L50</f>
        <v>0</v>
      </c>
      <c r="H418" s="494">
        <f>IF( $F418=0,0,((($F418/$E418)*'CRONOGRAMA ACTIVIDADES'!F$155)*($G418/$F418)))</f>
        <v>0</v>
      </c>
      <c r="I418" s="493">
        <f>IF( $F418=0,0,((($F418/$E418)*'CRONOGRAMA ACTIVIDADES'!G$155)*($G418/$F418)))</f>
        <v>0</v>
      </c>
      <c r="J418" s="493">
        <f>IF( $F418=0,0,((($F418/$E418)*'CRONOGRAMA ACTIVIDADES'!H$155)*($G418/$F418)))</f>
        <v>0</v>
      </c>
      <c r="K418" s="493">
        <f>IF( $F418=0,0,((($F418/$E418)*'CRONOGRAMA ACTIVIDADES'!I$155)*($G418/$F418)))</f>
        <v>0</v>
      </c>
      <c r="L418" s="493">
        <f>IF( $F418=0,0,((($F418/$E418)*'CRONOGRAMA ACTIVIDADES'!J$155)*($G418/$F418)))</f>
        <v>0</v>
      </c>
      <c r="M418" s="493">
        <f>IF( $F418=0,0,((($F418/$E418)*'CRONOGRAMA ACTIVIDADES'!K$155)*($G418/$F418)))</f>
        <v>0</v>
      </c>
      <c r="N418" s="493">
        <f>IF( $F418=0,0,((($F418/$E418)*'CRONOGRAMA ACTIVIDADES'!L$155)*($G418/$F418)))</f>
        <v>0</v>
      </c>
      <c r="O418" s="493">
        <f>IF( $F418=0,0,((($F418/$E418)*'CRONOGRAMA ACTIVIDADES'!M$155)*($G418/$F418)))</f>
        <v>0</v>
      </c>
      <c r="P418" s="493">
        <f>IF( $F418=0,0,((($F418/$E418)*'CRONOGRAMA ACTIVIDADES'!N$155)*($G418/$F418)))</f>
        <v>0</v>
      </c>
      <c r="Q418" s="493">
        <f>IF( $F418=0,0,((($F418/$E418)*'CRONOGRAMA ACTIVIDADES'!O$155)*($G418/$F418)))</f>
        <v>0</v>
      </c>
      <c r="R418" s="493">
        <f>IF( $F418=0,0,((($F418/$E418)*'CRONOGRAMA ACTIVIDADES'!P$155)*($G418/$F418)))</f>
        <v>0</v>
      </c>
      <c r="S418" s="493">
        <f>IF( $F418=0,0,((($F418/$E418)*'CRONOGRAMA ACTIVIDADES'!Q$155)*($G418/$F418)))</f>
        <v>0</v>
      </c>
      <c r="T418" s="352">
        <f t="shared" si="109"/>
        <v>0</v>
      </c>
      <c r="U418" s="495">
        <f>IF( $F418=0,0,((($F418/$E418)*'CRONOGRAMA ACTIVIDADES'!R$155)*($G418/$F418)))</f>
        <v>0</v>
      </c>
      <c r="V418" s="493">
        <f>IF( $F418=0,0,((($F418/$E418)*'CRONOGRAMA ACTIVIDADES'!S$155)*($G418/$F418)))</f>
        <v>0</v>
      </c>
      <c r="W418" s="493">
        <f>IF( $F418=0,0,((($F418/$E418)*'CRONOGRAMA ACTIVIDADES'!T$155)*($G418/$F418)))</f>
        <v>0</v>
      </c>
      <c r="X418" s="493">
        <f>IF( $F418=0,0,((($F418/$E418)*'CRONOGRAMA ACTIVIDADES'!U$155)*($G418/$F418)))</f>
        <v>0</v>
      </c>
      <c r="Y418" s="493">
        <f>IF( $F418=0,0,((($F418/$E418)*'CRONOGRAMA ACTIVIDADES'!V$155)*($G418/$F418)))</f>
        <v>0</v>
      </c>
      <c r="Z418" s="493">
        <f>IF( $F418=0,0,((($F418/$E418)*'CRONOGRAMA ACTIVIDADES'!W$155)*($G418/$F418)))</f>
        <v>0</v>
      </c>
      <c r="AA418" s="493">
        <f>IF( $F418=0,0,((($F418/$E418)*'CRONOGRAMA ACTIVIDADES'!X$155)*($G418/$F418)))</f>
        <v>0</v>
      </c>
      <c r="AB418" s="493">
        <f>IF( $F418=0,0,((($F418/$E418)*'CRONOGRAMA ACTIVIDADES'!Y$155)*($G418/$F418)))</f>
        <v>0</v>
      </c>
      <c r="AC418" s="493">
        <f>IF( $F418=0,0,((($F418/$E418)*'CRONOGRAMA ACTIVIDADES'!Z$155)*($G418/$F418)))</f>
        <v>0</v>
      </c>
      <c r="AD418" s="493">
        <f>IF( $F418=0,0,((($F418/$E418)*'CRONOGRAMA ACTIVIDADES'!AA$155)*($G418/$F418)))</f>
        <v>0</v>
      </c>
      <c r="AE418" s="493">
        <f>IF( $F418=0,0,((($F418/$E418)*'CRONOGRAMA ACTIVIDADES'!AB$155)*($G418/$F418)))</f>
        <v>0</v>
      </c>
      <c r="AF418" s="493">
        <f>IF( $F418=0,0,((($F418/$E418)*'CRONOGRAMA ACTIVIDADES'!AC$155)*($G418/$F418)))</f>
        <v>0</v>
      </c>
      <c r="AG418" s="350">
        <f t="shared" si="110"/>
        <v>0</v>
      </c>
      <c r="AH418" s="494">
        <f>IF( $F418=0,0,((($F418/$E418)*'CRONOGRAMA ACTIVIDADES'!AD$155)*($G418/$F418)))</f>
        <v>0</v>
      </c>
      <c r="AI418" s="493">
        <f>IF( $F418=0,0,((($F418/$E418)*'CRONOGRAMA ACTIVIDADES'!AE$155)*($G418/$F418)))</f>
        <v>0</v>
      </c>
      <c r="AJ418" s="493">
        <f>IF( $F418=0,0,((($F418/$E418)*'CRONOGRAMA ACTIVIDADES'!AF$155)*($G418/$F418)))</f>
        <v>0</v>
      </c>
      <c r="AK418" s="493">
        <f>IF( $F418=0,0,((($F418/$E418)*'CRONOGRAMA ACTIVIDADES'!AG$155)*($G418/$F418)))</f>
        <v>0</v>
      </c>
      <c r="AL418" s="493">
        <f>IF( $F418=0,0,((($F418/$E418)*'CRONOGRAMA ACTIVIDADES'!AH$155)*($G418/$F418)))</f>
        <v>0</v>
      </c>
      <c r="AM418" s="493">
        <f>IF( $F418=0,0,((($F418/$E418)*'CRONOGRAMA ACTIVIDADES'!AI$155)*($G418/$F418)))</f>
        <v>0</v>
      </c>
      <c r="AN418" s="493">
        <f>IF( $F418=0,0,((($F418/$E418)*'CRONOGRAMA ACTIVIDADES'!AJ$155)*($G418/$F418)))</f>
        <v>0</v>
      </c>
      <c r="AO418" s="493">
        <f>IF( $F418=0,0,((($F418/$E418)*'CRONOGRAMA ACTIVIDADES'!AK$155)*($G418/$F418)))</f>
        <v>0</v>
      </c>
      <c r="AP418" s="493">
        <f>IF( $F418=0,0,((($F418/$E418)*'CRONOGRAMA ACTIVIDADES'!AL$155)*($G418/$F418)))</f>
        <v>0</v>
      </c>
      <c r="AQ418" s="493">
        <f>IF( $F418=0,0,((($F418/$E418)*'CRONOGRAMA ACTIVIDADES'!AM$155)*($G418/$F418)))</f>
        <v>0</v>
      </c>
      <c r="AR418" s="493">
        <f>IF( $F418=0,0,((($F418/$E418)*'CRONOGRAMA ACTIVIDADES'!AN$155)*($G418/$F418)))</f>
        <v>0</v>
      </c>
      <c r="AS418" s="493">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467">
        <f>'FORMATO COSTEO C6'!E51</f>
        <v>0</v>
      </c>
      <c r="F419" s="493">
        <f>'FORMATO COSTEO C6'!G51</f>
        <v>0</v>
      </c>
      <c r="G419" s="433">
        <f>'FORMATO COSTEO C6'!L51</f>
        <v>0</v>
      </c>
      <c r="H419" s="494">
        <f>IF( $F419=0,0,((($F419/$E419)*'CRONOGRAMA ACTIVIDADES'!F$156)*($G419/$F419)))</f>
        <v>0</v>
      </c>
      <c r="I419" s="493">
        <f>IF( $F419=0,0,((($F419/$E419)*'CRONOGRAMA ACTIVIDADES'!G$156)*($G419/$F419)))</f>
        <v>0</v>
      </c>
      <c r="J419" s="493">
        <f>IF( $F419=0,0,((($F419/$E419)*'CRONOGRAMA ACTIVIDADES'!H$156)*($G419/$F419)))</f>
        <v>0</v>
      </c>
      <c r="K419" s="493">
        <f>IF( $F419=0,0,((($F419/$E419)*'CRONOGRAMA ACTIVIDADES'!I$156)*($G419/$F419)))</f>
        <v>0</v>
      </c>
      <c r="L419" s="493">
        <f>IF( $F419=0,0,((($F419/$E419)*'CRONOGRAMA ACTIVIDADES'!J$156)*($G419/$F419)))</f>
        <v>0</v>
      </c>
      <c r="M419" s="493">
        <f>IF( $F419=0,0,((($F419/$E419)*'CRONOGRAMA ACTIVIDADES'!K$156)*($G419/$F419)))</f>
        <v>0</v>
      </c>
      <c r="N419" s="493">
        <f>IF( $F419=0,0,((($F419/$E419)*'CRONOGRAMA ACTIVIDADES'!L$156)*($G419/$F419)))</f>
        <v>0</v>
      </c>
      <c r="O419" s="493">
        <f>IF( $F419=0,0,((($F419/$E419)*'CRONOGRAMA ACTIVIDADES'!M$156)*($G419/$F419)))</f>
        <v>0</v>
      </c>
      <c r="P419" s="493">
        <f>IF( $F419=0,0,((($F419/$E419)*'CRONOGRAMA ACTIVIDADES'!N$156)*($G419/$F419)))</f>
        <v>0</v>
      </c>
      <c r="Q419" s="493">
        <f>IF( $F419=0,0,((($F419/$E419)*'CRONOGRAMA ACTIVIDADES'!O$156)*($G419/$F419)))</f>
        <v>0</v>
      </c>
      <c r="R419" s="493">
        <f>IF( $F419=0,0,((($F419/$E419)*'CRONOGRAMA ACTIVIDADES'!P$156)*($G419/$F419)))</f>
        <v>0</v>
      </c>
      <c r="S419" s="493">
        <f>IF( $F419=0,0,((($F419/$E419)*'CRONOGRAMA ACTIVIDADES'!Q$156)*($G419/$F419)))</f>
        <v>0</v>
      </c>
      <c r="T419" s="352">
        <f t="shared" si="109"/>
        <v>0</v>
      </c>
      <c r="U419" s="495">
        <f>IF( $F419=0,0,((($F419/$E419)*'CRONOGRAMA ACTIVIDADES'!R$156)*($G419/$F419)))</f>
        <v>0</v>
      </c>
      <c r="V419" s="493">
        <f>IF( $F419=0,0,((($F419/$E419)*'CRONOGRAMA ACTIVIDADES'!S$156)*($G419/$F419)))</f>
        <v>0</v>
      </c>
      <c r="W419" s="493">
        <f>IF( $F419=0,0,((($F419/$E419)*'CRONOGRAMA ACTIVIDADES'!T$156)*($G419/$F419)))</f>
        <v>0</v>
      </c>
      <c r="X419" s="493">
        <f>IF( $F419=0,0,((($F419/$E419)*'CRONOGRAMA ACTIVIDADES'!U$156)*($G419/$F419)))</f>
        <v>0</v>
      </c>
      <c r="Y419" s="493">
        <f>IF( $F419=0,0,((($F419/$E419)*'CRONOGRAMA ACTIVIDADES'!V$156)*($G419/$F419)))</f>
        <v>0</v>
      </c>
      <c r="Z419" s="493">
        <f>IF( $F419=0,0,((($F419/$E419)*'CRONOGRAMA ACTIVIDADES'!W$156)*($G419/$F419)))</f>
        <v>0</v>
      </c>
      <c r="AA419" s="493">
        <f>IF( $F419=0,0,((($F419/$E419)*'CRONOGRAMA ACTIVIDADES'!X$156)*($G419/$F419)))</f>
        <v>0</v>
      </c>
      <c r="AB419" s="493">
        <f>IF( $F419=0,0,((($F419/$E419)*'CRONOGRAMA ACTIVIDADES'!Y$156)*($G419/$F419)))</f>
        <v>0</v>
      </c>
      <c r="AC419" s="493">
        <f>IF( $F419=0,0,((($F419/$E419)*'CRONOGRAMA ACTIVIDADES'!Z$156)*($G419/$F419)))</f>
        <v>0</v>
      </c>
      <c r="AD419" s="493">
        <f>IF( $F419=0,0,((($F419/$E419)*'CRONOGRAMA ACTIVIDADES'!AA$156)*($G419/$F419)))</f>
        <v>0</v>
      </c>
      <c r="AE419" s="493">
        <f>IF( $F419=0,0,((($F419/$E419)*'CRONOGRAMA ACTIVIDADES'!AB$156)*($G419/$F419)))</f>
        <v>0</v>
      </c>
      <c r="AF419" s="493">
        <f>IF( $F419=0,0,((($F419/$E419)*'CRONOGRAMA ACTIVIDADES'!AC$156)*($G419/$F419)))</f>
        <v>0</v>
      </c>
      <c r="AG419" s="350">
        <f t="shared" si="110"/>
        <v>0</v>
      </c>
      <c r="AH419" s="494">
        <f>IF( $F419=0,0,((($F419/$E419)*'CRONOGRAMA ACTIVIDADES'!AD$156)*($G419/$F419)))</f>
        <v>0</v>
      </c>
      <c r="AI419" s="493">
        <f>IF( $F419=0,0,((($F419/$E419)*'CRONOGRAMA ACTIVIDADES'!AE$156)*($G419/$F419)))</f>
        <v>0</v>
      </c>
      <c r="AJ419" s="493">
        <f>IF( $F419=0,0,((($F419/$E419)*'CRONOGRAMA ACTIVIDADES'!AF$156)*($G419/$F419)))</f>
        <v>0</v>
      </c>
      <c r="AK419" s="493">
        <f>IF( $F419=0,0,((($F419/$E419)*'CRONOGRAMA ACTIVIDADES'!AG$156)*($G419/$F419)))</f>
        <v>0</v>
      </c>
      <c r="AL419" s="493">
        <f>IF( $F419=0,0,((($F419/$E419)*'CRONOGRAMA ACTIVIDADES'!AH$156)*($G419/$F419)))</f>
        <v>0</v>
      </c>
      <c r="AM419" s="493">
        <f>IF( $F419=0,0,((($F419/$E419)*'CRONOGRAMA ACTIVIDADES'!AI$156)*($G419/$F419)))</f>
        <v>0</v>
      </c>
      <c r="AN419" s="493">
        <f>IF( $F419=0,0,((($F419/$E419)*'CRONOGRAMA ACTIVIDADES'!AJ$156)*($G419/$F419)))</f>
        <v>0</v>
      </c>
      <c r="AO419" s="493">
        <f>IF( $F419=0,0,((($F419/$E419)*'CRONOGRAMA ACTIVIDADES'!AK$156)*($G419/$F419)))</f>
        <v>0</v>
      </c>
      <c r="AP419" s="493">
        <f>IF( $F419=0,0,((($F419/$E419)*'CRONOGRAMA ACTIVIDADES'!AL$156)*($G419/$F419)))</f>
        <v>0</v>
      </c>
      <c r="AQ419" s="493">
        <f>IF( $F419=0,0,((($F419/$E419)*'CRONOGRAMA ACTIVIDADES'!AM$156)*($G419/$F419)))</f>
        <v>0</v>
      </c>
      <c r="AR419" s="493">
        <f>IF( $F419=0,0,((($F419/$E419)*'CRONOGRAMA ACTIVIDADES'!AN$156)*($G419/$F419)))</f>
        <v>0</v>
      </c>
      <c r="AS419" s="493">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383"/>
      <c r="E420" s="477"/>
      <c r="F420" s="385">
        <f>+'FORMATO COSTEO C6'!G52</f>
        <v>0</v>
      </c>
      <c r="G420" s="386">
        <f>+'FORMATO COSTEO C6'!L52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467">
        <f>'FORMATO COSTEO C6'!E53</f>
        <v>0</v>
      </c>
      <c r="F421" s="493">
        <f>'FORMATO COSTEO C6'!G53</f>
        <v>0</v>
      </c>
      <c r="G421" s="433">
        <f>'FORMATO COSTEO C6'!L53</f>
        <v>0</v>
      </c>
      <c r="H421" s="494">
        <f>IF( $F421=0,0,((($F421/$E421)*'CRONOGRAMA ACTIVIDADES'!F$158)*($G421/$F421)))</f>
        <v>0</v>
      </c>
      <c r="I421" s="493">
        <f>IF( $F421=0,0,((($F421/$E421)*'CRONOGRAMA ACTIVIDADES'!G$158)*($G421/$F421)))</f>
        <v>0</v>
      </c>
      <c r="J421" s="493">
        <f>IF( $F421=0,0,((($F421/$E421)*'CRONOGRAMA ACTIVIDADES'!H$158)*($G421/$F421)))</f>
        <v>0</v>
      </c>
      <c r="K421" s="493">
        <f>IF( $F421=0,0,((($F421/$E421)*'CRONOGRAMA ACTIVIDADES'!I$158)*($G421/$F421)))</f>
        <v>0</v>
      </c>
      <c r="L421" s="493">
        <f>IF( $F421=0,0,((($F421/$E421)*'CRONOGRAMA ACTIVIDADES'!J$158)*($G421/$F421)))</f>
        <v>0</v>
      </c>
      <c r="M421" s="493">
        <f>IF( $F421=0,0,((($F421/$E421)*'CRONOGRAMA ACTIVIDADES'!K$158)*($G421/$F421)))</f>
        <v>0</v>
      </c>
      <c r="N421" s="493">
        <f>IF( $F421=0,0,((($F421/$E421)*'CRONOGRAMA ACTIVIDADES'!L$158)*($G421/$F421)))</f>
        <v>0</v>
      </c>
      <c r="O421" s="493">
        <f>IF( $F421=0,0,((($F421/$E421)*'CRONOGRAMA ACTIVIDADES'!M$158)*($G421/$F421)))</f>
        <v>0</v>
      </c>
      <c r="P421" s="493">
        <f>IF( $F421=0,0,((($F421/$E421)*'CRONOGRAMA ACTIVIDADES'!N$158)*($G421/$F421)))</f>
        <v>0</v>
      </c>
      <c r="Q421" s="493">
        <f>IF( $F421=0,0,((($F421/$E421)*'CRONOGRAMA ACTIVIDADES'!O$158)*($G421/$F421)))</f>
        <v>0</v>
      </c>
      <c r="R421" s="493">
        <f>IF( $F421=0,0,((($F421/$E421)*'CRONOGRAMA ACTIVIDADES'!P$158)*($G421/$F421)))</f>
        <v>0</v>
      </c>
      <c r="S421" s="493">
        <f>IF( $F421=0,0,((($F421/$E421)*'CRONOGRAMA ACTIVIDADES'!Q$158)*($G421/$F421)))</f>
        <v>0</v>
      </c>
      <c r="T421" s="352">
        <f t="shared" si="109"/>
        <v>0</v>
      </c>
      <c r="U421" s="495">
        <f>IF( $F421=0,0,((($F421/$E421)*'CRONOGRAMA ACTIVIDADES'!R$158)*($G421/$F421)))</f>
        <v>0</v>
      </c>
      <c r="V421" s="493">
        <f>IF( $F421=0,0,((($F421/$E421)*'CRONOGRAMA ACTIVIDADES'!S$158)*($G421/$F421)))</f>
        <v>0</v>
      </c>
      <c r="W421" s="493">
        <f>IF( $F421=0,0,((($F421/$E421)*'CRONOGRAMA ACTIVIDADES'!T$158)*($G421/$F421)))</f>
        <v>0</v>
      </c>
      <c r="X421" s="493">
        <f>IF( $F421=0,0,((($F421/$E421)*'CRONOGRAMA ACTIVIDADES'!U$158)*($G421/$F421)))</f>
        <v>0</v>
      </c>
      <c r="Y421" s="493">
        <f>IF( $F421=0,0,((($F421/$E421)*'CRONOGRAMA ACTIVIDADES'!V$158)*($G421/$F421)))</f>
        <v>0</v>
      </c>
      <c r="Z421" s="493">
        <f>IF( $F421=0,0,((($F421/$E421)*'CRONOGRAMA ACTIVIDADES'!W$158)*($G421/$F421)))</f>
        <v>0</v>
      </c>
      <c r="AA421" s="493">
        <f>IF( $F421=0,0,((($F421/$E421)*'CRONOGRAMA ACTIVIDADES'!X$158)*($G421/$F421)))</f>
        <v>0</v>
      </c>
      <c r="AB421" s="493">
        <f>IF( $F421=0,0,((($F421/$E421)*'CRONOGRAMA ACTIVIDADES'!Y$158)*($G421/$F421)))</f>
        <v>0</v>
      </c>
      <c r="AC421" s="493">
        <f>IF( $F421=0,0,((($F421/$E421)*'CRONOGRAMA ACTIVIDADES'!Z$158)*($G421/$F421)))</f>
        <v>0</v>
      </c>
      <c r="AD421" s="493">
        <f>IF( $F421=0,0,((($F421/$E421)*'CRONOGRAMA ACTIVIDADES'!AA$158)*($G421/$F421)))</f>
        <v>0</v>
      </c>
      <c r="AE421" s="493">
        <f>IF( $F421=0,0,((($F421/$E421)*'CRONOGRAMA ACTIVIDADES'!AB$158)*($G421/$F421)))</f>
        <v>0</v>
      </c>
      <c r="AF421" s="493">
        <f>IF( $F421=0,0,((($F421/$E421)*'CRONOGRAMA ACTIVIDADES'!AC$158)*($G421/$F421)))</f>
        <v>0</v>
      </c>
      <c r="AG421" s="350">
        <f t="shared" si="110"/>
        <v>0</v>
      </c>
      <c r="AH421" s="494">
        <f>IF( $F421=0,0,((($F421/$E421)*'CRONOGRAMA ACTIVIDADES'!AD$158)*($G421/$F421)))</f>
        <v>0</v>
      </c>
      <c r="AI421" s="493">
        <f>IF( $F421=0,0,((($F421/$E421)*'CRONOGRAMA ACTIVIDADES'!AE$158)*($G421/$F421)))</f>
        <v>0</v>
      </c>
      <c r="AJ421" s="493">
        <f>IF( $F421=0,0,((($F421/$E421)*'CRONOGRAMA ACTIVIDADES'!AF$158)*($G421/$F421)))</f>
        <v>0</v>
      </c>
      <c r="AK421" s="493">
        <f>IF( $F421=0,0,((($F421/$E421)*'CRONOGRAMA ACTIVIDADES'!AG$158)*($G421/$F421)))</f>
        <v>0</v>
      </c>
      <c r="AL421" s="493">
        <f>IF( $F421=0,0,((($F421/$E421)*'CRONOGRAMA ACTIVIDADES'!AH$158)*($G421/$F421)))</f>
        <v>0</v>
      </c>
      <c r="AM421" s="493">
        <f>IF( $F421=0,0,((($F421/$E421)*'CRONOGRAMA ACTIVIDADES'!AI$158)*($G421/$F421)))</f>
        <v>0</v>
      </c>
      <c r="AN421" s="493">
        <f>IF( $F421=0,0,((($F421/$E421)*'CRONOGRAMA ACTIVIDADES'!AJ$158)*($G421/$F421)))</f>
        <v>0</v>
      </c>
      <c r="AO421" s="493">
        <f>IF( $F421=0,0,((($F421/$E421)*'CRONOGRAMA ACTIVIDADES'!AK$158)*($G421/$F421)))</f>
        <v>0</v>
      </c>
      <c r="AP421" s="493">
        <f>IF( $F421=0,0,((($F421/$E421)*'CRONOGRAMA ACTIVIDADES'!AL$158)*($G421/$F421)))</f>
        <v>0</v>
      </c>
      <c r="AQ421" s="493">
        <f>IF( $F421=0,0,((($F421/$E421)*'CRONOGRAMA ACTIVIDADES'!AM$158)*($G421/$F421)))</f>
        <v>0</v>
      </c>
      <c r="AR421" s="493">
        <f>IF( $F421=0,0,((($F421/$E421)*'CRONOGRAMA ACTIVIDADES'!AN$158)*($G421/$F421)))</f>
        <v>0</v>
      </c>
      <c r="AS421" s="493">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467">
        <f>'FORMATO COSTEO C6'!E54</f>
        <v>0</v>
      </c>
      <c r="F422" s="493">
        <f>'FORMATO COSTEO C6'!G54</f>
        <v>0</v>
      </c>
      <c r="G422" s="433">
        <f>'FORMATO COSTEO C6'!L54</f>
        <v>0</v>
      </c>
      <c r="H422" s="494">
        <f>IF( $F422=0,0,((($F422/$E422)*'CRONOGRAMA ACTIVIDADES'!F$159)*($G422/$F422)))</f>
        <v>0</v>
      </c>
      <c r="I422" s="493">
        <f>IF( $F422=0,0,((($F422/$E422)*'CRONOGRAMA ACTIVIDADES'!G$159)*($G422/$F422)))</f>
        <v>0</v>
      </c>
      <c r="J422" s="493">
        <f>IF( $F422=0,0,((($F422/$E422)*'CRONOGRAMA ACTIVIDADES'!H$159)*($G422/$F422)))</f>
        <v>0</v>
      </c>
      <c r="K422" s="493">
        <f>IF( $F422=0,0,((($F422/$E422)*'CRONOGRAMA ACTIVIDADES'!I$159)*($G422/$F422)))</f>
        <v>0</v>
      </c>
      <c r="L422" s="493">
        <f>IF( $F422=0,0,((($F422/$E422)*'CRONOGRAMA ACTIVIDADES'!J$159)*($G422/$F422)))</f>
        <v>0</v>
      </c>
      <c r="M422" s="493">
        <f>IF( $F422=0,0,((($F422/$E422)*'CRONOGRAMA ACTIVIDADES'!K$159)*($G422/$F422)))</f>
        <v>0</v>
      </c>
      <c r="N422" s="493">
        <f>IF( $F422=0,0,((($F422/$E422)*'CRONOGRAMA ACTIVIDADES'!L$159)*($G422/$F422)))</f>
        <v>0</v>
      </c>
      <c r="O422" s="493">
        <f>IF( $F422=0,0,((($F422/$E422)*'CRONOGRAMA ACTIVIDADES'!M$159)*($G422/$F422)))</f>
        <v>0</v>
      </c>
      <c r="P422" s="493">
        <f>IF( $F422=0,0,((($F422/$E422)*'CRONOGRAMA ACTIVIDADES'!N$159)*($G422/$F422)))</f>
        <v>0</v>
      </c>
      <c r="Q422" s="493">
        <f>IF( $F422=0,0,((($F422/$E422)*'CRONOGRAMA ACTIVIDADES'!O$159)*($G422/$F422)))</f>
        <v>0</v>
      </c>
      <c r="R422" s="493">
        <f>IF( $F422=0,0,((($F422/$E422)*'CRONOGRAMA ACTIVIDADES'!P$159)*($G422/$F422)))</f>
        <v>0</v>
      </c>
      <c r="S422" s="493">
        <f>IF( $F422=0,0,((($F422/$E422)*'CRONOGRAMA ACTIVIDADES'!Q$159)*($G422/$F422)))</f>
        <v>0</v>
      </c>
      <c r="T422" s="352">
        <f t="shared" si="109"/>
        <v>0</v>
      </c>
      <c r="U422" s="495">
        <f>IF( $F422=0,0,((($F422/$E422)*'CRONOGRAMA ACTIVIDADES'!R$159)*($G422/$F422)))</f>
        <v>0</v>
      </c>
      <c r="V422" s="493">
        <f>IF( $F422=0,0,((($F422/$E422)*'CRONOGRAMA ACTIVIDADES'!S$159)*($G422/$F422)))</f>
        <v>0</v>
      </c>
      <c r="W422" s="493">
        <f>IF( $F422=0,0,((($F422/$E422)*'CRONOGRAMA ACTIVIDADES'!T$159)*($G422/$F422)))</f>
        <v>0</v>
      </c>
      <c r="X422" s="493">
        <f>IF( $F422=0,0,((($F422/$E422)*'CRONOGRAMA ACTIVIDADES'!U$159)*($G422/$F422)))</f>
        <v>0</v>
      </c>
      <c r="Y422" s="493">
        <f>IF( $F422=0,0,((($F422/$E422)*'CRONOGRAMA ACTIVIDADES'!V$159)*($G422/$F422)))</f>
        <v>0</v>
      </c>
      <c r="Z422" s="493">
        <f>IF( $F422=0,0,((($F422/$E422)*'CRONOGRAMA ACTIVIDADES'!W$159)*($G422/$F422)))</f>
        <v>0</v>
      </c>
      <c r="AA422" s="493">
        <f>IF( $F422=0,0,((($F422/$E422)*'CRONOGRAMA ACTIVIDADES'!X$159)*($G422/$F422)))</f>
        <v>0</v>
      </c>
      <c r="AB422" s="493">
        <f>IF( $F422=0,0,((($F422/$E422)*'CRONOGRAMA ACTIVIDADES'!Y$159)*($G422/$F422)))</f>
        <v>0</v>
      </c>
      <c r="AC422" s="493">
        <f>IF( $F422=0,0,((($F422/$E422)*'CRONOGRAMA ACTIVIDADES'!Z$159)*($G422/$F422)))</f>
        <v>0</v>
      </c>
      <c r="AD422" s="493">
        <f>IF( $F422=0,0,((($F422/$E422)*'CRONOGRAMA ACTIVIDADES'!AA$159)*($G422/$F422)))</f>
        <v>0</v>
      </c>
      <c r="AE422" s="493">
        <f>IF( $F422=0,0,((($F422/$E422)*'CRONOGRAMA ACTIVIDADES'!AB$159)*($G422/$F422)))</f>
        <v>0</v>
      </c>
      <c r="AF422" s="493">
        <f>IF( $F422=0,0,((($F422/$E422)*'CRONOGRAMA ACTIVIDADES'!AC$159)*($G422/$F422)))</f>
        <v>0</v>
      </c>
      <c r="AG422" s="350">
        <f t="shared" si="110"/>
        <v>0</v>
      </c>
      <c r="AH422" s="494">
        <f>IF( $F422=0,0,((($F422/$E422)*'CRONOGRAMA ACTIVIDADES'!AD$159)*($G422/$F422)))</f>
        <v>0</v>
      </c>
      <c r="AI422" s="493">
        <f>IF( $F422=0,0,((($F422/$E422)*'CRONOGRAMA ACTIVIDADES'!AE$159)*($G422/$F422)))</f>
        <v>0</v>
      </c>
      <c r="AJ422" s="493">
        <f>IF( $F422=0,0,((($F422/$E422)*'CRONOGRAMA ACTIVIDADES'!AF$159)*($G422/$F422)))</f>
        <v>0</v>
      </c>
      <c r="AK422" s="493">
        <f>IF( $F422=0,0,((($F422/$E422)*'CRONOGRAMA ACTIVIDADES'!AG$159)*($G422/$F422)))</f>
        <v>0</v>
      </c>
      <c r="AL422" s="493">
        <f>IF( $F422=0,0,((($F422/$E422)*'CRONOGRAMA ACTIVIDADES'!AH$159)*($G422/$F422)))</f>
        <v>0</v>
      </c>
      <c r="AM422" s="493">
        <f>IF( $F422=0,0,((($F422/$E422)*'CRONOGRAMA ACTIVIDADES'!AI$159)*($G422/$F422)))</f>
        <v>0</v>
      </c>
      <c r="AN422" s="493">
        <f>IF( $F422=0,0,((($F422/$E422)*'CRONOGRAMA ACTIVIDADES'!AJ$159)*($G422/$F422)))</f>
        <v>0</v>
      </c>
      <c r="AO422" s="493">
        <f>IF( $F422=0,0,((($F422/$E422)*'CRONOGRAMA ACTIVIDADES'!AK$159)*($G422/$F422)))</f>
        <v>0</v>
      </c>
      <c r="AP422" s="493">
        <f>IF( $F422=0,0,((($F422/$E422)*'CRONOGRAMA ACTIVIDADES'!AL$159)*($G422/$F422)))</f>
        <v>0</v>
      </c>
      <c r="AQ422" s="493">
        <f>IF( $F422=0,0,((($F422/$E422)*'CRONOGRAMA ACTIVIDADES'!AM$159)*($G422/$F422)))</f>
        <v>0</v>
      </c>
      <c r="AR422" s="493">
        <f>IF( $F422=0,0,((($F422/$E422)*'CRONOGRAMA ACTIVIDADES'!AN$159)*($G422/$F422)))</f>
        <v>0</v>
      </c>
      <c r="AS422" s="493">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467">
        <f>'FORMATO COSTEO C6'!E55</f>
        <v>0</v>
      </c>
      <c r="F423" s="493">
        <f>'FORMATO COSTEO C6'!G55</f>
        <v>0</v>
      </c>
      <c r="G423" s="433">
        <f>'FORMATO COSTEO C6'!L55</f>
        <v>0</v>
      </c>
      <c r="H423" s="494">
        <f>IF( $F423=0,0,((($F423/$E423)*'CRONOGRAMA ACTIVIDADES'!F$160)*($G423/$F423)))</f>
        <v>0</v>
      </c>
      <c r="I423" s="493">
        <f>IF( $F423=0,0,((($F423/$E423)*'CRONOGRAMA ACTIVIDADES'!G$160)*($G423/$F423)))</f>
        <v>0</v>
      </c>
      <c r="J423" s="493">
        <f>IF( $F423=0,0,((($F423/$E423)*'CRONOGRAMA ACTIVIDADES'!H$160)*($G423/$F423)))</f>
        <v>0</v>
      </c>
      <c r="K423" s="493">
        <f>IF( $F423=0,0,((($F423/$E423)*'CRONOGRAMA ACTIVIDADES'!I$160)*($G423/$F423)))</f>
        <v>0</v>
      </c>
      <c r="L423" s="493">
        <f>IF( $F423=0,0,((($F423/$E423)*'CRONOGRAMA ACTIVIDADES'!J$160)*($G423/$F423)))</f>
        <v>0</v>
      </c>
      <c r="M423" s="493">
        <f>IF( $F423=0,0,((($F423/$E423)*'CRONOGRAMA ACTIVIDADES'!K$160)*($G423/$F423)))</f>
        <v>0</v>
      </c>
      <c r="N423" s="493">
        <f>IF( $F423=0,0,((($F423/$E423)*'CRONOGRAMA ACTIVIDADES'!L$160)*($G423/$F423)))</f>
        <v>0</v>
      </c>
      <c r="O423" s="493">
        <f>IF( $F423=0,0,((($F423/$E423)*'CRONOGRAMA ACTIVIDADES'!M$160)*($G423/$F423)))</f>
        <v>0</v>
      </c>
      <c r="P423" s="493">
        <f>IF( $F423=0,0,((($F423/$E423)*'CRONOGRAMA ACTIVIDADES'!N$160)*($G423/$F423)))</f>
        <v>0</v>
      </c>
      <c r="Q423" s="493">
        <f>IF( $F423=0,0,((($F423/$E423)*'CRONOGRAMA ACTIVIDADES'!O$160)*($G423/$F423)))</f>
        <v>0</v>
      </c>
      <c r="R423" s="493">
        <f>IF( $F423=0,0,((($F423/$E423)*'CRONOGRAMA ACTIVIDADES'!P$160)*($G423/$F423)))</f>
        <v>0</v>
      </c>
      <c r="S423" s="493">
        <f>IF( $F423=0,0,((($F423/$E423)*'CRONOGRAMA ACTIVIDADES'!Q$160)*($G423/$F423)))</f>
        <v>0</v>
      </c>
      <c r="T423" s="352">
        <f t="shared" si="109"/>
        <v>0</v>
      </c>
      <c r="U423" s="495">
        <f>IF( $F423=0,0,((($F423/$E423)*'CRONOGRAMA ACTIVIDADES'!R$160)*($G423/$F423)))</f>
        <v>0</v>
      </c>
      <c r="V423" s="493">
        <f>IF( $F423=0,0,((($F423/$E423)*'CRONOGRAMA ACTIVIDADES'!S$160)*($G423/$F423)))</f>
        <v>0</v>
      </c>
      <c r="W423" s="493">
        <f>IF( $F423=0,0,((($F423/$E423)*'CRONOGRAMA ACTIVIDADES'!T$160)*($G423/$F423)))</f>
        <v>0</v>
      </c>
      <c r="X423" s="493">
        <f>IF( $F423=0,0,((($F423/$E423)*'CRONOGRAMA ACTIVIDADES'!U$160)*($G423/$F423)))</f>
        <v>0</v>
      </c>
      <c r="Y423" s="493">
        <f>IF( $F423=0,0,((($F423/$E423)*'CRONOGRAMA ACTIVIDADES'!V$160)*($G423/$F423)))</f>
        <v>0</v>
      </c>
      <c r="Z423" s="493">
        <f>IF( $F423=0,0,((($F423/$E423)*'CRONOGRAMA ACTIVIDADES'!W$160)*($G423/$F423)))</f>
        <v>0</v>
      </c>
      <c r="AA423" s="493">
        <f>IF( $F423=0,0,((($F423/$E423)*'CRONOGRAMA ACTIVIDADES'!X$160)*($G423/$F423)))</f>
        <v>0</v>
      </c>
      <c r="AB423" s="493">
        <f>IF( $F423=0,0,((($F423/$E423)*'CRONOGRAMA ACTIVIDADES'!Y$160)*($G423/$F423)))</f>
        <v>0</v>
      </c>
      <c r="AC423" s="493">
        <f>IF( $F423=0,0,((($F423/$E423)*'CRONOGRAMA ACTIVIDADES'!Z$160)*($G423/$F423)))</f>
        <v>0</v>
      </c>
      <c r="AD423" s="493">
        <f>IF( $F423=0,0,((($F423/$E423)*'CRONOGRAMA ACTIVIDADES'!AA$160)*($G423/$F423)))</f>
        <v>0</v>
      </c>
      <c r="AE423" s="493">
        <f>IF( $F423=0,0,((($F423/$E423)*'CRONOGRAMA ACTIVIDADES'!AB$160)*($G423/$F423)))</f>
        <v>0</v>
      </c>
      <c r="AF423" s="493">
        <f>IF( $F423=0,0,((($F423/$E423)*'CRONOGRAMA ACTIVIDADES'!AC$160)*($G423/$F423)))</f>
        <v>0</v>
      </c>
      <c r="AG423" s="350">
        <f t="shared" si="110"/>
        <v>0</v>
      </c>
      <c r="AH423" s="494">
        <f>IF( $F423=0,0,((($F423/$E423)*'CRONOGRAMA ACTIVIDADES'!AD$160)*($G423/$F423)))</f>
        <v>0</v>
      </c>
      <c r="AI423" s="493">
        <f>IF( $F423=0,0,((($F423/$E423)*'CRONOGRAMA ACTIVIDADES'!AE$160)*($G423/$F423)))</f>
        <v>0</v>
      </c>
      <c r="AJ423" s="493">
        <f>IF( $F423=0,0,((($F423/$E423)*'CRONOGRAMA ACTIVIDADES'!AF$160)*($G423/$F423)))</f>
        <v>0</v>
      </c>
      <c r="AK423" s="493">
        <f>IF( $F423=0,0,((($F423/$E423)*'CRONOGRAMA ACTIVIDADES'!AG$160)*($G423/$F423)))</f>
        <v>0</v>
      </c>
      <c r="AL423" s="493">
        <f>IF( $F423=0,0,((($F423/$E423)*'CRONOGRAMA ACTIVIDADES'!AH$160)*($G423/$F423)))</f>
        <v>0</v>
      </c>
      <c r="AM423" s="493">
        <f>IF( $F423=0,0,((($F423/$E423)*'CRONOGRAMA ACTIVIDADES'!AI$160)*($G423/$F423)))</f>
        <v>0</v>
      </c>
      <c r="AN423" s="493">
        <f>IF( $F423=0,0,((($F423/$E423)*'CRONOGRAMA ACTIVIDADES'!AJ$160)*($G423/$F423)))</f>
        <v>0</v>
      </c>
      <c r="AO423" s="493">
        <f>IF( $F423=0,0,((($F423/$E423)*'CRONOGRAMA ACTIVIDADES'!AK$160)*($G423/$F423)))</f>
        <v>0</v>
      </c>
      <c r="AP423" s="493">
        <f>IF( $F423=0,0,((($F423/$E423)*'CRONOGRAMA ACTIVIDADES'!AL$160)*($G423/$F423)))</f>
        <v>0</v>
      </c>
      <c r="AQ423" s="493">
        <f>IF( $F423=0,0,((($F423/$E423)*'CRONOGRAMA ACTIVIDADES'!AM$160)*($G423/$F423)))</f>
        <v>0</v>
      </c>
      <c r="AR423" s="493">
        <f>IF( $F423=0,0,((($F423/$E423)*'CRONOGRAMA ACTIVIDADES'!AN$160)*($G423/$F423)))</f>
        <v>0</v>
      </c>
      <c r="AS423" s="493">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393"/>
      <c r="E424" s="477"/>
      <c r="F424" s="385">
        <f>+'FORMATO COSTEO C6'!G56</f>
        <v>0</v>
      </c>
      <c r="G424" s="386">
        <f>+'FORMATO COSTEO C6'!L56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467">
        <f>'FORMATO COSTEO C6'!E57</f>
        <v>0</v>
      </c>
      <c r="F425" s="493">
        <f>'FORMATO COSTEO C6'!G57</f>
        <v>0</v>
      </c>
      <c r="G425" s="433">
        <f>'FORMATO COSTEO C6'!L57</f>
        <v>0</v>
      </c>
      <c r="H425" s="494">
        <f>IF( $F425=0,0,((($F425/$E425)*'CRONOGRAMA ACTIVIDADES'!F$162)*($G425/$F425)))</f>
        <v>0</v>
      </c>
      <c r="I425" s="493">
        <f>IF( $F425=0,0,((($F425/$E425)*'CRONOGRAMA ACTIVIDADES'!G$162)*($G425/$F425)))</f>
        <v>0</v>
      </c>
      <c r="J425" s="493">
        <f>IF( $F425=0,0,((($F425/$E425)*'CRONOGRAMA ACTIVIDADES'!H$162)*($G425/$F425)))</f>
        <v>0</v>
      </c>
      <c r="K425" s="493">
        <f>IF( $F425=0,0,((($F425/$E425)*'CRONOGRAMA ACTIVIDADES'!I$162)*($G425/$F425)))</f>
        <v>0</v>
      </c>
      <c r="L425" s="493">
        <f>IF( $F425=0,0,((($F425/$E425)*'CRONOGRAMA ACTIVIDADES'!J$162)*($G425/$F425)))</f>
        <v>0</v>
      </c>
      <c r="M425" s="493">
        <f>IF( $F425=0,0,((($F425/$E425)*'CRONOGRAMA ACTIVIDADES'!K$162)*($G425/$F425)))</f>
        <v>0</v>
      </c>
      <c r="N425" s="493">
        <f>IF( $F425=0,0,((($F425/$E425)*'CRONOGRAMA ACTIVIDADES'!L$162)*($G425/$F425)))</f>
        <v>0</v>
      </c>
      <c r="O425" s="493">
        <f>IF( $F425=0,0,((($F425/$E425)*'CRONOGRAMA ACTIVIDADES'!M$162)*($G425/$F425)))</f>
        <v>0</v>
      </c>
      <c r="P425" s="493">
        <f>IF( $F425=0,0,((($F425/$E425)*'CRONOGRAMA ACTIVIDADES'!N$162)*($G425/$F425)))</f>
        <v>0</v>
      </c>
      <c r="Q425" s="493">
        <f>IF( $F425=0,0,((($F425/$E425)*'CRONOGRAMA ACTIVIDADES'!O$162)*($G425/$F425)))</f>
        <v>0</v>
      </c>
      <c r="R425" s="493">
        <f>IF( $F425=0,0,((($F425/$E425)*'CRONOGRAMA ACTIVIDADES'!P$162)*($G425/$F425)))</f>
        <v>0</v>
      </c>
      <c r="S425" s="493">
        <f>IF( $F425=0,0,((($F425/$E425)*'CRONOGRAMA ACTIVIDADES'!Q$162)*($G425/$F425)))</f>
        <v>0</v>
      </c>
      <c r="T425" s="352">
        <f t="shared" si="109"/>
        <v>0</v>
      </c>
      <c r="U425" s="495">
        <f>IF( $F425=0,0,((($F425/$E425)*'CRONOGRAMA ACTIVIDADES'!R$162)*($G425/$F425)))</f>
        <v>0</v>
      </c>
      <c r="V425" s="493">
        <f>IF( $F425=0,0,((($F425/$E425)*'CRONOGRAMA ACTIVIDADES'!S$162)*($G425/$F425)))</f>
        <v>0</v>
      </c>
      <c r="W425" s="493">
        <f>IF( $F425=0,0,((($F425/$E425)*'CRONOGRAMA ACTIVIDADES'!T$162)*($G425/$F425)))</f>
        <v>0</v>
      </c>
      <c r="X425" s="493">
        <f>IF( $F425=0,0,((($F425/$E425)*'CRONOGRAMA ACTIVIDADES'!U$162)*($G425/$F425)))</f>
        <v>0</v>
      </c>
      <c r="Y425" s="493">
        <f>IF( $F425=0,0,((($F425/$E425)*'CRONOGRAMA ACTIVIDADES'!V$162)*($G425/$F425)))</f>
        <v>0</v>
      </c>
      <c r="Z425" s="493">
        <f>IF( $F425=0,0,((($F425/$E425)*'CRONOGRAMA ACTIVIDADES'!W$162)*($G425/$F425)))</f>
        <v>0</v>
      </c>
      <c r="AA425" s="493">
        <f>IF( $F425=0,0,((($F425/$E425)*'CRONOGRAMA ACTIVIDADES'!X$162)*($G425/$F425)))</f>
        <v>0</v>
      </c>
      <c r="AB425" s="493">
        <f>IF( $F425=0,0,((($F425/$E425)*'CRONOGRAMA ACTIVIDADES'!Y$162)*($G425/$F425)))</f>
        <v>0</v>
      </c>
      <c r="AC425" s="493">
        <f>IF( $F425=0,0,((($F425/$E425)*'CRONOGRAMA ACTIVIDADES'!Z$162)*($G425/$F425)))</f>
        <v>0</v>
      </c>
      <c r="AD425" s="493">
        <f>IF( $F425=0,0,((($F425/$E425)*'CRONOGRAMA ACTIVIDADES'!AA$162)*($G425/$F425)))</f>
        <v>0</v>
      </c>
      <c r="AE425" s="493">
        <f>IF( $F425=0,0,((($F425/$E425)*'CRONOGRAMA ACTIVIDADES'!AB$162)*($G425/$F425)))</f>
        <v>0</v>
      </c>
      <c r="AF425" s="493">
        <f>IF( $F425=0,0,((($F425/$E425)*'CRONOGRAMA ACTIVIDADES'!AC$162)*($G425/$F425)))</f>
        <v>0</v>
      </c>
      <c r="AG425" s="350">
        <f t="shared" si="110"/>
        <v>0</v>
      </c>
      <c r="AH425" s="494">
        <f>IF( $F425=0,0,((($F425/$E425)*'CRONOGRAMA ACTIVIDADES'!AD$162)*($G425/$F425)))</f>
        <v>0</v>
      </c>
      <c r="AI425" s="493">
        <f>IF( $F425=0,0,((($F425/$E425)*'CRONOGRAMA ACTIVIDADES'!AE$162)*($G425/$F425)))</f>
        <v>0</v>
      </c>
      <c r="AJ425" s="493">
        <f>IF( $F425=0,0,((($F425/$E425)*'CRONOGRAMA ACTIVIDADES'!AF$162)*($G425/$F425)))</f>
        <v>0</v>
      </c>
      <c r="AK425" s="493">
        <f>IF( $F425=0,0,((($F425/$E425)*'CRONOGRAMA ACTIVIDADES'!AG$162)*($G425/$F425)))</f>
        <v>0</v>
      </c>
      <c r="AL425" s="493">
        <f>IF( $F425=0,0,((($F425/$E425)*'CRONOGRAMA ACTIVIDADES'!AH$162)*($G425/$F425)))</f>
        <v>0</v>
      </c>
      <c r="AM425" s="493">
        <f>IF( $F425=0,0,((($F425/$E425)*'CRONOGRAMA ACTIVIDADES'!AI$162)*($G425/$F425)))</f>
        <v>0</v>
      </c>
      <c r="AN425" s="493">
        <f>IF( $F425=0,0,((($F425/$E425)*'CRONOGRAMA ACTIVIDADES'!AJ$162)*($G425/$F425)))</f>
        <v>0</v>
      </c>
      <c r="AO425" s="493">
        <f>IF( $F425=0,0,((($F425/$E425)*'CRONOGRAMA ACTIVIDADES'!AK$162)*($G425/$F425)))</f>
        <v>0</v>
      </c>
      <c r="AP425" s="493">
        <f>IF( $F425=0,0,((($F425/$E425)*'CRONOGRAMA ACTIVIDADES'!AL$162)*($G425/$F425)))</f>
        <v>0</v>
      </c>
      <c r="AQ425" s="493">
        <f>IF( $F425=0,0,((($F425/$E425)*'CRONOGRAMA ACTIVIDADES'!AM$162)*($G425/$F425)))</f>
        <v>0</v>
      </c>
      <c r="AR425" s="493">
        <f>IF( $F425=0,0,((($F425/$E425)*'CRONOGRAMA ACTIVIDADES'!AN$162)*($G425/$F425)))</f>
        <v>0</v>
      </c>
      <c r="AS425" s="493">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467">
        <f>'FORMATO COSTEO C6'!E58</f>
        <v>0</v>
      </c>
      <c r="F426" s="493">
        <f>'FORMATO COSTEO C6'!G58</f>
        <v>0</v>
      </c>
      <c r="G426" s="433">
        <f>'FORMATO COSTEO C6'!L58</f>
        <v>0</v>
      </c>
      <c r="H426" s="494">
        <f>IF( $F426=0,0,((($F426/$E426)*'CRONOGRAMA ACTIVIDADES'!F$163)*($G426/$F426)))</f>
        <v>0</v>
      </c>
      <c r="I426" s="493">
        <f>IF( $F426=0,0,((($F426/$E426)*'CRONOGRAMA ACTIVIDADES'!G$163)*($G426/$F426)))</f>
        <v>0</v>
      </c>
      <c r="J426" s="493">
        <f>IF( $F426=0,0,((($F426/$E426)*'CRONOGRAMA ACTIVIDADES'!H$163)*($G426/$F426)))</f>
        <v>0</v>
      </c>
      <c r="K426" s="493">
        <f>IF( $F426=0,0,((($F426/$E426)*'CRONOGRAMA ACTIVIDADES'!I$163)*($G426/$F426)))</f>
        <v>0</v>
      </c>
      <c r="L426" s="493">
        <f>IF( $F426=0,0,((($F426/$E426)*'CRONOGRAMA ACTIVIDADES'!J$163)*($G426/$F426)))</f>
        <v>0</v>
      </c>
      <c r="M426" s="493">
        <f>IF( $F426=0,0,((($F426/$E426)*'CRONOGRAMA ACTIVIDADES'!K$163)*($G426/$F426)))</f>
        <v>0</v>
      </c>
      <c r="N426" s="493">
        <f>IF( $F426=0,0,((($F426/$E426)*'CRONOGRAMA ACTIVIDADES'!L$163)*($G426/$F426)))</f>
        <v>0</v>
      </c>
      <c r="O426" s="493">
        <f>IF( $F426=0,0,((($F426/$E426)*'CRONOGRAMA ACTIVIDADES'!M$163)*($G426/$F426)))</f>
        <v>0</v>
      </c>
      <c r="P426" s="493">
        <f>IF( $F426=0,0,((($F426/$E426)*'CRONOGRAMA ACTIVIDADES'!N$163)*($G426/$F426)))</f>
        <v>0</v>
      </c>
      <c r="Q426" s="493">
        <f>IF( $F426=0,0,((($F426/$E426)*'CRONOGRAMA ACTIVIDADES'!O$163)*($G426/$F426)))</f>
        <v>0</v>
      </c>
      <c r="R426" s="493">
        <f>IF( $F426=0,0,((($F426/$E426)*'CRONOGRAMA ACTIVIDADES'!P$163)*($G426/$F426)))</f>
        <v>0</v>
      </c>
      <c r="S426" s="493">
        <f>IF( $F426=0,0,((($F426/$E426)*'CRONOGRAMA ACTIVIDADES'!Q$163)*($G426/$F426)))</f>
        <v>0</v>
      </c>
      <c r="T426" s="352">
        <f t="shared" si="109"/>
        <v>0</v>
      </c>
      <c r="U426" s="495">
        <f>IF( $F426=0,0,((($F426/$E426)*'CRONOGRAMA ACTIVIDADES'!R$163)*($G426/$F426)))</f>
        <v>0</v>
      </c>
      <c r="V426" s="493">
        <f>IF( $F426=0,0,((($F426/$E426)*'CRONOGRAMA ACTIVIDADES'!S$163)*($G426/$F426)))</f>
        <v>0</v>
      </c>
      <c r="W426" s="493">
        <f>IF( $F426=0,0,((($F426/$E426)*'CRONOGRAMA ACTIVIDADES'!T$163)*($G426/$F426)))</f>
        <v>0</v>
      </c>
      <c r="X426" s="493">
        <f>IF( $F426=0,0,((($F426/$E426)*'CRONOGRAMA ACTIVIDADES'!U$163)*($G426/$F426)))</f>
        <v>0</v>
      </c>
      <c r="Y426" s="493">
        <f>IF( $F426=0,0,((($F426/$E426)*'CRONOGRAMA ACTIVIDADES'!V$163)*($G426/$F426)))</f>
        <v>0</v>
      </c>
      <c r="Z426" s="493">
        <f>IF( $F426=0,0,((($F426/$E426)*'CRONOGRAMA ACTIVIDADES'!W$163)*($G426/$F426)))</f>
        <v>0</v>
      </c>
      <c r="AA426" s="493">
        <f>IF( $F426=0,0,((($F426/$E426)*'CRONOGRAMA ACTIVIDADES'!X$163)*($G426/$F426)))</f>
        <v>0</v>
      </c>
      <c r="AB426" s="493">
        <f>IF( $F426=0,0,((($F426/$E426)*'CRONOGRAMA ACTIVIDADES'!Y$163)*($G426/$F426)))</f>
        <v>0</v>
      </c>
      <c r="AC426" s="493">
        <f>IF( $F426=0,0,((($F426/$E426)*'CRONOGRAMA ACTIVIDADES'!Z$163)*($G426/$F426)))</f>
        <v>0</v>
      </c>
      <c r="AD426" s="493">
        <f>IF( $F426=0,0,((($F426/$E426)*'CRONOGRAMA ACTIVIDADES'!AA$163)*($G426/$F426)))</f>
        <v>0</v>
      </c>
      <c r="AE426" s="493">
        <f>IF( $F426=0,0,((($F426/$E426)*'CRONOGRAMA ACTIVIDADES'!AB$163)*($G426/$F426)))</f>
        <v>0</v>
      </c>
      <c r="AF426" s="493">
        <f>IF( $F426=0,0,((($F426/$E426)*'CRONOGRAMA ACTIVIDADES'!AC$163)*($G426/$F426)))</f>
        <v>0</v>
      </c>
      <c r="AG426" s="350">
        <f t="shared" si="110"/>
        <v>0</v>
      </c>
      <c r="AH426" s="494">
        <f>IF( $F426=0,0,((($F426/$E426)*'CRONOGRAMA ACTIVIDADES'!AD$163)*($G426/$F426)))</f>
        <v>0</v>
      </c>
      <c r="AI426" s="493">
        <f>IF( $F426=0,0,((($F426/$E426)*'CRONOGRAMA ACTIVIDADES'!AE$163)*($G426/$F426)))</f>
        <v>0</v>
      </c>
      <c r="AJ426" s="493">
        <f>IF( $F426=0,0,((($F426/$E426)*'CRONOGRAMA ACTIVIDADES'!AF$163)*($G426/$F426)))</f>
        <v>0</v>
      </c>
      <c r="AK426" s="493">
        <f>IF( $F426=0,0,((($F426/$E426)*'CRONOGRAMA ACTIVIDADES'!AG$163)*($G426/$F426)))</f>
        <v>0</v>
      </c>
      <c r="AL426" s="493">
        <f>IF( $F426=0,0,((($F426/$E426)*'CRONOGRAMA ACTIVIDADES'!AH$163)*($G426/$F426)))</f>
        <v>0</v>
      </c>
      <c r="AM426" s="493">
        <f>IF( $F426=0,0,((($F426/$E426)*'CRONOGRAMA ACTIVIDADES'!AI$163)*($G426/$F426)))</f>
        <v>0</v>
      </c>
      <c r="AN426" s="493">
        <f>IF( $F426=0,0,((($F426/$E426)*'CRONOGRAMA ACTIVIDADES'!AJ$163)*($G426/$F426)))</f>
        <v>0</v>
      </c>
      <c r="AO426" s="493">
        <f>IF( $F426=0,0,((($F426/$E426)*'CRONOGRAMA ACTIVIDADES'!AK$163)*($G426/$F426)))</f>
        <v>0</v>
      </c>
      <c r="AP426" s="493">
        <f>IF( $F426=0,0,((($F426/$E426)*'CRONOGRAMA ACTIVIDADES'!AL$163)*($G426/$F426)))</f>
        <v>0</v>
      </c>
      <c r="AQ426" s="493">
        <f>IF( $F426=0,0,((($F426/$E426)*'CRONOGRAMA ACTIVIDADES'!AM$163)*($G426/$F426)))</f>
        <v>0</v>
      </c>
      <c r="AR426" s="493">
        <f>IF( $F426=0,0,((($F426/$E426)*'CRONOGRAMA ACTIVIDADES'!AN$163)*($G426/$F426)))</f>
        <v>0</v>
      </c>
      <c r="AS426" s="493">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467">
        <f>'FORMATO COSTEO C6'!E59</f>
        <v>0</v>
      </c>
      <c r="F427" s="493">
        <f>'FORMATO COSTEO C6'!G59</f>
        <v>0</v>
      </c>
      <c r="G427" s="433">
        <f>'FORMATO COSTEO C6'!L59</f>
        <v>0</v>
      </c>
      <c r="H427" s="494">
        <f>IF( $F427=0,0,((($F427/$E427)*'CRONOGRAMA ACTIVIDADES'!F$164)*($G427/$F427)))</f>
        <v>0</v>
      </c>
      <c r="I427" s="493">
        <f>IF( $F427=0,0,((($F427/$E427)*'CRONOGRAMA ACTIVIDADES'!G$164)*($G427/$F427)))</f>
        <v>0</v>
      </c>
      <c r="J427" s="493">
        <f>IF( $F427=0,0,((($F427/$E427)*'CRONOGRAMA ACTIVIDADES'!H$164)*($G427/$F427)))</f>
        <v>0</v>
      </c>
      <c r="K427" s="493">
        <f>IF( $F427=0,0,((($F427/$E427)*'CRONOGRAMA ACTIVIDADES'!I$164)*($G427/$F427)))</f>
        <v>0</v>
      </c>
      <c r="L427" s="493">
        <f>IF( $F427=0,0,((($F427/$E427)*'CRONOGRAMA ACTIVIDADES'!J$164)*($G427/$F427)))</f>
        <v>0</v>
      </c>
      <c r="M427" s="493">
        <f>IF( $F427=0,0,((($F427/$E427)*'CRONOGRAMA ACTIVIDADES'!K$164)*($G427/$F427)))</f>
        <v>0</v>
      </c>
      <c r="N427" s="493">
        <f>IF( $F427=0,0,((($F427/$E427)*'CRONOGRAMA ACTIVIDADES'!L$164)*($G427/$F427)))</f>
        <v>0</v>
      </c>
      <c r="O427" s="493">
        <f>IF( $F427=0,0,((($F427/$E427)*'CRONOGRAMA ACTIVIDADES'!M$164)*($G427/$F427)))</f>
        <v>0</v>
      </c>
      <c r="P427" s="493">
        <f>IF( $F427=0,0,((($F427/$E427)*'CRONOGRAMA ACTIVIDADES'!N$164)*($G427/$F427)))</f>
        <v>0</v>
      </c>
      <c r="Q427" s="493">
        <f>IF( $F427=0,0,((($F427/$E427)*'CRONOGRAMA ACTIVIDADES'!O$164)*($G427/$F427)))</f>
        <v>0</v>
      </c>
      <c r="R427" s="493">
        <f>IF( $F427=0,0,((($F427/$E427)*'CRONOGRAMA ACTIVIDADES'!P$164)*($G427/$F427)))</f>
        <v>0</v>
      </c>
      <c r="S427" s="493">
        <f>IF( $F427=0,0,((($F427/$E427)*'CRONOGRAMA ACTIVIDADES'!Q$164)*($G427/$F427)))</f>
        <v>0</v>
      </c>
      <c r="T427" s="352">
        <f t="shared" si="109"/>
        <v>0</v>
      </c>
      <c r="U427" s="495">
        <f>IF( $F427=0,0,((($F427/$E427)*'CRONOGRAMA ACTIVIDADES'!R$164)*($G427/$F427)))</f>
        <v>0</v>
      </c>
      <c r="V427" s="493">
        <f>IF( $F427=0,0,((($F427/$E427)*'CRONOGRAMA ACTIVIDADES'!S$164)*($G427/$F427)))</f>
        <v>0</v>
      </c>
      <c r="W427" s="493">
        <f>IF( $F427=0,0,((($F427/$E427)*'CRONOGRAMA ACTIVIDADES'!T$164)*($G427/$F427)))</f>
        <v>0</v>
      </c>
      <c r="X427" s="493">
        <f>IF( $F427=0,0,((($F427/$E427)*'CRONOGRAMA ACTIVIDADES'!U$164)*($G427/$F427)))</f>
        <v>0</v>
      </c>
      <c r="Y427" s="493">
        <f>IF( $F427=0,0,((($F427/$E427)*'CRONOGRAMA ACTIVIDADES'!V$164)*($G427/$F427)))</f>
        <v>0</v>
      </c>
      <c r="Z427" s="493">
        <f>IF( $F427=0,0,((($F427/$E427)*'CRONOGRAMA ACTIVIDADES'!W$164)*($G427/$F427)))</f>
        <v>0</v>
      </c>
      <c r="AA427" s="493">
        <f>IF( $F427=0,0,((($F427/$E427)*'CRONOGRAMA ACTIVIDADES'!X$164)*($G427/$F427)))</f>
        <v>0</v>
      </c>
      <c r="AB427" s="493">
        <f>IF( $F427=0,0,((($F427/$E427)*'CRONOGRAMA ACTIVIDADES'!Y$164)*($G427/$F427)))</f>
        <v>0</v>
      </c>
      <c r="AC427" s="493">
        <f>IF( $F427=0,0,((($F427/$E427)*'CRONOGRAMA ACTIVIDADES'!Z$164)*($G427/$F427)))</f>
        <v>0</v>
      </c>
      <c r="AD427" s="493">
        <f>IF( $F427=0,0,((($F427/$E427)*'CRONOGRAMA ACTIVIDADES'!AA$164)*($G427/$F427)))</f>
        <v>0</v>
      </c>
      <c r="AE427" s="493">
        <f>IF( $F427=0,0,((($F427/$E427)*'CRONOGRAMA ACTIVIDADES'!AB$164)*($G427/$F427)))</f>
        <v>0</v>
      </c>
      <c r="AF427" s="493">
        <f>IF( $F427=0,0,((($F427/$E427)*'CRONOGRAMA ACTIVIDADES'!AC$164)*($G427/$F427)))</f>
        <v>0</v>
      </c>
      <c r="AG427" s="350">
        <f t="shared" si="110"/>
        <v>0</v>
      </c>
      <c r="AH427" s="494">
        <f>IF( $F427=0,0,((($F427/$E427)*'CRONOGRAMA ACTIVIDADES'!AD$164)*($G427/$F427)))</f>
        <v>0</v>
      </c>
      <c r="AI427" s="493">
        <f>IF( $F427=0,0,((($F427/$E427)*'CRONOGRAMA ACTIVIDADES'!AE$164)*($G427/$F427)))</f>
        <v>0</v>
      </c>
      <c r="AJ427" s="493">
        <f>IF( $F427=0,0,((($F427/$E427)*'CRONOGRAMA ACTIVIDADES'!AF$164)*($G427/$F427)))</f>
        <v>0</v>
      </c>
      <c r="AK427" s="493">
        <f>IF( $F427=0,0,((($F427/$E427)*'CRONOGRAMA ACTIVIDADES'!AG$164)*($G427/$F427)))</f>
        <v>0</v>
      </c>
      <c r="AL427" s="493">
        <f>IF( $F427=0,0,((($F427/$E427)*'CRONOGRAMA ACTIVIDADES'!AH$164)*($G427/$F427)))</f>
        <v>0</v>
      </c>
      <c r="AM427" s="493">
        <f>IF( $F427=0,0,((($F427/$E427)*'CRONOGRAMA ACTIVIDADES'!AI$164)*($G427/$F427)))</f>
        <v>0</v>
      </c>
      <c r="AN427" s="493">
        <f>IF( $F427=0,0,((($F427/$E427)*'CRONOGRAMA ACTIVIDADES'!AJ$164)*($G427/$F427)))</f>
        <v>0</v>
      </c>
      <c r="AO427" s="493">
        <f>IF( $F427=0,0,((($F427/$E427)*'CRONOGRAMA ACTIVIDADES'!AK$164)*($G427/$F427)))</f>
        <v>0</v>
      </c>
      <c r="AP427" s="493">
        <f>IF( $F427=0,0,((($F427/$E427)*'CRONOGRAMA ACTIVIDADES'!AL$164)*($G427/$F427)))</f>
        <v>0</v>
      </c>
      <c r="AQ427" s="493">
        <f>IF( $F427=0,0,((($F427/$E427)*'CRONOGRAMA ACTIVIDADES'!AM$164)*($G427/$F427)))</f>
        <v>0</v>
      </c>
      <c r="AR427" s="493">
        <f>IF( $F427=0,0,((($F427/$E427)*'CRONOGRAMA ACTIVIDADES'!AN$164)*($G427/$F427)))</f>
        <v>0</v>
      </c>
      <c r="AS427" s="493">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393"/>
      <c r="E428" s="477"/>
      <c r="F428" s="385">
        <f>+'FORMATO COSTEO C6'!G60</f>
        <v>0</v>
      </c>
      <c r="G428" s="386">
        <f>+'FORMATO COSTEO C6'!L60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467">
        <f>'FORMATO COSTEO C6'!E61</f>
        <v>0</v>
      </c>
      <c r="F429" s="493">
        <f>'FORMATO COSTEO C6'!G61</f>
        <v>0</v>
      </c>
      <c r="G429" s="433">
        <f>'FORMATO COSTEO C6'!L61</f>
        <v>0</v>
      </c>
      <c r="H429" s="494">
        <f>IF( $F429=0,0,((($F429/$E429)*'CRONOGRAMA ACTIVIDADES'!F$166)*($G429/$F429)))</f>
        <v>0</v>
      </c>
      <c r="I429" s="493">
        <f>IF( $F429=0,0,((($F429/$E429)*'CRONOGRAMA ACTIVIDADES'!G$166)*($G429/$F429)))</f>
        <v>0</v>
      </c>
      <c r="J429" s="493">
        <f>IF( $F429=0,0,((($F429/$E429)*'CRONOGRAMA ACTIVIDADES'!H$166)*($G429/$F429)))</f>
        <v>0</v>
      </c>
      <c r="K429" s="493">
        <f>IF( $F429=0,0,((($F429/$E429)*'CRONOGRAMA ACTIVIDADES'!I$166)*($G429/$F429)))</f>
        <v>0</v>
      </c>
      <c r="L429" s="493">
        <f>IF( $F429=0,0,((($F429/$E429)*'CRONOGRAMA ACTIVIDADES'!J$166)*($G429/$F429)))</f>
        <v>0</v>
      </c>
      <c r="M429" s="493">
        <f>IF( $F429=0,0,((($F429/$E429)*'CRONOGRAMA ACTIVIDADES'!K$166)*($G429/$F429)))</f>
        <v>0</v>
      </c>
      <c r="N429" s="493">
        <f>IF( $F429=0,0,((($F429/$E429)*'CRONOGRAMA ACTIVIDADES'!L$166)*($G429/$F429)))</f>
        <v>0</v>
      </c>
      <c r="O429" s="493">
        <f>IF( $F429=0,0,((($F429/$E429)*'CRONOGRAMA ACTIVIDADES'!M$166)*($G429/$F429)))</f>
        <v>0</v>
      </c>
      <c r="P429" s="493">
        <f>IF( $F429=0,0,((($F429/$E429)*'CRONOGRAMA ACTIVIDADES'!N$166)*($G429/$F429)))</f>
        <v>0</v>
      </c>
      <c r="Q429" s="493">
        <f>IF( $F429=0,0,((($F429/$E429)*'CRONOGRAMA ACTIVIDADES'!O$166)*($G429/$F429)))</f>
        <v>0</v>
      </c>
      <c r="R429" s="493">
        <f>IF( $F429=0,0,((($F429/$E429)*'CRONOGRAMA ACTIVIDADES'!P$166)*($G429/$F429)))</f>
        <v>0</v>
      </c>
      <c r="S429" s="493">
        <f>IF( $F429=0,0,((($F429/$E429)*'CRONOGRAMA ACTIVIDADES'!Q$166)*($G429/$F429)))</f>
        <v>0</v>
      </c>
      <c r="T429" s="352">
        <f t="shared" si="109"/>
        <v>0</v>
      </c>
      <c r="U429" s="495">
        <f>IF( $F429=0,0,((($F429/$E429)*'CRONOGRAMA ACTIVIDADES'!R$166)*($G429/$F429)))</f>
        <v>0</v>
      </c>
      <c r="V429" s="493">
        <f>IF( $F429=0,0,((($F429/$E429)*'CRONOGRAMA ACTIVIDADES'!S$166)*($G429/$F429)))</f>
        <v>0</v>
      </c>
      <c r="W429" s="493">
        <f>IF( $F429=0,0,((($F429/$E429)*'CRONOGRAMA ACTIVIDADES'!T$166)*($G429/$F429)))</f>
        <v>0</v>
      </c>
      <c r="X429" s="493">
        <f>IF( $F429=0,0,((($F429/$E429)*'CRONOGRAMA ACTIVIDADES'!U$166)*($G429/$F429)))</f>
        <v>0</v>
      </c>
      <c r="Y429" s="493">
        <f>IF( $F429=0,0,((($F429/$E429)*'CRONOGRAMA ACTIVIDADES'!V$166)*($G429/$F429)))</f>
        <v>0</v>
      </c>
      <c r="Z429" s="493">
        <f>IF( $F429=0,0,((($F429/$E429)*'CRONOGRAMA ACTIVIDADES'!W$166)*($G429/$F429)))</f>
        <v>0</v>
      </c>
      <c r="AA429" s="493">
        <f>IF( $F429=0,0,((($F429/$E429)*'CRONOGRAMA ACTIVIDADES'!X$166)*($G429/$F429)))</f>
        <v>0</v>
      </c>
      <c r="AB429" s="493">
        <f>IF( $F429=0,0,((($F429/$E429)*'CRONOGRAMA ACTIVIDADES'!Y$166)*($G429/$F429)))</f>
        <v>0</v>
      </c>
      <c r="AC429" s="493">
        <f>IF( $F429=0,0,((($F429/$E429)*'CRONOGRAMA ACTIVIDADES'!Z$166)*($G429/$F429)))</f>
        <v>0</v>
      </c>
      <c r="AD429" s="493">
        <f>IF( $F429=0,0,((($F429/$E429)*'CRONOGRAMA ACTIVIDADES'!AA$166)*($G429/$F429)))</f>
        <v>0</v>
      </c>
      <c r="AE429" s="493">
        <f>IF( $F429=0,0,((($F429/$E429)*'CRONOGRAMA ACTIVIDADES'!AB$166)*($G429/$F429)))</f>
        <v>0</v>
      </c>
      <c r="AF429" s="493">
        <f>IF( $F429=0,0,((($F429/$E429)*'CRONOGRAMA ACTIVIDADES'!AC$166)*($G429/$F429)))</f>
        <v>0</v>
      </c>
      <c r="AG429" s="350">
        <f t="shared" si="110"/>
        <v>0</v>
      </c>
      <c r="AH429" s="494">
        <f>IF( $F429=0,0,((($F429/$E429)*'CRONOGRAMA ACTIVIDADES'!AD$166)*($G429/$F429)))</f>
        <v>0</v>
      </c>
      <c r="AI429" s="493">
        <f>IF( $F429=0,0,((($F429/$E429)*'CRONOGRAMA ACTIVIDADES'!AE$166)*($G429/$F429)))</f>
        <v>0</v>
      </c>
      <c r="AJ429" s="493">
        <f>IF( $F429=0,0,((($F429/$E429)*'CRONOGRAMA ACTIVIDADES'!AF$166)*($G429/$F429)))</f>
        <v>0</v>
      </c>
      <c r="AK429" s="493">
        <f>IF( $F429=0,0,((($F429/$E429)*'CRONOGRAMA ACTIVIDADES'!AG$166)*($G429/$F429)))</f>
        <v>0</v>
      </c>
      <c r="AL429" s="493">
        <f>IF( $F429=0,0,((($F429/$E429)*'CRONOGRAMA ACTIVIDADES'!AH$166)*($G429/$F429)))</f>
        <v>0</v>
      </c>
      <c r="AM429" s="493">
        <f>IF( $F429=0,0,((($F429/$E429)*'CRONOGRAMA ACTIVIDADES'!AI$166)*($G429/$F429)))</f>
        <v>0</v>
      </c>
      <c r="AN429" s="493">
        <f>IF( $F429=0,0,((($F429/$E429)*'CRONOGRAMA ACTIVIDADES'!AJ$166)*($G429/$F429)))</f>
        <v>0</v>
      </c>
      <c r="AO429" s="493">
        <f>IF( $F429=0,0,((($F429/$E429)*'CRONOGRAMA ACTIVIDADES'!AK$166)*($G429/$F429)))</f>
        <v>0</v>
      </c>
      <c r="AP429" s="493">
        <f>IF( $F429=0,0,((($F429/$E429)*'CRONOGRAMA ACTIVIDADES'!AL$166)*($G429/$F429)))</f>
        <v>0</v>
      </c>
      <c r="AQ429" s="493">
        <f>IF( $F429=0,0,((($F429/$E429)*'CRONOGRAMA ACTIVIDADES'!AM$166)*($G429/$F429)))</f>
        <v>0</v>
      </c>
      <c r="AR429" s="493">
        <f>IF( $F429=0,0,((($F429/$E429)*'CRONOGRAMA ACTIVIDADES'!AN$166)*($G429/$F429)))</f>
        <v>0</v>
      </c>
      <c r="AS429" s="493">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467">
        <f>'FORMATO COSTEO C6'!E62</f>
        <v>0</v>
      </c>
      <c r="F430" s="493">
        <f>'FORMATO COSTEO C6'!G62</f>
        <v>0</v>
      </c>
      <c r="G430" s="433">
        <f>'FORMATO COSTEO C6'!L62</f>
        <v>0</v>
      </c>
      <c r="H430" s="494">
        <f>IF( $F430=0,0,((($F430/$E430)*'CRONOGRAMA ACTIVIDADES'!F$167)*($G430/$F430)))</f>
        <v>0</v>
      </c>
      <c r="I430" s="493">
        <f>IF( $F430=0,0,((($F430/$E430)*'CRONOGRAMA ACTIVIDADES'!G$167)*($G430/$F430)))</f>
        <v>0</v>
      </c>
      <c r="J430" s="493">
        <f>IF( $F430=0,0,((($F430/$E430)*'CRONOGRAMA ACTIVIDADES'!H$167)*($G430/$F430)))</f>
        <v>0</v>
      </c>
      <c r="K430" s="493">
        <f>IF( $F430=0,0,((($F430/$E430)*'CRONOGRAMA ACTIVIDADES'!I$167)*($G430/$F430)))</f>
        <v>0</v>
      </c>
      <c r="L430" s="493">
        <f>IF( $F430=0,0,((($F430/$E430)*'CRONOGRAMA ACTIVIDADES'!J$167)*($G430/$F430)))</f>
        <v>0</v>
      </c>
      <c r="M430" s="493">
        <f>IF( $F430=0,0,((($F430/$E430)*'CRONOGRAMA ACTIVIDADES'!K$167)*($G430/$F430)))</f>
        <v>0</v>
      </c>
      <c r="N430" s="493">
        <f>IF( $F430=0,0,((($F430/$E430)*'CRONOGRAMA ACTIVIDADES'!L$167)*($G430/$F430)))</f>
        <v>0</v>
      </c>
      <c r="O430" s="493">
        <f>IF( $F430=0,0,((($F430/$E430)*'CRONOGRAMA ACTIVIDADES'!M$167)*($G430/$F430)))</f>
        <v>0</v>
      </c>
      <c r="P430" s="493">
        <f>IF( $F430=0,0,((($F430/$E430)*'CRONOGRAMA ACTIVIDADES'!N$167)*($G430/$F430)))</f>
        <v>0</v>
      </c>
      <c r="Q430" s="493">
        <f>IF( $F430=0,0,((($F430/$E430)*'CRONOGRAMA ACTIVIDADES'!O$167)*($G430/$F430)))</f>
        <v>0</v>
      </c>
      <c r="R430" s="493">
        <f>IF( $F430=0,0,((($F430/$E430)*'CRONOGRAMA ACTIVIDADES'!P$167)*($G430/$F430)))</f>
        <v>0</v>
      </c>
      <c r="S430" s="493">
        <f>IF( $F430=0,0,((($F430/$E430)*'CRONOGRAMA ACTIVIDADES'!Q$167)*($G430/$F430)))</f>
        <v>0</v>
      </c>
      <c r="T430" s="352">
        <f t="shared" si="109"/>
        <v>0</v>
      </c>
      <c r="U430" s="495">
        <f>IF( $F430=0,0,((($F430/$E430)*'CRONOGRAMA ACTIVIDADES'!R$167)*($G430/$F430)))</f>
        <v>0</v>
      </c>
      <c r="V430" s="493">
        <f>IF( $F430=0,0,((($F430/$E430)*'CRONOGRAMA ACTIVIDADES'!S$167)*($G430/$F430)))</f>
        <v>0</v>
      </c>
      <c r="W430" s="493">
        <f>IF( $F430=0,0,((($F430/$E430)*'CRONOGRAMA ACTIVIDADES'!T$167)*($G430/$F430)))</f>
        <v>0</v>
      </c>
      <c r="X430" s="493">
        <f>IF( $F430=0,0,((($F430/$E430)*'CRONOGRAMA ACTIVIDADES'!U$167)*($G430/$F430)))</f>
        <v>0</v>
      </c>
      <c r="Y430" s="493">
        <f>IF( $F430=0,0,((($F430/$E430)*'CRONOGRAMA ACTIVIDADES'!V$167)*($G430/$F430)))</f>
        <v>0</v>
      </c>
      <c r="Z430" s="493">
        <f>IF( $F430=0,0,((($F430/$E430)*'CRONOGRAMA ACTIVIDADES'!W$167)*($G430/$F430)))</f>
        <v>0</v>
      </c>
      <c r="AA430" s="493">
        <f>IF( $F430=0,0,((($F430/$E430)*'CRONOGRAMA ACTIVIDADES'!X$167)*($G430/$F430)))</f>
        <v>0</v>
      </c>
      <c r="AB430" s="493">
        <f>IF( $F430=0,0,((($F430/$E430)*'CRONOGRAMA ACTIVIDADES'!Y$167)*($G430/$F430)))</f>
        <v>0</v>
      </c>
      <c r="AC430" s="493">
        <f>IF( $F430=0,0,((($F430/$E430)*'CRONOGRAMA ACTIVIDADES'!Z$167)*($G430/$F430)))</f>
        <v>0</v>
      </c>
      <c r="AD430" s="493">
        <f>IF( $F430=0,0,((($F430/$E430)*'CRONOGRAMA ACTIVIDADES'!AA$167)*($G430/$F430)))</f>
        <v>0</v>
      </c>
      <c r="AE430" s="493">
        <f>IF( $F430=0,0,((($F430/$E430)*'CRONOGRAMA ACTIVIDADES'!AB$167)*($G430/$F430)))</f>
        <v>0</v>
      </c>
      <c r="AF430" s="493">
        <f>IF( $F430=0,0,((($F430/$E430)*'CRONOGRAMA ACTIVIDADES'!AC$167)*($G430/$F430)))</f>
        <v>0</v>
      </c>
      <c r="AG430" s="350">
        <f t="shared" si="110"/>
        <v>0</v>
      </c>
      <c r="AH430" s="494">
        <f>IF( $F430=0,0,((($F430/$E430)*'CRONOGRAMA ACTIVIDADES'!AD$167)*($G430/$F430)))</f>
        <v>0</v>
      </c>
      <c r="AI430" s="493">
        <f>IF( $F430=0,0,((($F430/$E430)*'CRONOGRAMA ACTIVIDADES'!AE$167)*($G430/$F430)))</f>
        <v>0</v>
      </c>
      <c r="AJ430" s="493">
        <f>IF( $F430=0,0,((($F430/$E430)*'CRONOGRAMA ACTIVIDADES'!AF$167)*($G430/$F430)))</f>
        <v>0</v>
      </c>
      <c r="AK430" s="493">
        <f>IF( $F430=0,0,((($F430/$E430)*'CRONOGRAMA ACTIVIDADES'!AG$167)*($G430/$F430)))</f>
        <v>0</v>
      </c>
      <c r="AL430" s="493">
        <f>IF( $F430=0,0,((($F430/$E430)*'CRONOGRAMA ACTIVIDADES'!AH$167)*($G430/$F430)))</f>
        <v>0</v>
      </c>
      <c r="AM430" s="493">
        <f>IF( $F430=0,0,((($F430/$E430)*'CRONOGRAMA ACTIVIDADES'!AI$167)*($G430/$F430)))</f>
        <v>0</v>
      </c>
      <c r="AN430" s="493">
        <f>IF( $F430=0,0,((($F430/$E430)*'CRONOGRAMA ACTIVIDADES'!AJ$167)*($G430/$F430)))</f>
        <v>0</v>
      </c>
      <c r="AO430" s="493">
        <f>IF( $F430=0,0,((($F430/$E430)*'CRONOGRAMA ACTIVIDADES'!AK$167)*($G430/$F430)))</f>
        <v>0</v>
      </c>
      <c r="AP430" s="493">
        <f>IF( $F430=0,0,((($F430/$E430)*'CRONOGRAMA ACTIVIDADES'!AL$167)*($G430/$F430)))</f>
        <v>0</v>
      </c>
      <c r="AQ430" s="493">
        <f>IF( $F430=0,0,((($F430/$E430)*'CRONOGRAMA ACTIVIDADES'!AM$167)*($G430/$F430)))</f>
        <v>0</v>
      </c>
      <c r="AR430" s="493">
        <f>IF( $F430=0,0,((($F430/$E430)*'CRONOGRAMA ACTIVIDADES'!AN$167)*($G430/$F430)))</f>
        <v>0</v>
      </c>
      <c r="AS430" s="493">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467">
        <f>'FORMATO COSTEO C6'!E63</f>
        <v>0</v>
      </c>
      <c r="F431" s="493">
        <f>'FORMATO COSTEO C6'!G63</f>
        <v>0</v>
      </c>
      <c r="G431" s="433">
        <f>'FORMATO COSTEO C6'!L63</f>
        <v>0</v>
      </c>
      <c r="H431" s="494">
        <f>IF( $F431=0,0,((($F431/$E431)*'CRONOGRAMA ACTIVIDADES'!F$168)*($G431/$F431)))</f>
        <v>0</v>
      </c>
      <c r="I431" s="493">
        <f>IF( $F431=0,0,((($F431/$E431)*'CRONOGRAMA ACTIVIDADES'!G$168)*($G431/$F431)))</f>
        <v>0</v>
      </c>
      <c r="J431" s="493">
        <f>IF( $F431=0,0,((($F431/$E431)*'CRONOGRAMA ACTIVIDADES'!H$168)*($G431/$F431)))</f>
        <v>0</v>
      </c>
      <c r="K431" s="493">
        <f>IF( $F431=0,0,((($F431/$E431)*'CRONOGRAMA ACTIVIDADES'!I$168)*($G431/$F431)))</f>
        <v>0</v>
      </c>
      <c r="L431" s="493">
        <f>IF( $F431=0,0,((($F431/$E431)*'CRONOGRAMA ACTIVIDADES'!J$168)*($G431/$F431)))</f>
        <v>0</v>
      </c>
      <c r="M431" s="493">
        <f>IF( $F431=0,0,((($F431/$E431)*'CRONOGRAMA ACTIVIDADES'!K$168)*($G431/$F431)))</f>
        <v>0</v>
      </c>
      <c r="N431" s="493">
        <f>IF( $F431=0,0,((($F431/$E431)*'CRONOGRAMA ACTIVIDADES'!L$168)*($G431/$F431)))</f>
        <v>0</v>
      </c>
      <c r="O431" s="493">
        <f>IF( $F431=0,0,((($F431/$E431)*'CRONOGRAMA ACTIVIDADES'!M$168)*($G431/$F431)))</f>
        <v>0</v>
      </c>
      <c r="P431" s="493">
        <f>IF( $F431=0,0,((($F431/$E431)*'CRONOGRAMA ACTIVIDADES'!N$168)*($G431/$F431)))</f>
        <v>0</v>
      </c>
      <c r="Q431" s="493">
        <f>IF( $F431=0,0,((($F431/$E431)*'CRONOGRAMA ACTIVIDADES'!O$168)*($G431/$F431)))</f>
        <v>0</v>
      </c>
      <c r="R431" s="493">
        <f>IF( $F431=0,0,((($F431/$E431)*'CRONOGRAMA ACTIVIDADES'!P$168)*($G431/$F431)))</f>
        <v>0</v>
      </c>
      <c r="S431" s="493">
        <f>IF( $F431=0,0,((($F431/$E431)*'CRONOGRAMA ACTIVIDADES'!Q$168)*($G431/$F431)))</f>
        <v>0</v>
      </c>
      <c r="T431" s="352">
        <f t="shared" si="109"/>
        <v>0</v>
      </c>
      <c r="U431" s="495">
        <f>IF( $F431=0,0,((($F431/$E431)*'CRONOGRAMA ACTIVIDADES'!R$168)*($G431/$F431)))</f>
        <v>0</v>
      </c>
      <c r="V431" s="493">
        <f>IF( $F431=0,0,((($F431/$E431)*'CRONOGRAMA ACTIVIDADES'!S$168)*($G431/$F431)))</f>
        <v>0</v>
      </c>
      <c r="W431" s="493">
        <f>IF( $F431=0,0,((($F431/$E431)*'CRONOGRAMA ACTIVIDADES'!T$168)*($G431/$F431)))</f>
        <v>0</v>
      </c>
      <c r="X431" s="493">
        <f>IF( $F431=0,0,((($F431/$E431)*'CRONOGRAMA ACTIVIDADES'!U$168)*($G431/$F431)))</f>
        <v>0</v>
      </c>
      <c r="Y431" s="493">
        <f>IF( $F431=0,0,((($F431/$E431)*'CRONOGRAMA ACTIVIDADES'!V$168)*($G431/$F431)))</f>
        <v>0</v>
      </c>
      <c r="Z431" s="493">
        <f>IF( $F431=0,0,((($F431/$E431)*'CRONOGRAMA ACTIVIDADES'!W$168)*($G431/$F431)))</f>
        <v>0</v>
      </c>
      <c r="AA431" s="493">
        <f>IF( $F431=0,0,((($F431/$E431)*'CRONOGRAMA ACTIVIDADES'!X$168)*($G431/$F431)))</f>
        <v>0</v>
      </c>
      <c r="AB431" s="493">
        <f>IF( $F431=0,0,((($F431/$E431)*'CRONOGRAMA ACTIVIDADES'!Y$168)*($G431/$F431)))</f>
        <v>0</v>
      </c>
      <c r="AC431" s="493">
        <f>IF( $F431=0,0,((($F431/$E431)*'CRONOGRAMA ACTIVIDADES'!Z$168)*($G431/$F431)))</f>
        <v>0</v>
      </c>
      <c r="AD431" s="493">
        <f>IF( $F431=0,0,((($F431/$E431)*'CRONOGRAMA ACTIVIDADES'!AA$168)*($G431/$F431)))</f>
        <v>0</v>
      </c>
      <c r="AE431" s="493">
        <f>IF( $F431=0,0,((($F431/$E431)*'CRONOGRAMA ACTIVIDADES'!AB$168)*($G431/$F431)))</f>
        <v>0</v>
      </c>
      <c r="AF431" s="493">
        <f>IF( $F431=0,0,((($F431/$E431)*'CRONOGRAMA ACTIVIDADES'!AC$168)*($G431/$F431)))</f>
        <v>0</v>
      </c>
      <c r="AG431" s="350">
        <f t="shared" si="110"/>
        <v>0</v>
      </c>
      <c r="AH431" s="494">
        <f>IF( $F431=0,0,((($F431/$E431)*'CRONOGRAMA ACTIVIDADES'!AD$168)*($G431/$F431)))</f>
        <v>0</v>
      </c>
      <c r="AI431" s="493">
        <f>IF( $F431=0,0,((($F431/$E431)*'CRONOGRAMA ACTIVIDADES'!AE$168)*($G431/$F431)))</f>
        <v>0</v>
      </c>
      <c r="AJ431" s="493">
        <f>IF( $F431=0,0,((($F431/$E431)*'CRONOGRAMA ACTIVIDADES'!AF$168)*($G431/$F431)))</f>
        <v>0</v>
      </c>
      <c r="AK431" s="493">
        <f>IF( $F431=0,0,((($F431/$E431)*'CRONOGRAMA ACTIVIDADES'!AG$168)*($G431/$F431)))</f>
        <v>0</v>
      </c>
      <c r="AL431" s="493">
        <f>IF( $F431=0,0,((($F431/$E431)*'CRONOGRAMA ACTIVIDADES'!AH$168)*($G431/$F431)))</f>
        <v>0</v>
      </c>
      <c r="AM431" s="493">
        <f>IF( $F431=0,0,((($F431/$E431)*'CRONOGRAMA ACTIVIDADES'!AI$168)*($G431/$F431)))</f>
        <v>0</v>
      </c>
      <c r="AN431" s="493">
        <f>IF( $F431=0,0,((($F431/$E431)*'CRONOGRAMA ACTIVIDADES'!AJ$168)*($G431/$F431)))</f>
        <v>0</v>
      </c>
      <c r="AO431" s="493">
        <f>IF( $F431=0,0,((($F431/$E431)*'CRONOGRAMA ACTIVIDADES'!AK$168)*($G431/$F431)))</f>
        <v>0</v>
      </c>
      <c r="AP431" s="493">
        <f>IF( $F431=0,0,((($F431/$E431)*'CRONOGRAMA ACTIVIDADES'!AL$168)*($G431/$F431)))</f>
        <v>0</v>
      </c>
      <c r="AQ431" s="493">
        <f>IF( $F431=0,0,((($F431/$E431)*'CRONOGRAMA ACTIVIDADES'!AM$168)*($G431/$F431)))</f>
        <v>0</v>
      </c>
      <c r="AR431" s="493">
        <f>IF( $F431=0,0,((($F431/$E431)*'CRONOGRAMA ACTIVIDADES'!AN$168)*($G431/$F431)))</f>
        <v>0</v>
      </c>
      <c r="AS431" s="493">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393"/>
      <c r="E432" s="477"/>
      <c r="F432" s="385">
        <f>+'FORMATO COSTEO C6'!G64</f>
        <v>0</v>
      </c>
      <c r="G432" s="386">
        <f>+'FORMATO COSTEO C6'!L64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467">
        <f>'FORMATO COSTEO C6'!E65</f>
        <v>0</v>
      </c>
      <c r="F433" s="493">
        <f>'FORMATO COSTEO C6'!G65</f>
        <v>0</v>
      </c>
      <c r="G433" s="433">
        <f>'FORMATO COSTEO C6'!L65</f>
        <v>0</v>
      </c>
      <c r="H433" s="494">
        <f>IF( $F433=0,0,((($F433/$E433)*'CRONOGRAMA ACTIVIDADES'!F$170)*($G433/$F433)))</f>
        <v>0</v>
      </c>
      <c r="I433" s="493">
        <f>IF( $F433=0,0,((($F433/$E433)*'CRONOGRAMA ACTIVIDADES'!G$170)*($G433/$F433)))</f>
        <v>0</v>
      </c>
      <c r="J433" s="493">
        <f>IF( $F433=0,0,((($F433/$E433)*'CRONOGRAMA ACTIVIDADES'!H$170)*($G433/$F433)))</f>
        <v>0</v>
      </c>
      <c r="K433" s="493">
        <f>IF( $F433=0,0,((($F433/$E433)*'CRONOGRAMA ACTIVIDADES'!I$170)*($G433/$F433)))</f>
        <v>0</v>
      </c>
      <c r="L433" s="493">
        <f>IF( $F433=0,0,((($F433/$E433)*'CRONOGRAMA ACTIVIDADES'!J$170)*($G433/$F433)))</f>
        <v>0</v>
      </c>
      <c r="M433" s="493">
        <f>IF( $F433=0,0,((($F433/$E433)*'CRONOGRAMA ACTIVIDADES'!K$170)*($G433/$F433)))</f>
        <v>0</v>
      </c>
      <c r="N433" s="493">
        <f>IF( $F433=0,0,((($F433/$E433)*'CRONOGRAMA ACTIVIDADES'!L$170)*($G433/$F433)))</f>
        <v>0</v>
      </c>
      <c r="O433" s="493">
        <f>IF( $F433=0,0,((($F433/$E433)*'CRONOGRAMA ACTIVIDADES'!M$170)*($G433/$F433)))</f>
        <v>0</v>
      </c>
      <c r="P433" s="493">
        <f>IF( $F433=0,0,((($F433/$E433)*'CRONOGRAMA ACTIVIDADES'!N$170)*($G433/$F433)))</f>
        <v>0</v>
      </c>
      <c r="Q433" s="493">
        <f>IF( $F433=0,0,((($F433/$E433)*'CRONOGRAMA ACTIVIDADES'!O$170)*($G433/$F433)))</f>
        <v>0</v>
      </c>
      <c r="R433" s="493">
        <f>IF( $F433=0,0,((($F433/$E433)*'CRONOGRAMA ACTIVIDADES'!P$170)*($G433/$F433)))</f>
        <v>0</v>
      </c>
      <c r="S433" s="493">
        <f>IF( $F433=0,0,((($F433/$E433)*'CRONOGRAMA ACTIVIDADES'!Q$170)*($G433/$F433)))</f>
        <v>0</v>
      </c>
      <c r="T433" s="352">
        <f t="shared" si="109"/>
        <v>0</v>
      </c>
      <c r="U433" s="495">
        <f>IF( $F433=0,0,((($F433/$E433)*'CRONOGRAMA ACTIVIDADES'!R$170)*($G433/$F433)))</f>
        <v>0</v>
      </c>
      <c r="V433" s="493">
        <f>IF( $F433=0,0,((($F433/$E433)*'CRONOGRAMA ACTIVIDADES'!S$170)*($G433/$F433)))</f>
        <v>0</v>
      </c>
      <c r="W433" s="493">
        <f>IF( $F433=0,0,((($F433/$E433)*'CRONOGRAMA ACTIVIDADES'!T$170)*($G433/$F433)))</f>
        <v>0</v>
      </c>
      <c r="X433" s="493">
        <f>IF( $F433=0,0,((($F433/$E433)*'CRONOGRAMA ACTIVIDADES'!U$170)*($G433/$F433)))</f>
        <v>0</v>
      </c>
      <c r="Y433" s="493">
        <f>IF( $F433=0,0,((($F433/$E433)*'CRONOGRAMA ACTIVIDADES'!V$170)*($G433/$F433)))</f>
        <v>0</v>
      </c>
      <c r="Z433" s="493">
        <f>IF( $F433=0,0,((($F433/$E433)*'CRONOGRAMA ACTIVIDADES'!W$170)*($G433/$F433)))</f>
        <v>0</v>
      </c>
      <c r="AA433" s="493">
        <f>IF( $F433=0,0,((($F433/$E433)*'CRONOGRAMA ACTIVIDADES'!X$170)*($G433/$F433)))</f>
        <v>0</v>
      </c>
      <c r="AB433" s="493">
        <f>IF( $F433=0,0,((($F433/$E433)*'CRONOGRAMA ACTIVIDADES'!Y$170)*($G433/$F433)))</f>
        <v>0</v>
      </c>
      <c r="AC433" s="493">
        <f>IF( $F433=0,0,((($F433/$E433)*'CRONOGRAMA ACTIVIDADES'!Z$170)*($G433/$F433)))</f>
        <v>0</v>
      </c>
      <c r="AD433" s="493">
        <f>IF( $F433=0,0,((($F433/$E433)*'CRONOGRAMA ACTIVIDADES'!AA$170)*($G433/$F433)))</f>
        <v>0</v>
      </c>
      <c r="AE433" s="493">
        <f>IF( $F433=0,0,((($F433/$E433)*'CRONOGRAMA ACTIVIDADES'!AB$170)*($G433/$F433)))</f>
        <v>0</v>
      </c>
      <c r="AF433" s="493">
        <f>IF( $F433=0,0,((($F433/$E433)*'CRONOGRAMA ACTIVIDADES'!AC$170)*($G433/$F433)))</f>
        <v>0</v>
      </c>
      <c r="AG433" s="350">
        <f t="shared" si="110"/>
        <v>0</v>
      </c>
      <c r="AH433" s="494">
        <f>IF( $F433=0,0,((($F433/$E433)*'CRONOGRAMA ACTIVIDADES'!AD$170)*($G433/$F433)))</f>
        <v>0</v>
      </c>
      <c r="AI433" s="493">
        <f>IF( $F433=0,0,((($F433/$E433)*'CRONOGRAMA ACTIVIDADES'!AE$170)*($G433/$F433)))</f>
        <v>0</v>
      </c>
      <c r="AJ433" s="493">
        <f>IF( $F433=0,0,((($F433/$E433)*'CRONOGRAMA ACTIVIDADES'!AF$170)*($G433/$F433)))</f>
        <v>0</v>
      </c>
      <c r="AK433" s="493">
        <f>IF( $F433=0,0,((($F433/$E433)*'CRONOGRAMA ACTIVIDADES'!AG$170)*($G433/$F433)))</f>
        <v>0</v>
      </c>
      <c r="AL433" s="493">
        <f>IF( $F433=0,0,((($F433/$E433)*'CRONOGRAMA ACTIVIDADES'!AH$170)*($G433/$F433)))</f>
        <v>0</v>
      </c>
      <c r="AM433" s="493">
        <f>IF( $F433=0,0,((($F433/$E433)*'CRONOGRAMA ACTIVIDADES'!AI$170)*($G433/$F433)))</f>
        <v>0</v>
      </c>
      <c r="AN433" s="493">
        <f>IF( $F433=0,0,((($F433/$E433)*'CRONOGRAMA ACTIVIDADES'!AJ$170)*($G433/$F433)))</f>
        <v>0</v>
      </c>
      <c r="AO433" s="493">
        <f>IF( $F433=0,0,((($F433/$E433)*'CRONOGRAMA ACTIVIDADES'!AK$170)*($G433/$F433)))</f>
        <v>0</v>
      </c>
      <c r="AP433" s="493">
        <f>IF( $F433=0,0,((($F433/$E433)*'CRONOGRAMA ACTIVIDADES'!AL$170)*($G433/$F433)))</f>
        <v>0</v>
      </c>
      <c r="AQ433" s="493">
        <f>IF( $F433=0,0,((($F433/$E433)*'CRONOGRAMA ACTIVIDADES'!AM$170)*($G433/$F433)))</f>
        <v>0</v>
      </c>
      <c r="AR433" s="493">
        <f>IF( $F433=0,0,((($F433/$E433)*'CRONOGRAMA ACTIVIDADES'!AN$170)*($G433/$F433)))</f>
        <v>0</v>
      </c>
      <c r="AS433" s="493">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467">
        <f>'FORMATO COSTEO C6'!E66</f>
        <v>0</v>
      </c>
      <c r="F434" s="493">
        <f>'FORMATO COSTEO C6'!G66</f>
        <v>0</v>
      </c>
      <c r="G434" s="433">
        <f>'FORMATO COSTEO C6'!L66</f>
        <v>0</v>
      </c>
      <c r="H434" s="494">
        <f>IF( $F434=0,0,((($F434/$E434)*'CRONOGRAMA ACTIVIDADES'!F$171)*($G434/$F434)))</f>
        <v>0</v>
      </c>
      <c r="I434" s="493">
        <f>IF( $F434=0,0,((($F434/$E434)*'CRONOGRAMA ACTIVIDADES'!G$171)*($G434/$F434)))</f>
        <v>0</v>
      </c>
      <c r="J434" s="493">
        <f>IF( $F434=0,0,((($F434/$E434)*'CRONOGRAMA ACTIVIDADES'!H$171)*($G434/$F434)))</f>
        <v>0</v>
      </c>
      <c r="K434" s="493">
        <f>IF( $F434=0,0,((($F434/$E434)*'CRONOGRAMA ACTIVIDADES'!I$171)*($G434/$F434)))</f>
        <v>0</v>
      </c>
      <c r="L434" s="493">
        <f>IF( $F434=0,0,((($F434/$E434)*'CRONOGRAMA ACTIVIDADES'!J$171)*($G434/$F434)))</f>
        <v>0</v>
      </c>
      <c r="M434" s="493">
        <f>IF( $F434=0,0,((($F434/$E434)*'CRONOGRAMA ACTIVIDADES'!K$171)*($G434/$F434)))</f>
        <v>0</v>
      </c>
      <c r="N434" s="493">
        <f>IF( $F434=0,0,((($F434/$E434)*'CRONOGRAMA ACTIVIDADES'!L$171)*($G434/$F434)))</f>
        <v>0</v>
      </c>
      <c r="O434" s="493">
        <f>IF( $F434=0,0,((($F434/$E434)*'CRONOGRAMA ACTIVIDADES'!M$171)*($G434/$F434)))</f>
        <v>0</v>
      </c>
      <c r="P434" s="493">
        <f>IF( $F434=0,0,((($F434/$E434)*'CRONOGRAMA ACTIVIDADES'!N$171)*($G434/$F434)))</f>
        <v>0</v>
      </c>
      <c r="Q434" s="493">
        <f>IF( $F434=0,0,((($F434/$E434)*'CRONOGRAMA ACTIVIDADES'!O$171)*($G434/$F434)))</f>
        <v>0</v>
      </c>
      <c r="R434" s="493">
        <f>IF( $F434=0,0,((($F434/$E434)*'CRONOGRAMA ACTIVIDADES'!P$171)*($G434/$F434)))</f>
        <v>0</v>
      </c>
      <c r="S434" s="493">
        <f>IF( $F434=0,0,((($F434/$E434)*'CRONOGRAMA ACTIVIDADES'!Q$171)*($G434/$F434)))</f>
        <v>0</v>
      </c>
      <c r="T434" s="352">
        <f t="shared" si="109"/>
        <v>0</v>
      </c>
      <c r="U434" s="495">
        <f>IF( $F434=0,0,((($F434/$E434)*'CRONOGRAMA ACTIVIDADES'!R$171)*($G434/$F434)))</f>
        <v>0</v>
      </c>
      <c r="V434" s="493">
        <f>IF( $F434=0,0,((($F434/$E434)*'CRONOGRAMA ACTIVIDADES'!S$171)*($G434/$F434)))</f>
        <v>0</v>
      </c>
      <c r="W434" s="493">
        <f>IF( $F434=0,0,((($F434/$E434)*'CRONOGRAMA ACTIVIDADES'!T$171)*($G434/$F434)))</f>
        <v>0</v>
      </c>
      <c r="X434" s="493">
        <f>IF( $F434=0,0,((($F434/$E434)*'CRONOGRAMA ACTIVIDADES'!U$171)*($G434/$F434)))</f>
        <v>0</v>
      </c>
      <c r="Y434" s="493">
        <f>IF( $F434=0,0,((($F434/$E434)*'CRONOGRAMA ACTIVIDADES'!V$171)*($G434/$F434)))</f>
        <v>0</v>
      </c>
      <c r="Z434" s="493">
        <f>IF( $F434=0,0,((($F434/$E434)*'CRONOGRAMA ACTIVIDADES'!W$171)*($G434/$F434)))</f>
        <v>0</v>
      </c>
      <c r="AA434" s="493">
        <f>IF( $F434=0,0,((($F434/$E434)*'CRONOGRAMA ACTIVIDADES'!X$171)*($G434/$F434)))</f>
        <v>0</v>
      </c>
      <c r="AB434" s="493">
        <f>IF( $F434=0,0,((($F434/$E434)*'CRONOGRAMA ACTIVIDADES'!Y$171)*($G434/$F434)))</f>
        <v>0</v>
      </c>
      <c r="AC434" s="493">
        <f>IF( $F434=0,0,((($F434/$E434)*'CRONOGRAMA ACTIVIDADES'!Z$171)*($G434/$F434)))</f>
        <v>0</v>
      </c>
      <c r="AD434" s="493">
        <f>IF( $F434=0,0,((($F434/$E434)*'CRONOGRAMA ACTIVIDADES'!AA$171)*($G434/$F434)))</f>
        <v>0</v>
      </c>
      <c r="AE434" s="493">
        <f>IF( $F434=0,0,((($F434/$E434)*'CRONOGRAMA ACTIVIDADES'!AB$171)*($G434/$F434)))</f>
        <v>0</v>
      </c>
      <c r="AF434" s="493">
        <f>IF( $F434=0,0,((($F434/$E434)*'CRONOGRAMA ACTIVIDADES'!AC$171)*($G434/$F434)))</f>
        <v>0</v>
      </c>
      <c r="AG434" s="350">
        <f t="shared" si="110"/>
        <v>0</v>
      </c>
      <c r="AH434" s="494">
        <f>IF( $F434=0,0,((($F434/$E434)*'CRONOGRAMA ACTIVIDADES'!AD$171)*($G434/$F434)))</f>
        <v>0</v>
      </c>
      <c r="AI434" s="493">
        <f>IF( $F434=0,0,((($F434/$E434)*'CRONOGRAMA ACTIVIDADES'!AE$171)*($G434/$F434)))</f>
        <v>0</v>
      </c>
      <c r="AJ434" s="493">
        <f>IF( $F434=0,0,((($F434/$E434)*'CRONOGRAMA ACTIVIDADES'!AF$171)*($G434/$F434)))</f>
        <v>0</v>
      </c>
      <c r="AK434" s="493">
        <f>IF( $F434=0,0,((($F434/$E434)*'CRONOGRAMA ACTIVIDADES'!AG$171)*($G434/$F434)))</f>
        <v>0</v>
      </c>
      <c r="AL434" s="493">
        <f>IF( $F434=0,0,((($F434/$E434)*'CRONOGRAMA ACTIVIDADES'!AH$171)*($G434/$F434)))</f>
        <v>0</v>
      </c>
      <c r="AM434" s="493">
        <f>IF( $F434=0,0,((($F434/$E434)*'CRONOGRAMA ACTIVIDADES'!AI$171)*($G434/$F434)))</f>
        <v>0</v>
      </c>
      <c r="AN434" s="493">
        <f>IF( $F434=0,0,((($F434/$E434)*'CRONOGRAMA ACTIVIDADES'!AJ$171)*($G434/$F434)))</f>
        <v>0</v>
      </c>
      <c r="AO434" s="493">
        <f>IF( $F434=0,0,((($F434/$E434)*'CRONOGRAMA ACTIVIDADES'!AK$171)*($G434/$F434)))</f>
        <v>0</v>
      </c>
      <c r="AP434" s="493">
        <f>IF( $F434=0,0,((($F434/$E434)*'CRONOGRAMA ACTIVIDADES'!AL$171)*($G434/$F434)))</f>
        <v>0</v>
      </c>
      <c r="AQ434" s="493">
        <f>IF( $F434=0,0,((($F434/$E434)*'CRONOGRAMA ACTIVIDADES'!AM$171)*($G434/$F434)))</f>
        <v>0</v>
      </c>
      <c r="AR434" s="493">
        <f>IF( $F434=0,0,((($F434/$E434)*'CRONOGRAMA ACTIVIDADES'!AN$171)*($G434/$F434)))</f>
        <v>0</v>
      </c>
      <c r="AS434" s="493">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467">
        <f>'FORMATO COSTEO C6'!E67</f>
        <v>0</v>
      </c>
      <c r="F435" s="493">
        <f>'FORMATO COSTEO C6'!G67</f>
        <v>0</v>
      </c>
      <c r="G435" s="433">
        <f>'FORMATO COSTEO C6'!L67</f>
        <v>0</v>
      </c>
      <c r="H435" s="494">
        <f>IF( $F435=0,0,((($F435/$E435)*'CRONOGRAMA ACTIVIDADES'!F$172)*($G435/$F435)))</f>
        <v>0</v>
      </c>
      <c r="I435" s="493">
        <f>IF( $F435=0,0,((($F435/$E435)*'CRONOGRAMA ACTIVIDADES'!G$172)*($G435/$F435)))</f>
        <v>0</v>
      </c>
      <c r="J435" s="493">
        <f>IF( $F435=0,0,((($F435/$E435)*'CRONOGRAMA ACTIVIDADES'!H$172)*($G435/$F435)))</f>
        <v>0</v>
      </c>
      <c r="K435" s="493">
        <f>IF( $F435=0,0,((($F435/$E435)*'CRONOGRAMA ACTIVIDADES'!I$172)*($G435/$F435)))</f>
        <v>0</v>
      </c>
      <c r="L435" s="493">
        <f>IF( $F435=0,0,((($F435/$E435)*'CRONOGRAMA ACTIVIDADES'!J$172)*($G435/$F435)))</f>
        <v>0</v>
      </c>
      <c r="M435" s="493">
        <f>IF( $F435=0,0,((($F435/$E435)*'CRONOGRAMA ACTIVIDADES'!K$172)*($G435/$F435)))</f>
        <v>0</v>
      </c>
      <c r="N435" s="493">
        <f>IF( $F435=0,0,((($F435/$E435)*'CRONOGRAMA ACTIVIDADES'!L$172)*($G435/$F435)))</f>
        <v>0</v>
      </c>
      <c r="O435" s="493">
        <f>IF( $F435=0,0,((($F435/$E435)*'CRONOGRAMA ACTIVIDADES'!M$172)*($G435/$F435)))</f>
        <v>0</v>
      </c>
      <c r="P435" s="493">
        <f>IF( $F435=0,0,((($F435/$E435)*'CRONOGRAMA ACTIVIDADES'!N$172)*($G435/$F435)))</f>
        <v>0</v>
      </c>
      <c r="Q435" s="493">
        <f>IF( $F435=0,0,((($F435/$E435)*'CRONOGRAMA ACTIVIDADES'!O$172)*($G435/$F435)))</f>
        <v>0</v>
      </c>
      <c r="R435" s="493">
        <f>IF( $F435=0,0,((($F435/$E435)*'CRONOGRAMA ACTIVIDADES'!P$172)*($G435/$F435)))</f>
        <v>0</v>
      </c>
      <c r="S435" s="493">
        <f>IF( $F435=0,0,((($F435/$E435)*'CRONOGRAMA ACTIVIDADES'!Q$172)*($G435/$F435)))</f>
        <v>0</v>
      </c>
      <c r="T435" s="352">
        <f t="shared" si="109"/>
        <v>0</v>
      </c>
      <c r="U435" s="495">
        <f>IF( $F435=0,0,((($F435/$E435)*'CRONOGRAMA ACTIVIDADES'!R$172)*($G435/$F435)))</f>
        <v>0</v>
      </c>
      <c r="V435" s="493">
        <f>IF( $F435=0,0,((($F435/$E435)*'CRONOGRAMA ACTIVIDADES'!S$172)*($G435/$F435)))</f>
        <v>0</v>
      </c>
      <c r="W435" s="493">
        <f>IF( $F435=0,0,((($F435/$E435)*'CRONOGRAMA ACTIVIDADES'!T$172)*($G435/$F435)))</f>
        <v>0</v>
      </c>
      <c r="X435" s="493">
        <f>IF( $F435=0,0,((($F435/$E435)*'CRONOGRAMA ACTIVIDADES'!U$172)*($G435/$F435)))</f>
        <v>0</v>
      </c>
      <c r="Y435" s="493">
        <f>IF( $F435=0,0,((($F435/$E435)*'CRONOGRAMA ACTIVIDADES'!V$172)*($G435/$F435)))</f>
        <v>0</v>
      </c>
      <c r="Z435" s="493">
        <f>IF( $F435=0,0,((($F435/$E435)*'CRONOGRAMA ACTIVIDADES'!W$172)*($G435/$F435)))</f>
        <v>0</v>
      </c>
      <c r="AA435" s="493">
        <f>IF( $F435=0,0,((($F435/$E435)*'CRONOGRAMA ACTIVIDADES'!X$172)*($G435/$F435)))</f>
        <v>0</v>
      </c>
      <c r="AB435" s="493">
        <f>IF( $F435=0,0,((($F435/$E435)*'CRONOGRAMA ACTIVIDADES'!Y$172)*($G435/$F435)))</f>
        <v>0</v>
      </c>
      <c r="AC435" s="493">
        <f>IF( $F435=0,0,((($F435/$E435)*'CRONOGRAMA ACTIVIDADES'!Z$172)*($G435/$F435)))</f>
        <v>0</v>
      </c>
      <c r="AD435" s="493">
        <f>IF( $F435=0,0,((($F435/$E435)*'CRONOGRAMA ACTIVIDADES'!AA$172)*($G435/$F435)))</f>
        <v>0</v>
      </c>
      <c r="AE435" s="493">
        <f>IF( $F435=0,0,((($F435/$E435)*'CRONOGRAMA ACTIVIDADES'!AB$172)*($G435/$F435)))</f>
        <v>0</v>
      </c>
      <c r="AF435" s="493">
        <f>IF( $F435=0,0,((($F435/$E435)*'CRONOGRAMA ACTIVIDADES'!AC$172)*($G435/$F435)))</f>
        <v>0</v>
      </c>
      <c r="AG435" s="350">
        <f t="shared" si="110"/>
        <v>0</v>
      </c>
      <c r="AH435" s="494">
        <f>IF( $F435=0,0,((($F435/$E435)*'CRONOGRAMA ACTIVIDADES'!AD$172)*($G435/$F435)))</f>
        <v>0</v>
      </c>
      <c r="AI435" s="493">
        <f>IF( $F435=0,0,((($F435/$E435)*'CRONOGRAMA ACTIVIDADES'!AE$172)*($G435/$F435)))</f>
        <v>0</v>
      </c>
      <c r="AJ435" s="493">
        <f>IF( $F435=0,0,((($F435/$E435)*'CRONOGRAMA ACTIVIDADES'!AF$172)*($G435/$F435)))</f>
        <v>0</v>
      </c>
      <c r="AK435" s="493">
        <f>IF( $F435=0,0,((($F435/$E435)*'CRONOGRAMA ACTIVIDADES'!AG$172)*($G435/$F435)))</f>
        <v>0</v>
      </c>
      <c r="AL435" s="493">
        <f>IF( $F435=0,0,((($F435/$E435)*'CRONOGRAMA ACTIVIDADES'!AH$172)*($G435/$F435)))</f>
        <v>0</v>
      </c>
      <c r="AM435" s="493">
        <f>IF( $F435=0,0,((($F435/$E435)*'CRONOGRAMA ACTIVIDADES'!AI$172)*($G435/$F435)))</f>
        <v>0</v>
      </c>
      <c r="AN435" s="493">
        <f>IF( $F435=0,0,((($F435/$E435)*'CRONOGRAMA ACTIVIDADES'!AJ$172)*($G435/$F435)))</f>
        <v>0</v>
      </c>
      <c r="AO435" s="493">
        <f>IF( $F435=0,0,((($F435/$E435)*'CRONOGRAMA ACTIVIDADES'!AK$172)*($G435/$F435)))</f>
        <v>0</v>
      </c>
      <c r="AP435" s="493">
        <f>IF( $F435=0,0,((($F435/$E435)*'CRONOGRAMA ACTIVIDADES'!AL$172)*($G435/$F435)))</f>
        <v>0</v>
      </c>
      <c r="AQ435" s="493">
        <f>IF( $F435=0,0,((($F435/$E435)*'CRONOGRAMA ACTIVIDADES'!AM$172)*($G435/$F435)))</f>
        <v>0</v>
      </c>
      <c r="AR435" s="493">
        <f>IF( $F435=0,0,((($F435/$E435)*'CRONOGRAMA ACTIVIDADES'!AN$172)*($G435/$F435)))</f>
        <v>0</v>
      </c>
      <c r="AS435" s="493">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393"/>
      <c r="E436" s="477"/>
      <c r="F436" s="385">
        <f>+'FORMATO COSTEO C6'!G68</f>
        <v>0</v>
      </c>
      <c r="G436" s="386">
        <f>+'FORMATO COSTEO C6'!L68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467">
        <f>'FORMATO COSTEO C6'!E69</f>
        <v>0</v>
      </c>
      <c r="F437" s="493">
        <f>'FORMATO COSTEO C6'!G69</f>
        <v>0</v>
      </c>
      <c r="G437" s="433">
        <f>'FORMATO COSTEO C6'!L69</f>
        <v>0</v>
      </c>
      <c r="H437" s="494">
        <f>IF( $F437=0,0,((($F437/$E437)*'CRONOGRAMA ACTIVIDADES'!F$174)*($G437/$F437)))</f>
        <v>0</v>
      </c>
      <c r="I437" s="493">
        <f>IF( $F437=0,0,((($F437/$E437)*'CRONOGRAMA ACTIVIDADES'!G$174)*($G437/$F437)))</f>
        <v>0</v>
      </c>
      <c r="J437" s="493">
        <f>IF( $F437=0,0,((($F437/$E437)*'CRONOGRAMA ACTIVIDADES'!H$174)*($G437/$F437)))</f>
        <v>0</v>
      </c>
      <c r="K437" s="493">
        <f>IF( $F437=0,0,((($F437/$E437)*'CRONOGRAMA ACTIVIDADES'!I$174)*($G437/$F437)))</f>
        <v>0</v>
      </c>
      <c r="L437" s="493">
        <f>IF( $F437=0,0,((($F437/$E437)*'CRONOGRAMA ACTIVIDADES'!J$174)*($G437/$F437)))</f>
        <v>0</v>
      </c>
      <c r="M437" s="493">
        <f>IF( $F437=0,0,((($F437/$E437)*'CRONOGRAMA ACTIVIDADES'!K$174)*($G437/$F437)))</f>
        <v>0</v>
      </c>
      <c r="N437" s="493">
        <f>IF( $F437=0,0,((($F437/$E437)*'CRONOGRAMA ACTIVIDADES'!L$174)*($G437/$F437)))</f>
        <v>0</v>
      </c>
      <c r="O437" s="493">
        <f>IF( $F437=0,0,((($F437/$E437)*'CRONOGRAMA ACTIVIDADES'!M$174)*($G437/$F437)))</f>
        <v>0</v>
      </c>
      <c r="P437" s="493">
        <f>IF( $F437=0,0,((($F437/$E437)*'CRONOGRAMA ACTIVIDADES'!N$174)*($G437/$F437)))</f>
        <v>0</v>
      </c>
      <c r="Q437" s="493">
        <f>IF( $F437=0,0,((($F437/$E437)*'CRONOGRAMA ACTIVIDADES'!O$174)*($G437/$F437)))</f>
        <v>0</v>
      </c>
      <c r="R437" s="493">
        <f>IF( $F437=0,0,((($F437/$E437)*'CRONOGRAMA ACTIVIDADES'!P$174)*($G437/$F437)))</f>
        <v>0</v>
      </c>
      <c r="S437" s="493">
        <f>IF( $F437=0,0,((($F437/$E437)*'CRONOGRAMA ACTIVIDADES'!Q$174)*($G437/$F437)))</f>
        <v>0</v>
      </c>
      <c r="T437" s="352">
        <f t="shared" si="109"/>
        <v>0</v>
      </c>
      <c r="U437" s="495">
        <f>IF( $F437=0,0,((($F437/$E437)*'CRONOGRAMA ACTIVIDADES'!R$174)*($G437/$F437)))</f>
        <v>0</v>
      </c>
      <c r="V437" s="493">
        <f>IF( $F437=0,0,((($F437/$E437)*'CRONOGRAMA ACTIVIDADES'!S$174)*($G437/$F437)))</f>
        <v>0</v>
      </c>
      <c r="W437" s="493">
        <f>IF( $F437=0,0,((($F437/$E437)*'CRONOGRAMA ACTIVIDADES'!T$174)*($G437/$F437)))</f>
        <v>0</v>
      </c>
      <c r="X437" s="493">
        <f>IF( $F437=0,0,((($F437/$E437)*'CRONOGRAMA ACTIVIDADES'!U$174)*($G437/$F437)))</f>
        <v>0</v>
      </c>
      <c r="Y437" s="493">
        <f>IF( $F437=0,0,((($F437/$E437)*'CRONOGRAMA ACTIVIDADES'!V$174)*($G437/$F437)))</f>
        <v>0</v>
      </c>
      <c r="Z437" s="493">
        <f>IF( $F437=0,0,((($F437/$E437)*'CRONOGRAMA ACTIVIDADES'!W$174)*($G437/$F437)))</f>
        <v>0</v>
      </c>
      <c r="AA437" s="493">
        <f>IF( $F437=0,0,((($F437/$E437)*'CRONOGRAMA ACTIVIDADES'!X$174)*($G437/$F437)))</f>
        <v>0</v>
      </c>
      <c r="AB437" s="493">
        <f>IF( $F437=0,0,((($F437/$E437)*'CRONOGRAMA ACTIVIDADES'!Y$174)*($G437/$F437)))</f>
        <v>0</v>
      </c>
      <c r="AC437" s="493">
        <f>IF( $F437=0,0,((($F437/$E437)*'CRONOGRAMA ACTIVIDADES'!Z$174)*($G437/$F437)))</f>
        <v>0</v>
      </c>
      <c r="AD437" s="493">
        <f>IF( $F437=0,0,((($F437/$E437)*'CRONOGRAMA ACTIVIDADES'!AA$174)*($G437/$F437)))</f>
        <v>0</v>
      </c>
      <c r="AE437" s="493">
        <f>IF( $F437=0,0,((($F437/$E437)*'CRONOGRAMA ACTIVIDADES'!AB$174)*($G437/$F437)))</f>
        <v>0</v>
      </c>
      <c r="AF437" s="493">
        <f>IF( $F437=0,0,((($F437/$E437)*'CRONOGRAMA ACTIVIDADES'!AC$174)*($G437/$F437)))</f>
        <v>0</v>
      </c>
      <c r="AG437" s="350">
        <f t="shared" si="110"/>
        <v>0</v>
      </c>
      <c r="AH437" s="494">
        <f>IF( $F437=0,0,((($F437/$E437)*'CRONOGRAMA ACTIVIDADES'!AD$174)*($G437/$F437)))</f>
        <v>0</v>
      </c>
      <c r="AI437" s="493">
        <f>IF( $F437=0,0,((($F437/$E437)*'CRONOGRAMA ACTIVIDADES'!AE$174)*($G437/$F437)))</f>
        <v>0</v>
      </c>
      <c r="AJ437" s="493">
        <f>IF( $F437=0,0,((($F437/$E437)*'CRONOGRAMA ACTIVIDADES'!AF$174)*($G437/$F437)))</f>
        <v>0</v>
      </c>
      <c r="AK437" s="493">
        <f>IF( $F437=0,0,((($F437/$E437)*'CRONOGRAMA ACTIVIDADES'!AG$174)*($G437/$F437)))</f>
        <v>0</v>
      </c>
      <c r="AL437" s="493">
        <f>IF( $F437=0,0,((($F437/$E437)*'CRONOGRAMA ACTIVIDADES'!AH$174)*($G437/$F437)))</f>
        <v>0</v>
      </c>
      <c r="AM437" s="493">
        <f>IF( $F437=0,0,((($F437/$E437)*'CRONOGRAMA ACTIVIDADES'!AI$174)*($G437/$F437)))</f>
        <v>0</v>
      </c>
      <c r="AN437" s="493">
        <f>IF( $F437=0,0,((($F437/$E437)*'CRONOGRAMA ACTIVIDADES'!AJ$174)*($G437/$F437)))</f>
        <v>0</v>
      </c>
      <c r="AO437" s="493">
        <f>IF( $F437=0,0,((($F437/$E437)*'CRONOGRAMA ACTIVIDADES'!AK$174)*($G437/$F437)))</f>
        <v>0</v>
      </c>
      <c r="AP437" s="493">
        <f>IF( $F437=0,0,((($F437/$E437)*'CRONOGRAMA ACTIVIDADES'!AL$174)*($G437/$F437)))</f>
        <v>0</v>
      </c>
      <c r="AQ437" s="493">
        <f>IF( $F437=0,0,((($F437/$E437)*'CRONOGRAMA ACTIVIDADES'!AM$174)*($G437/$F437)))</f>
        <v>0</v>
      </c>
      <c r="AR437" s="493">
        <f>IF( $F437=0,0,((($F437/$E437)*'CRONOGRAMA ACTIVIDADES'!AN$174)*($G437/$F437)))</f>
        <v>0</v>
      </c>
      <c r="AS437" s="493">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467">
        <f>'FORMATO COSTEO C6'!E70</f>
        <v>0</v>
      </c>
      <c r="F438" s="493">
        <f>'FORMATO COSTEO C6'!G70</f>
        <v>0</v>
      </c>
      <c r="G438" s="433">
        <f>'FORMATO COSTEO C6'!L70</f>
        <v>0</v>
      </c>
      <c r="H438" s="494">
        <f>IF( $F438=0,0,((($F438/$E438)*'CRONOGRAMA ACTIVIDADES'!F$175)*($G438/$F438)))</f>
        <v>0</v>
      </c>
      <c r="I438" s="493">
        <f>IF( $F438=0,0,((($F438/$E438)*'CRONOGRAMA ACTIVIDADES'!G$175)*($G438/$F438)))</f>
        <v>0</v>
      </c>
      <c r="J438" s="493">
        <f>IF( $F438=0,0,((($F438/$E438)*'CRONOGRAMA ACTIVIDADES'!H$175)*($G438/$F438)))</f>
        <v>0</v>
      </c>
      <c r="K438" s="493">
        <f>IF( $F438=0,0,((($F438/$E438)*'CRONOGRAMA ACTIVIDADES'!I$175)*($G438/$F438)))</f>
        <v>0</v>
      </c>
      <c r="L438" s="493">
        <f>IF( $F438=0,0,((($F438/$E438)*'CRONOGRAMA ACTIVIDADES'!J$175)*($G438/$F438)))</f>
        <v>0</v>
      </c>
      <c r="M438" s="493">
        <f>IF( $F438=0,0,((($F438/$E438)*'CRONOGRAMA ACTIVIDADES'!K$175)*($G438/$F438)))</f>
        <v>0</v>
      </c>
      <c r="N438" s="493">
        <f>IF( $F438=0,0,((($F438/$E438)*'CRONOGRAMA ACTIVIDADES'!L$175)*($G438/$F438)))</f>
        <v>0</v>
      </c>
      <c r="O438" s="493">
        <f>IF( $F438=0,0,((($F438/$E438)*'CRONOGRAMA ACTIVIDADES'!M$175)*($G438/$F438)))</f>
        <v>0</v>
      </c>
      <c r="P438" s="493">
        <f>IF( $F438=0,0,((($F438/$E438)*'CRONOGRAMA ACTIVIDADES'!N$175)*($G438/$F438)))</f>
        <v>0</v>
      </c>
      <c r="Q438" s="493">
        <f>IF( $F438=0,0,((($F438/$E438)*'CRONOGRAMA ACTIVIDADES'!O$175)*($G438/$F438)))</f>
        <v>0</v>
      </c>
      <c r="R438" s="493">
        <f>IF( $F438=0,0,((($F438/$E438)*'CRONOGRAMA ACTIVIDADES'!P$175)*($G438/$F438)))</f>
        <v>0</v>
      </c>
      <c r="S438" s="493">
        <f>IF( $F438=0,0,((($F438/$E438)*'CRONOGRAMA ACTIVIDADES'!Q$175)*($G438/$F438)))</f>
        <v>0</v>
      </c>
      <c r="T438" s="352">
        <f t="shared" si="109"/>
        <v>0</v>
      </c>
      <c r="U438" s="495">
        <f>IF( $F438=0,0,((($F438/$E438)*'CRONOGRAMA ACTIVIDADES'!R$175)*($G438/$F438)))</f>
        <v>0</v>
      </c>
      <c r="V438" s="493">
        <f>IF( $F438=0,0,((($F438/$E438)*'CRONOGRAMA ACTIVIDADES'!S$175)*($G438/$F438)))</f>
        <v>0</v>
      </c>
      <c r="W438" s="493">
        <f>IF( $F438=0,0,((($F438/$E438)*'CRONOGRAMA ACTIVIDADES'!T$175)*($G438/$F438)))</f>
        <v>0</v>
      </c>
      <c r="X438" s="493">
        <f>IF( $F438=0,0,((($F438/$E438)*'CRONOGRAMA ACTIVIDADES'!U$175)*($G438/$F438)))</f>
        <v>0</v>
      </c>
      <c r="Y438" s="493">
        <f>IF( $F438=0,0,((($F438/$E438)*'CRONOGRAMA ACTIVIDADES'!V$175)*($G438/$F438)))</f>
        <v>0</v>
      </c>
      <c r="Z438" s="493">
        <f>IF( $F438=0,0,((($F438/$E438)*'CRONOGRAMA ACTIVIDADES'!W$175)*($G438/$F438)))</f>
        <v>0</v>
      </c>
      <c r="AA438" s="493">
        <f>IF( $F438=0,0,((($F438/$E438)*'CRONOGRAMA ACTIVIDADES'!X$175)*($G438/$F438)))</f>
        <v>0</v>
      </c>
      <c r="AB438" s="493">
        <f>IF( $F438=0,0,((($F438/$E438)*'CRONOGRAMA ACTIVIDADES'!Y$175)*($G438/$F438)))</f>
        <v>0</v>
      </c>
      <c r="AC438" s="493">
        <f>IF( $F438=0,0,((($F438/$E438)*'CRONOGRAMA ACTIVIDADES'!Z$175)*($G438/$F438)))</f>
        <v>0</v>
      </c>
      <c r="AD438" s="493">
        <f>IF( $F438=0,0,((($F438/$E438)*'CRONOGRAMA ACTIVIDADES'!AA$175)*($G438/$F438)))</f>
        <v>0</v>
      </c>
      <c r="AE438" s="493">
        <f>IF( $F438=0,0,((($F438/$E438)*'CRONOGRAMA ACTIVIDADES'!AB$175)*($G438/$F438)))</f>
        <v>0</v>
      </c>
      <c r="AF438" s="493">
        <f>IF( $F438=0,0,((($F438/$E438)*'CRONOGRAMA ACTIVIDADES'!AC$175)*($G438/$F438)))</f>
        <v>0</v>
      </c>
      <c r="AG438" s="350">
        <f t="shared" si="110"/>
        <v>0</v>
      </c>
      <c r="AH438" s="494">
        <f>IF( $F438=0,0,((($F438/$E438)*'CRONOGRAMA ACTIVIDADES'!AD$175)*($G438/$F438)))</f>
        <v>0</v>
      </c>
      <c r="AI438" s="493">
        <f>IF( $F438=0,0,((($F438/$E438)*'CRONOGRAMA ACTIVIDADES'!AE$175)*($G438/$F438)))</f>
        <v>0</v>
      </c>
      <c r="AJ438" s="493">
        <f>IF( $F438=0,0,((($F438/$E438)*'CRONOGRAMA ACTIVIDADES'!AF$175)*($G438/$F438)))</f>
        <v>0</v>
      </c>
      <c r="AK438" s="493">
        <f>IF( $F438=0,0,((($F438/$E438)*'CRONOGRAMA ACTIVIDADES'!AG$175)*($G438/$F438)))</f>
        <v>0</v>
      </c>
      <c r="AL438" s="493">
        <f>IF( $F438=0,0,((($F438/$E438)*'CRONOGRAMA ACTIVIDADES'!AH$175)*($G438/$F438)))</f>
        <v>0</v>
      </c>
      <c r="AM438" s="493">
        <f>IF( $F438=0,0,((($F438/$E438)*'CRONOGRAMA ACTIVIDADES'!AI$175)*($G438/$F438)))</f>
        <v>0</v>
      </c>
      <c r="AN438" s="493">
        <f>IF( $F438=0,0,((($F438/$E438)*'CRONOGRAMA ACTIVIDADES'!AJ$175)*($G438/$F438)))</f>
        <v>0</v>
      </c>
      <c r="AO438" s="493">
        <f>IF( $F438=0,0,((($F438/$E438)*'CRONOGRAMA ACTIVIDADES'!AK$175)*($G438/$F438)))</f>
        <v>0</v>
      </c>
      <c r="AP438" s="493">
        <f>IF( $F438=0,0,((($F438/$E438)*'CRONOGRAMA ACTIVIDADES'!AL$175)*($G438/$F438)))</f>
        <v>0</v>
      </c>
      <c r="AQ438" s="493">
        <f>IF( $F438=0,0,((($F438/$E438)*'CRONOGRAMA ACTIVIDADES'!AM$175)*($G438/$F438)))</f>
        <v>0</v>
      </c>
      <c r="AR438" s="493">
        <f>IF( $F438=0,0,((($F438/$E438)*'CRONOGRAMA ACTIVIDADES'!AN$175)*($G438/$F438)))</f>
        <v>0</v>
      </c>
      <c r="AS438" s="493">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467">
        <f>'FORMATO COSTEO C6'!E71</f>
        <v>0</v>
      </c>
      <c r="F439" s="493">
        <f>'FORMATO COSTEO C6'!G71</f>
        <v>0</v>
      </c>
      <c r="G439" s="433">
        <f>'FORMATO COSTEO C6'!L71</f>
        <v>0</v>
      </c>
      <c r="H439" s="494">
        <f>IF( $F439=0,0,((($F439/$E439)*'CRONOGRAMA ACTIVIDADES'!F$176)*($G439/$F439)))</f>
        <v>0</v>
      </c>
      <c r="I439" s="493">
        <f>IF( $F439=0,0,((($F439/$E439)*'CRONOGRAMA ACTIVIDADES'!G$176)*($G439/$F439)))</f>
        <v>0</v>
      </c>
      <c r="J439" s="493">
        <f>IF( $F439=0,0,((($F439/$E439)*'CRONOGRAMA ACTIVIDADES'!H$176)*($G439/$F439)))</f>
        <v>0</v>
      </c>
      <c r="K439" s="493">
        <f>IF( $F439=0,0,((($F439/$E439)*'CRONOGRAMA ACTIVIDADES'!I$176)*($G439/$F439)))</f>
        <v>0</v>
      </c>
      <c r="L439" s="493">
        <f>IF( $F439=0,0,((($F439/$E439)*'CRONOGRAMA ACTIVIDADES'!J$176)*($G439/$F439)))</f>
        <v>0</v>
      </c>
      <c r="M439" s="493">
        <f>IF( $F439=0,0,((($F439/$E439)*'CRONOGRAMA ACTIVIDADES'!K$176)*($G439/$F439)))</f>
        <v>0</v>
      </c>
      <c r="N439" s="493">
        <f>IF( $F439=0,0,((($F439/$E439)*'CRONOGRAMA ACTIVIDADES'!L$176)*($G439/$F439)))</f>
        <v>0</v>
      </c>
      <c r="O439" s="493">
        <f>IF( $F439=0,0,((($F439/$E439)*'CRONOGRAMA ACTIVIDADES'!M$176)*($G439/$F439)))</f>
        <v>0</v>
      </c>
      <c r="P439" s="493">
        <f>IF( $F439=0,0,((($F439/$E439)*'CRONOGRAMA ACTIVIDADES'!N$176)*($G439/$F439)))</f>
        <v>0</v>
      </c>
      <c r="Q439" s="493">
        <f>IF( $F439=0,0,((($F439/$E439)*'CRONOGRAMA ACTIVIDADES'!O$176)*($G439/$F439)))</f>
        <v>0</v>
      </c>
      <c r="R439" s="493">
        <f>IF( $F439=0,0,((($F439/$E439)*'CRONOGRAMA ACTIVIDADES'!P$176)*($G439/$F439)))</f>
        <v>0</v>
      </c>
      <c r="S439" s="493">
        <f>IF( $F439=0,0,((($F439/$E439)*'CRONOGRAMA ACTIVIDADES'!Q$176)*($G439/$F439)))</f>
        <v>0</v>
      </c>
      <c r="T439" s="352">
        <f t="shared" si="109"/>
        <v>0</v>
      </c>
      <c r="U439" s="495">
        <f>IF( $F439=0,0,((($F439/$E439)*'CRONOGRAMA ACTIVIDADES'!R$176)*($G439/$F439)))</f>
        <v>0</v>
      </c>
      <c r="V439" s="493">
        <f>IF( $F439=0,0,((($F439/$E439)*'CRONOGRAMA ACTIVIDADES'!S$176)*($G439/$F439)))</f>
        <v>0</v>
      </c>
      <c r="W439" s="493">
        <f>IF( $F439=0,0,((($F439/$E439)*'CRONOGRAMA ACTIVIDADES'!T$176)*($G439/$F439)))</f>
        <v>0</v>
      </c>
      <c r="X439" s="493">
        <f>IF( $F439=0,0,((($F439/$E439)*'CRONOGRAMA ACTIVIDADES'!U$176)*($G439/$F439)))</f>
        <v>0</v>
      </c>
      <c r="Y439" s="493">
        <f>IF( $F439=0,0,((($F439/$E439)*'CRONOGRAMA ACTIVIDADES'!V$176)*($G439/$F439)))</f>
        <v>0</v>
      </c>
      <c r="Z439" s="493">
        <f>IF( $F439=0,0,((($F439/$E439)*'CRONOGRAMA ACTIVIDADES'!W$176)*($G439/$F439)))</f>
        <v>0</v>
      </c>
      <c r="AA439" s="493">
        <f>IF( $F439=0,0,((($F439/$E439)*'CRONOGRAMA ACTIVIDADES'!X$176)*($G439/$F439)))</f>
        <v>0</v>
      </c>
      <c r="AB439" s="493">
        <f>IF( $F439=0,0,((($F439/$E439)*'CRONOGRAMA ACTIVIDADES'!Y$176)*($G439/$F439)))</f>
        <v>0</v>
      </c>
      <c r="AC439" s="493">
        <f>IF( $F439=0,0,((($F439/$E439)*'CRONOGRAMA ACTIVIDADES'!Z$176)*($G439/$F439)))</f>
        <v>0</v>
      </c>
      <c r="AD439" s="493">
        <f>IF( $F439=0,0,((($F439/$E439)*'CRONOGRAMA ACTIVIDADES'!AA$176)*($G439/$F439)))</f>
        <v>0</v>
      </c>
      <c r="AE439" s="493">
        <f>IF( $F439=0,0,((($F439/$E439)*'CRONOGRAMA ACTIVIDADES'!AB$176)*($G439/$F439)))</f>
        <v>0</v>
      </c>
      <c r="AF439" s="493">
        <f>IF( $F439=0,0,((($F439/$E439)*'CRONOGRAMA ACTIVIDADES'!AC$176)*($G439/$F439)))</f>
        <v>0</v>
      </c>
      <c r="AG439" s="350">
        <f t="shared" si="110"/>
        <v>0</v>
      </c>
      <c r="AH439" s="494">
        <f>IF( $F439=0,0,((($F439/$E439)*'CRONOGRAMA ACTIVIDADES'!AD$176)*($G439/$F439)))</f>
        <v>0</v>
      </c>
      <c r="AI439" s="493">
        <f>IF( $F439=0,0,((($F439/$E439)*'CRONOGRAMA ACTIVIDADES'!AE$176)*($G439/$F439)))</f>
        <v>0</v>
      </c>
      <c r="AJ439" s="493">
        <f>IF( $F439=0,0,((($F439/$E439)*'CRONOGRAMA ACTIVIDADES'!AF$176)*($G439/$F439)))</f>
        <v>0</v>
      </c>
      <c r="AK439" s="493">
        <f>IF( $F439=0,0,((($F439/$E439)*'CRONOGRAMA ACTIVIDADES'!AG$176)*($G439/$F439)))</f>
        <v>0</v>
      </c>
      <c r="AL439" s="493">
        <f>IF( $F439=0,0,((($F439/$E439)*'CRONOGRAMA ACTIVIDADES'!AH$176)*($G439/$F439)))</f>
        <v>0</v>
      </c>
      <c r="AM439" s="493">
        <f>IF( $F439=0,0,((($F439/$E439)*'CRONOGRAMA ACTIVIDADES'!AI$176)*($G439/$F439)))</f>
        <v>0</v>
      </c>
      <c r="AN439" s="493">
        <f>IF( $F439=0,0,((($F439/$E439)*'CRONOGRAMA ACTIVIDADES'!AJ$176)*($G439/$F439)))</f>
        <v>0</v>
      </c>
      <c r="AO439" s="493">
        <f>IF( $F439=0,0,((($F439/$E439)*'CRONOGRAMA ACTIVIDADES'!AK$176)*($G439/$F439)))</f>
        <v>0</v>
      </c>
      <c r="AP439" s="493">
        <f>IF( $F439=0,0,((($F439/$E439)*'CRONOGRAMA ACTIVIDADES'!AL$176)*($G439/$F439)))</f>
        <v>0</v>
      </c>
      <c r="AQ439" s="493">
        <f>IF( $F439=0,0,((($F439/$E439)*'CRONOGRAMA ACTIVIDADES'!AM$176)*($G439/$F439)))</f>
        <v>0</v>
      </c>
      <c r="AR439" s="493">
        <f>IF( $F439=0,0,((($F439/$E439)*'CRONOGRAMA ACTIVIDADES'!AN$176)*($G439/$F439)))</f>
        <v>0</v>
      </c>
      <c r="AS439" s="493">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90"/>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07">
        <f>+'FORMATO COSTEO C6'!E85</f>
        <v>0</v>
      </c>
      <c r="F442" s="453">
        <f>+'FORMATO COSTEO C6'!G86</f>
        <v>0</v>
      </c>
      <c r="G442" s="456">
        <f>+'FORMATO COSTEO C6'!L86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6">
        <f>H442+I442+J442+K442+L442+M442+N442+O442+P442+Q442+R442+S442</f>
        <v>0</v>
      </c>
      <c r="U442" s="452">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471">
        <f>+'FORMATO COSTEO C6'!E89</f>
        <v>0</v>
      </c>
      <c r="F443" s="328">
        <f>+'FORMATO COSTEO C6'!G90</f>
        <v>0</v>
      </c>
      <c r="G443" s="329">
        <f>+'FORMATO COSTEO C6'!L90</f>
        <v>0</v>
      </c>
      <c r="H443" s="330"/>
      <c r="I443" s="328">
        <v>0</v>
      </c>
      <c r="J443" s="328"/>
      <c r="K443" s="328"/>
      <c r="L443" s="328"/>
      <c r="M443" s="328"/>
      <c r="N443" s="328"/>
      <c r="O443" s="328"/>
      <c r="P443" s="328"/>
      <c r="Q443" s="328"/>
      <c r="R443" s="328"/>
      <c r="S443" s="328"/>
      <c r="T443" s="329">
        <f>H443+I443+J443+K443+L443+M443+N443+O443+P443+Q443+R443+S443</f>
        <v>0</v>
      </c>
      <c r="U443" s="330"/>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471">
        <f>+'FORMATO COSTEO C6'!E93</f>
        <v>0</v>
      </c>
      <c r="F444" s="328">
        <f>+'FORMATO COSTEO C6'!G94</f>
        <v>0</v>
      </c>
      <c r="G444" s="329">
        <f>+'FORMATO COSTEO C6'!L94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29">
        <f>H444+I444+J444+K444+L444+M444+N444+O444+P444+Q444+R444+S444</f>
        <v>0</v>
      </c>
      <c r="U444" s="330">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471">
        <f>+'FORMATO COSTEO C6'!E97</f>
        <v>0</v>
      </c>
      <c r="F445" s="328">
        <f>+'FORMATO COSTEO C6'!G98</f>
        <v>0</v>
      </c>
      <c r="G445" s="329">
        <f>+'FORMATO COSTEO C6'!L98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29">
        <f>H445+I445+J445+K445+L445+M445+N445+O445+P445+Q445+R445+S445</f>
        <v>0</v>
      </c>
      <c r="U445" s="330">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78"/>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79"/>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B446:E446"/>
    <mergeCell ref="B447:E447"/>
    <mergeCell ref="AU10:AU11"/>
    <mergeCell ref="B440:E440"/>
    <mergeCell ref="B8:C8"/>
    <mergeCell ref="D8:F8"/>
    <mergeCell ref="B10:C11"/>
    <mergeCell ref="D10:D11"/>
    <mergeCell ref="E10:E11"/>
    <mergeCell ref="F10:F11"/>
    <mergeCell ref="G10:G11"/>
    <mergeCell ref="G8:J8"/>
    <mergeCell ref="K8:M8"/>
    <mergeCell ref="H10:T10"/>
    <mergeCell ref="AH10:AT10"/>
    <mergeCell ref="U10:AG10"/>
  </mergeCells>
  <conditionalFormatting sqref="AV12:AV447">
    <cfRule type="cellIs" dxfId="5"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X537"/>
  <sheetViews>
    <sheetView showGridLines="0" topLeftCell="A4" zoomScale="90" zoomScaleNormal="90" zoomScaleSheetLayoutView="100" workbookViewId="0">
      <pane xSplit="1" ySplit="8" topLeftCell="AA57" activePane="bottomRight" state="frozen"/>
      <selection activeCell="A4" sqref="A4"/>
      <selection pane="topRight" activeCell="B4" sqref="B4"/>
      <selection pane="bottomLeft" activeCell="A12" sqref="A12"/>
      <selection pane="bottomRight" activeCell="AI64" sqref="AI64:AS68"/>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69"/>
      <c r="U2" s="265"/>
      <c r="V2" s="265"/>
      <c r="W2" s="265"/>
      <c r="X2" s="265"/>
      <c r="Y2" s="265"/>
      <c r="Z2" s="265"/>
      <c r="AA2" s="265"/>
      <c r="AB2" s="265"/>
      <c r="AC2" s="265"/>
      <c r="AD2" s="265"/>
      <c r="AE2" s="265"/>
      <c r="AF2" s="265"/>
      <c r="AG2" s="269"/>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0"/>
      <c r="U3" s="266"/>
      <c r="V3" s="266"/>
      <c r="W3" s="266"/>
      <c r="X3" s="266"/>
      <c r="Y3" s="266"/>
      <c r="Z3" s="266"/>
      <c r="AA3" s="266"/>
      <c r="AB3" s="266"/>
      <c r="AC3" s="266"/>
      <c r="AD3" s="266"/>
      <c r="AE3" s="266"/>
      <c r="AF3" s="266"/>
      <c r="AG3" s="270"/>
      <c r="AH3" s="266"/>
      <c r="AI3" s="266"/>
      <c r="AJ3" s="266"/>
      <c r="AK3" s="266"/>
      <c r="AL3" s="266"/>
      <c r="AM3" s="266"/>
      <c r="AN3" s="266"/>
      <c r="AO3" s="266"/>
      <c r="AP3" s="266"/>
      <c r="AQ3" s="266"/>
      <c r="AR3" s="266"/>
      <c r="AS3" s="266"/>
      <c r="AT3" s="266"/>
      <c r="AU3" s="266"/>
    </row>
    <row r="4" spans="2:49" ht="30" customHeight="1" x14ac:dyDescent="0.2">
      <c r="B4" s="2258" t="s">
        <v>786</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36" t="s">
        <v>391</v>
      </c>
      <c r="H8" s="2241"/>
      <c r="I8" s="2241"/>
      <c r="J8" s="2237"/>
      <c r="K8" s="2276">
        <f>+'INFORMACION GENERAL PROYECTO'!H24</f>
        <v>28.931506849315067</v>
      </c>
      <c r="L8" s="2277"/>
      <c r="M8" s="227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64"/>
      <c r="C9" s="465"/>
      <c r="D9" s="466"/>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29"/>
    </row>
    <row r="10" spans="2:49" s="305" customFormat="1" ht="15" customHeight="1" x14ac:dyDescent="0.15">
      <c r="B10" s="2222" t="s">
        <v>290</v>
      </c>
      <c r="C10" s="2246"/>
      <c r="D10" s="2155" t="s">
        <v>406</v>
      </c>
      <c r="E10" s="2155" t="s">
        <v>407</v>
      </c>
      <c r="F10" s="2155" t="s">
        <v>294</v>
      </c>
      <c r="G10" s="2274" t="str">
        <f>+'INFORMACION GENERAL PROYECTO'!B14</f>
        <v>[INSTITUCIÓN APORTANTE 2]</v>
      </c>
      <c r="H10" s="2282" t="s">
        <v>53</v>
      </c>
      <c r="I10" s="2280"/>
      <c r="J10" s="2280"/>
      <c r="K10" s="2280"/>
      <c r="L10" s="2280"/>
      <c r="M10" s="2280"/>
      <c r="N10" s="2280"/>
      <c r="O10" s="2280"/>
      <c r="P10" s="2280"/>
      <c r="Q10" s="2280"/>
      <c r="R10" s="2280"/>
      <c r="S10" s="2280"/>
      <c r="T10" s="2283"/>
      <c r="U10" s="2279" t="s">
        <v>54</v>
      </c>
      <c r="V10" s="2280"/>
      <c r="W10" s="2280"/>
      <c r="X10" s="2280"/>
      <c r="Y10" s="2280"/>
      <c r="Z10" s="2280"/>
      <c r="AA10" s="2280"/>
      <c r="AB10" s="2280"/>
      <c r="AC10" s="2280"/>
      <c r="AD10" s="2280"/>
      <c r="AE10" s="2280"/>
      <c r="AF10" s="2280"/>
      <c r="AG10" s="2281"/>
      <c r="AH10" s="2282" t="s">
        <v>55</v>
      </c>
      <c r="AI10" s="2280"/>
      <c r="AJ10" s="2280"/>
      <c r="AK10" s="2280"/>
      <c r="AL10" s="2280"/>
      <c r="AM10" s="2280"/>
      <c r="AN10" s="2280"/>
      <c r="AO10" s="2280"/>
      <c r="AP10" s="2280"/>
      <c r="AQ10" s="2280"/>
      <c r="AR10" s="2280"/>
      <c r="AS10" s="2280"/>
      <c r="AT10" s="2281"/>
      <c r="AU10" s="2285" t="s">
        <v>46</v>
      </c>
    </row>
    <row r="11" spans="2:49" s="305" customFormat="1" ht="15" customHeight="1" x14ac:dyDescent="0.15">
      <c r="B11" s="2224"/>
      <c r="C11" s="2247"/>
      <c r="D11" s="2156"/>
      <c r="E11" s="2156"/>
      <c r="F11" s="2156"/>
      <c r="G11" s="2275" t="str">
        <f>+'INFORMACION GENERAL PROYECTO'!B11</f>
        <v>APORTE FONDOEMPLEO</v>
      </c>
      <c r="H11" s="309">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10" t="s">
        <v>769</v>
      </c>
      <c r="U11" s="306">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08" t="s">
        <v>769</v>
      </c>
      <c r="AH11" s="309">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86"/>
    </row>
    <row r="12" spans="2:49" s="323" customFormat="1" ht="30" customHeight="1" x14ac:dyDescent="0.25">
      <c r="B12" s="311">
        <f>'FORMATO COSTEO C1'!$C$13</f>
        <v>1</v>
      </c>
      <c r="C12" s="312">
        <f>'FORMATO COSTEO C1'!D$13</f>
        <v>0</v>
      </c>
      <c r="D12" s="313"/>
      <c r="E12" s="314"/>
      <c r="F12" s="315">
        <f>+F13+F44+F75</f>
        <v>0</v>
      </c>
      <c r="G12" s="318">
        <f>+G13+G44+G75</f>
        <v>0</v>
      </c>
      <c r="H12" s="319">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6">
        <f>+T13+T44+T75</f>
        <v>0</v>
      </c>
      <c r="U12" s="317">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8">
        <f>+AG13+AG44+AG75</f>
        <v>0</v>
      </c>
      <c r="AH12" s="319">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327"/>
      <c r="F13" s="328">
        <f>+F14+F20+F26+F32+F38</f>
        <v>0</v>
      </c>
      <c r="G13" s="331">
        <f t="shared" ref="G13:P13" si="2">+G14+G20+G26+G32+G38</f>
        <v>0</v>
      </c>
      <c r="H13" s="332">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29">
        <f>+T14+T20+T26+T32+T38</f>
        <v>0</v>
      </c>
      <c r="U13" s="330">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31">
        <f>+AG14+AG20+AG26+AG32+AG38</f>
        <v>0</v>
      </c>
      <c r="AH13" s="332">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337" t="str">
        <f>+'FORMATO COSTEO C1'!$D$15</f>
        <v>Unidad medida</v>
      </c>
      <c r="E14" s="338">
        <f>+'FORMATO COSTEO C1'!$E$15</f>
        <v>0</v>
      </c>
      <c r="F14" s="339">
        <f>SUM(F15:F19)</f>
        <v>0</v>
      </c>
      <c r="G14" s="342">
        <f t="shared" ref="G14:P14" si="4">SUM(G15:G19)</f>
        <v>0</v>
      </c>
      <c r="H14" s="343">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0">
        <f>SUM(T15:T19)</f>
        <v>0</v>
      </c>
      <c r="U14" s="341">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2">
        <f>SUM(AG15:AG19)</f>
        <v>0</v>
      </c>
      <c r="AH14" s="343">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348"/>
      <c r="F15" s="349">
        <f>+'FORMATO COSTEO C1'!G17</f>
        <v>0</v>
      </c>
      <c r="G15" s="352">
        <f>+'FORMATO COSTEO C1'!O17</f>
        <v>0</v>
      </c>
      <c r="H15" s="498">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0">
        <f>H15+I15+J15+K15+L15+M15+N15+O15+P15+Q15+R15+S15</f>
        <v>0</v>
      </c>
      <c r="U15" s="354">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2">
        <f>U15+V15+W15+X15+Y15+Z15+AA15+AB15+AC15+AD15+AE15+AF15</f>
        <v>0</v>
      </c>
      <c r="AH15" s="353">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348"/>
      <c r="F16" s="349">
        <f>+'FORMATO COSTEO C1'!G23</f>
        <v>0</v>
      </c>
      <c r="G16" s="352">
        <f>+'FORMATO COSTEO C1'!O23</f>
        <v>0</v>
      </c>
      <c r="H16" s="353">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0">
        <f>H16+I16+J16+K16+L16+M16+N16+O16+P16+Q16+R16+S16</f>
        <v>0</v>
      </c>
      <c r="U16" s="354">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2">
        <f>U16+V16+W16+X16+Y16+Z16+AA16+AB16+AC16+AD16+AE16+AF16</f>
        <v>0</v>
      </c>
      <c r="AH16" s="353">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2">
        <f>+'FORMATO COSTEO C1'!O29</f>
        <v>0</v>
      </c>
      <c r="H17" s="353">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0">
        <f>H17+I17+J17+K17+L17+M17+N17+O17+P17+Q17+R17+S17</f>
        <v>0</v>
      </c>
      <c r="U17" s="354">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2">
        <f>U17+V17+W17+X17+Y17+Z17+AA17+AB17+AC17+AD17+AE17+AF17</f>
        <v>0</v>
      </c>
      <c r="AH17" s="353">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2">
        <f>+'FORMATO COSTEO C1'!O35</f>
        <v>0</v>
      </c>
      <c r="H18" s="353">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0">
        <f>H18+I18+J18+K18+L18+M18+N18+O18+P18+Q18+R18+S18</f>
        <v>0</v>
      </c>
      <c r="U18" s="354">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2">
        <f>U18+V18+W18+X18+Y18+Z18+AA18+AB18+AC18+AD18+AE18+AF18</f>
        <v>0</v>
      </c>
      <c r="AH18" s="353">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2">
        <f>+'FORMATO COSTEO C1'!O41</f>
        <v>0</v>
      </c>
      <c r="H19" s="353">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0">
        <f>H19+I19+J19+K19+L19+M19+N19+O19+P19+Q19+R19+S19</f>
        <v>0</v>
      </c>
      <c r="U19" s="354">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2">
        <f>U19+V19+W19+X19+Y19+Z19+AA19+AB19+AC19+AD19+AE19+AF19</f>
        <v>0</v>
      </c>
      <c r="AH19" s="353">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37" t="str">
        <f>+'FORMATO COSTEO C1'!D$47</f>
        <v>Unidad medida</v>
      </c>
      <c r="E20" s="338">
        <f>+'FORMATO COSTEO C1'!E$47</f>
        <v>0</v>
      </c>
      <c r="F20" s="339">
        <f>SUM(F21:F25)</f>
        <v>0</v>
      </c>
      <c r="G20" s="342">
        <f t="shared" ref="G20:P20" si="6">SUM(G21:G25)</f>
        <v>0</v>
      </c>
      <c r="H20" s="343">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0">
        <f>SUM(T21:T25)</f>
        <v>0</v>
      </c>
      <c r="U20" s="341">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2">
        <f t="shared" si="7"/>
        <v>0</v>
      </c>
      <c r="AH20" s="343">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2">
        <f>+'FORMATO COSTEO C1'!O49</f>
        <v>0</v>
      </c>
      <c r="H21" s="498">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0">
        <f>H21+I21+J21+K21+L21+M21+N21+O21+P21+Q21+R21+S21</f>
        <v>0</v>
      </c>
      <c r="U21" s="354">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2">
        <f>U21+V21+W21+X21+Y21+Z21+AA21+AB21+AC21+AD21+AE21+AF21</f>
        <v>0</v>
      </c>
      <c r="AH21" s="353">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2">
        <f>+'FORMATO COSTEO C1'!O55</f>
        <v>0</v>
      </c>
      <c r="H22" s="353">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0">
        <f>H22+I22+J22+K22+L22+M22+N22+O22+P22+Q22+R22+S22</f>
        <v>0</v>
      </c>
      <c r="U22" s="354">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2">
        <f>U22+V22+W22+X22+Y22+Z22+AA22+AB22+AC22+AD22+AE22+AF22</f>
        <v>0</v>
      </c>
      <c r="AH22" s="353">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2">
        <f>+'FORMATO COSTEO C1'!O61</f>
        <v>0</v>
      </c>
      <c r="H23" s="353">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0">
        <f>H23+I23+J23+K23+L23+M23+N23+O23+P23+Q23+R23+S23</f>
        <v>0</v>
      </c>
      <c r="U23" s="354">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2">
        <f>U23+V23+W23+X23+Y23+Z23+AA23+AB23+AC23+AD23+AE23+AF23</f>
        <v>0</v>
      </c>
      <c r="AH23" s="353">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2">
        <f>+'FORMATO COSTEO C1'!O67</f>
        <v>0</v>
      </c>
      <c r="H24" s="353">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0">
        <f>H24+I24+J24+K24+L24+M24+N24+O24+P24+Q24+R24+S24</f>
        <v>0</v>
      </c>
      <c r="U24" s="354">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2">
        <f>U24+V24+W24+X24+Y24+Z24+AA24+AB24+AC24+AD24+AE24+AF24</f>
        <v>0</v>
      </c>
      <c r="AH24" s="353">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2">
        <f>+'FORMATO COSTEO C1'!O73</f>
        <v>0</v>
      </c>
      <c r="H25" s="353">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0">
        <f>H25+I25+J25+K25+L25+M25+N25+O25+P25+Q25+R25+S25</f>
        <v>0</v>
      </c>
      <c r="U25" s="354">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2">
        <f>U25+V25+W25+X25+Y25+Z25+AA25+AB25+AC25+AD25+AE25+AF25</f>
        <v>0</v>
      </c>
      <c r="AH25" s="353">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337" t="str">
        <f>+'FORMATO COSTEO C1'!D$79</f>
        <v>Unidad medida</v>
      </c>
      <c r="E26" s="338">
        <f>+'FORMATO COSTEO C1'!E$79</f>
        <v>0</v>
      </c>
      <c r="F26" s="339">
        <f>SUM(F27:F31)</f>
        <v>0</v>
      </c>
      <c r="G26" s="342">
        <f t="shared" ref="G26:P26" si="8">SUM(G27:G31)</f>
        <v>0</v>
      </c>
      <c r="H26" s="343">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0">
        <f>SUM(T27:T31)</f>
        <v>0</v>
      </c>
      <c r="U26" s="341">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2">
        <f t="shared" si="9"/>
        <v>0</v>
      </c>
      <c r="AH26" s="343">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2">
        <f>+'FORMATO COSTEO C1'!O81</f>
        <v>0</v>
      </c>
      <c r="H27" s="498">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0">
        <f>H27+I27+J27+K27+L27+M27+N27+O27+P27+Q27+R27+S27</f>
        <v>0</v>
      </c>
      <c r="U27" s="354">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2">
        <f>U27+V27+W27+X27+Y27+Z27+AA27+AB27+AC27+AD27+AE27+AF27</f>
        <v>0</v>
      </c>
      <c r="AH27" s="353">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2">
        <f>+'FORMATO COSTEO C1'!O87</f>
        <v>0</v>
      </c>
      <c r="H28" s="353">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0">
        <f>H28+I28+J28+K28+L28+M28+N28+O28+P28+Q28+R28+S28</f>
        <v>0</v>
      </c>
      <c r="U28" s="354">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2">
        <f>U28+V28+W28+X28+Y28+Z28+AA28+AB28+AC28+AD28+AE28+AF28</f>
        <v>0</v>
      </c>
      <c r="AH28" s="353">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2">
        <f>+'FORMATO COSTEO C1'!O93</f>
        <v>0</v>
      </c>
      <c r="H29" s="353">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0">
        <f>H29+I29+J29+K29+L29+M29+N29+O29+P29+Q29+R29+S29</f>
        <v>0</v>
      </c>
      <c r="U29" s="354">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2">
        <f>U29+V29+W29+X29+Y29+Z29+AA29+AB29+AC29+AD29+AE29+AF29</f>
        <v>0</v>
      </c>
      <c r="AH29" s="353">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2">
        <f>+'FORMATO COSTEO C1'!O99</f>
        <v>0</v>
      </c>
      <c r="H30" s="353">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0">
        <f>H30+I30+J30+K30+L30+M30+N30+O30+P30+Q30+R30+S30</f>
        <v>0</v>
      </c>
      <c r="U30" s="354">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2">
        <f>U30+V30+W30+X30+Y30+Z30+AA30+AB30+AC30+AD30+AE30+AF30</f>
        <v>0</v>
      </c>
      <c r="AH30" s="353">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2">
        <f>+'FORMATO COSTEO C1'!O105</f>
        <v>0</v>
      </c>
      <c r="H31" s="353">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0">
        <f>H31+I31+J31+K31+L31+M31+N31+O31+P31+Q31+R31+S31</f>
        <v>0</v>
      </c>
      <c r="U31" s="354">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2">
        <f>U31+V31+W31+X31+Y31+Z31+AA31+AB31+AC31+AD31+AE31+AF31</f>
        <v>0</v>
      </c>
      <c r="AH31" s="353">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337" t="str">
        <f>+'FORMATO COSTEO C1'!D$111</f>
        <v>Unidad medida</v>
      </c>
      <c r="E32" s="338">
        <f>+'FORMATO COSTEO C1'!E$111</f>
        <v>0</v>
      </c>
      <c r="F32" s="339">
        <f>SUM(F33:F37)</f>
        <v>0</v>
      </c>
      <c r="G32" s="342">
        <f t="shared" ref="G32:P32" si="10">SUM(G33:G37)</f>
        <v>0</v>
      </c>
      <c r="H32" s="343">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0">
        <f>SUM(T33:T37)</f>
        <v>0</v>
      </c>
      <c r="U32" s="341">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2">
        <f t="shared" si="11"/>
        <v>0</v>
      </c>
      <c r="AH32" s="343">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2">
        <f>+'FORMATO COSTEO C1'!O113</f>
        <v>0</v>
      </c>
      <c r="H33" s="498">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0">
        <f>H33+I33+J33+K33+L33+M33+N33+O33+P33+Q33+R33+S33</f>
        <v>0</v>
      </c>
      <c r="U33" s="354">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2">
        <f>U33+V33+W33+X33+Y33+Z33+AA33+AB33+AC33+AD33+AE33+AF33</f>
        <v>0</v>
      </c>
      <c r="AH33" s="353">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2">
        <f>+'FORMATO COSTEO C1'!O119</f>
        <v>0</v>
      </c>
      <c r="H34" s="353">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0">
        <f>H34+I34+J34+K34+L34+M34+N34+O34+P34+Q34+R34+S34</f>
        <v>0</v>
      </c>
      <c r="U34" s="354">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2">
        <f>U34+V34+W34+X34+Y34+Z34+AA34+AB34+AC34+AD34+AE34+AF34</f>
        <v>0</v>
      </c>
      <c r="AH34" s="353">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2">
        <f>+'FORMATO COSTEO C1'!O125</f>
        <v>0</v>
      </c>
      <c r="H35" s="353">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0">
        <f>H35+I35+J35+K35+L35+M35+N35+O35+P35+Q35+R35+S35</f>
        <v>0</v>
      </c>
      <c r="U35" s="354">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2">
        <f>U35+V35+W35+X35+Y35+Z35+AA35+AB35+AC35+AD35+AE35+AF35</f>
        <v>0</v>
      </c>
      <c r="AH35" s="353">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2">
        <f>+'FORMATO COSTEO C1'!O131</f>
        <v>0</v>
      </c>
      <c r="H36" s="353">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0">
        <f>H36+I36+J36+K36+L36+M36+N36+O36+P36+Q36+R36+S36</f>
        <v>0</v>
      </c>
      <c r="U36" s="354">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2">
        <f>U36+V36+W36+X36+Y36+Z36+AA36+AB36+AC36+AD36+AE36+AF36</f>
        <v>0</v>
      </c>
      <c r="AH36" s="353">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2">
        <f>+'FORMATO COSTEO C1'!O137</f>
        <v>0</v>
      </c>
      <c r="H37" s="353">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0">
        <f>H37+I37+J37+K37+L37+M37+N37+O37+P37+Q37+R37+S37</f>
        <v>0</v>
      </c>
      <c r="U37" s="354">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2">
        <f>U37+V37+W37+X37+Y37+Z37+AA37+AB37+AC37+AD37+AE37+AF37</f>
        <v>0</v>
      </c>
      <c r="AH37" s="353">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2">
        <f t="shared" ref="G38:P38" si="12">SUM(G39:G43)</f>
        <v>0</v>
      </c>
      <c r="H38" s="343">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0">
        <f>SUM(T39:T43)</f>
        <v>0</v>
      </c>
      <c r="U38" s="341">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2">
        <f t="shared" si="13"/>
        <v>0</v>
      </c>
      <c r="AH38" s="343">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2">
        <f>+'FORMATO COSTEO C1'!O145</f>
        <v>0</v>
      </c>
      <c r="H39" s="498">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0">
        <f>H39+I39+J39+K39+L39+M39+N39+O39+P39+Q39+R39+S39</f>
        <v>0</v>
      </c>
      <c r="U39" s="354">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2">
        <f>U39+V39+W39+X39+Y39+Z39+AA39+AB39+AC39+AD39+AE39+AF39</f>
        <v>0</v>
      </c>
      <c r="AH39" s="353">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2">
        <f>+'FORMATO COSTEO C1'!O151</f>
        <v>0</v>
      </c>
      <c r="H40" s="353">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0">
        <f>H40+I40+J40+K40+L40+M40+N40+O40+P40+Q40+R40+S40</f>
        <v>0</v>
      </c>
      <c r="U40" s="354">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2">
        <f>U40+V40+W40+X40+Y40+Z40+AA40+AB40+AC40+AD40+AE40+AF40</f>
        <v>0</v>
      </c>
      <c r="AH40" s="353">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2">
        <f>+'FORMATO COSTEO C1'!O157</f>
        <v>0</v>
      </c>
      <c r="H41" s="353">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0">
        <f>H41+I41+J41+K41+L41+M41+N41+O41+P41+Q41+R41+S41</f>
        <v>0</v>
      </c>
      <c r="U41" s="354">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2">
        <f>U41+V41+W41+X41+Y41+Z41+AA41+AB41+AC41+AD41+AE41+AF41</f>
        <v>0</v>
      </c>
      <c r="AH41" s="353">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2">
        <f>+'FORMATO COSTEO C1'!O163</f>
        <v>0</v>
      </c>
      <c r="H42" s="353">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0">
        <f>H42+I42+J42+K42+L42+M42+N42+O42+P42+Q42+R42+S42</f>
        <v>0</v>
      </c>
      <c r="U42" s="354">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2">
        <f>U42+V42+W42+X42+Y42+Z42+AA42+AB42+AC42+AD42+AE42+AF42</f>
        <v>0</v>
      </c>
      <c r="AH42" s="353">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2">
        <f>+'FORMATO COSTEO C1'!O169</f>
        <v>0</v>
      </c>
      <c r="H43" s="353">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0">
        <f>H43+I43+J43+K43+L43+M43+N43+O43+P43+Q43+R43+S43</f>
        <v>0</v>
      </c>
      <c r="U43" s="354">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2">
        <f>U43+V43+W43+X43+Y43+Z43+AA43+AB43+AC43+AD43+AE43+AF43</f>
        <v>0</v>
      </c>
      <c r="AH43" s="353">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327"/>
      <c r="F44" s="328">
        <f>+F45+F51+F57+F63+F69</f>
        <v>0</v>
      </c>
      <c r="G44" s="331">
        <f t="shared" ref="G44:P44" si="14">+G45+G51+G57+G63+G69</f>
        <v>0</v>
      </c>
      <c r="H44" s="332">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29">
        <f>+T45+T51+T57+T63+T69</f>
        <v>0</v>
      </c>
      <c r="U44" s="330">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31">
        <f>+AG45+AG51+AG57+AG63+AG69</f>
        <v>0</v>
      </c>
      <c r="AH44" s="332">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2">
        <f t="shared" ref="G45:AU45" si="16">SUM(G46:G50)</f>
        <v>0</v>
      </c>
      <c r="H45" s="343">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0">
        <f t="shared" si="16"/>
        <v>0</v>
      </c>
      <c r="U45" s="341">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2">
        <f>SUM(AG46:AG50)</f>
        <v>0</v>
      </c>
      <c r="AH45" s="343">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2">
        <f>+'FORMATO COSTEO C1'!O179</f>
        <v>0</v>
      </c>
      <c r="H46" s="498">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0">
        <f>H46+I46+J46+K46+L46+M46+N46+O46+P46+Q46+R46+S46</f>
        <v>0</v>
      </c>
      <c r="U46" s="354">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2">
        <f>U46+V46+W46+X46+Y46+Z46+AA46+AB46+AC46+AD46+AE46+AF46</f>
        <v>0</v>
      </c>
      <c r="AH46" s="353">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2">
        <f>+'FORMATO COSTEO C1'!O185</f>
        <v>0</v>
      </c>
      <c r="H47" s="353">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0">
        <f>H47+I47+J47+K47+L47+M47+N47+O47+P47+Q47+R47+S47</f>
        <v>0</v>
      </c>
      <c r="U47" s="354">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2">
        <f>U47+V47+W47+X47+Y47+Z47+AA47+AB47+AC47+AD47+AE47+AF47</f>
        <v>0</v>
      </c>
      <c r="AH47" s="353">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2">
        <f>+'FORMATO COSTEO C1'!O191</f>
        <v>0</v>
      </c>
      <c r="H48" s="353">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0">
        <f>H48+I48+J48+K48+L48+M48+N48+O48+P48+Q48+R48+S48</f>
        <v>0</v>
      </c>
      <c r="U48" s="354">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2">
        <f>U48+V48+W48+X48+Y48+Z48+AA48+AB48+AC48+AD48+AE48+AF48</f>
        <v>0</v>
      </c>
      <c r="AH48" s="353">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2">
        <f>+'FORMATO COSTEO C1'!O197</f>
        <v>0</v>
      </c>
      <c r="H49" s="353">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0">
        <f>H49+I49+J49+K49+L49+M49+N49+O49+P49+Q49+R49+S49</f>
        <v>0</v>
      </c>
      <c r="U49" s="354">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2">
        <f>U49+V49+W49+X49+Y49+Z49+AA49+AB49+AC49+AD49+AE49+AF49</f>
        <v>0</v>
      </c>
      <c r="AH49" s="353">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2">
        <f>+'FORMATO COSTEO C1'!O203</f>
        <v>0</v>
      </c>
      <c r="H50" s="353">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0">
        <f>H50+I50+J50+K50+L50+M50+N50+O50+P50+Q50+R50+S50</f>
        <v>0</v>
      </c>
      <c r="U50" s="354">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2">
        <f>U50+V50+W50+X50+Y50+Z50+AA50+AB50+AC50+AD50+AE50+AF50</f>
        <v>0</v>
      </c>
      <c r="AH50" s="353">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2">
        <f t="shared" ref="G51:AS51" si="17">SUM(G52:G56)</f>
        <v>0</v>
      </c>
      <c r="H51" s="343">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0">
        <f>SUM(T52:T56)</f>
        <v>0</v>
      </c>
      <c r="U51" s="341">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2">
        <f t="shared" si="17"/>
        <v>0</v>
      </c>
      <c r="AH51" s="343">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2">
        <f>+'FORMATO COSTEO C1'!O211</f>
        <v>0</v>
      </c>
      <c r="H52" s="498">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0">
        <f>H52+I52+J52+K52+L52+M52+N52+O52+P52+Q52+R52+S52</f>
        <v>0</v>
      </c>
      <c r="U52" s="354">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2">
        <f>U52+V52+W52+X52+Y52+Z52+AA52+AB52+AC52+AD52+AE52+AF52</f>
        <v>0</v>
      </c>
      <c r="AH52" s="353">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2">
        <f>+'FORMATO COSTEO C1'!O217</f>
        <v>0</v>
      </c>
      <c r="H53" s="353">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0">
        <f>H53+I53+J53+K53+L53+M53+N53+O53+P53+Q53+R53+S53</f>
        <v>0</v>
      </c>
      <c r="U53" s="354">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2">
        <f>U53+V53+W53+X53+Y53+Z53+AA53+AB53+AC53+AD53+AE53+AF53</f>
        <v>0</v>
      </c>
      <c r="AH53" s="353">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2">
        <f>+'FORMATO COSTEO C1'!O223</f>
        <v>0</v>
      </c>
      <c r="H54" s="353">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0">
        <f>H54+I54+J54+K54+L54+M54+N54+O54+P54+Q54+R54+S54</f>
        <v>0</v>
      </c>
      <c r="U54" s="354">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2">
        <f>U54+V54+W54+X54+Y54+Z54+AA54+AB54+AC54+AD54+AE54+AF54</f>
        <v>0</v>
      </c>
      <c r="AH54" s="353">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2">
        <f>+'FORMATO COSTEO C1'!O229</f>
        <v>0</v>
      </c>
      <c r="H55" s="353">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0">
        <f>H55+I55+J55+K55+L55+M55+N55+O55+P55+Q55+R55+S55</f>
        <v>0</v>
      </c>
      <c r="U55" s="354">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2">
        <f>U55+V55+W55+X55+Y55+Z55+AA55+AB55+AC55+AD55+AE55+AF55</f>
        <v>0</v>
      </c>
      <c r="AH55" s="353">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2">
        <f>+'FORMATO COSTEO C1'!O235</f>
        <v>0</v>
      </c>
      <c r="H56" s="353">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0">
        <f>H56+I56+J56+K56+L56+M56+N56+O56+P56+Q56+R56+S56</f>
        <v>0</v>
      </c>
      <c r="U56" s="354">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2">
        <f>U56+V56+W56+X56+Y56+Z56+AA56+AB56+AC56+AD56+AE56+AF56</f>
        <v>0</v>
      </c>
      <c r="AH56" s="353">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2">
        <f t="shared" ref="G57:AS57" si="18">SUM(G58:G62)</f>
        <v>0</v>
      </c>
      <c r="H57" s="343">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0">
        <f>SUM(T58:T62)</f>
        <v>0</v>
      </c>
      <c r="U57" s="341">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2">
        <f t="shared" si="18"/>
        <v>0</v>
      </c>
      <c r="AH57" s="343">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2">
        <f>+'FORMATO COSTEO C1'!O243</f>
        <v>0</v>
      </c>
      <c r="H58" s="498">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0">
        <f>H58+I58+J58+K58+L58+M58+N58+O58+P58+Q58+R58+S58</f>
        <v>0</v>
      </c>
      <c r="U58" s="354">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2">
        <f>U58+V58+W58+X58+Y58+Z58+AA58+AB58+AC58+AD58+AE58+AF58</f>
        <v>0</v>
      </c>
      <c r="AH58" s="353">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2">
        <f>+'FORMATO COSTEO C1'!O249</f>
        <v>0</v>
      </c>
      <c r="H59" s="353">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0">
        <f>H59+I59+J59+K59+L59+M59+N59+O59+P59+Q59+R59+S59</f>
        <v>0</v>
      </c>
      <c r="U59" s="354">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2">
        <f>U59+V59+W59+X59+Y59+Z59+AA59+AB59+AC59+AD59+AE59+AF59</f>
        <v>0</v>
      </c>
      <c r="AH59" s="353">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2">
        <f>+'FORMATO COSTEO C1'!O255</f>
        <v>0</v>
      </c>
      <c r="H60" s="353">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0">
        <f>H60+I60+J60+K60+L60+M60+N60+O60+P60+Q60+R60+S60</f>
        <v>0</v>
      </c>
      <c r="U60" s="354">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2">
        <f>U60+V60+W60+X60+Y60+Z60+AA60+AB60+AC60+AD60+AE60+AF60</f>
        <v>0</v>
      </c>
      <c r="AH60" s="353">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2">
        <f>+'FORMATO COSTEO C1'!O261</f>
        <v>0</v>
      </c>
      <c r="H61" s="353">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0">
        <f>H61+I61+J61+K61+L61+M61+N61+O61+P61+Q61+R61+S61</f>
        <v>0</v>
      </c>
      <c r="U61" s="354">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2">
        <f>U61+V61+W61+X61+Y61+Z61+AA61+AB61+AC61+AD61+AE61+AF61</f>
        <v>0</v>
      </c>
      <c r="AH61" s="353">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2">
        <f>+'FORMATO COSTEO C1'!O267</f>
        <v>0</v>
      </c>
      <c r="H62" s="353">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0">
        <f>H62+I62+J62+K62+L62+M62+N62+O62+P62+Q62+R62+S62</f>
        <v>0</v>
      </c>
      <c r="U62" s="354">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2">
        <f>U62+V62+W62+X62+Y62+Z62+AA62+AB62+AC62+AD62+AE62+AF62</f>
        <v>0</v>
      </c>
      <c r="AH62" s="353">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2">
        <f t="shared" ref="G63:AS63" si="19">SUM(G64:G68)</f>
        <v>0</v>
      </c>
      <c r="H63" s="343">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0">
        <f>SUM(T64:T68)</f>
        <v>0</v>
      </c>
      <c r="U63" s="341">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2">
        <f t="shared" si="19"/>
        <v>0</v>
      </c>
      <c r="AH63" s="343">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2">
        <f>+'FORMATO COSTEO C1'!O275</f>
        <v>0</v>
      </c>
      <c r="H64" s="498">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0">
        <f>H64+I64+J64+K64+L64+M64+N64+O64+P64+Q64+R64+S64</f>
        <v>0</v>
      </c>
      <c r="U64" s="354">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2">
        <f>U64+V64+W64+X64+Y64+Z64+AA64+AB64+AC64+AD64+AE64+AF64</f>
        <v>0</v>
      </c>
      <c r="AH64" s="353">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2">
        <f>+'FORMATO COSTEO C1'!O281</f>
        <v>0</v>
      </c>
      <c r="H65" s="353">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0">
        <f>H65+I65+J65+K65+L65+M65+N65+O65+P65+Q65+R65+S65</f>
        <v>0</v>
      </c>
      <c r="U65" s="354">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2">
        <f>U65+V65+W65+X65+Y65+Z65+AA65+AB65+AC65+AD65+AE65+AF65</f>
        <v>0</v>
      </c>
      <c r="AH65" s="353">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2">
        <f>+'FORMATO COSTEO C1'!O287</f>
        <v>0</v>
      </c>
      <c r="H66" s="353">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0">
        <f>H66+I66+J66+K66+L66+M66+N66+O66+P66+Q66+R66+S66</f>
        <v>0</v>
      </c>
      <c r="U66" s="354">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2">
        <f>U66+V66+W66+X66+Y66+Z66+AA66+AB66+AC66+AD66+AE66+AF66</f>
        <v>0</v>
      </c>
      <c r="AH66" s="353">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2">
        <f>+'FORMATO COSTEO C1'!O293</f>
        <v>0</v>
      </c>
      <c r="H67" s="353">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0">
        <f>H67+I67+J67+K67+L67+M67+N67+O67+P67+Q67+R67+S67</f>
        <v>0</v>
      </c>
      <c r="U67" s="354">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2">
        <f>U67+V67+W67+X67+Y67+Z67+AA67+AB67+AC67+AD67+AE67+AF67</f>
        <v>0</v>
      </c>
      <c r="AH67" s="353">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2">
        <f>+'FORMATO COSTEO C1'!O299</f>
        <v>0</v>
      </c>
      <c r="H68" s="353">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0">
        <f>H68+I68+J68+K68+L68+M68+N68+O68+P68+Q68+R68+S68</f>
        <v>0</v>
      </c>
      <c r="U68" s="354">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2">
        <f>U68+V68+W68+X68+Y68+Z68+AA68+AB68+AC68+AD68+AE68+AF68</f>
        <v>0</v>
      </c>
      <c r="AH68" s="353">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2">
        <f t="shared" ref="G69:AS69" si="20">SUM(G70:G74)</f>
        <v>0</v>
      </c>
      <c r="H69" s="343">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0">
        <f>SUM(T70:T74)</f>
        <v>0</v>
      </c>
      <c r="U69" s="341">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2">
        <f t="shared" si="20"/>
        <v>0</v>
      </c>
      <c r="AH69" s="343">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2">
        <f>+'FORMATO COSTEO C1'!O307</f>
        <v>0</v>
      </c>
      <c r="H70" s="498">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0">
        <f>H70+I70+J70+K70+L70+M70+N70+O70+P70+Q70+R70+S70</f>
        <v>0</v>
      </c>
      <c r="U70" s="354">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2">
        <f>U70+V70+W70+X70+Y70+Z70+AA70+AB70+AC70+AD70+AE70+AF70</f>
        <v>0</v>
      </c>
      <c r="AH70" s="353">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2">
        <f>+'FORMATO COSTEO C1'!O313</f>
        <v>0</v>
      </c>
      <c r="H71" s="353">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0">
        <f>H71+I71+J71+K71+L71+M71+N71+O71+P71+Q71+R71+S71</f>
        <v>0</v>
      </c>
      <c r="U71" s="354">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2">
        <f>U71+V71+W71+X71+Y71+Z71+AA71+AB71+AC71+AD71+AE71+AF71</f>
        <v>0</v>
      </c>
      <c r="AH71" s="353">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2">
        <f>+'FORMATO COSTEO C1'!O319</f>
        <v>0</v>
      </c>
      <c r="H72" s="353">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0">
        <f>H72+I72+J72+K72+L72+M72+N72+O72+P72+Q72+R72+S72</f>
        <v>0</v>
      </c>
      <c r="U72" s="354">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2">
        <f>U72+V72+W72+X72+Y72+Z72+AA72+AB72+AC72+AD72+AE72+AF72</f>
        <v>0</v>
      </c>
      <c r="AH72" s="353">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2">
        <f>+'FORMATO COSTEO C1'!O325</f>
        <v>0</v>
      </c>
      <c r="H73" s="353">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0">
        <f>H73+I73+J73+K73+L73+M73+N73+O73+P73+Q73+R73+S73</f>
        <v>0</v>
      </c>
      <c r="U73" s="354">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2">
        <f>U73+V73+W73+X73+Y73+Z73+AA73+AB73+AC73+AD73+AE73+AF73</f>
        <v>0</v>
      </c>
      <c r="AH73" s="353">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2">
        <f>+'FORMATO COSTEO C1'!O331</f>
        <v>0</v>
      </c>
      <c r="H74" s="353">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0">
        <f>H74+I74+J74+K74+L74+M74+N74+O74+P74+Q74+R74+S74</f>
        <v>0</v>
      </c>
      <c r="U74" s="354">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2">
        <f>U74+V74+W74+X74+Y74+Z74+AA74+AB74+AC74+AD74+AE74+AF74</f>
        <v>0</v>
      </c>
      <c r="AH74" s="353">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31">
        <f t="shared" ref="G75:P75" si="21">+G76+G82+G88+G94+G100</f>
        <v>0</v>
      </c>
      <c r="H75" s="332">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29">
        <f>+T76+T82+T88+T94+T100</f>
        <v>0</v>
      </c>
      <c r="U75" s="330">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31">
        <f>+AG76+AG82+AG88+AG94+AG100</f>
        <v>0</v>
      </c>
      <c r="AH75" s="332">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2">
        <f t="shared" ref="G76:AU76" si="23">SUM(G77:G81)</f>
        <v>0</v>
      </c>
      <c r="H76" s="343">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0">
        <f t="shared" si="23"/>
        <v>0</v>
      </c>
      <c r="U76" s="341">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2">
        <f>SUM(AG77:AG81)</f>
        <v>0</v>
      </c>
      <c r="AH76" s="343">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2">
        <f>+'FORMATO COSTEO C1'!O341</f>
        <v>0</v>
      </c>
      <c r="H77" s="498">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0">
        <f>H77+I77+J77+K77+L77+M77+N77+O77+P77+Q77+R77+S77</f>
        <v>0</v>
      </c>
      <c r="U77" s="354">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2">
        <f>U77+V77+W77+X77+Y77+Z77+AA77+AB77+AC77+AD77+AE77+AF77</f>
        <v>0</v>
      </c>
      <c r="AH77" s="353">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2">
        <f>+'FORMATO COSTEO C1'!O347</f>
        <v>0</v>
      </c>
      <c r="H78" s="353">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0">
        <f>H78+I78+J78+K78+L78+M78+N78+O78+P78+Q78+R78+S78</f>
        <v>0</v>
      </c>
      <c r="U78" s="354">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2">
        <f>U78+V78+W78+X78+Y78+Z78+AA78+AB78+AC78+AD78+AE78+AF78</f>
        <v>0</v>
      </c>
      <c r="AH78" s="353">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2">
        <f>+'FORMATO COSTEO C1'!O353</f>
        <v>0</v>
      </c>
      <c r="H79" s="353">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0">
        <f>H79+I79+J79+K79+L79+M79+N79+O79+P79+Q79+R79+S79</f>
        <v>0</v>
      </c>
      <c r="U79" s="354">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2">
        <f>U79+V79+W79+X79+Y79+Z79+AA79+AB79+AC79+AD79+AE79+AF79</f>
        <v>0</v>
      </c>
      <c r="AH79" s="353">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2">
        <f>+'FORMATO COSTEO C1'!O359</f>
        <v>0</v>
      </c>
      <c r="H80" s="353">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0">
        <f>H80+I80+J80+K80+L80+M80+N80+O80+P80+Q80+R80+S80</f>
        <v>0</v>
      </c>
      <c r="U80" s="354">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2">
        <f>U80+V80+W80+X80+Y80+Z80+AA80+AB80+AC80+AD80+AE80+AF80</f>
        <v>0</v>
      </c>
      <c r="AH80" s="353">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2">
        <f>+'FORMATO COSTEO C1'!O365</f>
        <v>0</v>
      </c>
      <c r="H81" s="353">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0">
        <f>H81+I81+J81+K81+L81+M81+N81+O81+P81+Q81+R81+S81</f>
        <v>0</v>
      </c>
      <c r="U81" s="354">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2">
        <f>U81+V81+W81+X81+Y81+Z81+AA81+AB81+AC81+AD81+AE81+AF81</f>
        <v>0</v>
      </c>
      <c r="AH81" s="353">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2">
        <f t="shared" ref="G82:AS82" si="25">SUM(G83:G87)</f>
        <v>0</v>
      </c>
      <c r="H82" s="343">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0">
        <f>SUM(T83:T87)</f>
        <v>0</v>
      </c>
      <c r="U82" s="341">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2">
        <f t="shared" si="25"/>
        <v>0</v>
      </c>
      <c r="AH82" s="343">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2">
        <f>+'FORMATO COSTEO C1'!O373</f>
        <v>0</v>
      </c>
      <c r="H83" s="498">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0">
        <f>H83+I83+J83+K83+L83+M83+N83+O83+P83+Q83+R83+S83</f>
        <v>0</v>
      </c>
      <c r="U83" s="354">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2">
        <f>U83+V83+W83+X83+Y83+Z83+AA83+AB83+AC83+AD83+AE83+AF83</f>
        <v>0</v>
      </c>
      <c r="AH83" s="353">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2">
        <f>+'FORMATO COSTEO C1'!O379</f>
        <v>0</v>
      </c>
      <c r="H84" s="353">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0">
        <f>H84+I84+J84+K84+L84+M84+N84+O84+P84+Q84+R84+S84</f>
        <v>0</v>
      </c>
      <c r="U84" s="354">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2">
        <f>U84+V84+W84+X84+Y84+Z84+AA84+AB84+AC84+AD84+AE84+AF84</f>
        <v>0</v>
      </c>
      <c r="AH84" s="353">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2">
        <f>+'FORMATO COSTEO C1'!O385</f>
        <v>0</v>
      </c>
      <c r="H85" s="353">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0">
        <f>H85+I85+J85+K85+L85+M85+N85+O85+P85+Q85+R85+S85</f>
        <v>0</v>
      </c>
      <c r="U85" s="354">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2">
        <f>U85+V85+W85+X85+Y85+Z85+AA85+AB85+AC85+AD85+AE85+AF85</f>
        <v>0</v>
      </c>
      <c r="AH85" s="353">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2">
        <f>+'FORMATO COSTEO C1'!O391</f>
        <v>0</v>
      </c>
      <c r="H86" s="353">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0">
        <f>H86+I86+J86+K86+L86+M86+N86+O86+P86+Q86+R86+S86</f>
        <v>0</v>
      </c>
      <c r="U86" s="354">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2">
        <f>U86+V86+W86+X86+Y86+Z86+AA86+AB86+AC86+AD86+AE86+AF86</f>
        <v>0</v>
      </c>
      <c r="AH86" s="353">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2">
        <f>+'FORMATO COSTEO C1'!O397</f>
        <v>0</v>
      </c>
      <c r="H87" s="353">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0">
        <f>H87+I87+J87+K87+L87+M87+N87+O87+P87+Q87+R87+S87</f>
        <v>0</v>
      </c>
      <c r="U87" s="354">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2">
        <f>U87+V87+W87+X87+Y87+Z87+AA87+AB87+AC87+AD87+AE87+AF87</f>
        <v>0</v>
      </c>
      <c r="AH87" s="353">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2">
        <f t="shared" ref="G88:AS88" si="26">SUM(G89:G93)</f>
        <v>0</v>
      </c>
      <c r="H88" s="343">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0">
        <f>SUM(T89:T93)</f>
        <v>0</v>
      </c>
      <c r="U88" s="341">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2">
        <f t="shared" si="26"/>
        <v>0</v>
      </c>
      <c r="AH88" s="343">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2">
        <f>+'FORMATO COSTEO C1'!O405</f>
        <v>0</v>
      </c>
      <c r="H89" s="498">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0">
        <f>H89+I89+J89+K89+L89+M89+N89+O89+P89+Q89+R89+S89</f>
        <v>0</v>
      </c>
      <c r="U89" s="354">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2">
        <f>U89+V89+W89+X89+Y89+Z89+AA89+AB89+AC89+AD89+AE89+AF89</f>
        <v>0</v>
      </c>
      <c r="AH89" s="353">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2">
        <f>+'FORMATO COSTEO C1'!O411</f>
        <v>0</v>
      </c>
      <c r="H90" s="353">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0">
        <f>H90+I90+J90+K90+L90+M90+N90+O90+P90+Q90+R90+S90</f>
        <v>0</v>
      </c>
      <c r="U90" s="354">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2">
        <f>U90+V90+W90+X90+Y90+Z90+AA90+AB90+AC90+AD90+AE90+AF90</f>
        <v>0</v>
      </c>
      <c r="AH90" s="353">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2">
        <f>+'FORMATO COSTEO C1'!O417</f>
        <v>0</v>
      </c>
      <c r="H91" s="353">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0">
        <f>H91+I91+J91+K91+L91+M91+N91+O91+P91+Q91+R91+S91</f>
        <v>0</v>
      </c>
      <c r="U91" s="354">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2">
        <f>U91+V91+W91+X91+Y91+Z91+AA91+AB91+AC91+AD91+AE91+AF91</f>
        <v>0</v>
      </c>
      <c r="AH91" s="353">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2">
        <f>+'FORMATO COSTEO C1'!O423</f>
        <v>0</v>
      </c>
      <c r="H92" s="353">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0">
        <f>H92+I92+J92+K92+L92+M92+N92+O92+P92+Q92+R92+S92</f>
        <v>0</v>
      </c>
      <c r="U92" s="354">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2">
        <f>U92+V92+W92+X92+Y92+Z92+AA92+AB92+AC92+AD92+AE92+AF92</f>
        <v>0</v>
      </c>
      <c r="AH92" s="353">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2">
        <f>+'FORMATO COSTEO C1'!O429</f>
        <v>0</v>
      </c>
      <c r="H93" s="353">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0">
        <f>H93+I93+J93+K93+L93+M93+N93+O93+P93+Q93+R93+S93</f>
        <v>0</v>
      </c>
      <c r="U93" s="354">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2">
        <f>U93+V93+W93+X93+Y93+Z93+AA93+AB93+AC93+AD93+AE93+AF93</f>
        <v>0</v>
      </c>
      <c r="AH93" s="353">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2">
        <f t="shared" ref="G94:AS94" si="27">SUM(G95:G99)</f>
        <v>0</v>
      </c>
      <c r="H94" s="343">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0">
        <f>SUM(T95:T99)</f>
        <v>0</v>
      </c>
      <c r="U94" s="341">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2">
        <f t="shared" si="27"/>
        <v>0</v>
      </c>
      <c r="AH94" s="343">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2">
        <f>+'FORMATO COSTEO C1'!O437</f>
        <v>0</v>
      </c>
      <c r="H95" s="498">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0">
        <f>H95+I95+J95+K95+L95+M95+N95+O95+P95+Q95+R95+S95</f>
        <v>0</v>
      </c>
      <c r="U95" s="354">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2">
        <f>U95+V95+W95+X95+Y95+Z95+AA95+AB95+AC95+AD95+AE95+AF95</f>
        <v>0</v>
      </c>
      <c r="AH95" s="353">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2">
        <f>+'FORMATO COSTEO C1'!O443</f>
        <v>0</v>
      </c>
      <c r="H96" s="353">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0">
        <f>H96+I96+J96+K96+L96+M96+N96+O96+P96+Q96+R96+S96</f>
        <v>0</v>
      </c>
      <c r="U96" s="354">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2">
        <f>U96+V96+W96+X96+Y96+Z96+AA96+AB96+AC96+AD96+AE96+AF96</f>
        <v>0</v>
      </c>
      <c r="AH96" s="353">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2">
        <f>+'FORMATO COSTEO C1'!O449</f>
        <v>0</v>
      </c>
      <c r="H97" s="353">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0">
        <f>H97+I97+J97+K97+L97+M97+N97+O97+P97+Q97+R97+S97</f>
        <v>0</v>
      </c>
      <c r="U97" s="354">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2">
        <f>U97+V97+W97+X97+Y97+Z97+AA97+AB97+AC97+AD97+AE97+AF97</f>
        <v>0</v>
      </c>
      <c r="AH97" s="353">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2">
        <f>+'FORMATO COSTEO C1'!O455</f>
        <v>0</v>
      </c>
      <c r="H98" s="353">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0">
        <f>H98+I98+J98+K98+L98+M98+N98+O98+P98+Q98+R98+S98</f>
        <v>0</v>
      </c>
      <c r="U98" s="354">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2">
        <f>U98+V98+W98+X98+Y98+Z98+AA98+AB98+AC98+AD98+AE98+AF98</f>
        <v>0</v>
      </c>
      <c r="AH98" s="353">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2">
        <f>+'FORMATO COSTEO C1'!O461</f>
        <v>0</v>
      </c>
      <c r="H99" s="353">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0">
        <f>H99+I99+J99+K99+L99+M99+N99+O99+P99+Q99+R99+S99</f>
        <v>0</v>
      </c>
      <c r="U99" s="354">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2">
        <f>U99+V99+W99+X99+Y99+Z99+AA99+AB99+AC99+AD99+AE99+AF99</f>
        <v>0</v>
      </c>
      <c r="AH99" s="353">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2">
        <f t="shared" ref="G100:AS100" si="28">SUM(G101:G105)</f>
        <v>0</v>
      </c>
      <c r="H100" s="343">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0">
        <f>SUM(T101:T105)</f>
        <v>0</v>
      </c>
      <c r="U100" s="341">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2">
        <f t="shared" si="28"/>
        <v>0</v>
      </c>
      <c r="AH100" s="343">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2">
        <f>+'FORMATO COSTEO C1'!O469</f>
        <v>0</v>
      </c>
      <c r="H101" s="498">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0">
        <f>H101+I101+J101+K101+L101+M101+N101+O101+P101+Q101+R101+S101</f>
        <v>0</v>
      </c>
      <c r="U101" s="354">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2">
        <f>U101+V101+W101+X101+Y101+Z101+AA101+AB101+AC101+AD101+AE101+AF101</f>
        <v>0</v>
      </c>
      <c r="AH101" s="353">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2">
        <f>+'FORMATO COSTEO C1'!O475</f>
        <v>0</v>
      </c>
      <c r="H102" s="353">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0">
        <f>H102+I102+J102+K102+L102+M102+N102+O102+P102+Q102+R102+S102</f>
        <v>0</v>
      </c>
      <c r="U102" s="354">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2">
        <f>U102+V102+W102+X102+Y102+Z102+AA102+AB102+AC102+AD102+AE102+AF102</f>
        <v>0</v>
      </c>
      <c r="AH102" s="353">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2">
        <f>+'FORMATO COSTEO C1'!O481</f>
        <v>0</v>
      </c>
      <c r="H103" s="353">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0">
        <f>H103+I103+J103+K103+L103+M103+N103+O103+P103+Q103+R103+S103</f>
        <v>0</v>
      </c>
      <c r="U103" s="354">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2">
        <f>U103+V103+W103+X103+Y103+Z103+AA103+AB103+AC103+AD103+AE103+AF103</f>
        <v>0</v>
      </c>
      <c r="AH103" s="353">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2">
        <f>+'FORMATO COSTEO C1'!O487</f>
        <v>0</v>
      </c>
      <c r="H104" s="353">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0">
        <f>H104+I104+J104+K104+L104+M104+N104+O104+P104+Q104+R104+S104</f>
        <v>0</v>
      </c>
      <c r="U104" s="354">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2">
        <f>U104+V104+W104+X104+Y104+Z104+AA104+AB104+AC104+AD104+AE104+AF104</f>
        <v>0</v>
      </c>
      <c r="AH104" s="353">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2">
        <f>+'FORMATO COSTEO C1'!O493</f>
        <v>0</v>
      </c>
      <c r="H105" s="353">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0">
        <f>H105+I105+J105+K105+L105+M105+N105+O105+P105+Q105+R105+S105</f>
        <v>0</v>
      </c>
      <c r="U105" s="354">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2">
        <f>U105+V105+W105+X105+Y105+Z105+AA105+AB105+AC105+AD105+AE105+AF105</f>
        <v>0</v>
      </c>
      <c r="AH105" s="353">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f>+'FORMATO COSTEO C2'!D13</f>
        <v>0</v>
      </c>
      <c r="D106" s="313"/>
      <c r="E106" s="314"/>
      <c r="F106" s="315">
        <f>+F107+F138+F169</f>
        <v>0</v>
      </c>
      <c r="G106" s="318">
        <f>+G107+G138+G169</f>
        <v>0</v>
      </c>
      <c r="H106" s="319">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6">
        <f>+T107+T138+T169</f>
        <v>0</v>
      </c>
      <c r="U106" s="317">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8">
        <f>+AG107+AG138+AG169</f>
        <v>0</v>
      </c>
      <c r="AH106" s="319">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31">
        <f t="shared" si="30"/>
        <v>0</v>
      </c>
      <c r="H107" s="332">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29">
        <f>+T108+T114+T120+T126+T132</f>
        <v>0</v>
      </c>
      <c r="U107" s="330">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31">
        <f>+AG108+AG114+AG120+AG126+AG132</f>
        <v>0</v>
      </c>
      <c r="AH107" s="332">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2">
        <f t="shared" ref="G108:AS108" si="32">SUM(G109:G113)</f>
        <v>0</v>
      </c>
      <c r="H108" s="343">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0">
        <f>SUM(T109:T113)</f>
        <v>0</v>
      </c>
      <c r="U108" s="341">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2">
        <f t="shared" si="32"/>
        <v>0</v>
      </c>
      <c r="AH108" s="343">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2">
        <f>+'FORMATO COSTEO C2'!O17</f>
        <v>0</v>
      </c>
      <c r="H109" s="498">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0">
        <f>H109+I109+J109+K109+L109+M109+N109+O109+P109+Q109+R109+S109</f>
        <v>0</v>
      </c>
      <c r="U109" s="354">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2">
        <f>U109+V109+W109+X109+Y109+Z109+AA109+AB109+AC109+AD109+AE109+AF109</f>
        <v>0</v>
      </c>
      <c r="AH109" s="353">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2">
        <f>+'FORMATO COSTEO C2'!O$23</f>
        <v>0</v>
      </c>
      <c r="H110" s="353">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0">
        <f>H110+I110+J110+K110+L110+M110+N110+O110+P110+Q110+R110+S110</f>
        <v>0</v>
      </c>
      <c r="U110" s="354">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2">
        <f>U110+V110+W110+X110+Y110+Z110+AA110+AB110+AC110+AD110+AE110+AF110</f>
        <v>0</v>
      </c>
      <c r="AH110" s="353">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2">
        <f>+'FORMATO COSTEO C2'!O$29</f>
        <v>0</v>
      </c>
      <c r="H111" s="353">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0">
        <f>H111+I111+J111+K111+L111+M111+N111+O111+P111+Q111+R111+S111</f>
        <v>0</v>
      </c>
      <c r="U111" s="354">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2">
        <f>U111+V111+W111+X111+Y111+Z111+AA111+AB111+AC111+AD111+AE111+AF111</f>
        <v>0</v>
      </c>
      <c r="AH111" s="353">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2">
        <f>+'FORMATO COSTEO C2'!O$35</f>
        <v>0</v>
      </c>
      <c r="H112" s="353">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0">
        <f>H112+I112+J112+K112+L112+M112+N112+O112+P112+Q112+R112+S112</f>
        <v>0</v>
      </c>
      <c r="U112" s="354">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2">
        <f>U112+V112+W112+X112+Y112+Z112+AA112+AB112+AC112+AD112+AE112+AF112</f>
        <v>0</v>
      </c>
      <c r="AH112" s="353">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2">
        <f>+'FORMATO COSTEO C2'!O$41</f>
        <v>0</v>
      </c>
      <c r="H113" s="353">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0">
        <f>H113+I113+J113+K113+L113+M113+N113+O113+P113+Q113+R113+S113</f>
        <v>0</v>
      </c>
      <c r="U113" s="354">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2">
        <f>U113+V113+W113+X113+Y113+Z113+AA113+AB113+AC113+AD113+AE113+AF113</f>
        <v>0</v>
      </c>
      <c r="AH113" s="353">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2">
        <f t="shared" ref="G114:AS114" si="33">SUM(G115:G119)</f>
        <v>0</v>
      </c>
      <c r="H114" s="343">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0">
        <f>SUM(T115:T119)</f>
        <v>0</v>
      </c>
      <c r="U114" s="341">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2">
        <f t="shared" si="33"/>
        <v>0</v>
      </c>
      <c r="AH114" s="343">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2">
        <f>+'FORMATO COSTEO C2'!O49</f>
        <v>0</v>
      </c>
      <c r="H115" s="498">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0">
        <f>H115+I115+J115+K115+L115+M115+N115+O115+P115+Q115+R115+S115</f>
        <v>0</v>
      </c>
      <c r="U115" s="354">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2">
        <f>U115+V115+W115+X115+Y115+Z115+AA115+AB115+AC115+AD115+AE115+AF115</f>
        <v>0</v>
      </c>
      <c r="AH115" s="353">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2">
        <f>+'FORMATO COSTEO C2'!O55</f>
        <v>0</v>
      </c>
      <c r="H116" s="353">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0">
        <f>H116+I116+J116+K116+L116+M116+N116+O116+P116+Q116+R116+S116</f>
        <v>0</v>
      </c>
      <c r="U116" s="354">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2">
        <f>U116+V116+W116+X116+Y116+Z116+AA116+AB116+AC116+AD116+AE116+AF116</f>
        <v>0</v>
      </c>
      <c r="AH116" s="353">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2">
        <f>+'FORMATO COSTEO C2'!O61</f>
        <v>0</v>
      </c>
      <c r="H117" s="353">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0">
        <f>H117+I117+J117+K117+L117+M117+N117+O117+P117+Q117+R117+S117</f>
        <v>0</v>
      </c>
      <c r="U117" s="354">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2">
        <f>U117+V117+W117+X117+Y117+Z117+AA117+AB117+AC117+AD117+AE117+AF117</f>
        <v>0</v>
      </c>
      <c r="AH117" s="353">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2">
        <f>+'FORMATO COSTEO C2'!O67</f>
        <v>0</v>
      </c>
      <c r="H118" s="353">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0">
        <f>H118+I118+J118+K118+L118+M118+N118+O118+P118+Q118+R118+S118</f>
        <v>0</v>
      </c>
      <c r="U118" s="354">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2">
        <f>U118+V118+W118+X118+Y118+Z118+AA118+AB118+AC118+AD118+AE118+AF118</f>
        <v>0</v>
      </c>
      <c r="AH118" s="353">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2">
        <f>+'FORMATO COSTEO C2'!O73</f>
        <v>0</v>
      </c>
      <c r="H119" s="353">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0">
        <f>H119+I119+J119+K119+L119+M119+N119+O119+P119+Q119+R119+S119</f>
        <v>0</v>
      </c>
      <c r="U119" s="354">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2">
        <f>U119+V119+W119+X119+Y119+Z119+AA119+AB119+AC119+AD119+AE119+AF119</f>
        <v>0</v>
      </c>
      <c r="AH119" s="353">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2">
        <f t="shared" ref="G120:AS120" si="34">SUM(G121:G125)</f>
        <v>0</v>
      </c>
      <c r="H120" s="343">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0">
        <f>SUM(T121:T125)</f>
        <v>0</v>
      </c>
      <c r="U120" s="341">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2">
        <f t="shared" si="34"/>
        <v>0</v>
      </c>
      <c r="AH120" s="343">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2">
        <f>+'FORMATO COSTEO C2'!O81</f>
        <v>0</v>
      </c>
      <c r="H121" s="498">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0">
        <f>H121+I121+J121+K121+L121+M121+N121+O121+P121+Q121+R121+S121</f>
        <v>0</v>
      </c>
      <c r="U121" s="354">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2">
        <f>U121+V121+W121+X121+Y121+Z121+AA121+AB121+AC121+AD121+AE121+AF121</f>
        <v>0</v>
      </c>
      <c r="AH121" s="353">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2">
        <f>+'FORMATO COSTEO C2'!O87</f>
        <v>0</v>
      </c>
      <c r="H122" s="353">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0">
        <f>H122+I122+J122+K122+L122+M122+N122+O122+P122+Q122+R122+S122</f>
        <v>0</v>
      </c>
      <c r="U122" s="354">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2">
        <f>U122+V122+W122+X122+Y122+Z122+AA122+AB122+AC122+AD122+AE122+AF122</f>
        <v>0</v>
      </c>
      <c r="AH122" s="353">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2">
        <f>+'FORMATO COSTEO C2'!O93</f>
        <v>0</v>
      </c>
      <c r="H123" s="353">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0">
        <f>H123+I123+J123+K123+L123+M123+N123+O123+P123+Q123+R123+S123</f>
        <v>0</v>
      </c>
      <c r="U123" s="354">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2">
        <f>U123+V123+W123+X123+Y123+Z123+AA123+AB123+AC123+AD123+AE123+AF123</f>
        <v>0</v>
      </c>
      <c r="AH123" s="353">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2">
        <f>+'FORMATO COSTEO C2'!O99</f>
        <v>0</v>
      </c>
      <c r="H124" s="353">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0">
        <f>H124+I124+J124+K124+L124+M124+N124+O124+P124+Q124+R124+S124</f>
        <v>0</v>
      </c>
      <c r="U124" s="354">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2">
        <f>U124+V124+W124+X124+Y124+Z124+AA124+AB124+AC124+AD124+AE124+AF124</f>
        <v>0</v>
      </c>
      <c r="AH124" s="353">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2">
        <f>+'FORMATO COSTEO C2'!O105</f>
        <v>0</v>
      </c>
      <c r="H125" s="353">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0">
        <f>H125+I125+J125+K125+L125+M125+N125+O125+P125+Q125+R125+S125</f>
        <v>0</v>
      </c>
      <c r="U125" s="354">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2">
        <f>U125+V125+W125+X125+Y125+Z125+AA125+AB125+AC125+AD125+AE125+AF125</f>
        <v>0</v>
      </c>
      <c r="AH125" s="353">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2">
        <f t="shared" ref="G126:AS126" si="35">SUM(G127:G131)</f>
        <v>0</v>
      </c>
      <c r="H126" s="343">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0">
        <f>SUM(T127:T131)</f>
        <v>0</v>
      </c>
      <c r="U126" s="341">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2">
        <f t="shared" si="35"/>
        <v>0</v>
      </c>
      <c r="AH126" s="343">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2">
        <f>+'FORMATO COSTEO C2'!O113</f>
        <v>0</v>
      </c>
      <c r="H127" s="498">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0">
        <f>H127+I127+J127+K127+L127+M127+N127+O127+P127+Q127+R127+S127</f>
        <v>0</v>
      </c>
      <c r="U127" s="354">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2">
        <f>U127+V127+W127+X127+Y127+Z127+AA127+AB127+AC127+AD127+AE127+AF127</f>
        <v>0</v>
      </c>
      <c r="AH127" s="353">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2">
        <f>+'FORMATO COSTEO C2'!O119</f>
        <v>0</v>
      </c>
      <c r="H128" s="353">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0">
        <f>H128+I128+J128+K128+L128+M128+N128+O128+P128+Q128+R128+S128</f>
        <v>0</v>
      </c>
      <c r="U128" s="354">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2">
        <f>U128+V128+W128+X128+Y128+Z128+AA128+AB128+AC128+AD128+AE128+AF128</f>
        <v>0</v>
      </c>
      <c r="AH128" s="353">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2">
        <f>+'FORMATO COSTEO C2'!O125</f>
        <v>0</v>
      </c>
      <c r="H129" s="353">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0">
        <f>H129+I129+J129+K129+L129+M129+N129+O129+P129+Q129+R129+S129</f>
        <v>0</v>
      </c>
      <c r="U129" s="354">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2">
        <f>U129+V129+W129+X129+Y129+Z129+AA129+AB129+AC129+AD129+AE129+AF129</f>
        <v>0</v>
      </c>
      <c r="AH129" s="353">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2">
        <f>+'FORMATO COSTEO C2'!O131</f>
        <v>0</v>
      </c>
      <c r="H130" s="353">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0">
        <f>H130+I130+J130+K130+L130+M130+N130+O130+P130+Q130+R130+S130</f>
        <v>0</v>
      </c>
      <c r="U130" s="354">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2">
        <f>U130+V130+W130+X130+Y130+Z130+AA130+AB130+AC130+AD130+AE130+AF130</f>
        <v>0</v>
      </c>
      <c r="AH130" s="353">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2">
        <f>+'FORMATO COSTEO C2'!O137</f>
        <v>0</v>
      </c>
      <c r="H131" s="353">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0">
        <f>H131+I131+J131+K131+L131+M131+N131+O131+P131+Q131+R131+S131</f>
        <v>0</v>
      </c>
      <c r="U131" s="354">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2">
        <f>U131+V131+W131+X131+Y131+Z131+AA131+AB131+AC131+AD131+AE131+AF131</f>
        <v>0</v>
      </c>
      <c r="AH131" s="353">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2">
        <f t="shared" ref="G132:AS132" si="36">SUM(G133:G137)</f>
        <v>0</v>
      </c>
      <c r="H132" s="343">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0">
        <f>SUM(T133:T137)</f>
        <v>0</v>
      </c>
      <c r="U132" s="341">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2">
        <f t="shared" si="36"/>
        <v>0</v>
      </c>
      <c r="AH132" s="343">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2">
        <f>+'FORMATO COSTEO C2'!O145</f>
        <v>0</v>
      </c>
      <c r="H133" s="498">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0">
        <f>H133+I133+J133+K133+L133+M133+N133+O133+P133+Q133+R133+S133</f>
        <v>0</v>
      </c>
      <c r="U133" s="354">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2">
        <f>U133+V133+W133+X133+Y133+Z133+AA133+AB133+AC133+AD133+AE133+AF133</f>
        <v>0</v>
      </c>
      <c r="AH133" s="353">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2">
        <f>+'FORMATO COSTEO C2'!O151</f>
        <v>0</v>
      </c>
      <c r="H134" s="353">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0">
        <f>H134+I134+J134+K134+L134+M134+N134+O134+P134+Q134+R134+S134</f>
        <v>0</v>
      </c>
      <c r="U134" s="354">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2">
        <f>U134+V134+W134+X134+Y134+Z134+AA134+AB134+AC134+AD134+AE134+AF134</f>
        <v>0</v>
      </c>
      <c r="AH134" s="353">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2">
        <f>+'FORMATO COSTEO C2'!O157</f>
        <v>0</v>
      </c>
      <c r="H135" s="353">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0">
        <f>H135+I135+J135+K135+L135+M135+N135+O135+P135+Q135+R135+S135</f>
        <v>0</v>
      </c>
      <c r="U135" s="354">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2">
        <f>U135+V135+W135+X135+Y135+Z135+AA135+AB135+AC135+AD135+AE135+AF135</f>
        <v>0</v>
      </c>
      <c r="AH135" s="353">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2">
        <f>+'FORMATO COSTEO C2'!O163</f>
        <v>0</v>
      </c>
      <c r="H136" s="353">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0">
        <f>H136+I136+J136+K136+L136+M136+N136+O136+P136+Q136+R136+S136</f>
        <v>0</v>
      </c>
      <c r="U136" s="354">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2">
        <f>U136+V136+W136+X136+Y136+Z136+AA136+AB136+AC136+AD136+AE136+AF136</f>
        <v>0</v>
      </c>
      <c r="AH136" s="353">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2">
        <f>+'FORMATO COSTEO C2'!O169</f>
        <v>0</v>
      </c>
      <c r="H137" s="353">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0">
        <f>H137+I137+J137+K137+L137+M137+N137+O137+P137+Q137+R137+S137</f>
        <v>0</v>
      </c>
      <c r="U137" s="354">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2">
        <f>U137+V137+W137+X137+Y137+Z137+AA137+AB137+AC137+AD137+AE137+AF137</f>
        <v>0</v>
      </c>
      <c r="AH137" s="353">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31">
        <f t="shared" si="37"/>
        <v>0</v>
      </c>
      <c r="H138" s="332">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29">
        <f>+T139+T145+T151+T157+T163</f>
        <v>0</v>
      </c>
      <c r="U138" s="330">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31">
        <f>+AG139+AG145+AG151+AG157+AG163</f>
        <v>0</v>
      </c>
      <c r="AH138" s="332">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2">
        <f t="shared" ref="G139:AS139" si="39">SUM(G140:G144)</f>
        <v>0</v>
      </c>
      <c r="H139" s="343">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0">
        <f>SUM(T140:T144)</f>
        <v>0</v>
      </c>
      <c r="U139" s="341">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2">
        <f t="shared" si="39"/>
        <v>0</v>
      </c>
      <c r="AH139" s="343">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2">
        <f>+'FORMATO COSTEO C2'!O179</f>
        <v>0</v>
      </c>
      <c r="H140" s="498">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0">
        <f>H140+I140+J140+K140+L140+M140+N140+O140+P140+Q140+R140+S140</f>
        <v>0</v>
      </c>
      <c r="U140" s="354">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2">
        <f>U140+V140+W140+X140+Y140+Z140+AA140+AB140+AC140+AD140+AE140+AF140</f>
        <v>0</v>
      </c>
      <c r="AH140" s="353">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2">
        <f>+'FORMATO COSTEO C2'!O185</f>
        <v>0</v>
      </c>
      <c r="H141" s="353">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0">
        <f>H141+I141+J141+K141+L141+M141+N141+O141+P141+Q141+R141+S141</f>
        <v>0</v>
      </c>
      <c r="U141" s="354">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2">
        <f>U141+V141+W141+X141+Y141+Z141+AA141+AB141+AC141+AD141+AE141+AF141</f>
        <v>0</v>
      </c>
      <c r="AH141" s="353">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2">
        <f>+'FORMATO COSTEO C2'!O191</f>
        <v>0</v>
      </c>
      <c r="H142" s="353">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0">
        <f>H142+I142+J142+K142+L142+M142+N142+O142+P142+Q142+R142+S142</f>
        <v>0</v>
      </c>
      <c r="U142" s="354">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2">
        <f>U142+V142+W142+X142+Y142+Z142+AA142+AB142+AC142+AD142+AE142+AF142</f>
        <v>0</v>
      </c>
      <c r="AH142" s="353">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2">
        <f>+'FORMATO COSTEO C2'!O197</f>
        <v>0</v>
      </c>
      <c r="H143" s="353">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0">
        <f>H143+I143+J143+K143+L143+M143+N143+O143+P143+Q143+R143+S143</f>
        <v>0</v>
      </c>
      <c r="U143" s="354">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2">
        <f>U143+V143+W143+X143+Y143+Z143+AA143+AB143+AC143+AD143+AE143+AF143</f>
        <v>0</v>
      </c>
      <c r="AH143" s="353">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2">
        <f>+'FORMATO COSTEO C2'!O203</f>
        <v>0</v>
      </c>
      <c r="H144" s="353">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0">
        <f>H144+I144+J144+K144+L144+M144+N144+O144+P144+Q144+R144+S144</f>
        <v>0</v>
      </c>
      <c r="U144" s="354">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2">
        <f>U144+V144+W144+X144+Y144+Z144+AA144+AB144+AC144+AD144+AE144+AF144</f>
        <v>0</v>
      </c>
      <c r="AH144" s="353">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2">
        <f t="shared" ref="G145:AS145" si="41">SUM(G146:G150)</f>
        <v>0</v>
      </c>
      <c r="H145" s="343">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0">
        <f>SUM(T146:T150)</f>
        <v>0</v>
      </c>
      <c r="U145" s="341">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2">
        <f t="shared" si="41"/>
        <v>0</v>
      </c>
      <c r="AH145" s="343">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2">
        <f>+'FORMATO COSTEO C2'!O211</f>
        <v>0</v>
      </c>
      <c r="H146" s="498">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0">
        <f>H146+I146+J146+K146+L146+M146+N146+O146+P146+Q146+R146+S146</f>
        <v>0</v>
      </c>
      <c r="U146" s="354">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2">
        <f>U146+V146+W146+X146+Y146+Z146+AA146+AB146+AC146+AD146+AE146+AF146</f>
        <v>0</v>
      </c>
      <c r="AH146" s="353">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2">
        <f>+'FORMATO COSTEO C2'!O217</f>
        <v>0</v>
      </c>
      <c r="H147" s="353">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0">
        <f>H147+I147+J147+K147+L147+M147+N147+O147+P147+Q147+R147+S147</f>
        <v>0</v>
      </c>
      <c r="U147" s="354">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2">
        <f>U147+V147+W147+X147+Y147+Z147+AA147+AB147+AC147+AD147+AE147+AF147</f>
        <v>0</v>
      </c>
      <c r="AH147" s="353">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2">
        <f>+'FORMATO COSTEO C2'!O223</f>
        <v>0</v>
      </c>
      <c r="H148" s="353">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0">
        <f>H148+I148+J148+K148+L148+M148+N148+O148+P148+Q148+R148+S148</f>
        <v>0</v>
      </c>
      <c r="U148" s="354">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2">
        <f>U148+V148+W148+X148+Y148+Z148+AA148+AB148+AC148+AD148+AE148+AF148</f>
        <v>0</v>
      </c>
      <c r="AH148" s="353">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2">
        <f>+'FORMATO COSTEO C2'!O229</f>
        <v>0</v>
      </c>
      <c r="H149" s="353">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0">
        <f>H149+I149+J149+K149+L149+M149+N149+O149+P149+Q149+R149+S149</f>
        <v>0</v>
      </c>
      <c r="U149" s="354">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2">
        <f>U149+V149+W149+X149+Y149+Z149+AA149+AB149+AC149+AD149+AE149+AF149</f>
        <v>0</v>
      </c>
      <c r="AH149" s="353">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2">
        <f>+'FORMATO COSTEO C2'!O235</f>
        <v>0</v>
      </c>
      <c r="H150" s="353">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0">
        <f>H150+I150+J150+K150+L150+M150+N150+O150+P150+Q150+R150+S150</f>
        <v>0</v>
      </c>
      <c r="U150" s="354">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2">
        <f>U150+V150+W150+X150+Y150+Z150+AA150+AB150+AC150+AD150+AE150+AF150</f>
        <v>0</v>
      </c>
      <c r="AH150" s="353">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2">
        <f t="shared" ref="G151:AS151" si="42">SUM(G152:G156)</f>
        <v>0</v>
      </c>
      <c r="H151" s="343">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0">
        <f>SUM(T152:T156)</f>
        <v>0</v>
      </c>
      <c r="U151" s="341">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2">
        <f t="shared" si="42"/>
        <v>0</v>
      </c>
      <c r="AH151" s="343">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2">
        <f>+'FORMATO COSTEO C2'!O243</f>
        <v>0</v>
      </c>
      <c r="H152" s="498">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0">
        <f>H152+I152+J152+K152+L152+M152+N152+O152+P152+Q152+R152+S152</f>
        <v>0</v>
      </c>
      <c r="U152" s="354">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2">
        <f>U152+V152+W152+X152+Y152+Z152+AA152+AB152+AC152+AD152+AE152+AF152</f>
        <v>0</v>
      </c>
      <c r="AH152" s="353">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2">
        <f>+'FORMATO COSTEO C2'!O249</f>
        <v>0</v>
      </c>
      <c r="H153" s="353">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0">
        <f>H153+I153+J153+K153+L153+M153+N153+O153+P153+Q153+R153+S153</f>
        <v>0</v>
      </c>
      <c r="U153" s="354">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2">
        <f>U153+V153+W153+X153+Y153+Z153+AA153+AB153+AC153+AD153+AE153+AF153</f>
        <v>0</v>
      </c>
      <c r="AH153" s="353">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2">
        <f>+'FORMATO COSTEO C2'!O255</f>
        <v>0</v>
      </c>
      <c r="H154" s="353">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0">
        <f>H154+I154+J154+K154+L154+M154+N154+O154+P154+Q154+R154+S154</f>
        <v>0</v>
      </c>
      <c r="U154" s="354">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2">
        <f>U154+V154+W154+X154+Y154+Z154+AA154+AB154+AC154+AD154+AE154+AF154</f>
        <v>0</v>
      </c>
      <c r="AH154" s="353">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2">
        <f>+'FORMATO COSTEO C2'!O261</f>
        <v>0</v>
      </c>
      <c r="H155" s="353">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0">
        <f>H155+I155+J155+K155+L155+M155+N155+O155+P155+Q155+R155+S155</f>
        <v>0</v>
      </c>
      <c r="U155" s="354">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2">
        <f>U155+V155+W155+X155+Y155+Z155+AA155+AB155+AC155+AD155+AE155+AF155</f>
        <v>0</v>
      </c>
      <c r="AH155" s="353">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2">
        <f>+'FORMATO COSTEO C2'!O267</f>
        <v>0</v>
      </c>
      <c r="H156" s="353">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0">
        <f>H156+I156+J156+K156+L156+M156+N156+O156+P156+Q156+R156+S156</f>
        <v>0</v>
      </c>
      <c r="U156" s="354">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2">
        <f>U156+V156+W156+X156+Y156+Z156+AA156+AB156+AC156+AD156+AE156+AF156</f>
        <v>0</v>
      </c>
      <c r="AH156" s="353">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2">
        <f t="shared" ref="G157:AS157" si="43">SUM(G158:G162)</f>
        <v>0</v>
      </c>
      <c r="H157" s="343">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0">
        <f>SUM(T158:T162)</f>
        <v>0</v>
      </c>
      <c r="U157" s="341">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2">
        <f t="shared" si="43"/>
        <v>0</v>
      </c>
      <c r="AH157" s="343">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2">
        <f>+'FORMATO COSTEO C2'!O275</f>
        <v>0</v>
      </c>
      <c r="H158" s="498">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0">
        <f>H158+I158+J158+K158+L158+M158+N158+O158+P158+Q158+R158+S158</f>
        <v>0</v>
      </c>
      <c r="U158" s="354">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2">
        <f>U158+V158+W158+X158+Y158+Z158+AA158+AB158+AC158+AD158+AE158+AF158</f>
        <v>0</v>
      </c>
      <c r="AH158" s="353">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2">
        <f>+'FORMATO COSTEO C2'!O281</f>
        <v>0</v>
      </c>
      <c r="H159" s="353">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0">
        <f>H159+I159+J159+K159+L159+M159+N159+O159+P159+Q159+R159+S159</f>
        <v>0</v>
      </c>
      <c r="U159" s="354">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2">
        <f>U159+V159+W159+X159+Y159+Z159+AA159+AB159+AC159+AD159+AE159+AF159</f>
        <v>0</v>
      </c>
      <c r="AH159" s="353">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2">
        <f>+'FORMATO COSTEO C2'!O287</f>
        <v>0</v>
      </c>
      <c r="H160" s="353">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0">
        <f>H160+I160+J160+K160+L160+M160+N160+O160+P160+Q160+R160+S160</f>
        <v>0</v>
      </c>
      <c r="U160" s="354">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2">
        <f>U160+V160+W160+X160+Y160+Z160+AA160+AB160+AC160+AD160+AE160+AF160</f>
        <v>0</v>
      </c>
      <c r="AH160" s="353">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2">
        <f>+'FORMATO COSTEO C2'!O293</f>
        <v>0</v>
      </c>
      <c r="H161" s="353">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0">
        <f>H161+I161+J161+K161+L161+M161+N161+O161+P161+Q161+R161+S161</f>
        <v>0</v>
      </c>
      <c r="U161" s="354">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2">
        <f>U161+V161+W161+X161+Y161+Z161+AA161+AB161+AC161+AD161+AE161+AF161</f>
        <v>0</v>
      </c>
      <c r="AH161" s="353">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2">
        <f>+'FORMATO COSTEO C2'!O299</f>
        <v>0</v>
      </c>
      <c r="H162" s="353">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0">
        <f>H162+I162+J162+K162+L162+M162+N162+O162+P162+Q162+R162+S162</f>
        <v>0</v>
      </c>
      <c r="U162" s="354">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2">
        <f>U162+V162+W162+X162+Y162+Z162+AA162+AB162+AC162+AD162+AE162+AF162</f>
        <v>0</v>
      </c>
      <c r="AH162" s="353">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2">
        <f t="shared" ref="G163:AS163" si="44">SUM(G164:G168)</f>
        <v>0</v>
      </c>
      <c r="H163" s="343">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0">
        <f>SUM(T164:T168)</f>
        <v>0</v>
      </c>
      <c r="U163" s="341">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2">
        <f t="shared" si="44"/>
        <v>0</v>
      </c>
      <c r="AH163" s="343">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2">
        <f>+'FORMATO COSTEO C2'!O307</f>
        <v>0</v>
      </c>
      <c r="H164" s="498">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0">
        <f>H164+I164+J164+K164+L164+M164+N164+O164+P164+Q164+R164+S164</f>
        <v>0</v>
      </c>
      <c r="U164" s="354">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2">
        <f>U164+V164+W164+X164+Y164+Z164+AA164+AB164+AC164+AD164+AE164+AF164</f>
        <v>0</v>
      </c>
      <c r="AH164" s="353">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2">
        <f>+'FORMATO COSTEO C2'!O313</f>
        <v>0</v>
      </c>
      <c r="H165" s="353">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0">
        <f>H165+I165+J165+K165+L165+M165+N165+O165+P165+Q165+R165+S165</f>
        <v>0</v>
      </c>
      <c r="U165" s="354">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2">
        <f>U165+V165+W165+X165+Y165+Z165+AA165+AB165+AC165+AD165+AE165+AF165</f>
        <v>0</v>
      </c>
      <c r="AH165" s="353">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2">
        <f>+'FORMATO COSTEO C2'!O319</f>
        <v>0</v>
      </c>
      <c r="H166" s="353">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0">
        <f>H166+I166+J166+K166+L166+M166+N166+O166+P166+Q166+R166+S166</f>
        <v>0</v>
      </c>
      <c r="U166" s="354">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2">
        <f>U166+V166+W166+X166+Y166+Z166+AA166+AB166+AC166+AD166+AE166+AF166</f>
        <v>0</v>
      </c>
      <c r="AH166" s="353">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2">
        <f>+'FORMATO COSTEO C2'!O325</f>
        <v>0</v>
      </c>
      <c r="H167" s="353">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0">
        <f>H167+I167+J167+K167+L167+M167+N167+O167+P167+Q167+R167+S167</f>
        <v>0</v>
      </c>
      <c r="U167" s="354">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2">
        <f>U167+V167+W167+X167+Y167+Z167+AA167+AB167+AC167+AD167+AE167+AF167</f>
        <v>0</v>
      </c>
      <c r="AH167" s="353">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2">
        <f>+'FORMATO COSTEO C2'!O331</f>
        <v>0</v>
      </c>
      <c r="H168" s="353">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0">
        <f>H168+I168+J168+K168+L168+M168+N168+O168+P168+Q168+R168+S168</f>
        <v>0</v>
      </c>
      <c r="U168" s="354">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2">
        <f>U168+V168+W168+X168+Y168+Z168+AA168+AB168+AC168+AD168+AE168+AF168</f>
        <v>0</v>
      </c>
      <c r="AH168" s="353">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31">
        <f t="shared" si="45"/>
        <v>0</v>
      </c>
      <c r="H169" s="332">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29">
        <f>+T170+T176+T182+T188+T194</f>
        <v>0</v>
      </c>
      <c r="U169" s="330">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31">
        <f>+AG170+AG176+AG182+AG188+AG194</f>
        <v>0</v>
      </c>
      <c r="AH169" s="332">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2">
        <f t="shared" ref="G170:AS170" si="47">SUM(G171:G175)</f>
        <v>0</v>
      </c>
      <c r="H170" s="343">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0">
        <f>SUM(T171:T175)</f>
        <v>0</v>
      </c>
      <c r="U170" s="341">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2">
        <f t="shared" si="47"/>
        <v>0</v>
      </c>
      <c r="AH170" s="343">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2">
        <f>+'FORMATO COSTEO C2'!O341</f>
        <v>0</v>
      </c>
      <c r="H171" s="498">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0">
        <f>H171+I171+J171+K171+L171+M171+N171+O171+P171+Q171+R171+S171</f>
        <v>0</v>
      </c>
      <c r="U171" s="354">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2">
        <f>U171+V171+W171+X171+Y171+Z171+AA171+AB171+AC171+AD171+AE171+AF171</f>
        <v>0</v>
      </c>
      <c r="AH171" s="353">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2">
        <f>+'FORMATO COSTEO C2'!O347</f>
        <v>0</v>
      </c>
      <c r="H172" s="353">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0">
        <f>H172+I172+J172+K172+L172+M172+N172+O172+P172+Q172+R172+S172</f>
        <v>0</v>
      </c>
      <c r="U172" s="354">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2">
        <f>U172+V172+W172+X172+Y172+Z172+AA172+AB172+AC172+AD172+AE172+AF172</f>
        <v>0</v>
      </c>
      <c r="AH172" s="353">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2">
        <f>+'FORMATO COSTEO C2'!O353</f>
        <v>0</v>
      </c>
      <c r="H173" s="353">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0">
        <f>H173+I173+J173+K173+L173+M173+N173+O173+P173+Q173+R173+S173</f>
        <v>0</v>
      </c>
      <c r="U173" s="354">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2">
        <f>U173+V173+W173+X173+Y173+Z173+AA173+AB173+AC173+AD173+AE173+AF173</f>
        <v>0</v>
      </c>
      <c r="AH173" s="353">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2">
        <f>+'FORMATO COSTEO C2'!O359</f>
        <v>0</v>
      </c>
      <c r="H174" s="353">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0">
        <f>H174+I174+J174+K174+L174+M174+N174+O174+P174+Q174+R174+S174</f>
        <v>0</v>
      </c>
      <c r="U174" s="354">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2">
        <f>U174+V174+W174+X174+Y174+Z174+AA174+AB174+AC174+AD174+AE174+AF174</f>
        <v>0</v>
      </c>
      <c r="AH174" s="353">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2">
        <f>+'FORMATO COSTEO C2'!O365</f>
        <v>0</v>
      </c>
      <c r="H175" s="353">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0">
        <f>H175+I175+J175+K175+L175+M175+N175+O175+P175+Q175+R175+S175</f>
        <v>0</v>
      </c>
      <c r="U175" s="354">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2">
        <f>U175+V175+W175+X175+Y175+Z175+AA175+AB175+AC175+AD175+AE175+AF175</f>
        <v>0</v>
      </c>
      <c r="AH175" s="353">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2">
        <f t="shared" ref="G176:AS176" si="48">SUM(G177:G181)</f>
        <v>0</v>
      </c>
      <c r="H176" s="343">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0">
        <f>SUM(T177:T181)</f>
        <v>0</v>
      </c>
      <c r="U176" s="341">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2">
        <f t="shared" si="48"/>
        <v>0</v>
      </c>
      <c r="AH176" s="343">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2">
        <f>+'FORMATO COSTEO C2'!O373</f>
        <v>0</v>
      </c>
      <c r="H177" s="498">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0">
        <f>H177+I177+J177+K177+L177+M177+N177+O177+P177+Q177+R177+S177</f>
        <v>0</v>
      </c>
      <c r="U177" s="354">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2">
        <f>U177+V177+W177+X177+Y177+Z177+AA177+AB177+AC177+AD177+AE177+AF177</f>
        <v>0</v>
      </c>
      <c r="AH177" s="353">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2">
        <f>+'FORMATO COSTEO C2'!O379</f>
        <v>0</v>
      </c>
      <c r="H178" s="353">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0">
        <f>H178+I178+J178+K178+L178+M178+N178+O178+P178+Q178+R178+S178</f>
        <v>0</v>
      </c>
      <c r="U178" s="354">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2">
        <f>U178+V178+W178+X178+Y178+Z178+AA178+AB178+AC178+AD178+AE178+AF178</f>
        <v>0</v>
      </c>
      <c r="AH178" s="353">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2">
        <f>+'FORMATO COSTEO C2'!O385</f>
        <v>0</v>
      </c>
      <c r="H179" s="353">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0">
        <f>H179+I179+J179+K179+L179+M179+N179+O179+P179+Q179+R179+S179</f>
        <v>0</v>
      </c>
      <c r="U179" s="354">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2">
        <f>U179+V179+W179+X179+Y179+Z179+AA179+AB179+AC179+AD179+AE179+AF179</f>
        <v>0</v>
      </c>
      <c r="AH179" s="353">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2">
        <f>+'FORMATO COSTEO C2'!O391</f>
        <v>0</v>
      </c>
      <c r="H180" s="353">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0">
        <f>H180+I180+J180+K180+L180+M180+N180+O180+P180+Q180+R180+S180</f>
        <v>0</v>
      </c>
      <c r="U180" s="354">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2">
        <f>U180+V180+W180+X180+Y180+Z180+AA180+AB180+AC180+AD180+AE180+AF180</f>
        <v>0</v>
      </c>
      <c r="AH180" s="353">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2">
        <f>+'FORMATO COSTEO C2'!O397</f>
        <v>0</v>
      </c>
      <c r="H181" s="353">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0">
        <f>H181+I181+J181+K181+L181+M181+N181+O181+P181+Q181+R181+S181</f>
        <v>0</v>
      </c>
      <c r="U181" s="354">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2">
        <f>U181+V181+W181+X181+Y181+Z181+AA181+AB181+AC181+AD181+AE181+AF181</f>
        <v>0</v>
      </c>
      <c r="AH181" s="353">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2">
        <f t="shared" ref="G182:AS182" si="49">SUM(G183:G187)</f>
        <v>0</v>
      </c>
      <c r="H182" s="343">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0">
        <f>SUM(T183:T187)</f>
        <v>0</v>
      </c>
      <c r="U182" s="341">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2">
        <f t="shared" si="49"/>
        <v>0</v>
      </c>
      <c r="AH182" s="343">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2">
        <f>+'FORMATO COSTEO C2'!O405</f>
        <v>0</v>
      </c>
      <c r="H183" s="498">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0">
        <f>H183+I183+J183+K183+L183+M183+N183+O183+P183+Q183+R183+S183</f>
        <v>0</v>
      </c>
      <c r="U183" s="354">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2">
        <f>U183+V183+W183+X183+Y183+Z183+AA183+AB183+AC183+AD183+AE183+AF183</f>
        <v>0</v>
      </c>
      <c r="AH183" s="353">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2">
        <f>+'FORMATO COSTEO C2'!O411</f>
        <v>0</v>
      </c>
      <c r="H184" s="353">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0">
        <f>H184+I184+J184+K184+L184+M184+N184+O184+P184+Q184+R184+S184</f>
        <v>0</v>
      </c>
      <c r="U184" s="354">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2">
        <f>U184+V184+W184+X184+Y184+Z184+AA184+AB184+AC184+AD184+AE184+AF184</f>
        <v>0</v>
      </c>
      <c r="AH184" s="353">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2">
        <f>+'FORMATO COSTEO C2'!O417</f>
        <v>0</v>
      </c>
      <c r="H185" s="353">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0">
        <f>H185+I185+J185+K185+L185+M185+N185+O185+P185+Q185+R185+S185</f>
        <v>0</v>
      </c>
      <c r="U185" s="354">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2">
        <f>U185+V185+W185+X185+Y185+Z185+AA185+AB185+AC185+AD185+AE185+AF185</f>
        <v>0</v>
      </c>
      <c r="AH185" s="353">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2">
        <f>+'FORMATO COSTEO C2'!O423</f>
        <v>0</v>
      </c>
      <c r="H186" s="353">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0">
        <f>H186+I186+J186+K186+L186+M186+N186+O186+P186+Q186+R186+S186</f>
        <v>0</v>
      </c>
      <c r="U186" s="354">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2">
        <f>U186+V186+W186+X186+Y186+Z186+AA186+AB186+AC186+AD186+AE186+AF186</f>
        <v>0</v>
      </c>
      <c r="AH186" s="353">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2">
        <f>+'FORMATO COSTEO C2'!O429</f>
        <v>0</v>
      </c>
      <c r="H187" s="353">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0">
        <f>H187+I187+J187+K187+L187+M187+N187+O187+P187+Q187+R187+S187</f>
        <v>0</v>
      </c>
      <c r="U187" s="354">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2">
        <f>U187+V187+W187+X187+Y187+Z187+AA187+AB187+AC187+AD187+AE187+AF187</f>
        <v>0</v>
      </c>
      <c r="AH187" s="353">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2">
        <f t="shared" ref="G188:AS188" si="50">SUM(G189:G193)</f>
        <v>0</v>
      </c>
      <c r="H188" s="343">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0">
        <f>SUM(T189:T193)</f>
        <v>0</v>
      </c>
      <c r="U188" s="341">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2">
        <f t="shared" si="50"/>
        <v>0</v>
      </c>
      <c r="AH188" s="343">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2">
        <f>+'FORMATO COSTEO C2'!O437</f>
        <v>0</v>
      </c>
      <c r="H189" s="498">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0">
        <f>H189+I189+J189+K189+L189+M189+N189+O189+P189+Q189+R189+S189</f>
        <v>0</v>
      </c>
      <c r="U189" s="354">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2">
        <f>U189+V189+W189+X189+Y189+Z189+AA189+AB189+AC189+AD189+AE189+AF189</f>
        <v>0</v>
      </c>
      <c r="AH189" s="353">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2">
        <f>+'FORMATO COSTEO C2'!O443</f>
        <v>0</v>
      </c>
      <c r="H190" s="353">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0">
        <f>H190+I190+J190+K190+L190+M190+N190+O190+P190+Q190+R190+S190</f>
        <v>0</v>
      </c>
      <c r="U190" s="354">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2">
        <f>U190+V190+W190+X190+Y190+Z190+AA190+AB190+AC190+AD190+AE190+AF190</f>
        <v>0</v>
      </c>
      <c r="AH190" s="353">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2">
        <f>+'FORMATO COSTEO C2'!O449</f>
        <v>0</v>
      </c>
      <c r="H191" s="353">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0">
        <f>H191+I191+J191+K191+L191+M191+N191+O191+P191+Q191+R191+S191</f>
        <v>0</v>
      </c>
      <c r="U191" s="354">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2">
        <f>U191+V191+W191+X191+Y191+Z191+AA191+AB191+AC191+AD191+AE191+AF191</f>
        <v>0</v>
      </c>
      <c r="AH191" s="353">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2">
        <f>+'FORMATO COSTEO C2'!O455</f>
        <v>0</v>
      </c>
      <c r="H192" s="353">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0">
        <f>H192+I192+J192+K192+L192+M192+N192+O192+P192+Q192+R192+S192</f>
        <v>0</v>
      </c>
      <c r="U192" s="354">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2">
        <f>U192+V192+W192+X192+Y192+Z192+AA192+AB192+AC192+AD192+AE192+AF192</f>
        <v>0</v>
      </c>
      <c r="AH192" s="353">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2">
        <f>+'FORMATO COSTEO C2'!O461</f>
        <v>0</v>
      </c>
      <c r="H193" s="353">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0">
        <f>H193+I193+J193+K193+L193+M193+N193+O193+P193+Q193+R193+S193</f>
        <v>0</v>
      </c>
      <c r="U193" s="354">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2">
        <f>U193+V193+W193+X193+Y193+Z193+AA193+AB193+AC193+AD193+AE193+AF193</f>
        <v>0</v>
      </c>
      <c r="AH193" s="353">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2">
        <f t="shared" ref="G194:AS194" si="51">SUM(G195:G199)</f>
        <v>0</v>
      </c>
      <c r="H194" s="343">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0">
        <f>SUM(T195:T199)</f>
        <v>0</v>
      </c>
      <c r="U194" s="341">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2">
        <f t="shared" si="51"/>
        <v>0</v>
      </c>
      <c r="AH194" s="343">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2">
        <f>+'FORMATO COSTEO C2'!O469</f>
        <v>0</v>
      </c>
      <c r="H195" s="498">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0">
        <f>H195+I195+J195+K195+L195+M195+N195+O195+P195+Q195+R195+S195</f>
        <v>0</v>
      </c>
      <c r="U195" s="354">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2">
        <f>U195+V195+W195+X195+Y195+Z195+AA195+AB195+AC195+AD195+AE195+AF195</f>
        <v>0</v>
      </c>
      <c r="AH195" s="353">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2">
        <f>+'FORMATO COSTEO C2'!O475</f>
        <v>0</v>
      </c>
      <c r="H196" s="353">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0">
        <f>H196+I196+J196+K196+L196+M196+N196+O196+P196+Q196+R196+S196</f>
        <v>0</v>
      </c>
      <c r="U196" s="354">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2">
        <f>U196+V196+W196+X196+Y196+Z196+AA196+AB196+AC196+AD196+AE196+AF196</f>
        <v>0</v>
      </c>
      <c r="AH196" s="353">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2">
        <f>+'FORMATO COSTEO C2'!O481</f>
        <v>0</v>
      </c>
      <c r="H197" s="353">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0">
        <f>H197+I197+J197+K197+L197+M197+N197+O197+P197+Q197+R197+S197</f>
        <v>0</v>
      </c>
      <c r="U197" s="354">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2">
        <f>U197+V197+W197+X197+Y197+Z197+AA197+AB197+AC197+AD197+AE197+AF197</f>
        <v>0</v>
      </c>
      <c r="AH197" s="353">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2">
        <f>+'FORMATO COSTEO C2'!O487</f>
        <v>0</v>
      </c>
      <c r="H198" s="353">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0">
        <f>H198+I198+J198+K198+L198+M198+N198+O198+P198+Q198+R198+S198</f>
        <v>0</v>
      </c>
      <c r="U198" s="354">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2">
        <f>U198+V198+W198+X198+Y198+Z198+AA198+AB198+AC198+AD198+AE198+AF198</f>
        <v>0</v>
      </c>
      <c r="AH198" s="353">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2">
        <f>+'FORMATO COSTEO C2'!O493</f>
        <v>0</v>
      </c>
      <c r="H199" s="353">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0">
        <f>H199+I199+J199+K199+L199+M199+N199+O199+P199+Q199+R199+S199</f>
        <v>0</v>
      </c>
      <c r="U199" s="354">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2">
        <f>U199+V199+W199+X199+Y199+Z199+AA199+AB199+AC199+AD199+AE199+AF199</f>
        <v>0</v>
      </c>
      <c r="AH199" s="353">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f>+'FORMATO COSTEO C3'!D13</f>
        <v>0</v>
      </c>
      <c r="D200" s="313"/>
      <c r="E200" s="314"/>
      <c r="F200" s="315">
        <f>+F201+F232+F263</f>
        <v>0</v>
      </c>
      <c r="G200" s="318">
        <f>+G201+G232+G263</f>
        <v>0</v>
      </c>
      <c r="H200" s="319">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6">
        <f>+T201+T232+T263</f>
        <v>0</v>
      </c>
      <c r="U200" s="317">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8">
        <f>+AG201+AG232+AG263</f>
        <v>0</v>
      </c>
      <c r="AH200" s="319">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31">
        <f t="shared" si="53"/>
        <v>0</v>
      </c>
      <c r="H201" s="332">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29">
        <f>+T202+T208+T214+T220+T226</f>
        <v>0</v>
      </c>
      <c r="U201" s="330">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31">
        <f>+AG202+AG208+AG214+AG220+AG226</f>
        <v>0</v>
      </c>
      <c r="AH201" s="332">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2">
        <f>SUM(G203:G207)</f>
        <v>0</v>
      </c>
      <c r="H202" s="343">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0">
        <f>SUM(T203:T207)</f>
        <v>0</v>
      </c>
      <c r="U202" s="341">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2">
        <f t="shared" si="55"/>
        <v>0</v>
      </c>
      <c r="AH202" s="343">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2">
        <f>+'FORMATO COSTEO C3'!O17</f>
        <v>0</v>
      </c>
      <c r="H203" s="498">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0">
        <f>H203+I203+J203+K203+L203+M203+N203+O203+P203+Q203+R203+S203</f>
        <v>0</v>
      </c>
      <c r="U203" s="354">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2">
        <f>U203+V203+W203+X203+Y203+Z203+AA203+AB203+AC203+AD203+AE203+AF203</f>
        <v>0</v>
      </c>
      <c r="AH203" s="353">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2">
        <f>+'FORMATO COSTEO C3'!O23</f>
        <v>0</v>
      </c>
      <c r="H204" s="353">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0">
        <f>H204+I204+J204+K204+L204+M204+N204+O204+P204+Q204+R204+S204</f>
        <v>0</v>
      </c>
      <c r="U204" s="354">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2">
        <f>U204+V204+W204+X204+Y204+Z204+AA204+AB204+AC204+AD204+AE204+AF204</f>
        <v>0</v>
      </c>
      <c r="AH204" s="353">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2">
        <f>+'FORMATO COSTEO C3'!O29</f>
        <v>0</v>
      </c>
      <c r="H205" s="353">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0">
        <f>H205+I205+J205+K205+L205+M205+N205+O205+P205+Q205+R205+S205</f>
        <v>0</v>
      </c>
      <c r="U205" s="354">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2">
        <f>U205+V205+W205+X205+Y205+Z205+AA205+AB205+AC205+AD205+AE205+AF205</f>
        <v>0</v>
      </c>
      <c r="AH205" s="353">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2">
        <f>+'FORMATO COSTEO C3'!O35</f>
        <v>0</v>
      </c>
      <c r="H206" s="353">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0">
        <f>H206+I206+J206+K206+L206+M206+N206+O206+P206+Q206+R206+S206</f>
        <v>0</v>
      </c>
      <c r="U206" s="354">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2">
        <f>U206+V206+W206+X206+Y206+Z206+AA206+AB206+AC206+AD206+AE206+AF206</f>
        <v>0</v>
      </c>
      <c r="AH206" s="353">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2">
        <f>+'FORMATO COSTEO C3'!O41</f>
        <v>0</v>
      </c>
      <c r="H207" s="353">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0">
        <f>H207+I207+J207+K207+L207+M207+N207+O207+P207+Q207+R207+S207</f>
        <v>0</v>
      </c>
      <c r="U207" s="354">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2">
        <f>U207+V207+W207+X207+Y207+Z207+AA207+AB207+AC207+AD207+AE207+AF207</f>
        <v>0</v>
      </c>
      <c r="AH207" s="353">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2">
        <f>SUM(G209:G213)</f>
        <v>0</v>
      </c>
      <c r="H208" s="343">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0">
        <f>SUM(T209:T213)</f>
        <v>0</v>
      </c>
      <c r="U208" s="341">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2">
        <f t="shared" si="57"/>
        <v>0</v>
      </c>
      <c r="AH208" s="343">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2">
        <f>+'FORMATO COSTEO C3'!O49</f>
        <v>0</v>
      </c>
      <c r="H209" s="498">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0">
        <f>H209+I209+J209+K209+L209+M209+N209+O209+P209+Q209+R209+S209</f>
        <v>0</v>
      </c>
      <c r="U209" s="354">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2">
        <f>U209+V209+W209+X209+Y209+Z209+AA209+AB209+AC209+AD209+AE209+AF209</f>
        <v>0</v>
      </c>
      <c r="AH209" s="353">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2">
        <f>+'FORMATO COSTEO C3'!O55</f>
        <v>0</v>
      </c>
      <c r="H210" s="353">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0">
        <f>H210+I210+J210+K210+L210+M210+N210+O210+P210+Q210+R210+S210</f>
        <v>0</v>
      </c>
      <c r="U210" s="354">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2">
        <f>U210+V210+W210+X210+Y210+Z210+AA210+AB210+AC210+AD210+AE210+AF210</f>
        <v>0</v>
      </c>
      <c r="AH210" s="353">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2">
        <f>+'FORMATO COSTEO C3'!O61</f>
        <v>0</v>
      </c>
      <c r="H211" s="353">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0">
        <f>H211+I211+J211+K211+L211+M211+N211+O211+P211+Q211+R211+S211</f>
        <v>0</v>
      </c>
      <c r="U211" s="354">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2">
        <f>U211+V211+W211+X211+Y211+Z211+AA211+AB211+AC211+AD211+AE211+AF211</f>
        <v>0</v>
      </c>
      <c r="AH211" s="353">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2">
        <f>+'FORMATO COSTEO C3'!O67</f>
        <v>0</v>
      </c>
      <c r="H212" s="353">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0">
        <f>H212+I212+J212+K212+L212+M212+N212+O212+P212+Q212+R212+S212</f>
        <v>0</v>
      </c>
      <c r="U212" s="354">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2">
        <f>U212+V212+W212+X212+Y212+Z212+AA212+AB212+AC212+AD212+AE212+AF212</f>
        <v>0</v>
      </c>
      <c r="AH212" s="353">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2">
        <f>+'FORMATO COSTEO C3'!O73</f>
        <v>0</v>
      </c>
      <c r="H213" s="353">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0">
        <f>H213+I213+J213+K213+L213+M213+N213+O213+P213+Q213+R213+S213</f>
        <v>0</v>
      </c>
      <c r="U213" s="354">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2">
        <f>U213+V213+W213+X213+Y213+Z213+AA213+AB213+AC213+AD213+AE213+AF213</f>
        <v>0</v>
      </c>
      <c r="AH213" s="353">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2">
        <f>SUM(G215:G219)</f>
        <v>0</v>
      </c>
      <c r="H214" s="343">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0">
        <f>SUM(T215:T219)</f>
        <v>0</v>
      </c>
      <c r="U214" s="341">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2">
        <f t="shared" si="58"/>
        <v>0</v>
      </c>
      <c r="AH214" s="343">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2">
        <f>+'FORMATO COSTEO C3'!O81</f>
        <v>0</v>
      </c>
      <c r="H215" s="498">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0">
        <f>H215+I215+J215+K215+L215+M215+N215+O215+P215+Q215+R215+S215</f>
        <v>0</v>
      </c>
      <c r="U215" s="354">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2">
        <f>U215+V215+W215+X215+Y215+Z215+AA215+AB215+AC215+AD215+AE215+AF215</f>
        <v>0</v>
      </c>
      <c r="AH215" s="353">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2">
        <f>+'FORMATO COSTEO C3'!O87</f>
        <v>0</v>
      </c>
      <c r="H216" s="353">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0">
        <f>H216+I216+J216+K216+L216+M216+N216+O216+P216+Q216+R216+S216</f>
        <v>0</v>
      </c>
      <c r="U216" s="354">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2">
        <f>U216+V216+W216+X216+Y216+Z216+AA216+AB216+AC216+AD216+AE216+AF216</f>
        <v>0</v>
      </c>
      <c r="AH216" s="353">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2">
        <f>+'FORMATO COSTEO C3'!O93</f>
        <v>0</v>
      </c>
      <c r="H217" s="353">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0">
        <f>H217+I217+J217+K217+L217+M217+N217+O217+P217+Q217+R217+S217</f>
        <v>0</v>
      </c>
      <c r="U217" s="354">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2">
        <f>U217+V217+W217+X217+Y217+Z217+AA217+AB217+AC217+AD217+AE217+AF217</f>
        <v>0</v>
      </c>
      <c r="AH217" s="353">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2">
        <f>+'FORMATO COSTEO C3'!O99</f>
        <v>0</v>
      </c>
      <c r="H218" s="353">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0">
        <f>H218+I218+J218+K218+L218+M218+N218+O218+P218+Q218+R218+S218</f>
        <v>0</v>
      </c>
      <c r="U218" s="354">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2">
        <f>U218+V218+W218+X218+Y218+Z218+AA218+AB218+AC218+AD218+AE218+AF218</f>
        <v>0</v>
      </c>
      <c r="AH218" s="353">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2">
        <f>+'FORMATO COSTEO C3'!O105</f>
        <v>0</v>
      </c>
      <c r="H219" s="353">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0">
        <f>H219+I219+J219+K219+L219+M219+N219+O219+P219+Q219+R219+S219</f>
        <v>0</v>
      </c>
      <c r="U219" s="354">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2">
        <f>U219+V219+W219+X219+Y219+Z219+AA219+AB219+AC219+AD219+AE219+AF219</f>
        <v>0</v>
      </c>
      <c r="AH219" s="353">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2">
        <f>SUM(G221:G225)</f>
        <v>0</v>
      </c>
      <c r="H220" s="343">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0">
        <f>SUM(T221:T225)</f>
        <v>0</v>
      </c>
      <c r="U220" s="341">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2">
        <f t="shared" si="59"/>
        <v>0</v>
      </c>
      <c r="AH220" s="343">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2">
        <f>+'FORMATO COSTEO C3'!O113</f>
        <v>0</v>
      </c>
      <c r="H221" s="498">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0">
        <f>H221+I221+J221+K221+L221+M221+N221+O221+P221+Q221+R221+S221</f>
        <v>0</v>
      </c>
      <c r="U221" s="354">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2">
        <f>U221+V221+W221+X221+Y221+Z221+AA221+AB221+AC221+AD221+AE221+AF221</f>
        <v>0</v>
      </c>
      <c r="AH221" s="353">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2">
        <f>+'FORMATO COSTEO C3'!O119</f>
        <v>0</v>
      </c>
      <c r="H222" s="353">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0">
        <f>H222+I222+J222+K222+L222+M222+N222+O222+P222+Q222+R222+S222</f>
        <v>0</v>
      </c>
      <c r="U222" s="354">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2">
        <f>U222+V222+W222+X222+Y222+Z222+AA222+AB222+AC222+AD222+AE222+AF222</f>
        <v>0</v>
      </c>
      <c r="AH222" s="353">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2">
        <f>+'FORMATO COSTEO C3'!O125</f>
        <v>0</v>
      </c>
      <c r="H223" s="353">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0">
        <f>H223+I223+J223+K223+L223+M223+N223+O223+P223+Q223+R223+S223</f>
        <v>0</v>
      </c>
      <c r="U223" s="354">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2">
        <f>U223+V223+W223+X223+Y223+Z223+AA223+AB223+AC223+AD223+AE223+AF223</f>
        <v>0</v>
      </c>
      <c r="AH223" s="353">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2">
        <f>+'FORMATO COSTEO C3'!O131</f>
        <v>0</v>
      </c>
      <c r="H224" s="353">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0">
        <f>H224+I224+J224+K224+L224+M224+N224+O224+P224+Q224+R224+S224</f>
        <v>0</v>
      </c>
      <c r="U224" s="354">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2">
        <f>U224+V224+W224+X224+Y224+Z224+AA224+AB224+AC224+AD224+AE224+AF224</f>
        <v>0</v>
      </c>
      <c r="AH224" s="353">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2">
        <f>+'FORMATO COSTEO C3'!O137</f>
        <v>0</v>
      </c>
      <c r="H225" s="353">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0">
        <f>H225+I225+J225+K225+L225+M225+N225+O225+P225+Q225+R225+S225</f>
        <v>0</v>
      </c>
      <c r="U225" s="354">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2">
        <f>U225+V225+W225+X225+Y225+Z225+AA225+AB225+AC225+AD225+AE225+AF225</f>
        <v>0</v>
      </c>
      <c r="AH225" s="353">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2">
        <f>SUM(G227:G231)</f>
        <v>0</v>
      </c>
      <c r="H226" s="343">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0">
        <f>SUM(T227:T231)</f>
        <v>0</v>
      </c>
      <c r="U226" s="341">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2">
        <f t="shared" si="60"/>
        <v>0</v>
      </c>
      <c r="AH226" s="343">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2">
        <f>+'FORMATO COSTEO C3'!O145</f>
        <v>0</v>
      </c>
      <c r="H227" s="498">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0">
        <f>H227+I227+J227+K227+L227+M227+N227+O227+P227+Q227+R227+S227</f>
        <v>0</v>
      </c>
      <c r="U227" s="354">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2">
        <f>U227+V227+W227+X227+Y227+Z227+AA227+AB227+AC227+AD227+AE227+AF227</f>
        <v>0</v>
      </c>
      <c r="AH227" s="353">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2">
        <f>+'FORMATO COSTEO C3'!O151</f>
        <v>0</v>
      </c>
      <c r="H228" s="353">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0">
        <f>H228+I228+J228+K228+L228+M228+N228+O228+P228+Q228+R228+S228</f>
        <v>0</v>
      </c>
      <c r="U228" s="354">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2">
        <f>U228+V228+W228+X228+Y228+Z228+AA228+AB228+AC228+AD228+AE228+AF228</f>
        <v>0</v>
      </c>
      <c r="AH228" s="353">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2">
        <f>+'FORMATO COSTEO C3'!O157</f>
        <v>0</v>
      </c>
      <c r="H229" s="353">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0">
        <f>H229+I229+J229+K229+L229+M229+N229+O229+P229+Q229+R229+S229</f>
        <v>0</v>
      </c>
      <c r="U229" s="354">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2">
        <f>U229+V229+W229+X229+Y229+Z229+AA229+AB229+AC229+AD229+AE229+AF229</f>
        <v>0</v>
      </c>
      <c r="AH229" s="353">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2">
        <f>+'FORMATO COSTEO C3'!O163</f>
        <v>0</v>
      </c>
      <c r="H230" s="353">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0">
        <f>H230+I230+J230+K230+L230+M230+N230+O230+P230+Q230+R230+S230</f>
        <v>0</v>
      </c>
      <c r="U230" s="354">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2">
        <f>U230+V230+W230+X230+Y230+Z230+AA230+AB230+AC230+AD230+AE230+AF230</f>
        <v>0</v>
      </c>
      <c r="AH230" s="353">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2">
        <f>+'FORMATO COSTEO C3'!O169</f>
        <v>0</v>
      </c>
      <c r="H231" s="353">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0">
        <f>H231+I231+J231+K231+L231+M231+N231+O231+P231+Q231+R231+S231</f>
        <v>0</v>
      </c>
      <c r="U231" s="354">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2">
        <f>U231+V231+W231+X231+Y231+Z231+AA231+AB231+AC231+AD231+AE231+AF231</f>
        <v>0</v>
      </c>
      <c r="AH231" s="353">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31">
        <f t="shared" si="61"/>
        <v>0</v>
      </c>
      <c r="H232" s="332">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29">
        <f>+T233+T239+T245+T251+T257</f>
        <v>0</v>
      </c>
      <c r="U232" s="330">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31">
        <f>+AG233+AG239+AG245+AG251+AG257</f>
        <v>0</v>
      </c>
      <c r="AH232" s="332">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2">
        <f>SUM(G234:G238)</f>
        <v>0</v>
      </c>
      <c r="H233" s="343">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0">
        <f>SUM(T234:T238)</f>
        <v>0</v>
      </c>
      <c r="U233" s="341">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2">
        <f t="shared" si="63"/>
        <v>0</v>
      </c>
      <c r="AH233" s="343">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2">
        <f>+'FORMATO COSTEO C3'!O179</f>
        <v>0</v>
      </c>
      <c r="H234" s="498">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0">
        <f>H234+I234+J234+K234+L234+M234+N234+O234+P234+Q234+R234+S234</f>
        <v>0</v>
      </c>
      <c r="U234" s="354">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2">
        <f>U234+V234+W234+X234+Y234+Z234+AA234+AB234+AC234+AD234+AE234+AF234</f>
        <v>0</v>
      </c>
      <c r="AH234" s="353">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2">
        <f>+'FORMATO COSTEO C3'!O185</f>
        <v>0</v>
      </c>
      <c r="H235" s="353">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0">
        <f>H235+I235+J235+K235+L235+M235+N235+O235+P235+Q235+R235+S235</f>
        <v>0</v>
      </c>
      <c r="U235" s="354">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2">
        <f>U235+V235+W235+X235+Y235+Z235+AA235+AB235+AC235+AD235+AE235+AF235</f>
        <v>0</v>
      </c>
      <c r="AH235" s="353">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2">
        <f>+'FORMATO COSTEO C3'!O191</f>
        <v>0</v>
      </c>
      <c r="H236" s="353">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0">
        <f>H236+I236+J236+K236+L236+M236+N236+O236+P236+Q236+R236+S236</f>
        <v>0</v>
      </c>
      <c r="U236" s="354">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2">
        <f>U236+V236+W236+X236+Y236+Z236+AA236+AB236+AC236+AD236+AE236+AF236</f>
        <v>0</v>
      </c>
      <c r="AH236" s="353">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2">
        <f>+'FORMATO COSTEO C3'!O197</f>
        <v>0</v>
      </c>
      <c r="H237" s="353">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0">
        <f>H237+I237+J237+K237+L237+M237+N237+O237+P237+Q237+R237+S237</f>
        <v>0</v>
      </c>
      <c r="U237" s="354">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2">
        <f>U237+V237+W237+X237+Y237+Z237+AA237+AB237+AC237+AD237+AE237+AF237</f>
        <v>0</v>
      </c>
      <c r="AH237" s="353">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2">
        <f>+'FORMATO COSTEO C3'!O203</f>
        <v>0</v>
      </c>
      <c r="H238" s="353">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0">
        <f>H238+I238+J238+K238+L238+M238+N238+O238+P238+Q238+R238+S238</f>
        <v>0</v>
      </c>
      <c r="U238" s="354">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2">
        <f>U238+V238+W238+X238+Y238+Z238+AA238+AB238+AC238+AD238+AE238+AF238</f>
        <v>0</v>
      </c>
      <c r="AH238" s="353">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2">
        <f>SUM(G240:G244)</f>
        <v>0</v>
      </c>
      <c r="H239" s="343">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0">
        <f>SUM(T240:T244)</f>
        <v>0</v>
      </c>
      <c r="U239" s="341">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2">
        <f t="shared" si="64"/>
        <v>0</v>
      </c>
      <c r="AH239" s="343">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2">
        <f>+'FORMATO COSTEO C3'!O211</f>
        <v>0</v>
      </c>
      <c r="H240" s="498">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0">
        <f>H240+I240+J240+K240+L240+M240+N240+O240+P240+Q240+R240+S240</f>
        <v>0</v>
      </c>
      <c r="U240" s="354">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2">
        <f>U240+V240+W240+X240+Y240+Z240+AA240+AB240+AC240+AD240+AE240+AF240</f>
        <v>0</v>
      </c>
      <c r="AH240" s="353">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2">
        <f>+'FORMATO COSTEO C3'!O217</f>
        <v>0</v>
      </c>
      <c r="H241" s="353">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0">
        <f>H241+I241+J241+K241+L241+M241+N241+O241+P241+Q241+R241+S241</f>
        <v>0</v>
      </c>
      <c r="U241" s="354">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2">
        <f>U241+V241+W241+X241+Y241+Z241+AA241+AB241+AC241+AD241+AE241+AF241</f>
        <v>0</v>
      </c>
      <c r="AH241" s="353">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2">
        <f>+'FORMATO COSTEO C3'!O223</f>
        <v>0</v>
      </c>
      <c r="H242" s="353">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0">
        <f>H242+I242+J242+K242+L242+M242+N242+O242+P242+Q242+R242+S242</f>
        <v>0</v>
      </c>
      <c r="U242" s="354">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2">
        <f>U242+V242+W242+X242+Y242+Z242+AA242+AB242+AC242+AD242+AE242+AF242</f>
        <v>0</v>
      </c>
      <c r="AH242" s="353">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2">
        <f>+'FORMATO COSTEO C3'!O229</f>
        <v>0</v>
      </c>
      <c r="H243" s="353">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0">
        <f>H243+I243+J243+K243+L243+M243+N243+O243+P243+Q243+R243+S243</f>
        <v>0</v>
      </c>
      <c r="U243" s="354">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2">
        <f>U243+V243+W243+X243+Y243+Z243+AA243+AB243+AC243+AD243+AE243+AF243</f>
        <v>0</v>
      </c>
      <c r="AH243" s="353">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2">
        <f>+'FORMATO COSTEO C3'!O235</f>
        <v>0</v>
      </c>
      <c r="H244" s="353">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0">
        <f>H244+I244+J244+K244+L244+M244+N244+O244+P244+Q244+R244+S244</f>
        <v>0</v>
      </c>
      <c r="U244" s="354">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2">
        <f>U244+V244+W244+X244+Y244+Z244+AA244+AB244+AC244+AD244+AE244+AF244</f>
        <v>0</v>
      </c>
      <c r="AH244" s="353">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2">
        <f>SUM(G246:G250)</f>
        <v>0</v>
      </c>
      <c r="H245" s="343">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0">
        <f>SUM(T246:T250)</f>
        <v>0</v>
      </c>
      <c r="U245" s="341">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2">
        <f t="shared" si="65"/>
        <v>0</v>
      </c>
      <c r="AH245" s="343">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2">
        <f>+'FORMATO COSTEO C3'!O243</f>
        <v>0</v>
      </c>
      <c r="H246" s="498">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0">
        <f>H246+I246+J246+K246+L246+M246+N246+O246+P246+Q246+R246+S246</f>
        <v>0</v>
      </c>
      <c r="U246" s="354">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2">
        <f>U246+V246+W246+X246+Y246+Z246+AA246+AB246+AC246+AD246+AE246+AF246</f>
        <v>0</v>
      </c>
      <c r="AH246" s="353">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2">
        <f>+'FORMATO COSTEO C3'!O249</f>
        <v>0</v>
      </c>
      <c r="H247" s="353">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0">
        <f>H247+I247+J247+K247+L247+M247+N247+O247+P247+Q247+R247+S247</f>
        <v>0</v>
      </c>
      <c r="U247" s="354">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2">
        <f>U247+V247+W247+X247+Y247+Z247+AA247+AB247+AC247+AD247+AE247+AF247</f>
        <v>0</v>
      </c>
      <c r="AH247" s="353">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2">
        <f>+'FORMATO COSTEO C3'!O255</f>
        <v>0</v>
      </c>
      <c r="H248" s="353">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0">
        <f>H248+I248+J248+K248+L248+M248+N248+O248+P248+Q248+R248+S248</f>
        <v>0</v>
      </c>
      <c r="U248" s="354">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2">
        <f>U248+V248+W248+X248+Y248+Z248+AA248+AB248+AC248+AD248+AE248+AF248</f>
        <v>0</v>
      </c>
      <c r="AH248" s="353">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2">
        <f>+'FORMATO COSTEO C3'!O261</f>
        <v>0</v>
      </c>
      <c r="H249" s="353">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0">
        <f>H249+I249+J249+K249+L249+M249+N249+O249+P249+Q249+R249+S249</f>
        <v>0</v>
      </c>
      <c r="U249" s="354">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2">
        <f>U249+V249+W249+X249+Y249+Z249+AA249+AB249+AC249+AD249+AE249+AF249</f>
        <v>0</v>
      </c>
      <c r="AH249" s="353">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2">
        <f>+'FORMATO COSTEO C3'!O267</f>
        <v>0</v>
      </c>
      <c r="H250" s="353">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0">
        <f>H250+I250+J250+K250+L250+M250+N250+O250+P250+Q250+R250+S250</f>
        <v>0</v>
      </c>
      <c r="U250" s="354">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2">
        <f>U250+V250+W250+X250+Y250+Z250+AA250+AB250+AC250+AD250+AE250+AF250</f>
        <v>0</v>
      </c>
      <c r="AH250" s="353">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2">
        <f>SUM(G252:G256)</f>
        <v>0</v>
      </c>
      <c r="H251" s="343">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0">
        <f>SUM(T252:T256)</f>
        <v>0</v>
      </c>
      <c r="U251" s="341">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2">
        <f t="shared" si="66"/>
        <v>0</v>
      </c>
      <c r="AH251" s="343">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2">
        <f>+'FORMATO COSTEO C3'!O275</f>
        <v>0</v>
      </c>
      <c r="H252" s="498">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0">
        <f>H252+I252+J252+K252+L252+M252+N252+O252+P252+Q252+R252+S252</f>
        <v>0</v>
      </c>
      <c r="U252" s="354">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2">
        <f>U252+V252+W252+X252+Y252+Z252+AA252+AB252+AC252+AD252+AE252+AF252</f>
        <v>0</v>
      </c>
      <c r="AH252" s="353">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2">
        <f>+'FORMATO COSTEO C3'!O281</f>
        <v>0</v>
      </c>
      <c r="H253" s="353">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0">
        <f>H253+I253+J253+K253+L253+M253+N253+O253+P253+Q253+R253+S253</f>
        <v>0</v>
      </c>
      <c r="U253" s="354">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2">
        <f>U253+V253+W253+X253+Y253+Z253+AA253+AB253+AC253+AD253+AE253+AF253</f>
        <v>0</v>
      </c>
      <c r="AH253" s="353">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2">
        <f>+'FORMATO COSTEO C3'!O287</f>
        <v>0</v>
      </c>
      <c r="H254" s="353">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0">
        <f>H254+I254+J254+K254+L254+M254+N254+O254+P254+Q254+R254+S254</f>
        <v>0</v>
      </c>
      <c r="U254" s="354">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2">
        <f>U254+V254+W254+X254+Y254+Z254+AA254+AB254+AC254+AD254+AE254+AF254</f>
        <v>0</v>
      </c>
      <c r="AH254" s="353">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2">
        <f>+'FORMATO COSTEO C3'!O293</f>
        <v>0</v>
      </c>
      <c r="H255" s="353">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0">
        <f>H255+I255+J255+K255+L255+M255+N255+O255+P255+Q255+R255+S255</f>
        <v>0</v>
      </c>
      <c r="U255" s="354">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2">
        <f>U255+V255+W255+X255+Y255+Z255+AA255+AB255+AC255+AD255+AE255+AF255</f>
        <v>0</v>
      </c>
      <c r="AH255" s="353">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2">
        <f>+'FORMATO COSTEO C3'!O299</f>
        <v>0</v>
      </c>
      <c r="H256" s="353">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0">
        <f>H256+I256+J256+K256+L256+M256+N256+O256+P256+Q256+R256+S256</f>
        <v>0</v>
      </c>
      <c r="U256" s="354">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2">
        <f>U256+V256+W256+X256+Y256+Z256+AA256+AB256+AC256+AD256+AE256+AF256</f>
        <v>0</v>
      </c>
      <c r="AH256" s="353">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2">
        <f>SUM(G258:G262)</f>
        <v>0</v>
      </c>
      <c r="H257" s="343">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0">
        <f>SUM(T258:T262)</f>
        <v>0</v>
      </c>
      <c r="U257" s="341">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2">
        <f t="shared" si="67"/>
        <v>0</v>
      </c>
      <c r="AH257" s="343">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2">
        <f>+'FORMATO COSTEO C3'!O307</f>
        <v>0</v>
      </c>
      <c r="H258" s="498">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0">
        <f>H258+I258+J258+K258+L258+M258+N258+O258+P258+Q258+R258+S258</f>
        <v>0</v>
      </c>
      <c r="U258" s="354">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2">
        <f>U258+V258+W258+X258+Y258+Z258+AA258+AB258+AC258+AD258+AE258+AF258</f>
        <v>0</v>
      </c>
      <c r="AH258" s="353">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2">
        <f>+'FORMATO COSTEO C3'!O313</f>
        <v>0</v>
      </c>
      <c r="H259" s="353">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0">
        <f>H259+I259+J259+K259+L259+M259+N259+O259+P259+Q259+R259+S259</f>
        <v>0</v>
      </c>
      <c r="U259" s="354">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2">
        <f>U259+V259+W259+X259+Y259+Z259+AA259+AB259+AC259+AD259+AE259+AF259</f>
        <v>0</v>
      </c>
      <c r="AH259" s="353">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2">
        <f>+'FORMATO COSTEO C3'!O319</f>
        <v>0</v>
      </c>
      <c r="H260" s="353">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0">
        <f>H260+I260+J260+K260+L260+M260+N260+O260+P260+Q260+R260+S260</f>
        <v>0</v>
      </c>
      <c r="U260" s="354">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2">
        <f>U260+V260+W260+X260+Y260+Z260+AA260+AB260+AC260+AD260+AE260+AF260</f>
        <v>0</v>
      </c>
      <c r="AH260" s="353">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2">
        <f>+'FORMATO COSTEO C3'!O325</f>
        <v>0</v>
      </c>
      <c r="H261" s="353">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0">
        <f>H261+I261+J261+K261+L261+M261+N261+O261+P261+Q261+R261+S261</f>
        <v>0</v>
      </c>
      <c r="U261" s="354">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2">
        <f>U261+V261+W261+X261+Y261+Z261+AA261+AB261+AC261+AD261+AE261+AF261</f>
        <v>0</v>
      </c>
      <c r="AH261" s="353">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2">
        <f>+'FORMATO COSTEO C3'!O331</f>
        <v>0</v>
      </c>
      <c r="H262" s="353">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0">
        <f>H262+I262+J262+K262+L262+M262+N262+O262+P262+Q262+R262+S262</f>
        <v>0</v>
      </c>
      <c r="U262" s="354">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2">
        <f>U262+V262+W262+X262+Y262+Z262+AA262+AB262+AC262+AD262+AE262+AF262</f>
        <v>0</v>
      </c>
      <c r="AH262" s="353">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31">
        <f t="shared" si="68"/>
        <v>0</v>
      </c>
      <c r="H263" s="332">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29">
        <f>+T264+T270+T276+T282+T288</f>
        <v>0</v>
      </c>
      <c r="U263" s="330">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31">
        <f>+AG264+AG270+AG276+AG282+AG288</f>
        <v>0</v>
      </c>
      <c r="AH263" s="332">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2">
        <f>SUM(G265:G269)</f>
        <v>0</v>
      </c>
      <c r="H264" s="343">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0">
        <f>SUM(T265:T269)</f>
        <v>0</v>
      </c>
      <c r="U264" s="341">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2">
        <f t="shared" si="69"/>
        <v>0</v>
      </c>
      <c r="AH264" s="343">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2">
        <f>+'FORMATO COSTEO C3'!O341</f>
        <v>0</v>
      </c>
      <c r="H265" s="498">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0">
        <f>H265+I265+J265+K265+L265+M265+N265+O265+P265+Q265+R265+S265</f>
        <v>0</v>
      </c>
      <c r="U265" s="354">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2">
        <f>U265+V265+W265+X265+Y265+Z265+AA265+AB265+AC265+AD265+AE265+AF265</f>
        <v>0</v>
      </c>
      <c r="AH265" s="353">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2">
        <f>+'FORMATO COSTEO C3'!O347</f>
        <v>0</v>
      </c>
      <c r="H266" s="353">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0">
        <f>H266+I266+J266+K266+L266+M266+N266+O266+P266+Q266+R266+S266</f>
        <v>0</v>
      </c>
      <c r="U266" s="354">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2">
        <f>U266+V266+W266+X266+Y266+Z266+AA266+AB266+AC266+AD266+AE266+AF266</f>
        <v>0</v>
      </c>
      <c r="AH266" s="353">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2">
        <f>+'FORMATO COSTEO C3'!O353</f>
        <v>0</v>
      </c>
      <c r="H267" s="353">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0">
        <f>H267+I267+J267+K267+L267+M267+N267+O267+P267+Q267+R267+S267</f>
        <v>0</v>
      </c>
      <c r="U267" s="354">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2">
        <f>U267+V267+W267+X267+Y267+Z267+AA267+AB267+AC267+AD267+AE267+AF267</f>
        <v>0</v>
      </c>
      <c r="AH267" s="353">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2">
        <f>+'FORMATO COSTEO C3'!O359</f>
        <v>0</v>
      </c>
      <c r="H268" s="353">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0">
        <f>H268+I268+J268+K268+L268+M268+N268+O268+P268+Q268+R268+S268</f>
        <v>0</v>
      </c>
      <c r="U268" s="354">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2">
        <f>U268+V268+W268+X268+Y268+Z268+AA268+AB268+AC268+AD268+AE268+AF268</f>
        <v>0</v>
      </c>
      <c r="AH268" s="353">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2">
        <f>+'FORMATO COSTEO C3'!O365</f>
        <v>0</v>
      </c>
      <c r="H269" s="353">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0">
        <f>H269+I269+J269+K269+L269+M269+N269+O269+P269+Q269+R269+S269</f>
        <v>0</v>
      </c>
      <c r="U269" s="354">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2">
        <f>U269+V269+W269+X269+Y269+Z269+AA269+AB269+AC269+AD269+AE269+AF269</f>
        <v>0</v>
      </c>
      <c r="AH269" s="353">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2">
        <f>SUM(G271:G275)</f>
        <v>0</v>
      </c>
      <c r="H270" s="343">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0">
        <f>SUM(T271:T275)</f>
        <v>0</v>
      </c>
      <c r="U270" s="341">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2">
        <f t="shared" si="71"/>
        <v>0</v>
      </c>
      <c r="AH270" s="343">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2">
        <f>+'FORMATO COSTEO C3'!O373</f>
        <v>0</v>
      </c>
      <c r="H271" s="498">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0">
        <f>H271+I271+J271+K271+L271+M271+N271+O271+P271+Q271+R271+S271</f>
        <v>0</v>
      </c>
      <c r="U271" s="354">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2">
        <f>U271+V271+W271+X271+Y271+Z271+AA271+AB271+AC271+AD271+AE271+AF271</f>
        <v>0</v>
      </c>
      <c r="AH271" s="353">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2">
        <f>+'FORMATO COSTEO C3'!O379</f>
        <v>0</v>
      </c>
      <c r="H272" s="353">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0">
        <f>H272+I272+J272+K272+L272+M272+N272+O272+P272+Q272+R272+S272</f>
        <v>0</v>
      </c>
      <c r="U272" s="354">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2">
        <f>U272+V272+W272+X272+Y272+Z272+AA272+AB272+AC272+AD272+AE272+AF272</f>
        <v>0</v>
      </c>
      <c r="AH272" s="353">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2">
        <f>+'FORMATO COSTEO C3'!O385</f>
        <v>0</v>
      </c>
      <c r="H273" s="353">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0">
        <f>H273+I273+J273+K273+L273+M273+N273+O273+P273+Q273+R273+S273</f>
        <v>0</v>
      </c>
      <c r="U273" s="354">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2">
        <f>U273+V273+W273+X273+Y273+Z273+AA273+AB273+AC273+AD273+AE273+AF273</f>
        <v>0</v>
      </c>
      <c r="AH273" s="353">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2">
        <f>+'FORMATO COSTEO C3'!O391</f>
        <v>0</v>
      </c>
      <c r="H274" s="353">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0">
        <f>H274+I274+J274+K274+L274+M274+N274+O274+P274+Q274+R274+S274</f>
        <v>0</v>
      </c>
      <c r="U274" s="354">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2">
        <f>U274+V274+W274+X274+Y274+Z274+AA274+AB274+AC274+AD274+AE274+AF274</f>
        <v>0</v>
      </c>
      <c r="AH274" s="353">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2">
        <f>+'FORMATO COSTEO C3'!O397</f>
        <v>0</v>
      </c>
      <c r="H275" s="353">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0">
        <f>H275+I275+J275+K275+L275+M275+N275+O275+P275+Q275+R275+S275</f>
        <v>0</v>
      </c>
      <c r="U275" s="354">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2">
        <f>U275+V275+W275+X275+Y275+Z275+AA275+AB275+AC275+AD275+AE275+AF275</f>
        <v>0</v>
      </c>
      <c r="AH275" s="353">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2">
        <f>SUM(G277:G281)</f>
        <v>0</v>
      </c>
      <c r="H276" s="343">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0">
        <f>SUM(T277:T281)</f>
        <v>0</v>
      </c>
      <c r="U276" s="341">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2">
        <f t="shared" si="72"/>
        <v>0</v>
      </c>
      <c r="AH276" s="343">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2">
        <f>+'FORMATO COSTEO C3'!O405</f>
        <v>0</v>
      </c>
      <c r="H277" s="498">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0">
        <f>H277+I277+J277+K277+L277+M277+N277+O277+P277+Q277+R277+S277</f>
        <v>0</v>
      </c>
      <c r="U277" s="354">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2">
        <f>U277+V277+W277+X277+Y277+Z277+AA277+AB277+AC277+AD277+AE277+AF277</f>
        <v>0</v>
      </c>
      <c r="AH277" s="353">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2">
        <f>+'FORMATO COSTEO C3'!O411</f>
        <v>0</v>
      </c>
      <c r="H278" s="353">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0">
        <f>H278+I278+J278+K278+L278+M278+N278+O278+P278+Q278+R278+S278</f>
        <v>0</v>
      </c>
      <c r="U278" s="354">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2">
        <f>U278+V278+W278+X278+Y278+Z278+AA278+AB278+AC278+AD278+AE278+AF278</f>
        <v>0</v>
      </c>
      <c r="AH278" s="353">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2">
        <f>+'FORMATO COSTEO C3'!O417</f>
        <v>0</v>
      </c>
      <c r="H279" s="353">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0">
        <f>H279+I279+J279+K279+L279+M279+N279+O279+P279+Q279+R279+S279</f>
        <v>0</v>
      </c>
      <c r="U279" s="354">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2">
        <f>U279+V279+W279+X279+Y279+Z279+AA279+AB279+AC279+AD279+AE279+AF279</f>
        <v>0</v>
      </c>
      <c r="AH279" s="353">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2">
        <f>+'FORMATO COSTEO C3'!O423</f>
        <v>0</v>
      </c>
      <c r="H280" s="353">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0">
        <f>H280+I280+J280+K280+L280+M280+N280+O280+P280+Q280+R280+S280</f>
        <v>0</v>
      </c>
      <c r="U280" s="354">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2">
        <f>U280+V280+W280+X280+Y280+Z280+AA280+AB280+AC280+AD280+AE280+AF280</f>
        <v>0</v>
      </c>
      <c r="AH280" s="353">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2">
        <f>+'FORMATO COSTEO C3'!O429</f>
        <v>0</v>
      </c>
      <c r="H281" s="353">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0">
        <f>H281+I281+J281+K281+L281+M281+N281+O281+P281+Q281+R281+S281</f>
        <v>0</v>
      </c>
      <c r="U281" s="354">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2">
        <f>U281+V281+W281+X281+Y281+Z281+AA281+AB281+AC281+AD281+AE281+AF281</f>
        <v>0</v>
      </c>
      <c r="AH281" s="353">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2">
        <f>SUM(G283:G287)</f>
        <v>0</v>
      </c>
      <c r="H282" s="343">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0">
        <f>SUM(T283:T287)</f>
        <v>0</v>
      </c>
      <c r="U282" s="341">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2">
        <f t="shared" si="73"/>
        <v>0</v>
      </c>
      <c r="AH282" s="343">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2">
        <f>+'FORMATO COSTEO C3'!O437</f>
        <v>0</v>
      </c>
      <c r="H283" s="498">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0">
        <f>H283+I283+J283+K283+L283+M283+N283+O283+P283+Q283+R283+S283</f>
        <v>0</v>
      </c>
      <c r="U283" s="354">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2">
        <f>U283+V283+W283+X283+Y283+Z283+AA283+AB283+AC283+AD283+AE283+AF283</f>
        <v>0</v>
      </c>
      <c r="AH283" s="353">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2">
        <f>+'FORMATO COSTEO C3'!O443</f>
        <v>0</v>
      </c>
      <c r="H284" s="353">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0">
        <f>H284+I284+J284+K284+L284+M284+N284+O284+P284+Q284+R284+S284</f>
        <v>0</v>
      </c>
      <c r="U284" s="354">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2">
        <f>U284+V284+W284+X284+Y284+Z284+AA284+AB284+AC284+AD284+AE284+AF284</f>
        <v>0</v>
      </c>
      <c r="AH284" s="353">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2">
        <f>+'FORMATO COSTEO C3'!O449</f>
        <v>0</v>
      </c>
      <c r="H285" s="353">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0">
        <f>H285+I285+J285+K285+L285+M285+N285+O285+P285+Q285+R285+S285</f>
        <v>0</v>
      </c>
      <c r="U285" s="354">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2">
        <f>U285+V285+W285+X285+Y285+Z285+AA285+AB285+AC285+AD285+AE285+AF285</f>
        <v>0</v>
      </c>
      <c r="AH285" s="353">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2">
        <f>+'FORMATO COSTEO C3'!O455</f>
        <v>0</v>
      </c>
      <c r="H286" s="353">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0">
        <f>H286+I286+J286+K286+L286+M286+N286+O286+P286+Q286+R286+S286</f>
        <v>0</v>
      </c>
      <c r="U286" s="354">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2">
        <f>U286+V286+W286+X286+Y286+Z286+AA286+AB286+AC286+AD286+AE286+AF286</f>
        <v>0</v>
      </c>
      <c r="AH286" s="353">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2">
        <f>+'FORMATO COSTEO C3'!O461</f>
        <v>0</v>
      </c>
      <c r="H287" s="353">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0">
        <f>H287+I287+J287+K287+L287+M287+N287+O287+P287+Q287+R287+S287</f>
        <v>0</v>
      </c>
      <c r="U287" s="354">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2">
        <f>U287+V287+W287+X287+Y287+Z287+AA287+AB287+AC287+AD287+AE287+AF287</f>
        <v>0</v>
      </c>
      <c r="AH287" s="353">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2">
        <f>SUM(G289:G293)</f>
        <v>0</v>
      </c>
      <c r="H288" s="343">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0">
        <f>SUM(T289:T293)</f>
        <v>0</v>
      </c>
      <c r="U288" s="341">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2">
        <f t="shared" si="74"/>
        <v>0</v>
      </c>
      <c r="AH288" s="343">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2">
        <f>+'FORMATO COSTEO C3'!O469</f>
        <v>0</v>
      </c>
      <c r="H289" s="498">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0">
        <f>H289+I289+J289+K289+L289+M289+N289+O289+P289+Q289+R289+S289</f>
        <v>0</v>
      </c>
      <c r="U289" s="354">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2">
        <f>U289+V289+W289+X289+Y289+Z289+AA289+AB289+AC289+AD289+AE289+AF289</f>
        <v>0</v>
      </c>
      <c r="AH289" s="353">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2">
        <f>+'FORMATO COSTEO C3'!O475</f>
        <v>0</v>
      </c>
      <c r="H290" s="353">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0">
        <f>H290+I290+J290+K290+L290+M290+N290+O290+P290+Q290+R290+S290</f>
        <v>0</v>
      </c>
      <c r="U290" s="354">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2">
        <f>U290+V290+W290+X290+Y290+Z290+AA290+AB290+AC290+AD290+AE290+AF290</f>
        <v>0</v>
      </c>
      <c r="AH290" s="353">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2">
        <f>+'FORMATO COSTEO C3'!O481</f>
        <v>0</v>
      </c>
      <c r="H291" s="353">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0">
        <f>H291+I291+J291+K291+L291+M291+N291+O291+P291+Q291+R291+S291</f>
        <v>0</v>
      </c>
      <c r="U291" s="354">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2">
        <f>U291+V291+W291+X291+Y291+Z291+AA291+AB291+AC291+AD291+AE291+AF291</f>
        <v>0</v>
      </c>
      <c r="AH291" s="353">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2">
        <f>+'FORMATO COSTEO C3'!O487</f>
        <v>0</v>
      </c>
      <c r="H292" s="353">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0">
        <f>H292+I292+J292+K292+L292+M292+N292+O292+P292+Q292+R292+S292</f>
        <v>0</v>
      </c>
      <c r="U292" s="354">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2">
        <f>U292+V292+W292+X292+Y292+Z292+AA292+AB292+AC292+AD292+AE292+AF292</f>
        <v>0</v>
      </c>
      <c r="AH292" s="353">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2">
        <f>+'FORMATO COSTEO C3'!O493</f>
        <v>0</v>
      </c>
      <c r="H293" s="353">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0">
        <f>H293+I293+J293+K293+L293+M293+N293+O293+P293+Q293+R293+S293</f>
        <v>0</v>
      </c>
      <c r="U293" s="354">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2">
        <f>U293+V293+W293+X293+Y293+Z293+AA293+AB293+AC293+AD293+AE293+AF293</f>
        <v>0</v>
      </c>
      <c r="AH293" s="353">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314"/>
      <c r="F294" s="315">
        <f>+F295+F326+F357</f>
        <v>0</v>
      </c>
      <c r="G294" s="318">
        <f>+G295+G326+G357</f>
        <v>0</v>
      </c>
      <c r="H294" s="319">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6">
        <f>+T295+T326+T357</f>
        <v>0</v>
      </c>
      <c r="U294" s="317">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8">
        <f>+AG295+AG326+AG357</f>
        <v>0</v>
      </c>
      <c r="AH294" s="319">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31">
        <f t="shared" si="76"/>
        <v>0</v>
      </c>
      <c r="H295" s="332">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29">
        <f>+T296+T302+T308+T314+T320</f>
        <v>0</v>
      </c>
      <c r="U295" s="330">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31">
        <f>+AG296+AG302+AG308+AG314+AG320</f>
        <v>0</v>
      </c>
      <c r="AH295" s="332">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2">
        <f>SUM(G297:G301)</f>
        <v>0</v>
      </c>
      <c r="H296" s="343">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0">
        <f>SUM(T297:T301)</f>
        <v>0</v>
      </c>
      <c r="U296" s="341">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2">
        <f t="shared" si="77"/>
        <v>0</v>
      </c>
      <c r="AH296" s="343">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2">
        <f>+'FORMATO COSTEO C4'!O17</f>
        <v>0</v>
      </c>
      <c r="H297" s="498">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0">
        <f>H297+I297+J297+K297+L297+M297+N297+O297+P297+Q297+R297+S297</f>
        <v>0</v>
      </c>
      <c r="U297" s="354">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2">
        <f>U297+V297+W297+X297+Y297+Z297+AA297+AB297+AC297+AD297+AE297+AF297</f>
        <v>0</v>
      </c>
      <c r="AH297" s="353">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2">
        <f>+'FORMATO COSTEO C4'!O23</f>
        <v>0</v>
      </c>
      <c r="H298" s="353">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0">
        <f>H298+I298+J298+K298+L298+M298+N298+O298+P298+Q298+R298+S298</f>
        <v>0</v>
      </c>
      <c r="U298" s="354">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2">
        <f>U298+V298+W298+X298+Y298+Z298+AA298+AB298+AC298+AD298+AE298+AF298</f>
        <v>0</v>
      </c>
      <c r="AH298" s="353">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2">
        <f>+'FORMATO COSTEO C4'!O29</f>
        <v>0</v>
      </c>
      <c r="H299" s="353">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0">
        <f>H299+I299+J299+K299+L299+M299+N299+O299+P299+Q299+R299+S299</f>
        <v>0</v>
      </c>
      <c r="U299" s="354">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2">
        <f>U299+V299+W299+X299+Y299+Z299+AA299+AB299+AC299+AD299+AE299+AF299</f>
        <v>0</v>
      </c>
      <c r="AH299" s="353">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2">
        <f>+'FORMATO COSTEO C4'!O35</f>
        <v>0</v>
      </c>
      <c r="H300" s="353">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0">
        <f>H300+I300+J300+K300+L300+M300+N300+O300+P300+Q300+R300+S300</f>
        <v>0</v>
      </c>
      <c r="U300" s="354">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2">
        <f>U300+V300+W300+X300+Y300+Z300+AA300+AB300+AC300+AD300+AE300+AF300</f>
        <v>0</v>
      </c>
      <c r="AH300" s="353">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2">
        <f>+'FORMATO COSTEO C4'!O41</f>
        <v>0</v>
      </c>
      <c r="H301" s="353">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0">
        <f>H301+I301+J301+K301+L301+M301+N301+O301+P301+Q301+R301+S301</f>
        <v>0</v>
      </c>
      <c r="U301" s="354">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2">
        <f>U301+V301+W301+X301+Y301+Z301+AA301+AB301+AC301+AD301+AE301+AF301</f>
        <v>0</v>
      </c>
      <c r="AH301" s="353">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2">
        <f>SUM(G303:G307)</f>
        <v>0</v>
      </c>
      <c r="H302" s="343">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0">
        <f>SUM(T303:T307)</f>
        <v>0</v>
      </c>
      <c r="U302" s="341">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2">
        <f t="shared" si="78"/>
        <v>0</v>
      </c>
      <c r="AH302" s="343">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2">
        <f>+'FORMATO COSTEO C4'!O49</f>
        <v>0</v>
      </c>
      <c r="H303" s="498">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0">
        <f>H303+I303+J303+K303+L303+M303+N303+O303+P303+Q303+R303+S303</f>
        <v>0</v>
      </c>
      <c r="U303" s="354">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2">
        <f>U303+V303+W303+X303+Y303+Z303+AA303+AB303+AC303+AD303+AE303+AF303</f>
        <v>0</v>
      </c>
      <c r="AH303" s="353">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2">
        <f>+'FORMATO COSTEO C4'!O55</f>
        <v>0</v>
      </c>
      <c r="H304" s="353">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0">
        <f>H304+I304+J304+K304+L304+M304+N304+O304+P304+Q304+R304+S304</f>
        <v>0</v>
      </c>
      <c r="U304" s="354">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2">
        <f>U304+V304+W304+X304+Y304+Z304+AA304+AB304+AC304+AD304+AE304+AF304</f>
        <v>0</v>
      </c>
      <c r="AH304" s="353">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2">
        <f>+'FORMATO COSTEO C4'!O61</f>
        <v>0</v>
      </c>
      <c r="H305" s="353">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0">
        <f>H305+I305+J305+K305+L305+M305+N305+O305+P305+Q305+R305+S305</f>
        <v>0</v>
      </c>
      <c r="U305" s="354">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2">
        <f>U305+V305+W305+X305+Y305+Z305+AA305+AB305+AC305+AD305+AE305+AF305</f>
        <v>0</v>
      </c>
      <c r="AH305" s="353">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2">
        <f>+'FORMATO COSTEO C4'!O67</f>
        <v>0</v>
      </c>
      <c r="H306" s="353">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0">
        <f>H306+I306+J306+K306+L306+M306+N306+O306+P306+Q306+R306+S306</f>
        <v>0</v>
      </c>
      <c r="U306" s="354">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2">
        <f>U306+V306+W306+X306+Y306+Z306+AA306+AB306+AC306+AD306+AE306+AF306</f>
        <v>0</v>
      </c>
      <c r="AH306" s="353">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2">
        <f>+'FORMATO COSTEO C4'!O73</f>
        <v>0</v>
      </c>
      <c r="H307" s="353">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0">
        <f>H307+I307+J307+K307+L307+M307+N307+O307+P307+Q307+R307+S307</f>
        <v>0</v>
      </c>
      <c r="U307" s="354">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2">
        <f>U307+V307+W307+X307+Y307+Z307+AA307+AB307+AC307+AD307+AE307+AF307</f>
        <v>0</v>
      </c>
      <c r="AH307" s="353">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2">
        <f>SUM(G309:G313)</f>
        <v>0</v>
      </c>
      <c r="H308" s="343">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0">
        <f>SUM(T309:T313)</f>
        <v>0</v>
      </c>
      <c r="U308" s="341">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2">
        <f t="shared" si="79"/>
        <v>0</v>
      </c>
      <c r="AH308" s="343">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2">
        <f>+'FORMATO COSTEO C4'!O81</f>
        <v>0</v>
      </c>
      <c r="H309" s="498">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0">
        <f>H309+I309+J309+K309+L309+M309+N309+O309+P309+Q309+R309+S309</f>
        <v>0</v>
      </c>
      <c r="U309" s="354">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2">
        <f>U309+V309+W309+X309+Y309+Z309+AA309+AB309+AC309+AD309+AE309+AF309</f>
        <v>0</v>
      </c>
      <c r="AH309" s="353">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2">
        <f>+'FORMATO COSTEO C4'!O87</f>
        <v>0</v>
      </c>
      <c r="H310" s="353">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0">
        <f>H310+I310+J310+K310+L310+M310+N310+O310+P310+Q310+R310+S310</f>
        <v>0</v>
      </c>
      <c r="U310" s="354">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2">
        <f>U310+V310+W310+X310+Y310+Z310+AA310+AB310+AC310+AD310+AE310+AF310</f>
        <v>0</v>
      </c>
      <c r="AH310" s="353">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2">
        <f>+'FORMATO COSTEO C4'!O93</f>
        <v>0</v>
      </c>
      <c r="H311" s="353">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0">
        <f>H311+I311+J311+K311+L311+M311+N311+O311+P311+Q311+R311+S311</f>
        <v>0</v>
      </c>
      <c r="U311" s="354">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2">
        <f>U311+V311+W311+X311+Y311+Z311+AA311+AB311+AC311+AD311+AE311+AF311</f>
        <v>0</v>
      </c>
      <c r="AH311" s="353">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2">
        <f>+'FORMATO COSTEO C4'!O99</f>
        <v>0</v>
      </c>
      <c r="H312" s="353">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0">
        <f>H312+I312+J312+K312+L312+M312+N312+O312+P312+Q312+R312+S312</f>
        <v>0</v>
      </c>
      <c r="U312" s="354">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2">
        <f>U312+V312+W312+X312+Y312+Z312+AA312+AB312+AC312+AD312+AE312+AF312</f>
        <v>0</v>
      </c>
      <c r="AH312" s="353">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2">
        <f>+'FORMATO COSTEO C4'!O105</f>
        <v>0</v>
      </c>
      <c r="H313" s="353">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0">
        <f>H313+I313+J313+K313+L313+M313+N313+O313+P313+Q313+R313+S313</f>
        <v>0</v>
      </c>
      <c r="U313" s="354">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2">
        <f>U313+V313+W313+X313+Y313+Z313+AA313+AB313+AC313+AD313+AE313+AF313</f>
        <v>0</v>
      </c>
      <c r="AH313" s="353">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2">
        <f>SUM(G315:G319)</f>
        <v>0</v>
      </c>
      <c r="H314" s="343">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0">
        <f>SUM(T315:T319)</f>
        <v>0</v>
      </c>
      <c r="U314" s="341">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2">
        <f t="shared" si="80"/>
        <v>0</v>
      </c>
      <c r="AH314" s="343">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2">
        <f>+'FORMATO COSTEO C4'!O113</f>
        <v>0</v>
      </c>
      <c r="H315" s="498">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0">
        <f>H315+I315+J315+K315+L315+M315+N315+O315+P315+Q315+R315+S315</f>
        <v>0</v>
      </c>
      <c r="U315" s="354">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2">
        <f>U315+V315+W315+X315+Y315+Z315+AA315+AB315+AC315+AD315+AE315+AF315</f>
        <v>0</v>
      </c>
      <c r="AH315" s="353">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2">
        <f>+'FORMATO COSTEO C4'!O119</f>
        <v>0</v>
      </c>
      <c r="H316" s="353">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0">
        <f>H316+I316+J316+K316+L316+M316+N316+O316+P316+Q316+R316+S316</f>
        <v>0</v>
      </c>
      <c r="U316" s="354">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2">
        <f>U316+V316+W316+X316+Y316+Z316+AA316+AB316+AC316+AD316+AE316+AF316</f>
        <v>0</v>
      </c>
      <c r="AH316" s="353">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2">
        <f>+'FORMATO COSTEO C4'!O125</f>
        <v>0</v>
      </c>
      <c r="H317" s="353">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0">
        <f>H317+I317+J317+K317+L317+M317+N317+O317+P317+Q317+R317+S317</f>
        <v>0</v>
      </c>
      <c r="U317" s="354">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2">
        <f>U317+V317+W317+X317+Y317+Z317+AA317+AB317+AC317+AD317+AE317+AF317</f>
        <v>0</v>
      </c>
      <c r="AH317" s="353">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2">
        <f>+'FORMATO COSTEO C4'!O131</f>
        <v>0</v>
      </c>
      <c r="H318" s="353">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0">
        <f>H318+I318+J318+K318+L318+M318+N318+O318+P318+Q318+R318+S318</f>
        <v>0</v>
      </c>
      <c r="U318" s="354">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2">
        <f>U318+V318+W318+X318+Y318+Z318+AA318+AB318+AC318+AD318+AE318+AF318</f>
        <v>0</v>
      </c>
      <c r="AH318" s="353">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2">
        <f>+'FORMATO COSTEO C4'!O137</f>
        <v>0</v>
      </c>
      <c r="H319" s="353">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0">
        <f>H319+I319+J319+K319+L319+M319+N319+O319+P319+Q319+R319+S319</f>
        <v>0</v>
      </c>
      <c r="U319" s="354">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2">
        <f>U319+V319+W319+X319+Y319+Z319+AA319+AB319+AC319+AD319+AE319+AF319</f>
        <v>0</v>
      </c>
      <c r="AH319" s="353">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2">
        <f>SUM(G321:G325)</f>
        <v>0</v>
      </c>
      <c r="H320" s="343">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0">
        <f>SUM(T321:T325)</f>
        <v>0</v>
      </c>
      <c r="U320" s="341">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2">
        <f t="shared" si="81"/>
        <v>0</v>
      </c>
      <c r="AH320" s="343">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2">
        <f>+'FORMATO COSTEO C4'!O145</f>
        <v>0</v>
      </c>
      <c r="H321" s="498">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0">
        <f>H321+I321+J321+K321+L321+M321+N321+O321+P321+Q321+R321+S321</f>
        <v>0</v>
      </c>
      <c r="U321" s="354">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2">
        <f>U321+V321+W321+X321+Y321+Z321+AA321+AB321+AC321+AD321+AE321+AF321</f>
        <v>0</v>
      </c>
      <c r="AH321" s="353">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2">
        <f>+'FORMATO COSTEO C4'!O151</f>
        <v>0</v>
      </c>
      <c r="H322" s="353">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0">
        <f>H322+I322+J322+K322+L322+M322+N322+O322+P322+Q322+R322+S322</f>
        <v>0</v>
      </c>
      <c r="U322" s="354">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2">
        <f>U322+V322+W322+X322+Y322+Z322+AA322+AB322+AC322+AD322+AE322+AF322</f>
        <v>0</v>
      </c>
      <c r="AH322" s="353">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2">
        <f>+'FORMATO COSTEO C4'!O157</f>
        <v>0</v>
      </c>
      <c r="H323" s="353">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0">
        <f>H323+I323+J323+K323+L323+M323+N323+O323+P323+Q323+R323+S323</f>
        <v>0</v>
      </c>
      <c r="U323" s="354">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2">
        <f>U323+V323+W323+X323+Y323+Z323+AA323+AB323+AC323+AD323+AE323+AF323</f>
        <v>0</v>
      </c>
      <c r="AH323" s="353">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2">
        <f>+'FORMATO COSTEO C4'!O163</f>
        <v>0</v>
      </c>
      <c r="H324" s="353">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0">
        <f>H324+I324+J324+K324+L324+M324+N324+O324+P324+Q324+R324+S324</f>
        <v>0</v>
      </c>
      <c r="U324" s="354">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2">
        <f>U324+V324+W324+X324+Y324+Z324+AA324+AB324+AC324+AD324+AE324+AF324</f>
        <v>0</v>
      </c>
      <c r="AH324" s="353">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2">
        <f>+'FORMATO COSTEO C4'!O169</f>
        <v>0</v>
      </c>
      <c r="H325" s="353">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0">
        <f>H325+I325+J325+K325+L325+M325+N325+O325+P325+Q325+R325+S325</f>
        <v>0</v>
      </c>
      <c r="U325" s="354">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2">
        <f>U325+V325+W325+X325+Y325+Z325+AA325+AB325+AC325+AD325+AE325+AF325</f>
        <v>0</v>
      </c>
      <c r="AH325" s="353">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31">
        <f t="shared" si="82"/>
        <v>0</v>
      </c>
      <c r="H326" s="332">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29">
        <f>+T327+T333+T339+T345+T351</f>
        <v>0</v>
      </c>
      <c r="U326" s="330">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31">
        <f>+AG327+AG333+AG339+AG345+AG351</f>
        <v>0</v>
      </c>
      <c r="AH326" s="332">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2">
        <f>SUM(G328:G332)</f>
        <v>0</v>
      </c>
      <c r="H327" s="343">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0">
        <f>SUM(T328:T332)</f>
        <v>0</v>
      </c>
      <c r="U327" s="341">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2">
        <f t="shared" si="83"/>
        <v>0</v>
      </c>
      <c r="AH327" s="343">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2">
        <f>+'FORMATO COSTEO C4'!O179</f>
        <v>0</v>
      </c>
      <c r="H328" s="498">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0">
        <f>H328+I328+J328+K328+L328+M328+N328+O328+P328+Q328+R328+S328</f>
        <v>0</v>
      </c>
      <c r="U328" s="354">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2">
        <f>U328+V328+W328+X328+Y328+Z328+AA328+AB328+AC328+AD328+AE328+AF328</f>
        <v>0</v>
      </c>
      <c r="AH328" s="353">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2">
        <f>+'FORMATO COSTEO C4'!O185</f>
        <v>0</v>
      </c>
      <c r="H329" s="353">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0">
        <f>H329+I329+J329+K329+L329+M329+N329+O329+P329+Q329+R329+S329</f>
        <v>0</v>
      </c>
      <c r="U329" s="354">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2">
        <f>U329+V329+W329+X329+Y329+Z329+AA329+AB329+AC329+AD329+AE329+AF329</f>
        <v>0</v>
      </c>
      <c r="AH329" s="353">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2">
        <f>+'FORMATO COSTEO C4'!O191</f>
        <v>0</v>
      </c>
      <c r="H330" s="353">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0">
        <f>H330+I330+J330+K330+L330+M330+N330+O330+P330+Q330+R330+S330</f>
        <v>0</v>
      </c>
      <c r="U330" s="354">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2">
        <f>U330+V330+W330+X330+Y330+Z330+AA330+AB330+AC330+AD330+AE330+AF330</f>
        <v>0</v>
      </c>
      <c r="AH330" s="353">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2">
        <f>+'FORMATO COSTEO C4'!O197</f>
        <v>0</v>
      </c>
      <c r="H331" s="353">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0">
        <f>H331+I331+J331+K331+L331+M331+N331+O331+P331+Q331+R331+S331</f>
        <v>0</v>
      </c>
      <c r="U331" s="354">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2">
        <f>U331+V331+W331+X331+Y331+Z331+AA331+AB331+AC331+AD331+AE331+AF331</f>
        <v>0</v>
      </c>
      <c r="AH331" s="353">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2">
        <f>+'FORMATO COSTEO C4'!O203</f>
        <v>0</v>
      </c>
      <c r="H332" s="353">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0">
        <f>H332+I332+J332+K332+L332+M332+N332+O332+P332+Q332+R332+S332</f>
        <v>0</v>
      </c>
      <c r="U332" s="354">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2">
        <f>U332+V332+W332+X332+Y332+Z332+AA332+AB332+AC332+AD332+AE332+AF332</f>
        <v>0</v>
      </c>
      <c r="AH332" s="353">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2">
        <f>SUM(G334:G338)</f>
        <v>0</v>
      </c>
      <c r="H333" s="343">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0">
        <f>SUM(T334:T338)</f>
        <v>0</v>
      </c>
      <c r="U333" s="341">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2">
        <f t="shared" si="85"/>
        <v>0</v>
      </c>
      <c r="AH333" s="343">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2">
        <f>+'FORMATO COSTEO C4'!O211</f>
        <v>0</v>
      </c>
      <c r="H334" s="498">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0">
        <f>H334+I334+J334+K334+L334+M334+N334+O334+P334+Q334+R334+S334</f>
        <v>0</v>
      </c>
      <c r="U334" s="354">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2">
        <f>U334+V334+W334+X334+Y334+Z334+AA334+AB334+AC334+AD334+AE334+AF334</f>
        <v>0</v>
      </c>
      <c r="AH334" s="353">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2">
        <f>+'FORMATO COSTEO C4'!O217</f>
        <v>0</v>
      </c>
      <c r="H335" s="353">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0">
        <f>H335+I335+J335+K335+L335+M335+N335+O335+P335+Q335+R335+S335</f>
        <v>0</v>
      </c>
      <c r="U335" s="354">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2">
        <f>U335+V335+W335+X335+Y335+Z335+AA335+AB335+AC335+AD335+AE335+AF335</f>
        <v>0</v>
      </c>
      <c r="AH335" s="353">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2">
        <f>+'FORMATO COSTEO C4'!O223</f>
        <v>0</v>
      </c>
      <c r="H336" s="353">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0">
        <f>H336+I336+J336+K336+L336+M336+N336+O336+P336+Q336+R336+S336</f>
        <v>0</v>
      </c>
      <c r="U336" s="354">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2">
        <f>U336+V336+W336+X336+Y336+Z336+AA336+AB336+AC336+AD336+AE336+AF336</f>
        <v>0</v>
      </c>
      <c r="AH336" s="353">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2">
        <f>+'FORMATO COSTEO C4'!O229</f>
        <v>0</v>
      </c>
      <c r="H337" s="353">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0">
        <f>H337+I337+J337+K337+L337+M337+N337+O337+P337+Q337+R337+S337</f>
        <v>0</v>
      </c>
      <c r="U337" s="354">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2">
        <f>U337+V337+W337+X337+Y337+Z337+AA337+AB337+AC337+AD337+AE337+AF337</f>
        <v>0</v>
      </c>
      <c r="AH337" s="353">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2">
        <f>+'FORMATO COSTEO C4'!O235</f>
        <v>0</v>
      </c>
      <c r="H338" s="353">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0">
        <f>H338+I338+J338+K338+L338+M338+N338+O338+P338+Q338+R338+S338</f>
        <v>0</v>
      </c>
      <c r="U338" s="354">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2">
        <f>U338+V338+W338+X338+Y338+Z338+AA338+AB338+AC338+AD338+AE338+AF338</f>
        <v>0</v>
      </c>
      <c r="AH338" s="353">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2">
        <f>SUM(G340:G344)</f>
        <v>0</v>
      </c>
      <c r="H339" s="343">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0">
        <f>SUM(T340:T344)</f>
        <v>0</v>
      </c>
      <c r="U339" s="341">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2">
        <f t="shared" si="86"/>
        <v>0</v>
      </c>
      <c r="AH339" s="343">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2">
        <f>+'FORMATO COSTEO C4'!O243</f>
        <v>0</v>
      </c>
      <c r="H340" s="498">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0">
        <f>H340+I340+J340+K340+L340+M340+N340+O340+P340+Q340+R340+S340</f>
        <v>0</v>
      </c>
      <c r="U340" s="354">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2">
        <f>U340+V340+W340+X340+Y340+Z340+AA340+AB340+AC340+AD340+AE340+AF340</f>
        <v>0</v>
      </c>
      <c r="AH340" s="353">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2">
        <f>+'FORMATO COSTEO C4'!O249</f>
        <v>0</v>
      </c>
      <c r="H341" s="353">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0">
        <f>H341+I341+J341+K341+L341+M341+N341+O341+P341+Q341+R341+S341</f>
        <v>0</v>
      </c>
      <c r="U341" s="354">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2">
        <f>U341+V341+W341+X341+Y341+Z341+AA341+AB341+AC341+AD341+AE341+AF341</f>
        <v>0</v>
      </c>
      <c r="AH341" s="353">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2">
        <f>+'FORMATO COSTEO C4'!O255</f>
        <v>0</v>
      </c>
      <c r="H342" s="353">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0">
        <f>H342+I342+J342+K342+L342+M342+N342+O342+P342+Q342+R342+S342</f>
        <v>0</v>
      </c>
      <c r="U342" s="354">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2">
        <f>U342+V342+W342+X342+Y342+Z342+AA342+AB342+AC342+AD342+AE342+AF342</f>
        <v>0</v>
      </c>
      <c r="AH342" s="353">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2">
        <f>+'FORMATO COSTEO C4'!O261</f>
        <v>0</v>
      </c>
      <c r="H343" s="353">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0">
        <f>H343+I343+J343+K343+L343+M343+N343+O343+P343+Q343+R343+S343</f>
        <v>0</v>
      </c>
      <c r="U343" s="354">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2">
        <f>U343+V343+W343+X343+Y343+Z343+AA343+AB343+AC343+AD343+AE343+AF343</f>
        <v>0</v>
      </c>
      <c r="AH343" s="353">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2">
        <f>+'FORMATO COSTEO C4'!O267</f>
        <v>0</v>
      </c>
      <c r="H344" s="353">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0">
        <f>H344+I344+J344+K344+L344+M344+N344+O344+P344+Q344+R344+S344</f>
        <v>0</v>
      </c>
      <c r="U344" s="354">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2">
        <f>U344+V344+W344+X344+Y344+Z344+AA344+AB344+AC344+AD344+AE344+AF344</f>
        <v>0</v>
      </c>
      <c r="AH344" s="353">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2">
        <f>SUM(G346:G350)</f>
        <v>0</v>
      </c>
      <c r="H345" s="343">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0">
        <f>SUM(T346:T350)</f>
        <v>0</v>
      </c>
      <c r="U345" s="341">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2">
        <f t="shared" si="87"/>
        <v>0</v>
      </c>
      <c r="AH345" s="343">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2">
        <f>+'FORMATO COSTEO C4'!O275</f>
        <v>0</v>
      </c>
      <c r="H346" s="498">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0">
        <f>H346+I346+J346+K346+L346+M346+N346+O346+P346+Q346+R346+S346</f>
        <v>0</v>
      </c>
      <c r="U346" s="354">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2">
        <f>U346+V346+W346+X346+Y346+Z346+AA346+AB346+AC346+AD346+AE346+AF346</f>
        <v>0</v>
      </c>
      <c r="AH346" s="353">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2">
        <f>+'FORMATO COSTEO C4'!O281</f>
        <v>0</v>
      </c>
      <c r="H347" s="353">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0">
        <f>H347+I347+J347+K347+L347+M347+N347+O347+P347+Q347+R347+S347</f>
        <v>0</v>
      </c>
      <c r="U347" s="354">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2">
        <f>U347+V347+W347+X347+Y347+Z347+AA347+AB347+AC347+AD347+AE347+AF347</f>
        <v>0</v>
      </c>
      <c r="AH347" s="353">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2">
        <f>+'FORMATO COSTEO C4'!O287</f>
        <v>0</v>
      </c>
      <c r="H348" s="353">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0">
        <f>H348+I348+J348+K348+L348+M348+N348+O348+P348+Q348+R348+S348</f>
        <v>0</v>
      </c>
      <c r="U348" s="354">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2">
        <f>U348+V348+W348+X348+Y348+Z348+AA348+AB348+AC348+AD348+AE348+AF348</f>
        <v>0</v>
      </c>
      <c r="AH348" s="353">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2">
        <f>+'FORMATO COSTEO C4'!O293</f>
        <v>0</v>
      </c>
      <c r="H349" s="353">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0">
        <f>H349+I349+J349+K349+L349+M349+N349+O349+P349+Q349+R349+S349</f>
        <v>0</v>
      </c>
      <c r="U349" s="354">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2">
        <f>U349+V349+W349+X349+Y349+Z349+AA349+AB349+AC349+AD349+AE349+AF349</f>
        <v>0</v>
      </c>
      <c r="AH349" s="353">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2">
        <f>+'FORMATO COSTEO C4'!O299</f>
        <v>0</v>
      </c>
      <c r="H350" s="353">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0">
        <f>H350+I350+J350+K350+L350+M350+N350+O350+P350+Q350+R350+S350</f>
        <v>0</v>
      </c>
      <c r="U350" s="354">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2">
        <f>U350+V350+W350+X350+Y350+Z350+AA350+AB350+AC350+AD350+AE350+AF350</f>
        <v>0</v>
      </c>
      <c r="AH350" s="353">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2">
        <f>SUM(G352:G356)</f>
        <v>0</v>
      </c>
      <c r="H351" s="343">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0">
        <f>SUM(T352:T356)</f>
        <v>0</v>
      </c>
      <c r="U351" s="341">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2">
        <f t="shared" si="88"/>
        <v>0</v>
      </c>
      <c r="AH351" s="343">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2">
        <f>+'FORMATO COSTEO C4'!O307</f>
        <v>0</v>
      </c>
      <c r="H352" s="498">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0">
        <f>H352+I352+J352+K352+L352+M352+N352+O352+P352+Q352+R352+S352</f>
        <v>0</v>
      </c>
      <c r="U352" s="354">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2">
        <f>U352+V352+W352+X352+Y352+Z352+AA352+AB352+AC352+AD352+AE352+AF352</f>
        <v>0</v>
      </c>
      <c r="AH352" s="353">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2">
        <f>+'FORMATO COSTEO C4'!O313</f>
        <v>0</v>
      </c>
      <c r="H353" s="353">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0">
        <f>H353+I353+J353+K353+L353+M353+N353+O353+P353+Q353+R353+S353</f>
        <v>0</v>
      </c>
      <c r="U353" s="354">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2">
        <f>U353+V353+W353+X353+Y353+Z353+AA353+AB353+AC353+AD353+AE353+AF353</f>
        <v>0</v>
      </c>
      <c r="AH353" s="353">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2">
        <f>+'FORMATO COSTEO C4'!O319</f>
        <v>0</v>
      </c>
      <c r="H354" s="353">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0">
        <f>H354+I354+J354+K354+L354+M354+N354+O354+P354+Q354+R354+S354</f>
        <v>0</v>
      </c>
      <c r="U354" s="354">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2">
        <f>U354+V354+W354+X354+Y354+Z354+AA354+AB354+AC354+AD354+AE354+AF354</f>
        <v>0</v>
      </c>
      <c r="AH354" s="353">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2">
        <f>+'FORMATO COSTEO C4'!O325</f>
        <v>0</v>
      </c>
      <c r="H355" s="353">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0">
        <f>H355+I355+J355+K355+L355+M355+N355+O355+P355+Q355+R355+S355</f>
        <v>0</v>
      </c>
      <c r="U355" s="354">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2">
        <f>U355+V355+W355+X355+Y355+Z355+AA355+AB355+AC355+AD355+AE355+AF355</f>
        <v>0</v>
      </c>
      <c r="AH355" s="353">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2">
        <f>+'FORMATO COSTEO C4'!O331</f>
        <v>0</v>
      </c>
      <c r="H356" s="353">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0">
        <f>H356+I356+J356+K356+L356+M356+N356+O356+P356+Q356+R356+S356</f>
        <v>0</v>
      </c>
      <c r="U356" s="354">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2">
        <f>U356+V356+W356+X356+Y356+Z356+AA356+AB356+AC356+AD356+AE356+AF356</f>
        <v>0</v>
      </c>
      <c r="AH356" s="353">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31">
        <f t="shared" si="89"/>
        <v>0</v>
      </c>
      <c r="H357" s="332">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29">
        <f>+T358+T364+T370+T376+T382</f>
        <v>0</v>
      </c>
      <c r="U357" s="330">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31">
        <f>+AG358+AG364+AG370+AG376+AG382</f>
        <v>0</v>
      </c>
      <c r="AH357" s="332">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2">
        <f>SUM(G359:G363)</f>
        <v>0</v>
      </c>
      <c r="H358" s="343">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0">
        <f>SUM(T359:T363)</f>
        <v>0</v>
      </c>
      <c r="U358" s="341">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2">
        <f t="shared" si="90"/>
        <v>0</v>
      </c>
      <c r="AH358" s="343">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2">
        <f>+'FORMATO COSTEO C4'!O341</f>
        <v>0</v>
      </c>
      <c r="H359" s="498">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0">
        <f>H359+I359+J359+K359+L359+M359+N359+O359+P359+Q359+R359+S359</f>
        <v>0</v>
      </c>
      <c r="U359" s="354">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2">
        <f>U359+V359+W359+X359+Y359+Z359+AA359+AB359+AC359+AD359+AE359+AF359</f>
        <v>0</v>
      </c>
      <c r="AH359" s="353">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2">
        <f>+'FORMATO COSTEO C4'!O347</f>
        <v>0</v>
      </c>
      <c r="H360" s="353">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0">
        <f>H360+I360+J360+K360+L360+M360+N360+O360+P360+Q360+R360+S360</f>
        <v>0</v>
      </c>
      <c r="U360" s="354">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2">
        <f>U360+V360+W360+X360+Y360+Z360+AA360+AB360+AC360+AD360+AE360+AF360</f>
        <v>0</v>
      </c>
      <c r="AH360" s="353">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2">
        <f>+'FORMATO COSTEO C4'!O353</f>
        <v>0</v>
      </c>
      <c r="H361" s="353">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0">
        <f>H361+I361+J361+K361+L361+M361+N361+O361+P361+Q361+R361+S361</f>
        <v>0</v>
      </c>
      <c r="U361" s="354">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2">
        <f>U361+V361+W361+X361+Y361+Z361+AA361+AB361+AC361+AD361+AE361+AF361</f>
        <v>0</v>
      </c>
      <c r="AH361" s="353">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2">
        <f>+'FORMATO COSTEO C4'!O359</f>
        <v>0</v>
      </c>
      <c r="H362" s="353">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0">
        <f>H362+I362+J362+K362+L362+M362+N362+O362+P362+Q362+R362+S362</f>
        <v>0</v>
      </c>
      <c r="U362" s="354">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2">
        <f>U362+V362+W362+X362+Y362+Z362+AA362+AB362+AC362+AD362+AE362+AF362</f>
        <v>0</v>
      </c>
      <c r="AH362" s="353">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2">
        <f>+'FORMATO COSTEO C4'!O365</f>
        <v>0</v>
      </c>
      <c r="H363" s="353">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0">
        <f>H363+I363+J363+K363+L363+M363+N363+O363+P363+Q363+R363+S363</f>
        <v>0</v>
      </c>
      <c r="U363" s="354">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2">
        <f>U363+V363+W363+X363+Y363+Z363+AA363+AB363+AC363+AD363+AE363+AF363</f>
        <v>0</v>
      </c>
      <c r="AH363" s="353">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2">
        <f>SUM(G365:G369)</f>
        <v>0</v>
      </c>
      <c r="H364" s="343">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0">
        <f>SUM(T365:T369)</f>
        <v>0</v>
      </c>
      <c r="U364" s="341">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2">
        <f t="shared" si="91"/>
        <v>0</v>
      </c>
      <c r="AH364" s="343">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2">
        <f>+'FORMATO COSTEO C4'!O373</f>
        <v>0</v>
      </c>
      <c r="H365" s="498">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0">
        <f>H365+I365+J365+K365+L365+M365+N365+O365+P365+Q365+R365+S365</f>
        <v>0</v>
      </c>
      <c r="U365" s="354">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2">
        <f>U365+V365+W365+X365+Y365+Z365+AA365+AB365+AC365+AD365+AE365+AF365</f>
        <v>0</v>
      </c>
      <c r="AH365" s="353">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2">
        <f>+'FORMATO COSTEO C4'!O379</f>
        <v>0</v>
      </c>
      <c r="H366" s="353">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0">
        <f>H366+I366+J366+K366+L366+M366+N366+O366+P366+Q366+R366+S366</f>
        <v>0</v>
      </c>
      <c r="U366" s="354">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2">
        <f>U366+V366+W366+X366+Y366+Z366+AA366+AB366+AC366+AD366+AE366+AF366</f>
        <v>0</v>
      </c>
      <c r="AH366" s="353">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2">
        <f>+'FORMATO COSTEO C4'!O385</f>
        <v>0</v>
      </c>
      <c r="H367" s="353">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0">
        <f>H367+I367+J367+K367+L367+M367+N367+O367+P367+Q367+R367+S367</f>
        <v>0</v>
      </c>
      <c r="U367" s="354">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2">
        <f>U367+V367+W367+X367+Y367+Z367+AA367+AB367+AC367+AD367+AE367+AF367</f>
        <v>0</v>
      </c>
      <c r="AH367" s="353">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2">
        <f>+'FORMATO COSTEO C4'!O391</f>
        <v>0</v>
      </c>
      <c r="H368" s="353">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0">
        <f>H368+I368+J368+K368+L368+M368+N368+O368+P368+Q368+R368+S368</f>
        <v>0</v>
      </c>
      <c r="U368" s="354">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2">
        <f>U368+V368+W368+X368+Y368+Z368+AA368+AB368+AC368+AD368+AE368+AF368</f>
        <v>0</v>
      </c>
      <c r="AH368" s="353">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2">
        <f>+'FORMATO COSTEO C4'!O397</f>
        <v>0</v>
      </c>
      <c r="H369" s="353">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0">
        <f>H369+I369+J369+K369+L369+M369+N369+O369+P369+Q369+R369+S369</f>
        <v>0</v>
      </c>
      <c r="U369" s="354">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2">
        <f>U369+V369+W369+X369+Y369+Z369+AA369+AB369+AC369+AD369+AE369+AF369</f>
        <v>0</v>
      </c>
      <c r="AH369" s="353">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2">
        <f>SUM(G371:G375)</f>
        <v>0</v>
      </c>
      <c r="H370" s="343">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0">
        <f>SUM(T371:T375)</f>
        <v>0</v>
      </c>
      <c r="U370" s="341">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2">
        <f t="shared" si="92"/>
        <v>0</v>
      </c>
      <c r="AH370" s="343">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2">
        <f>+'FORMATO COSTEO C4'!O405</f>
        <v>0</v>
      </c>
      <c r="H371" s="498">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0">
        <f>H371+I371+J371+K371+L371+M371+N371+O371+P371+Q371+R371+S371</f>
        <v>0</v>
      </c>
      <c r="U371" s="354">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2">
        <f>U371+V371+W371+X371+Y371+Z371+AA371+AB371+AC371+AD371+AE371+AF371</f>
        <v>0</v>
      </c>
      <c r="AH371" s="353">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2">
        <f>+'FORMATO COSTEO C4'!O411</f>
        <v>0</v>
      </c>
      <c r="H372" s="353">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0">
        <f>H372+I372+J372+K372+L372+M372+N372+O372+P372+Q372+R372+S372</f>
        <v>0</v>
      </c>
      <c r="U372" s="354">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2">
        <f>U372+V372+W372+X372+Y372+Z372+AA372+AB372+AC372+AD372+AE372+AF372</f>
        <v>0</v>
      </c>
      <c r="AH372" s="353">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2">
        <f>+'FORMATO COSTEO C4'!O417</f>
        <v>0</v>
      </c>
      <c r="H373" s="353">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0">
        <f>H373+I373+J373+K373+L373+M373+N373+O373+P373+Q373+R373+S373</f>
        <v>0</v>
      </c>
      <c r="U373" s="354">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2">
        <f>U373+V373+W373+X373+Y373+Z373+AA373+AB373+AC373+AD373+AE373+AF373</f>
        <v>0</v>
      </c>
      <c r="AH373" s="353">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2">
        <f>+'FORMATO COSTEO C4'!O423</f>
        <v>0</v>
      </c>
      <c r="H374" s="353">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0">
        <f>H374+I374+J374+K374+L374+M374+N374+O374+P374+Q374+R374+S374</f>
        <v>0</v>
      </c>
      <c r="U374" s="354">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2">
        <f>U374+V374+W374+X374+Y374+Z374+AA374+AB374+AC374+AD374+AE374+AF374</f>
        <v>0</v>
      </c>
      <c r="AH374" s="353">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2">
        <f>+'FORMATO COSTEO C4'!O429</f>
        <v>0</v>
      </c>
      <c r="H375" s="353">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0">
        <f>H375+I375+J375+K375+L375+M375+N375+O375+P375+Q375+R375+S375</f>
        <v>0</v>
      </c>
      <c r="U375" s="354">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2">
        <f>U375+V375+W375+X375+Y375+Z375+AA375+AB375+AC375+AD375+AE375+AF375</f>
        <v>0</v>
      </c>
      <c r="AH375" s="353">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2">
        <f>SUM(G377:G381)</f>
        <v>0</v>
      </c>
      <c r="H376" s="343">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0">
        <f>SUM(T377:T381)</f>
        <v>0</v>
      </c>
      <c r="U376" s="341">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2">
        <f t="shared" si="93"/>
        <v>0</v>
      </c>
      <c r="AH376" s="343">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2">
        <f>+'FORMATO COSTEO C4'!O437</f>
        <v>0</v>
      </c>
      <c r="H377" s="498">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0">
        <f>H377+I377+J377+K377+L377+M377+N377+O377+P377+Q377+R377+S377</f>
        <v>0</v>
      </c>
      <c r="U377" s="354">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2">
        <f>U377+V377+W377+X377+Y377+Z377+AA377+AB377+AC377+AD377+AE377+AF377</f>
        <v>0</v>
      </c>
      <c r="AH377" s="353">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2">
        <f>+'FORMATO COSTEO C4'!O443</f>
        <v>0</v>
      </c>
      <c r="H378" s="353">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0">
        <f>H378+I378+J378+K378+L378+M378+N378+O378+P378+Q378+R378+S378</f>
        <v>0</v>
      </c>
      <c r="U378" s="354">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2">
        <f>U378+V378+W378+X378+Y378+Z378+AA378+AB378+AC378+AD378+AE378+AF378</f>
        <v>0</v>
      </c>
      <c r="AH378" s="353">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2">
        <f>+'FORMATO COSTEO C4'!O449</f>
        <v>0</v>
      </c>
      <c r="H379" s="353">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0">
        <f>H379+I379+J379+K379+L379+M379+N379+O379+P379+Q379+R379+S379</f>
        <v>0</v>
      </c>
      <c r="U379" s="354">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2">
        <f>U379+V379+W379+X379+Y379+Z379+AA379+AB379+AC379+AD379+AE379+AF379</f>
        <v>0</v>
      </c>
      <c r="AH379" s="353">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2">
        <f>+'FORMATO COSTEO C4'!O455</f>
        <v>0</v>
      </c>
      <c r="H380" s="353">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0">
        <f>H380+I380+J380+K380+L380+M380+N380+O380+P380+Q380+R380+S380</f>
        <v>0</v>
      </c>
      <c r="U380" s="354">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2">
        <f>U380+V380+W380+X380+Y380+Z380+AA380+AB380+AC380+AD380+AE380+AF380</f>
        <v>0</v>
      </c>
      <c r="AH380" s="353">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2">
        <f>+'FORMATO COSTEO C4'!O461</f>
        <v>0</v>
      </c>
      <c r="H381" s="353">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0">
        <f>H381+I381+J381+K381+L381+M381+N381+O381+P381+Q381+R381+S381</f>
        <v>0</v>
      </c>
      <c r="U381" s="354">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2">
        <f>U381+V381+W381+X381+Y381+Z381+AA381+AB381+AC381+AD381+AE381+AF381</f>
        <v>0</v>
      </c>
      <c r="AH381" s="353">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2">
        <f>SUM(G383:G387)</f>
        <v>0</v>
      </c>
      <c r="H382" s="343">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0">
        <f>SUM(T383:T387)</f>
        <v>0</v>
      </c>
      <c r="U382" s="341">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2">
        <f t="shared" si="94"/>
        <v>0</v>
      </c>
      <c r="AH382" s="343">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2">
        <f>+'FORMATO COSTEO C4'!O469</f>
        <v>0</v>
      </c>
      <c r="H383" s="498">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0">
        <f>H383+I383+J383+K383+L383+M383+N383+O383+P383+Q383+R383+S383</f>
        <v>0</v>
      </c>
      <c r="U383" s="354">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2">
        <f>U383+V383+W383+X383+Y383+Z383+AA383+AB383+AC383+AD383+AE383+AF383</f>
        <v>0</v>
      </c>
      <c r="AH383" s="353">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2">
        <f>+'FORMATO COSTEO C4'!O475</f>
        <v>0</v>
      </c>
      <c r="H384" s="353">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0">
        <f>H384+I384+J384+K384+L384+M384+N384+O384+P384+Q384+R384+S384</f>
        <v>0</v>
      </c>
      <c r="U384" s="354">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2">
        <f>U384+V384+W384+X384+Y384+Z384+AA384+AB384+AC384+AD384+AE384+AF384</f>
        <v>0</v>
      </c>
      <c r="AH384" s="353">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2">
        <f>+'FORMATO COSTEO C4'!O481</f>
        <v>0</v>
      </c>
      <c r="H385" s="353">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0">
        <f>H385+I385+J385+K385+L385+M385+N385+O385+P385+Q385+R385+S385</f>
        <v>0</v>
      </c>
      <c r="U385" s="354">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2">
        <f>U385+V385+W385+X385+Y385+Z385+AA385+AB385+AC385+AD385+AE385+AF385</f>
        <v>0</v>
      </c>
      <c r="AH385" s="353">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2">
        <f>+'FORMATO COSTEO C4'!O487</f>
        <v>0</v>
      </c>
      <c r="H386" s="353">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0">
        <f>H386+I386+J386+K386+L386+M386+N386+O386+P386+Q386+R386+S386</f>
        <v>0</v>
      </c>
      <c r="U386" s="354">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2">
        <f>U386+V386+W386+X386+Y386+Z386+AA386+AB386+AC386+AD386+AE386+AF386</f>
        <v>0</v>
      </c>
      <c r="AH386" s="353">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2">
        <f>+'FORMATO COSTEO C4'!O493</f>
        <v>0</v>
      </c>
      <c r="H387" s="353">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0">
        <f>H387+I387+J387+K387+L387+M387+N387+O387+P387+Q387+R387+S387</f>
        <v>0</v>
      </c>
      <c r="U387" s="354">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2">
        <f>U387+V387+W387+X387+Y387+Z387+AA387+AB387+AC387+AD387+AE387+AF387</f>
        <v>0</v>
      </c>
      <c r="AH387" s="353">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0</v>
      </c>
      <c r="G388" s="318">
        <f>+G389+G400+G411</f>
        <v>0</v>
      </c>
      <c r="H388" s="319">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6">
        <f t="shared" si="95"/>
        <v>0</v>
      </c>
      <c r="U388" s="317">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8">
        <f>+AG389+AG400+AG411</f>
        <v>0</v>
      </c>
      <c r="AH388" s="319">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0</v>
      </c>
      <c r="G389" s="331">
        <f>+'FORMATO COSTEO C6'!O16</f>
        <v>0</v>
      </c>
      <c r="H389" s="332">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29">
        <f t="shared" si="96"/>
        <v>0</v>
      </c>
      <c r="U389" s="330">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31">
        <f>SUM(AG390:AG399)</f>
        <v>0</v>
      </c>
      <c r="AH389" s="332">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357" t="str">
        <f>'FORMATO COSTEO C6'!D17</f>
        <v>Unidad medida</v>
      </c>
      <c r="E390" s="467">
        <f>'FORMATO COSTEO C6'!E17</f>
        <v>0</v>
      </c>
      <c r="F390" s="376">
        <f>'FORMATO COSTEO C6'!G17</f>
        <v>0</v>
      </c>
      <c r="G390" s="503">
        <f>'FORMATO COSTEO C6'!O17</f>
        <v>0</v>
      </c>
      <c r="H390" s="379">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0">
        <f t="shared" ref="T390:T399" si="97">H390+I390+J390+K390+L390+M390+N390+O390+P390+Q390+R390+S390</f>
        <v>0</v>
      </c>
      <c r="U390" s="378">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2">
        <f t="shared" ref="AG390:AG399" si="98">U390+V390+W390+X390+Y390+Z390+AA390+AB390+AC390+AD390+AE390+AF390</f>
        <v>0</v>
      </c>
      <c r="AH390" s="379">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467">
        <f>'FORMATO COSTEO C6'!E18</f>
        <v>0</v>
      </c>
      <c r="F391" s="376">
        <f>'FORMATO COSTEO C6'!G18</f>
        <v>0</v>
      </c>
      <c r="G391" s="503">
        <f>'FORMATO COSTEO C6'!O18</f>
        <v>0</v>
      </c>
      <c r="H391" s="379">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0">
        <f t="shared" si="97"/>
        <v>0</v>
      </c>
      <c r="U391" s="378">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2">
        <f t="shared" si="98"/>
        <v>0</v>
      </c>
      <c r="AH391" s="379">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467">
        <f>'FORMATO COSTEO C6'!E19</f>
        <v>0</v>
      </c>
      <c r="F392" s="376">
        <f>'FORMATO COSTEO C6'!G19</f>
        <v>0</v>
      </c>
      <c r="G392" s="503">
        <f>'FORMATO COSTEO C6'!O19</f>
        <v>0</v>
      </c>
      <c r="H392" s="379">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0">
        <f t="shared" si="97"/>
        <v>0</v>
      </c>
      <c r="U392" s="378">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2">
        <f t="shared" si="98"/>
        <v>0</v>
      </c>
      <c r="AH392" s="379">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467">
        <f>'FORMATO COSTEO C6'!E20</f>
        <v>0</v>
      </c>
      <c r="F393" s="376">
        <f>'FORMATO COSTEO C6'!G20</f>
        <v>0</v>
      </c>
      <c r="G393" s="503">
        <f>'FORMATO COSTEO C6'!O20</f>
        <v>0</v>
      </c>
      <c r="H393" s="379">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0">
        <f t="shared" si="97"/>
        <v>0</v>
      </c>
      <c r="U393" s="378">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2">
        <f t="shared" si="98"/>
        <v>0</v>
      </c>
      <c r="AH393" s="379">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467">
        <f>'FORMATO COSTEO C6'!E21</f>
        <v>0</v>
      </c>
      <c r="F394" s="376">
        <f>'FORMATO COSTEO C6'!G21</f>
        <v>0</v>
      </c>
      <c r="G394" s="503">
        <f>'FORMATO COSTEO C6'!O21</f>
        <v>0</v>
      </c>
      <c r="H394" s="379">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0">
        <f t="shared" si="97"/>
        <v>0</v>
      </c>
      <c r="U394" s="378">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2">
        <f t="shared" si="98"/>
        <v>0</v>
      </c>
      <c r="AH394" s="379">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467">
        <f>'FORMATO COSTEO C6'!E22</f>
        <v>0</v>
      </c>
      <c r="F395" s="376">
        <f>'FORMATO COSTEO C6'!G22</f>
        <v>0</v>
      </c>
      <c r="G395" s="503">
        <f>'FORMATO COSTEO C6'!O22</f>
        <v>0</v>
      </c>
      <c r="H395" s="379">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0">
        <f t="shared" si="97"/>
        <v>0</v>
      </c>
      <c r="U395" s="378">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2">
        <f t="shared" si="98"/>
        <v>0</v>
      </c>
      <c r="AH395" s="379">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467">
        <f>'FORMATO COSTEO C6'!E23</f>
        <v>0</v>
      </c>
      <c r="F396" s="376">
        <f>'FORMATO COSTEO C6'!G23</f>
        <v>0</v>
      </c>
      <c r="G396" s="503">
        <f>'FORMATO COSTEO C6'!O23</f>
        <v>0</v>
      </c>
      <c r="H396" s="379">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0">
        <f t="shared" si="97"/>
        <v>0</v>
      </c>
      <c r="U396" s="378">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2">
        <f t="shared" si="98"/>
        <v>0</v>
      </c>
      <c r="AH396" s="379">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467">
        <f>'FORMATO COSTEO C6'!E24</f>
        <v>0</v>
      </c>
      <c r="F397" s="376">
        <f>'FORMATO COSTEO C6'!G24</f>
        <v>0</v>
      </c>
      <c r="G397" s="503">
        <f>'FORMATO COSTEO C6'!O24</f>
        <v>0</v>
      </c>
      <c r="H397" s="379">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0">
        <f t="shared" si="97"/>
        <v>0</v>
      </c>
      <c r="U397" s="378">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2">
        <f t="shared" si="98"/>
        <v>0</v>
      </c>
      <c r="AH397" s="379">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467">
        <f>'FORMATO COSTEO C6'!E25</f>
        <v>0</v>
      </c>
      <c r="F398" s="376">
        <f>'FORMATO COSTEO C6'!G25</f>
        <v>0</v>
      </c>
      <c r="G398" s="503">
        <f>'FORMATO COSTEO C6'!O25</f>
        <v>0</v>
      </c>
      <c r="H398" s="379">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0">
        <f t="shared" si="97"/>
        <v>0</v>
      </c>
      <c r="U398" s="378">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2">
        <f t="shared" si="98"/>
        <v>0</v>
      </c>
      <c r="AH398" s="379">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467">
        <f>'FORMATO COSTEO C6'!E26</f>
        <v>0</v>
      </c>
      <c r="F399" s="376">
        <f>'FORMATO COSTEO C6'!G26</f>
        <v>0</v>
      </c>
      <c r="G399" s="503">
        <f>'FORMATO COSTEO C6'!O26</f>
        <v>0</v>
      </c>
      <c r="H399" s="379">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0">
        <f t="shared" si="97"/>
        <v>0</v>
      </c>
      <c r="U399" s="378">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2">
        <f t="shared" si="98"/>
        <v>0</v>
      </c>
      <c r="AH399" s="379">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468"/>
      <c r="F400" s="328">
        <f>+'FORMATO COSTEO C6'!G30</f>
        <v>0</v>
      </c>
      <c r="G400" s="331">
        <f>+'FORMATO COSTEO C6'!O30</f>
        <v>0</v>
      </c>
      <c r="H400" s="332">
        <f>SUM(H401:H410)</f>
        <v>0</v>
      </c>
      <c r="I400" s="328">
        <f t="shared" ref="I400:AT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29">
        <f t="shared" si="102"/>
        <v>0</v>
      </c>
      <c r="U400" s="330">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31">
        <f>SUM(AG401:AG410)</f>
        <v>0</v>
      </c>
      <c r="AH400" s="332">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SUM(AU401:AU410)</f>
        <v>0</v>
      </c>
      <c r="AV400" s="321">
        <f t="shared" si="101"/>
        <v>0</v>
      </c>
    </row>
    <row r="401" spans="2:48" s="44" customFormat="1" ht="13.5" x14ac:dyDescent="0.25">
      <c r="B401" s="345" t="str">
        <f>'FORMATO COSTEO C6'!C31</f>
        <v>6.2.1</v>
      </c>
      <c r="C401" s="374">
        <f>'FORMATO COSTEO C6'!B31</f>
        <v>0</v>
      </c>
      <c r="D401" s="357" t="str">
        <f>'FORMATO COSTEO C6'!D31</f>
        <v>Unidad medida</v>
      </c>
      <c r="E401" s="467">
        <f>'FORMATO COSTEO C6'!E31</f>
        <v>0</v>
      </c>
      <c r="F401" s="376">
        <f>'FORMATO COSTEO C6'!G31</f>
        <v>0</v>
      </c>
      <c r="G401" s="503">
        <f>'FORMATO COSTEO C6'!O31</f>
        <v>0</v>
      </c>
      <c r="H401" s="379">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0">
        <f t="shared" ref="T401:T410" si="103">H401+I401+J401+K401+L401+M401+N401+O401+P401+Q401+R401+S401</f>
        <v>0</v>
      </c>
      <c r="U401" s="378">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2">
        <f t="shared" ref="AG401:AG410" si="104">U401+V401+W401+X401+Y401+Z401+AA401+AB401+AC401+AD401+AE401+AF401</f>
        <v>0</v>
      </c>
      <c r="AH401" s="379">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467">
        <f>'FORMATO COSTEO C6'!E32</f>
        <v>0</v>
      </c>
      <c r="F402" s="376">
        <f>'FORMATO COSTEO C6'!G32</f>
        <v>0</v>
      </c>
      <c r="G402" s="503">
        <f>'FORMATO COSTEO C6'!O32</f>
        <v>0</v>
      </c>
      <c r="H402" s="379">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0">
        <f t="shared" si="103"/>
        <v>0</v>
      </c>
      <c r="U402" s="378">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2">
        <f t="shared" si="104"/>
        <v>0</v>
      </c>
      <c r="AH402" s="379">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467">
        <f>'FORMATO COSTEO C6'!E33</f>
        <v>0</v>
      </c>
      <c r="F403" s="376">
        <f>'FORMATO COSTEO C6'!G33</f>
        <v>0</v>
      </c>
      <c r="G403" s="503">
        <f>'FORMATO COSTEO C6'!O33</f>
        <v>0</v>
      </c>
      <c r="H403" s="379">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0">
        <f t="shared" si="103"/>
        <v>0</v>
      </c>
      <c r="U403" s="378">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2">
        <f t="shared" si="104"/>
        <v>0</v>
      </c>
      <c r="AH403" s="379">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467">
        <f>'FORMATO COSTEO C6'!E34</f>
        <v>0</v>
      </c>
      <c r="F404" s="376">
        <f>'FORMATO COSTEO C6'!G34</f>
        <v>0</v>
      </c>
      <c r="G404" s="503">
        <f>'FORMATO COSTEO C6'!O34</f>
        <v>0</v>
      </c>
      <c r="H404" s="379">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0">
        <f t="shared" si="103"/>
        <v>0</v>
      </c>
      <c r="U404" s="378">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2">
        <f t="shared" si="104"/>
        <v>0</v>
      </c>
      <c r="AH404" s="379">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467">
        <f>'FORMATO COSTEO C6'!E35</f>
        <v>0</v>
      </c>
      <c r="F405" s="376">
        <f>'FORMATO COSTEO C6'!G35</f>
        <v>0</v>
      </c>
      <c r="G405" s="503">
        <f>'FORMATO COSTEO C6'!O35</f>
        <v>0</v>
      </c>
      <c r="H405" s="379">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0">
        <f t="shared" si="103"/>
        <v>0</v>
      </c>
      <c r="U405" s="378">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2">
        <f t="shared" si="104"/>
        <v>0</v>
      </c>
      <c r="AH405" s="379">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467">
        <f>'FORMATO COSTEO C6'!E36</f>
        <v>0</v>
      </c>
      <c r="F406" s="376">
        <f>'FORMATO COSTEO C6'!G36</f>
        <v>0</v>
      </c>
      <c r="G406" s="503">
        <f>'FORMATO COSTEO C6'!O36</f>
        <v>0</v>
      </c>
      <c r="H406" s="379">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0">
        <f t="shared" si="103"/>
        <v>0</v>
      </c>
      <c r="U406" s="378">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2">
        <f t="shared" si="104"/>
        <v>0</v>
      </c>
      <c r="AH406" s="379">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467">
        <f>'FORMATO COSTEO C6'!E37</f>
        <v>0</v>
      </c>
      <c r="F407" s="376">
        <f>'FORMATO COSTEO C6'!G37</f>
        <v>0</v>
      </c>
      <c r="G407" s="503">
        <f>'FORMATO COSTEO C6'!O37</f>
        <v>0</v>
      </c>
      <c r="H407" s="379">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0">
        <f t="shared" si="103"/>
        <v>0</v>
      </c>
      <c r="U407" s="378">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2">
        <f t="shared" si="104"/>
        <v>0</v>
      </c>
      <c r="AH407" s="379">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467">
        <f>'FORMATO COSTEO C6'!E38</f>
        <v>0</v>
      </c>
      <c r="F408" s="376">
        <f>'FORMATO COSTEO C6'!G38</f>
        <v>0</v>
      </c>
      <c r="G408" s="503">
        <f>'FORMATO COSTEO C6'!O38</f>
        <v>0</v>
      </c>
      <c r="H408" s="379">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0">
        <f t="shared" si="103"/>
        <v>0</v>
      </c>
      <c r="U408" s="378">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2">
        <f t="shared" si="104"/>
        <v>0</v>
      </c>
      <c r="AH408" s="379">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467">
        <f>'FORMATO COSTEO C6'!E39</f>
        <v>0</v>
      </c>
      <c r="F409" s="376">
        <f>'FORMATO COSTEO C6'!G39</f>
        <v>0</v>
      </c>
      <c r="G409" s="503">
        <f>'FORMATO COSTEO C6'!O39</f>
        <v>0</v>
      </c>
      <c r="H409" s="379">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0">
        <f t="shared" si="103"/>
        <v>0</v>
      </c>
      <c r="U409" s="378">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2">
        <f t="shared" si="104"/>
        <v>0</v>
      </c>
      <c r="AH409" s="379">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467">
        <f>'FORMATO COSTEO C6'!E40</f>
        <v>0</v>
      </c>
      <c r="F410" s="376">
        <f>'FORMATO COSTEO C6'!G40</f>
        <v>0</v>
      </c>
      <c r="G410" s="503">
        <f>'FORMATO COSTEO C6'!O40</f>
        <v>0</v>
      </c>
      <c r="H410" s="379">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0">
        <f t="shared" si="103"/>
        <v>0</v>
      </c>
      <c r="U410" s="378">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2">
        <f t="shared" si="104"/>
        <v>0</v>
      </c>
      <c r="AH410" s="379">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468"/>
      <c r="F411" s="328">
        <f>F412+F416+F420+F424+F428+F432+F436</f>
        <v>0</v>
      </c>
      <c r="G411" s="331">
        <f>G412+G416+G420+G424+G428+G432+G436</f>
        <v>0</v>
      </c>
      <c r="H411" s="332">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29">
        <f t="shared" si="107"/>
        <v>0</v>
      </c>
      <c r="U411" s="330">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31">
        <f>AG412+AG416+AG420+AG424+AG428+AG432+AG436</f>
        <v>0</v>
      </c>
      <c r="AH411" s="332">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435"/>
      <c r="E412" s="469"/>
      <c r="F412" s="385">
        <f>'FORMATO COSTEO C6'!G44</f>
        <v>0</v>
      </c>
      <c r="G412" s="388">
        <f>'FORMATO COSTEO C6'!O44</f>
        <v>0</v>
      </c>
      <c r="H412" s="389">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6">
        <f t="shared" si="108"/>
        <v>0</v>
      </c>
      <c r="U412" s="387">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8">
        <f>SUM(AG413:AG415)</f>
        <v>0</v>
      </c>
      <c r="AH412" s="389">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467">
        <f>'FORMATO COSTEO C6'!E45</f>
        <v>0</v>
      </c>
      <c r="F413" s="376">
        <f>'FORMATO COSTEO C6'!G45</f>
        <v>0</v>
      </c>
      <c r="G413" s="503">
        <f>'FORMATO COSTEO C6'!O45</f>
        <v>0</v>
      </c>
      <c r="H413" s="379">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0">
        <f t="shared" ref="T413:T439" si="109">H413+I413+J413+K413+L413+M413+N413+O413+P413+Q413+R413+S413</f>
        <v>0</v>
      </c>
      <c r="U413" s="378">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2">
        <f t="shared" ref="AG413:AG439" si="110">U413+V413+W413+X413+Y413+Z413+AA413+AB413+AC413+AD413+AE413+AF413</f>
        <v>0</v>
      </c>
      <c r="AH413" s="379">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467">
        <f>'FORMATO COSTEO C6'!E46</f>
        <v>0</v>
      </c>
      <c r="F414" s="376">
        <f>'FORMATO COSTEO C6'!G46</f>
        <v>0</v>
      </c>
      <c r="G414" s="503">
        <f>'FORMATO COSTEO C6'!O46</f>
        <v>0</v>
      </c>
      <c r="H414" s="379">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0">
        <f t="shared" si="109"/>
        <v>0</v>
      </c>
      <c r="U414" s="378">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2">
        <f t="shared" si="110"/>
        <v>0</v>
      </c>
      <c r="AH414" s="379">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467">
        <f>'FORMATO COSTEO C6'!E47</f>
        <v>0</v>
      </c>
      <c r="F415" s="376">
        <f>'FORMATO COSTEO C6'!G47</f>
        <v>0</v>
      </c>
      <c r="G415" s="503">
        <f>'FORMATO COSTEO C6'!O47</f>
        <v>0</v>
      </c>
      <c r="H415" s="379">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0">
        <f t="shared" si="109"/>
        <v>0</v>
      </c>
      <c r="U415" s="378">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2">
        <f t="shared" si="110"/>
        <v>0</v>
      </c>
      <c r="AH415" s="379">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435"/>
      <c r="E416" s="469"/>
      <c r="F416" s="385">
        <f>+'FORMATO COSTEO C6'!G48</f>
        <v>0</v>
      </c>
      <c r="G416" s="388">
        <f>+'FORMATO COSTEO C6'!O48</f>
        <v>0</v>
      </c>
      <c r="H416" s="389">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6">
        <f t="shared" si="112"/>
        <v>0</v>
      </c>
      <c r="U416" s="387">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8">
        <f>SUM(AG417:AG419)</f>
        <v>0</v>
      </c>
      <c r="AH416" s="389">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467">
        <f>'FORMATO COSTEO C6'!E49</f>
        <v>0</v>
      </c>
      <c r="F417" s="376">
        <f>'FORMATO COSTEO C6'!G49</f>
        <v>0</v>
      </c>
      <c r="G417" s="503">
        <f>'FORMATO COSTEO C6'!O49</f>
        <v>0</v>
      </c>
      <c r="H417" s="379">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0">
        <f t="shared" si="109"/>
        <v>0</v>
      </c>
      <c r="U417" s="378">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2">
        <f t="shared" si="110"/>
        <v>0</v>
      </c>
      <c r="AH417" s="379">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467">
        <f>'FORMATO COSTEO C6'!E50</f>
        <v>0</v>
      </c>
      <c r="F418" s="376">
        <f>'FORMATO COSTEO C6'!G50</f>
        <v>0</v>
      </c>
      <c r="G418" s="503">
        <f>'FORMATO COSTEO C6'!O50</f>
        <v>0</v>
      </c>
      <c r="H418" s="379">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0">
        <f t="shared" si="109"/>
        <v>0</v>
      </c>
      <c r="U418" s="378">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2">
        <f t="shared" si="110"/>
        <v>0</v>
      </c>
      <c r="AH418" s="379">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467">
        <f>'FORMATO COSTEO C6'!E51</f>
        <v>0</v>
      </c>
      <c r="F419" s="376">
        <f>'FORMATO COSTEO C6'!G51</f>
        <v>0</v>
      </c>
      <c r="G419" s="503">
        <f>'FORMATO COSTEO C6'!O51</f>
        <v>0</v>
      </c>
      <c r="H419" s="379">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0">
        <f t="shared" si="109"/>
        <v>0</v>
      </c>
      <c r="U419" s="378">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2">
        <f t="shared" si="110"/>
        <v>0</v>
      </c>
      <c r="AH419" s="379">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435"/>
      <c r="E420" s="469"/>
      <c r="F420" s="385">
        <f>+'FORMATO COSTEO C6'!G52</f>
        <v>0</v>
      </c>
      <c r="G420" s="388">
        <f>+'FORMATO COSTEO C6'!O52</f>
        <v>0</v>
      </c>
      <c r="H420" s="389">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6">
        <f t="shared" si="113"/>
        <v>0</v>
      </c>
      <c r="U420" s="387">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8">
        <f>SUM(AG421:AG423)</f>
        <v>0</v>
      </c>
      <c r="AH420" s="389">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467">
        <f>'FORMATO COSTEO C6'!E53</f>
        <v>0</v>
      </c>
      <c r="F421" s="376">
        <f>'FORMATO COSTEO C6'!G53</f>
        <v>0</v>
      </c>
      <c r="G421" s="503">
        <f>'FORMATO COSTEO C6'!O53</f>
        <v>0</v>
      </c>
      <c r="H421" s="379">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0">
        <f t="shared" si="109"/>
        <v>0</v>
      </c>
      <c r="U421" s="378">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2">
        <f t="shared" si="110"/>
        <v>0</v>
      </c>
      <c r="AH421" s="379">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467">
        <f>'FORMATO COSTEO C6'!E54</f>
        <v>0</v>
      </c>
      <c r="F422" s="376">
        <f>'FORMATO COSTEO C6'!G54</f>
        <v>0</v>
      </c>
      <c r="G422" s="503">
        <f>'FORMATO COSTEO C6'!O54</f>
        <v>0</v>
      </c>
      <c r="H422" s="379">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0">
        <f t="shared" si="109"/>
        <v>0</v>
      </c>
      <c r="U422" s="378">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2">
        <f t="shared" si="110"/>
        <v>0</v>
      </c>
      <c r="AH422" s="379">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467">
        <f>'FORMATO COSTEO C6'!E55</f>
        <v>0</v>
      </c>
      <c r="F423" s="376">
        <f>'FORMATO COSTEO C6'!G55</f>
        <v>0</v>
      </c>
      <c r="G423" s="503">
        <f>'FORMATO COSTEO C6'!O55</f>
        <v>0</v>
      </c>
      <c r="H423" s="379">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0">
        <f t="shared" si="109"/>
        <v>0</v>
      </c>
      <c r="U423" s="378">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2">
        <f t="shared" si="110"/>
        <v>0</v>
      </c>
      <c r="AH423" s="379">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436"/>
      <c r="E424" s="469"/>
      <c r="F424" s="385">
        <f>+'FORMATO COSTEO C6'!G56</f>
        <v>0</v>
      </c>
      <c r="G424" s="388">
        <f>+'FORMATO COSTEO C6'!O56</f>
        <v>0</v>
      </c>
      <c r="H424" s="389">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6">
        <f t="shared" si="114"/>
        <v>0</v>
      </c>
      <c r="U424" s="387">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8">
        <f>SUM(AG425:AG427)</f>
        <v>0</v>
      </c>
      <c r="AH424" s="389">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467">
        <f>'FORMATO COSTEO C6'!E57</f>
        <v>0</v>
      </c>
      <c r="F425" s="376">
        <f>'FORMATO COSTEO C6'!G57</f>
        <v>0</v>
      </c>
      <c r="G425" s="503">
        <f>'FORMATO COSTEO C6'!O57</f>
        <v>0</v>
      </c>
      <c r="H425" s="379">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0">
        <f t="shared" si="109"/>
        <v>0</v>
      </c>
      <c r="U425" s="378">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2">
        <f t="shared" si="110"/>
        <v>0</v>
      </c>
      <c r="AH425" s="379">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467">
        <f>'FORMATO COSTEO C6'!E58</f>
        <v>0</v>
      </c>
      <c r="F426" s="376">
        <f>'FORMATO COSTEO C6'!G58</f>
        <v>0</v>
      </c>
      <c r="G426" s="503">
        <f>'FORMATO COSTEO C6'!O58</f>
        <v>0</v>
      </c>
      <c r="H426" s="379">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0">
        <f t="shared" si="109"/>
        <v>0</v>
      </c>
      <c r="U426" s="378">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2">
        <f t="shared" si="110"/>
        <v>0</v>
      </c>
      <c r="AH426" s="379">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467">
        <f>'FORMATO COSTEO C6'!E59</f>
        <v>0</v>
      </c>
      <c r="F427" s="376">
        <f>'FORMATO COSTEO C6'!G59</f>
        <v>0</v>
      </c>
      <c r="G427" s="503">
        <f>'FORMATO COSTEO C6'!O59</f>
        <v>0</v>
      </c>
      <c r="H427" s="379">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0">
        <f t="shared" si="109"/>
        <v>0</v>
      </c>
      <c r="U427" s="378">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2">
        <f t="shared" si="110"/>
        <v>0</v>
      </c>
      <c r="AH427" s="379">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436"/>
      <c r="E428" s="469"/>
      <c r="F428" s="385">
        <f>+'FORMATO COSTEO C6'!G60</f>
        <v>0</v>
      </c>
      <c r="G428" s="388">
        <f>+'FORMATO COSTEO C6'!O60</f>
        <v>0</v>
      </c>
      <c r="H428" s="389">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6">
        <f t="shared" si="115"/>
        <v>0</v>
      </c>
      <c r="U428" s="387">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8">
        <f>SUM(AG429:AG431)</f>
        <v>0</v>
      </c>
      <c r="AH428" s="389">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467">
        <f>'FORMATO COSTEO C6'!E61</f>
        <v>0</v>
      </c>
      <c r="F429" s="376">
        <f>'FORMATO COSTEO C6'!G61</f>
        <v>0</v>
      </c>
      <c r="G429" s="503">
        <f>'FORMATO COSTEO C6'!O61</f>
        <v>0</v>
      </c>
      <c r="H429" s="379">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0">
        <f t="shared" si="109"/>
        <v>0</v>
      </c>
      <c r="U429" s="378">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2">
        <f t="shared" si="110"/>
        <v>0</v>
      </c>
      <c r="AH429" s="379">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467">
        <f>'FORMATO COSTEO C6'!E62</f>
        <v>0</v>
      </c>
      <c r="F430" s="376">
        <f>'FORMATO COSTEO C6'!G62</f>
        <v>0</v>
      </c>
      <c r="G430" s="503">
        <f>'FORMATO COSTEO C6'!O62</f>
        <v>0</v>
      </c>
      <c r="H430" s="379">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0">
        <f t="shared" si="109"/>
        <v>0</v>
      </c>
      <c r="U430" s="378">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2">
        <f t="shared" si="110"/>
        <v>0</v>
      </c>
      <c r="AH430" s="379">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467">
        <f>'FORMATO COSTEO C6'!E63</f>
        <v>0</v>
      </c>
      <c r="F431" s="376">
        <f>'FORMATO COSTEO C6'!G63</f>
        <v>0</v>
      </c>
      <c r="G431" s="503">
        <f>'FORMATO COSTEO C6'!O63</f>
        <v>0</v>
      </c>
      <c r="H431" s="379">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0">
        <f t="shared" si="109"/>
        <v>0</v>
      </c>
      <c r="U431" s="378">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2">
        <f t="shared" si="110"/>
        <v>0</v>
      </c>
      <c r="AH431" s="379">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436"/>
      <c r="E432" s="469"/>
      <c r="F432" s="385">
        <f>+'FORMATO COSTEO C6'!G64</f>
        <v>0</v>
      </c>
      <c r="G432" s="388">
        <f>+'FORMATO COSTEO C6'!O64</f>
        <v>0</v>
      </c>
      <c r="H432" s="389">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6">
        <f t="shared" si="116"/>
        <v>0</v>
      </c>
      <c r="U432" s="387">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8">
        <f>SUM(AG433:AG435)</f>
        <v>0</v>
      </c>
      <c r="AH432" s="389">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467">
        <f>'FORMATO COSTEO C6'!E65</f>
        <v>0</v>
      </c>
      <c r="F433" s="376">
        <f>'FORMATO COSTEO C6'!G65</f>
        <v>0</v>
      </c>
      <c r="G433" s="503">
        <f>'FORMATO COSTEO C6'!O65</f>
        <v>0</v>
      </c>
      <c r="H433" s="379">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0">
        <f t="shared" si="109"/>
        <v>0</v>
      </c>
      <c r="U433" s="378">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2">
        <f t="shared" si="110"/>
        <v>0</v>
      </c>
      <c r="AH433" s="379">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467">
        <f>'FORMATO COSTEO C6'!E66</f>
        <v>0</v>
      </c>
      <c r="F434" s="376">
        <f>'FORMATO COSTEO C6'!G66</f>
        <v>0</v>
      </c>
      <c r="G434" s="503">
        <f>'FORMATO COSTEO C6'!O66</f>
        <v>0</v>
      </c>
      <c r="H434" s="379">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0">
        <f t="shared" si="109"/>
        <v>0</v>
      </c>
      <c r="U434" s="378">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2">
        <f t="shared" si="110"/>
        <v>0</v>
      </c>
      <c r="AH434" s="379">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467">
        <f>'FORMATO COSTEO C6'!E67</f>
        <v>0</v>
      </c>
      <c r="F435" s="376">
        <f>'FORMATO COSTEO C6'!G67</f>
        <v>0</v>
      </c>
      <c r="G435" s="503">
        <f>'FORMATO COSTEO C6'!O67</f>
        <v>0</v>
      </c>
      <c r="H435" s="379">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0">
        <f t="shared" si="109"/>
        <v>0</v>
      </c>
      <c r="U435" s="378">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2">
        <f t="shared" si="110"/>
        <v>0</v>
      </c>
      <c r="AH435" s="379">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436"/>
      <c r="E436" s="469"/>
      <c r="F436" s="385">
        <f>+'FORMATO COSTEO C6'!G68</f>
        <v>0</v>
      </c>
      <c r="G436" s="388">
        <f>+'FORMATO COSTEO C6'!O68</f>
        <v>0</v>
      </c>
      <c r="H436" s="389">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6">
        <f t="shared" si="117"/>
        <v>0</v>
      </c>
      <c r="U436" s="387">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8">
        <f>SUM(AG437:AG439)</f>
        <v>0</v>
      </c>
      <c r="AH436" s="389">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467">
        <f>'FORMATO COSTEO C6'!E69</f>
        <v>0</v>
      </c>
      <c r="F437" s="376">
        <f>'FORMATO COSTEO C6'!G69</f>
        <v>0</v>
      </c>
      <c r="G437" s="503">
        <f>'FORMATO COSTEO C6'!O69</f>
        <v>0</v>
      </c>
      <c r="H437" s="379">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0">
        <f t="shared" si="109"/>
        <v>0</v>
      </c>
      <c r="U437" s="378">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2">
        <f t="shared" si="110"/>
        <v>0</v>
      </c>
      <c r="AH437" s="379">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467">
        <f>'FORMATO COSTEO C6'!E70</f>
        <v>0</v>
      </c>
      <c r="F438" s="376">
        <f>'FORMATO COSTEO C6'!G70</f>
        <v>0</v>
      </c>
      <c r="G438" s="503">
        <f>'FORMATO COSTEO C6'!O70</f>
        <v>0</v>
      </c>
      <c r="H438" s="379">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0">
        <f t="shared" si="109"/>
        <v>0</v>
      </c>
      <c r="U438" s="378">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2">
        <f t="shared" si="110"/>
        <v>0</v>
      </c>
      <c r="AH438" s="379">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467">
        <f>'FORMATO COSTEO C6'!E71</f>
        <v>0</v>
      </c>
      <c r="F439" s="376">
        <f>'FORMATO COSTEO C6'!G71</f>
        <v>0</v>
      </c>
      <c r="G439" s="503">
        <f>'FORMATO COSTEO C6'!O71</f>
        <v>0</v>
      </c>
      <c r="H439" s="379">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0">
        <f t="shared" si="109"/>
        <v>0</v>
      </c>
      <c r="U439" s="378">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2">
        <f t="shared" si="110"/>
        <v>0</v>
      </c>
      <c r="AH439" s="379">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401">
        <f>+G12+G106+G200+G294+G388</f>
        <v>0</v>
      </c>
      <c r="H440" s="402">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399">
        <f t="shared" si="118"/>
        <v>0</v>
      </c>
      <c r="U440" s="400">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401">
        <f>AG388+AG294+AG200+AG106+AG12</f>
        <v>0</v>
      </c>
      <c r="AH440" s="402">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504">
        <f>+'FORMATO COSTEO C6'!C83</f>
        <v>6.4</v>
      </c>
      <c r="C442" s="505" t="str">
        <f>+'FORMATO COSTEO C6'!D83</f>
        <v>Gastos administrativos del proyecto</v>
      </c>
      <c r="D442" s="506" t="str">
        <f>+'FORMATO COSTEO C6'!D85</f>
        <v>Mes</v>
      </c>
      <c r="E442" s="515">
        <f>+'FORMATO COSTEO C6'!E85</f>
        <v>0</v>
      </c>
      <c r="F442" s="453">
        <f>+'FORMATO COSTEO C6'!G86</f>
        <v>0</v>
      </c>
      <c r="G442" s="456">
        <f>+'FORMATO COSTEO C6'!O86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6">
        <f>H442+I442+J442+K442+L442+M442+N442+O442+P442+Q442+R442+S442</f>
        <v>0</v>
      </c>
      <c r="U442" s="452">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0</v>
      </c>
      <c r="F443" s="328">
        <f>+'FORMATO COSTEO C6'!G90</f>
        <v>0</v>
      </c>
      <c r="G443" s="329">
        <f>+'FORMATO COSTEO C6'!O90</f>
        <v>0</v>
      </c>
      <c r="H443" s="330"/>
      <c r="I443" s="328">
        <v>0</v>
      </c>
      <c r="J443" s="328"/>
      <c r="K443" s="328"/>
      <c r="L443" s="328"/>
      <c r="M443" s="328"/>
      <c r="N443" s="328"/>
      <c r="O443" s="328"/>
      <c r="P443" s="328"/>
      <c r="Q443" s="328"/>
      <c r="R443" s="328"/>
      <c r="S443" s="328"/>
      <c r="T443" s="329">
        <f>H443+I443+J443+K443+L443+M443+N443+O443+P443+Q443+R443+S443</f>
        <v>0</v>
      </c>
      <c r="U443" s="330"/>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0</v>
      </c>
      <c r="F444" s="328">
        <f>+'FORMATO COSTEO C6'!G94</f>
        <v>0</v>
      </c>
      <c r="G444" s="329">
        <f>+'FORMATO COSTEO C6'!O94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29">
        <f>H444+I444+J444+K444+L444+M444+N444+O444+P444+Q444+R444+S444</f>
        <v>0</v>
      </c>
      <c r="U444" s="330">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0</v>
      </c>
      <c r="F445" s="328">
        <f>+'FORMATO COSTEO C6'!G98</f>
        <v>0</v>
      </c>
      <c r="G445" s="329">
        <f>+'FORMATO COSTEO C6'!O98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29">
        <f>H445+I445+J445+K445+L445+M445+N445+O445+P445+Q445+R445+S445</f>
        <v>0</v>
      </c>
      <c r="U445" s="330">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19">
        <f>T442+T443+T444+T445</f>
        <v>0</v>
      </c>
      <c r="U446" s="458">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23">
        <f>T446+T440</f>
        <v>0</v>
      </c>
      <c r="U447" s="461">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AU10:AU11"/>
    <mergeCell ref="B440:E440"/>
    <mergeCell ref="B8:C8"/>
    <mergeCell ref="D8:F8"/>
    <mergeCell ref="B10:C11"/>
    <mergeCell ref="D10:D11"/>
    <mergeCell ref="E10:E11"/>
    <mergeCell ref="F10:F11"/>
    <mergeCell ref="G10:G11"/>
    <mergeCell ref="G8:J8"/>
    <mergeCell ref="K8:M8"/>
    <mergeCell ref="B446:E446"/>
    <mergeCell ref="B447:E447"/>
    <mergeCell ref="AH10:AT10"/>
    <mergeCell ref="H10:T10"/>
    <mergeCell ref="U10:AG10"/>
  </mergeCells>
  <conditionalFormatting sqref="AV12:AV447">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X537"/>
  <sheetViews>
    <sheetView showGridLines="0" topLeftCell="AE31" zoomScale="90" zoomScaleNormal="90" zoomScaleSheetLayoutView="100" workbookViewId="0">
      <selection activeCell="I411" sqref="I41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69"/>
      <c r="U2" s="265"/>
      <c r="V2" s="265"/>
      <c r="W2" s="265"/>
      <c r="X2" s="265"/>
      <c r="Y2" s="265"/>
      <c r="Z2" s="265"/>
      <c r="AA2" s="265"/>
      <c r="AB2" s="265"/>
      <c r="AC2" s="265"/>
      <c r="AD2" s="265"/>
      <c r="AE2" s="265"/>
      <c r="AF2" s="265"/>
      <c r="AG2" s="269"/>
      <c r="AH2" s="265"/>
      <c r="AI2" s="265"/>
      <c r="AJ2" s="265"/>
      <c r="AK2" s="265"/>
      <c r="AL2" s="265"/>
      <c r="AM2" s="265"/>
      <c r="AN2" s="265"/>
      <c r="AO2" s="265"/>
      <c r="AP2" s="265"/>
      <c r="AQ2" s="265"/>
      <c r="AR2" s="265"/>
      <c r="AS2" s="265"/>
      <c r="AT2" s="265"/>
      <c r="AU2" s="265"/>
    </row>
    <row r="3" spans="2:49" ht="10.5" customHeight="1" x14ac:dyDescent="0.2">
      <c r="B3" s="266"/>
      <c r="C3" s="266"/>
      <c r="D3" s="266"/>
      <c r="E3" s="266"/>
      <c r="F3" s="266"/>
      <c r="G3" s="266"/>
      <c r="H3" s="266"/>
      <c r="I3" s="266"/>
      <c r="J3" s="266"/>
      <c r="K3" s="266"/>
      <c r="L3" s="266"/>
      <c r="M3" s="266"/>
      <c r="N3" s="266"/>
      <c r="O3" s="266"/>
      <c r="P3" s="266"/>
      <c r="Q3" s="266"/>
      <c r="R3" s="266"/>
      <c r="S3" s="266"/>
      <c r="T3" s="270"/>
      <c r="U3" s="266"/>
      <c r="V3" s="266"/>
      <c r="W3" s="266"/>
      <c r="X3" s="266"/>
      <c r="Y3" s="266"/>
      <c r="Z3" s="266"/>
      <c r="AA3" s="266"/>
      <c r="AB3" s="266"/>
      <c r="AC3" s="266"/>
      <c r="AD3" s="266"/>
      <c r="AE3" s="266"/>
      <c r="AF3" s="266"/>
      <c r="AG3" s="270"/>
      <c r="AH3" s="266"/>
      <c r="AI3" s="266"/>
      <c r="AJ3" s="266"/>
      <c r="AK3" s="266"/>
      <c r="AL3" s="266"/>
      <c r="AM3" s="266"/>
      <c r="AN3" s="266"/>
      <c r="AO3" s="266"/>
      <c r="AP3" s="266"/>
      <c r="AQ3" s="266"/>
      <c r="AR3" s="266"/>
      <c r="AS3" s="266"/>
      <c r="AT3" s="266"/>
      <c r="AU3" s="266"/>
    </row>
    <row r="4" spans="2:49" ht="30" customHeight="1" x14ac:dyDescent="0.2">
      <c r="B4" s="2258" t="s">
        <v>785</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50"/>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36" t="s">
        <v>391</v>
      </c>
      <c r="H8" s="2241"/>
      <c r="I8" s="2241"/>
      <c r="J8" s="2237"/>
      <c r="K8" s="2276">
        <f>+'INFORMACION GENERAL PROYECTO'!H24</f>
        <v>28.931506849315067</v>
      </c>
      <c r="L8" s="2277"/>
      <c r="M8" s="227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2271" t="s">
        <v>56</v>
      </c>
      <c r="C9" s="2272"/>
      <c r="D9" s="2272"/>
      <c r="E9" s="2272"/>
      <c r="F9" s="2272"/>
      <c r="G9" s="2272"/>
      <c r="H9" s="2272"/>
      <c r="I9" s="2272"/>
      <c r="J9" s="2272"/>
      <c r="K9" s="2272"/>
      <c r="L9" s="2272"/>
      <c r="M9" s="2272"/>
      <c r="N9" s="2272"/>
      <c r="O9" s="2272"/>
      <c r="P9" s="2272"/>
      <c r="Q9" s="2272"/>
      <c r="R9" s="2272"/>
      <c r="S9" s="2272"/>
      <c r="T9" s="2272"/>
      <c r="U9" s="2272"/>
      <c r="V9" s="2272"/>
      <c r="W9" s="2272"/>
      <c r="X9" s="2272"/>
      <c r="Y9" s="2272"/>
      <c r="Z9" s="2272"/>
      <c r="AA9" s="2272"/>
      <c r="AB9" s="2272"/>
      <c r="AC9" s="2272"/>
      <c r="AD9" s="2272"/>
      <c r="AE9" s="2272"/>
      <c r="AF9" s="2272"/>
      <c r="AG9" s="2272"/>
      <c r="AH9" s="2272"/>
      <c r="AI9" s="2272"/>
      <c r="AJ9" s="2272"/>
      <c r="AK9" s="2272"/>
      <c r="AL9" s="2272"/>
      <c r="AM9" s="2272"/>
      <c r="AN9" s="2272"/>
      <c r="AO9" s="2272"/>
      <c r="AP9" s="2272"/>
      <c r="AQ9" s="2272"/>
      <c r="AR9" s="2272"/>
      <c r="AS9" s="2272"/>
      <c r="AT9" s="2272"/>
      <c r="AU9" s="2273"/>
      <c r="AV9" s="429"/>
    </row>
    <row r="10" spans="2:49" s="305" customFormat="1" ht="15" customHeight="1" x14ac:dyDescent="0.15">
      <c r="B10" s="2222" t="s">
        <v>290</v>
      </c>
      <c r="C10" s="2246"/>
      <c r="D10" s="2155" t="s">
        <v>406</v>
      </c>
      <c r="E10" s="2155" t="s">
        <v>407</v>
      </c>
      <c r="F10" s="2155" t="s">
        <v>294</v>
      </c>
      <c r="G10" s="2223" t="str">
        <f>+'INFORMACION GENERAL PROYECTO'!B15</f>
        <v>[INSTITUCIÓN APORTANTE 3]</v>
      </c>
      <c r="H10" s="2279" t="s">
        <v>53</v>
      </c>
      <c r="I10" s="2280"/>
      <c r="J10" s="2280"/>
      <c r="K10" s="2280"/>
      <c r="L10" s="2280"/>
      <c r="M10" s="2280"/>
      <c r="N10" s="2280"/>
      <c r="O10" s="2280"/>
      <c r="P10" s="2280"/>
      <c r="Q10" s="2280"/>
      <c r="R10" s="2280"/>
      <c r="S10" s="2280"/>
      <c r="T10" s="2281"/>
      <c r="U10" s="2279" t="s">
        <v>54</v>
      </c>
      <c r="V10" s="2280"/>
      <c r="W10" s="2280"/>
      <c r="X10" s="2280"/>
      <c r="Y10" s="2280"/>
      <c r="Z10" s="2280"/>
      <c r="AA10" s="2280"/>
      <c r="AB10" s="2280"/>
      <c r="AC10" s="2280"/>
      <c r="AD10" s="2280"/>
      <c r="AE10" s="2280"/>
      <c r="AF10" s="2280"/>
      <c r="AG10" s="2281"/>
      <c r="AH10" s="2282" t="s">
        <v>55</v>
      </c>
      <c r="AI10" s="2280"/>
      <c r="AJ10" s="2280"/>
      <c r="AK10" s="2280"/>
      <c r="AL10" s="2280"/>
      <c r="AM10" s="2280"/>
      <c r="AN10" s="2280"/>
      <c r="AO10" s="2280"/>
      <c r="AP10" s="2280"/>
      <c r="AQ10" s="2280"/>
      <c r="AR10" s="2280"/>
      <c r="AS10" s="2280"/>
      <c r="AT10" s="448"/>
      <c r="AU10" s="2285" t="s">
        <v>46</v>
      </c>
    </row>
    <row r="11" spans="2:49" s="305" customFormat="1" ht="15" customHeight="1" x14ac:dyDescent="0.15">
      <c r="B11" s="2224"/>
      <c r="C11" s="2247"/>
      <c r="D11" s="2156"/>
      <c r="E11" s="2156"/>
      <c r="F11" s="2156"/>
      <c r="G11" s="2225" t="str">
        <f>+'INFORMACION GENERAL PROYECTO'!B11</f>
        <v>APORTE FONDOEMPLEO</v>
      </c>
      <c r="H11" s="306">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6">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08" t="s">
        <v>769</v>
      </c>
      <c r="AH11" s="309">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86"/>
    </row>
    <row r="12" spans="2:49" s="323" customFormat="1" ht="27" customHeight="1" x14ac:dyDescent="0.25">
      <c r="B12" s="311">
        <f>'FORMATO COSTEO C1'!$C$13</f>
        <v>1</v>
      </c>
      <c r="C12" s="312">
        <f>'FORMATO COSTEO C1'!D$13</f>
        <v>0</v>
      </c>
      <c r="D12" s="313"/>
      <c r="E12" s="314"/>
      <c r="F12" s="315">
        <f>+F13+F44+F75</f>
        <v>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7">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8">
        <f>+AG13+AG44+AG75</f>
        <v>0</v>
      </c>
      <c r="AH12" s="319">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62">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327"/>
      <c r="F13" s="328">
        <f>+F14+F20+F26+F32+F38</f>
        <v>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0">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31">
        <f>+AG14+AG20+AG26+AG32+AG38</f>
        <v>0</v>
      </c>
      <c r="AH13" s="332">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337" t="str">
        <f>+'FORMATO COSTEO C1'!$D$15</f>
        <v>Unidad medida</v>
      </c>
      <c r="E14" s="338">
        <f>+'FORMATO COSTEO C1'!$E$15</f>
        <v>0</v>
      </c>
      <c r="F14" s="339">
        <f>SUM(F15:F19)</f>
        <v>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1">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2">
        <f>SUM(AG15:AG19)</f>
        <v>0</v>
      </c>
      <c r="AH14" s="343">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348"/>
      <c r="F15" s="349">
        <f>+'FORMATO COSTEO C1'!G17</f>
        <v>0</v>
      </c>
      <c r="G15" s="350">
        <f>+'FORMATO COSTEO C1'!R17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4">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2">
        <f>U15+V15+W15+X15+Y15+Z15+AA15+AB15+AC15+AD15+AE15+AF15</f>
        <v>0</v>
      </c>
      <c r="AH15" s="353">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348"/>
      <c r="F16" s="349">
        <f>+'FORMATO COSTEO C1'!G23</f>
        <v>0</v>
      </c>
      <c r="G16" s="350">
        <f>+'FORMATO COSTEO C1'!R23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4">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2">
        <f>U16+V16+W16+X16+Y16+Z16+AA16+AB16+AC16+AD16+AE16+AF16</f>
        <v>0</v>
      </c>
      <c r="AH16" s="353">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C1'!R29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4">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2">
        <f>U17+V17+W17+X17+Y17+Z17+AA17+AB17+AC17+AD17+AE17+AF17</f>
        <v>0</v>
      </c>
      <c r="AH17" s="353">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C1'!R35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4">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2">
        <f>U18+V18+W18+X18+Y18+Z18+AA18+AB18+AC18+AD18+AE18+AF18</f>
        <v>0</v>
      </c>
      <c r="AH18" s="353">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C1'!R41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4">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2">
        <f>U19+V19+W19+X19+Y19+Z19+AA19+AB19+AC19+AD19+AE19+AF19</f>
        <v>0</v>
      </c>
      <c r="AH19" s="353">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37" t="str">
        <f>+'FORMATO COSTEO C1'!D$47</f>
        <v>Unidad medida</v>
      </c>
      <c r="E20" s="338">
        <f>+'FORMATO COSTEO C1'!E$47</f>
        <v>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1">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2">
        <f t="shared" si="7"/>
        <v>0</v>
      </c>
      <c r="AH20" s="343">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449"/>
      <c r="E21" s="358"/>
      <c r="F21" s="349">
        <f>+'FORMATO COSTEO C1'!G49</f>
        <v>0</v>
      </c>
      <c r="G21" s="350">
        <f>+'FORMATO COSTEO C1'!R49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4">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2">
        <f>U21+V21+W21+X21+Y21+Z21+AA21+AB21+AC21+AD21+AE21+AF21</f>
        <v>0</v>
      </c>
      <c r="AH21" s="353">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449"/>
      <c r="E22" s="358"/>
      <c r="F22" s="349">
        <f>+'FORMATO COSTEO C1'!G55</f>
        <v>0</v>
      </c>
      <c r="G22" s="350">
        <f>+'FORMATO COSTEO C1'!R55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4">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2">
        <f>U22+V22+W22+X22+Y22+Z22+AA22+AB22+AC22+AD22+AE22+AF22</f>
        <v>0</v>
      </c>
      <c r="AH22" s="353">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449"/>
      <c r="E23" s="358"/>
      <c r="F23" s="349">
        <f>+'FORMATO COSTEO C1'!G61</f>
        <v>0</v>
      </c>
      <c r="G23" s="350">
        <f>+'FORMATO COSTEO C1'!R61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4">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2">
        <f>U23+V23+W23+X23+Y23+Z23+AA23+AB23+AC23+AD23+AE23+AF23</f>
        <v>0</v>
      </c>
      <c r="AH23" s="353">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449"/>
      <c r="E24" s="358"/>
      <c r="F24" s="349">
        <f>+'FORMATO COSTEO C1'!G67</f>
        <v>0</v>
      </c>
      <c r="G24" s="350">
        <f>+'FORMATO COSTEO C1'!R67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4">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2">
        <f>U24+V24+W24+X24+Y24+Z24+AA24+AB24+AC24+AD24+AE24+AF24</f>
        <v>0</v>
      </c>
      <c r="AH24" s="353">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449"/>
      <c r="E25" s="358"/>
      <c r="F25" s="349">
        <f>+'FORMATO COSTEO C1'!G73</f>
        <v>0</v>
      </c>
      <c r="G25" s="350">
        <f>+'FORMATO COSTEO C1'!R73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4">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2">
        <f>U25+V25+W25+X25+Y25+Z25+AA25+AB25+AC25+AD25+AE25+AF25</f>
        <v>0</v>
      </c>
      <c r="AH25" s="353">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337" t="str">
        <f>+'FORMATO COSTEO C1'!D$79</f>
        <v>Unidad medida</v>
      </c>
      <c r="E26" s="338">
        <f>+'FORMATO COSTEO C1'!E$79</f>
        <v>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1">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2">
        <f t="shared" si="9"/>
        <v>0</v>
      </c>
      <c r="AH26" s="343">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449"/>
      <c r="E27" s="358"/>
      <c r="F27" s="349">
        <f>+'FORMATO COSTEO C1'!G81</f>
        <v>0</v>
      </c>
      <c r="G27" s="350">
        <f>+'FORMATO COSTEO C1'!R81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4">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2">
        <f>U27+V27+W27+X27+Y27+Z27+AA27+AB27+AC27+AD27+AE27+AF27</f>
        <v>0</v>
      </c>
      <c r="AH27" s="353">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449"/>
      <c r="E28" s="358"/>
      <c r="F28" s="349">
        <f>+'FORMATO COSTEO C1'!G87</f>
        <v>0</v>
      </c>
      <c r="G28" s="350">
        <f>+'FORMATO COSTEO C1'!R87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4">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2">
        <f>U28+V28+W28+X28+Y28+Z28+AA28+AB28+AC28+AD28+AE28+AF28</f>
        <v>0</v>
      </c>
      <c r="AH28" s="353">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449"/>
      <c r="E29" s="358"/>
      <c r="F29" s="349">
        <f>+'FORMATO COSTEO C1'!G93</f>
        <v>0</v>
      </c>
      <c r="G29" s="350">
        <f>+'FORMATO COSTEO C1'!R93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4">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2">
        <f>U29+V29+W29+X29+Y29+Z29+AA29+AB29+AC29+AD29+AE29+AF29</f>
        <v>0</v>
      </c>
      <c r="AH29" s="353">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449"/>
      <c r="E30" s="358"/>
      <c r="F30" s="349">
        <f>+'FORMATO COSTEO C1'!G99</f>
        <v>0</v>
      </c>
      <c r="G30" s="350">
        <f>+'FORMATO COSTEO C1'!R99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4">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2">
        <f>U30+V30+W30+X30+Y30+Z30+AA30+AB30+AC30+AD30+AE30+AF30</f>
        <v>0</v>
      </c>
      <c r="AH30" s="353">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449"/>
      <c r="E31" s="358"/>
      <c r="F31" s="349">
        <f>+'FORMATO COSTEO C1'!G105</f>
        <v>0</v>
      </c>
      <c r="G31" s="350">
        <f>+'FORMATO COSTEO C1'!R105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4">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2">
        <f>U31+V31+W31+X31+Y31+Z31+AA31+AB31+AC31+AD31+AE31+AF31</f>
        <v>0</v>
      </c>
      <c r="AH31" s="353">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337" t="str">
        <f>+'FORMATO COSTEO C1'!D$111</f>
        <v>Unidad medida</v>
      </c>
      <c r="E32" s="338">
        <f>+'FORMATO COSTEO C1'!E$111</f>
        <v>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1">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2">
        <f t="shared" si="11"/>
        <v>0</v>
      </c>
      <c r="AH32" s="343">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449"/>
      <c r="E33" s="358"/>
      <c r="F33" s="349">
        <f>+'FORMATO COSTEO C1'!G113</f>
        <v>0</v>
      </c>
      <c r="G33" s="350">
        <f>+'FORMATO COSTEO C1'!R113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4">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2">
        <f>U33+V33+W33+X33+Y33+Z33+AA33+AB33+AC33+AD33+AE33+AF33</f>
        <v>0</v>
      </c>
      <c r="AH33" s="353">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449"/>
      <c r="E34" s="358"/>
      <c r="F34" s="349">
        <f>+'FORMATO COSTEO C1'!G119</f>
        <v>0</v>
      </c>
      <c r="G34" s="350">
        <f>+'FORMATO COSTEO C1'!R119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4">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2">
        <f>U34+V34+W34+X34+Y34+Z34+AA34+AB34+AC34+AD34+AE34+AF34</f>
        <v>0</v>
      </c>
      <c r="AH34" s="353">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449"/>
      <c r="E35" s="358"/>
      <c r="F35" s="349">
        <f>+'FORMATO COSTEO C1'!G125</f>
        <v>0</v>
      </c>
      <c r="G35" s="350">
        <f>+'FORMATO COSTEO C1'!R125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4">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2">
        <f>U35+V35+W35+X35+Y35+Z35+AA35+AB35+AC35+AD35+AE35+AF35</f>
        <v>0</v>
      </c>
      <c r="AH35" s="353">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449"/>
      <c r="E36" s="358"/>
      <c r="F36" s="349">
        <f>+'FORMATO COSTEO C1'!G131</f>
        <v>0</v>
      </c>
      <c r="G36" s="350">
        <f>+'FORMATO COSTEO C1'!R131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4">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2">
        <f>U36+V36+W36+X36+Y36+Z36+AA36+AB36+AC36+AD36+AE36+AF36</f>
        <v>0</v>
      </c>
      <c r="AH36" s="353">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449"/>
      <c r="E37" s="358"/>
      <c r="F37" s="349">
        <f>+'FORMATO COSTEO C1'!G137</f>
        <v>0</v>
      </c>
      <c r="G37" s="350">
        <f>+'FORMATO COSTEO C1'!R137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4">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2">
        <f>U37+V37+W37+X37+Y37+Z37+AA37+AB37+AC37+AD37+AE37+AF37</f>
        <v>0</v>
      </c>
      <c r="AH37" s="353">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1">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2">
        <f t="shared" si="13"/>
        <v>0</v>
      </c>
      <c r="AH38" s="343">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449"/>
      <c r="E39" s="358"/>
      <c r="F39" s="349">
        <f>+'FORMATO COSTEO C1'!G145</f>
        <v>0</v>
      </c>
      <c r="G39" s="350">
        <f>+'FORMATO COSTEO C1'!R145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4">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2">
        <f>U39+V39+W39+X39+Y39+Z39+AA39+AB39+AC39+AD39+AE39+AF39</f>
        <v>0</v>
      </c>
      <c r="AH39" s="353">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449"/>
      <c r="E40" s="358"/>
      <c r="F40" s="349">
        <f>+'FORMATO COSTEO C1'!G151</f>
        <v>0</v>
      </c>
      <c r="G40" s="350">
        <f>+'FORMATO COSTEO C1'!R151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4">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2">
        <f>U40+V40+W40+X40+Y40+Z40+AA40+AB40+AC40+AD40+AE40+AF40</f>
        <v>0</v>
      </c>
      <c r="AH40" s="353">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449"/>
      <c r="E41" s="358"/>
      <c r="F41" s="349">
        <f>+'FORMATO COSTEO C1'!G157</f>
        <v>0</v>
      </c>
      <c r="G41" s="350">
        <f>+'FORMATO COSTEO C1'!R157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4">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2">
        <f>U41+V41+W41+X41+Y41+Z41+AA41+AB41+AC41+AD41+AE41+AF41</f>
        <v>0</v>
      </c>
      <c r="AH41" s="353">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449"/>
      <c r="E42" s="358"/>
      <c r="F42" s="349">
        <f>+'FORMATO COSTEO C1'!G163</f>
        <v>0</v>
      </c>
      <c r="G42" s="350">
        <f>+'FORMATO COSTEO C1'!R163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4">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2">
        <f>U42+V42+W42+X42+Y42+Z42+AA42+AB42+AC42+AD42+AE42+AF42</f>
        <v>0</v>
      </c>
      <c r="AH42" s="353">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449"/>
      <c r="E43" s="358"/>
      <c r="F43" s="349">
        <f>+'FORMATO COSTEO C1'!G169</f>
        <v>0</v>
      </c>
      <c r="G43" s="350">
        <f>+'FORMATO COSTEO C1'!R169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4">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2">
        <f>U43+V43+W43+X43+Y43+Z43+AA43+AB43+AC43+AD43+AE43+AF43</f>
        <v>0</v>
      </c>
      <c r="AH43" s="353">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0">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31">
        <f>+AG45+AG51+AG57+AG63+AG69</f>
        <v>0</v>
      </c>
      <c r="AH44" s="332">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1">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2">
        <f>SUM(AG46:AG50)</f>
        <v>0</v>
      </c>
      <c r="AH45" s="343">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C1'!R179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4">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2">
        <f>U46+V46+W46+X46+Y46+Z46+AA46+AB46+AC46+AD46+AE46+AF46</f>
        <v>0</v>
      </c>
      <c r="AH46" s="353">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C1'!R185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4">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2">
        <f>U47+V47+W47+X47+Y47+Z47+AA47+AB47+AC47+AD47+AE47+AF47</f>
        <v>0</v>
      </c>
      <c r="AH47" s="353">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C1'!R191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4">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2">
        <f>U48+V48+W48+X48+Y48+Z48+AA48+AB48+AC48+AD48+AE48+AF48</f>
        <v>0</v>
      </c>
      <c r="AH48" s="353">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C1'!R197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4">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2">
        <f>U49+V49+W49+X49+Y49+Z49+AA49+AB49+AC49+AD49+AE49+AF49</f>
        <v>0</v>
      </c>
      <c r="AH49" s="353">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C1'!R203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4">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2">
        <f>U50+V50+W50+X50+Y50+Z50+AA50+AB50+AC50+AD50+AE50+AF50</f>
        <v>0</v>
      </c>
      <c r="AH50" s="353">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1">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2">
        <f t="shared" si="17"/>
        <v>0</v>
      </c>
      <c r="AH51" s="343">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449"/>
      <c r="E52" s="358"/>
      <c r="F52" s="349">
        <f>+'FORMATO COSTEO C1'!G211</f>
        <v>0</v>
      </c>
      <c r="G52" s="350">
        <f>+'FORMATO COSTEO C1'!R211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4">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2">
        <f>U52+V52+W52+X52+Y52+Z52+AA52+AB52+AC52+AD52+AE52+AF52</f>
        <v>0</v>
      </c>
      <c r="AH52" s="353">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449"/>
      <c r="E53" s="358"/>
      <c r="F53" s="349">
        <f>+'FORMATO COSTEO C1'!G217</f>
        <v>0</v>
      </c>
      <c r="G53" s="350">
        <f>+'FORMATO COSTEO C1'!R217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4">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2">
        <f>U53+V53+W53+X53+Y53+Z53+AA53+AB53+AC53+AD53+AE53+AF53</f>
        <v>0</v>
      </c>
      <c r="AH53" s="353">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449"/>
      <c r="E54" s="358"/>
      <c r="F54" s="349">
        <f>+'FORMATO COSTEO C1'!G223</f>
        <v>0</v>
      </c>
      <c r="G54" s="350">
        <f>+'FORMATO COSTEO C1'!R223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4">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2">
        <f>U54+V54+W54+X54+Y54+Z54+AA54+AB54+AC54+AD54+AE54+AF54</f>
        <v>0</v>
      </c>
      <c r="AH54" s="353">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449"/>
      <c r="E55" s="358"/>
      <c r="F55" s="349">
        <f>+'FORMATO COSTEO C1'!G229</f>
        <v>0</v>
      </c>
      <c r="G55" s="350">
        <f>+'FORMATO COSTEO C1'!R229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4">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2">
        <f>U55+V55+W55+X55+Y55+Z55+AA55+AB55+AC55+AD55+AE55+AF55</f>
        <v>0</v>
      </c>
      <c r="AH55" s="353">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449"/>
      <c r="E56" s="358"/>
      <c r="F56" s="349">
        <f>+'FORMATO COSTEO C1'!G235</f>
        <v>0</v>
      </c>
      <c r="G56" s="350">
        <f>+'FORMATO COSTEO C1'!R235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4">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2">
        <f>U56+V56+W56+X56+Y56+Z56+AA56+AB56+AC56+AD56+AE56+AF56</f>
        <v>0</v>
      </c>
      <c r="AH56" s="353">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1">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2">
        <f t="shared" si="18"/>
        <v>0</v>
      </c>
      <c r="AH57" s="343">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449"/>
      <c r="E58" s="358"/>
      <c r="F58" s="349">
        <f>+'FORMATO COSTEO C1'!G243</f>
        <v>0</v>
      </c>
      <c r="G58" s="350">
        <f>+'FORMATO COSTEO C1'!R243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4">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2">
        <f>U58+V58+W58+X58+Y58+Z58+AA58+AB58+AC58+AD58+AE58+AF58</f>
        <v>0</v>
      </c>
      <c r="AH58" s="353">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449"/>
      <c r="E59" s="358"/>
      <c r="F59" s="349">
        <f>+'FORMATO COSTEO C1'!G249</f>
        <v>0</v>
      </c>
      <c r="G59" s="350">
        <f>+'FORMATO COSTEO C1'!R249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4">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2">
        <f>U59+V59+W59+X59+Y59+Z59+AA59+AB59+AC59+AD59+AE59+AF59</f>
        <v>0</v>
      </c>
      <c r="AH59" s="353">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449"/>
      <c r="E60" s="358"/>
      <c r="F60" s="349">
        <f>+'FORMATO COSTEO C1'!G255</f>
        <v>0</v>
      </c>
      <c r="G60" s="350">
        <f>+'FORMATO COSTEO C1'!R255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4">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2">
        <f>U60+V60+W60+X60+Y60+Z60+AA60+AB60+AC60+AD60+AE60+AF60</f>
        <v>0</v>
      </c>
      <c r="AH60" s="353">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449"/>
      <c r="E61" s="358"/>
      <c r="F61" s="349">
        <f>+'FORMATO COSTEO C1'!G261</f>
        <v>0</v>
      </c>
      <c r="G61" s="350">
        <f>+'FORMATO COSTEO C1'!R261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4">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2">
        <f>U61+V61+W61+X61+Y61+Z61+AA61+AB61+AC61+AD61+AE61+AF61</f>
        <v>0</v>
      </c>
      <c r="AH61" s="353">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449"/>
      <c r="E62" s="358"/>
      <c r="F62" s="349">
        <f>+'FORMATO COSTEO C1'!G267</f>
        <v>0</v>
      </c>
      <c r="G62" s="350">
        <f>+'FORMATO COSTEO C1'!R267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4">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2">
        <f>U62+V62+W62+X62+Y62+Z62+AA62+AB62+AC62+AD62+AE62+AF62</f>
        <v>0</v>
      </c>
      <c r="AH62" s="353">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1">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2">
        <f t="shared" si="19"/>
        <v>0</v>
      </c>
      <c r="AH63" s="343">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449"/>
      <c r="E64" s="358"/>
      <c r="F64" s="349">
        <f>+'FORMATO COSTEO C1'!G275</f>
        <v>0</v>
      </c>
      <c r="G64" s="350">
        <f>+'FORMATO COSTEO C1'!R275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4">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2">
        <f>U64+V64+W64+X64+Y64+Z64+AA64+AB64+AC64+AD64+AE64+AF64</f>
        <v>0</v>
      </c>
      <c r="AH64" s="353">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449"/>
      <c r="E65" s="358"/>
      <c r="F65" s="349">
        <f>+'FORMATO COSTEO C1'!G281</f>
        <v>0</v>
      </c>
      <c r="G65" s="350">
        <f>+'FORMATO COSTEO C1'!R281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4">
        <f>IF( $F65=0,0,((($F65/$E$63)*'CRONOGRAMA ACTIVIDADES'!R$2930)*($G65/$F65)))</f>
        <v>0</v>
      </c>
      <c r="V65" s="349">
        <f>IF( $F65=0,0,((($F65/$E$63)*'CRONOGRAMA ACTIVIDADES'!S$2930)*($G65/$F65)))</f>
        <v>0</v>
      </c>
      <c r="W65" s="349">
        <f>IF( $F65=0,0,((($F65/$E$63)*'CRONOGRAMA ACTIVIDADES'!T$2930)*($G65/$F65)))</f>
        <v>0</v>
      </c>
      <c r="X65" s="349">
        <f>IF( $F65=0,0,((($F65/$E$63)*'CRONOGRAMA ACTIVIDADES'!U$2930)*($G65/$F65)))</f>
        <v>0</v>
      </c>
      <c r="Y65" s="349">
        <f>IF( $F65=0,0,((($F65/$E$63)*'CRONOGRAMA ACTIVIDADES'!V$2930)*($G65/$F65)))</f>
        <v>0</v>
      </c>
      <c r="Z65" s="349">
        <f>IF( $F65=0,0,((($F65/$E$63)*'CRONOGRAMA ACTIVIDADES'!W$2930)*($G65/$F65)))</f>
        <v>0</v>
      </c>
      <c r="AA65" s="349">
        <f>IF( $F65=0,0,((($F65/$E$63)*'CRONOGRAMA ACTIVIDADES'!X$2930)*($G65/$F65)))</f>
        <v>0</v>
      </c>
      <c r="AB65" s="349">
        <f>IF( $F65=0,0,((($F65/$E$63)*'CRONOGRAMA ACTIVIDADES'!Y$2930)*($G65/$F65)))</f>
        <v>0</v>
      </c>
      <c r="AC65" s="349">
        <f>IF( $F65=0,0,((($F65/$E$63)*'CRONOGRAMA ACTIVIDADES'!Z$2930)*($G65/$F65)))</f>
        <v>0</v>
      </c>
      <c r="AD65" s="349">
        <f>IF( $F65=0,0,((($F65/$E$63)*'CRONOGRAMA ACTIVIDADES'!AA$2930)*($G65/$F65)))</f>
        <v>0</v>
      </c>
      <c r="AE65" s="349">
        <f>IF( $F65=0,0,((($F65/$E$63)*'CRONOGRAMA ACTIVIDADES'!AB$2930)*($G65/$F65)))</f>
        <v>0</v>
      </c>
      <c r="AF65" s="349">
        <f>IF( $F65=0,0,((($F65/$E$63)*'CRONOGRAMA ACTIVIDADES'!AC$2930)*($G65/$F65)))</f>
        <v>0</v>
      </c>
      <c r="AG65" s="352">
        <f>U65+V65+W65+X65+Y65+Z65+AA65+AB65+AC65+AD65+AE65+AF65</f>
        <v>0</v>
      </c>
      <c r="AH65" s="353">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449"/>
      <c r="E66" s="358"/>
      <c r="F66" s="349">
        <f>+'FORMATO COSTEO C1'!G287</f>
        <v>0</v>
      </c>
      <c r="G66" s="350">
        <f>+'FORMATO COSTEO C1'!R287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4">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2">
        <f>U66+V66+W66+X66+Y66+Z66+AA66+AB66+AC66+AD66+AE66+AF66</f>
        <v>0</v>
      </c>
      <c r="AH66" s="353">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449"/>
      <c r="E67" s="358"/>
      <c r="F67" s="349">
        <f>+'FORMATO COSTEO C1'!G293</f>
        <v>0</v>
      </c>
      <c r="G67" s="350">
        <f>+'FORMATO COSTEO C1'!R293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4">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2">
        <f>U67+V67+W67+X67+Y67+Z67+AA67+AB67+AC67+AD67+AE67+AF67</f>
        <v>0</v>
      </c>
      <c r="AH67" s="353">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449"/>
      <c r="E68" s="358"/>
      <c r="F68" s="349">
        <f>+'FORMATO COSTEO C1'!G299</f>
        <v>0</v>
      </c>
      <c r="G68" s="350">
        <f>+'FORMATO COSTEO C1'!R299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4">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2">
        <f>U68+V68+W68+X68+Y68+Z68+AA68+AB68+AC68+AD68+AE68+AF68</f>
        <v>0</v>
      </c>
      <c r="AH68" s="353">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1">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2">
        <f t="shared" si="20"/>
        <v>0</v>
      </c>
      <c r="AH69" s="343">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449"/>
      <c r="E70" s="358"/>
      <c r="F70" s="349">
        <f>+'FORMATO COSTEO C1'!G307</f>
        <v>0</v>
      </c>
      <c r="G70" s="350">
        <f>+'FORMATO COSTEO C1'!R307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4">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2">
        <f>U70+V70+W70+X70+Y70+Z70+AA70+AB70+AC70+AD70+AE70+AF70</f>
        <v>0</v>
      </c>
      <c r="AH70" s="353">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449"/>
      <c r="E71" s="358"/>
      <c r="F71" s="349">
        <f>+'FORMATO COSTEO C1'!G313</f>
        <v>0</v>
      </c>
      <c r="G71" s="350">
        <f>+'FORMATO COSTEO C1'!R313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4">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2">
        <f>U71+V71+W71+X71+Y71+Z71+AA71+AB71+AC71+AD71+AE71+AF71</f>
        <v>0</v>
      </c>
      <c r="AH71" s="353">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449"/>
      <c r="E72" s="358"/>
      <c r="F72" s="349">
        <f>+'FORMATO COSTEO C1'!G319</f>
        <v>0</v>
      </c>
      <c r="G72" s="350">
        <f>+'FORMATO COSTEO C1'!R319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4">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2">
        <f>U72+V72+W72+X72+Y72+Z72+AA72+AB72+AC72+AD72+AE72+AF72</f>
        <v>0</v>
      </c>
      <c r="AH72" s="353">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449"/>
      <c r="E73" s="358"/>
      <c r="F73" s="349">
        <f>+'FORMATO COSTEO C1'!G325</f>
        <v>0</v>
      </c>
      <c r="G73" s="350">
        <f>+'FORMATO COSTEO C1'!R325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4">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2">
        <f>U73+V73+W73+X73+Y73+Z73+AA73+AB73+AC73+AD73+AE73+AF73</f>
        <v>0</v>
      </c>
      <c r="AH73" s="353">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449"/>
      <c r="E74" s="358"/>
      <c r="F74" s="349">
        <f>+'FORMATO COSTEO C1'!G331</f>
        <v>0</v>
      </c>
      <c r="G74" s="350">
        <f>+'FORMATO COSTEO C1'!R331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4">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2">
        <f>U74+V74+W74+X74+Y74+Z74+AA74+AB74+AC74+AD74+AE74+AF74</f>
        <v>0</v>
      </c>
      <c r="AH74" s="353">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0">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31">
        <f>+AG76+AG82+AG88+AG94+AG100</f>
        <v>0</v>
      </c>
      <c r="AH75" s="332">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1">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2">
        <f>SUM(AG77:AG81)</f>
        <v>0</v>
      </c>
      <c r="AH76" s="343">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C1'!R341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4">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2">
        <f>U77+V77+W77+X77+Y77+Z77+AA77+AB77+AC77+AD77+AE77+AF77</f>
        <v>0</v>
      </c>
      <c r="AH77" s="353">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C1'!R347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4">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2">
        <f>U78+V78+W78+X78+Y78+Z78+AA78+AB78+AC78+AD78+AE78+AF78</f>
        <v>0</v>
      </c>
      <c r="AH78" s="353">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C1'!R353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4">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2">
        <f>U79+V79+W79+X79+Y79+Z79+AA79+AB79+AC79+AD79+AE79+AF79</f>
        <v>0</v>
      </c>
      <c r="AH79" s="353">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C1'!R359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4">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2">
        <f>U80+V80+W80+X80+Y80+Z80+AA80+AB80+AC80+AD80+AE80+AF80</f>
        <v>0</v>
      </c>
      <c r="AH80" s="353">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C1'!R365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4">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2">
        <f>U81+V81+W81+X81+Y81+Z81+AA81+AB81+AC81+AD81+AE81+AF81</f>
        <v>0</v>
      </c>
      <c r="AH81" s="353">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1">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2">
        <f t="shared" si="25"/>
        <v>0</v>
      </c>
      <c r="AH82" s="343">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449"/>
      <c r="E83" s="358"/>
      <c r="F83" s="349">
        <f>+'FORMATO COSTEO C1'!G373</f>
        <v>0</v>
      </c>
      <c r="G83" s="350">
        <f>+'FORMATO COSTEO C1'!R373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4">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2">
        <f>U83+V83+W83+X83+Y83+Z83+AA83+AB83+AC83+AD83+AE83+AF83</f>
        <v>0</v>
      </c>
      <c r="AH83" s="353">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449"/>
      <c r="E84" s="358"/>
      <c r="F84" s="349">
        <f>+'FORMATO COSTEO C1'!G379</f>
        <v>0</v>
      </c>
      <c r="G84" s="350">
        <f>+'FORMATO COSTEO C1'!R379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4">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2">
        <f>U84+V84+W84+X84+Y84+Z84+AA84+AB84+AC84+AD84+AE84+AF84</f>
        <v>0</v>
      </c>
      <c r="AH84" s="353">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449"/>
      <c r="E85" s="358"/>
      <c r="F85" s="349">
        <f>+'FORMATO COSTEO C1'!G385</f>
        <v>0</v>
      </c>
      <c r="G85" s="350">
        <f>+'FORMATO COSTEO C1'!R385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4">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2">
        <f>U85+V85+W85+X85+Y85+Z85+AA85+AB85+AC85+AD85+AE85+AF85</f>
        <v>0</v>
      </c>
      <c r="AH85" s="353">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449"/>
      <c r="E86" s="358"/>
      <c r="F86" s="349">
        <f>+'FORMATO COSTEO C1'!G391</f>
        <v>0</v>
      </c>
      <c r="G86" s="350">
        <f>+'FORMATO COSTEO C1'!R391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4">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2">
        <f>U86+V86+W86+X86+Y86+Z86+AA86+AB86+AC86+AD86+AE86+AF86</f>
        <v>0</v>
      </c>
      <c r="AH86" s="353">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449"/>
      <c r="E87" s="358"/>
      <c r="F87" s="349">
        <f>+'FORMATO COSTEO C1'!G397</f>
        <v>0</v>
      </c>
      <c r="G87" s="350">
        <f>+'FORMATO COSTEO C1'!R397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4">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2">
        <f>U87+V87+W87+X87+Y87+Z87+AA87+AB87+AC87+AD87+AE87+AF87</f>
        <v>0</v>
      </c>
      <c r="AH87" s="353">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1">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2">
        <f t="shared" si="26"/>
        <v>0</v>
      </c>
      <c r="AH88" s="343">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449"/>
      <c r="E89" s="358"/>
      <c r="F89" s="349">
        <f>+'FORMATO COSTEO C1'!G405</f>
        <v>0</v>
      </c>
      <c r="G89" s="350">
        <f>+'FORMATO COSTEO C1'!R405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4">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2">
        <f>U89+V89+W89+X89+Y89+Z89+AA89+AB89+AC89+AD89+AE89+AF89</f>
        <v>0</v>
      </c>
      <c r="AH89" s="353">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449"/>
      <c r="E90" s="358"/>
      <c r="F90" s="349">
        <f>+'FORMATO COSTEO C1'!G411</f>
        <v>0</v>
      </c>
      <c r="G90" s="350">
        <f>+'FORMATO COSTEO C1'!R411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4">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2">
        <f>U90+V90+W90+X90+Y90+Z90+AA90+AB90+AC90+AD90+AE90+AF90</f>
        <v>0</v>
      </c>
      <c r="AH90" s="353">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449"/>
      <c r="E91" s="358"/>
      <c r="F91" s="349">
        <f>+'FORMATO COSTEO C1'!G417</f>
        <v>0</v>
      </c>
      <c r="G91" s="350">
        <f>+'FORMATO COSTEO C1'!R417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4">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2">
        <f>U91+V91+W91+X91+Y91+Z91+AA91+AB91+AC91+AD91+AE91+AF91</f>
        <v>0</v>
      </c>
      <c r="AH91" s="353">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449"/>
      <c r="E92" s="358"/>
      <c r="F92" s="349">
        <f>+'FORMATO COSTEO C1'!G423</f>
        <v>0</v>
      </c>
      <c r="G92" s="350">
        <f>+'FORMATO COSTEO C1'!R423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4">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2">
        <f>U92+V92+W92+X92+Y92+Z92+AA92+AB92+AC92+AD92+AE92+AF92</f>
        <v>0</v>
      </c>
      <c r="AH92" s="353">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449"/>
      <c r="E93" s="358"/>
      <c r="F93" s="349">
        <f>+'FORMATO COSTEO C1'!G429</f>
        <v>0</v>
      </c>
      <c r="G93" s="350">
        <f>+'FORMATO COSTEO C1'!R429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4">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2">
        <f>U93+V93+W93+X93+Y93+Z93+AA93+AB93+AC93+AD93+AE93+AF93</f>
        <v>0</v>
      </c>
      <c r="AH93" s="353">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1">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2">
        <f t="shared" si="27"/>
        <v>0</v>
      </c>
      <c r="AH94" s="343">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449"/>
      <c r="E95" s="358"/>
      <c r="F95" s="349">
        <f>+'FORMATO COSTEO C1'!G437</f>
        <v>0</v>
      </c>
      <c r="G95" s="350">
        <f>+'FORMATO COSTEO C1'!R437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4">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2">
        <f>U95+V95+W95+X95+Y95+Z95+AA95+AB95+AC95+AD95+AE95+AF95</f>
        <v>0</v>
      </c>
      <c r="AH95" s="353">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449"/>
      <c r="E96" s="358"/>
      <c r="F96" s="349">
        <f>+'FORMATO COSTEO C1'!G443</f>
        <v>0</v>
      </c>
      <c r="G96" s="350">
        <f>+'FORMATO COSTEO C1'!R443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4">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2">
        <f>U96+V96+W96+X96+Y96+Z96+AA96+AB96+AC96+AD96+AE96+AF96</f>
        <v>0</v>
      </c>
      <c r="AH96" s="353">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449"/>
      <c r="E97" s="358"/>
      <c r="F97" s="349">
        <f>+'FORMATO COSTEO C1'!G449</f>
        <v>0</v>
      </c>
      <c r="G97" s="350">
        <f>+'FORMATO COSTEO C1'!R449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4">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2">
        <f>U97+V97+W97+X97+Y97+Z97+AA97+AB97+AC97+AD97+AE97+AF97</f>
        <v>0</v>
      </c>
      <c r="AH97" s="353">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449"/>
      <c r="E98" s="358"/>
      <c r="F98" s="349">
        <f>+'FORMATO COSTEO C1'!G455</f>
        <v>0</v>
      </c>
      <c r="G98" s="350">
        <f>+'FORMATO COSTEO C1'!R455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4">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2">
        <f>U98+V98+W98+X98+Y98+Z98+AA98+AB98+AC98+AD98+AE98+AF98</f>
        <v>0</v>
      </c>
      <c r="AH98" s="353">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449"/>
      <c r="E99" s="358"/>
      <c r="F99" s="349">
        <f>+'FORMATO COSTEO C1'!G461</f>
        <v>0</v>
      </c>
      <c r="G99" s="350">
        <f>+'FORMATO COSTEO C1'!R461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4">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2">
        <f>U99+V99+W99+X99+Y99+Z99+AA99+AB99+AC99+AD99+AE99+AF99</f>
        <v>0</v>
      </c>
      <c r="AH99" s="353">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1">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2">
        <f t="shared" si="28"/>
        <v>0</v>
      </c>
      <c r="AH100" s="343">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449"/>
      <c r="E101" s="358"/>
      <c r="F101" s="349">
        <f>+'FORMATO COSTEO C1'!G469</f>
        <v>0</v>
      </c>
      <c r="G101" s="350">
        <f>+'FORMATO COSTEO C1'!R469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4">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2">
        <f>U101+V101+W101+X101+Y101+Z101+AA101+AB101+AC101+AD101+AE101+AF101</f>
        <v>0</v>
      </c>
      <c r="AH101" s="353">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449"/>
      <c r="E102" s="358"/>
      <c r="F102" s="349">
        <f>+'FORMATO COSTEO C1'!G475</f>
        <v>0</v>
      </c>
      <c r="G102" s="350">
        <f>+'FORMATO COSTEO C1'!R475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4">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2">
        <f>U102+V102+W102+X102+Y102+Z102+AA102+AB102+AC102+AD102+AE102+AF102</f>
        <v>0</v>
      </c>
      <c r="AH102" s="353">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449"/>
      <c r="E103" s="358"/>
      <c r="F103" s="349">
        <f>+'FORMATO COSTEO C1'!G481</f>
        <v>0</v>
      </c>
      <c r="G103" s="350">
        <f>+'FORMATO COSTEO C1'!R481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4">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2">
        <f>U103+V103+W103+X103+Y103+Z103+AA103+AB103+AC103+AD103+AE103+AF103</f>
        <v>0</v>
      </c>
      <c r="AH103" s="353">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449"/>
      <c r="E104" s="358"/>
      <c r="F104" s="349">
        <f>+'FORMATO COSTEO C1'!G487</f>
        <v>0</v>
      </c>
      <c r="G104" s="350">
        <f>+'FORMATO COSTEO C1'!R487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4">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2">
        <f>U104+V104+W104+X104+Y104+Z104+AA104+AB104+AC104+AD104+AE104+AF104</f>
        <v>0</v>
      </c>
      <c r="AH104" s="353">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449"/>
      <c r="E105" s="358"/>
      <c r="F105" s="349">
        <f>+'FORMATO COSTEO C1'!G493</f>
        <v>0</v>
      </c>
      <c r="G105" s="350">
        <f>+'FORMATO COSTEO C1'!R493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4">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2">
        <f>U105+V105+W105+X105+Y105+Z105+AA105+AB105+AC105+AD105+AE105+AF105</f>
        <v>0</v>
      </c>
      <c r="AH105" s="353">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27" customHeight="1" outlineLevel="1" x14ac:dyDescent="0.15">
      <c r="B106" s="311">
        <f>+'FORMATO COSTEO C2'!C13</f>
        <v>2</v>
      </c>
      <c r="C106" s="361">
        <f>+'FORMATO COSTEO C2'!D13</f>
        <v>0</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7">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8">
        <f>+AG107+AG138+AG169</f>
        <v>0</v>
      </c>
      <c r="AH106" s="319">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0">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31">
        <f>+AG108+AG114+AG120+AG126+AG132</f>
        <v>0</v>
      </c>
      <c r="AH107" s="332">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1">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2">
        <f t="shared" si="32"/>
        <v>0</v>
      </c>
      <c r="AH108" s="343">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C2'!R17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4">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2">
        <f>U109+V109+W109+X109+Y109+Z109+AA109+AB109+AC109+AD109+AE109+AF109</f>
        <v>0</v>
      </c>
      <c r="AH109" s="353">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C2'!R$23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4">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2">
        <f>U110+V110+W110+X110+Y110+Z110+AA110+AB110+AC110+AD110+AE110+AF110</f>
        <v>0</v>
      </c>
      <c r="AH110" s="353">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C2'!R$29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4">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2">
        <f>U111+V111+W111+X111+Y111+Z111+AA111+AB111+AC111+AD111+AE111+AF111</f>
        <v>0</v>
      </c>
      <c r="AH111" s="353">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C2'!R$35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4">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2">
        <f>U112+V112+W112+X112+Y112+Z112+AA112+AB112+AC112+AD112+AE112+AF112</f>
        <v>0</v>
      </c>
      <c r="AH112" s="353">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C2'!R$41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4">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2">
        <f>U113+V113+W113+X113+Y113+Z113+AA113+AB113+AC113+AD113+AE113+AF113</f>
        <v>0</v>
      </c>
      <c r="AH113" s="353">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1">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2">
        <f t="shared" si="33"/>
        <v>0</v>
      </c>
      <c r="AH114" s="343">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449"/>
      <c r="E115" s="358"/>
      <c r="F115" s="349">
        <f>+'FORMATO COSTEO C2'!G49</f>
        <v>0</v>
      </c>
      <c r="G115" s="350">
        <f>+'FORMATO COSTEO C2'!R49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4">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2">
        <f>U115+V115+W115+X115+Y115+Z115+AA115+AB115+AC115+AD115+AE115+AF115</f>
        <v>0</v>
      </c>
      <c r="AH115" s="353">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449"/>
      <c r="E116" s="358"/>
      <c r="F116" s="349">
        <f>+'FORMATO COSTEO C2'!G55</f>
        <v>0</v>
      </c>
      <c r="G116" s="350">
        <f>+'FORMATO COSTEO C2'!R55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4">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2">
        <f>U116+V116+W116+X116+Y116+Z116+AA116+AB116+AC116+AD116+AE116+AF116</f>
        <v>0</v>
      </c>
      <c r="AH116" s="353">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449"/>
      <c r="E117" s="358"/>
      <c r="F117" s="349">
        <f>+'FORMATO COSTEO C2'!G61</f>
        <v>0</v>
      </c>
      <c r="G117" s="350">
        <f>+'FORMATO COSTEO C2'!R61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4">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2">
        <f>U117+V117+W117+X117+Y117+Z117+AA117+AB117+AC117+AD117+AE117+AF117</f>
        <v>0</v>
      </c>
      <c r="AH117" s="353">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449"/>
      <c r="E118" s="358"/>
      <c r="F118" s="349">
        <f>+'FORMATO COSTEO C2'!G67</f>
        <v>0</v>
      </c>
      <c r="G118" s="350">
        <f>+'FORMATO COSTEO C2'!R67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4">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2">
        <f>U118+V118+W118+X118+Y118+Z118+AA118+AB118+AC118+AD118+AE118+AF118</f>
        <v>0</v>
      </c>
      <c r="AH118" s="353">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449"/>
      <c r="E119" s="358"/>
      <c r="F119" s="349">
        <f>+'FORMATO COSTEO C2'!G73</f>
        <v>0</v>
      </c>
      <c r="G119" s="350">
        <f>+'FORMATO COSTEO C2'!R73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4">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2">
        <f>U119+V119+W119+X119+Y119+Z119+AA119+AB119+AC119+AD119+AE119+AF119</f>
        <v>0</v>
      </c>
      <c r="AH119" s="353">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1">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2">
        <f t="shared" si="34"/>
        <v>0</v>
      </c>
      <c r="AH120" s="343">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449"/>
      <c r="E121" s="358"/>
      <c r="F121" s="349">
        <f>+'FORMATO COSTEO C2'!G81</f>
        <v>0</v>
      </c>
      <c r="G121" s="350">
        <f>+'FORMATO COSTEO C2'!R81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4">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2">
        <f>U121+V121+W121+X121+Y121+Z121+AA121+AB121+AC121+AD121+AE121+AF121</f>
        <v>0</v>
      </c>
      <c r="AH121" s="353">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449"/>
      <c r="E122" s="358"/>
      <c r="F122" s="349">
        <f>+'FORMATO COSTEO C2'!G87</f>
        <v>0</v>
      </c>
      <c r="G122" s="350">
        <f>+'FORMATO COSTEO C2'!R87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4">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2">
        <f>U122+V122+W122+X122+Y122+Z122+AA122+AB122+AC122+AD122+AE122+AF122</f>
        <v>0</v>
      </c>
      <c r="AH122" s="353">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449"/>
      <c r="E123" s="358"/>
      <c r="F123" s="349">
        <f>+'FORMATO COSTEO C2'!G93</f>
        <v>0</v>
      </c>
      <c r="G123" s="350">
        <f>+'FORMATO COSTEO C2'!R93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4">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2">
        <f>U123+V123+W123+X123+Y123+Z123+AA123+AB123+AC123+AD123+AE123+AF123</f>
        <v>0</v>
      </c>
      <c r="AH123" s="353">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449"/>
      <c r="E124" s="358"/>
      <c r="F124" s="349">
        <f>+'FORMATO COSTEO C2'!G99</f>
        <v>0</v>
      </c>
      <c r="G124" s="350">
        <f>+'FORMATO COSTEO C2'!R99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4">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2">
        <f>U124+V124+W124+X124+Y124+Z124+AA124+AB124+AC124+AD124+AE124+AF124</f>
        <v>0</v>
      </c>
      <c r="AH124" s="353">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449"/>
      <c r="E125" s="358"/>
      <c r="F125" s="349">
        <f>+'FORMATO COSTEO C2'!G105</f>
        <v>0</v>
      </c>
      <c r="G125" s="350">
        <f>+'FORMATO COSTEO C2'!R105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4">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2">
        <f>U125+V125+W125+X125+Y125+Z125+AA125+AB125+AC125+AD125+AE125+AF125</f>
        <v>0</v>
      </c>
      <c r="AH125" s="353">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1">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2">
        <f t="shared" si="35"/>
        <v>0</v>
      </c>
      <c r="AH126" s="343">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449"/>
      <c r="E127" s="358"/>
      <c r="F127" s="349">
        <f>+'FORMATO COSTEO C2'!G113</f>
        <v>0</v>
      </c>
      <c r="G127" s="350">
        <f>+'FORMATO COSTEO C2'!R113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4">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2">
        <f>U127+V127+W127+X127+Y127+Z127+AA127+AB127+AC127+AD127+AE127+AF127</f>
        <v>0</v>
      </c>
      <c r="AH127" s="353">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449"/>
      <c r="E128" s="358"/>
      <c r="F128" s="349">
        <f>+'FORMATO COSTEO C2'!G119</f>
        <v>0</v>
      </c>
      <c r="G128" s="350">
        <f>+'FORMATO COSTEO C2'!R119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4">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2">
        <f>U128+V128+W128+X128+Y128+Z128+AA128+AB128+AC128+AD128+AE128+AF128</f>
        <v>0</v>
      </c>
      <c r="AH128" s="353">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449"/>
      <c r="E129" s="358"/>
      <c r="F129" s="349">
        <f>+'FORMATO COSTEO C2'!G125</f>
        <v>0</v>
      </c>
      <c r="G129" s="350">
        <f>+'FORMATO COSTEO C2'!R125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4">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2">
        <f>U129+V129+W129+X129+Y129+Z129+AA129+AB129+AC129+AD129+AE129+AF129</f>
        <v>0</v>
      </c>
      <c r="AH129" s="353">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449"/>
      <c r="E130" s="358"/>
      <c r="F130" s="349">
        <f>+'FORMATO COSTEO C2'!G131</f>
        <v>0</v>
      </c>
      <c r="G130" s="350">
        <f>+'FORMATO COSTEO C2'!R131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4">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2">
        <f>U130+V130+W130+X130+Y130+Z130+AA130+AB130+AC130+AD130+AE130+AF130</f>
        <v>0</v>
      </c>
      <c r="AH130" s="353">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449"/>
      <c r="E131" s="358"/>
      <c r="F131" s="349">
        <f>+'FORMATO COSTEO C2'!G137</f>
        <v>0</v>
      </c>
      <c r="G131" s="350">
        <f>+'FORMATO COSTEO C2'!R137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4">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2">
        <f>U131+V131+W131+X131+Y131+Z131+AA131+AB131+AC131+AD131+AE131+AF131</f>
        <v>0</v>
      </c>
      <c r="AH131" s="353">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1">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2">
        <f t="shared" si="36"/>
        <v>0</v>
      </c>
      <c r="AH132" s="343">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449"/>
      <c r="E133" s="358"/>
      <c r="F133" s="349">
        <f>+'FORMATO COSTEO C2'!G145</f>
        <v>0</v>
      </c>
      <c r="G133" s="350">
        <f>+'FORMATO COSTEO C2'!R145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4">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2">
        <f>U133+V133+W133+X133+Y133+Z133+AA133+AB133+AC133+AD133+AE133+AF133</f>
        <v>0</v>
      </c>
      <c r="AH133" s="353">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449"/>
      <c r="E134" s="358"/>
      <c r="F134" s="349">
        <f>+'FORMATO COSTEO C2'!G151</f>
        <v>0</v>
      </c>
      <c r="G134" s="350">
        <f>+'FORMATO COSTEO C2'!R151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4">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2">
        <f>U134+V134+W134+X134+Y134+Z134+AA134+AB134+AC134+AD134+AE134+AF134</f>
        <v>0</v>
      </c>
      <c r="AH134" s="353">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449"/>
      <c r="E135" s="358"/>
      <c r="F135" s="349">
        <f>+'FORMATO COSTEO C2'!G157</f>
        <v>0</v>
      </c>
      <c r="G135" s="350">
        <f>+'FORMATO COSTEO C2'!R157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4">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2">
        <f>U135+V135+W135+X135+Y135+Z135+AA135+AB135+AC135+AD135+AE135+AF135</f>
        <v>0</v>
      </c>
      <c r="AH135" s="353">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449"/>
      <c r="E136" s="358"/>
      <c r="F136" s="349">
        <f>+'FORMATO COSTEO C2'!G163</f>
        <v>0</v>
      </c>
      <c r="G136" s="350">
        <f>+'FORMATO COSTEO C2'!R163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4">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2">
        <f>U136+V136+W136+X136+Y136+Z136+AA136+AB136+AC136+AD136+AE136+AF136</f>
        <v>0</v>
      </c>
      <c r="AH136" s="353">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449"/>
      <c r="E137" s="358"/>
      <c r="F137" s="349">
        <f>+'FORMATO COSTEO C2'!G169</f>
        <v>0</v>
      </c>
      <c r="G137" s="350">
        <f>+'FORMATO COSTEO C2'!R169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4">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2">
        <f>U137+V137+W137+X137+Y137+Z137+AA137+AB137+AC137+AD137+AE137+AF137</f>
        <v>0</v>
      </c>
      <c r="AH137" s="353">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0">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31">
        <f>+AG139+AG145+AG151+AG157+AG163</f>
        <v>0</v>
      </c>
      <c r="AH138" s="332">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1">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2">
        <f t="shared" si="39"/>
        <v>0</v>
      </c>
      <c r="AH139" s="343">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C2'!R179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4">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2">
        <f>U140+V140+W140+X140+Y140+Z140+AA140+AB140+AC140+AD140+AE140+AF140</f>
        <v>0</v>
      </c>
      <c r="AH140" s="353">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C2'!R185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4">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2">
        <f>U141+V141+W141+X141+Y141+Z141+AA141+AB141+AC141+AD141+AE141+AF141</f>
        <v>0</v>
      </c>
      <c r="AH141" s="353">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C2'!R191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4">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2">
        <f>U142+V142+W142+X142+Y142+Z142+AA142+AB142+AC142+AD142+AE142+AF142</f>
        <v>0</v>
      </c>
      <c r="AH142" s="353">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C2'!R197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4">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2">
        <f>U143+V143+W143+X143+Y143+Z143+AA143+AB143+AC143+AD143+AE143+AF143</f>
        <v>0</v>
      </c>
      <c r="AH143" s="353">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C2'!R203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4">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2">
        <f>U144+V144+W144+X144+Y144+Z144+AA144+AB144+AC144+AD144+AE144+AF144</f>
        <v>0</v>
      </c>
      <c r="AH144" s="353">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1">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2">
        <f t="shared" si="41"/>
        <v>0</v>
      </c>
      <c r="AH145" s="343">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449"/>
      <c r="E146" s="358"/>
      <c r="F146" s="349">
        <f>+'FORMATO COSTEO C2'!G211</f>
        <v>0</v>
      </c>
      <c r="G146" s="350">
        <f>+'FORMATO COSTEO C2'!R211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4">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2">
        <f>U146+V146+W146+X146+Y146+Z146+AA146+AB146+AC146+AD146+AE146+AF146</f>
        <v>0</v>
      </c>
      <c r="AH146" s="353">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449"/>
      <c r="E147" s="358"/>
      <c r="F147" s="349">
        <f>+'FORMATO COSTEO C2'!G217</f>
        <v>0</v>
      </c>
      <c r="G147" s="350">
        <f>+'FORMATO COSTEO C2'!R217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4">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2">
        <f>U147+V147+W147+X147+Y147+Z147+AA147+AB147+AC147+AD147+AE147+AF147</f>
        <v>0</v>
      </c>
      <c r="AH147" s="353">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449"/>
      <c r="E148" s="358"/>
      <c r="F148" s="349">
        <f>+'FORMATO COSTEO C2'!G223</f>
        <v>0</v>
      </c>
      <c r="G148" s="350">
        <f>+'FORMATO COSTEO C2'!R223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4">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2">
        <f>U148+V148+W148+X148+Y148+Z148+AA148+AB148+AC148+AD148+AE148+AF148</f>
        <v>0</v>
      </c>
      <c r="AH148" s="353">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449"/>
      <c r="E149" s="358"/>
      <c r="F149" s="349">
        <f>+'FORMATO COSTEO C2'!G229</f>
        <v>0</v>
      </c>
      <c r="G149" s="350">
        <f>+'FORMATO COSTEO C2'!R229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4">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2">
        <f>U149+V149+W149+X149+Y149+Z149+AA149+AB149+AC149+AD149+AE149+AF149</f>
        <v>0</v>
      </c>
      <c r="AH149" s="353">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449"/>
      <c r="E150" s="358"/>
      <c r="F150" s="349">
        <f>+'FORMATO COSTEO C2'!G235</f>
        <v>0</v>
      </c>
      <c r="G150" s="350">
        <f>+'FORMATO COSTEO C2'!R235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4">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2">
        <f>U150+V150+W150+X150+Y150+Z150+AA150+AB150+AC150+AD150+AE150+AF150</f>
        <v>0</v>
      </c>
      <c r="AH150" s="353">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1">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2">
        <f t="shared" si="42"/>
        <v>0</v>
      </c>
      <c r="AH151" s="343">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449"/>
      <c r="E152" s="358"/>
      <c r="F152" s="349">
        <f>+'FORMATO COSTEO C2'!G243</f>
        <v>0</v>
      </c>
      <c r="G152" s="350">
        <f>+'FORMATO COSTEO C2'!R243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4">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2">
        <f>U152+V152+W152+X152+Y152+Z152+AA152+AB152+AC152+AD152+AE152+AF152</f>
        <v>0</v>
      </c>
      <c r="AH152" s="353">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449"/>
      <c r="E153" s="358"/>
      <c r="F153" s="349">
        <f>+'FORMATO COSTEO C2'!G249</f>
        <v>0</v>
      </c>
      <c r="G153" s="350">
        <f>+'FORMATO COSTEO C2'!R249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4">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2">
        <f>U153+V153+W153+X153+Y153+Z153+AA153+AB153+AC153+AD153+AE153+AF153</f>
        <v>0</v>
      </c>
      <c r="AH153" s="353">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449"/>
      <c r="E154" s="358"/>
      <c r="F154" s="349">
        <f>+'FORMATO COSTEO C2'!G255</f>
        <v>0</v>
      </c>
      <c r="G154" s="350">
        <f>+'FORMATO COSTEO C2'!R255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4">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2">
        <f>U154+V154+W154+X154+Y154+Z154+AA154+AB154+AC154+AD154+AE154+AF154</f>
        <v>0</v>
      </c>
      <c r="AH154" s="353">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449"/>
      <c r="E155" s="358"/>
      <c r="F155" s="349">
        <f>+'FORMATO COSTEO C2'!G261</f>
        <v>0</v>
      </c>
      <c r="G155" s="350">
        <f>+'FORMATO COSTEO C2'!R261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4">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2">
        <f>U155+V155+W155+X155+Y155+Z155+AA155+AB155+AC155+AD155+AE155+AF155</f>
        <v>0</v>
      </c>
      <c r="AH155" s="353">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449"/>
      <c r="E156" s="358"/>
      <c r="F156" s="349">
        <f>+'FORMATO COSTEO C2'!G267</f>
        <v>0</v>
      </c>
      <c r="G156" s="350">
        <f>+'FORMATO COSTEO C2'!R267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4">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2">
        <f>U156+V156+W156+X156+Y156+Z156+AA156+AB156+AC156+AD156+AE156+AF156</f>
        <v>0</v>
      </c>
      <c r="AH156" s="353">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1">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2">
        <f t="shared" si="43"/>
        <v>0</v>
      </c>
      <c r="AH157" s="343">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449"/>
      <c r="E158" s="358"/>
      <c r="F158" s="349">
        <f>+'FORMATO COSTEO C2'!G275</f>
        <v>0</v>
      </c>
      <c r="G158" s="350">
        <f>+'FORMATO COSTEO C2'!R275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4">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2">
        <f>U158+V158+W158+X158+Y158+Z158+AA158+AB158+AC158+AD158+AE158+AF158</f>
        <v>0</v>
      </c>
      <c r="AH158" s="353">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449"/>
      <c r="E159" s="358"/>
      <c r="F159" s="349">
        <f>+'FORMATO COSTEO C2'!G281</f>
        <v>0</v>
      </c>
      <c r="G159" s="350">
        <f>+'FORMATO COSTEO C2'!R281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4">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2">
        <f>U159+V159+W159+X159+Y159+Z159+AA159+AB159+AC159+AD159+AE159+AF159</f>
        <v>0</v>
      </c>
      <c r="AH159" s="353">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449"/>
      <c r="E160" s="358"/>
      <c r="F160" s="349">
        <f>+'FORMATO COSTEO C2'!G287</f>
        <v>0</v>
      </c>
      <c r="G160" s="350">
        <f>+'FORMATO COSTEO C2'!R287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4">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2">
        <f>U160+V160+W160+X160+Y160+Z160+AA160+AB160+AC160+AD160+AE160+AF160</f>
        <v>0</v>
      </c>
      <c r="AH160" s="353">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449"/>
      <c r="E161" s="358"/>
      <c r="F161" s="349">
        <f>+'FORMATO COSTEO C2'!G293</f>
        <v>0</v>
      </c>
      <c r="G161" s="350">
        <f>+'FORMATO COSTEO C2'!R293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4">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2">
        <f>U161+V161+W161+X161+Y161+Z161+AA161+AB161+AC161+AD161+AE161+AF161</f>
        <v>0</v>
      </c>
      <c r="AH161" s="353">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449"/>
      <c r="E162" s="358"/>
      <c r="F162" s="349">
        <f>+'FORMATO COSTEO C2'!G299</f>
        <v>0</v>
      </c>
      <c r="G162" s="350">
        <f>+'FORMATO COSTEO C2'!R299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4">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2">
        <f>U162+V162+W162+X162+Y162+Z162+AA162+AB162+AC162+AD162+AE162+AF162</f>
        <v>0</v>
      </c>
      <c r="AH162" s="353">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1">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2">
        <f t="shared" si="44"/>
        <v>0</v>
      </c>
      <c r="AH163" s="343">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449"/>
      <c r="E164" s="358"/>
      <c r="F164" s="349">
        <f>+'FORMATO COSTEO C2'!G307</f>
        <v>0</v>
      </c>
      <c r="G164" s="350">
        <f>+'FORMATO COSTEO C2'!R307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4">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2">
        <f>U164+V164+W164+X164+Y164+Z164+AA164+AB164+AC164+AD164+AE164+AF164</f>
        <v>0</v>
      </c>
      <c r="AH164" s="353">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449"/>
      <c r="E165" s="358"/>
      <c r="F165" s="349">
        <f>+'FORMATO COSTEO C2'!G313</f>
        <v>0</v>
      </c>
      <c r="G165" s="350">
        <f>+'FORMATO COSTEO C2'!R313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4">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2">
        <f>U165+V165+W165+X165+Y165+Z165+AA165+AB165+AC165+AD165+AE165+AF165</f>
        <v>0</v>
      </c>
      <c r="AH165" s="353">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449"/>
      <c r="E166" s="358"/>
      <c r="F166" s="349">
        <f>+'FORMATO COSTEO C2'!G319</f>
        <v>0</v>
      </c>
      <c r="G166" s="350">
        <f>+'FORMATO COSTEO C2'!R319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4">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2">
        <f>U166+V166+W166+X166+Y166+Z166+AA166+AB166+AC166+AD166+AE166+AF166</f>
        <v>0</v>
      </c>
      <c r="AH166" s="353">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449"/>
      <c r="E167" s="358"/>
      <c r="F167" s="349">
        <f>+'FORMATO COSTEO C2'!G325</f>
        <v>0</v>
      </c>
      <c r="G167" s="350">
        <f>+'FORMATO COSTEO C2'!R325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4">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2">
        <f>U167+V167+W167+X167+Y167+Z167+AA167+AB167+AC167+AD167+AE167+AF167</f>
        <v>0</v>
      </c>
      <c r="AH167" s="353">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449"/>
      <c r="E168" s="358"/>
      <c r="F168" s="349">
        <f>+'FORMATO COSTEO C2'!G331</f>
        <v>0</v>
      </c>
      <c r="G168" s="350">
        <f>+'FORMATO COSTEO C2'!R331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4">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2">
        <f>U168+V168+W168+X168+Y168+Z168+AA168+AB168+AC168+AD168+AE168+AF168</f>
        <v>0</v>
      </c>
      <c r="AH168" s="353">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0">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31">
        <f>+AG170+AG176+AG182+AG188+AG194</f>
        <v>0</v>
      </c>
      <c r="AH169" s="332">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1">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2">
        <f t="shared" si="47"/>
        <v>0</v>
      </c>
      <c r="AH170" s="343">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C2'!R341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4">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2">
        <f>U171+V171+W171+X171+Y171+Z171+AA171+AB171+AC171+AD171+AE171+AF171</f>
        <v>0</v>
      </c>
      <c r="AH171" s="353">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C2'!R347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4">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2">
        <f>U172+V172+W172+X172+Y172+Z172+AA172+AB172+AC172+AD172+AE172+AF172</f>
        <v>0</v>
      </c>
      <c r="AH172" s="353">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C2'!R353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4">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2">
        <f>U173+V173+W173+X173+Y173+Z173+AA173+AB173+AC173+AD173+AE173+AF173</f>
        <v>0</v>
      </c>
      <c r="AH173" s="353">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C2'!R359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4">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2">
        <f>U174+V174+W174+X174+Y174+Z174+AA174+AB174+AC174+AD174+AE174+AF174</f>
        <v>0</v>
      </c>
      <c r="AH174" s="353">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C2'!R365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4">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2">
        <f>U175+V175+W175+X175+Y175+Z175+AA175+AB175+AC175+AD175+AE175+AF175</f>
        <v>0</v>
      </c>
      <c r="AH175" s="353">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1">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2">
        <f t="shared" si="48"/>
        <v>0</v>
      </c>
      <c r="AH176" s="343">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449"/>
      <c r="E177" s="358"/>
      <c r="F177" s="349">
        <f>+'FORMATO COSTEO C2'!G373</f>
        <v>0</v>
      </c>
      <c r="G177" s="350">
        <f>+'FORMATO COSTEO C2'!R373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4">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2">
        <f>U177+V177+W177+X177+Y177+Z177+AA177+AB177+AC177+AD177+AE177+AF177</f>
        <v>0</v>
      </c>
      <c r="AH177" s="353">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449"/>
      <c r="E178" s="358"/>
      <c r="F178" s="349">
        <f>+'FORMATO COSTEO C2'!G379</f>
        <v>0</v>
      </c>
      <c r="G178" s="350">
        <f>+'FORMATO COSTEO C2'!R379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4">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2">
        <f>U178+V178+W178+X178+Y178+Z178+AA178+AB178+AC178+AD178+AE178+AF178</f>
        <v>0</v>
      </c>
      <c r="AH178" s="353">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449"/>
      <c r="E179" s="358"/>
      <c r="F179" s="349">
        <f>+'FORMATO COSTEO C2'!G385</f>
        <v>0</v>
      </c>
      <c r="G179" s="350">
        <f>+'FORMATO COSTEO C2'!R385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4">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2">
        <f>U179+V179+W179+X179+Y179+Z179+AA179+AB179+AC179+AD179+AE179+AF179</f>
        <v>0</v>
      </c>
      <c r="AH179" s="353">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449"/>
      <c r="E180" s="358"/>
      <c r="F180" s="349">
        <f>+'FORMATO COSTEO C2'!G391</f>
        <v>0</v>
      </c>
      <c r="G180" s="350">
        <f>+'FORMATO COSTEO C2'!R391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4">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2">
        <f>U180+V180+W180+X180+Y180+Z180+AA180+AB180+AC180+AD180+AE180+AF180</f>
        <v>0</v>
      </c>
      <c r="AH180" s="353">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449"/>
      <c r="E181" s="358"/>
      <c r="F181" s="349">
        <f>+'FORMATO COSTEO C2'!G397</f>
        <v>0</v>
      </c>
      <c r="G181" s="350">
        <f>+'FORMATO COSTEO C2'!R397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4">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2">
        <f>U181+V181+W181+X181+Y181+Z181+AA181+AB181+AC181+AD181+AE181+AF181</f>
        <v>0</v>
      </c>
      <c r="AH181" s="353">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1">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2">
        <f t="shared" si="49"/>
        <v>0</v>
      </c>
      <c r="AH182" s="343">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449"/>
      <c r="E183" s="358"/>
      <c r="F183" s="349">
        <f>+'FORMATO COSTEO C2'!G405</f>
        <v>0</v>
      </c>
      <c r="G183" s="350">
        <f>+'FORMATO COSTEO C2'!R405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4">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2">
        <f>U183+V183+W183+X183+Y183+Z183+AA183+AB183+AC183+AD183+AE183+AF183</f>
        <v>0</v>
      </c>
      <c r="AH183" s="353">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449"/>
      <c r="E184" s="358"/>
      <c r="F184" s="349">
        <f>+'FORMATO COSTEO C2'!G411</f>
        <v>0</v>
      </c>
      <c r="G184" s="350">
        <f>+'FORMATO COSTEO C2'!R411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4">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2">
        <f>U184+V184+W184+X184+Y184+Z184+AA184+AB184+AC184+AD184+AE184+AF184</f>
        <v>0</v>
      </c>
      <c r="AH184" s="353">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449"/>
      <c r="E185" s="358"/>
      <c r="F185" s="349">
        <f>+'FORMATO COSTEO C2'!G417</f>
        <v>0</v>
      </c>
      <c r="G185" s="350">
        <f>+'FORMATO COSTEO C2'!R417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4">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2">
        <f>U185+V185+W185+X185+Y185+Z185+AA185+AB185+AC185+AD185+AE185+AF185</f>
        <v>0</v>
      </c>
      <c r="AH185" s="353">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449"/>
      <c r="E186" s="358"/>
      <c r="F186" s="349">
        <f>+'FORMATO COSTEO C2'!G423</f>
        <v>0</v>
      </c>
      <c r="G186" s="350">
        <f>+'FORMATO COSTEO C2'!R423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4">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2">
        <f>U186+V186+W186+X186+Y186+Z186+AA186+AB186+AC186+AD186+AE186+AF186</f>
        <v>0</v>
      </c>
      <c r="AH186" s="353">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449"/>
      <c r="E187" s="358"/>
      <c r="F187" s="349">
        <f>+'FORMATO COSTEO C2'!G429</f>
        <v>0</v>
      </c>
      <c r="G187" s="350">
        <f>+'FORMATO COSTEO C2'!R429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4">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2">
        <f>U187+V187+W187+X187+Y187+Z187+AA187+AB187+AC187+AD187+AE187+AF187</f>
        <v>0</v>
      </c>
      <c r="AH187" s="353">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1">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2">
        <f t="shared" si="50"/>
        <v>0</v>
      </c>
      <c r="AH188" s="343">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449"/>
      <c r="E189" s="358"/>
      <c r="F189" s="349">
        <f>+'FORMATO COSTEO C2'!G437</f>
        <v>0</v>
      </c>
      <c r="G189" s="350">
        <f>+'FORMATO COSTEO C2'!R437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4">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2">
        <f>U189+V189+W189+X189+Y189+Z189+AA189+AB189+AC189+AD189+AE189+AF189</f>
        <v>0</v>
      </c>
      <c r="AH189" s="353">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449"/>
      <c r="E190" s="358"/>
      <c r="F190" s="349">
        <f>+'FORMATO COSTEO C2'!G443</f>
        <v>0</v>
      </c>
      <c r="G190" s="350">
        <f>+'FORMATO COSTEO C2'!R443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4">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2">
        <f>U190+V190+W190+X190+Y190+Z190+AA190+AB190+AC190+AD190+AE190+AF190</f>
        <v>0</v>
      </c>
      <c r="AH190" s="353">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449"/>
      <c r="E191" s="358"/>
      <c r="F191" s="349">
        <f>+'FORMATO COSTEO C2'!G449</f>
        <v>0</v>
      </c>
      <c r="G191" s="350">
        <f>+'FORMATO COSTEO C2'!R449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4">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2">
        <f>U191+V191+W191+X191+Y191+Z191+AA191+AB191+AC191+AD191+AE191+AF191</f>
        <v>0</v>
      </c>
      <c r="AH191" s="353">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449"/>
      <c r="E192" s="358"/>
      <c r="F192" s="349">
        <f>+'FORMATO COSTEO C2'!G455</f>
        <v>0</v>
      </c>
      <c r="G192" s="350">
        <f>+'FORMATO COSTEO C2'!R455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4">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2">
        <f>U192+V192+W192+X192+Y192+Z192+AA192+AB192+AC192+AD192+AE192+AF192</f>
        <v>0</v>
      </c>
      <c r="AH192" s="353">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449"/>
      <c r="E193" s="358"/>
      <c r="F193" s="349">
        <f>+'FORMATO COSTEO C2'!G461</f>
        <v>0</v>
      </c>
      <c r="G193" s="350">
        <f>+'FORMATO COSTEO C2'!R461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4">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2">
        <f>U193+V193+W193+X193+Y193+Z193+AA193+AB193+AC193+AD193+AE193+AF193</f>
        <v>0</v>
      </c>
      <c r="AH193" s="353">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1">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2">
        <f t="shared" si="51"/>
        <v>0</v>
      </c>
      <c r="AH194" s="343">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449"/>
      <c r="E195" s="358"/>
      <c r="F195" s="349">
        <f>+'FORMATO COSTEO C2'!G469</f>
        <v>0</v>
      </c>
      <c r="G195" s="350">
        <f>+'FORMATO COSTEO C2'!R469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4">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2">
        <f>U195+V195+W195+X195+Y195+Z195+AA195+AB195+AC195+AD195+AE195+AF195</f>
        <v>0</v>
      </c>
      <c r="AH195" s="353">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449"/>
      <c r="E196" s="358"/>
      <c r="F196" s="349">
        <f>+'FORMATO COSTEO C2'!G475</f>
        <v>0</v>
      </c>
      <c r="G196" s="350">
        <f>+'FORMATO COSTEO C2'!R475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4">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2">
        <f>U196+V196+W196+X196+Y196+Z196+AA196+AB196+AC196+AD196+AE196+AF196</f>
        <v>0</v>
      </c>
      <c r="AH196" s="353">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449"/>
      <c r="E197" s="358"/>
      <c r="F197" s="349">
        <f>+'FORMATO COSTEO C2'!G481</f>
        <v>0</v>
      </c>
      <c r="G197" s="350">
        <f>+'FORMATO COSTEO C2'!R481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4">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2">
        <f>U197+V197+W197+X197+Y197+Z197+AA197+AB197+AC197+AD197+AE197+AF197</f>
        <v>0</v>
      </c>
      <c r="AH197" s="353">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449"/>
      <c r="E198" s="358"/>
      <c r="F198" s="349">
        <f>+'FORMATO COSTEO C2'!G487</f>
        <v>0</v>
      </c>
      <c r="G198" s="350">
        <f>+'FORMATO COSTEO C2'!R487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4">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2">
        <f>U198+V198+W198+X198+Y198+Z198+AA198+AB198+AC198+AD198+AE198+AF198</f>
        <v>0</v>
      </c>
      <c r="AH198" s="353">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449"/>
      <c r="E199" s="358"/>
      <c r="F199" s="349">
        <f>+'FORMATO COSTEO C2'!G493</f>
        <v>0</v>
      </c>
      <c r="G199" s="350">
        <f>+'FORMATO COSTEO C2'!R493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4">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2">
        <f>U199+V199+W199+X199+Y199+Z199+AA199+AB199+AC199+AD199+AE199+AF199</f>
        <v>0</v>
      </c>
      <c r="AH199" s="353">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f>+'FORMATO COSTEO C3'!D13</f>
        <v>0</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7">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8">
        <f>+AG201+AG232+AG263</f>
        <v>0</v>
      </c>
      <c r="AH200" s="319">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0">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31">
        <f>+AG202+AG208+AG214+AG220+AG226</f>
        <v>0</v>
      </c>
      <c r="AH201" s="332">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1">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2">
        <f t="shared" si="55"/>
        <v>0</v>
      </c>
      <c r="AH202" s="343">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C3'!R17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4">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2">
        <f>U203+V203+W203+X203+Y203+Z203+AA203+AB203+AC203+AD203+AE203+AF203</f>
        <v>0</v>
      </c>
      <c r="AH203" s="353">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C3'!R23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4">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2">
        <f>U204+V204+W204+X204+Y204+Z204+AA204+AB204+AC204+AD204+AE204+AF204</f>
        <v>0</v>
      </c>
      <c r="AH204" s="353">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C3'!R29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4">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2">
        <f>U205+V205+W205+X205+Y205+Z205+AA205+AB205+AC205+AD205+AE205+AF205</f>
        <v>0</v>
      </c>
      <c r="AH205" s="353">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C3'!R35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4">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2">
        <f>U206+V206+W206+X206+Y206+Z206+AA206+AB206+AC206+AD206+AE206+AF206</f>
        <v>0</v>
      </c>
      <c r="AH206" s="353">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C3'!R41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4">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2">
        <f>U207+V207+W207+X207+Y207+Z207+AA207+AB207+AC207+AD207+AE207+AF207</f>
        <v>0</v>
      </c>
      <c r="AH207" s="353">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1">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2">
        <f t="shared" si="57"/>
        <v>0</v>
      </c>
      <c r="AH208" s="343">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449"/>
      <c r="E209" s="358"/>
      <c r="F209" s="349">
        <f>+'FORMATO COSTEO C3'!G49</f>
        <v>0</v>
      </c>
      <c r="G209" s="350">
        <f>+'FORMATO COSTEO C3'!R49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4">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2">
        <f>U209+V209+W209+X209+Y209+Z209+AA209+AB209+AC209+AD209+AE209+AF209</f>
        <v>0</v>
      </c>
      <c r="AH209" s="353">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449"/>
      <c r="E210" s="358"/>
      <c r="F210" s="349">
        <f>+'FORMATO COSTEO C3'!G55</f>
        <v>0</v>
      </c>
      <c r="G210" s="350">
        <f>+'FORMATO COSTEO C3'!R55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4">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2">
        <f>U210+V210+W210+X210+Y210+Z210+AA210+AB210+AC210+AD210+AE210+AF210</f>
        <v>0</v>
      </c>
      <c r="AH210" s="353">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449"/>
      <c r="E211" s="358"/>
      <c r="F211" s="349">
        <f>+'FORMATO COSTEO C3'!G61</f>
        <v>0</v>
      </c>
      <c r="G211" s="350">
        <f>+'FORMATO COSTEO C3'!R61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4">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2">
        <f>U211+V211+W211+X211+Y211+Z211+AA211+AB211+AC211+AD211+AE211+AF211</f>
        <v>0</v>
      </c>
      <c r="AH211" s="353">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449"/>
      <c r="E212" s="358"/>
      <c r="F212" s="349">
        <f>+'FORMATO COSTEO C3'!G67</f>
        <v>0</v>
      </c>
      <c r="G212" s="350">
        <f>+'FORMATO COSTEO C3'!R67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4">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2">
        <f>U212+V212+W212+X212+Y212+Z212+AA212+AB212+AC212+AD212+AE212+AF212</f>
        <v>0</v>
      </c>
      <c r="AH212" s="353">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449"/>
      <c r="E213" s="358"/>
      <c r="F213" s="349">
        <f>+'FORMATO COSTEO C3'!G73</f>
        <v>0</v>
      </c>
      <c r="G213" s="350">
        <f>+'FORMATO COSTEO C3'!R73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4">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2">
        <f>U213+V213+W213+X213+Y213+Z213+AA213+AB213+AC213+AD213+AE213+AF213</f>
        <v>0</v>
      </c>
      <c r="AH213" s="353">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1">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2">
        <f t="shared" si="58"/>
        <v>0</v>
      </c>
      <c r="AH214" s="343">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449"/>
      <c r="E215" s="358"/>
      <c r="F215" s="349">
        <f>+'FORMATO COSTEO C3'!G81</f>
        <v>0</v>
      </c>
      <c r="G215" s="350">
        <f>+'FORMATO COSTEO C3'!R81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4">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2">
        <f>U215+V215+W215+X215+Y215+Z215+AA215+AB215+AC215+AD215+AE215+AF215</f>
        <v>0</v>
      </c>
      <c r="AH215" s="353">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449"/>
      <c r="E216" s="358"/>
      <c r="F216" s="349">
        <f>+'FORMATO COSTEO C3'!G87</f>
        <v>0</v>
      </c>
      <c r="G216" s="350">
        <f>+'FORMATO COSTEO C3'!R87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4">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2">
        <f>U216+V216+W216+X216+Y216+Z216+AA216+AB216+AC216+AD216+AE216+AF216</f>
        <v>0</v>
      </c>
      <c r="AH216" s="353">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449"/>
      <c r="E217" s="358"/>
      <c r="F217" s="349">
        <f>+'FORMATO COSTEO C3'!G93</f>
        <v>0</v>
      </c>
      <c r="G217" s="350">
        <f>+'FORMATO COSTEO C3'!R93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4">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2">
        <f>U217+V217+W217+X217+Y217+Z217+AA217+AB217+AC217+AD217+AE217+AF217</f>
        <v>0</v>
      </c>
      <c r="AH217" s="353">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449"/>
      <c r="E218" s="358"/>
      <c r="F218" s="349">
        <f>+'FORMATO COSTEO C3'!G99</f>
        <v>0</v>
      </c>
      <c r="G218" s="350">
        <f>+'FORMATO COSTEO C3'!R99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4">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2">
        <f>U218+V218+W218+X218+Y218+Z218+AA218+AB218+AC218+AD218+AE218+AF218</f>
        <v>0</v>
      </c>
      <c r="AH218" s="353">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449"/>
      <c r="E219" s="358"/>
      <c r="F219" s="349">
        <f>+'FORMATO COSTEO C3'!G105</f>
        <v>0</v>
      </c>
      <c r="G219" s="350">
        <f>+'FORMATO COSTEO C3'!R105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4">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2">
        <f>U219+V219+W219+X219+Y219+Z219+AA219+AB219+AC219+AD219+AE219+AF219</f>
        <v>0</v>
      </c>
      <c r="AH219" s="353">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1">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2">
        <f t="shared" si="59"/>
        <v>0</v>
      </c>
      <c r="AH220" s="343">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449"/>
      <c r="E221" s="358"/>
      <c r="F221" s="349">
        <f>+'FORMATO COSTEO C3'!G113</f>
        <v>0</v>
      </c>
      <c r="G221" s="350">
        <f>+'FORMATO COSTEO C3'!R113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4">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2">
        <f>U221+V221+W221+X221+Y221+Z221+AA221+AB221+AC221+AD221+AE221+AF221</f>
        <v>0</v>
      </c>
      <c r="AH221" s="353">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449"/>
      <c r="E222" s="358"/>
      <c r="F222" s="349">
        <f>+'FORMATO COSTEO C3'!G119</f>
        <v>0</v>
      </c>
      <c r="G222" s="350">
        <f>+'FORMATO COSTEO C3'!R119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4">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2">
        <f>U222+V222+W222+X222+Y222+Z222+AA222+AB222+AC222+AD222+AE222+AF222</f>
        <v>0</v>
      </c>
      <c r="AH222" s="353">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449"/>
      <c r="E223" s="358"/>
      <c r="F223" s="349">
        <f>+'FORMATO COSTEO C3'!G125</f>
        <v>0</v>
      </c>
      <c r="G223" s="350">
        <f>+'FORMATO COSTEO C3'!R125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4">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2">
        <f>U223+V223+W223+X223+Y223+Z223+AA223+AB223+AC223+AD223+AE223+AF223</f>
        <v>0</v>
      </c>
      <c r="AH223" s="353">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449"/>
      <c r="E224" s="358"/>
      <c r="F224" s="349">
        <f>+'FORMATO COSTEO C3'!G131</f>
        <v>0</v>
      </c>
      <c r="G224" s="350">
        <f>+'FORMATO COSTEO C3'!R131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4">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2">
        <f>U224+V224+W224+X224+Y224+Z224+AA224+AB224+AC224+AD224+AE224+AF224</f>
        <v>0</v>
      </c>
      <c r="AH224" s="353">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449"/>
      <c r="E225" s="358"/>
      <c r="F225" s="349">
        <f>+'FORMATO COSTEO C3'!G137</f>
        <v>0</v>
      </c>
      <c r="G225" s="350">
        <f>+'FORMATO COSTEO C3'!R137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4">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2">
        <f>U225+V225+W225+X225+Y225+Z225+AA225+AB225+AC225+AD225+AE225+AF225</f>
        <v>0</v>
      </c>
      <c r="AH225" s="353">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1">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2">
        <f t="shared" si="60"/>
        <v>0</v>
      </c>
      <c r="AH226" s="343">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449"/>
      <c r="E227" s="358"/>
      <c r="F227" s="349">
        <f>+'FORMATO COSTEO C3'!G145</f>
        <v>0</v>
      </c>
      <c r="G227" s="350">
        <f>+'FORMATO COSTEO C3'!R145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4">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2">
        <f>U227+V227+W227+X227+Y227+Z227+AA227+AB227+AC227+AD227+AE227+AF227</f>
        <v>0</v>
      </c>
      <c r="AH227" s="353">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449"/>
      <c r="E228" s="358"/>
      <c r="F228" s="349">
        <f>+'FORMATO COSTEO C3'!G151</f>
        <v>0</v>
      </c>
      <c r="G228" s="350">
        <f>+'FORMATO COSTEO C3'!R151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4">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2">
        <f>U228+V228+W228+X228+Y228+Z228+AA228+AB228+AC228+AD228+AE228+AF228</f>
        <v>0</v>
      </c>
      <c r="AH228" s="353">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449"/>
      <c r="E229" s="358"/>
      <c r="F229" s="349">
        <f>+'FORMATO COSTEO C3'!G157</f>
        <v>0</v>
      </c>
      <c r="G229" s="350">
        <f>+'FORMATO COSTEO C3'!R157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4">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2">
        <f>U229+V229+W229+X229+Y229+Z229+AA229+AB229+AC229+AD229+AE229+AF229</f>
        <v>0</v>
      </c>
      <c r="AH229" s="353">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449"/>
      <c r="E230" s="358"/>
      <c r="F230" s="349">
        <f>+'FORMATO COSTEO C3'!G163</f>
        <v>0</v>
      </c>
      <c r="G230" s="350">
        <f>+'FORMATO COSTEO C3'!R163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4">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2">
        <f>U230+V230+W230+X230+Y230+Z230+AA230+AB230+AC230+AD230+AE230+AF230</f>
        <v>0</v>
      </c>
      <c r="AH230" s="353">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449"/>
      <c r="E231" s="358"/>
      <c r="F231" s="349">
        <f>+'FORMATO COSTEO C3'!G169</f>
        <v>0</v>
      </c>
      <c r="G231" s="350">
        <f>+'FORMATO COSTEO C3'!R169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4">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2">
        <f>U231+V231+W231+X231+Y231+Z231+AA231+AB231+AC231+AD231+AE231+AF231</f>
        <v>0</v>
      </c>
      <c r="AH231" s="353">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0">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31">
        <f>+AG233+AG239+AG245+AG251+AG257</f>
        <v>0</v>
      </c>
      <c r="AH232" s="332">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1">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2">
        <f t="shared" si="63"/>
        <v>0</v>
      </c>
      <c r="AH233" s="343">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C3'!R179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4">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2">
        <f>U234+V234+W234+X234+Y234+Z234+AA234+AB234+AC234+AD234+AE234+AF234</f>
        <v>0</v>
      </c>
      <c r="AH234" s="353">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C3'!R185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4">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2">
        <f>U235+V235+W235+X235+Y235+Z235+AA235+AB235+AC235+AD235+AE235+AF235</f>
        <v>0</v>
      </c>
      <c r="AH235" s="353">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C3'!R191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4">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2">
        <f>U236+V236+W236+X236+Y236+Z236+AA236+AB236+AC236+AD236+AE236+AF236</f>
        <v>0</v>
      </c>
      <c r="AH236" s="353">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C3'!R197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4">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2">
        <f>U237+V237+W237+X237+Y237+Z237+AA237+AB237+AC237+AD237+AE237+AF237</f>
        <v>0</v>
      </c>
      <c r="AH237" s="353">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C3'!R203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4">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2">
        <f>U238+V238+W238+X238+Y238+Z238+AA238+AB238+AC238+AD238+AE238+AF238</f>
        <v>0</v>
      </c>
      <c r="AH238" s="353">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1">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2">
        <f t="shared" si="64"/>
        <v>0</v>
      </c>
      <c r="AH239" s="343">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449"/>
      <c r="E240" s="358"/>
      <c r="F240" s="349">
        <f>+'FORMATO COSTEO C3'!G211</f>
        <v>0</v>
      </c>
      <c r="G240" s="350">
        <f>+'FORMATO COSTEO C3'!R211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4">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2">
        <f>U240+V240+W240+X240+Y240+Z240+AA240+AB240+AC240+AD240+AE240+AF240</f>
        <v>0</v>
      </c>
      <c r="AH240" s="353">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449"/>
      <c r="E241" s="358"/>
      <c r="F241" s="349">
        <f>+'FORMATO COSTEO C3'!G217</f>
        <v>0</v>
      </c>
      <c r="G241" s="350">
        <f>+'FORMATO COSTEO C3'!R217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4">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2">
        <f>U241+V241+W241+X241+Y241+Z241+AA241+AB241+AC241+AD241+AE241+AF241</f>
        <v>0</v>
      </c>
      <c r="AH241" s="353">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449"/>
      <c r="E242" s="358"/>
      <c r="F242" s="349">
        <f>+'FORMATO COSTEO C3'!G223</f>
        <v>0</v>
      </c>
      <c r="G242" s="350">
        <f>+'FORMATO COSTEO C3'!R223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4">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2">
        <f>U242+V242+W242+X242+Y242+Z242+AA242+AB242+AC242+AD242+AE242+AF242</f>
        <v>0</v>
      </c>
      <c r="AH242" s="353">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449"/>
      <c r="E243" s="358"/>
      <c r="F243" s="349">
        <f>+'FORMATO COSTEO C3'!G229</f>
        <v>0</v>
      </c>
      <c r="G243" s="350">
        <f>+'FORMATO COSTEO C3'!R229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4">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2">
        <f>U243+V243+W243+X243+Y243+Z243+AA243+AB243+AC243+AD243+AE243+AF243</f>
        <v>0</v>
      </c>
      <c r="AH243" s="353">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449"/>
      <c r="E244" s="358"/>
      <c r="F244" s="349">
        <f>+'FORMATO COSTEO C3'!G235</f>
        <v>0</v>
      </c>
      <c r="G244" s="350">
        <f>+'FORMATO COSTEO C3'!R235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4">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2">
        <f>U244+V244+W244+X244+Y244+Z244+AA244+AB244+AC244+AD244+AE244+AF244</f>
        <v>0</v>
      </c>
      <c r="AH244" s="353">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1">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2">
        <f t="shared" si="65"/>
        <v>0</v>
      </c>
      <c r="AH245" s="343">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449"/>
      <c r="E246" s="358"/>
      <c r="F246" s="349">
        <f>+'FORMATO COSTEO C3'!G243</f>
        <v>0</v>
      </c>
      <c r="G246" s="350">
        <f>+'FORMATO COSTEO C3'!R243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4">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2">
        <f>U246+V246+W246+X246+Y246+Z246+AA246+AB246+AC246+AD246+AE246+AF246</f>
        <v>0</v>
      </c>
      <c r="AH246" s="353">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449"/>
      <c r="E247" s="358"/>
      <c r="F247" s="349">
        <f>+'FORMATO COSTEO C3'!G249</f>
        <v>0</v>
      </c>
      <c r="G247" s="350">
        <f>+'FORMATO COSTEO C3'!R249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4">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2">
        <f>U247+V247+W247+X247+Y247+Z247+AA247+AB247+AC247+AD247+AE247+AF247</f>
        <v>0</v>
      </c>
      <c r="AH247" s="353">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449"/>
      <c r="E248" s="358"/>
      <c r="F248" s="349">
        <f>+'FORMATO COSTEO C3'!G255</f>
        <v>0</v>
      </c>
      <c r="G248" s="350">
        <f>+'FORMATO COSTEO C3'!R255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4">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2">
        <f>U248+V248+W248+X248+Y248+Z248+AA248+AB248+AC248+AD248+AE248+AF248</f>
        <v>0</v>
      </c>
      <c r="AH248" s="353">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449"/>
      <c r="E249" s="358"/>
      <c r="F249" s="349">
        <f>+'FORMATO COSTEO C3'!G261</f>
        <v>0</v>
      </c>
      <c r="G249" s="350">
        <f>+'FORMATO COSTEO C3'!R261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4">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2">
        <f>U249+V249+W249+X249+Y249+Z249+AA249+AB249+AC249+AD249+AE249+AF249</f>
        <v>0</v>
      </c>
      <c r="AH249" s="353">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449"/>
      <c r="E250" s="358"/>
      <c r="F250" s="349">
        <f>+'FORMATO COSTEO C3'!G267</f>
        <v>0</v>
      </c>
      <c r="G250" s="350">
        <f>+'FORMATO COSTEO C3'!R267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4">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2">
        <f>U250+V250+W250+X250+Y250+Z250+AA250+AB250+AC250+AD250+AE250+AF250</f>
        <v>0</v>
      </c>
      <c r="AH250" s="353">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1">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2">
        <f t="shared" si="66"/>
        <v>0</v>
      </c>
      <c r="AH251" s="343">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449"/>
      <c r="E252" s="358"/>
      <c r="F252" s="349">
        <f>+'FORMATO COSTEO C3'!G275</f>
        <v>0</v>
      </c>
      <c r="G252" s="350">
        <f>+'FORMATO COSTEO C3'!R275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4">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2">
        <f>U252+V252+W252+X252+Y252+Z252+AA252+AB252+AC252+AD252+AE252+AF252</f>
        <v>0</v>
      </c>
      <c r="AH252" s="353">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449"/>
      <c r="E253" s="358"/>
      <c r="F253" s="349">
        <f>+'FORMATO COSTEO C3'!G281</f>
        <v>0</v>
      </c>
      <c r="G253" s="350">
        <f>+'FORMATO COSTEO C3'!R281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4">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2">
        <f>U253+V253+W253+X253+Y253+Z253+AA253+AB253+AC253+AD253+AE253+AF253</f>
        <v>0</v>
      </c>
      <c r="AH253" s="353">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449"/>
      <c r="E254" s="358"/>
      <c r="F254" s="349">
        <f>+'FORMATO COSTEO C3'!G287</f>
        <v>0</v>
      </c>
      <c r="G254" s="350">
        <f>+'FORMATO COSTEO C3'!R287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4">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2">
        <f>U254+V254+W254+X254+Y254+Z254+AA254+AB254+AC254+AD254+AE254+AF254</f>
        <v>0</v>
      </c>
      <c r="AH254" s="353">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449"/>
      <c r="E255" s="358"/>
      <c r="F255" s="349">
        <f>+'FORMATO COSTEO C3'!G293</f>
        <v>0</v>
      </c>
      <c r="G255" s="350">
        <f>+'FORMATO COSTEO C3'!R293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4">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2">
        <f>U255+V255+W255+X255+Y255+Z255+AA255+AB255+AC255+AD255+AE255+AF255</f>
        <v>0</v>
      </c>
      <c r="AH255" s="353">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449"/>
      <c r="E256" s="358"/>
      <c r="F256" s="349">
        <f>+'FORMATO COSTEO C3'!G299</f>
        <v>0</v>
      </c>
      <c r="G256" s="350">
        <f>+'FORMATO COSTEO C3'!R299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4">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2">
        <f>U256+V256+W256+X256+Y256+Z256+AA256+AB256+AC256+AD256+AE256+AF256</f>
        <v>0</v>
      </c>
      <c r="AH256" s="353">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1">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2">
        <f t="shared" si="67"/>
        <v>0</v>
      </c>
      <c r="AH257" s="343">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449"/>
      <c r="E258" s="358"/>
      <c r="F258" s="349">
        <f>+'FORMATO COSTEO C3'!G307</f>
        <v>0</v>
      </c>
      <c r="G258" s="350">
        <f>+'FORMATO COSTEO C3'!R307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4">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2">
        <f>U258+V258+W258+X258+Y258+Z258+AA258+AB258+AC258+AD258+AE258+AF258</f>
        <v>0</v>
      </c>
      <c r="AH258" s="353">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449"/>
      <c r="E259" s="358"/>
      <c r="F259" s="349">
        <f>+'FORMATO COSTEO C3'!G313</f>
        <v>0</v>
      </c>
      <c r="G259" s="350">
        <f>+'FORMATO COSTEO C3'!R313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4">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2">
        <f>U259+V259+W259+X259+Y259+Z259+AA259+AB259+AC259+AD259+AE259+AF259</f>
        <v>0</v>
      </c>
      <c r="AH259" s="353">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449"/>
      <c r="E260" s="358"/>
      <c r="F260" s="349">
        <f>+'FORMATO COSTEO C3'!G319</f>
        <v>0</v>
      </c>
      <c r="G260" s="350">
        <f>+'FORMATO COSTEO C3'!R319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4">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2">
        <f>U260+V260+W260+X260+Y260+Z260+AA260+AB260+AC260+AD260+AE260+AF260</f>
        <v>0</v>
      </c>
      <c r="AH260" s="353">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449"/>
      <c r="E261" s="358"/>
      <c r="F261" s="349">
        <f>+'FORMATO COSTEO C3'!G325</f>
        <v>0</v>
      </c>
      <c r="G261" s="350">
        <f>+'FORMATO COSTEO C3'!R325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4">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2">
        <f>U261+V261+W261+X261+Y261+Z261+AA261+AB261+AC261+AD261+AE261+AF261</f>
        <v>0</v>
      </c>
      <c r="AH261" s="353">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449"/>
      <c r="E262" s="358"/>
      <c r="F262" s="349">
        <f>+'FORMATO COSTEO C3'!G331</f>
        <v>0</v>
      </c>
      <c r="G262" s="350">
        <f>+'FORMATO COSTEO C3'!R331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4">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2">
        <f>U262+V262+W262+X262+Y262+Z262+AA262+AB262+AC262+AD262+AE262+AF262</f>
        <v>0</v>
      </c>
      <c r="AH262" s="353">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0">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31">
        <f>+AG264+AG270+AG276+AG282+AG288</f>
        <v>0</v>
      </c>
      <c r="AH263" s="332">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1">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2">
        <f t="shared" si="69"/>
        <v>0</v>
      </c>
      <c r="AH264" s="343">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C3'!R341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4">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2">
        <f>U265+V265+W265+X265+Y265+Z265+AA265+AB265+AC265+AD265+AE265+AF265</f>
        <v>0</v>
      </c>
      <c r="AH265" s="353">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C3'!R347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4">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2">
        <f>U266+V266+W266+X266+Y266+Z266+AA266+AB266+AC266+AD266+AE266+AF266</f>
        <v>0</v>
      </c>
      <c r="AH266" s="353">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C3'!R353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4">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2">
        <f>U267+V267+W267+X267+Y267+Z267+AA267+AB267+AC267+AD267+AE267+AF267</f>
        <v>0</v>
      </c>
      <c r="AH267" s="353">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C3'!R359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4">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2">
        <f>U268+V268+W268+X268+Y268+Z268+AA268+AB268+AC268+AD268+AE268+AF268</f>
        <v>0</v>
      </c>
      <c r="AH268" s="353">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C3'!R365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4">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2">
        <f>U269+V269+W269+X269+Y269+Z269+AA269+AB269+AC269+AD269+AE269+AF269</f>
        <v>0</v>
      </c>
      <c r="AH269" s="353">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1">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2">
        <f t="shared" si="71"/>
        <v>0</v>
      </c>
      <c r="AH270" s="343">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449"/>
      <c r="E271" s="358"/>
      <c r="F271" s="349">
        <f>+'FORMATO COSTEO C3'!G373</f>
        <v>0</v>
      </c>
      <c r="G271" s="350">
        <f>+'FORMATO COSTEO C3'!R373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4">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2">
        <f>U271+V271+W271+X271+Y271+Z271+AA271+AB271+AC271+AD271+AE271+AF271</f>
        <v>0</v>
      </c>
      <c r="AH271" s="353">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449"/>
      <c r="E272" s="358"/>
      <c r="F272" s="349">
        <f>+'FORMATO COSTEO C3'!G379</f>
        <v>0</v>
      </c>
      <c r="G272" s="350">
        <f>+'FORMATO COSTEO C3'!R379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4">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2">
        <f>U272+V272+W272+X272+Y272+Z272+AA272+AB272+AC272+AD272+AE272+AF272</f>
        <v>0</v>
      </c>
      <c r="AH272" s="353">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449"/>
      <c r="E273" s="358"/>
      <c r="F273" s="349">
        <f>+'FORMATO COSTEO C3'!G385</f>
        <v>0</v>
      </c>
      <c r="G273" s="350">
        <f>+'FORMATO COSTEO C3'!R385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4">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2">
        <f>U273+V273+W273+X273+Y273+Z273+AA273+AB273+AC273+AD273+AE273+AF273</f>
        <v>0</v>
      </c>
      <c r="AH273" s="353">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449"/>
      <c r="E274" s="358"/>
      <c r="F274" s="349">
        <f>+'FORMATO COSTEO C3'!G391</f>
        <v>0</v>
      </c>
      <c r="G274" s="350">
        <f>+'FORMATO COSTEO C3'!R391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4">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2">
        <f>U274+V274+W274+X274+Y274+Z274+AA274+AB274+AC274+AD274+AE274+AF274</f>
        <v>0</v>
      </c>
      <c r="AH274" s="353">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449"/>
      <c r="E275" s="358"/>
      <c r="F275" s="349">
        <f>+'FORMATO COSTEO C3'!G397</f>
        <v>0</v>
      </c>
      <c r="G275" s="350">
        <f>+'FORMATO COSTEO C3'!R397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4">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2">
        <f>U275+V275+W275+X275+Y275+Z275+AA275+AB275+AC275+AD275+AE275+AF275</f>
        <v>0</v>
      </c>
      <c r="AH275" s="353">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1">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2">
        <f t="shared" si="72"/>
        <v>0</v>
      </c>
      <c r="AH276" s="343">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449"/>
      <c r="E277" s="358"/>
      <c r="F277" s="349">
        <f>+'FORMATO COSTEO C3'!G405</f>
        <v>0</v>
      </c>
      <c r="G277" s="350">
        <f>+'FORMATO COSTEO C3'!R405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4">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2">
        <f>U277+V277+W277+X277+Y277+Z277+AA277+AB277+AC277+AD277+AE277+AF277</f>
        <v>0</v>
      </c>
      <c r="AH277" s="353">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449"/>
      <c r="E278" s="358"/>
      <c r="F278" s="349">
        <f>+'FORMATO COSTEO C3'!G411</f>
        <v>0</v>
      </c>
      <c r="G278" s="350">
        <f>+'FORMATO COSTEO C3'!R411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4">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2">
        <f>U278+V278+W278+X278+Y278+Z278+AA278+AB278+AC278+AD278+AE278+AF278</f>
        <v>0</v>
      </c>
      <c r="AH278" s="353">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449"/>
      <c r="E279" s="358"/>
      <c r="F279" s="349">
        <f>+'FORMATO COSTEO C3'!G417</f>
        <v>0</v>
      </c>
      <c r="G279" s="350">
        <f>+'FORMATO COSTEO C3'!R417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4">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2">
        <f>U279+V279+W279+X279+Y279+Z279+AA279+AB279+AC279+AD279+AE279+AF279</f>
        <v>0</v>
      </c>
      <c r="AH279" s="353">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449"/>
      <c r="E280" s="358"/>
      <c r="F280" s="349">
        <f>+'FORMATO COSTEO C3'!G423</f>
        <v>0</v>
      </c>
      <c r="G280" s="350">
        <f>+'FORMATO COSTEO C3'!R423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4">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2">
        <f>U280+V280+W280+X280+Y280+Z280+AA280+AB280+AC280+AD280+AE280+AF280</f>
        <v>0</v>
      </c>
      <c r="AH280" s="353">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449"/>
      <c r="E281" s="358"/>
      <c r="F281" s="349">
        <f>+'FORMATO COSTEO C3'!G429</f>
        <v>0</v>
      </c>
      <c r="G281" s="350">
        <f>+'FORMATO COSTEO C3'!R429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4">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2">
        <f>U281+V281+W281+X281+Y281+Z281+AA281+AB281+AC281+AD281+AE281+AF281</f>
        <v>0</v>
      </c>
      <c r="AH281" s="353">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1">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2">
        <f t="shared" si="73"/>
        <v>0</v>
      </c>
      <c r="AH282" s="343">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449"/>
      <c r="E283" s="358"/>
      <c r="F283" s="349">
        <f>+'FORMATO COSTEO C3'!G437</f>
        <v>0</v>
      </c>
      <c r="G283" s="350">
        <f>+'FORMATO COSTEO C3'!R437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4">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2">
        <f>U283+V283+W283+X283+Y283+Z283+AA283+AB283+AC283+AD283+AE283+AF283</f>
        <v>0</v>
      </c>
      <c r="AH283" s="353">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449"/>
      <c r="E284" s="358"/>
      <c r="F284" s="349">
        <f>+'FORMATO COSTEO C3'!G443</f>
        <v>0</v>
      </c>
      <c r="G284" s="350">
        <f>+'FORMATO COSTEO C3'!R443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4">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2">
        <f>U284+V284+W284+X284+Y284+Z284+AA284+AB284+AC284+AD284+AE284+AF284</f>
        <v>0</v>
      </c>
      <c r="AH284" s="353">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449"/>
      <c r="E285" s="358"/>
      <c r="F285" s="349">
        <f>+'FORMATO COSTEO C3'!G449</f>
        <v>0</v>
      </c>
      <c r="G285" s="350">
        <f>+'FORMATO COSTEO C3'!R449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4">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2">
        <f>U285+V285+W285+X285+Y285+Z285+AA285+AB285+AC285+AD285+AE285+AF285</f>
        <v>0</v>
      </c>
      <c r="AH285" s="353">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449"/>
      <c r="E286" s="358"/>
      <c r="F286" s="349">
        <f>+'FORMATO COSTEO C3'!G455</f>
        <v>0</v>
      </c>
      <c r="G286" s="350">
        <f>+'FORMATO COSTEO C3'!R455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4">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2">
        <f>U286+V286+W286+X286+Y286+Z286+AA286+AB286+AC286+AD286+AE286+AF286</f>
        <v>0</v>
      </c>
      <c r="AH286" s="353">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449"/>
      <c r="E287" s="358"/>
      <c r="F287" s="349">
        <f>+'FORMATO COSTEO C3'!G461</f>
        <v>0</v>
      </c>
      <c r="G287" s="350">
        <f>+'FORMATO COSTEO C3'!R461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4">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2">
        <f>U287+V287+W287+X287+Y287+Z287+AA287+AB287+AC287+AD287+AE287+AF287</f>
        <v>0</v>
      </c>
      <c r="AH287" s="353">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1">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2">
        <f t="shared" si="74"/>
        <v>0</v>
      </c>
      <c r="AH288" s="343">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449"/>
      <c r="E289" s="358"/>
      <c r="F289" s="349">
        <f>+'FORMATO COSTEO C3'!G469</f>
        <v>0</v>
      </c>
      <c r="G289" s="350">
        <f>+'FORMATO COSTEO C3'!R469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4">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2">
        <f>U289+V289+W289+X289+Y289+Z289+AA289+AB289+AC289+AD289+AE289+AF289</f>
        <v>0</v>
      </c>
      <c r="AH289" s="353">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449"/>
      <c r="E290" s="358"/>
      <c r="F290" s="349">
        <f>+'FORMATO COSTEO C3'!G475</f>
        <v>0</v>
      </c>
      <c r="G290" s="350">
        <f>+'FORMATO COSTEO C3'!R475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4">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2">
        <f>U290+V290+W290+X290+Y290+Z290+AA290+AB290+AC290+AD290+AE290+AF290</f>
        <v>0</v>
      </c>
      <c r="AH290" s="353">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449"/>
      <c r="E291" s="358"/>
      <c r="F291" s="349">
        <f>+'FORMATO COSTEO C3'!G481</f>
        <v>0</v>
      </c>
      <c r="G291" s="350">
        <f>+'FORMATO COSTEO C3'!R481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4">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2">
        <f>U291+V291+W291+X291+Y291+Z291+AA291+AB291+AC291+AD291+AE291+AF291</f>
        <v>0</v>
      </c>
      <c r="AH291" s="353">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449"/>
      <c r="E292" s="358"/>
      <c r="F292" s="349">
        <f>+'FORMATO COSTEO C3'!G487</f>
        <v>0</v>
      </c>
      <c r="G292" s="350">
        <f>+'FORMATO COSTEO C3'!R487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4">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2">
        <f>U292+V292+W292+X292+Y292+Z292+AA292+AB292+AC292+AD292+AE292+AF292</f>
        <v>0</v>
      </c>
      <c r="AH292" s="353">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449"/>
      <c r="E293" s="358"/>
      <c r="F293" s="349">
        <f>+'FORMATO COSTEO C3'!G493</f>
        <v>0</v>
      </c>
      <c r="G293" s="350">
        <f>+'FORMATO COSTEO C3'!R493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4">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2">
        <f>U293+V293+W293+X293+Y293+Z293+AA293+AB293+AC293+AD293+AE293+AF293</f>
        <v>0</v>
      </c>
      <c r="AH293" s="353">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27"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7">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8">
        <f>+AG295+AG326+AG357</f>
        <v>0</v>
      </c>
      <c r="AH294" s="319">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0">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31">
        <f>+AG296+AG302+AG308+AG314+AG320</f>
        <v>0</v>
      </c>
      <c r="AH295" s="332">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1">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2">
        <f t="shared" si="77"/>
        <v>0</v>
      </c>
      <c r="AH296" s="343">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C4'!R17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4">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2">
        <f>U297+V297+W297+X297+Y297+Z297+AA297+AB297+AC297+AD297+AE297+AF297</f>
        <v>0</v>
      </c>
      <c r="AH297" s="353">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C4'!R23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4">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2">
        <f>U298+V298+W298+X298+Y298+Z298+AA298+AB298+AC298+AD298+AE298+AF298</f>
        <v>0</v>
      </c>
      <c r="AH298" s="353">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C4'!R29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4">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2">
        <f>U299+V299+W299+X299+Y299+Z299+AA299+AB299+AC299+AD299+AE299+AF299</f>
        <v>0</v>
      </c>
      <c r="AH299" s="353">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C4'!R35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4">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2">
        <f>U300+V300+W300+X300+Y300+Z300+AA300+AB300+AC300+AD300+AE300+AF300</f>
        <v>0</v>
      </c>
      <c r="AH300" s="353">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C4'!R41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4">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2">
        <f>U301+V301+W301+X301+Y301+Z301+AA301+AB301+AC301+AD301+AE301+AF301</f>
        <v>0</v>
      </c>
      <c r="AH301" s="353">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1">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2">
        <f t="shared" si="78"/>
        <v>0</v>
      </c>
      <c r="AH302" s="343">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449"/>
      <c r="E303" s="358"/>
      <c r="F303" s="349">
        <f>+'FORMATO COSTEO C4'!G49</f>
        <v>0</v>
      </c>
      <c r="G303" s="350">
        <f>+'FORMATO COSTEO C4'!R49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4">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2">
        <f>U303+V303+W303+X303+Y303+Z303+AA303+AB303+AC303+AD303+AE303+AF303</f>
        <v>0</v>
      </c>
      <c r="AH303" s="353">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449"/>
      <c r="E304" s="358"/>
      <c r="F304" s="349">
        <f>+'FORMATO COSTEO C4'!G55</f>
        <v>0</v>
      </c>
      <c r="G304" s="350">
        <f>+'FORMATO COSTEO C4'!R55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4">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2">
        <f>U304+V304+W304+X304+Y304+Z304+AA304+AB304+AC304+AD304+AE304+AF304</f>
        <v>0</v>
      </c>
      <c r="AH304" s="353">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449"/>
      <c r="E305" s="358"/>
      <c r="F305" s="349">
        <f>+'FORMATO COSTEO C4'!G61</f>
        <v>0</v>
      </c>
      <c r="G305" s="350">
        <f>+'FORMATO COSTEO C4'!R61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4">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2">
        <f>U305+V305+W305+X305+Y305+Z305+AA305+AB305+AC305+AD305+AE305+AF305</f>
        <v>0</v>
      </c>
      <c r="AH305" s="353">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449"/>
      <c r="E306" s="358"/>
      <c r="F306" s="349">
        <f>+'FORMATO COSTEO C4'!G67</f>
        <v>0</v>
      </c>
      <c r="G306" s="350">
        <f>+'FORMATO COSTEO C4'!R67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4">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2">
        <f>U306+V306+W306+X306+Y306+Z306+AA306+AB306+AC306+AD306+AE306+AF306</f>
        <v>0</v>
      </c>
      <c r="AH306" s="353">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449"/>
      <c r="E307" s="358"/>
      <c r="F307" s="349">
        <f>+'FORMATO COSTEO C4'!G73</f>
        <v>0</v>
      </c>
      <c r="G307" s="350">
        <f>+'FORMATO COSTEO C4'!R73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4">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2">
        <f>U307+V307+W307+X307+Y307+Z307+AA307+AB307+AC307+AD307+AE307+AF307</f>
        <v>0</v>
      </c>
      <c r="AH307" s="353">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1">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2">
        <f t="shared" si="79"/>
        <v>0</v>
      </c>
      <c r="AH308" s="343">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449"/>
      <c r="E309" s="358"/>
      <c r="F309" s="349">
        <f>+'FORMATO COSTEO C4'!G81</f>
        <v>0</v>
      </c>
      <c r="G309" s="350">
        <f>+'FORMATO COSTEO C4'!R81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4">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2">
        <f>U309+V309+W309+X309+Y309+Z309+AA309+AB309+AC309+AD309+AE309+AF309</f>
        <v>0</v>
      </c>
      <c r="AH309" s="353">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449"/>
      <c r="E310" s="358"/>
      <c r="F310" s="349">
        <f>+'FORMATO COSTEO C4'!G87</f>
        <v>0</v>
      </c>
      <c r="G310" s="350">
        <f>+'FORMATO COSTEO C4'!R87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4">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2">
        <f>U310+V310+W310+X310+Y310+Z310+AA310+AB310+AC310+AD310+AE310+AF310</f>
        <v>0</v>
      </c>
      <c r="AH310" s="353">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449"/>
      <c r="E311" s="358"/>
      <c r="F311" s="349">
        <f>+'FORMATO COSTEO C4'!G93</f>
        <v>0</v>
      </c>
      <c r="G311" s="350">
        <f>+'FORMATO COSTEO C4'!R93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4">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2">
        <f>U311+V311+W311+X311+Y311+Z311+AA311+AB311+AC311+AD311+AE311+AF311</f>
        <v>0</v>
      </c>
      <c r="AH311" s="353">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449"/>
      <c r="E312" s="358"/>
      <c r="F312" s="349">
        <f>+'FORMATO COSTEO C4'!G99</f>
        <v>0</v>
      </c>
      <c r="G312" s="350">
        <f>+'FORMATO COSTEO C4'!R99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4">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2">
        <f>U312+V312+W312+X312+Y312+Z312+AA312+AB312+AC312+AD312+AE312+AF312</f>
        <v>0</v>
      </c>
      <c r="AH312" s="353">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449"/>
      <c r="E313" s="358"/>
      <c r="F313" s="349">
        <f>+'FORMATO COSTEO C4'!G105</f>
        <v>0</v>
      </c>
      <c r="G313" s="350">
        <f>+'FORMATO COSTEO C4'!R105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4">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2">
        <f>U313+V313+W313+X313+Y313+Z313+AA313+AB313+AC313+AD313+AE313+AF313</f>
        <v>0</v>
      </c>
      <c r="AH313" s="353">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1">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2">
        <f t="shared" si="80"/>
        <v>0</v>
      </c>
      <c r="AH314" s="343">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449"/>
      <c r="E315" s="358"/>
      <c r="F315" s="349">
        <f>+'FORMATO COSTEO C4'!G113</f>
        <v>0</v>
      </c>
      <c r="G315" s="350">
        <f>+'FORMATO COSTEO C4'!R113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4">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2">
        <f>U315+V315+W315+X315+Y315+Z315+AA315+AB315+AC315+AD315+AE315+AF315</f>
        <v>0</v>
      </c>
      <c r="AH315" s="353">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449"/>
      <c r="E316" s="358"/>
      <c r="F316" s="349">
        <f>+'FORMATO COSTEO C4'!G119</f>
        <v>0</v>
      </c>
      <c r="G316" s="350">
        <f>+'FORMATO COSTEO C4'!R119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4">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2">
        <f>U316+V316+W316+X316+Y316+Z316+AA316+AB316+AC316+AD316+AE316+AF316</f>
        <v>0</v>
      </c>
      <c r="AH316" s="353">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449"/>
      <c r="E317" s="358"/>
      <c r="F317" s="349">
        <f>+'FORMATO COSTEO C4'!G125</f>
        <v>0</v>
      </c>
      <c r="G317" s="350">
        <f>+'FORMATO COSTEO C4'!R125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4">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2">
        <f>U317+V317+W317+X317+Y317+Z317+AA317+AB317+AC317+AD317+AE317+AF317</f>
        <v>0</v>
      </c>
      <c r="AH317" s="353">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449"/>
      <c r="E318" s="358"/>
      <c r="F318" s="349">
        <f>+'FORMATO COSTEO C4'!G131</f>
        <v>0</v>
      </c>
      <c r="G318" s="350">
        <f>+'FORMATO COSTEO C4'!R131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4">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2">
        <f>U318+V318+W318+X318+Y318+Z318+AA318+AB318+AC318+AD318+AE318+AF318</f>
        <v>0</v>
      </c>
      <c r="AH318" s="353">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449"/>
      <c r="E319" s="358"/>
      <c r="F319" s="349">
        <f>+'FORMATO COSTEO C4'!G137</f>
        <v>0</v>
      </c>
      <c r="G319" s="350">
        <f>+'FORMATO COSTEO C4'!R137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4">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2">
        <f>U319+V319+W319+X319+Y319+Z319+AA319+AB319+AC319+AD319+AE319+AF319</f>
        <v>0</v>
      </c>
      <c r="AH319" s="353">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1">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2">
        <f t="shared" si="81"/>
        <v>0</v>
      </c>
      <c r="AH320" s="343">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449"/>
      <c r="E321" s="358"/>
      <c r="F321" s="349">
        <f>+'FORMATO COSTEO C4'!G145</f>
        <v>0</v>
      </c>
      <c r="G321" s="350">
        <f>+'FORMATO COSTEO C4'!R145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4">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2">
        <f>U321+V321+W321+X321+Y321+Z321+AA321+AB321+AC321+AD321+AE321+AF321</f>
        <v>0</v>
      </c>
      <c r="AH321" s="353">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449"/>
      <c r="E322" s="358"/>
      <c r="F322" s="349">
        <f>+'FORMATO COSTEO C4'!G151</f>
        <v>0</v>
      </c>
      <c r="G322" s="350">
        <f>+'FORMATO COSTEO C4'!R151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4">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2">
        <f>U322+V322+W322+X322+Y322+Z322+AA322+AB322+AC322+AD322+AE322+AF322</f>
        <v>0</v>
      </c>
      <c r="AH322" s="353">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449"/>
      <c r="E323" s="358"/>
      <c r="F323" s="349">
        <f>+'FORMATO COSTEO C4'!G157</f>
        <v>0</v>
      </c>
      <c r="G323" s="350">
        <f>+'FORMATO COSTEO C4'!R157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4">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2">
        <f>U323+V323+W323+X323+Y323+Z323+AA323+AB323+AC323+AD323+AE323+AF323</f>
        <v>0</v>
      </c>
      <c r="AH323" s="353">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449"/>
      <c r="E324" s="358"/>
      <c r="F324" s="349">
        <f>+'FORMATO COSTEO C4'!G163</f>
        <v>0</v>
      </c>
      <c r="G324" s="350">
        <f>+'FORMATO COSTEO C4'!R163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4">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2">
        <f>U324+V324+W324+X324+Y324+Z324+AA324+AB324+AC324+AD324+AE324+AF324</f>
        <v>0</v>
      </c>
      <c r="AH324" s="353">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449"/>
      <c r="E325" s="358"/>
      <c r="F325" s="349">
        <f>+'FORMATO COSTEO C4'!G169</f>
        <v>0</v>
      </c>
      <c r="G325" s="350">
        <f>+'FORMATO COSTEO C4'!R169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4">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2">
        <f>U325+V325+W325+X325+Y325+Z325+AA325+AB325+AC325+AD325+AE325+AF325</f>
        <v>0</v>
      </c>
      <c r="AH325" s="353">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0">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31">
        <f>+AG327+AG333+AG339+AG345+AG351</f>
        <v>0</v>
      </c>
      <c r="AH326" s="332">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1">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2">
        <f t="shared" si="83"/>
        <v>0</v>
      </c>
      <c r="AH327" s="343">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C4'!R179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4">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2">
        <f>U328+V328+W328+X328+Y328+Z328+AA328+AB328+AC328+AD328+AE328+AF328</f>
        <v>0</v>
      </c>
      <c r="AH328" s="353">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C4'!R185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4">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2">
        <f>U329+V329+W329+X329+Y329+Z329+AA329+AB329+AC329+AD329+AE329+AF329</f>
        <v>0</v>
      </c>
      <c r="AH329" s="353">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C4'!R191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4">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2">
        <f>U330+V330+W330+X330+Y330+Z330+AA330+AB330+AC330+AD330+AE330+AF330</f>
        <v>0</v>
      </c>
      <c r="AH330" s="353">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C4'!R197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4">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2">
        <f>U331+V331+W331+X331+Y331+Z331+AA331+AB331+AC331+AD331+AE331+AF331</f>
        <v>0</v>
      </c>
      <c r="AH331" s="353">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C4'!R203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4">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2">
        <f>U332+V332+W332+X332+Y332+Z332+AA332+AB332+AC332+AD332+AE332+AF332</f>
        <v>0</v>
      </c>
      <c r="AH332" s="353">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1">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2">
        <f t="shared" si="85"/>
        <v>0</v>
      </c>
      <c r="AH333" s="343">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449"/>
      <c r="E334" s="358"/>
      <c r="F334" s="349">
        <f>+'FORMATO COSTEO C4'!G211</f>
        <v>0</v>
      </c>
      <c r="G334" s="350">
        <f>+'FORMATO COSTEO C4'!R211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4">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2">
        <f>U334+V334+W334+X334+Y334+Z334+AA334+AB334+AC334+AD334+AE334+AF334</f>
        <v>0</v>
      </c>
      <c r="AH334" s="353">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449"/>
      <c r="E335" s="358"/>
      <c r="F335" s="349">
        <f>+'FORMATO COSTEO C4'!G217</f>
        <v>0</v>
      </c>
      <c r="G335" s="350">
        <f>+'FORMATO COSTEO C4'!R217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4">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2">
        <f>U335+V335+W335+X335+Y335+Z335+AA335+AB335+AC335+AD335+AE335+AF335</f>
        <v>0</v>
      </c>
      <c r="AH335" s="353">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449"/>
      <c r="E336" s="358"/>
      <c r="F336" s="349">
        <f>+'FORMATO COSTEO C4'!G223</f>
        <v>0</v>
      </c>
      <c r="G336" s="350">
        <f>+'FORMATO COSTEO C4'!R223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4">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2">
        <f>U336+V336+W336+X336+Y336+Z336+AA336+AB336+AC336+AD336+AE336+AF336</f>
        <v>0</v>
      </c>
      <c r="AH336" s="353">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449"/>
      <c r="E337" s="358"/>
      <c r="F337" s="349">
        <f>+'FORMATO COSTEO C4'!G229</f>
        <v>0</v>
      </c>
      <c r="G337" s="350">
        <f>+'FORMATO COSTEO C4'!R229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4">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2">
        <f>U337+V337+W337+X337+Y337+Z337+AA337+AB337+AC337+AD337+AE337+AF337</f>
        <v>0</v>
      </c>
      <c r="AH337" s="353">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449"/>
      <c r="E338" s="358"/>
      <c r="F338" s="349">
        <f>+'FORMATO COSTEO C4'!G235</f>
        <v>0</v>
      </c>
      <c r="G338" s="350">
        <f>+'FORMATO COSTEO C4'!R235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4">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2">
        <f>U338+V338+W338+X338+Y338+Z338+AA338+AB338+AC338+AD338+AE338+AF338</f>
        <v>0</v>
      </c>
      <c r="AH338" s="353">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1">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2">
        <f t="shared" si="86"/>
        <v>0</v>
      </c>
      <c r="AH339" s="343">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449"/>
      <c r="E340" s="358"/>
      <c r="F340" s="349">
        <f>+'FORMATO COSTEO C4'!G243</f>
        <v>0</v>
      </c>
      <c r="G340" s="350">
        <f>+'FORMATO COSTEO C4'!R243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4">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2">
        <f>U340+V340+W340+X340+Y340+Z340+AA340+AB340+AC340+AD340+AE340+AF340</f>
        <v>0</v>
      </c>
      <c r="AH340" s="353">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449"/>
      <c r="E341" s="358"/>
      <c r="F341" s="349">
        <f>+'FORMATO COSTEO C4'!G249</f>
        <v>0</v>
      </c>
      <c r="G341" s="350">
        <f>+'FORMATO COSTEO C4'!R249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4">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2">
        <f>U341+V341+W341+X341+Y341+Z341+AA341+AB341+AC341+AD341+AE341+AF341</f>
        <v>0</v>
      </c>
      <c r="AH341" s="353">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449"/>
      <c r="E342" s="358"/>
      <c r="F342" s="349">
        <f>+'FORMATO COSTEO C4'!G255</f>
        <v>0</v>
      </c>
      <c r="G342" s="350">
        <f>+'FORMATO COSTEO C4'!R255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4">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2">
        <f>U342+V342+W342+X342+Y342+Z342+AA342+AB342+AC342+AD342+AE342+AF342</f>
        <v>0</v>
      </c>
      <c r="AH342" s="353">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449"/>
      <c r="E343" s="358"/>
      <c r="F343" s="349">
        <f>+'FORMATO COSTEO C4'!G261</f>
        <v>0</v>
      </c>
      <c r="G343" s="350">
        <f>+'FORMATO COSTEO C4'!R261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4">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2">
        <f>U343+V343+W343+X343+Y343+Z343+AA343+AB343+AC343+AD343+AE343+AF343</f>
        <v>0</v>
      </c>
      <c r="AH343" s="353">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449"/>
      <c r="E344" s="358"/>
      <c r="F344" s="349">
        <f>+'FORMATO COSTEO C4'!G267</f>
        <v>0</v>
      </c>
      <c r="G344" s="350">
        <f>+'FORMATO COSTEO C4'!R267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4">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2">
        <f>U344+V344+W344+X344+Y344+Z344+AA344+AB344+AC344+AD344+AE344+AF344</f>
        <v>0</v>
      </c>
      <c r="AH344" s="353">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1">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2">
        <f t="shared" si="87"/>
        <v>0</v>
      </c>
      <c r="AH345" s="343">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449"/>
      <c r="E346" s="358"/>
      <c r="F346" s="349">
        <f>+'FORMATO COSTEO C4'!G275</f>
        <v>0</v>
      </c>
      <c r="G346" s="350">
        <f>+'FORMATO COSTEO C4'!R275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4">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2">
        <f>U346+V346+W346+X346+Y346+Z346+AA346+AB346+AC346+AD346+AE346+AF346</f>
        <v>0</v>
      </c>
      <c r="AH346" s="353">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449"/>
      <c r="E347" s="358"/>
      <c r="F347" s="349">
        <f>+'FORMATO COSTEO C4'!G281</f>
        <v>0</v>
      </c>
      <c r="G347" s="350">
        <f>+'FORMATO COSTEO C4'!R281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4">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2">
        <f>U347+V347+W347+X347+Y347+Z347+AA347+AB347+AC347+AD347+AE347+AF347</f>
        <v>0</v>
      </c>
      <c r="AH347" s="353">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449"/>
      <c r="E348" s="358"/>
      <c r="F348" s="349">
        <f>+'FORMATO COSTEO C4'!G287</f>
        <v>0</v>
      </c>
      <c r="G348" s="350">
        <f>+'FORMATO COSTEO C4'!R287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4">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2">
        <f>U348+V348+W348+X348+Y348+Z348+AA348+AB348+AC348+AD348+AE348+AF348</f>
        <v>0</v>
      </c>
      <c r="AH348" s="353">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449"/>
      <c r="E349" s="358"/>
      <c r="F349" s="349">
        <f>+'FORMATO COSTEO C4'!G293</f>
        <v>0</v>
      </c>
      <c r="G349" s="350">
        <f>+'FORMATO COSTEO C4'!R293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4">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2">
        <f>U349+V349+W349+X349+Y349+Z349+AA349+AB349+AC349+AD349+AE349+AF349</f>
        <v>0</v>
      </c>
      <c r="AH349" s="353">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449"/>
      <c r="E350" s="358"/>
      <c r="F350" s="349">
        <f>+'FORMATO COSTEO C4'!G299</f>
        <v>0</v>
      </c>
      <c r="G350" s="350">
        <f>+'FORMATO COSTEO C4'!R299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4">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2">
        <f>U350+V350+W350+X350+Y350+Z350+AA350+AB350+AC350+AD350+AE350+AF350</f>
        <v>0</v>
      </c>
      <c r="AH350" s="353">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1">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2">
        <f t="shared" si="88"/>
        <v>0</v>
      </c>
      <c r="AH351" s="343">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449"/>
      <c r="E352" s="358"/>
      <c r="F352" s="349">
        <f>+'FORMATO COSTEO C4'!G307</f>
        <v>0</v>
      </c>
      <c r="G352" s="350">
        <f>+'FORMATO COSTEO C4'!R307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4">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2">
        <f>U352+V352+W352+X352+Y352+Z352+AA352+AB352+AC352+AD352+AE352+AF352</f>
        <v>0</v>
      </c>
      <c r="AH352" s="353">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449"/>
      <c r="E353" s="358"/>
      <c r="F353" s="349">
        <f>+'FORMATO COSTEO C4'!G313</f>
        <v>0</v>
      </c>
      <c r="G353" s="350">
        <f>+'FORMATO COSTEO C4'!R313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4">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2">
        <f>U353+V353+W353+X353+Y353+Z353+AA353+AB353+AC353+AD353+AE353+AF353</f>
        <v>0</v>
      </c>
      <c r="AH353" s="353">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449"/>
      <c r="E354" s="358"/>
      <c r="F354" s="349">
        <f>+'FORMATO COSTEO C4'!G319</f>
        <v>0</v>
      </c>
      <c r="G354" s="350">
        <f>+'FORMATO COSTEO C4'!R319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4">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2">
        <f>U354+V354+W354+X354+Y354+Z354+AA354+AB354+AC354+AD354+AE354+AF354</f>
        <v>0</v>
      </c>
      <c r="AH354" s="353">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449"/>
      <c r="E355" s="358"/>
      <c r="F355" s="349">
        <f>+'FORMATO COSTEO C4'!G325</f>
        <v>0</v>
      </c>
      <c r="G355" s="350">
        <f>+'FORMATO COSTEO C4'!R325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4">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2">
        <f>U355+V355+W355+X355+Y355+Z355+AA355+AB355+AC355+AD355+AE355+AF355</f>
        <v>0</v>
      </c>
      <c r="AH355" s="353">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449"/>
      <c r="E356" s="358"/>
      <c r="F356" s="349">
        <f>+'FORMATO COSTEO C4'!G331</f>
        <v>0</v>
      </c>
      <c r="G356" s="350">
        <f>+'FORMATO COSTEO C4'!R331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4">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2">
        <f>U356+V356+W356+X356+Y356+Z356+AA356+AB356+AC356+AD356+AE356+AF356</f>
        <v>0</v>
      </c>
      <c r="AH356" s="353">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0">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31">
        <f>+AG358+AG364+AG370+AG376+AG382</f>
        <v>0</v>
      </c>
      <c r="AH357" s="332">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1">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2">
        <f t="shared" si="90"/>
        <v>0</v>
      </c>
      <c r="AH358" s="343">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C4'!R341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4">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2">
        <f>U359+V359+W359+X359+Y359+Z359+AA359+AB359+AC359+AD359+AE359+AF359</f>
        <v>0</v>
      </c>
      <c r="AH359" s="353">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C4'!R347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4">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2">
        <f>U360+V360+W360+X360+Y360+Z360+AA360+AB360+AC360+AD360+AE360+AF360</f>
        <v>0</v>
      </c>
      <c r="AH360" s="353">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C4'!R353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4">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2">
        <f>U361+V361+W361+X361+Y361+Z361+AA361+AB361+AC361+AD361+AE361+AF361</f>
        <v>0</v>
      </c>
      <c r="AH361" s="353">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C4'!R359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4">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2">
        <f>U362+V362+W362+X362+Y362+Z362+AA362+AB362+AC362+AD362+AE362+AF362</f>
        <v>0</v>
      </c>
      <c r="AH362" s="353">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C4'!R365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4">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2">
        <f>U363+V363+W363+X363+Y363+Z363+AA363+AB363+AC363+AD363+AE363+AF363</f>
        <v>0</v>
      </c>
      <c r="AH363" s="353">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1">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2">
        <f t="shared" si="91"/>
        <v>0</v>
      </c>
      <c r="AH364" s="343">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449"/>
      <c r="E365" s="358"/>
      <c r="F365" s="349">
        <f>+'FORMATO COSTEO C4'!G373</f>
        <v>0</v>
      </c>
      <c r="G365" s="350">
        <f>+'FORMATO COSTEO C4'!R373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4">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2">
        <f>U365+V365+W365+X365+Y365+Z365+AA365+AB365+AC365+AD365+AE365+AF365</f>
        <v>0</v>
      </c>
      <c r="AH365" s="353">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449"/>
      <c r="E366" s="358"/>
      <c r="F366" s="349">
        <f>+'FORMATO COSTEO C4'!G379</f>
        <v>0</v>
      </c>
      <c r="G366" s="350">
        <f>+'FORMATO COSTEO C4'!R379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4">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2">
        <f>U366+V366+W366+X366+Y366+Z366+AA366+AB366+AC366+AD366+AE366+AF366</f>
        <v>0</v>
      </c>
      <c r="AH366" s="353">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449"/>
      <c r="E367" s="358"/>
      <c r="F367" s="349">
        <f>+'FORMATO COSTEO C4'!G385</f>
        <v>0</v>
      </c>
      <c r="G367" s="350">
        <f>+'FORMATO COSTEO C4'!R385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4">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2">
        <f>U367+V367+W367+X367+Y367+Z367+AA367+AB367+AC367+AD367+AE367+AF367</f>
        <v>0</v>
      </c>
      <c r="AH367" s="353">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449"/>
      <c r="E368" s="358"/>
      <c r="F368" s="349">
        <f>+'FORMATO COSTEO C4'!G391</f>
        <v>0</v>
      </c>
      <c r="G368" s="350">
        <f>+'FORMATO COSTEO C4'!R391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4">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2">
        <f>U368+V368+W368+X368+Y368+Z368+AA368+AB368+AC368+AD368+AE368+AF368</f>
        <v>0</v>
      </c>
      <c r="AH368" s="353">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449"/>
      <c r="E369" s="358"/>
      <c r="F369" s="349">
        <f>+'FORMATO COSTEO C4'!G397</f>
        <v>0</v>
      </c>
      <c r="G369" s="350">
        <f>+'FORMATO COSTEO C4'!R397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4">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2">
        <f>U369+V369+W369+X369+Y369+Z369+AA369+AB369+AC369+AD369+AE369+AF369</f>
        <v>0</v>
      </c>
      <c r="AH369" s="353">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1">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2">
        <f t="shared" si="92"/>
        <v>0</v>
      </c>
      <c r="AH370" s="343">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449"/>
      <c r="E371" s="358"/>
      <c r="F371" s="349">
        <f>+'FORMATO COSTEO C4'!G405</f>
        <v>0</v>
      </c>
      <c r="G371" s="350">
        <f>+'FORMATO COSTEO C4'!R405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4">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2">
        <f>U371+V371+W371+X371+Y371+Z371+AA371+AB371+AC371+AD371+AE371+AF371</f>
        <v>0</v>
      </c>
      <c r="AH371" s="353">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449"/>
      <c r="E372" s="358"/>
      <c r="F372" s="349">
        <f>+'FORMATO COSTEO C4'!G411</f>
        <v>0</v>
      </c>
      <c r="G372" s="350">
        <f>+'FORMATO COSTEO C4'!R411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4">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2">
        <f>U372+V372+W372+X372+Y372+Z372+AA372+AB372+AC372+AD372+AE372+AF372</f>
        <v>0</v>
      </c>
      <c r="AH372" s="353">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449"/>
      <c r="E373" s="358"/>
      <c r="F373" s="349">
        <f>+'FORMATO COSTEO C4'!G417</f>
        <v>0</v>
      </c>
      <c r="G373" s="350">
        <f>+'FORMATO COSTEO C4'!R417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4">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2">
        <f>U373+V373+W373+X373+Y373+Z373+AA373+AB373+AC373+AD373+AE373+AF373</f>
        <v>0</v>
      </c>
      <c r="AH373" s="353">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449"/>
      <c r="E374" s="358"/>
      <c r="F374" s="349">
        <f>+'FORMATO COSTEO C4'!G423</f>
        <v>0</v>
      </c>
      <c r="G374" s="350">
        <f>+'FORMATO COSTEO C4'!R423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4">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2">
        <f>U374+V374+W374+X374+Y374+Z374+AA374+AB374+AC374+AD374+AE374+AF374</f>
        <v>0</v>
      </c>
      <c r="AH374" s="353">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449"/>
      <c r="E375" s="358"/>
      <c r="F375" s="349">
        <f>+'FORMATO COSTEO C4'!G429</f>
        <v>0</v>
      </c>
      <c r="G375" s="350">
        <f>+'FORMATO COSTEO C4'!R429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4">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2">
        <f>U375+V375+W375+X375+Y375+Z375+AA375+AB375+AC375+AD375+AE375+AF375</f>
        <v>0</v>
      </c>
      <c r="AH375" s="353">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1">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2">
        <f t="shared" si="93"/>
        <v>0</v>
      </c>
      <c r="AH376" s="343">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449"/>
      <c r="E377" s="358"/>
      <c r="F377" s="349">
        <f>+'FORMATO COSTEO C4'!G437</f>
        <v>0</v>
      </c>
      <c r="G377" s="350">
        <f>+'FORMATO COSTEO C4'!R437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4">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2">
        <f>U377+V377+W377+X377+Y377+Z377+AA377+AB377+AC377+AD377+AE377+AF377</f>
        <v>0</v>
      </c>
      <c r="AH377" s="353">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449"/>
      <c r="E378" s="358"/>
      <c r="F378" s="349">
        <f>+'FORMATO COSTEO C4'!G443</f>
        <v>0</v>
      </c>
      <c r="G378" s="350">
        <f>+'FORMATO COSTEO C4'!R443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4">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2">
        <f>U378+V378+W378+X378+Y378+Z378+AA378+AB378+AC378+AD378+AE378+AF378</f>
        <v>0</v>
      </c>
      <c r="AH378" s="353">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449"/>
      <c r="E379" s="358"/>
      <c r="F379" s="349">
        <f>+'FORMATO COSTEO C4'!G449</f>
        <v>0</v>
      </c>
      <c r="G379" s="350">
        <f>+'FORMATO COSTEO C4'!R449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4">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2">
        <f>U379+V379+W379+X379+Y379+Z379+AA379+AB379+AC379+AD379+AE379+AF379</f>
        <v>0</v>
      </c>
      <c r="AH379" s="353">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449"/>
      <c r="E380" s="358"/>
      <c r="F380" s="349">
        <f>+'FORMATO COSTEO C4'!G455</f>
        <v>0</v>
      </c>
      <c r="G380" s="350">
        <f>+'FORMATO COSTEO C4'!R455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4">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2">
        <f>U380+V380+W380+X380+Y380+Z380+AA380+AB380+AC380+AD380+AE380+AF380</f>
        <v>0</v>
      </c>
      <c r="AH380" s="353">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449"/>
      <c r="E381" s="358"/>
      <c r="F381" s="349">
        <f>+'FORMATO COSTEO C4'!G461</f>
        <v>0</v>
      </c>
      <c r="G381" s="350">
        <f>+'FORMATO COSTEO C4'!R461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4">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2">
        <f>U381+V381+W381+X381+Y381+Z381+AA381+AB381+AC381+AD381+AE381+AF381</f>
        <v>0</v>
      </c>
      <c r="AH381" s="353">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1">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2">
        <f t="shared" si="94"/>
        <v>0</v>
      </c>
      <c r="AH382" s="343">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449"/>
      <c r="E383" s="358"/>
      <c r="F383" s="349">
        <f>+'FORMATO COSTEO C4'!G469</f>
        <v>0</v>
      </c>
      <c r="G383" s="350">
        <f>+'FORMATO COSTEO C4'!R469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4">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2">
        <f>U383+V383+W383+X383+Y383+Z383+AA383+AB383+AC383+AD383+AE383+AF383</f>
        <v>0</v>
      </c>
      <c r="AH383" s="353">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449"/>
      <c r="E384" s="358"/>
      <c r="F384" s="349">
        <f>+'FORMATO COSTEO C4'!G475</f>
        <v>0</v>
      </c>
      <c r="G384" s="350">
        <f>+'FORMATO COSTEO C4'!R475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4">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2">
        <f>U384+V384+W384+X384+Y384+Z384+AA384+AB384+AC384+AD384+AE384+AF384</f>
        <v>0</v>
      </c>
      <c r="AH384" s="353">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449"/>
      <c r="E385" s="358"/>
      <c r="F385" s="349">
        <f>+'FORMATO COSTEO C4'!G481</f>
        <v>0</v>
      </c>
      <c r="G385" s="350">
        <f>+'FORMATO COSTEO C4'!R481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4">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2">
        <f>U385+V385+W385+X385+Y385+Z385+AA385+AB385+AC385+AD385+AE385+AF385</f>
        <v>0</v>
      </c>
      <c r="AH385" s="353">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449"/>
      <c r="E386" s="358"/>
      <c r="F386" s="349">
        <f>+'FORMATO COSTEO C4'!G487</f>
        <v>0</v>
      </c>
      <c r="G386" s="350">
        <f>+'FORMATO COSTEO C4'!R487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4">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2">
        <f>U386+V386+W386+X386+Y386+Z386+AA386+AB386+AC386+AD386+AE386+AF386</f>
        <v>0</v>
      </c>
      <c r="AH386" s="353">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449"/>
      <c r="E387" s="358"/>
      <c r="F387" s="349">
        <f>+'FORMATO COSTEO C4'!G493</f>
        <v>0</v>
      </c>
      <c r="G387" s="350">
        <f>+'FORMATO COSTEO C4'!R493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4">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2">
        <f>U387+V387+W387+X387+Y387+Z387+AA387+AB387+AC387+AD387+AE387+AF387</f>
        <v>0</v>
      </c>
      <c r="AH387" s="353">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7">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8">
        <f>+AG389+AG400+AG411</f>
        <v>0</v>
      </c>
      <c r="AH388" s="319">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0</v>
      </c>
      <c r="G389" s="329">
        <f>+'FORMATO COSTEO C6'!R16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0">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31">
        <f>SUM(AG390:AG399)</f>
        <v>0</v>
      </c>
      <c r="AH389" s="332">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449" t="str">
        <f>'FORMATO COSTEO C6'!D17</f>
        <v>Unidad medida</v>
      </c>
      <c r="E390" s="375">
        <f>'FORMATO COSTEO C6'!E17</f>
        <v>0</v>
      </c>
      <c r="F390" s="376">
        <f>'FORMATO COSTEO C6'!G17</f>
        <v>0</v>
      </c>
      <c r="G390" s="377">
        <f>'FORMATO COSTEO C6'!R17</f>
        <v>0</v>
      </c>
      <c r="H390" s="378">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8">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2">
        <f t="shared" ref="AG390:AG399" si="98">U390+V390+W390+X390+Y390+Z390+AA390+AB390+AC390+AD390+AE390+AF390</f>
        <v>0</v>
      </c>
      <c r="AH390" s="379">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449" t="str">
        <f>'FORMATO COSTEO C6'!D18</f>
        <v>Unidad medida</v>
      </c>
      <c r="E391" s="375">
        <f>'FORMATO COSTEO C6'!E18</f>
        <v>0</v>
      </c>
      <c r="F391" s="376">
        <f>'FORMATO COSTEO C6'!G18</f>
        <v>0</v>
      </c>
      <c r="G391" s="377">
        <f>'FORMATO COSTEO C6'!R18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8">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2">
        <f t="shared" si="98"/>
        <v>0</v>
      </c>
      <c r="AH391" s="379">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449" t="str">
        <f>'FORMATO COSTEO C6'!D19</f>
        <v>Unidad medida</v>
      </c>
      <c r="E392" s="375">
        <f>'FORMATO COSTEO C6'!E19</f>
        <v>0</v>
      </c>
      <c r="F392" s="376">
        <f>'FORMATO COSTEO C6'!G19</f>
        <v>0</v>
      </c>
      <c r="G392" s="377">
        <f>'FORMATO COSTEO C6'!R19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8">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2">
        <f t="shared" si="98"/>
        <v>0</v>
      </c>
      <c r="AH392" s="379">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449" t="str">
        <f>'FORMATO COSTEO C6'!D20</f>
        <v>Unidad medida</v>
      </c>
      <c r="E393" s="375">
        <f>'FORMATO COSTEO C6'!E20</f>
        <v>0</v>
      </c>
      <c r="F393" s="376">
        <f>'FORMATO COSTEO C6'!G20</f>
        <v>0</v>
      </c>
      <c r="G393" s="377">
        <f>'FORMATO COSTEO C6'!R20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8">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2">
        <f t="shared" si="98"/>
        <v>0</v>
      </c>
      <c r="AH393" s="379">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449" t="str">
        <f>'FORMATO COSTEO C6'!D21</f>
        <v>Unidad medida</v>
      </c>
      <c r="E394" s="375">
        <f>'FORMATO COSTEO C6'!E21</f>
        <v>0</v>
      </c>
      <c r="F394" s="376">
        <f>'FORMATO COSTEO C6'!G21</f>
        <v>0</v>
      </c>
      <c r="G394" s="377">
        <f>'FORMATO COSTEO C6'!R21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8">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2">
        <f t="shared" si="98"/>
        <v>0</v>
      </c>
      <c r="AH394" s="379">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449" t="str">
        <f>'FORMATO COSTEO C6'!D22</f>
        <v>Unidad medida</v>
      </c>
      <c r="E395" s="375">
        <f>'FORMATO COSTEO C6'!E22</f>
        <v>0</v>
      </c>
      <c r="F395" s="376">
        <f>'FORMATO COSTEO C6'!G22</f>
        <v>0</v>
      </c>
      <c r="G395" s="377">
        <f>'FORMATO COSTEO C6'!R22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8">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2">
        <f t="shared" si="98"/>
        <v>0</v>
      </c>
      <c r="AH395" s="379">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449" t="str">
        <f>'FORMATO COSTEO C6'!D23</f>
        <v>Unidad medida</v>
      </c>
      <c r="E396" s="375">
        <f>'FORMATO COSTEO C6'!E23</f>
        <v>0</v>
      </c>
      <c r="F396" s="376">
        <f>'FORMATO COSTEO C6'!G23</f>
        <v>0</v>
      </c>
      <c r="G396" s="377">
        <f>'FORMATO COSTEO C6'!R23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8">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2">
        <f t="shared" si="98"/>
        <v>0</v>
      </c>
      <c r="AH396" s="379">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449" t="str">
        <f>'FORMATO COSTEO C6'!D24</f>
        <v>Unidad medida</v>
      </c>
      <c r="E397" s="375">
        <f>'FORMATO COSTEO C6'!E24</f>
        <v>0</v>
      </c>
      <c r="F397" s="376">
        <f>'FORMATO COSTEO C6'!G24</f>
        <v>0</v>
      </c>
      <c r="G397" s="377">
        <f>'FORMATO COSTEO C6'!R24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8">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2">
        <f t="shared" si="98"/>
        <v>0</v>
      </c>
      <c r="AH397" s="379">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449" t="str">
        <f>'FORMATO COSTEO C6'!D25</f>
        <v>Unidad medida</v>
      </c>
      <c r="E398" s="375">
        <f>'FORMATO COSTEO C6'!E25</f>
        <v>0</v>
      </c>
      <c r="F398" s="376">
        <f>'FORMATO COSTEO C6'!G25</f>
        <v>0</v>
      </c>
      <c r="G398" s="377">
        <f>'FORMATO COSTEO C6'!R25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8">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2">
        <f t="shared" si="98"/>
        <v>0</v>
      </c>
      <c r="AH398" s="379">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449" t="str">
        <f>'FORMATO COSTEO C6'!D26</f>
        <v>Unidad medida</v>
      </c>
      <c r="E399" s="375">
        <f>'FORMATO COSTEO C6'!E26</f>
        <v>0</v>
      </c>
      <c r="F399" s="376">
        <f>'FORMATO COSTEO C6'!G26</f>
        <v>0</v>
      </c>
      <c r="G399" s="377">
        <f>'FORMATO COSTEO C6'!R26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8">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2">
        <f t="shared" si="98"/>
        <v>0</v>
      </c>
      <c r="AH399" s="379">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C6'!R30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0">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31">
        <f>SUM(AG401:AG410)</f>
        <v>0</v>
      </c>
      <c r="AH400" s="332">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449" t="str">
        <f>'FORMATO COSTEO C6'!D31</f>
        <v>Unidad medida</v>
      </c>
      <c r="E401" s="375">
        <f>'FORMATO COSTEO C6'!E31</f>
        <v>0</v>
      </c>
      <c r="F401" s="376">
        <f>'FORMATO COSTEO C6'!G31</f>
        <v>0</v>
      </c>
      <c r="G401" s="377">
        <f>'FORMATO COSTEO C6'!R31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8">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2">
        <f t="shared" ref="AG401:AG410" si="104">U401+V401+W401+X401+Y401+Z401+AA401+AB401+AC401+AD401+AE401+AF401</f>
        <v>0</v>
      </c>
      <c r="AH401" s="379">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449" t="str">
        <f>'FORMATO COSTEO C6'!D32</f>
        <v>Unidad medida</v>
      </c>
      <c r="E402" s="375">
        <f>'FORMATO COSTEO C6'!E32</f>
        <v>0</v>
      </c>
      <c r="F402" s="376">
        <f>'FORMATO COSTEO C6'!G32</f>
        <v>0</v>
      </c>
      <c r="G402" s="377">
        <f>'FORMATO COSTEO C6'!R32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8">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2">
        <f t="shared" si="104"/>
        <v>0</v>
      </c>
      <c r="AH402" s="379">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449" t="str">
        <f>'FORMATO COSTEO C6'!D33</f>
        <v>Unidad medida</v>
      </c>
      <c r="E403" s="375">
        <f>'FORMATO COSTEO C6'!E33</f>
        <v>0</v>
      </c>
      <c r="F403" s="376">
        <f>'FORMATO COSTEO C6'!G33</f>
        <v>0</v>
      </c>
      <c r="G403" s="377">
        <f>'FORMATO COSTEO C6'!R33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8">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2">
        <f t="shared" si="104"/>
        <v>0</v>
      </c>
      <c r="AH403" s="379">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449" t="str">
        <f>'FORMATO COSTEO C6'!D34</f>
        <v>Unidad medida</v>
      </c>
      <c r="E404" s="375">
        <f>'FORMATO COSTEO C6'!E34</f>
        <v>0</v>
      </c>
      <c r="F404" s="376">
        <f>'FORMATO COSTEO C6'!G34</f>
        <v>0</v>
      </c>
      <c r="G404" s="377">
        <f>'FORMATO COSTEO C6'!R34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8">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2">
        <f t="shared" si="104"/>
        <v>0</v>
      </c>
      <c r="AH404" s="379">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449" t="str">
        <f>'FORMATO COSTEO C6'!D35</f>
        <v>Unidad medida</v>
      </c>
      <c r="E405" s="375">
        <f>'FORMATO COSTEO C6'!E35</f>
        <v>0</v>
      </c>
      <c r="F405" s="376">
        <f>'FORMATO COSTEO C6'!G35</f>
        <v>0</v>
      </c>
      <c r="G405" s="377">
        <f>'FORMATO COSTEO C6'!R35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8">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2">
        <f t="shared" si="104"/>
        <v>0</v>
      </c>
      <c r="AH405" s="379">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449" t="str">
        <f>'FORMATO COSTEO C6'!D36</f>
        <v>Unidad medida</v>
      </c>
      <c r="E406" s="375">
        <f>'FORMATO COSTEO C6'!E36</f>
        <v>0</v>
      </c>
      <c r="F406" s="376">
        <f>'FORMATO COSTEO C6'!G36</f>
        <v>0</v>
      </c>
      <c r="G406" s="377">
        <f>'FORMATO COSTEO C6'!R36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8">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2">
        <f t="shared" si="104"/>
        <v>0</v>
      </c>
      <c r="AH406" s="379">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449" t="str">
        <f>'FORMATO COSTEO C6'!D37</f>
        <v>Unidad medida</v>
      </c>
      <c r="E407" s="375">
        <f>'FORMATO COSTEO C6'!E37</f>
        <v>0</v>
      </c>
      <c r="F407" s="376">
        <f>'FORMATO COSTEO C6'!G37</f>
        <v>0</v>
      </c>
      <c r="G407" s="377">
        <f>'FORMATO COSTEO C6'!R37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8">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2">
        <f t="shared" si="104"/>
        <v>0</v>
      </c>
      <c r="AH407" s="379">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449" t="str">
        <f>'FORMATO COSTEO C6'!D38</f>
        <v>Unidad medida</v>
      </c>
      <c r="E408" s="375">
        <f>'FORMATO COSTEO C6'!E38</f>
        <v>0</v>
      </c>
      <c r="F408" s="376">
        <f>'FORMATO COSTEO C6'!G38</f>
        <v>0</v>
      </c>
      <c r="G408" s="377">
        <f>'FORMATO COSTEO C6'!R38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8">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2">
        <f t="shared" si="104"/>
        <v>0</v>
      </c>
      <c r="AH408" s="379">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449" t="str">
        <f>'FORMATO COSTEO C6'!D39</f>
        <v>Unidad medida</v>
      </c>
      <c r="E409" s="375">
        <f>'FORMATO COSTEO C6'!E39</f>
        <v>0</v>
      </c>
      <c r="F409" s="376">
        <f>'FORMATO COSTEO C6'!G39</f>
        <v>0</v>
      </c>
      <c r="G409" s="377">
        <f>'FORMATO COSTEO C6'!R39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8">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2">
        <f t="shared" si="104"/>
        <v>0</v>
      </c>
      <c r="AH409" s="379">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449" t="str">
        <f>'FORMATO COSTEO C6'!D40</f>
        <v>Unidad medida</v>
      </c>
      <c r="E410" s="375">
        <f>'FORMATO COSTEO C6'!E40</f>
        <v>0</v>
      </c>
      <c r="F410" s="376">
        <f>'FORMATO COSTEO C6'!G40</f>
        <v>0</v>
      </c>
      <c r="G410" s="377">
        <f>'FORMATO COSTEO C6'!R40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8">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2">
        <f t="shared" si="104"/>
        <v>0</v>
      </c>
      <c r="AH410" s="379">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380"/>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0">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31">
        <f>AG412+AG416+AG420+AG424+AG428+AG432+AG436</f>
        <v>0</v>
      </c>
      <c r="AH411" s="332">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97" t="str">
        <f>'FORMATO COSTEO C6'!B44</f>
        <v>Combustibles y lubricantes</v>
      </c>
      <c r="D412" s="383"/>
      <c r="E412" s="391"/>
      <c r="F412" s="385">
        <f>'FORMATO COSTEO C6'!G44</f>
        <v>0</v>
      </c>
      <c r="G412" s="386">
        <f>'FORMATO COSTEO C6'!R44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7">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8">
        <f>SUM(AG413:AG415)</f>
        <v>0</v>
      </c>
      <c r="AH412" s="389">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449" t="str">
        <f>'FORMATO COSTEO C6'!D45</f>
        <v>Unidad medida</v>
      </c>
      <c r="E413" s="375">
        <f>'FORMATO COSTEO C6'!E45</f>
        <v>0</v>
      </c>
      <c r="F413" s="376">
        <f>'FORMATO COSTEO C6'!G45</f>
        <v>0</v>
      </c>
      <c r="G413" s="377">
        <f>'FORMATO COSTEO C6'!R45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8">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2">
        <f t="shared" ref="AG413:AG439" si="110">U413+V413+W413+X413+Y413+Z413+AA413+AB413+AC413+AD413+AE413+AF413</f>
        <v>0</v>
      </c>
      <c r="AH413" s="379">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449" t="str">
        <f>'FORMATO COSTEO C6'!D46</f>
        <v>Unidad medida</v>
      </c>
      <c r="E414" s="375">
        <f>'FORMATO COSTEO C6'!E46</f>
        <v>0</v>
      </c>
      <c r="F414" s="376">
        <f>'FORMATO COSTEO C6'!G46</f>
        <v>0</v>
      </c>
      <c r="G414" s="377">
        <f>'FORMATO COSTEO C6'!R46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8">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2">
        <f t="shared" si="110"/>
        <v>0</v>
      </c>
      <c r="AH414" s="379">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449" t="str">
        <f>'FORMATO COSTEO C6'!D47</f>
        <v>Unidad medida</v>
      </c>
      <c r="E415" s="375">
        <f>'FORMATO COSTEO C6'!E47</f>
        <v>0</v>
      </c>
      <c r="F415" s="376">
        <f>'FORMATO COSTEO C6'!G47</f>
        <v>0</v>
      </c>
      <c r="G415" s="377">
        <f>'FORMATO COSTEO C6'!R47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8">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2">
        <f t="shared" si="110"/>
        <v>0</v>
      </c>
      <c r="AH415" s="379">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97" t="str">
        <f>+'FORMATO COSTEO C6'!B48</f>
        <v>Mantenimiento y reparaciones</v>
      </c>
      <c r="D416" s="383"/>
      <c r="E416" s="391"/>
      <c r="F416" s="385">
        <f>+'FORMATO COSTEO C6'!G48</f>
        <v>0</v>
      </c>
      <c r="G416" s="386">
        <f>+'FORMATO COSTEO C6'!R48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7">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8">
        <f>SUM(AG417:AG419)</f>
        <v>0</v>
      </c>
      <c r="AH416" s="389">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449" t="str">
        <f>'FORMATO COSTEO C6'!D49</f>
        <v>Unidad medida</v>
      </c>
      <c r="E417" s="375">
        <f>'FORMATO COSTEO C6'!E49</f>
        <v>0</v>
      </c>
      <c r="F417" s="376">
        <f>'FORMATO COSTEO C6'!G49</f>
        <v>0</v>
      </c>
      <c r="G417" s="377">
        <f>'FORMATO COSTEO C6'!R49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8">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2">
        <f t="shared" si="110"/>
        <v>0</v>
      </c>
      <c r="AH417" s="379">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449" t="str">
        <f>'FORMATO COSTEO C6'!D50</f>
        <v>Unidad medida</v>
      </c>
      <c r="E418" s="375">
        <f>'FORMATO COSTEO C6'!E50</f>
        <v>0</v>
      </c>
      <c r="F418" s="376">
        <f>'FORMATO COSTEO C6'!G50</f>
        <v>0</v>
      </c>
      <c r="G418" s="377">
        <f>'FORMATO COSTEO C6'!R50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8">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2">
        <f t="shared" si="110"/>
        <v>0</v>
      </c>
      <c r="AH418" s="379">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449" t="str">
        <f>'FORMATO COSTEO C6'!D51</f>
        <v>Unidad medida</v>
      </c>
      <c r="E419" s="375">
        <f>'FORMATO COSTEO C6'!E51</f>
        <v>0</v>
      </c>
      <c r="F419" s="376">
        <f>'FORMATO COSTEO C6'!G51</f>
        <v>0</v>
      </c>
      <c r="G419" s="377">
        <f>'FORMATO COSTEO C6'!R51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8">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2">
        <f t="shared" si="110"/>
        <v>0</v>
      </c>
      <c r="AH419" s="379">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97" t="str">
        <f>+'FORMATO COSTEO C6'!B52</f>
        <v>Seguros</v>
      </c>
      <c r="D420" s="383"/>
      <c r="E420" s="391"/>
      <c r="F420" s="385">
        <f>+'FORMATO COSTEO C6'!G52</f>
        <v>0</v>
      </c>
      <c r="G420" s="386">
        <f>+'FORMATO COSTEO C6'!R52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7">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8">
        <f>SUM(AG421:AG423)</f>
        <v>0</v>
      </c>
      <c r="AH420" s="389">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449" t="str">
        <f>'FORMATO COSTEO C6'!D53</f>
        <v>Unidad medida</v>
      </c>
      <c r="E421" s="375">
        <f>'FORMATO COSTEO C6'!E53</f>
        <v>0</v>
      </c>
      <c r="F421" s="376">
        <f>'FORMATO COSTEO C6'!G53</f>
        <v>0</v>
      </c>
      <c r="G421" s="377">
        <f>'FORMATO COSTEO C6'!R53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8">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2">
        <f t="shared" si="110"/>
        <v>0</v>
      </c>
      <c r="AH421" s="379">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449" t="str">
        <f>'FORMATO COSTEO C6'!D54</f>
        <v>Unidad medida</v>
      </c>
      <c r="E422" s="375">
        <f>'FORMATO COSTEO C6'!E54</f>
        <v>0</v>
      </c>
      <c r="F422" s="376">
        <f>'FORMATO COSTEO C6'!G54</f>
        <v>0</v>
      </c>
      <c r="G422" s="377">
        <f>'FORMATO COSTEO C6'!R54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8">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2">
        <f t="shared" si="110"/>
        <v>0</v>
      </c>
      <c r="AH422" s="379">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449" t="str">
        <f>'FORMATO COSTEO C6'!D55</f>
        <v>Unidad medida</v>
      </c>
      <c r="E423" s="375">
        <f>'FORMATO COSTEO C6'!E55</f>
        <v>0</v>
      </c>
      <c r="F423" s="376">
        <f>'FORMATO COSTEO C6'!G55</f>
        <v>0</v>
      </c>
      <c r="G423" s="377">
        <f>'FORMATO COSTEO C6'!R55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8">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2">
        <f t="shared" si="110"/>
        <v>0</v>
      </c>
      <c r="AH423" s="379">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97" t="str">
        <f>+'FORMATO COSTEO C6'!B56</f>
        <v>Oficina de proyecto</v>
      </c>
      <c r="D424" s="393"/>
      <c r="E424" s="391"/>
      <c r="F424" s="385">
        <f>+'FORMATO COSTEO C6'!G56</f>
        <v>0</v>
      </c>
      <c r="G424" s="386">
        <f>+'FORMATO COSTEO C6'!R56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7">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8">
        <f>SUM(AG425:AG427)</f>
        <v>0</v>
      </c>
      <c r="AH424" s="389">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449" t="str">
        <f>'FORMATO COSTEO C6'!D57</f>
        <v>Unidad medida</v>
      </c>
      <c r="E425" s="375">
        <f>'FORMATO COSTEO C6'!E57</f>
        <v>0</v>
      </c>
      <c r="F425" s="376">
        <f>'FORMATO COSTEO C6'!G57</f>
        <v>0</v>
      </c>
      <c r="G425" s="377">
        <f>'FORMATO COSTEO C6'!R57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8">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2">
        <f t="shared" si="110"/>
        <v>0</v>
      </c>
      <c r="AH425" s="379">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449" t="str">
        <f>'FORMATO COSTEO C6'!D58</f>
        <v>Unidad medida</v>
      </c>
      <c r="E426" s="375">
        <f>'FORMATO COSTEO C6'!E58</f>
        <v>0</v>
      </c>
      <c r="F426" s="376">
        <f>'FORMATO COSTEO C6'!G58</f>
        <v>0</v>
      </c>
      <c r="G426" s="377">
        <f>'FORMATO COSTEO C6'!R58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8">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2">
        <f t="shared" si="110"/>
        <v>0</v>
      </c>
      <c r="AH426" s="379">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449" t="str">
        <f>'FORMATO COSTEO C6'!D59</f>
        <v>Unidad medida</v>
      </c>
      <c r="E427" s="375">
        <f>'FORMATO COSTEO C6'!E59</f>
        <v>0</v>
      </c>
      <c r="F427" s="376">
        <f>'FORMATO COSTEO C6'!G59</f>
        <v>0</v>
      </c>
      <c r="G427" s="377">
        <f>'FORMATO COSTEO C6'!R59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8">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2">
        <f t="shared" si="110"/>
        <v>0</v>
      </c>
      <c r="AH427" s="379">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97" t="str">
        <f>+'FORMATO COSTEO C6'!B60</f>
        <v xml:space="preserve">Servicios básicos para oficina </v>
      </c>
      <c r="D428" s="393"/>
      <c r="E428" s="391"/>
      <c r="F428" s="385">
        <f>+'FORMATO COSTEO C6'!G60</f>
        <v>0</v>
      </c>
      <c r="G428" s="386">
        <f>+'FORMATO COSTEO C6'!R60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7">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8">
        <f>SUM(AG429:AG431)</f>
        <v>0</v>
      </c>
      <c r="AH428" s="389">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449" t="str">
        <f>'FORMATO COSTEO C6'!D61</f>
        <v>Unidad medida</v>
      </c>
      <c r="E429" s="375">
        <f>'FORMATO COSTEO C6'!E61</f>
        <v>0</v>
      </c>
      <c r="F429" s="376">
        <f>'FORMATO COSTEO C6'!G61</f>
        <v>0</v>
      </c>
      <c r="G429" s="377">
        <f>'FORMATO COSTEO C6'!R61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8">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2">
        <f t="shared" si="110"/>
        <v>0</v>
      </c>
      <c r="AH429" s="379">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449" t="str">
        <f>'FORMATO COSTEO C6'!D62</f>
        <v>Unidad medida</v>
      </c>
      <c r="E430" s="375">
        <f>'FORMATO COSTEO C6'!E62</f>
        <v>0</v>
      </c>
      <c r="F430" s="376">
        <f>'FORMATO COSTEO C6'!G62</f>
        <v>0</v>
      </c>
      <c r="G430" s="377">
        <f>'FORMATO COSTEO C6'!R62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8">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2">
        <f t="shared" si="110"/>
        <v>0</v>
      </c>
      <c r="AH430" s="379">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449" t="str">
        <f>'FORMATO COSTEO C6'!D63</f>
        <v>Unidad medida</v>
      </c>
      <c r="E431" s="375">
        <f>'FORMATO COSTEO C6'!E63</f>
        <v>0</v>
      </c>
      <c r="F431" s="376">
        <f>'FORMATO COSTEO C6'!G63</f>
        <v>0</v>
      </c>
      <c r="G431" s="377">
        <f>'FORMATO COSTEO C6'!R63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8">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2">
        <f t="shared" si="110"/>
        <v>0</v>
      </c>
      <c r="AH431" s="379">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97" t="str">
        <f>+'FORMATO COSTEO C6'!B64</f>
        <v>Materiales y suministros de oficina</v>
      </c>
      <c r="D432" s="393"/>
      <c r="E432" s="391"/>
      <c r="F432" s="385">
        <f>+'FORMATO COSTEO C6'!G64</f>
        <v>0</v>
      </c>
      <c r="G432" s="386">
        <f>+'FORMATO COSTEO C6'!R64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7">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8">
        <f>SUM(AG433:AG435)</f>
        <v>0</v>
      </c>
      <c r="AH432" s="389">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449" t="str">
        <f>'FORMATO COSTEO C6'!D65</f>
        <v>Unidad medida</v>
      </c>
      <c r="E433" s="375">
        <f>'FORMATO COSTEO C6'!E65</f>
        <v>0</v>
      </c>
      <c r="F433" s="376">
        <f>'FORMATO COSTEO C6'!G65</f>
        <v>0</v>
      </c>
      <c r="G433" s="377">
        <f>'FORMATO COSTEO C6'!R65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8">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2">
        <f t="shared" si="110"/>
        <v>0</v>
      </c>
      <c r="AH433" s="379">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449" t="str">
        <f>'FORMATO COSTEO C6'!D66</f>
        <v>Unidad medida</v>
      </c>
      <c r="E434" s="375">
        <f>'FORMATO COSTEO C6'!E66</f>
        <v>0</v>
      </c>
      <c r="F434" s="376">
        <f>'FORMATO COSTEO C6'!G66</f>
        <v>0</v>
      </c>
      <c r="G434" s="377">
        <f>'FORMATO COSTEO C6'!R66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8">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2">
        <f t="shared" si="110"/>
        <v>0</v>
      </c>
      <c r="AH434" s="379">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449" t="str">
        <f>'FORMATO COSTEO C6'!D67</f>
        <v>Unidad medida</v>
      </c>
      <c r="E435" s="375">
        <f>'FORMATO COSTEO C6'!E67</f>
        <v>0</v>
      </c>
      <c r="F435" s="376">
        <f>'FORMATO COSTEO C6'!G67</f>
        <v>0</v>
      </c>
      <c r="G435" s="377">
        <f>'FORMATO COSTEO C6'!R67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8">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2">
        <f t="shared" si="110"/>
        <v>0</v>
      </c>
      <c r="AH435" s="379">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97" t="str">
        <f>+'FORMATO COSTEO C6'!B68</f>
        <v>Coordinaciones con FONDOEMPLEO</v>
      </c>
      <c r="D436" s="393"/>
      <c r="E436" s="391"/>
      <c r="F436" s="385">
        <f>+'FORMATO COSTEO C6'!G68</f>
        <v>0</v>
      </c>
      <c r="G436" s="386">
        <f>+'FORMATO COSTEO C6'!R68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7">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8">
        <f>SUM(AG437:AG439)</f>
        <v>0</v>
      </c>
      <c r="AH436" s="389">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449" t="str">
        <f>'FORMATO COSTEO C6'!D69</f>
        <v>Unidad medida</v>
      </c>
      <c r="E437" s="375">
        <f>'FORMATO COSTEO C6'!E69</f>
        <v>0</v>
      </c>
      <c r="F437" s="376">
        <f>'FORMATO COSTEO C6'!G69</f>
        <v>0</v>
      </c>
      <c r="G437" s="377">
        <f>'FORMATO COSTEO C6'!R69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8">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2">
        <f t="shared" si="110"/>
        <v>0</v>
      </c>
      <c r="AH437" s="379">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449" t="str">
        <f>'FORMATO COSTEO C6'!D70</f>
        <v>Unidad medida</v>
      </c>
      <c r="E438" s="375">
        <f>'FORMATO COSTEO C6'!E70</f>
        <v>0</v>
      </c>
      <c r="F438" s="376">
        <f>'FORMATO COSTEO C6'!G70</f>
        <v>0</v>
      </c>
      <c r="G438" s="377">
        <f>'FORMATO COSTEO C6'!R70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8">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2">
        <f t="shared" si="110"/>
        <v>0</v>
      </c>
      <c r="AH438" s="379">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449" t="str">
        <f>'FORMATO COSTEO C6'!D71</f>
        <v>Unidad medida</v>
      </c>
      <c r="E439" s="375">
        <f>'FORMATO COSTEO C6'!E71</f>
        <v>0</v>
      </c>
      <c r="F439" s="376">
        <f>'FORMATO COSTEO C6'!G71</f>
        <v>0</v>
      </c>
      <c r="G439" s="377">
        <f>'FORMATO COSTEO C6'!R71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8">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2">
        <f t="shared" si="110"/>
        <v>0</v>
      </c>
      <c r="AH439" s="379">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0">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401">
        <f>AG388+AG294+AG200+AG106+AG12</f>
        <v>0</v>
      </c>
      <c r="AH440" s="402">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06"/>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0</v>
      </c>
      <c r="F442" s="411">
        <f>+'FORMATO COSTEO C6'!G86</f>
        <v>0</v>
      </c>
      <c r="G442" s="451">
        <f>+'FORMATO COSTEO C6'!R86</f>
        <v>0</v>
      </c>
      <c r="H442" s="452">
        <f>IF( $F442=0,0,((($F442/$E442)*'CRONOGRAMA ACTIVIDADES'!F$177)*($G442/$F442)))</f>
        <v>0</v>
      </c>
      <c r="I442" s="453">
        <f>IF( $F442=0,0,((($F442/$E442)*'CRONOGRAMA ACTIVIDADES'!G$177)*($G442/$F442)))</f>
        <v>0</v>
      </c>
      <c r="J442" s="453">
        <f>IF( $F442=0,0,((($F442/$E442)*'CRONOGRAMA ACTIVIDADES'!H$177)*($G442/$F442)))</f>
        <v>0</v>
      </c>
      <c r="K442" s="453">
        <f>IF( $F442=0,0,((($F442/$E442)*'CRONOGRAMA ACTIVIDADES'!I$177)*($G442/$F442)))</f>
        <v>0</v>
      </c>
      <c r="L442" s="453">
        <f>IF( $F442=0,0,((($F442/$E442)*'CRONOGRAMA ACTIVIDADES'!J$177)*($G442/$F442)))</f>
        <v>0</v>
      </c>
      <c r="M442" s="453">
        <f>IF( $F442=0,0,((($F442/$E442)*'CRONOGRAMA ACTIVIDADES'!K$177)*($G442/$F442)))</f>
        <v>0</v>
      </c>
      <c r="N442" s="453">
        <f>IF( $F442=0,0,((($F442/$E442)*'CRONOGRAMA ACTIVIDADES'!L$177)*($G442/$F442)))</f>
        <v>0</v>
      </c>
      <c r="O442" s="453">
        <f>IF( $F442=0,0,((($F442/$E442)*'CRONOGRAMA ACTIVIDADES'!M$177)*($G442/$F442)))</f>
        <v>0</v>
      </c>
      <c r="P442" s="453">
        <f>IF( $F442=0,0,((($F442/$E442)*'CRONOGRAMA ACTIVIDADES'!N$177)*($G442/$F442)))</f>
        <v>0</v>
      </c>
      <c r="Q442" s="453">
        <f>IF( $F442=0,0,((($F442/$E442)*'CRONOGRAMA ACTIVIDADES'!O$177)*($G442/$F442)))</f>
        <v>0</v>
      </c>
      <c r="R442" s="453">
        <f>IF( $F442=0,0,((($F442/$E442)*'CRONOGRAMA ACTIVIDADES'!P$177)*($G442/$F442)))</f>
        <v>0</v>
      </c>
      <c r="S442" s="453">
        <f>IF( $F442=0,0,((($F442/$E442)*'CRONOGRAMA ACTIVIDADES'!Q$177)*($G442/$F442)))</f>
        <v>0</v>
      </c>
      <c r="T442" s="454">
        <f>H442+I442+J442+K442+L442+M442+N442+O442+P442+Q442+R442+S442</f>
        <v>0</v>
      </c>
      <c r="U442" s="455">
        <f>IF( $F442=0,0,((($F442/$E442)*'CRONOGRAMA ACTIVIDADES'!R$177)*($G442/$F442)))</f>
        <v>0</v>
      </c>
      <c r="V442" s="453">
        <f>IF( $F442=0,0,((($F442/$E442)*'CRONOGRAMA ACTIVIDADES'!S$177)*($G442/$F442)))</f>
        <v>0</v>
      </c>
      <c r="W442" s="453">
        <f>IF( $F442=0,0,((($F442/$E442)*'CRONOGRAMA ACTIVIDADES'!T$177)*($G442/$F442)))</f>
        <v>0</v>
      </c>
      <c r="X442" s="453">
        <f>IF( $F442=0,0,((($F442/$E442)*'CRONOGRAMA ACTIVIDADES'!U$177)*($G442/$F442)))</f>
        <v>0</v>
      </c>
      <c r="Y442" s="453">
        <f>IF( $F442=0,0,((($F442/$E442)*'CRONOGRAMA ACTIVIDADES'!V$177)*($G442/$F442)))</f>
        <v>0</v>
      </c>
      <c r="Z442" s="453">
        <f>IF( $F442=0,0,((($F442/$E442)*'CRONOGRAMA ACTIVIDADES'!W$177)*($G442/$F442)))</f>
        <v>0</v>
      </c>
      <c r="AA442" s="453">
        <f>IF( $F442=0,0,((($F442/$E442)*'CRONOGRAMA ACTIVIDADES'!X$177)*($G442/$F442)))</f>
        <v>0</v>
      </c>
      <c r="AB442" s="453">
        <f>IF( $F442=0,0,((($F442/$E442)*'CRONOGRAMA ACTIVIDADES'!Y$177)*($G442/$F442)))</f>
        <v>0</v>
      </c>
      <c r="AC442" s="453">
        <f>IF( $F442=0,0,((($F442/$E442)*'CRONOGRAMA ACTIVIDADES'!Z$177)*($G442/$F442)))</f>
        <v>0</v>
      </c>
      <c r="AD442" s="453">
        <f>IF( $F442=0,0,((($F442/$E442)*'CRONOGRAMA ACTIVIDADES'!AA$177)*($G442/$F442)))</f>
        <v>0</v>
      </c>
      <c r="AE442" s="453">
        <f>IF( $F442=0,0,((($F442/$E442)*'CRONOGRAMA ACTIVIDADES'!AB$177)*($G442/$F442)))</f>
        <v>0</v>
      </c>
      <c r="AF442" s="453">
        <f>IF( $F442=0,0,((($F442/$E442)*'CRONOGRAMA ACTIVIDADES'!AC$177)*($G442/$F442)))</f>
        <v>0</v>
      </c>
      <c r="AG442" s="456">
        <f>U442+V442+W442+X442+Y442+Z442+AA442+AB442+AC442+AD442+AE442+AF442</f>
        <v>0</v>
      </c>
      <c r="AH442" s="452">
        <f>IF( $F442=0,0,((($F442/$E442)*'CRONOGRAMA ACTIVIDADES'!AD$177)*($G442/$F442)))</f>
        <v>0</v>
      </c>
      <c r="AI442" s="453">
        <f>IF( $F442=0,0,((($F442/$E442)*'CRONOGRAMA ACTIVIDADES'!AE$177)*($G442/$F442)))</f>
        <v>0</v>
      </c>
      <c r="AJ442" s="453">
        <f>IF( $F442=0,0,((($F442/$E442)*'CRONOGRAMA ACTIVIDADES'!AF$177)*($G442/$F442)))</f>
        <v>0</v>
      </c>
      <c r="AK442" s="453">
        <f>IF( $F442=0,0,((($F442/$E442)*'CRONOGRAMA ACTIVIDADES'!AG$177)*($G442/$F442)))</f>
        <v>0</v>
      </c>
      <c r="AL442" s="453">
        <f>IF( $F442=0,0,((($F442/$E442)*'CRONOGRAMA ACTIVIDADES'!AH$177)*($G442/$F442)))</f>
        <v>0</v>
      </c>
      <c r="AM442" s="453">
        <f>IF( $F442=0,0,((($F442/$E442)*'CRONOGRAMA ACTIVIDADES'!AI$177)*($G442/$F442)))</f>
        <v>0</v>
      </c>
      <c r="AN442" s="453">
        <f>IF( $F442=0,0,((($F442/$E442)*'CRONOGRAMA ACTIVIDADES'!AJ$177)*($G442/$F442)))</f>
        <v>0</v>
      </c>
      <c r="AO442" s="453">
        <f>IF( $F442=0,0,((($F442/$E442)*'CRONOGRAMA ACTIVIDADES'!AK$177)*($G442/$F442)))</f>
        <v>0</v>
      </c>
      <c r="AP442" s="453">
        <f>IF( $F442=0,0,((($F442/$E442)*'CRONOGRAMA ACTIVIDADES'!AL$177)*($G442/$F442)))</f>
        <v>0</v>
      </c>
      <c r="AQ442" s="453">
        <f>IF( $F442=0,0,((($F442/$E442)*'CRONOGRAMA ACTIVIDADES'!AM$177)*($G442/$F442)))</f>
        <v>0</v>
      </c>
      <c r="AR442" s="453">
        <f>IF( $F442=0,0,((($F442/$E442)*'CRONOGRAMA ACTIVIDADES'!AN$177)*($G442/$F442)))</f>
        <v>0</v>
      </c>
      <c r="AS442" s="453">
        <f>IF( $F442=0,0,((($F442/$E442)*'CRONOGRAMA ACTIVIDADES'!AO$177)*($G442/$F442)))</f>
        <v>0</v>
      </c>
      <c r="AT442" s="454">
        <f>AH442+AI442+AJ442+AK442+AL442+AM442+AN442+AO442+AP442+AQ442+AR442+AS442</f>
        <v>0</v>
      </c>
      <c r="AU442" s="457">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0</v>
      </c>
      <c r="F443" s="328">
        <f>+'FORMATO COSTEO C6'!G90</f>
        <v>0</v>
      </c>
      <c r="G443" s="329">
        <f>+'FORMATO COSTEO C6'!R90</f>
        <v>0</v>
      </c>
      <c r="H443" s="330"/>
      <c r="I443" s="328">
        <v>0</v>
      </c>
      <c r="J443" s="328"/>
      <c r="K443" s="328"/>
      <c r="L443" s="328"/>
      <c r="M443" s="328"/>
      <c r="N443" s="328"/>
      <c r="O443" s="328"/>
      <c r="P443" s="328"/>
      <c r="Q443" s="328"/>
      <c r="R443" s="328"/>
      <c r="S443" s="328"/>
      <c r="T443" s="331">
        <f>H443+I443+J443+K443+L443+M443+N443+O443+P443+Q443+R443+S443</f>
        <v>0</v>
      </c>
      <c r="U443" s="332"/>
      <c r="V443" s="328"/>
      <c r="W443" s="328"/>
      <c r="X443" s="328"/>
      <c r="Y443" s="328"/>
      <c r="Z443" s="328"/>
      <c r="AA443" s="328"/>
      <c r="AB443" s="328"/>
      <c r="AC443" s="328"/>
      <c r="AD443" s="328"/>
      <c r="AE443" s="328"/>
      <c r="AF443" s="328"/>
      <c r="AG443" s="329">
        <f>U443+V443+W443+X443+Y443+Z443+AA443+AB443+AC443+AD443+AE443+AF443</f>
        <v>0</v>
      </c>
      <c r="AH443" s="330"/>
      <c r="AI443" s="328"/>
      <c r="AJ443" s="328"/>
      <c r="AK443" s="328"/>
      <c r="AL443" s="328"/>
      <c r="AM443" s="328"/>
      <c r="AN443" s="328"/>
      <c r="AO443" s="328"/>
      <c r="AP443" s="328"/>
      <c r="AQ443" s="328"/>
      <c r="AR443" s="328">
        <v>0</v>
      </c>
      <c r="AS443" s="328"/>
      <c r="AT443" s="331">
        <f>AH443+AI443+AJ443+AK443+AL443+AM443+AN443+AO443+AP443+AQ443+AR443+AS443</f>
        <v>0</v>
      </c>
      <c r="AU443" s="333">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0</v>
      </c>
      <c r="F444" s="328">
        <f>+'FORMATO COSTEO C6'!G94</f>
        <v>0</v>
      </c>
      <c r="G444" s="329">
        <f>+'FORMATO COSTEO C6'!R94</f>
        <v>0</v>
      </c>
      <c r="H444" s="330">
        <f>IF( $F444=0,0,((($F444/$E444)*'CRONOGRAMA ACTIVIDADES'!F$179)*($G444/$F444)))</f>
        <v>0</v>
      </c>
      <c r="I444" s="328">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328">
        <f>IF( $F444=0,0,((($F444/$E444)*'CRONOGRAMA ACTIVIDADES'!M$179)*($G444/$F444)))</f>
        <v>0</v>
      </c>
      <c r="P444" s="328">
        <f>IF( $F444=0,0,((($F444/$E444)*'CRONOGRAMA ACTIVIDADES'!N$179)*($G444/$F444)))</f>
        <v>0</v>
      </c>
      <c r="Q444" s="328">
        <f>IF( $F444=0,0,((($F444/$E444)*'CRONOGRAMA ACTIVIDADES'!O$179)*($G444/$F444)))</f>
        <v>0</v>
      </c>
      <c r="R444" s="328">
        <f>IF( $F444=0,0,((($F444/$E444)*'CRONOGRAMA ACTIVIDADES'!P$179)*($G444/$F444)))</f>
        <v>0</v>
      </c>
      <c r="S444" s="328">
        <f>IF( $F444=0,0,((($F444/$E444)*'CRONOGRAMA ACTIVIDADES'!Q$179)*($G444/$F444)))</f>
        <v>0</v>
      </c>
      <c r="T444" s="331">
        <f>H444+I444+J444+K444+L444+M444+N444+O444+P444+Q444+R444+S444</f>
        <v>0</v>
      </c>
      <c r="U444" s="332">
        <f>IF( $F444=0,0,((($F444/$E444)*'CRONOGRAMA ACTIVIDADES'!R$179)*($G444/$F444)))</f>
        <v>0</v>
      </c>
      <c r="V444" s="328">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328">
        <f>IF( $F444=0,0,((($F444/$E444)*'CRONOGRAMA ACTIVIDADES'!Y$179)*($G444/$F444)))</f>
        <v>0</v>
      </c>
      <c r="AC444" s="328">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329">
        <f>U444+V444+W444+X444+Y444+Z444+AA444+AB444+AC444+AD444+AE444+AF444</f>
        <v>0</v>
      </c>
      <c r="AH444" s="330">
        <f>IF( $F444=0,0,((($F444/$E444)*'CRONOGRAMA ACTIVIDADES'!AD$179)*($G444/$F444)))</f>
        <v>0</v>
      </c>
      <c r="AI444" s="328">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328">
        <f>IF( $F444=0,0,((($F444/$E444)*'CRONOGRAMA ACTIVIDADES'!AK$179)*($G444/$F444)))</f>
        <v>0</v>
      </c>
      <c r="AP444" s="328">
        <f>IF( $F444=0,0,((($F444/$E444)*'CRONOGRAMA ACTIVIDADES'!AL$179)*($G444/$F444)))</f>
        <v>0</v>
      </c>
      <c r="AQ444" s="328">
        <f>IF( $F444=0,0,((($F444/$E444)*'CRONOGRAMA ACTIVIDADES'!AM$179)*($G444/$F444)))</f>
        <v>0</v>
      </c>
      <c r="AR444" s="328">
        <f>IF( $F444=0,0,((($F444/$E444)*'CRONOGRAMA ACTIVIDADES'!AN$179)*($G444/$F444)))</f>
        <v>0</v>
      </c>
      <c r="AS444" s="328">
        <f>IF( $F444=0,0,((($F444/$E444)*'CRONOGRAMA ACTIVIDADES'!AO$179)*($G444/$F444)))</f>
        <v>0</v>
      </c>
      <c r="AT444" s="331">
        <f>AH444+AI444+AJ444+AK444+AL444+AM444+AN444+AO444+AP444+AQ444+AR444+AS444</f>
        <v>0</v>
      </c>
      <c r="AU444" s="333">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0</v>
      </c>
      <c r="F445" s="328">
        <f>+'FORMATO COSTEO C6'!G98</f>
        <v>0</v>
      </c>
      <c r="G445" s="329">
        <f>+'FORMATO COSTEO C6'!R98</f>
        <v>0</v>
      </c>
      <c r="H445" s="330">
        <f>IF( $F445=0,0,((($F445/$E445)*'CRONOGRAMA ACTIVIDADES'!F$180)*($G445/$F445)))</f>
        <v>0</v>
      </c>
      <c r="I445" s="328">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328">
        <f>IF( $F445=0,0,((($F445/$E445)*'CRONOGRAMA ACTIVIDADES'!M$180)*($G445/$F445)))</f>
        <v>0</v>
      </c>
      <c r="P445" s="328">
        <f>IF( $F445=0,0,((($F445/$E445)*'CRONOGRAMA ACTIVIDADES'!N$180)*($G445/$F445)))</f>
        <v>0</v>
      </c>
      <c r="Q445" s="328">
        <f>IF( $F445=0,0,((($F445/$E445)*'CRONOGRAMA ACTIVIDADES'!O$180)*($G445/$F445)))</f>
        <v>0</v>
      </c>
      <c r="R445" s="328">
        <f>IF( $F445=0,0,((($F445/$E445)*'CRONOGRAMA ACTIVIDADES'!P$180)*($G445/$F445)))</f>
        <v>0</v>
      </c>
      <c r="S445" s="328">
        <f>IF( $F445=0,0,((($F445/$E445)*'CRONOGRAMA ACTIVIDADES'!Q$180)*($G445/$F445)))</f>
        <v>0</v>
      </c>
      <c r="T445" s="331">
        <f>H445+I445+J445+K445+L445+M445+N445+O445+P445+Q445+R445+S445</f>
        <v>0</v>
      </c>
      <c r="U445" s="332">
        <f>IF( $F445=0,0,((($F445/$E445)*'CRONOGRAMA ACTIVIDADES'!R$180)*($G445/$F445)))</f>
        <v>0</v>
      </c>
      <c r="V445" s="328">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328">
        <f>IF( $F445=0,0,((($F445/$E445)*'CRONOGRAMA ACTIVIDADES'!Y$180)*($G445/$F445)))</f>
        <v>0</v>
      </c>
      <c r="AC445" s="328">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329">
        <f>U445+V445+W445+X445+Y445+Z445+AA445+AB445+AC445+AD445+AE445+AF445</f>
        <v>0</v>
      </c>
      <c r="AH445" s="330">
        <f>IF( $F445=0,0,((($F445/$E445)*'CRONOGRAMA ACTIVIDADES'!AD$180)*($G445/$F445)))</f>
        <v>0</v>
      </c>
      <c r="AI445" s="328">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328">
        <f>IF( $F445=0,0,((($F445/$E445)*'CRONOGRAMA ACTIVIDADES'!AK$180)*($G445/$F445)))</f>
        <v>0</v>
      </c>
      <c r="AP445" s="328">
        <f>IF( $F445=0,0,((($F445/$E445)*'CRONOGRAMA ACTIVIDADES'!AL$180)*($G445/$F445)))</f>
        <v>0</v>
      </c>
      <c r="AQ445" s="328">
        <f>IF( $F445=0,0,((($F445/$E445)*'CRONOGRAMA ACTIVIDADES'!AM$180)*($G445/$F445)))</f>
        <v>0</v>
      </c>
      <c r="AR445" s="328">
        <f>IF( $F445=0,0,((($F445/$E445)*'CRONOGRAMA ACTIVIDADES'!AN$180)*($G445/$F445)))</f>
        <v>0</v>
      </c>
      <c r="AS445" s="328">
        <f>IF( $F445=0,0,((($F445/$E445)*'CRONOGRAMA ACTIVIDADES'!AO$180)*($G445/$F445)))</f>
        <v>0</v>
      </c>
      <c r="AT445" s="331">
        <f>AH445+AI445+AJ445+AK445+AL445+AM445+AN445+AO445+AP445+AQ445+AR445+AS445</f>
        <v>0</v>
      </c>
      <c r="AU445" s="333">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9">
        <f t="shared" si="120"/>
        <v>0</v>
      </c>
      <c r="H446" s="45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8">
        <f t="shared" si="120"/>
        <v>0</v>
      </c>
      <c r="T446" s="459">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19">
        <f>AG442+AG443+AG444+AG445</f>
        <v>0</v>
      </c>
      <c r="AH446" s="45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8">
        <f t="shared" si="120"/>
        <v>0</v>
      </c>
      <c r="AT446" s="459">
        <f>AT442+AT443+AT444+AT445</f>
        <v>0</v>
      </c>
      <c r="AU446" s="46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3">
        <f t="shared" si="121"/>
        <v>0</v>
      </c>
      <c r="H447" s="461">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2">
        <f t="shared" si="121"/>
        <v>0</v>
      </c>
      <c r="T447" s="462">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3">
        <f>AG446+AG440</f>
        <v>0</v>
      </c>
      <c r="AH447" s="461">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2">
        <f t="shared" si="121"/>
        <v>0</v>
      </c>
      <c r="AT447" s="462">
        <f>AT446+AT440</f>
        <v>0</v>
      </c>
      <c r="AU447" s="463">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B1:AU1"/>
    <mergeCell ref="B4:J4"/>
    <mergeCell ref="B6:C6"/>
    <mergeCell ref="B7:C7"/>
    <mergeCell ref="D6:M6"/>
    <mergeCell ref="D7:M7"/>
    <mergeCell ref="AU10:AU11"/>
    <mergeCell ref="B440:E440"/>
    <mergeCell ref="B8:C8"/>
    <mergeCell ref="D8:F8"/>
    <mergeCell ref="B9:AU9"/>
    <mergeCell ref="B10:C11"/>
    <mergeCell ref="D10:D11"/>
    <mergeCell ref="E10:E11"/>
    <mergeCell ref="F10:F11"/>
    <mergeCell ref="G10:G11"/>
    <mergeCell ref="G8:J8"/>
    <mergeCell ref="K8:M8"/>
    <mergeCell ref="B446:E446"/>
    <mergeCell ref="B447:E447"/>
    <mergeCell ref="AH10:AS10"/>
    <mergeCell ref="H10:T10"/>
    <mergeCell ref="U10:AG10"/>
  </mergeCells>
  <conditionalFormatting sqref="AV12:AV447">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X537"/>
  <sheetViews>
    <sheetView showGridLines="0" topLeftCell="A19" zoomScale="90" zoomScaleNormal="90" zoomScaleSheetLayoutView="100" workbookViewId="0">
      <selection activeCell="C12" sqref="C12"/>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7109375" style="262" customWidth="1" outlineLevel="1"/>
    <col min="6" max="6" width="9.710937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58" t="s">
        <v>784</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0.5" customHeight="1" thickBot="1" x14ac:dyDescent="0.25">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52" t="s">
        <v>387</v>
      </c>
      <c r="C6" s="2253"/>
      <c r="D6" s="2263" t="str">
        <f>+'INFORMACION GENERAL PROYECTO'!D6</f>
        <v>[TÍTULO DEL PROYECTO]</v>
      </c>
      <c r="E6" s="2263"/>
      <c r="F6" s="2263"/>
      <c r="G6" s="2263"/>
      <c r="H6" s="2263"/>
      <c r="I6" s="2263"/>
      <c r="J6" s="2263"/>
      <c r="K6" s="2263"/>
      <c r="L6" s="2263"/>
      <c r="M6" s="2264"/>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59" t="s">
        <v>388</v>
      </c>
      <c r="C7" s="2260"/>
      <c r="D7" s="2265" t="str">
        <f>+'INFORMACION GENERAL PROYECTO'!B12</f>
        <v>[INSTITUCIÓN EJECUTORA]</v>
      </c>
      <c r="E7" s="2265"/>
      <c r="F7" s="2265"/>
      <c r="G7" s="2265"/>
      <c r="H7" s="2265"/>
      <c r="I7" s="2265"/>
      <c r="J7" s="2265"/>
      <c r="K7" s="2265"/>
      <c r="L7" s="2265"/>
      <c r="M7" s="2266"/>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thickBot="1" x14ac:dyDescent="0.3">
      <c r="B8" s="2261" t="s">
        <v>405</v>
      </c>
      <c r="C8" s="2262"/>
      <c r="D8" s="2254">
        <f>+'INFORMACION GENERAL PROYECTO'!H7</f>
        <v>0</v>
      </c>
      <c r="E8" s="2254"/>
      <c r="F8" s="2254"/>
      <c r="G8" s="2236" t="s">
        <v>391</v>
      </c>
      <c r="H8" s="2241"/>
      <c r="I8" s="2241"/>
      <c r="J8" s="2237"/>
      <c r="K8" s="2276">
        <f>+'INFORMACION GENERAL PROYECTO'!H24</f>
        <v>28.931506849315067</v>
      </c>
      <c r="L8" s="2277"/>
      <c r="M8" s="2278"/>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s="44" customFormat="1" ht="10.5" customHeight="1" thickBot="1" x14ac:dyDescent="0.3">
      <c r="B9" s="426"/>
      <c r="C9" s="427"/>
      <c r="D9" s="428"/>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9"/>
    </row>
    <row r="10" spans="2:49" s="305" customFormat="1" ht="15" customHeight="1" x14ac:dyDescent="0.15">
      <c r="B10" s="2222" t="s">
        <v>290</v>
      </c>
      <c r="C10" s="2246"/>
      <c r="D10" s="2155" t="s">
        <v>406</v>
      </c>
      <c r="E10" s="2155" t="s">
        <v>407</v>
      </c>
      <c r="F10" s="2155" t="s">
        <v>294</v>
      </c>
      <c r="G10" s="2223" t="str">
        <f>+'INFORMACION GENERAL PROYECTO'!B16</f>
        <v>[INSTITUCIÓN APORTANTE 4]</v>
      </c>
      <c r="H10" s="2279" t="s">
        <v>53</v>
      </c>
      <c r="I10" s="2280"/>
      <c r="J10" s="2280"/>
      <c r="K10" s="2280"/>
      <c r="L10" s="2280"/>
      <c r="M10" s="2280"/>
      <c r="N10" s="2280"/>
      <c r="O10" s="2280"/>
      <c r="P10" s="2280"/>
      <c r="Q10" s="2280"/>
      <c r="R10" s="2280"/>
      <c r="S10" s="2280"/>
      <c r="T10" s="2281"/>
      <c r="U10" s="2282" t="s">
        <v>54</v>
      </c>
      <c r="V10" s="2280"/>
      <c r="W10" s="2280"/>
      <c r="X10" s="2280"/>
      <c r="Y10" s="2280"/>
      <c r="Z10" s="2280"/>
      <c r="AA10" s="2280"/>
      <c r="AB10" s="2280"/>
      <c r="AC10" s="2280"/>
      <c r="AD10" s="2280"/>
      <c r="AE10" s="2280"/>
      <c r="AF10" s="2280"/>
      <c r="AG10" s="2283"/>
      <c r="AH10" s="2255" t="s">
        <v>55</v>
      </c>
      <c r="AI10" s="2256"/>
      <c r="AJ10" s="2256"/>
      <c r="AK10" s="2256"/>
      <c r="AL10" s="2256"/>
      <c r="AM10" s="2256"/>
      <c r="AN10" s="2256"/>
      <c r="AO10" s="2256"/>
      <c r="AP10" s="2256"/>
      <c r="AQ10" s="2256"/>
      <c r="AR10" s="2256"/>
      <c r="AS10" s="2256"/>
      <c r="AT10" s="2257"/>
      <c r="AU10" s="2250" t="s">
        <v>46</v>
      </c>
    </row>
    <row r="11" spans="2:49" s="305" customFormat="1" ht="15" customHeight="1" x14ac:dyDescent="0.15">
      <c r="B11" s="2224"/>
      <c r="C11" s="2247"/>
      <c r="D11" s="2156"/>
      <c r="E11" s="2156"/>
      <c r="F11" s="2156"/>
      <c r="G11" s="2225" t="str">
        <f>+'INFORMACION GENERAL PROYECTO'!B11</f>
        <v>APORTE FONDOEMPLEO</v>
      </c>
      <c r="H11" s="306">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9">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10" t="s">
        <v>769</v>
      </c>
      <c r="AH11" s="306">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51"/>
    </row>
    <row r="12" spans="2:49" s="323" customFormat="1" ht="30" customHeight="1" x14ac:dyDescent="0.25">
      <c r="B12" s="311">
        <f>'FORMATO COSTEO C1'!$C$13</f>
        <v>1</v>
      </c>
      <c r="C12" s="312">
        <f>'FORMATO COSTEO C1'!D$13</f>
        <v>0</v>
      </c>
      <c r="D12" s="313"/>
      <c r="E12" s="314"/>
      <c r="F12" s="315">
        <f>+F13+F44+F75</f>
        <v>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327"/>
      <c r="F13" s="328">
        <f>+F14+F20+F26+F32+F38</f>
        <v>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337" t="str">
        <f>+'FORMATO COSTEO C1'!$D$15</f>
        <v>Unidad medida</v>
      </c>
      <c r="E14" s="338">
        <f>+'FORMATO COSTEO C1'!$E$15</f>
        <v>0</v>
      </c>
      <c r="F14" s="339">
        <f>SUM(F15:F19)</f>
        <v>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348"/>
      <c r="F15" s="349">
        <f>+'FORMATO COSTEO C1'!G17</f>
        <v>0</v>
      </c>
      <c r="G15" s="350">
        <f>+'FORMATO COSTEO C1'!U17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430">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348"/>
      <c r="F16" s="349">
        <f>+'FORMATO COSTEO C1'!G23</f>
        <v>0</v>
      </c>
      <c r="G16" s="350">
        <f>+'FORMATO COSTEO C1'!U23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430">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C1'!U29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430">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C1'!U35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430">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C1'!U41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430">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37" t="str">
        <f>+'FORMATO COSTEO C1'!D$47</f>
        <v>Unidad medida</v>
      </c>
      <c r="E20" s="338">
        <f>+'FORMATO COSTEO C1'!E$47</f>
        <v>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0">
        <f>+'FORMATO COSTEO C1'!U49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430">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0">
        <f>+'FORMATO COSTEO C1'!U55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430">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0">
        <f>+'FORMATO COSTEO C1'!U61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430">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0">
        <f>+'FORMATO COSTEO C1'!U67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430">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0">
        <f>+'FORMATO COSTEO C1'!U73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430">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337" t="str">
        <f>+'FORMATO COSTEO C1'!D$79</f>
        <v>Unidad medida</v>
      </c>
      <c r="E26" s="338">
        <f>+'FORMATO COSTEO C1'!E$79</f>
        <v>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0">
        <f>+'FORMATO COSTEO C1'!U81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430">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0">
        <f>+'FORMATO COSTEO C1'!U87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430">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0">
        <f>+'FORMATO COSTEO C1'!U93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430">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0">
        <f>+'FORMATO COSTEO C1'!U99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430">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0">
        <f>+'FORMATO COSTEO C1'!U105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430">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337" t="str">
        <f>+'FORMATO COSTEO C1'!D$111</f>
        <v>Unidad medida</v>
      </c>
      <c r="E32" s="338">
        <f>+'FORMATO COSTEO C1'!E$111</f>
        <v>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0">
        <f>+'FORMATO COSTEO C1'!U113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430">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0">
        <f>+'FORMATO COSTEO C1'!U119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430">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0">
        <f>+'FORMATO COSTEO C1'!U125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430">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0">
        <f>+'FORMATO COSTEO C1'!U131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430">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0">
        <f>+'FORMATO COSTEO C1'!U137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430">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0">
        <f>+'FORMATO COSTEO C1'!U145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430">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0">
        <f>+'FORMATO COSTEO C1'!U151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430">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0">
        <f>+'FORMATO COSTEO C1'!U157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430">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0">
        <f>+'FORMATO COSTEO C1'!U163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430">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0">
        <f>+'FORMATO COSTEO C1'!U169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430">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 t="shared" si="16"/>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C1'!U179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430">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C1'!U185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430">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C1'!U191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430">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C1'!U197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430">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C1'!U203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430">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SUM(T52:T56)</f>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0">
        <f>+'FORMATO COSTEO C1'!U211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430">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0">
        <f>+'FORMATO COSTEO C1'!U217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430">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0">
        <f>+'FORMATO COSTEO C1'!U223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430">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0">
        <f>+'FORMATO COSTEO C1'!U229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430">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0">
        <f>+'FORMATO COSTEO C1'!U235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430">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SUM(T58:T62)</f>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0">
        <f>+'FORMATO COSTEO C1'!U243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430">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0">
        <f>+'FORMATO COSTEO C1'!U249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430">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0">
        <f>+'FORMATO COSTEO C1'!U255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430">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0">
        <f>+'FORMATO COSTEO C1'!U261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430">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0">
        <f>+'FORMATO COSTEO C1'!U267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430">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SUM(T64:T68)</f>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0">
        <f>+'FORMATO COSTEO C1'!U275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430">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0">
        <f>+'FORMATO COSTEO C1'!U281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430">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0">
        <f>+'FORMATO COSTEO C1'!U287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430">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0">
        <f>+'FORMATO COSTEO C1'!U293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430">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0">
        <f>+'FORMATO COSTEO C1'!U299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430">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SUM(T70:T74)</f>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0">
        <f>+'FORMATO COSTEO C1'!U307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430">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0">
        <f>+'FORMATO COSTEO C1'!U313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430">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0">
        <f>+'FORMATO COSTEO C1'!U319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430">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0">
        <f>+'FORMATO COSTEO C1'!U325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430">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0">
        <f>+'FORMATO COSTEO C1'!U331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430">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 t="shared" si="23"/>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C1'!U341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430">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C1'!U347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430">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C1'!U353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430">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C1'!U359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430">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C1'!U365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430">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SUM(T83:T87)</f>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0">
        <f>+'FORMATO COSTEO C1'!U373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430">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0">
        <f>+'FORMATO COSTEO C1'!U379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430">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0">
        <f>+'FORMATO COSTEO C1'!U385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430">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0">
        <f>+'FORMATO COSTEO C1'!U391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430">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0">
        <f>+'FORMATO COSTEO C1'!U397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430">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SUM(T89:T93)</f>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0">
        <f>+'FORMATO COSTEO C1'!U405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430">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0">
        <f>+'FORMATO COSTEO C1'!U411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430">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0">
        <f>+'FORMATO COSTEO C1'!U417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430">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0">
        <f>+'FORMATO COSTEO C1'!U423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430">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0">
        <f>+'FORMATO COSTEO C1'!U429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430">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SUM(T95:T99)</f>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0">
        <f>+'FORMATO COSTEO C1'!U437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430">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0">
        <f>+'FORMATO COSTEO C1'!U443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430">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0">
        <f>+'FORMATO COSTEO C1'!U449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430">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0">
        <f>+'FORMATO COSTEO C1'!U455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430">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0">
        <f>+'FORMATO COSTEO C1'!U461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430">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SUM(T101:T105)</f>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0">
        <f>+'FORMATO COSTEO C1'!U469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430">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0">
        <f>+'FORMATO COSTEO C1'!U475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430">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0">
        <f>+'FORMATO COSTEO C1'!U481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430">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0">
        <f>+'FORMATO COSTEO C1'!U487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430">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0">
        <f>+'FORMATO COSTEO C1'!U493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430">
        <f>AS105+AR105+AQ105+AP105+AO105+AN105+AM105+AL105+AK105+AJ105+AI105+AH105+AF105+AE105+AD105+AC105+AB105+AA105+Z105+Y105+X105+W105+V105+U105+S105+R105+Q105+P105+O105+N105+M105+L105+K105+J105+I105+H105</f>
        <v>0</v>
      </c>
      <c r="AV105" s="321">
        <f t="shared" si="24"/>
        <v>0</v>
      </c>
    </row>
    <row r="106" spans="2:48" s="323" customFormat="1" ht="30" customHeight="1" outlineLevel="1" x14ac:dyDescent="0.15">
      <c r="B106" s="311">
        <f>+'FORMATO COSTEO C2'!C13</f>
        <v>2</v>
      </c>
      <c r="C106" s="361">
        <f>+'FORMATO COSTEO C2'!D13</f>
        <v>0</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20">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SUM(T109:T113)</f>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C2'!U17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430">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C2'!U$23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430">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C2'!U$29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430">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C2'!U$35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430">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C2'!U$41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430">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SUM(T115:T119)</f>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0">
        <f>+'FORMATO COSTEO C2'!U49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430">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0">
        <f>+'FORMATO COSTEO C2'!U55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430">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0">
        <f>+'FORMATO COSTEO C2'!U61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430">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0">
        <f>+'FORMATO COSTEO C2'!U67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430">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0">
        <f>+'FORMATO COSTEO C2'!U73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430">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SUM(T121:T125)</f>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0">
        <f>+'FORMATO COSTEO C2'!U81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430">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0">
        <f>+'FORMATO COSTEO C2'!U87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430">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0">
        <f>+'FORMATO COSTEO C2'!U93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430">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0">
        <f>+'FORMATO COSTEO C2'!U99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430">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0">
        <f>+'FORMATO COSTEO C2'!U105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430">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SUM(T127:T131)</f>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0">
        <f>+'FORMATO COSTEO C2'!U113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430">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0">
        <f>+'FORMATO COSTEO C2'!U119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430">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0">
        <f>+'FORMATO COSTEO C2'!U125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430">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0">
        <f>+'FORMATO COSTEO C2'!U131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430">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0">
        <f>+'FORMATO COSTEO C2'!U137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430">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SUM(T133:T137)</f>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0">
        <f>+'FORMATO COSTEO C2'!U145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430">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0">
        <f>+'FORMATO COSTEO C2'!U151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430">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0">
        <f>+'FORMATO COSTEO C2'!U157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430">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0">
        <f>+'FORMATO COSTEO C2'!U163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430">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0">
        <f>+'FORMATO COSTEO C2'!U169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430">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SUM(T140:T144)</f>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C2'!U179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430">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C2'!U185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430">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C2'!U191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430">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C2'!U197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430">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C2'!U203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430">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SUM(T146:T150)</f>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0">
        <f>+'FORMATO COSTEO C2'!U211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430">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0">
        <f>+'FORMATO COSTEO C2'!U217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430">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0">
        <f>+'FORMATO COSTEO C2'!U223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430">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0">
        <f>+'FORMATO COSTEO C2'!U229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430">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0">
        <f>+'FORMATO COSTEO C2'!U235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430">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SUM(T152:T156)</f>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0">
        <f>+'FORMATO COSTEO C2'!U243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430">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0">
        <f>+'FORMATO COSTEO C2'!U249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430">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0">
        <f>+'FORMATO COSTEO C2'!U255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430">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0">
        <f>+'FORMATO COSTEO C2'!U261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430">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0">
        <f>+'FORMATO COSTEO C2'!U267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430">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SUM(T158:T162)</f>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0">
        <f>+'FORMATO COSTEO C2'!U275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430">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0">
        <f>+'FORMATO COSTEO C2'!U281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430">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0">
        <f>+'FORMATO COSTEO C2'!U287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430">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0">
        <f>+'FORMATO COSTEO C2'!U293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430">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0">
        <f>+'FORMATO COSTEO C2'!U299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430">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SUM(T164:T168)</f>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0">
        <f>+'FORMATO COSTEO C2'!U307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430">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0">
        <f>+'FORMATO COSTEO C2'!U313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430">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0">
        <f>+'FORMATO COSTEO C2'!U319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430">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0">
        <f>+'FORMATO COSTEO C2'!U325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430">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0">
        <f>+'FORMATO COSTEO C2'!U331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430">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SUM(T171:T175)</f>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C2'!U341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430">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C2'!U347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430">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C2'!U353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430">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C2'!U359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430">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C2'!U365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430">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SUM(T177:T181)</f>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0">
        <f>+'FORMATO COSTEO C2'!U373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430">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0">
        <f>+'FORMATO COSTEO C2'!U379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430">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0">
        <f>+'FORMATO COSTEO C2'!U385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430">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0">
        <f>+'FORMATO COSTEO C2'!U391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430">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0">
        <f>+'FORMATO COSTEO C2'!U397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430">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SUM(T183:T187)</f>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0">
        <f>+'FORMATO COSTEO C2'!U405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430">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0">
        <f>+'FORMATO COSTEO C2'!U411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430">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0">
        <f>+'FORMATO COSTEO C2'!U417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430">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0">
        <f>+'FORMATO COSTEO C2'!U423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430">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0">
        <f>+'FORMATO COSTEO C2'!U429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430">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SUM(T189:T193)</f>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0">
        <f>+'FORMATO COSTEO C2'!U437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430">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0">
        <f>+'FORMATO COSTEO C2'!U443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430">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0">
        <f>+'FORMATO COSTEO C2'!U449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430">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0">
        <f>+'FORMATO COSTEO C2'!U455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430">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0">
        <f>+'FORMATO COSTEO C2'!U461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430">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SUM(T195:T199)</f>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0">
        <f>+'FORMATO COSTEO C2'!U469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430">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0">
        <f>+'FORMATO COSTEO C2'!U475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430">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0">
        <f>+'FORMATO COSTEO C2'!U481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430">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0">
        <f>+'FORMATO COSTEO C2'!U487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430">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0">
        <f>+'FORMATO COSTEO C2'!U493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430">
        <f>AS199+AR199+AQ199+AP199+AO199+AN199+AM199+AL199+AK199+AJ199+AI199+AH199+AF199+AE199+AD199+AC199+AB199+AA199+Z199+Y199+X199+W199+V199+U199+S199+R199+Q199+P199+O199+N199+M199+L199+K199+J199+I199+H199</f>
        <v>0</v>
      </c>
      <c r="AV199" s="321">
        <f t="shared" si="40"/>
        <v>0</v>
      </c>
    </row>
    <row r="200" spans="2:48" s="367" customFormat="1" ht="30" customHeight="1" x14ac:dyDescent="0.15">
      <c r="B200" s="311">
        <f>+'FORMATO COSTEO C3'!C13</f>
        <v>3</v>
      </c>
      <c r="C200" s="365">
        <f>+'FORMATO COSTEO C3'!D13</f>
        <v>0</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20">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SUM(T203:T207)</f>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C3'!U17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430">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C3'!U23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430">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C3'!U29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430">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C3'!U35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430">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C3'!U41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430">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SUM(T209:T213)</f>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0">
        <f>+'FORMATO COSTEO C3'!U49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430">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0">
        <f>+'FORMATO COSTEO C3'!U55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430">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0">
        <f>+'FORMATO COSTEO C3'!U61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430">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0">
        <f>+'FORMATO COSTEO C3'!U67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430">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0">
        <f>+'FORMATO COSTEO C3'!U73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430">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SUM(T215:T219)</f>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0">
        <f>+'FORMATO COSTEO C3'!U81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430">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0">
        <f>+'FORMATO COSTEO C3'!U87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430">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0">
        <f>+'FORMATO COSTEO C3'!U93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430">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0">
        <f>+'FORMATO COSTEO C3'!U99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430">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0">
        <f>+'FORMATO COSTEO C3'!U105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430">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SUM(T221:T225)</f>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0">
        <f>+'FORMATO COSTEO C3'!U113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430">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0">
        <f>+'FORMATO COSTEO C3'!U119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430">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0">
        <f>+'FORMATO COSTEO C3'!U125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430">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0">
        <f>+'FORMATO COSTEO C3'!U131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430">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0">
        <f>+'FORMATO COSTEO C3'!U137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430">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SUM(T227:T231)</f>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0">
        <f>+'FORMATO COSTEO C3'!U145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430">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0">
        <f>+'FORMATO COSTEO C3'!U151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430">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0">
        <f>+'FORMATO COSTEO C3'!U157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430">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0">
        <f>+'FORMATO COSTEO C3'!U163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430">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0">
        <f>+'FORMATO COSTEO C3'!U169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430">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SUM(T234:T238)</f>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C3'!U179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430">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C3'!U185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430">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C3'!U191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430">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C3'!U197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430">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C3'!U203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430">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SUM(T240:T244)</f>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0">
        <f>+'FORMATO COSTEO C3'!U211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430">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0">
        <f>+'FORMATO COSTEO C3'!U217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430">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0">
        <f>+'FORMATO COSTEO C3'!U223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430">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0">
        <f>+'FORMATO COSTEO C3'!U229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430">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0">
        <f>+'FORMATO COSTEO C3'!U235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430">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SUM(T246:T250)</f>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0">
        <f>+'FORMATO COSTEO C3'!U243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430">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0">
        <f>+'FORMATO COSTEO C3'!U249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430">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0">
        <f>+'FORMATO COSTEO C3'!U255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430">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0">
        <f>+'FORMATO COSTEO C3'!U261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430">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0">
        <f>+'FORMATO COSTEO C3'!U267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430">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SUM(T252:T256)</f>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0">
        <f>+'FORMATO COSTEO C3'!U275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430">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0">
        <f>+'FORMATO COSTEO C3'!U281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430">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0">
        <f>+'FORMATO COSTEO C3'!U287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430">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0">
        <f>+'FORMATO COSTEO C3'!U293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430">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0">
        <f>+'FORMATO COSTEO C3'!U299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430">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SUM(T258:T262)</f>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0">
        <f>+'FORMATO COSTEO C3'!U307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430">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0">
        <f>+'FORMATO COSTEO C3'!U313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430">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0">
        <f>+'FORMATO COSTEO C3'!U319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430">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0">
        <f>+'FORMATO COSTEO C3'!U325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430">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0">
        <f>+'FORMATO COSTEO C3'!U331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430">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SUM(T265:T269)</f>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C3'!U341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430">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C3'!U347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430">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C3'!U353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430">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C3'!U359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430">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C3'!U365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430">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SUM(T271:T275)</f>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0">
        <f>+'FORMATO COSTEO C3'!U373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430">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0">
        <f>+'FORMATO COSTEO C3'!U379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430">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0">
        <f>+'FORMATO COSTEO C3'!U385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430">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0">
        <f>+'FORMATO COSTEO C3'!U391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430">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0">
        <f>+'FORMATO COSTEO C3'!U397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430">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SUM(T277:T281)</f>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0">
        <f>+'FORMATO COSTEO C3'!U405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430">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0">
        <f>+'FORMATO COSTEO C3'!U411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430">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0">
        <f>+'FORMATO COSTEO C3'!U417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430">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0">
        <f>+'FORMATO COSTEO C3'!U423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430">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0">
        <f>+'FORMATO COSTEO C3'!U429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430">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SUM(T283:T287)</f>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0">
        <f>+'FORMATO COSTEO C3'!U437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430">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0">
        <f>+'FORMATO COSTEO C3'!U443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430">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0">
        <f>+'FORMATO COSTEO C3'!U449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430">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0">
        <f>+'FORMATO COSTEO C3'!U455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430">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0">
        <f>+'FORMATO COSTEO C3'!U461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430">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SUM(T289:T293)</f>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0">
        <f>+'FORMATO COSTEO C3'!U469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430">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0">
        <f>+'FORMATO COSTEO C3'!U475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430">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0">
        <f>+'FORMATO COSTEO C3'!U481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430">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0">
        <f>+'FORMATO COSTEO C3'!U487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430">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0">
        <f>+'FORMATO COSTEO C3'!U493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430">
        <f>AS293+AR293+AQ293+AP293+AO293+AN293+AM293+AL293+AK293+AJ293+AI293+AH293+AF293+AE293+AD293+AC293+AB293+AA293+Z293+Y293+X293+W293+V293+U293+S293+R293+Q293+P293+O293+N293+M293+L293+K293+J293+I293+H293</f>
        <v>0</v>
      </c>
      <c r="AV293" s="321">
        <f t="shared" si="70"/>
        <v>0</v>
      </c>
    </row>
    <row r="294" spans="2:50" s="367" customFormat="1" ht="30"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20">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SUM(T297:T301)</f>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C4'!U17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430">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C4'!U23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430">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C4'!U29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430">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C4'!U35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430">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C4'!U41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430">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SUM(T303:T307)</f>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0">
        <f>+'FORMATO COSTEO C4'!U49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430">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0">
        <f>+'FORMATO COSTEO C4'!U55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430">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0">
        <f>+'FORMATO COSTEO C4'!U61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430">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0">
        <f>+'FORMATO COSTEO C4'!U67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430">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0">
        <f>+'FORMATO COSTEO C4'!U73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430">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SUM(T309:T313)</f>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0">
        <f>+'FORMATO COSTEO C4'!U81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430">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0">
        <f>+'FORMATO COSTEO C4'!U87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430">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0">
        <f>+'FORMATO COSTEO C4'!U93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430">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0">
        <f>+'FORMATO COSTEO C4'!U99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430">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0">
        <f>+'FORMATO COSTEO C4'!U105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430">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SUM(T315:T319)</f>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0">
        <f>+'FORMATO COSTEO C4'!U113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430">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0">
        <f>+'FORMATO COSTEO C4'!U119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430">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0">
        <f>+'FORMATO COSTEO C4'!U125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430">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0">
        <f>+'FORMATO COSTEO C4'!U131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430">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0">
        <f>+'FORMATO COSTEO C4'!U137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430">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SUM(T321:T325)</f>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0">
        <f>+'FORMATO COSTEO C4'!U145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430">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0">
        <f>+'FORMATO COSTEO C4'!U151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430">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0">
        <f>+'FORMATO COSTEO C4'!U157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430">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0">
        <f>+'FORMATO COSTEO C4'!U163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430">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0">
        <f>+'FORMATO COSTEO C4'!U169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430">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SUM(T328:T332)</f>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C4'!U179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430">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C4'!U185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430">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C4'!U191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430">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C4'!U197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430">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C4'!U203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430">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SUM(T334:T338)</f>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0">
        <f>+'FORMATO COSTEO C4'!U211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430">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0">
        <f>+'FORMATO COSTEO C4'!U217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430">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0">
        <f>+'FORMATO COSTEO C4'!U223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430">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0">
        <f>+'FORMATO COSTEO C4'!U229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430">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0">
        <f>+'FORMATO COSTEO C4'!U235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430">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SUM(T340:T344)</f>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0">
        <f>+'FORMATO COSTEO C4'!U243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430">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0">
        <f>+'FORMATO COSTEO C4'!U249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430">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0">
        <f>+'FORMATO COSTEO C4'!U255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430">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0">
        <f>+'FORMATO COSTEO C4'!U261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430">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0">
        <f>+'FORMATO COSTEO C4'!U267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430">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SUM(T346:T350)</f>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0">
        <f>+'FORMATO COSTEO C4'!U275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430">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0">
        <f>+'FORMATO COSTEO C4'!U281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430">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0">
        <f>+'FORMATO COSTEO C4'!U287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430">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0">
        <f>+'FORMATO COSTEO C4'!U293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430">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0">
        <f>+'FORMATO COSTEO C4'!U299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430">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SUM(T352:T356)</f>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0">
        <f>+'FORMATO COSTEO C4'!U307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430">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0">
        <f>+'FORMATO COSTEO C4'!U313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430">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0">
        <f>+'FORMATO COSTEO C4'!U319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430">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0">
        <f>+'FORMATO COSTEO C4'!U325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430">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0">
        <f>+'FORMATO COSTEO C4'!U331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430">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SUM(T359:T363)</f>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C4'!U341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430">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C4'!U347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430">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C4'!U353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430">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C4'!U359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430">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C4'!U365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430">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SUM(T365:T369)</f>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0">
        <f>+'FORMATO COSTEO C4'!U373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430">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0">
        <f>+'FORMATO COSTEO C4'!U379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430">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0">
        <f>+'FORMATO COSTEO C4'!U385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430">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0">
        <f>+'FORMATO COSTEO C4'!U391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430">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0">
        <f>+'FORMATO COSTEO C4'!U397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430">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SUM(T371:T375)</f>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0">
        <f>+'FORMATO COSTEO C4'!U405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430">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0">
        <f>+'FORMATO COSTEO C4'!U411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430">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0">
        <f>+'FORMATO COSTEO C4'!U417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430">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0">
        <f>+'FORMATO COSTEO C4'!U423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430">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0">
        <f>+'FORMATO COSTEO C4'!U429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430">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SUM(T377:T381)</f>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0">
        <f>+'FORMATO COSTEO C4'!U437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430">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0">
        <f>+'FORMATO COSTEO C4'!U443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430">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0">
        <f>+'FORMATO COSTEO C4'!U449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430">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0">
        <f>+'FORMATO COSTEO C4'!U455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430">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0">
        <f>+'FORMATO COSTEO C4'!U461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430">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SUM(T383:T387)</f>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0">
        <f>+'FORMATO COSTEO C4'!U469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430">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0">
        <f>+'FORMATO COSTEO C4'!U475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430">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0">
        <f>+'FORMATO COSTEO C4'!U481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430">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0">
        <f>+'FORMATO COSTEO C4'!U487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430">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0">
        <f>+'FORMATO COSTEO C4'!U493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430">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 t="shared" si="95"/>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0</v>
      </c>
      <c r="G389" s="329">
        <f>+'FORMATO COSTEO C6'!U16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 t="shared" si="96"/>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357" t="str">
        <f>'FORMATO COSTEO C6'!D17</f>
        <v>Unidad medida</v>
      </c>
      <c r="E390" s="375">
        <f>'FORMATO COSTEO C6'!E17</f>
        <v>0</v>
      </c>
      <c r="F390" s="358">
        <f>'FORMATO COSTEO C6'!G17</f>
        <v>0</v>
      </c>
      <c r="G390" s="377">
        <f>'FORMATO COSTEO C6'!U17</f>
        <v>0</v>
      </c>
      <c r="H390" s="431">
        <f>IF( $F390=0,0,((($F390/$E390)*'CRONOGRAMA ACTIVIDADES'!F$127)*($G390/$F390)))</f>
        <v>0</v>
      </c>
      <c r="I390" s="358">
        <f>IF( $F390=0,0,((($F390/$E390)*'CRONOGRAMA ACTIVIDADES'!G$127)*($G390/$F390)))</f>
        <v>0</v>
      </c>
      <c r="J390" s="358">
        <f>IF( $F390=0,0,((($F390/$E390)*'CRONOGRAMA ACTIVIDADES'!H$127)*($G390/$F390)))</f>
        <v>0</v>
      </c>
      <c r="K390" s="358">
        <f>IF( $F390=0,0,((($F390/$E390)*'CRONOGRAMA ACTIVIDADES'!I$127)*($G390/$F390)))</f>
        <v>0</v>
      </c>
      <c r="L390" s="358">
        <f>IF( $F390=0,0,((($F390/$E390)*'CRONOGRAMA ACTIVIDADES'!J$127)*($G390/$F390)))</f>
        <v>0</v>
      </c>
      <c r="M390" s="358">
        <f>IF( $F390=0,0,((($F390/$E390)*'CRONOGRAMA ACTIVIDADES'!K$127)*($G390/$F390)))</f>
        <v>0</v>
      </c>
      <c r="N390" s="358">
        <f>IF( $F390=0,0,((($F390/$E390)*'CRONOGRAMA ACTIVIDADES'!L$127)*($G390/$F390)))</f>
        <v>0</v>
      </c>
      <c r="O390" s="358">
        <f>IF( $F390=0,0,((($F390/$E390)*'CRONOGRAMA ACTIVIDADES'!M$127)*($G390/$F390)))</f>
        <v>0</v>
      </c>
      <c r="P390" s="358">
        <f>IF( $F390=0,0,((($F390/$E390)*'CRONOGRAMA ACTIVIDADES'!N$127)*($G390/$F390)))</f>
        <v>0</v>
      </c>
      <c r="Q390" s="358">
        <f>IF( $F390=0,0,((($F390/$E390)*'CRONOGRAMA ACTIVIDADES'!O$127)*($G390/$F390)))</f>
        <v>0</v>
      </c>
      <c r="R390" s="358">
        <f>IF( $F390=0,0,((($F390/$E390)*'CRONOGRAMA ACTIVIDADES'!P$127)*($G390/$F390)))</f>
        <v>0</v>
      </c>
      <c r="S390" s="358">
        <f>IF( $F390=0,0,((($F390/$E390)*'CRONOGRAMA ACTIVIDADES'!Q$127)*($G390/$F390)))</f>
        <v>0</v>
      </c>
      <c r="T390" s="352">
        <f t="shared" ref="T390:T399" si="97">H390+I390+J390+K390+L390+M390+N390+O390+P390+Q390+R390+S390</f>
        <v>0</v>
      </c>
      <c r="U390" s="432">
        <f>IF( $F390=0,0,((($F390/$E390)*'CRONOGRAMA ACTIVIDADES'!R$127)*($G390/$F390)))</f>
        <v>0</v>
      </c>
      <c r="V390" s="358">
        <f>IF( $F390=0,0,((($F390/$E390)*'CRONOGRAMA ACTIVIDADES'!S$127)*($G390/$F390)))</f>
        <v>0</v>
      </c>
      <c r="W390" s="358">
        <f>IF( $F390=0,0,((($F390/$E390)*'CRONOGRAMA ACTIVIDADES'!T$127)*($G390/$F390)))</f>
        <v>0</v>
      </c>
      <c r="X390" s="358">
        <f>IF( $F390=0,0,((($F390/$E390)*'CRONOGRAMA ACTIVIDADES'!U$127)*($G390/$F390)))</f>
        <v>0</v>
      </c>
      <c r="Y390" s="358">
        <f>IF( $F390=0,0,((($F390/$E390)*'CRONOGRAMA ACTIVIDADES'!V$127)*($G390/$F390)))</f>
        <v>0</v>
      </c>
      <c r="Z390" s="358">
        <f>IF( $F390=0,0,((($F390/$E390)*'CRONOGRAMA ACTIVIDADES'!W$127)*($G390/$F390)))</f>
        <v>0</v>
      </c>
      <c r="AA390" s="358">
        <f>IF( $F390=0,0,((($F390/$E390)*'CRONOGRAMA ACTIVIDADES'!X$127)*($G390/$F390)))</f>
        <v>0</v>
      </c>
      <c r="AB390" s="358">
        <f>IF( $F390=0,0,((($F390/$E390)*'CRONOGRAMA ACTIVIDADES'!Y$127)*($G390/$F390)))</f>
        <v>0</v>
      </c>
      <c r="AC390" s="358">
        <f>IF( $F390=0,0,((($F390/$E390)*'CRONOGRAMA ACTIVIDADES'!Z$127)*($G390/$F390)))</f>
        <v>0</v>
      </c>
      <c r="AD390" s="358">
        <f>IF( $F390=0,0,((($F390/$E390)*'CRONOGRAMA ACTIVIDADES'!AA$127)*($G390/$F390)))</f>
        <v>0</v>
      </c>
      <c r="AE390" s="358">
        <f>IF( $F390=0,0,((($F390/$E390)*'CRONOGRAMA ACTIVIDADES'!AB$127)*($G390/$F390)))</f>
        <v>0</v>
      </c>
      <c r="AF390" s="358">
        <f>IF( $F390=0,0,((($F390/$E390)*'CRONOGRAMA ACTIVIDADES'!AC$127)*($G390/$F390)))</f>
        <v>0</v>
      </c>
      <c r="AG390" s="350">
        <f t="shared" ref="AG390:AG399" si="98">U390+V390+W390+X390+Y390+Z390+AA390+AB390+AC390+AD390+AE390+AF390</f>
        <v>0</v>
      </c>
      <c r="AH390" s="431">
        <f>IF( $F390=0,0,((($F390/$E390)*'CRONOGRAMA ACTIVIDADES'!AD$127)*($G390/$F390)))</f>
        <v>0</v>
      </c>
      <c r="AI390" s="358">
        <f>IF( $F390=0,0,((($F390/$E390)*'CRONOGRAMA ACTIVIDADES'!AE$127)*($G390/$F390)))</f>
        <v>0</v>
      </c>
      <c r="AJ390" s="358">
        <f>IF( $F390=0,0,((($F390/$E390)*'CRONOGRAMA ACTIVIDADES'!AF$127)*($G390/$F390)))</f>
        <v>0</v>
      </c>
      <c r="AK390" s="358">
        <f>IF( $F390=0,0,((($F390/$E390)*'CRONOGRAMA ACTIVIDADES'!AG$127)*($G390/$F390)))</f>
        <v>0</v>
      </c>
      <c r="AL390" s="358">
        <f>IF( $F390=0,0,((($F390/$E390)*'CRONOGRAMA ACTIVIDADES'!AH$127)*($G390/$F390)))</f>
        <v>0</v>
      </c>
      <c r="AM390" s="358">
        <f>IF( $F390=0,0,((($F390/$E390)*'CRONOGRAMA ACTIVIDADES'!AI$127)*($G390/$F390)))</f>
        <v>0</v>
      </c>
      <c r="AN390" s="358">
        <f>IF( $F390=0,0,((($F390/$E390)*'CRONOGRAMA ACTIVIDADES'!AJ$127)*($G390/$F390)))</f>
        <v>0</v>
      </c>
      <c r="AO390" s="358">
        <f>IF( $F390=0,0,((($F390/$E390)*'CRONOGRAMA ACTIVIDADES'!AK$127)*($G390/$F390)))</f>
        <v>0</v>
      </c>
      <c r="AP390" s="358">
        <f>IF( $F390=0,0,((($F390/$E390)*'CRONOGRAMA ACTIVIDADES'!AL$127)*($G390/$F390)))</f>
        <v>0</v>
      </c>
      <c r="AQ390" s="358">
        <f>IF( $F390=0,0,((($F390/$E390)*'CRONOGRAMA ACTIVIDADES'!AM$127)*($G390/$F390)))</f>
        <v>0</v>
      </c>
      <c r="AR390" s="358">
        <f>IF( $F390=0,0,((($F390/$E390)*'CRONOGRAMA ACTIVIDADES'!AN$127)*($G390/$F390)))</f>
        <v>0</v>
      </c>
      <c r="AS390" s="358">
        <f>IF( $F390=0,0,((($F390/$E390)*'CRONOGRAMA ACTIVIDADES'!AO$127)*($G390/$F390)))</f>
        <v>0</v>
      </c>
      <c r="AT390" s="352">
        <f t="shared" ref="AT390:AT399" si="99">AH390+AI390+AJ390+AK390+AL390+AM390+AN390+AO390+AP390+AQ390+AR390+AS390</f>
        <v>0</v>
      </c>
      <c r="AU390" s="430">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375">
        <f>'FORMATO COSTEO C6'!E18</f>
        <v>0</v>
      </c>
      <c r="F391" s="358">
        <f>'FORMATO COSTEO C6'!G18</f>
        <v>0</v>
      </c>
      <c r="G391" s="433">
        <f>'FORMATO COSTEO C6'!U18</f>
        <v>0</v>
      </c>
      <c r="H391" s="431">
        <f>IF( $F391=0,0,((($F391/$E391)*'CRONOGRAMA ACTIVIDADES'!F$128)*($G391/$F391)))</f>
        <v>0</v>
      </c>
      <c r="I391" s="358">
        <f>IF( $F391=0,0,((($F391/$E391)*'CRONOGRAMA ACTIVIDADES'!G$128)*($G391/$F391)))</f>
        <v>0</v>
      </c>
      <c r="J391" s="358">
        <f>IF( $F391=0,0,((($F391/$E391)*'CRONOGRAMA ACTIVIDADES'!H$128)*($G391/$F391)))</f>
        <v>0</v>
      </c>
      <c r="K391" s="358">
        <f>IF( $F391=0,0,((($F391/$E391)*'CRONOGRAMA ACTIVIDADES'!I$128)*($G391/$F391)))</f>
        <v>0</v>
      </c>
      <c r="L391" s="358">
        <f>IF( $F391=0,0,((($F391/$E391)*'CRONOGRAMA ACTIVIDADES'!J$128)*($G391/$F391)))</f>
        <v>0</v>
      </c>
      <c r="M391" s="358">
        <f>IF( $F391=0,0,((($F391/$E391)*'CRONOGRAMA ACTIVIDADES'!K$128)*($G391/$F391)))</f>
        <v>0</v>
      </c>
      <c r="N391" s="358">
        <f>IF( $F391=0,0,((($F391/$E391)*'CRONOGRAMA ACTIVIDADES'!L$128)*($G391/$F391)))</f>
        <v>0</v>
      </c>
      <c r="O391" s="358">
        <f>IF( $F391=0,0,((($F391/$E391)*'CRONOGRAMA ACTIVIDADES'!M$128)*($G391/$F391)))</f>
        <v>0</v>
      </c>
      <c r="P391" s="358">
        <f>IF( $F391=0,0,((($F391/$E391)*'CRONOGRAMA ACTIVIDADES'!N$128)*($G391/$F391)))</f>
        <v>0</v>
      </c>
      <c r="Q391" s="358">
        <f>IF( $F391=0,0,((($F391/$E391)*'CRONOGRAMA ACTIVIDADES'!O$128)*($G391/$F391)))</f>
        <v>0</v>
      </c>
      <c r="R391" s="358">
        <f>IF( $F391=0,0,((($F391/$E391)*'CRONOGRAMA ACTIVIDADES'!P$128)*($G391/$F391)))</f>
        <v>0</v>
      </c>
      <c r="S391" s="358">
        <f>IF( $F391=0,0,((($F391/$E391)*'CRONOGRAMA ACTIVIDADES'!Q$128)*($G391/$F391)))</f>
        <v>0</v>
      </c>
      <c r="T391" s="352">
        <f t="shared" si="97"/>
        <v>0</v>
      </c>
      <c r="U391" s="432">
        <f>IF( $F391=0,0,((($F391/$E391)*'CRONOGRAMA ACTIVIDADES'!R$128)*($G391/$F391)))</f>
        <v>0</v>
      </c>
      <c r="V391" s="358">
        <f>IF( $F391=0,0,((($F391/$E391)*'CRONOGRAMA ACTIVIDADES'!S$128)*($G391/$F391)))</f>
        <v>0</v>
      </c>
      <c r="W391" s="358">
        <f>IF( $F391=0,0,((($F391/$E391)*'CRONOGRAMA ACTIVIDADES'!T$128)*($G391/$F391)))</f>
        <v>0</v>
      </c>
      <c r="X391" s="358">
        <f>IF( $F391=0,0,((($F391/$E391)*'CRONOGRAMA ACTIVIDADES'!U$128)*($G391/$F391)))</f>
        <v>0</v>
      </c>
      <c r="Y391" s="358">
        <f>IF( $F391=0,0,((($F391/$E391)*'CRONOGRAMA ACTIVIDADES'!V$128)*($G391/$F391)))</f>
        <v>0</v>
      </c>
      <c r="Z391" s="358">
        <f>IF( $F391=0,0,((($F391/$E391)*'CRONOGRAMA ACTIVIDADES'!W$128)*($G391/$F391)))</f>
        <v>0</v>
      </c>
      <c r="AA391" s="358">
        <f>IF( $F391=0,0,((($F391/$E391)*'CRONOGRAMA ACTIVIDADES'!X$128)*($G391/$F391)))</f>
        <v>0</v>
      </c>
      <c r="AB391" s="358">
        <f>IF( $F391=0,0,((($F391/$E391)*'CRONOGRAMA ACTIVIDADES'!Y$128)*($G391/$F391)))</f>
        <v>0</v>
      </c>
      <c r="AC391" s="358">
        <f>IF( $F391=0,0,((($F391/$E391)*'CRONOGRAMA ACTIVIDADES'!Z$128)*($G391/$F391)))</f>
        <v>0</v>
      </c>
      <c r="AD391" s="358">
        <f>IF( $F391=0,0,((($F391/$E391)*'CRONOGRAMA ACTIVIDADES'!AA$128)*($G391/$F391)))</f>
        <v>0</v>
      </c>
      <c r="AE391" s="358">
        <f>IF( $F391=0,0,((($F391/$E391)*'CRONOGRAMA ACTIVIDADES'!AB$128)*($G391/$F391)))</f>
        <v>0</v>
      </c>
      <c r="AF391" s="358">
        <f>IF( $F391=0,0,((($F391/$E391)*'CRONOGRAMA ACTIVIDADES'!AC$128)*($G391/$F391)))</f>
        <v>0</v>
      </c>
      <c r="AG391" s="350">
        <f t="shared" si="98"/>
        <v>0</v>
      </c>
      <c r="AH391" s="431">
        <f>IF( $F391=0,0,((($F391/$E391)*'CRONOGRAMA ACTIVIDADES'!AD$128)*($G391/$F391)))</f>
        <v>0</v>
      </c>
      <c r="AI391" s="358">
        <f>IF( $F391=0,0,((($F391/$E391)*'CRONOGRAMA ACTIVIDADES'!AE$128)*($G391/$F391)))</f>
        <v>0</v>
      </c>
      <c r="AJ391" s="358">
        <f>IF( $F391=0,0,((($F391/$E391)*'CRONOGRAMA ACTIVIDADES'!AF$128)*($G391/$F391)))</f>
        <v>0</v>
      </c>
      <c r="AK391" s="358">
        <f>IF( $F391=0,0,((($F391/$E391)*'CRONOGRAMA ACTIVIDADES'!AG$128)*($G391/$F391)))</f>
        <v>0</v>
      </c>
      <c r="AL391" s="358">
        <f>IF( $F391=0,0,((($F391/$E391)*'CRONOGRAMA ACTIVIDADES'!AH$128)*($G391/$F391)))</f>
        <v>0</v>
      </c>
      <c r="AM391" s="358">
        <f>IF( $F391=0,0,((($F391/$E391)*'CRONOGRAMA ACTIVIDADES'!AI$128)*($G391/$F391)))</f>
        <v>0</v>
      </c>
      <c r="AN391" s="358">
        <f>IF( $F391=0,0,((($F391/$E391)*'CRONOGRAMA ACTIVIDADES'!AJ$128)*($G391/$F391)))</f>
        <v>0</v>
      </c>
      <c r="AO391" s="358">
        <f>IF( $F391=0,0,((($F391/$E391)*'CRONOGRAMA ACTIVIDADES'!AK$128)*($G391/$F391)))</f>
        <v>0</v>
      </c>
      <c r="AP391" s="358">
        <f>IF( $F391=0,0,((($F391/$E391)*'CRONOGRAMA ACTIVIDADES'!AL$128)*($G391/$F391)))</f>
        <v>0</v>
      </c>
      <c r="AQ391" s="358">
        <f>IF( $F391=0,0,((($F391/$E391)*'CRONOGRAMA ACTIVIDADES'!AM$128)*($G391/$F391)))</f>
        <v>0</v>
      </c>
      <c r="AR391" s="358">
        <f>IF( $F391=0,0,((($F391/$E391)*'CRONOGRAMA ACTIVIDADES'!AN$128)*($G391/$F391)))</f>
        <v>0</v>
      </c>
      <c r="AS391" s="358">
        <f>IF( $F391=0,0,((($F391/$E391)*'CRONOGRAMA ACTIVIDADES'!AO$128)*($G391/$F391)))</f>
        <v>0</v>
      </c>
      <c r="AT391" s="352">
        <f t="shared" si="99"/>
        <v>0</v>
      </c>
      <c r="AU391" s="430">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375">
        <f>'FORMATO COSTEO C6'!E19</f>
        <v>0</v>
      </c>
      <c r="F392" s="358">
        <f>'FORMATO COSTEO C6'!G19</f>
        <v>0</v>
      </c>
      <c r="G392" s="433">
        <f>'FORMATO COSTEO C6'!U19</f>
        <v>0</v>
      </c>
      <c r="H392" s="431">
        <f>IF( $F392=0,0,((($F392/$E392)*'CRONOGRAMA ACTIVIDADES'!F$129)*($G392/$F392)))</f>
        <v>0</v>
      </c>
      <c r="I392" s="358">
        <f>IF( $F392=0,0,((($F392/$E392)*'CRONOGRAMA ACTIVIDADES'!G$129)*($G392/$F392)))</f>
        <v>0</v>
      </c>
      <c r="J392" s="358">
        <f>IF( $F392=0,0,((($F392/$E392)*'CRONOGRAMA ACTIVIDADES'!H$129)*($G392/$F392)))</f>
        <v>0</v>
      </c>
      <c r="K392" s="358">
        <f>IF( $F392=0,0,((($F392/$E392)*'CRONOGRAMA ACTIVIDADES'!I$129)*($G392/$F392)))</f>
        <v>0</v>
      </c>
      <c r="L392" s="358">
        <f>IF( $F392=0,0,((($F392/$E392)*'CRONOGRAMA ACTIVIDADES'!J$129)*($G392/$F392)))</f>
        <v>0</v>
      </c>
      <c r="M392" s="358">
        <f>IF( $F392=0,0,((($F392/$E392)*'CRONOGRAMA ACTIVIDADES'!K$129)*($G392/$F392)))</f>
        <v>0</v>
      </c>
      <c r="N392" s="358">
        <f>IF( $F392=0,0,((($F392/$E392)*'CRONOGRAMA ACTIVIDADES'!L$129)*($G392/$F392)))</f>
        <v>0</v>
      </c>
      <c r="O392" s="358">
        <f>IF( $F392=0,0,((($F392/$E392)*'CRONOGRAMA ACTIVIDADES'!M$129)*($G392/$F392)))</f>
        <v>0</v>
      </c>
      <c r="P392" s="358">
        <f>IF( $F392=0,0,((($F392/$E392)*'CRONOGRAMA ACTIVIDADES'!N$129)*($G392/$F392)))</f>
        <v>0</v>
      </c>
      <c r="Q392" s="358">
        <f>IF( $F392=0,0,((($F392/$E392)*'CRONOGRAMA ACTIVIDADES'!O$129)*($G392/$F392)))</f>
        <v>0</v>
      </c>
      <c r="R392" s="358">
        <f>IF( $F392=0,0,((($F392/$E392)*'CRONOGRAMA ACTIVIDADES'!P$129)*($G392/$F392)))</f>
        <v>0</v>
      </c>
      <c r="S392" s="358">
        <f>IF( $F392=0,0,((($F392/$E392)*'CRONOGRAMA ACTIVIDADES'!Q$129)*($G392/$F392)))</f>
        <v>0</v>
      </c>
      <c r="T392" s="352">
        <f t="shared" si="97"/>
        <v>0</v>
      </c>
      <c r="U392" s="432">
        <f>IF( $F392=0,0,((($F392/$E392)*'CRONOGRAMA ACTIVIDADES'!R$129)*($G392/$F392)))</f>
        <v>0</v>
      </c>
      <c r="V392" s="358">
        <f>IF( $F392=0,0,((($F392/$E392)*'CRONOGRAMA ACTIVIDADES'!S$129)*($G392/$F392)))</f>
        <v>0</v>
      </c>
      <c r="W392" s="358">
        <f>IF( $F392=0,0,((($F392/$E392)*'CRONOGRAMA ACTIVIDADES'!T$129)*($G392/$F392)))</f>
        <v>0</v>
      </c>
      <c r="X392" s="358">
        <f>IF( $F392=0,0,((($F392/$E392)*'CRONOGRAMA ACTIVIDADES'!U$129)*($G392/$F392)))</f>
        <v>0</v>
      </c>
      <c r="Y392" s="358">
        <f>IF( $F392=0,0,((($F392/$E392)*'CRONOGRAMA ACTIVIDADES'!V$129)*($G392/$F392)))</f>
        <v>0</v>
      </c>
      <c r="Z392" s="358">
        <f>IF( $F392=0,0,((($F392/$E392)*'CRONOGRAMA ACTIVIDADES'!W$129)*($G392/$F392)))</f>
        <v>0</v>
      </c>
      <c r="AA392" s="358">
        <f>IF( $F392=0,0,((($F392/$E392)*'CRONOGRAMA ACTIVIDADES'!X$129)*($G392/$F392)))</f>
        <v>0</v>
      </c>
      <c r="AB392" s="358">
        <f>IF( $F392=0,0,((($F392/$E392)*'CRONOGRAMA ACTIVIDADES'!Y$129)*($G392/$F392)))</f>
        <v>0</v>
      </c>
      <c r="AC392" s="358">
        <f>IF( $F392=0,0,((($F392/$E392)*'CRONOGRAMA ACTIVIDADES'!Z$129)*($G392/$F392)))</f>
        <v>0</v>
      </c>
      <c r="AD392" s="358">
        <f>IF( $F392=0,0,((($F392/$E392)*'CRONOGRAMA ACTIVIDADES'!AA$129)*($G392/$F392)))</f>
        <v>0</v>
      </c>
      <c r="AE392" s="358">
        <f>IF( $F392=0,0,((($F392/$E392)*'CRONOGRAMA ACTIVIDADES'!AB$129)*($G392/$F392)))</f>
        <v>0</v>
      </c>
      <c r="AF392" s="358">
        <f>IF( $F392=0,0,((($F392/$E392)*'CRONOGRAMA ACTIVIDADES'!AC$129)*($G392/$F392)))</f>
        <v>0</v>
      </c>
      <c r="AG392" s="350">
        <f t="shared" si="98"/>
        <v>0</v>
      </c>
      <c r="AH392" s="431">
        <f>IF( $F392=0,0,((($F392/$E392)*'CRONOGRAMA ACTIVIDADES'!AD$129)*($G392/$F392)))</f>
        <v>0</v>
      </c>
      <c r="AI392" s="358">
        <f>IF( $F392=0,0,((($F392/$E392)*'CRONOGRAMA ACTIVIDADES'!AE$129)*($G392/$F392)))</f>
        <v>0</v>
      </c>
      <c r="AJ392" s="358">
        <f>IF( $F392=0,0,((($F392/$E392)*'CRONOGRAMA ACTIVIDADES'!AF$129)*($G392/$F392)))</f>
        <v>0</v>
      </c>
      <c r="AK392" s="358">
        <f>IF( $F392=0,0,((($F392/$E392)*'CRONOGRAMA ACTIVIDADES'!AG$129)*($G392/$F392)))</f>
        <v>0</v>
      </c>
      <c r="AL392" s="358">
        <f>IF( $F392=0,0,((($F392/$E392)*'CRONOGRAMA ACTIVIDADES'!AH$129)*($G392/$F392)))</f>
        <v>0</v>
      </c>
      <c r="AM392" s="358">
        <f>IF( $F392=0,0,((($F392/$E392)*'CRONOGRAMA ACTIVIDADES'!AI$129)*($G392/$F392)))</f>
        <v>0</v>
      </c>
      <c r="AN392" s="358">
        <f>IF( $F392=0,0,((($F392/$E392)*'CRONOGRAMA ACTIVIDADES'!AJ$129)*($G392/$F392)))</f>
        <v>0</v>
      </c>
      <c r="AO392" s="358">
        <f>IF( $F392=0,0,((($F392/$E392)*'CRONOGRAMA ACTIVIDADES'!AK$129)*($G392/$F392)))</f>
        <v>0</v>
      </c>
      <c r="AP392" s="358">
        <f>IF( $F392=0,0,((($F392/$E392)*'CRONOGRAMA ACTIVIDADES'!AL$129)*($G392/$F392)))</f>
        <v>0</v>
      </c>
      <c r="AQ392" s="358">
        <f>IF( $F392=0,0,((($F392/$E392)*'CRONOGRAMA ACTIVIDADES'!AM$129)*($G392/$F392)))</f>
        <v>0</v>
      </c>
      <c r="AR392" s="358">
        <f>IF( $F392=0,0,((($F392/$E392)*'CRONOGRAMA ACTIVIDADES'!AN$129)*($G392/$F392)))</f>
        <v>0</v>
      </c>
      <c r="AS392" s="358">
        <f>IF( $F392=0,0,((($F392/$E392)*'CRONOGRAMA ACTIVIDADES'!AO$129)*($G392/$F392)))</f>
        <v>0</v>
      </c>
      <c r="AT392" s="352">
        <f t="shared" si="99"/>
        <v>0</v>
      </c>
      <c r="AU392" s="430">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375">
        <f>'FORMATO COSTEO C6'!E20</f>
        <v>0</v>
      </c>
      <c r="F393" s="358">
        <f>'FORMATO COSTEO C6'!G20</f>
        <v>0</v>
      </c>
      <c r="G393" s="433">
        <f>'FORMATO COSTEO C6'!U20</f>
        <v>0</v>
      </c>
      <c r="H393" s="431">
        <f>IF( $F393=0,0,((($F393/$E393)*'CRONOGRAMA ACTIVIDADES'!F$130)*($G393/$F393)))</f>
        <v>0</v>
      </c>
      <c r="I393" s="358">
        <f>IF( $F393=0,0,((($F393/$E393)*'CRONOGRAMA ACTIVIDADES'!G$130)*($G393/$F393)))</f>
        <v>0</v>
      </c>
      <c r="J393" s="358">
        <f>IF( $F393=0,0,((($F393/$E393)*'CRONOGRAMA ACTIVIDADES'!H$130)*($G393/$F393)))</f>
        <v>0</v>
      </c>
      <c r="K393" s="358">
        <f>IF( $F393=0,0,((($F393/$E393)*'CRONOGRAMA ACTIVIDADES'!I$130)*($G393/$F393)))</f>
        <v>0</v>
      </c>
      <c r="L393" s="358">
        <f>IF( $F393=0,0,((($F393/$E393)*'CRONOGRAMA ACTIVIDADES'!J$130)*($G393/$F393)))</f>
        <v>0</v>
      </c>
      <c r="M393" s="358">
        <f>IF( $F393=0,0,((($F393/$E393)*'CRONOGRAMA ACTIVIDADES'!K$130)*($G393/$F393)))</f>
        <v>0</v>
      </c>
      <c r="N393" s="358">
        <f>IF( $F393=0,0,((($F393/$E393)*'CRONOGRAMA ACTIVIDADES'!L$130)*($G393/$F393)))</f>
        <v>0</v>
      </c>
      <c r="O393" s="358">
        <f>IF( $F393=0,0,((($F393/$E393)*'CRONOGRAMA ACTIVIDADES'!M$130)*($G393/$F393)))</f>
        <v>0</v>
      </c>
      <c r="P393" s="358">
        <f>IF( $F393=0,0,((($F393/$E393)*'CRONOGRAMA ACTIVIDADES'!N$130)*($G393/$F393)))</f>
        <v>0</v>
      </c>
      <c r="Q393" s="358">
        <f>IF( $F393=0,0,((($F393/$E393)*'CRONOGRAMA ACTIVIDADES'!O$130)*($G393/$F393)))</f>
        <v>0</v>
      </c>
      <c r="R393" s="358">
        <f>IF( $F393=0,0,((($F393/$E393)*'CRONOGRAMA ACTIVIDADES'!P$130)*($G393/$F393)))</f>
        <v>0</v>
      </c>
      <c r="S393" s="358">
        <f>IF( $F393=0,0,((($F393/$E393)*'CRONOGRAMA ACTIVIDADES'!Q$130)*($G393/$F393)))</f>
        <v>0</v>
      </c>
      <c r="T393" s="352">
        <f t="shared" si="97"/>
        <v>0</v>
      </c>
      <c r="U393" s="432">
        <f>IF( $F393=0,0,((($F393/$E393)*'CRONOGRAMA ACTIVIDADES'!R$130)*($G393/$F393)))</f>
        <v>0</v>
      </c>
      <c r="V393" s="358">
        <f>IF( $F393=0,0,((($F393/$E393)*'CRONOGRAMA ACTIVIDADES'!S$130)*($G393/$F393)))</f>
        <v>0</v>
      </c>
      <c r="W393" s="358">
        <f>IF( $F393=0,0,((($F393/$E393)*'CRONOGRAMA ACTIVIDADES'!T$130)*($G393/$F393)))</f>
        <v>0</v>
      </c>
      <c r="X393" s="358">
        <f>IF( $F393=0,0,((($F393/$E393)*'CRONOGRAMA ACTIVIDADES'!U$130)*($G393/$F393)))</f>
        <v>0</v>
      </c>
      <c r="Y393" s="358">
        <f>IF( $F393=0,0,((($F393/$E393)*'CRONOGRAMA ACTIVIDADES'!V$130)*($G393/$F393)))</f>
        <v>0</v>
      </c>
      <c r="Z393" s="358">
        <f>IF( $F393=0,0,((($F393/$E393)*'CRONOGRAMA ACTIVIDADES'!W$130)*($G393/$F393)))</f>
        <v>0</v>
      </c>
      <c r="AA393" s="358">
        <f>IF( $F393=0,0,((($F393/$E393)*'CRONOGRAMA ACTIVIDADES'!X$130)*($G393/$F393)))</f>
        <v>0</v>
      </c>
      <c r="AB393" s="358">
        <f>IF( $F393=0,0,((($F393/$E393)*'CRONOGRAMA ACTIVIDADES'!Y$130)*($G393/$F393)))</f>
        <v>0</v>
      </c>
      <c r="AC393" s="358">
        <f>IF( $F393=0,0,((($F393/$E393)*'CRONOGRAMA ACTIVIDADES'!Z$130)*($G393/$F393)))</f>
        <v>0</v>
      </c>
      <c r="AD393" s="358">
        <f>IF( $F393=0,0,((($F393/$E393)*'CRONOGRAMA ACTIVIDADES'!AA$130)*($G393/$F393)))</f>
        <v>0</v>
      </c>
      <c r="AE393" s="358">
        <f>IF( $F393=0,0,((($F393/$E393)*'CRONOGRAMA ACTIVIDADES'!AB$130)*($G393/$F393)))</f>
        <v>0</v>
      </c>
      <c r="AF393" s="358">
        <f>IF( $F393=0,0,((($F393/$E393)*'CRONOGRAMA ACTIVIDADES'!AC$130)*($G393/$F393)))</f>
        <v>0</v>
      </c>
      <c r="AG393" s="350">
        <f t="shared" si="98"/>
        <v>0</v>
      </c>
      <c r="AH393" s="431">
        <f>IF( $F393=0,0,((($F393/$E393)*'CRONOGRAMA ACTIVIDADES'!AD$130)*($G393/$F393)))</f>
        <v>0</v>
      </c>
      <c r="AI393" s="358">
        <f>IF( $F393=0,0,((($F393/$E393)*'CRONOGRAMA ACTIVIDADES'!AE$130)*($G393/$F393)))</f>
        <v>0</v>
      </c>
      <c r="AJ393" s="358">
        <f>IF( $F393=0,0,((($F393/$E393)*'CRONOGRAMA ACTIVIDADES'!AF$130)*($G393/$F393)))</f>
        <v>0</v>
      </c>
      <c r="AK393" s="358">
        <f>IF( $F393=0,0,((($F393/$E393)*'CRONOGRAMA ACTIVIDADES'!AG$130)*($G393/$F393)))</f>
        <v>0</v>
      </c>
      <c r="AL393" s="358">
        <f>IF( $F393=0,0,((($F393/$E393)*'CRONOGRAMA ACTIVIDADES'!AH$130)*($G393/$F393)))</f>
        <v>0</v>
      </c>
      <c r="AM393" s="358">
        <f>IF( $F393=0,0,((($F393/$E393)*'CRONOGRAMA ACTIVIDADES'!AI$130)*($G393/$F393)))</f>
        <v>0</v>
      </c>
      <c r="AN393" s="358">
        <f>IF( $F393=0,0,((($F393/$E393)*'CRONOGRAMA ACTIVIDADES'!AJ$130)*($G393/$F393)))</f>
        <v>0</v>
      </c>
      <c r="AO393" s="358">
        <f>IF( $F393=0,0,((($F393/$E393)*'CRONOGRAMA ACTIVIDADES'!AK$130)*($G393/$F393)))</f>
        <v>0</v>
      </c>
      <c r="AP393" s="358">
        <f>IF( $F393=0,0,((($F393/$E393)*'CRONOGRAMA ACTIVIDADES'!AL$130)*($G393/$F393)))</f>
        <v>0</v>
      </c>
      <c r="AQ393" s="358">
        <f>IF( $F393=0,0,((($F393/$E393)*'CRONOGRAMA ACTIVIDADES'!AM$130)*($G393/$F393)))</f>
        <v>0</v>
      </c>
      <c r="AR393" s="358">
        <f>IF( $F393=0,0,((($F393/$E393)*'CRONOGRAMA ACTIVIDADES'!AN$130)*($G393/$F393)))</f>
        <v>0</v>
      </c>
      <c r="AS393" s="358">
        <f>IF( $F393=0,0,((($F393/$E393)*'CRONOGRAMA ACTIVIDADES'!AO$130)*($G393/$F393)))</f>
        <v>0</v>
      </c>
      <c r="AT393" s="352">
        <f t="shared" si="99"/>
        <v>0</v>
      </c>
      <c r="AU393" s="430">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375">
        <f>'FORMATO COSTEO C6'!E21</f>
        <v>0</v>
      </c>
      <c r="F394" s="358">
        <f>'FORMATO COSTEO C6'!G21</f>
        <v>0</v>
      </c>
      <c r="G394" s="433">
        <f>'FORMATO COSTEO C6'!U21</f>
        <v>0</v>
      </c>
      <c r="H394" s="431">
        <f>IF( $F394=0,0,((($F394/$E394)*'CRONOGRAMA ACTIVIDADES'!F$131)*($G394/$F394)))</f>
        <v>0</v>
      </c>
      <c r="I394" s="358">
        <f>IF( $F394=0,0,((($F394/$E394)*'CRONOGRAMA ACTIVIDADES'!G$131)*($G394/$F394)))</f>
        <v>0</v>
      </c>
      <c r="J394" s="358">
        <f>IF( $F394=0,0,((($F394/$E394)*'CRONOGRAMA ACTIVIDADES'!H$131)*($G394/$F394)))</f>
        <v>0</v>
      </c>
      <c r="K394" s="358">
        <f>IF( $F394=0,0,((($F394/$E394)*'CRONOGRAMA ACTIVIDADES'!I$131)*($G394/$F394)))</f>
        <v>0</v>
      </c>
      <c r="L394" s="358">
        <f>IF( $F394=0,0,((($F394/$E394)*'CRONOGRAMA ACTIVIDADES'!J$131)*($G394/$F394)))</f>
        <v>0</v>
      </c>
      <c r="M394" s="358">
        <f>IF( $F394=0,0,((($F394/$E394)*'CRONOGRAMA ACTIVIDADES'!K$131)*($G394/$F394)))</f>
        <v>0</v>
      </c>
      <c r="N394" s="358">
        <f>IF( $F394=0,0,((($F394/$E394)*'CRONOGRAMA ACTIVIDADES'!L$131)*($G394/$F394)))</f>
        <v>0</v>
      </c>
      <c r="O394" s="358">
        <f>IF( $F394=0,0,((($F394/$E394)*'CRONOGRAMA ACTIVIDADES'!M$131)*($G394/$F394)))</f>
        <v>0</v>
      </c>
      <c r="P394" s="358">
        <f>IF( $F394=0,0,((($F394/$E394)*'CRONOGRAMA ACTIVIDADES'!N$131)*($G394/$F394)))</f>
        <v>0</v>
      </c>
      <c r="Q394" s="358">
        <f>IF( $F394=0,0,((($F394/$E394)*'CRONOGRAMA ACTIVIDADES'!O$131)*($G394/$F394)))</f>
        <v>0</v>
      </c>
      <c r="R394" s="358">
        <f>IF( $F394=0,0,((($F394/$E394)*'CRONOGRAMA ACTIVIDADES'!P$131)*($G394/$F394)))</f>
        <v>0</v>
      </c>
      <c r="S394" s="358">
        <f>IF( $F394=0,0,((($F394/$E394)*'CRONOGRAMA ACTIVIDADES'!Q$131)*($G394/$F394)))</f>
        <v>0</v>
      </c>
      <c r="T394" s="352">
        <f t="shared" si="97"/>
        <v>0</v>
      </c>
      <c r="U394" s="432">
        <f>IF( $F394=0,0,((($F394/$E394)*'CRONOGRAMA ACTIVIDADES'!R$131)*($G394/$F394)))</f>
        <v>0</v>
      </c>
      <c r="V394" s="358">
        <f>IF( $F394=0,0,((($F394/$E394)*'CRONOGRAMA ACTIVIDADES'!S$131)*($G394/$F394)))</f>
        <v>0</v>
      </c>
      <c r="W394" s="358">
        <f>IF( $F394=0,0,((($F394/$E394)*'CRONOGRAMA ACTIVIDADES'!T$131)*($G394/$F394)))</f>
        <v>0</v>
      </c>
      <c r="X394" s="358">
        <f>IF( $F394=0,0,((($F394/$E394)*'CRONOGRAMA ACTIVIDADES'!U$131)*($G394/$F394)))</f>
        <v>0</v>
      </c>
      <c r="Y394" s="358">
        <f>IF( $F394=0,0,((($F394/$E394)*'CRONOGRAMA ACTIVIDADES'!V$131)*($G394/$F394)))</f>
        <v>0</v>
      </c>
      <c r="Z394" s="358">
        <f>IF( $F394=0,0,((($F394/$E394)*'CRONOGRAMA ACTIVIDADES'!W$131)*($G394/$F394)))</f>
        <v>0</v>
      </c>
      <c r="AA394" s="358">
        <f>IF( $F394=0,0,((($F394/$E394)*'CRONOGRAMA ACTIVIDADES'!X$131)*($G394/$F394)))</f>
        <v>0</v>
      </c>
      <c r="AB394" s="358">
        <f>IF( $F394=0,0,((($F394/$E394)*'CRONOGRAMA ACTIVIDADES'!Y$131)*($G394/$F394)))</f>
        <v>0</v>
      </c>
      <c r="AC394" s="358">
        <f>IF( $F394=0,0,((($F394/$E394)*'CRONOGRAMA ACTIVIDADES'!Z$131)*($G394/$F394)))</f>
        <v>0</v>
      </c>
      <c r="AD394" s="358">
        <f>IF( $F394=0,0,((($F394/$E394)*'CRONOGRAMA ACTIVIDADES'!AA$131)*($G394/$F394)))</f>
        <v>0</v>
      </c>
      <c r="AE394" s="358">
        <f>IF( $F394=0,0,((($F394/$E394)*'CRONOGRAMA ACTIVIDADES'!AB$131)*($G394/$F394)))</f>
        <v>0</v>
      </c>
      <c r="AF394" s="358">
        <f>IF( $F394=0,0,((($F394/$E394)*'CRONOGRAMA ACTIVIDADES'!AC$131)*($G394/$F394)))</f>
        <v>0</v>
      </c>
      <c r="AG394" s="350">
        <f t="shared" si="98"/>
        <v>0</v>
      </c>
      <c r="AH394" s="431">
        <f>IF( $F394=0,0,((($F394/$E394)*'CRONOGRAMA ACTIVIDADES'!AD$131)*($G394/$F394)))</f>
        <v>0</v>
      </c>
      <c r="AI394" s="358">
        <f>IF( $F394=0,0,((($F394/$E394)*'CRONOGRAMA ACTIVIDADES'!AE$131)*($G394/$F394)))</f>
        <v>0</v>
      </c>
      <c r="AJ394" s="358">
        <f>IF( $F394=0,0,((($F394/$E394)*'CRONOGRAMA ACTIVIDADES'!AF$131)*($G394/$F394)))</f>
        <v>0</v>
      </c>
      <c r="AK394" s="358">
        <f>IF( $F394=0,0,((($F394/$E394)*'CRONOGRAMA ACTIVIDADES'!AG$131)*($G394/$F394)))</f>
        <v>0</v>
      </c>
      <c r="AL394" s="358">
        <f>IF( $F394=0,0,((($F394/$E394)*'CRONOGRAMA ACTIVIDADES'!AH$131)*($G394/$F394)))</f>
        <v>0</v>
      </c>
      <c r="AM394" s="358">
        <f>IF( $F394=0,0,((($F394/$E394)*'CRONOGRAMA ACTIVIDADES'!AI$131)*($G394/$F394)))</f>
        <v>0</v>
      </c>
      <c r="AN394" s="358">
        <f>IF( $F394=0,0,((($F394/$E394)*'CRONOGRAMA ACTIVIDADES'!AJ$131)*($G394/$F394)))</f>
        <v>0</v>
      </c>
      <c r="AO394" s="358">
        <f>IF( $F394=0,0,((($F394/$E394)*'CRONOGRAMA ACTIVIDADES'!AK$131)*($G394/$F394)))</f>
        <v>0</v>
      </c>
      <c r="AP394" s="358">
        <f>IF( $F394=0,0,((($F394/$E394)*'CRONOGRAMA ACTIVIDADES'!AL$131)*($G394/$F394)))</f>
        <v>0</v>
      </c>
      <c r="AQ394" s="358">
        <f>IF( $F394=0,0,((($F394/$E394)*'CRONOGRAMA ACTIVIDADES'!AM$131)*($G394/$F394)))</f>
        <v>0</v>
      </c>
      <c r="AR394" s="358">
        <f>IF( $F394=0,0,((($F394/$E394)*'CRONOGRAMA ACTIVIDADES'!AN$131)*($G394/$F394)))</f>
        <v>0</v>
      </c>
      <c r="AS394" s="358">
        <f>IF( $F394=0,0,((($F394/$E394)*'CRONOGRAMA ACTIVIDADES'!AO$131)*($G394/$F394)))</f>
        <v>0</v>
      </c>
      <c r="AT394" s="352">
        <f t="shared" si="99"/>
        <v>0</v>
      </c>
      <c r="AU394" s="430">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375">
        <f>'FORMATO COSTEO C6'!E22</f>
        <v>0</v>
      </c>
      <c r="F395" s="358">
        <f>'FORMATO COSTEO C6'!G22</f>
        <v>0</v>
      </c>
      <c r="G395" s="433">
        <f>'FORMATO COSTEO C6'!U22</f>
        <v>0</v>
      </c>
      <c r="H395" s="431">
        <f>IF( $F395=0,0,((($F395/$E395)*'CRONOGRAMA ACTIVIDADES'!F$132)*($G395/$F395)))</f>
        <v>0</v>
      </c>
      <c r="I395" s="358">
        <f>IF( $F395=0,0,((($F395/$E395)*'CRONOGRAMA ACTIVIDADES'!G$132)*($G395/$F395)))</f>
        <v>0</v>
      </c>
      <c r="J395" s="358">
        <f>IF( $F395=0,0,((($F395/$E395)*'CRONOGRAMA ACTIVIDADES'!H$132)*($G395/$F395)))</f>
        <v>0</v>
      </c>
      <c r="K395" s="358">
        <f>IF( $F395=0,0,((($F395/$E395)*'CRONOGRAMA ACTIVIDADES'!I$132)*($G395/$F395)))</f>
        <v>0</v>
      </c>
      <c r="L395" s="358">
        <f>IF( $F395=0,0,((($F395/$E395)*'CRONOGRAMA ACTIVIDADES'!J$132)*($G395/$F395)))</f>
        <v>0</v>
      </c>
      <c r="M395" s="358">
        <f>IF( $F395=0,0,((($F395/$E395)*'CRONOGRAMA ACTIVIDADES'!K$132)*($G395/$F395)))</f>
        <v>0</v>
      </c>
      <c r="N395" s="358">
        <f>IF( $F395=0,0,((($F395/$E395)*'CRONOGRAMA ACTIVIDADES'!L$132)*($G395/$F395)))</f>
        <v>0</v>
      </c>
      <c r="O395" s="358">
        <f>IF( $F395=0,0,((($F395/$E395)*'CRONOGRAMA ACTIVIDADES'!M$132)*($G395/$F395)))</f>
        <v>0</v>
      </c>
      <c r="P395" s="358">
        <f>IF( $F395=0,0,((($F395/$E395)*'CRONOGRAMA ACTIVIDADES'!N$132)*($G395/$F395)))</f>
        <v>0</v>
      </c>
      <c r="Q395" s="358">
        <f>IF( $F395=0,0,((($F395/$E395)*'CRONOGRAMA ACTIVIDADES'!O$132)*($G395/$F395)))</f>
        <v>0</v>
      </c>
      <c r="R395" s="358">
        <f>IF( $F395=0,0,((($F395/$E395)*'CRONOGRAMA ACTIVIDADES'!P$132)*($G395/$F395)))</f>
        <v>0</v>
      </c>
      <c r="S395" s="358">
        <f>IF( $F395=0,0,((($F395/$E395)*'CRONOGRAMA ACTIVIDADES'!Q$132)*($G395/$F395)))</f>
        <v>0</v>
      </c>
      <c r="T395" s="352">
        <f t="shared" si="97"/>
        <v>0</v>
      </c>
      <c r="U395" s="432">
        <f>IF( $F395=0,0,((($F395/$E395)*'CRONOGRAMA ACTIVIDADES'!R$132)*($G395/$F395)))</f>
        <v>0</v>
      </c>
      <c r="V395" s="358">
        <f>IF( $F395=0,0,((($F395/$E395)*'CRONOGRAMA ACTIVIDADES'!S$132)*($G395/$F395)))</f>
        <v>0</v>
      </c>
      <c r="W395" s="358">
        <f>IF( $F395=0,0,((($F395/$E395)*'CRONOGRAMA ACTIVIDADES'!T$132)*($G395/$F395)))</f>
        <v>0</v>
      </c>
      <c r="X395" s="358">
        <f>IF( $F395=0,0,((($F395/$E395)*'CRONOGRAMA ACTIVIDADES'!U$132)*($G395/$F395)))</f>
        <v>0</v>
      </c>
      <c r="Y395" s="358">
        <f>IF( $F395=0,0,((($F395/$E395)*'CRONOGRAMA ACTIVIDADES'!V$132)*($G395/$F395)))</f>
        <v>0</v>
      </c>
      <c r="Z395" s="358">
        <f>IF( $F395=0,0,((($F395/$E395)*'CRONOGRAMA ACTIVIDADES'!W$132)*($G395/$F395)))</f>
        <v>0</v>
      </c>
      <c r="AA395" s="358">
        <f>IF( $F395=0,0,((($F395/$E395)*'CRONOGRAMA ACTIVIDADES'!X$132)*($G395/$F395)))</f>
        <v>0</v>
      </c>
      <c r="AB395" s="358">
        <f>IF( $F395=0,0,((($F395/$E395)*'CRONOGRAMA ACTIVIDADES'!Y$132)*($G395/$F395)))</f>
        <v>0</v>
      </c>
      <c r="AC395" s="358">
        <f>IF( $F395=0,0,((($F395/$E395)*'CRONOGRAMA ACTIVIDADES'!Z$132)*($G395/$F395)))</f>
        <v>0</v>
      </c>
      <c r="AD395" s="358">
        <f>IF( $F395=0,0,((($F395/$E395)*'CRONOGRAMA ACTIVIDADES'!AA$132)*($G395/$F395)))</f>
        <v>0</v>
      </c>
      <c r="AE395" s="358">
        <f>IF( $F395=0,0,((($F395/$E395)*'CRONOGRAMA ACTIVIDADES'!AB$132)*($G395/$F395)))</f>
        <v>0</v>
      </c>
      <c r="AF395" s="358">
        <f>IF( $F395=0,0,((($F395/$E395)*'CRONOGRAMA ACTIVIDADES'!AC$132)*($G395/$F395)))</f>
        <v>0</v>
      </c>
      <c r="AG395" s="350">
        <f t="shared" si="98"/>
        <v>0</v>
      </c>
      <c r="AH395" s="431">
        <f>IF( $F395=0,0,((($F395/$E395)*'CRONOGRAMA ACTIVIDADES'!AD$132)*($G395/$F395)))</f>
        <v>0</v>
      </c>
      <c r="AI395" s="358">
        <f>IF( $F395=0,0,((($F395/$E395)*'CRONOGRAMA ACTIVIDADES'!AE$132)*($G395/$F395)))</f>
        <v>0</v>
      </c>
      <c r="AJ395" s="358">
        <f>IF( $F395=0,0,((($F395/$E395)*'CRONOGRAMA ACTIVIDADES'!AF$132)*($G395/$F395)))</f>
        <v>0</v>
      </c>
      <c r="AK395" s="358">
        <f>IF( $F395=0,0,((($F395/$E395)*'CRONOGRAMA ACTIVIDADES'!AG$132)*($G395/$F395)))</f>
        <v>0</v>
      </c>
      <c r="AL395" s="358">
        <f>IF( $F395=0,0,((($F395/$E395)*'CRONOGRAMA ACTIVIDADES'!AH$132)*($G395/$F395)))</f>
        <v>0</v>
      </c>
      <c r="AM395" s="358">
        <f>IF( $F395=0,0,((($F395/$E395)*'CRONOGRAMA ACTIVIDADES'!AI$132)*($G395/$F395)))</f>
        <v>0</v>
      </c>
      <c r="AN395" s="358">
        <f>IF( $F395=0,0,((($F395/$E395)*'CRONOGRAMA ACTIVIDADES'!AJ$132)*($G395/$F395)))</f>
        <v>0</v>
      </c>
      <c r="AO395" s="358">
        <f>IF( $F395=0,0,((($F395/$E395)*'CRONOGRAMA ACTIVIDADES'!AK$132)*($G395/$F395)))</f>
        <v>0</v>
      </c>
      <c r="AP395" s="358">
        <f>IF( $F395=0,0,((($F395/$E395)*'CRONOGRAMA ACTIVIDADES'!AL$132)*($G395/$F395)))</f>
        <v>0</v>
      </c>
      <c r="AQ395" s="358">
        <f>IF( $F395=0,0,((($F395/$E395)*'CRONOGRAMA ACTIVIDADES'!AM$132)*($G395/$F395)))</f>
        <v>0</v>
      </c>
      <c r="AR395" s="358">
        <f>IF( $F395=0,0,((($F395/$E395)*'CRONOGRAMA ACTIVIDADES'!AN$132)*($G395/$F395)))</f>
        <v>0</v>
      </c>
      <c r="AS395" s="358">
        <f>IF( $F395=0,0,((($F395/$E395)*'CRONOGRAMA ACTIVIDADES'!AO$132)*($G395/$F395)))</f>
        <v>0</v>
      </c>
      <c r="AT395" s="352">
        <f t="shared" si="99"/>
        <v>0</v>
      </c>
      <c r="AU395" s="430">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375">
        <f>'FORMATO COSTEO C6'!E23</f>
        <v>0</v>
      </c>
      <c r="F396" s="358">
        <f>'FORMATO COSTEO C6'!G23</f>
        <v>0</v>
      </c>
      <c r="G396" s="433">
        <f>'FORMATO COSTEO C6'!U23</f>
        <v>0</v>
      </c>
      <c r="H396" s="431">
        <f>IF( $F396=0,0,((($F396/$E396)*'CRONOGRAMA ACTIVIDADES'!F$133)*($G396/$F396)))</f>
        <v>0</v>
      </c>
      <c r="I396" s="358">
        <f>IF( $F396=0,0,((($F396/$E396)*'CRONOGRAMA ACTIVIDADES'!G$133)*($G396/$F396)))</f>
        <v>0</v>
      </c>
      <c r="J396" s="358">
        <f>IF( $F396=0,0,((($F396/$E396)*'CRONOGRAMA ACTIVIDADES'!H$133)*($G396/$F396)))</f>
        <v>0</v>
      </c>
      <c r="K396" s="358">
        <f>IF( $F396=0,0,((($F396/$E396)*'CRONOGRAMA ACTIVIDADES'!I$133)*($G396/$F396)))</f>
        <v>0</v>
      </c>
      <c r="L396" s="358">
        <f>IF( $F396=0,0,((($F396/$E396)*'CRONOGRAMA ACTIVIDADES'!J$133)*($G396/$F396)))</f>
        <v>0</v>
      </c>
      <c r="M396" s="358">
        <f>IF( $F396=0,0,((($F396/$E396)*'CRONOGRAMA ACTIVIDADES'!K$133)*($G396/$F396)))</f>
        <v>0</v>
      </c>
      <c r="N396" s="358">
        <f>IF( $F396=0,0,((($F396/$E396)*'CRONOGRAMA ACTIVIDADES'!L$133)*($G396/$F396)))</f>
        <v>0</v>
      </c>
      <c r="O396" s="358">
        <f>IF( $F396=0,0,((($F396/$E396)*'CRONOGRAMA ACTIVIDADES'!M$133)*($G396/$F396)))</f>
        <v>0</v>
      </c>
      <c r="P396" s="358">
        <f>IF( $F396=0,0,((($F396/$E396)*'CRONOGRAMA ACTIVIDADES'!N$133)*($G396/$F396)))</f>
        <v>0</v>
      </c>
      <c r="Q396" s="358">
        <f>IF( $F396=0,0,((($F396/$E396)*'CRONOGRAMA ACTIVIDADES'!O$133)*($G396/$F396)))</f>
        <v>0</v>
      </c>
      <c r="R396" s="358">
        <f>IF( $F396=0,0,((($F396/$E396)*'CRONOGRAMA ACTIVIDADES'!P$133)*($G396/$F396)))</f>
        <v>0</v>
      </c>
      <c r="S396" s="358">
        <f>IF( $F396=0,0,((($F396/$E396)*'CRONOGRAMA ACTIVIDADES'!Q$133)*($G396/$F396)))</f>
        <v>0</v>
      </c>
      <c r="T396" s="352">
        <f t="shared" si="97"/>
        <v>0</v>
      </c>
      <c r="U396" s="432">
        <f>IF( $F396=0,0,((($F396/$E396)*'CRONOGRAMA ACTIVIDADES'!R$133)*($G396/$F396)))</f>
        <v>0</v>
      </c>
      <c r="V396" s="358">
        <f>IF( $F396=0,0,((($F396/$E396)*'CRONOGRAMA ACTIVIDADES'!S$133)*($G396/$F396)))</f>
        <v>0</v>
      </c>
      <c r="W396" s="358">
        <f>IF( $F396=0,0,((($F396/$E396)*'CRONOGRAMA ACTIVIDADES'!T$133)*($G396/$F396)))</f>
        <v>0</v>
      </c>
      <c r="X396" s="358">
        <f>IF( $F396=0,0,((($F396/$E396)*'CRONOGRAMA ACTIVIDADES'!U$133)*($G396/$F396)))</f>
        <v>0</v>
      </c>
      <c r="Y396" s="358">
        <f>IF( $F396=0,0,((($F396/$E396)*'CRONOGRAMA ACTIVIDADES'!V$133)*($G396/$F396)))</f>
        <v>0</v>
      </c>
      <c r="Z396" s="358">
        <f>IF( $F396=0,0,((($F396/$E396)*'CRONOGRAMA ACTIVIDADES'!W$133)*($G396/$F396)))</f>
        <v>0</v>
      </c>
      <c r="AA396" s="358">
        <f>IF( $F396=0,0,((($F396/$E396)*'CRONOGRAMA ACTIVIDADES'!X$133)*($G396/$F396)))</f>
        <v>0</v>
      </c>
      <c r="AB396" s="358">
        <f>IF( $F396=0,0,((($F396/$E396)*'CRONOGRAMA ACTIVIDADES'!Y$133)*($G396/$F396)))</f>
        <v>0</v>
      </c>
      <c r="AC396" s="358">
        <f>IF( $F396=0,0,((($F396/$E396)*'CRONOGRAMA ACTIVIDADES'!Z$133)*($G396/$F396)))</f>
        <v>0</v>
      </c>
      <c r="AD396" s="358">
        <f>IF( $F396=0,0,((($F396/$E396)*'CRONOGRAMA ACTIVIDADES'!AA$133)*($G396/$F396)))</f>
        <v>0</v>
      </c>
      <c r="AE396" s="358">
        <f>IF( $F396=0,0,((($F396/$E396)*'CRONOGRAMA ACTIVIDADES'!AB$133)*($G396/$F396)))</f>
        <v>0</v>
      </c>
      <c r="AF396" s="358">
        <f>IF( $F396=0,0,((($F396/$E396)*'CRONOGRAMA ACTIVIDADES'!AC$133)*($G396/$F396)))</f>
        <v>0</v>
      </c>
      <c r="AG396" s="350">
        <f t="shared" si="98"/>
        <v>0</v>
      </c>
      <c r="AH396" s="431">
        <f>IF( $F396=0,0,((($F396/$E396)*'CRONOGRAMA ACTIVIDADES'!AD$133)*($G396/$F396)))</f>
        <v>0</v>
      </c>
      <c r="AI396" s="358">
        <f>IF( $F396=0,0,((($F396/$E396)*'CRONOGRAMA ACTIVIDADES'!AE$133)*($G396/$F396)))</f>
        <v>0</v>
      </c>
      <c r="AJ396" s="358">
        <f>IF( $F396=0,0,((($F396/$E396)*'CRONOGRAMA ACTIVIDADES'!AF$133)*($G396/$F396)))</f>
        <v>0</v>
      </c>
      <c r="AK396" s="358">
        <f>IF( $F396=0,0,((($F396/$E396)*'CRONOGRAMA ACTIVIDADES'!AG$133)*($G396/$F396)))</f>
        <v>0</v>
      </c>
      <c r="AL396" s="358">
        <f>IF( $F396=0,0,((($F396/$E396)*'CRONOGRAMA ACTIVIDADES'!AH$133)*($G396/$F396)))</f>
        <v>0</v>
      </c>
      <c r="AM396" s="358">
        <f>IF( $F396=0,0,((($F396/$E396)*'CRONOGRAMA ACTIVIDADES'!AI$133)*($G396/$F396)))</f>
        <v>0</v>
      </c>
      <c r="AN396" s="358">
        <f>IF( $F396=0,0,((($F396/$E396)*'CRONOGRAMA ACTIVIDADES'!AJ$133)*($G396/$F396)))</f>
        <v>0</v>
      </c>
      <c r="AO396" s="358">
        <f>IF( $F396=0,0,((($F396/$E396)*'CRONOGRAMA ACTIVIDADES'!AK$133)*($G396/$F396)))</f>
        <v>0</v>
      </c>
      <c r="AP396" s="358">
        <f>IF( $F396=0,0,((($F396/$E396)*'CRONOGRAMA ACTIVIDADES'!AL$133)*($G396/$F396)))</f>
        <v>0</v>
      </c>
      <c r="AQ396" s="358">
        <f>IF( $F396=0,0,((($F396/$E396)*'CRONOGRAMA ACTIVIDADES'!AM$133)*($G396/$F396)))</f>
        <v>0</v>
      </c>
      <c r="AR396" s="358">
        <f>IF( $F396=0,0,((($F396/$E396)*'CRONOGRAMA ACTIVIDADES'!AN$133)*($G396/$F396)))</f>
        <v>0</v>
      </c>
      <c r="AS396" s="358">
        <f>IF( $F396=0,0,((($F396/$E396)*'CRONOGRAMA ACTIVIDADES'!AO$133)*($G396/$F396)))</f>
        <v>0</v>
      </c>
      <c r="AT396" s="352">
        <f t="shared" si="99"/>
        <v>0</v>
      </c>
      <c r="AU396" s="430">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375">
        <f>'FORMATO COSTEO C6'!E24</f>
        <v>0</v>
      </c>
      <c r="F397" s="358">
        <f>'FORMATO COSTEO C6'!G24</f>
        <v>0</v>
      </c>
      <c r="G397" s="433">
        <f>'FORMATO COSTEO C6'!U24</f>
        <v>0</v>
      </c>
      <c r="H397" s="431">
        <f>IF( $F397=0,0,((($F397/$E397)*'CRONOGRAMA ACTIVIDADES'!F$134)*($G397/$F397)))</f>
        <v>0</v>
      </c>
      <c r="I397" s="358">
        <f>IF( $F397=0,0,((($F397/$E397)*'CRONOGRAMA ACTIVIDADES'!G$134)*($G397/$F397)))</f>
        <v>0</v>
      </c>
      <c r="J397" s="358">
        <f>IF( $F397=0,0,((($F397/$E397)*'CRONOGRAMA ACTIVIDADES'!H$134)*($G397/$F397)))</f>
        <v>0</v>
      </c>
      <c r="K397" s="358">
        <f>IF( $F397=0,0,((($F397/$E397)*'CRONOGRAMA ACTIVIDADES'!I$134)*($G397/$F397)))</f>
        <v>0</v>
      </c>
      <c r="L397" s="358">
        <f>IF( $F397=0,0,((($F397/$E397)*'CRONOGRAMA ACTIVIDADES'!J$134)*($G397/$F397)))</f>
        <v>0</v>
      </c>
      <c r="M397" s="358">
        <f>IF( $F397=0,0,((($F397/$E397)*'CRONOGRAMA ACTIVIDADES'!K$134)*($G397/$F397)))</f>
        <v>0</v>
      </c>
      <c r="N397" s="358">
        <f>IF( $F397=0,0,((($F397/$E397)*'CRONOGRAMA ACTIVIDADES'!L$134)*($G397/$F397)))</f>
        <v>0</v>
      </c>
      <c r="O397" s="358">
        <f>IF( $F397=0,0,((($F397/$E397)*'CRONOGRAMA ACTIVIDADES'!M$134)*($G397/$F397)))</f>
        <v>0</v>
      </c>
      <c r="P397" s="358">
        <f>IF( $F397=0,0,((($F397/$E397)*'CRONOGRAMA ACTIVIDADES'!N$134)*($G397/$F397)))</f>
        <v>0</v>
      </c>
      <c r="Q397" s="358">
        <f>IF( $F397=0,0,((($F397/$E397)*'CRONOGRAMA ACTIVIDADES'!O$134)*($G397/$F397)))</f>
        <v>0</v>
      </c>
      <c r="R397" s="358">
        <f>IF( $F397=0,0,((($F397/$E397)*'CRONOGRAMA ACTIVIDADES'!P$134)*($G397/$F397)))</f>
        <v>0</v>
      </c>
      <c r="S397" s="358">
        <f>IF( $F397=0,0,((($F397/$E397)*'CRONOGRAMA ACTIVIDADES'!Q$134)*($G397/$F397)))</f>
        <v>0</v>
      </c>
      <c r="T397" s="352">
        <f t="shared" si="97"/>
        <v>0</v>
      </c>
      <c r="U397" s="432">
        <f>IF( $F397=0,0,((($F397/$E397)*'CRONOGRAMA ACTIVIDADES'!R$134)*($G397/$F397)))</f>
        <v>0</v>
      </c>
      <c r="V397" s="358">
        <f>IF( $F397=0,0,((($F397/$E397)*'CRONOGRAMA ACTIVIDADES'!S$134)*($G397/$F397)))</f>
        <v>0</v>
      </c>
      <c r="W397" s="358">
        <f>IF( $F397=0,0,((($F397/$E397)*'CRONOGRAMA ACTIVIDADES'!T$134)*($G397/$F397)))</f>
        <v>0</v>
      </c>
      <c r="X397" s="358">
        <f>IF( $F397=0,0,((($F397/$E397)*'CRONOGRAMA ACTIVIDADES'!U$134)*($G397/$F397)))</f>
        <v>0</v>
      </c>
      <c r="Y397" s="358">
        <f>IF( $F397=0,0,((($F397/$E397)*'CRONOGRAMA ACTIVIDADES'!V$134)*($G397/$F397)))</f>
        <v>0</v>
      </c>
      <c r="Z397" s="358">
        <f>IF( $F397=0,0,((($F397/$E397)*'CRONOGRAMA ACTIVIDADES'!W$134)*($G397/$F397)))</f>
        <v>0</v>
      </c>
      <c r="AA397" s="358">
        <f>IF( $F397=0,0,((($F397/$E397)*'CRONOGRAMA ACTIVIDADES'!X$134)*($G397/$F397)))</f>
        <v>0</v>
      </c>
      <c r="AB397" s="358">
        <f>IF( $F397=0,0,((($F397/$E397)*'CRONOGRAMA ACTIVIDADES'!Y$134)*($G397/$F397)))</f>
        <v>0</v>
      </c>
      <c r="AC397" s="358">
        <f>IF( $F397=0,0,((($F397/$E397)*'CRONOGRAMA ACTIVIDADES'!Z$134)*($G397/$F397)))</f>
        <v>0</v>
      </c>
      <c r="AD397" s="358">
        <f>IF( $F397=0,0,((($F397/$E397)*'CRONOGRAMA ACTIVIDADES'!AA$134)*($G397/$F397)))</f>
        <v>0</v>
      </c>
      <c r="AE397" s="358">
        <f>IF( $F397=0,0,((($F397/$E397)*'CRONOGRAMA ACTIVIDADES'!AB$134)*($G397/$F397)))</f>
        <v>0</v>
      </c>
      <c r="AF397" s="358">
        <f>IF( $F397=0,0,((($F397/$E397)*'CRONOGRAMA ACTIVIDADES'!AC$134)*($G397/$F397)))</f>
        <v>0</v>
      </c>
      <c r="AG397" s="350">
        <f t="shared" si="98"/>
        <v>0</v>
      </c>
      <c r="AH397" s="431">
        <f>IF( $F397=0,0,((($F397/$E397)*'CRONOGRAMA ACTIVIDADES'!AD$134)*($G397/$F397)))</f>
        <v>0</v>
      </c>
      <c r="AI397" s="358">
        <f>IF( $F397=0,0,((($F397/$E397)*'CRONOGRAMA ACTIVIDADES'!AE$134)*($G397/$F397)))</f>
        <v>0</v>
      </c>
      <c r="AJ397" s="358">
        <f>IF( $F397=0,0,((($F397/$E397)*'CRONOGRAMA ACTIVIDADES'!AF$134)*($G397/$F397)))</f>
        <v>0</v>
      </c>
      <c r="AK397" s="358">
        <f>IF( $F397=0,0,((($F397/$E397)*'CRONOGRAMA ACTIVIDADES'!AG$134)*($G397/$F397)))</f>
        <v>0</v>
      </c>
      <c r="AL397" s="358">
        <f>IF( $F397=0,0,((($F397/$E397)*'CRONOGRAMA ACTIVIDADES'!AH$134)*($G397/$F397)))</f>
        <v>0</v>
      </c>
      <c r="AM397" s="358">
        <f>IF( $F397=0,0,((($F397/$E397)*'CRONOGRAMA ACTIVIDADES'!AI$134)*($G397/$F397)))</f>
        <v>0</v>
      </c>
      <c r="AN397" s="358">
        <f>IF( $F397=0,0,((($F397/$E397)*'CRONOGRAMA ACTIVIDADES'!AJ$134)*($G397/$F397)))</f>
        <v>0</v>
      </c>
      <c r="AO397" s="358">
        <f>IF( $F397=0,0,((($F397/$E397)*'CRONOGRAMA ACTIVIDADES'!AK$134)*($G397/$F397)))</f>
        <v>0</v>
      </c>
      <c r="AP397" s="358">
        <f>IF( $F397=0,0,((($F397/$E397)*'CRONOGRAMA ACTIVIDADES'!AL$134)*($G397/$F397)))</f>
        <v>0</v>
      </c>
      <c r="AQ397" s="358">
        <f>IF( $F397=0,0,((($F397/$E397)*'CRONOGRAMA ACTIVIDADES'!AM$134)*($G397/$F397)))</f>
        <v>0</v>
      </c>
      <c r="AR397" s="358">
        <f>IF( $F397=0,0,((($F397/$E397)*'CRONOGRAMA ACTIVIDADES'!AN$134)*($G397/$F397)))</f>
        <v>0</v>
      </c>
      <c r="AS397" s="358">
        <f>IF( $F397=0,0,((($F397/$E397)*'CRONOGRAMA ACTIVIDADES'!AO$134)*($G397/$F397)))</f>
        <v>0</v>
      </c>
      <c r="AT397" s="352">
        <f t="shared" si="99"/>
        <v>0</v>
      </c>
      <c r="AU397" s="430">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375">
        <f>'FORMATO COSTEO C6'!E25</f>
        <v>0</v>
      </c>
      <c r="F398" s="358">
        <f>'FORMATO COSTEO C6'!G25</f>
        <v>0</v>
      </c>
      <c r="G398" s="433">
        <f>'FORMATO COSTEO C6'!U25</f>
        <v>0</v>
      </c>
      <c r="H398" s="431">
        <f>IF( $F398=0,0,((($F398/$E398)*'CRONOGRAMA ACTIVIDADES'!F$135)*($G398/$F398)))</f>
        <v>0</v>
      </c>
      <c r="I398" s="358">
        <f>IF( $F398=0,0,((($F398/$E398)*'CRONOGRAMA ACTIVIDADES'!G$135)*($G398/$F398)))</f>
        <v>0</v>
      </c>
      <c r="J398" s="358">
        <f>IF( $F398=0,0,((($F398/$E398)*'CRONOGRAMA ACTIVIDADES'!H$135)*($G398/$F398)))</f>
        <v>0</v>
      </c>
      <c r="K398" s="358">
        <f>IF( $F398=0,0,((($F398/$E398)*'CRONOGRAMA ACTIVIDADES'!I$135)*($G398/$F398)))</f>
        <v>0</v>
      </c>
      <c r="L398" s="358">
        <f>IF( $F398=0,0,((($F398/$E398)*'CRONOGRAMA ACTIVIDADES'!J$135)*($G398/$F398)))</f>
        <v>0</v>
      </c>
      <c r="M398" s="358">
        <f>IF( $F398=0,0,((($F398/$E398)*'CRONOGRAMA ACTIVIDADES'!K$135)*($G398/$F398)))</f>
        <v>0</v>
      </c>
      <c r="N398" s="358">
        <f>IF( $F398=0,0,((($F398/$E398)*'CRONOGRAMA ACTIVIDADES'!L$135)*($G398/$F398)))</f>
        <v>0</v>
      </c>
      <c r="O398" s="358">
        <f>IF( $F398=0,0,((($F398/$E398)*'CRONOGRAMA ACTIVIDADES'!M$135)*($G398/$F398)))</f>
        <v>0</v>
      </c>
      <c r="P398" s="358">
        <f>IF( $F398=0,0,((($F398/$E398)*'CRONOGRAMA ACTIVIDADES'!N$135)*($G398/$F398)))</f>
        <v>0</v>
      </c>
      <c r="Q398" s="358">
        <f>IF( $F398=0,0,((($F398/$E398)*'CRONOGRAMA ACTIVIDADES'!O$135)*($G398/$F398)))</f>
        <v>0</v>
      </c>
      <c r="R398" s="358">
        <f>IF( $F398=0,0,((($F398/$E398)*'CRONOGRAMA ACTIVIDADES'!P$135)*($G398/$F398)))</f>
        <v>0</v>
      </c>
      <c r="S398" s="358">
        <f>IF( $F398=0,0,((($F398/$E398)*'CRONOGRAMA ACTIVIDADES'!Q$135)*($G398/$F398)))</f>
        <v>0</v>
      </c>
      <c r="T398" s="352">
        <f t="shared" si="97"/>
        <v>0</v>
      </c>
      <c r="U398" s="432">
        <f>IF( $F398=0,0,((($F398/$E398)*'CRONOGRAMA ACTIVIDADES'!R$135)*($G398/$F398)))</f>
        <v>0</v>
      </c>
      <c r="V398" s="358">
        <f>IF( $F398=0,0,((($F398/$E398)*'CRONOGRAMA ACTIVIDADES'!S$135)*($G398/$F398)))</f>
        <v>0</v>
      </c>
      <c r="W398" s="358">
        <f>IF( $F398=0,0,((($F398/$E398)*'CRONOGRAMA ACTIVIDADES'!T$135)*($G398/$F398)))</f>
        <v>0</v>
      </c>
      <c r="X398" s="358">
        <f>IF( $F398=0,0,((($F398/$E398)*'CRONOGRAMA ACTIVIDADES'!U$135)*($G398/$F398)))</f>
        <v>0</v>
      </c>
      <c r="Y398" s="358">
        <f>IF( $F398=0,0,((($F398/$E398)*'CRONOGRAMA ACTIVIDADES'!V$135)*($G398/$F398)))</f>
        <v>0</v>
      </c>
      <c r="Z398" s="358">
        <f>IF( $F398=0,0,((($F398/$E398)*'CRONOGRAMA ACTIVIDADES'!W$135)*($G398/$F398)))</f>
        <v>0</v>
      </c>
      <c r="AA398" s="358">
        <f>IF( $F398=0,0,((($F398/$E398)*'CRONOGRAMA ACTIVIDADES'!X$135)*($G398/$F398)))</f>
        <v>0</v>
      </c>
      <c r="AB398" s="358">
        <f>IF( $F398=0,0,((($F398/$E398)*'CRONOGRAMA ACTIVIDADES'!Y$135)*($G398/$F398)))</f>
        <v>0</v>
      </c>
      <c r="AC398" s="358">
        <f>IF( $F398=0,0,((($F398/$E398)*'CRONOGRAMA ACTIVIDADES'!Z$135)*($G398/$F398)))</f>
        <v>0</v>
      </c>
      <c r="AD398" s="358">
        <f>IF( $F398=0,0,((($F398/$E398)*'CRONOGRAMA ACTIVIDADES'!AA$135)*($G398/$F398)))</f>
        <v>0</v>
      </c>
      <c r="AE398" s="358">
        <f>IF( $F398=0,0,((($F398/$E398)*'CRONOGRAMA ACTIVIDADES'!AB$135)*($G398/$F398)))</f>
        <v>0</v>
      </c>
      <c r="AF398" s="358">
        <f>IF( $F398=0,0,((($F398/$E398)*'CRONOGRAMA ACTIVIDADES'!AC$135)*($G398/$F398)))</f>
        <v>0</v>
      </c>
      <c r="AG398" s="350">
        <f t="shared" si="98"/>
        <v>0</v>
      </c>
      <c r="AH398" s="431">
        <f>IF( $F398=0,0,((($F398/$E398)*'CRONOGRAMA ACTIVIDADES'!AD$135)*($G398/$F398)))</f>
        <v>0</v>
      </c>
      <c r="AI398" s="358">
        <f>IF( $F398=0,0,((($F398/$E398)*'CRONOGRAMA ACTIVIDADES'!AE$135)*($G398/$F398)))</f>
        <v>0</v>
      </c>
      <c r="AJ398" s="358">
        <f>IF( $F398=0,0,((($F398/$E398)*'CRONOGRAMA ACTIVIDADES'!AF$135)*($G398/$F398)))</f>
        <v>0</v>
      </c>
      <c r="AK398" s="358">
        <f>IF( $F398=0,0,((($F398/$E398)*'CRONOGRAMA ACTIVIDADES'!AG$135)*($G398/$F398)))</f>
        <v>0</v>
      </c>
      <c r="AL398" s="358">
        <f>IF( $F398=0,0,((($F398/$E398)*'CRONOGRAMA ACTIVIDADES'!AH$135)*($G398/$F398)))</f>
        <v>0</v>
      </c>
      <c r="AM398" s="358">
        <f>IF( $F398=0,0,((($F398/$E398)*'CRONOGRAMA ACTIVIDADES'!AI$135)*($G398/$F398)))</f>
        <v>0</v>
      </c>
      <c r="AN398" s="358">
        <f>IF( $F398=0,0,((($F398/$E398)*'CRONOGRAMA ACTIVIDADES'!AJ$135)*($G398/$F398)))</f>
        <v>0</v>
      </c>
      <c r="AO398" s="358">
        <f>IF( $F398=0,0,((($F398/$E398)*'CRONOGRAMA ACTIVIDADES'!AK$135)*($G398/$F398)))</f>
        <v>0</v>
      </c>
      <c r="AP398" s="358">
        <f>IF( $F398=0,0,((($F398/$E398)*'CRONOGRAMA ACTIVIDADES'!AL$135)*($G398/$F398)))</f>
        <v>0</v>
      </c>
      <c r="AQ398" s="358">
        <f>IF( $F398=0,0,((($F398/$E398)*'CRONOGRAMA ACTIVIDADES'!AM$135)*($G398/$F398)))</f>
        <v>0</v>
      </c>
      <c r="AR398" s="358">
        <f>IF( $F398=0,0,((($F398/$E398)*'CRONOGRAMA ACTIVIDADES'!AN$135)*($G398/$F398)))</f>
        <v>0</v>
      </c>
      <c r="AS398" s="358">
        <f>IF( $F398=0,0,((($F398/$E398)*'CRONOGRAMA ACTIVIDADES'!AO$135)*($G398/$F398)))</f>
        <v>0</v>
      </c>
      <c r="AT398" s="352">
        <f t="shared" si="99"/>
        <v>0</v>
      </c>
      <c r="AU398" s="430">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375">
        <f>'FORMATO COSTEO C6'!E26</f>
        <v>0</v>
      </c>
      <c r="F399" s="358">
        <f>'FORMATO COSTEO C6'!G26</f>
        <v>0</v>
      </c>
      <c r="G399" s="433">
        <f>'FORMATO COSTEO C6'!U26</f>
        <v>0</v>
      </c>
      <c r="H399" s="431">
        <f>IF( $F399=0,0,((($F399/$E399)*'CRONOGRAMA ACTIVIDADES'!F$136)*($G399/$F399)))</f>
        <v>0</v>
      </c>
      <c r="I399" s="358">
        <f>IF( $F399=0,0,((($F399/$E399)*'CRONOGRAMA ACTIVIDADES'!G$136)*($G399/$F399)))</f>
        <v>0</v>
      </c>
      <c r="J399" s="358">
        <f>IF( $F399=0,0,((($F399/$E399)*'CRONOGRAMA ACTIVIDADES'!H$136)*($G399/$F399)))</f>
        <v>0</v>
      </c>
      <c r="K399" s="358">
        <f>IF( $F399=0,0,((($F399/$E399)*'CRONOGRAMA ACTIVIDADES'!I$136)*($G399/$F399)))</f>
        <v>0</v>
      </c>
      <c r="L399" s="358">
        <f>IF( $F399=0,0,((($F399/$E399)*'CRONOGRAMA ACTIVIDADES'!J$136)*($G399/$F399)))</f>
        <v>0</v>
      </c>
      <c r="M399" s="358">
        <f>IF( $F399=0,0,((($F399/$E399)*'CRONOGRAMA ACTIVIDADES'!K$136)*($G399/$F399)))</f>
        <v>0</v>
      </c>
      <c r="N399" s="358">
        <f>IF( $F399=0,0,((($F399/$E399)*'CRONOGRAMA ACTIVIDADES'!L$136)*($G399/$F399)))</f>
        <v>0</v>
      </c>
      <c r="O399" s="358">
        <f>IF( $F399=0,0,((($F399/$E399)*'CRONOGRAMA ACTIVIDADES'!M$136)*($G399/$F399)))</f>
        <v>0</v>
      </c>
      <c r="P399" s="358">
        <f>IF( $F399=0,0,((($F399/$E399)*'CRONOGRAMA ACTIVIDADES'!N$136)*($G399/$F399)))</f>
        <v>0</v>
      </c>
      <c r="Q399" s="358">
        <f>IF( $F399=0,0,((($F399/$E399)*'CRONOGRAMA ACTIVIDADES'!O$136)*($G399/$F399)))</f>
        <v>0</v>
      </c>
      <c r="R399" s="358">
        <f>IF( $F399=0,0,((($F399/$E399)*'CRONOGRAMA ACTIVIDADES'!P$136)*($G399/$F399)))</f>
        <v>0</v>
      </c>
      <c r="S399" s="358">
        <f>IF( $F399=0,0,((($F399/$E399)*'CRONOGRAMA ACTIVIDADES'!Q$136)*($G399/$F399)))</f>
        <v>0</v>
      </c>
      <c r="T399" s="352">
        <f t="shared" si="97"/>
        <v>0</v>
      </c>
      <c r="U399" s="432">
        <f>IF( $F399=0,0,((($F399/$E399)*'CRONOGRAMA ACTIVIDADES'!R$136)*($G399/$F399)))</f>
        <v>0</v>
      </c>
      <c r="V399" s="358">
        <f>IF( $F399=0,0,((($F399/$E399)*'CRONOGRAMA ACTIVIDADES'!S$136)*($G399/$F399)))</f>
        <v>0</v>
      </c>
      <c r="W399" s="358">
        <f>IF( $F399=0,0,((($F399/$E399)*'CRONOGRAMA ACTIVIDADES'!T$136)*($G399/$F399)))</f>
        <v>0</v>
      </c>
      <c r="X399" s="358">
        <f>IF( $F399=0,0,((($F399/$E399)*'CRONOGRAMA ACTIVIDADES'!U$136)*($G399/$F399)))</f>
        <v>0</v>
      </c>
      <c r="Y399" s="358">
        <f>IF( $F399=0,0,((($F399/$E399)*'CRONOGRAMA ACTIVIDADES'!V$136)*($G399/$F399)))</f>
        <v>0</v>
      </c>
      <c r="Z399" s="358">
        <f>IF( $F399=0,0,((($F399/$E399)*'CRONOGRAMA ACTIVIDADES'!W$136)*($G399/$F399)))</f>
        <v>0</v>
      </c>
      <c r="AA399" s="358">
        <f>IF( $F399=0,0,((($F399/$E399)*'CRONOGRAMA ACTIVIDADES'!X$136)*($G399/$F399)))</f>
        <v>0</v>
      </c>
      <c r="AB399" s="358">
        <f>IF( $F399=0,0,((($F399/$E399)*'CRONOGRAMA ACTIVIDADES'!Y$136)*($G399/$F399)))</f>
        <v>0</v>
      </c>
      <c r="AC399" s="358">
        <f>IF( $F399=0,0,((($F399/$E399)*'CRONOGRAMA ACTIVIDADES'!Z$136)*($G399/$F399)))</f>
        <v>0</v>
      </c>
      <c r="AD399" s="358">
        <f>IF( $F399=0,0,((($F399/$E399)*'CRONOGRAMA ACTIVIDADES'!AA$136)*($G399/$F399)))</f>
        <v>0</v>
      </c>
      <c r="AE399" s="358">
        <f>IF( $F399=0,0,((($F399/$E399)*'CRONOGRAMA ACTIVIDADES'!AB$136)*($G399/$F399)))</f>
        <v>0</v>
      </c>
      <c r="AF399" s="358">
        <f>IF( $F399=0,0,((($F399/$E399)*'CRONOGRAMA ACTIVIDADES'!AC$136)*($G399/$F399)))</f>
        <v>0</v>
      </c>
      <c r="AG399" s="350">
        <f t="shared" si="98"/>
        <v>0</v>
      </c>
      <c r="AH399" s="431">
        <f>IF( $F399=0,0,((($F399/$E399)*'CRONOGRAMA ACTIVIDADES'!AD$136)*($G399/$F399)))</f>
        <v>0</v>
      </c>
      <c r="AI399" s="358">
        <f>IF( $F399=0,0,((($F399/$E399)*'CRONOGRAMA ACTIVIDADES'!AE$136)*($G399/$F399)))</f>
        <v>0</v>
      </c>
      <c r="AJ399" s="358">
        <f>IF( $F399=0,0,((($F399/$E399)*'CRONOGRAMA ACTIVIDADES'!AF$136)*($G399/$F399)))</f>
        <v>0</v>
      </c>
      <c r="AK399" s="358">
        <f>IF( $F399=0,0,((($F399/$E399)*'CRONOGRAMA ACTIVIDADES'!AG$136)*($G399/$F399)))</f>
        <v>0</v>
      </c>
      <c r="AL399" s="358">
        <f>IF( $F399=0,0,((($F399/$E399)*'CRONOGRAMA ACTIVIDADES'!AH$136)*($G399/$F399)))</f>
        <v>0</v>
      </c>
      <c r="AM399" s="358">
        <f>IF( $F399=0,0,((($F399/$E399)*'CRONOGRAMA ACTIVIDADES'!AI$136)*($G399/$F399)))</f>
        <v>0</v>
      </c>
      <c r="AN399" s="358">
        <f>IF( $F399=0,0,((($F399/$E399)*'CRONOGRAMA ACTIVIDADES'!AJ$136)*($G399/$F399)))</f>
        <v>0</v>
      </c>
      <c r="AO399" s="358">
        <f>IF( $F399=0,0,((($F399/$E399)*'CRONOGRAMA ACTIVIDADES'!AK$136)*($G399/$F399)))</f>
        <v>0</v>
      </c>
      <c r="AP399" s="358">
        <f>IF( $F399=0,0,((($F399/$E399)*'CRONOGRAMA ACTIVIDADES'!AL$136)*($G399/$F399)))</f>
        <v>0</v>
      </c>
      <c r="AQ399" s="358">
        <f>IF( $F399=0,0,((($F399/$E399)*'CRONOGRAMA ACTIVIDADES'!AM$136)*($G399/$F399)))</f>
        <v>0</v>
      </c>
      <c r="AR399" s="358">
        <f>IF( $F399=0,0,((($F399/$E399)*'CRONOGRAMA ACTIVIDADES'!AN$136)*($G399/$F399)))</f>
        <v>0</v>
      </c>
      <c r="AS399" s="358">
        <f>IF( $F399=0,0,((($F399/$E399)*'CRONOGRAMA ACTIVIDADES'!AO$136)*($G399/$F399)))</f>
        <v>0</v>
      </c>
      <c r="AT399" s="352">
        <f t="shared" si="99"/>
        <v>0</v>
      </c>
      <c r="AU399" s="430">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C6'!U30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 t="shared" si="102"/>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375">
        <f>'FORMATO COSTEO C6'!E31</f>
        <v>0</v>
      </c>
      <c r="F401" s="358">
        <f>'FORMATO COSTEO C6'!G31</f>
        <v>0</v>
      </c>
      <c r="G401" s="434">
        <f>'FORMATO COSTEO C6'!U31</f>
        <v>0</v>
      </c>
      <c r="H401" s="431">
        <f>IF( $F401=0,0,((($F401/$E401)*'CRONOGRAMA ACTIVIDADES'!F$138)*($G401/$F401)))</f>
        <v>0</v>
      </c>
      <c r="I401" s="358">
        <f>IF( $F401=0,0,((($F401/$E401)*'CRONOGRAMA ACTIVIDADES'!G$138)*($G401/$F401)))</f>
        <v>0</v>
      </c>
      <c r="J401" s="358">
        <f>IF( $F401=0,0,((($F401/$E401)*'CRONOGRAMA ACTIVIDADES'!H$138)*($G401/$F401)))</f>
        <v>0</v>
      </c>
      <c r="K401" s="358">
        <f>IF( $F401=0,0,((($F401/$E401)*'CRONOGRAMA ACTIVIDADES'!I$138)*($G401/$F401)))</f>
        <v>0</v>
      </c>
      <c r="L401" s="358">
        <f>IF( $F401=0,0,((($F401/$E401)*'CRONOGRAMA ACTIVIDADES'!J$138)*($G401/$F401)))</f>
        <v>0</v>
      </c>
      <c r="M401" s="358">
        <f>IF( $F401=0,0,((($F401/$E401)*'CRONOGRAMA ACTIVIDADES'!K$138)*($G401/$F401)))</f>
        <v>0</v>
      </c>
      <c r="N401" s="358">
        <f>IF( $F401=0,0,((($F401/$E401)*'CRONOGRAMA ACTIVIDADES'!L$138)*($G401/$F401)))</f>
        <v>0</v>
      </c>
      <c r="O401" s="358">
        <f>IF( $F401=0,0,((($F401/$E401)*'CRONOGRAMA ACTIVIDADES'!M$138)*($G401/$F401)))</f>
        <v>0</v>
      </c>
      <c r="P401" s="358">
        <f>IF( $F401=0,0,((($F401/$E401)*'CRONOGRAMA ACTIVIDADES'!N$138)*($G401/$F401)))</f>
        <v>0</v>
      </c>
      <c r="Q401" s="358">
        <f>IF( $F401=0,0,((($F401/$E401)*'CRONOGRAMA ACTIVIDADES'!O$138)*($G401/$F401)))</f>
        <v>0</v>
      </c>
      <c r="R401" s="358">
        <f>IF( $F401=0,0,((($F401/$E401)*'CRONOGRAMA ACTIVIDADES'!P$138)*($G401/$F401)))</f>
        <v>0</v>
      </c>
      <c r="S401" s="358">
        <f>IF( $F401=0,0,((($F401/$E401)*'CRONOGRAMA ACTIVIDADES'!Q$138)*($G401/$F401)))</f>
        <v>0</v>
      </c>
      <c r="T401" s="352">
        <f t="shared" ref="T401:T410" si="103">H401+I401+J401+K401+L401+M401+N401+O401+P401+Q401+R401+S401</f>
        <v>0</v>
      </c>
      <c r="U401" s="432">
        <f>IF( $F401=0,0,((($F401/$E401)*'CRONOGRAMA ACTIVIDADES'!R$138)*($G401/$F401)))</f>
        <v>0</v>
      </c>
      <c r="V401" s="358">
        <f>IF( $F401=0,0,((($F401/$E401)*'CRONOGRAMA ACTIVIDADES'!S$138)*($G401/$F401)))</f>
        <v>0</v>
      </c>
      <c r="W401" s="358">
        <f>IF( $F401=0,0,((($F401/$E401)*'CRONOGRAMA ACTIVIDADES'!T$138)*($G401/$F401)))</f>
        <v>0</v>
      </c>
      <c r="X401" s="358">
        <f>IF( $F401=0,0,((($F401/$E401)*'CRONOGRAMA ACTIVIDADES'!U$138)*($G401/$F401)))</f>
        <v>0</v>
      </c>
      <c r="Y401" s="358">
        <f>IF( $F401=0,0,((($F401/$E401)*'CRONOGRAMA ACTIVIDADES'!V$138)*($G401/$F401)))</f>
        <v>0</v>
      </c>
      <c r="Z401" s="358">
        <f>IF( $F401=0,0,((($F401/$E401)*'CRONOGRAMA ACTIVIDADES'!W$138)*($G401/$F401)))</f>
        <v>0</v>
      </c>
      <c r="AA401" s="358">
        <f>IF( $F401=0,0,((($F401/$E401)*'CRONOGRAMA ACTIVIDADES'!X$138)*($G401/$F401)))</f>
        <v>0</v>
      </c>
      <c r="AB401" s="358">
        <f>IF( $F401=0,0,((($F401/$E401)*'CRONOGRAMA ACTIVIDADES'!Y$138)*($G401/$F401)))</f>
        <v>0</v>
      </c>
      <c r="AC401" s="358">
        <f>IF( $F401=0,0,((($F401/$E401)*'CRONOGRAMA ACTIVIDADES'!Z$138)*($G401/$F401)))</f>
        <v>0</v>
      </c>
      <c r="AD401" s="358">
        <f>IF( $F401=0,0,((($F401/$E401)*'CRONOGRAMA ACTIVIDADES'!AA$138)*($G401/$F401)))</f>
        <v>0</v>
      </c>
      <c r="AE401" s="358">
        <f>IF( $F401=0,0,((($F401/$E401)*'CRONOGRAMA ACTIVIDADES'!AB$138)*($G401/$F401)))</f>
        <v>0</v>
      </c>
      <c r="AF401" s="358">
        <f>IF( $F401=0,0,((($F401/$E401)*'CRONOGRAMA ACTIVIDADES'!AC$138)*($G401/$F401)))</f>
        <v>0</v>
      </c>
      <c r="AG401" s="350">
        <f t="shared" ref="AG401:AG410" si="104">U401+V401+W401+X401+Y401+Z401+AA401+AB401+AC401+AD401+AE401+AF401</f>
        <v>0</v>
      </c>
      <c r="AH401" s="431">
        <f>IF( $F401=0,0,((($F401/$E401)*'CRONOGRAMA ACTIVIDADES'!AD$138)*($G401/$F401)))</f>
        <v>0</v>
      </c>
      <c r="AI401" s="358">
        <f>IF( $F401=0,0,((($F401/$E401)*'CRONOGRAMA ACTIVIDADES'!AE$138)*($G401/$F401)))</f>
        <v>0</v>
      </c>
      <c r="AJ401" s="358">
        <f>IF( $F401=0,0,((($F401/$E401)*'CRONOGRAMA ACTIVIDADES'!AF$138)*($G401/$F401)))</f>
        <v>0</v>
      </c>
      <c r="AK401" s="358">
        <f>IF( $F401=0,0,((($F401/$E401)*'CRONOGRAMA ACTIVIDADES'!AG$138)*($G401/$F401)))</f>
        <v>0</v>
      </c>
      <c r="AL401" s="358">
        <f>IF( $F401=0,0,((($F401/$E401)*'CRONOGRAMA ACTIVIDADES'!AH$138)*($G401/$F401)))</f>
        <v>0</v>
      </c>
      <c r="AM401" s="358">
        <f>IF( $F401=0,0,((($F401/$E401)*'CRONOGRAMA ACTIVIDADES'!AI$138)*($G401/$F401)))</f>
        <v>0</v>
      </c>
      <c r="AN401" s="358">
        <f>IF( $F401=0,0,((($F401/$E401)*'CRONOGRAMA ACTIVIDADES'!AJ$138)*($G401/$F401)))</f>
        <v>0</v>
      </c>
      <c r="AO401" s="358">
        <f>IF( $F401=0,0,((($F401/$E401)*'CRONOGRAMA ACTIVIDADES'!AK$138)*($G401/$F401)))</f>
        <v>0</v>
      </c>
      <c r="AP401" s="358">
        <f>IF( $F401=0,0,((($F401/$E401)*'CRONOGRAMA ACTIVIDADES'!AL$138)*($G401/$F401)))</f>
        <v>0</v>
      </c>
      <c r="AQ401" s="358">
        <f>IF( $F401=0,0,((($F401/$E401)*'CRONOGRAMA ACTIVIDADES'!AM$138)*($G401/$F401)))</f>
        <v>0</v>
      </c>
      <c r="AR401" s="358">
        <f>IF( $F401=0,0,((($F401/$E401)*'CRONOGRAMA ACTIVIDADES'!AN$138)*($G401/$F401)))</f>
        <v>0</v>
      </c>
      <c r="AS401" s="358">
        <f>IF( $F401=0,0,((($F401/$E401)*'CRONOGRAMA ACTIVIDADES'!AO$138)*($G401/$F401)))</f>
        <v>0</v>
      </c>
      <c r="AT401" s="352">
        <f t="shared" ref="AT401:AT410" si="105">AH401+AI401+AJ401+AK401+AL401+AM401+AN401+AO401+AP401+AQ401+AR401+AS401</f>
        <v>0</v>
      </c>
      <c r="AU401" s="430">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375">
        <f>'FORMATO COSTEO C6'!E32</f>
        <v>0</v>
      </c>
      <c r="F402" s="358">
        <f>'FORMATO COSTEO C6'!G32</f>
        <v>0</v>
      </c>
      <c r="G402" s="434">
        <f>'FORMATO COSTEO C6'!U32</f>
        <v>0</v>
      </c>
      <c r="H402" s="431">
        <f>IF( $F402=0,0,((($F402/$E402)*'CRONOGRAMA ACTIVIDADES'!F$139)*($G402/$F402)))</f>
        <v>0</v>
      </c>
      <c r="I402" s="358">
        <f>IF( $F402=0,0,((($F402/$E402)*'CRONOGRAMA ACTIVIDADES'!G$139)*($G402/$F402)))</f>
        <v>0</v>
      </c>
      <c r="J402" s="358">
        <f>IF( $F402=0,0,((($F402/$E402)*'CRONOGRAMA ACTIVIDADES'!H$139)*($G402/$F402)))</f>
        <v>0</v>
      </c>
      <c r="K402" s="358">
        <f>IF( $F402=0,0,((($F402/$E402)*'CRONOGRAMA ACTIVIDADES'!I$139)*($G402/$F402)))</f>
        <v>0</v>
      </c>
      <c r="L402" s="358">
        <f>IF( $F402=0,0,((($F402/$E402)*'CRONOGRAMA ACTIVIDADES'!J$139)*($G402/$F402)))</f>
        <v>0</v>
      </c>
      <c r="M402" s="358">
        <f>IF( $F402=0,0,((($F402/$E402)*'CRONOGRAMA ACTIVIDADES'!K$139)*($G402/$F402)))</f>
        <v>0</v>
      </c>
      <c r="N402" s="358">
        <f>IF( $F402=0,0,((($F402/$E402)*'CRONOGRAMA ACTIVIDADES'!L$139)*($G402/$F402)))</f>
        <v>0</v>
      </c>
      <c r="O402" s="358">
        <f>IF( $F402=0,0,((($F402/$E402)*'CRONOGRAMA ACTIVIDADES'!M$139)*($G402/$F402)))</f>
        <v>0</v>
      </c>
      <c r="P402" s="358">
        <f>IF( $F402=0,0,((($F402/$E402)*'CRONOGRAMA ACTIVIDADES'!N$139)*($G402/$F402)))</f>
        <v>0</v>
      </c>
      <c r="Q402" s="358">
        <f>IF( $F402=0,0,((($F402/$E402)*'CRONOGRAMA ACTIVIDADES'!O$139)*($G402/$F402)))</f>
        <v>0</v>
      </c>
      <c r="R402" s="358">
        <f>IF( $F402=0,0,((($F402/$E402)*'CRONOGRAMA ACTIVIDADES'!P$139)*($G402/$F402)))</f>
        <v>0</v>
      </c>
      <c r="S402" s="358">
        <f>IF( $F402=0,0,((($F402/$E402)*'CRONOGRAMA ACTIVIDADES'!Q$139)*($G402/$F402)))</f>
        <v>0</v>
      </c>
      <c r="T402" s="352">
        <f t="shared" si="103"/>
        <v>0</v>
      </c>
      <c r="U402" s="432">
        <f>IF( $F402=0,0,((($F402/$E402)*'CRONOGRAMA ACTIVIDADES'!R$139)*($G402/$F402)))</f>
        <v>0</v>
      </c>
      <c r="V402" s="358">
        <f>IF( $F402=0,0,((($F402/$E402)*'CRONOGRAMA ACTIVIDADES'!S$139)*($G402/$F402)))</f>
        <v>0</v>
      </c>
      <c r="W402" s="358">
        <f>IF( $F402=0,0,((($F402/$E402)*'CRONOGRAMA ACTIVIDADES'!T$139)*($G402/$F402)))</f>
        <v>0</v>
      </c>
      <c r="X402" s="358">
        <f>IF( $F402=0,0,((($F402/$E402)*'CRONOGRAMA ACTIVIDADES'!U$139)*($G402/$F402)))</f>
        <v>0</v>
      </c>
      <c r="Y402" s="358">
        <f>IF( $F402=0,0,((($F402/$E402)*'CRONOGRAMA ACTIVIDADES'!V$139)*($G402/$F402)))</f>
        <v>0</v>
      </c>
      <c r="Z402" s="358">
        <f>IF( $F402=0,0,((($F402/$E402)*'CRONOGRAMA ACTIVIDADES'!W$139)*($G402/$F402)))</f>
        <v>0</v>
      </c>
      <c r="AA402" s="358">
        <f>IF( $F402=0,0,((($F402/$E402)*'CRONOGRAMA ACTIVIDADES'!X$139)*($G402/$F402)))</f>
        <v>0</v>
      </c>
      <c r="AB402" s="358">
        <f>IF( $F402=0,0,((($F402/$E402)*'CRONOGRAMA ACTIVIDADES'!Y$139)*($G402/$F402)))</f>
        <v>0</v>
      </c>
      <c r="AC402" s="358">
        <f>IF( $F402=0,0,((($F402/$E402)*'CRONOGRAMA ACTIVIDADES'!Z$139)*($G402/$F402)))</f>
        <v>0</v>
      </c>
      <c r="AD402" s="358">
        <f>IF( $F402=0,0,((($F402/$E402)*'CRONOGRAMA ACTIVIDADES'!AA$139)*($G402/$F402)))</f>
        <v>0</v>
      </c>
      <c r="AE402" s="358">
        <f>IF( $F402=0,0,((($F402/$E402)*'CRONOGRAMA ACTIVIDADES'!AB$139)*($G402/$F402)))</f>
        <v>0</v>
      </c>
      <c r="AF402" s="358">
        <f>IF( $F402=0,0,((($F402/$E402)*'CRONOGRAMA ACTIVIDADES'!AC$139)*($G402/$F402)))</f>
        <v>0</v>
      </c>
      <c r="AG402" s="350">
        <f t="shared" si="104"/>
        <v>0</v>
      </c>
      <c r="AH402" s="431">
        <f>IF( $F402=0,0,((($F402/$E402)*'CRONOGRAMA ACTIVIDADES'!AD$139)*($G402/$F402)))</f>
        <v>0</v>
      </c>
      <c r="AI402" s="358">
        <f>IF( $F402=0,0,((($F402/$E402)*'CRONOGRAMA ACTIVIDADES'!AE$139)*($G402/$F402)))</f>
        <v>0</v>
      </c>
      <c r="AJ402" s="358">
        <f>IF( $F402=0,0,((($F402/$E402)*'CRONOGRAMA ACTIVIDADES'!AF$139)*($G402/$F402)))</f>
        <v>0</v>
      </c>
      <c r="AK402" s="358">
        <f>IF( $F402=0,0,((($F402/$E402)*'CRONOGRAMA ACTIVIDADES'!AG$139)*($G402/$F402)))</f>
        <v>0</v>
      </c>
      <c r="AL402" s="358">
        <f>IF( $F402=0,0,((($F402/$E402)*'CRONOGRAMA ACTIVIDADES'!AH$139)*($G402/$F402)))</f>
        <v>0</v>
      </c>
      <c r="AM402" s="358">
        <f>IF( $F402=0,0,((($F402/$E402)*'CRONOGRAMA ACTIVIDADES'!AI$139)*($G402/$F402)))</f>
        <v>0</v>
      </c>
      <c r="AN402" s="358">
        <f>IF( $F402=0,0,((($F402/$E402)*'CRONOGRAMA ACTIVIDADES'!AJ$139)*($G402/$F402)))</f>
        <v>0</v>
      </c>
      <c r="AO402" s="358">
        <f>IF( $F402=0,0,((($F402/$E402)*'CRONOGRAMA ACTIVIDADES'!AK$139)*($G402/$F402)))</f>
        <v>0</v>
      </c>
      <c r="AP402" s="358">
        <f>IF( $F402=0,0,((($F402/$E402)*'CRONOGRAMA ACTIVIDADES'!AL$139)*($G402/$F402)))</f>
        <v>0</v>
      </c>
      <c r="AQ402" s="358">
        <f>IF( $F402=0,0,((($F402/$E402)*'CRONOGRAMA ACTIVIDADES'!AM$139)*($G402/$F402)))</f>
        <v>0</v>
      </c>
      <c r="AR402" s="358">
        <f>IF( $F402=0,0,((($F402/$E402)*'CRONOGRAMA ACTIVIDADES'!AN$139)*($G402/$F402)))</f>
        <v>0</v>
      </c>
      <c r="AS402" s="358">
        <f>IF( $F402=0,0,((($F402/$E402)*'CRONOGRAMA ACTIVIDADES'!AO$139)*($G402/$F402)))</f>
        <v>0</v>
      </c>
      <c r="AT402" s="352">
        <f t="shared" si="105"/>
        <v>0</v>
      </c>
      <c r="AU402" s="430">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375">
        <f>'FORMATO COSTEO C6'!E33</f>
        <v>0</v>
      </c>
      <c r="F403" s="358">
        <f>'FORMATO COSTEO C6'!G33</f>
        <v>0</v>
      </c>
      <c r="G403" s="434">
        <f>'FORMATO COSTEO C6'!U33</f>
        <v>0</v>
      </c>
      <c r="H403" s="431">
        <f>IF( $F403=0,0,((($F403/$E403)*'CRONOGRAMA ACTIVIDADES'!F$140)*($G403/$F403)))</f>
        <v>0</v>
      </c>
      <c r="I403" s="358">
        <f>IF( $F403=0,0,((($F403/$E403)*'CRONOGRAMA ACTIVIDADES'!G$140)*($G403/$F403)))</f>
        <v>0</v>
      </c>
      <c r="J403" s="358">
        <f>IF( $F403=0,0,((($F403/$E403)*'CRONOGRAMA ACTIVIDADES'!H$140)*($G403/$F403)))</f>
        <v>0</v>
      </c>
      <c r="K403" s="358">
        <f>IF( $F403=0,0,((($F403/$E403)*'CRONOGRAMA ACTIVIDADES'!I$140)*($G403/$F403)))</f>
        <v>0</v>
      </c>
      <c r="L403" s="358">
        <f>IF( $F403=0,0,((($F403/$E403)*'CRONOGRAMA ACTIVIDADES'!J$140)*($G403/$F403)))</f>
        <v>0</v>
      </c>
      <c r="M403" s="358">
        <f>IF( $F403=0,0,((($F403/$E403)*'CRONOGRAMA ACTIVIDADES'!K$140)*($G403/$F403)))</f>
        <v>0</v>
      </c>
      <c r="N403" s="358">
        <f>IF( $F403=0,0,((($F403/$E403)*'CRONOGRAMA ACTIVIDADES'!L$140)*($G403/$F403)))</f>
        <v>0</v>
      </c>
      <c r="O403" s="358">
        <f>IF( $F403=0,0,((($F403/$E403)*'CRONOGRAMA ACTIVIDADES'!M$140)*($G403/$F403)))</f>
        <v>0</v>
      </c>
      <c r="P403" s="358">
        <f>IF( $F403=0,0,((($F403/$E403)*'CRONOGRAMA ACTIVIDADES'!N$140)*($G403/$F403)))</f>
        <v>0</v>
      </c>
      <c r="Q403" s="358">
        <f>IF( $F403=0,0,((($F403/$E403)*'CRONOGRAMA ACTIVIDADES'!O$140)*($G403/$F403)))</f>
        <v>0</v>
      </c>
      <c r="R403" s="358">
        <f>IF( $F403=0,0,((($F403/$E403)*'CRONOGRAMA ACTIVIDADES'!P$140)*($G403/$F403)))</f>
        <v>0</v>
      </c>
      <c r="S403" s="358">
        <f>IF( $F403=0,0,((($F403/$E403)*'CRONOGRAMA ACTIVIDADES'!Q$140)*($G403/$F403)))</f>
        <v>0</v>
      </c>
      <c r="T403" s="352">
        <f t="shared" si="103"/>
        <v>0</v>
      </c>
      <c r="U403" s="432">
        <f>IF( $F403=0,0,((($F403/$E403)*'CRONOGRAMA ACTIVIDADES'!R$140)*($G403/$F403)))</f>
        <v>0</v>
      </c>
      <c r="V403" s="358">
        <f>IF( $F403=0,0,((($F403/$E403)*'CRONOGRAMA ACTIVIDADES'!S$140)*($G403/$F403)))</f>
        <v>0</v>
      </c>
      <c r="W403" s="358">
        <f>IF( $F403=0,0,((($F403/$E403)*'CRONOGRAMA ACTIVIDADES'!T$140)*($G403/$F403)))</f>
        <v>0</v>
      </c>
      <c r="X403" s="358">
        <f>IF( $F403=0,0,((($F403/$E403)*'CRONOGRAMA ACTIVIDADES'!U$140)*($G403/$F403)))</f>
        <v>0</v>
      </c>
      <c r="Y403" s="358">
        <f>IF( $F403=0,0,((($F403/$E403)*'CRONOGRAMA ACTIVIDADES'!V$140)*($G403/$F403)))</f>
        <v>0</v>
      </c>
      <c r="Z403" s="358">
        <f>IF( $F403=0,0,((($F403/$E403)*'CRONOGRAMA ACTIVIDADES'!W$140)*($G403/$F403)))</f>
        <v>0</v>
      </c>
      <c r="AA403" s="358">
        <f>IF( $F403=0,0,((($F403/$E403)*'CRONOGRAMA ACTIVIDADES'!X$140)*($G403/$F403)))</f>
        <v>0</v>
      </c>
      <c r="AB403" s="358">
        <f>IF( $F403=0,0,((($F403/$E403)*'CRONOGRAMA ACTIVIDADES'!Y$140)*($G403/$F403)))</f>
        <v>0</v>
      </c>
      <c r="AC403" s="358">
        <f>IF( $F403=0,0,((($F403/$E403)*'CRONOGRAMA ACTIVIDADES'!Z$140)*($G403/$F403)))</f>
        <v>0</v>
      </c>
      <c r="AD403" s="358">
        <f>IF( $F403=0,0,((($F403/$E403)*'CRONOGRAMA ACTIVIDADES'!AA$140)*($G403/$F403)))</f>
        <v>0</v>
      </c>
      <c r="AE403" s="358">
        <f>IF( $F403=0,0,((($F403/$E403)*'CRONOGRAMA ACTIVIDADES'!AB$140)*($G403/$F403)))</f>
        <v>0</v>
      </c>
      <c r="AF403" s="358">
        <f>IF( $F403=0,0,((($F403/$E403)*'CRONOGRAMA ACTIVIDADES'!AC$140)*($G403/$F403)))</f>
        <v>0</v>
      </c>
      <c r="AG403" s="350">
        <f t="shared" si="104"/>
        <v>0</v>
      </c>
      <c r="AH403" s="431">
        <f>IF( $F403=0,0,((($F403/$E403)*'CRONOGRAMA ACTIVIDADES'!AD$140)*($G403/$F403)))</f>
        <v>0</v>
      </c>
      <c r="AI403" s="358">
        <f>IF( $F403=0,0,((($F403/$E403)*'CRONOGRAMA ACTIVIDADES'!AE$140)*($G403/$F403)))</f>
        <v>0</v>
      </c>
      <c r="AJ403" s="358">
        <f>IF( $F403=0,0,((($F403/$E403)*'CRONOGRAMA ACTIVIDADES'!AF$140)*($G403/$F403)))</f>
        <v>0</v>
      </c>
      <c r="AK403" s="358">
        <f>IF( $F403=0,0,((($F403/$E403)*'CRONOGRAMA ACTIVIDADES'!AG$140)*($G403/$F403)))</f>
        <v>0</v>
      </c>
      <c r="AL403" s="358">
        <f>IF( $F403=0,0,((($F403/$E403)*'CRONOGRAMA ACTIVIDADES'!AH$140)*($G403/$F403)))</f>
        <v>0</v>
      </c>
      <c r="AM403" s="358">
        <f>IF( $F403=0,0,((($F403/$E403)*'CRONOGRAMA ACTIVIDADES'!AI$140)*($G403/$F403)))</f>
        <v>0</v>
      </c>
      <c r="AN403" s="358">
        <f>IF( $F403=0,0,((($F403/$E403)*'CRONOGRAMA ACTIVIDADES'!AJ$140)*($G403/$F403)))</f>
        <v>0</v>
      </c>
      <c r="AO403" s="358">
        <f>IF( $F403=0,0,((($F403/$E403)*'CRONOGRAMA ACTIVIDADES'!AK$140)*($G403/$F403)))</f>
        <v>0</v>
      </c>
      <c r="AP403" s="358">
        <f>IF( $F403=0,0,((($F403/$E403)*'CRONOGRAMA ACTIVIDADES'!AL$140)*($G403/$F403)))</f>
        <v>0</v>
      </c>
      <c r="AQ403" s="358">
        <f>IF( $F403=0,0,((($F403/$E403)*'CRONOGRAMA ACTIVIDADES'!AM$140)*($G403/$F403)))</f>
        <v>0</v>
      </c>
      <c r="AR403" s="358">
        <f>IF( $F403=0,0,((($F403/$E403)*'CRONOGRAMA ACTIVIDADES'!AN$140)*($G403/$F403)))</f>
        <v>0</v>
      </c>
      <c r="AS403" s="358">
        <f>IF( $F403=0,0,((($F403/$E403)*'CRONOGRAMA ACTIVIDADES'!AO$140)*($G403/$F403)))</f>
        <v>0</v>
      </c>
      <c r="AT403" s="352">
        <f t="shared" si="105"/>
        <v>0</v>
      </c>
      <c r="AU403" s="430">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375">
        <f>'FORMATO COSTEO C6'!E34</f>
        <v>0</v>
      </c>
      <c r="F404" s="358">
        <f>'FORMATO COSTEO C6'!G34</f>
        <v>0</v>
      </c>
      <c r="G404" s="434">
        <f>'FORMATO COSTEO C6'!U34</f>
        <v>0</v>
      </c>
      <c r="H404" s="431">
        <f>IF( $F404=0,0,((($F404/$E404)*'CRONOGRAMA ACTIVIDADES'!F$141)*($G404/$F404)))</f>
        <v>0</v>
      </c>
      <c r="I404" s="358">
        <f>IF( $F404=0,0,((($F404/$E404)*'CRONOGRAMA ACTIVIDADES'!G$141)*($G404/$F404)))</f>
        <v>0</v>
      </c>
      <c r="J404" s="358">
        <f>IF( $F404=0,0,((($F404/$E404)*'CRONOGRAMA ACTIVIDADES'!H$141)*($G404/$F404)))</f>
        <v>0</v>
      </c>
      <c r="K404" s="358">
        <f>IF( $F404=0,0,((($F404/$E404)*'CRONOGRAMA ACTIVIDADES'!I$141)*($G404/$F404)))</f>
        <v>0</v>
      </c>
      <c r="L404" s="358">
        <f>IF( $F404=0,0,((($F404/$E404)*'CRONOGRAMA ACTIVIDADES'!J$141)*($G404/$F404)))</f>
        <v>0</v>
      </c>
      <c r="M404" s="358">
        <f>IF( $F404=0,0,((($F404/$E404)*'CRONOGRAMA ACTIVIDADES'!K$141)*($G404/$F404)))</f>
        <v>0</v>
      </c>
      <c r="N404" s="358">
        <f>IF( $F404=0,0,((($F404/$E404)*'CRONOGRAMA ACTIVIDADES'!L$141)*($G404/$F404)))</f>
        <v>0</v>
      </c>
      <c r="O404" s="358">
        <f>IF( $F404=0,0,((($F404/$E404)*'CRONOGRAMA ACTIVIDADES'!M$141)*($G404/$F404)))</f>
        <v>0</v>
      </c>
      <c r="P404" s="358">
        <f>IF( $F404=0,0,((($F404/$E404)*'CRONOGRAMA ACTIVIDADES'!N$141)*($G404/$F404)))</f>
        <v>0</v>
      </c>
      <c r="Q404" s="358">
        <f>IF( $F404=0,0,((($F404/$E404)*'CRONOGRAMA ACTIVIDADES'!O$141)*($G404/$F404)))</f>
        <v>0</v>
      </c>
      <c r="R404" s="358">
        <f>IF( $F404=0,0,((($F404/$E404)*'CRONOGRAMA ACTIVIDADES'!P$141)*($G404/$F404)))</f>
        <v>0</v>
      </c>
      <c r="S404" s="358">
        <f>IF( $F404=0,0,((($F404/$E404)*'CRONOGRAMA ACTIVIDADES'!Q$141)*($G404/$F404)))</f>
        <v>0</v>
      </c>
      <c r="T404" s="352">
        <f t="shared" si="103"/>
        <v>0</v>
      </c>
      <c r="U404" s="432">
        <f>IF( $F404=0,0,((($F404/$E404)*'CRONOGRAMA ACTIVIDADES'!R$141)*($G404/$F404)))</f>
        <v>0</v>
      </c>
      <c r="V404" s="358">
        <f>IF( $F404=0,0,((($F404/$E404)*'CRONOGRAMA ACTIVIDADES'!S$141)*($G404/$F404)))</f>
        <v>0</v>
      </c>
      <c r="W404" s="358">
        <f>IF( $F404=0,0,((($F404/$E404)*'CRONOGRAMA ACTIVIDADES'!T$141)*($G404/$F404)))</f>
        <v>0</v>
      </c>
      <c r="X404" s="358">
        <f>IF( $F404=0,0,((($F404/$E404)*'CRONOGRAMA ACTIVIDADES'!U$141)*($G404/$F404)))</f>
        <v>0</v>
      </c>
      <c r="Y404" s="358">
        <f>IF( $F404=0,0,((($F404/$E404)*'CRONOGRAMA ACTIVIDADES'!V$141)*($G404/$F404)))</f>
        <v>0</v>
      </c>
      <c r="Z404" s="358">
        <f>IF( $F404=0,0,((($F404/$E404)*'CRONOGRAMA ACTIVIDADES'!W$141)*($G404/$F404)))</f>
        <v>0</v>
      </c>
      <c r="AA404" s="358">
        <f>IF( $F404=0,0,((($F404/$E404)*'CRONOGRAMA ACTIVIDADES'!X$141)*($G404/$F404)))</f>
        <v>0</v>
      </c>
      <c r="AB404" s="358">
        <f>IF( $F404=0,0,((($F404/$E404)*'CRONOGRAMA ACTIVIDADES'!Y$141)*($G404/$F404)))</f>
        <v>0</v>
      </c>
      <c r="AC404" s="358">
        <f>IF( $F404=0,0,((($F404/$E404)*'CRONOGRAMA ACTIVIDADES'!Z$141)*($G404/$F404)))</f>
        <v>0</v>
      </c>
      <c r="AD404" s="358">
        <f>IF( $F404=0,0,((($F404/$E404)*'CRONOGRAMA ACTIVIDADES'!AA$141)*($G404/$F404)))</f>
        <v>0</v>
      </c>
      <c r="AE404" s="358">
        <f>IF( $F404=0,0,((($F404/$E404)*'CRONOGRAMA ACTIVIDADES'!AB$141)*($G404/$F404)))</f>
        <v>0</v>
      </c>
      <c r="AF404" s="358">
        <f>IF( $F404=0,0,((($F404/$E404)*'CRONOGRAMA ACTIVIDADES'!AC$141)*($G404/$F404)))</f>
        <v>0</v>
      </c>
      <c r="AG404" s="350">
        <f t="shared" si="104"/>
        <v>0</v>
      </c>
      <c r="AH404" s="431">
        <f>IF( $F404=0,0,((($F404/$E404)*'CRONOGRAMA ACTIVIDADES'!AD$141)*($G404/$F404)))</f>
        <v>0</v>
      </c>
      <c r="AI404" s="358">
        <f>IF( $F404=0,0,((($F404/$E404)*'CRONOGRAMA ACTIVIDADES'!AE$141)*($G404/$F404)))</f>
        <v>0</v>
      </c>
      <c r="AJ404" s="358">
        <f>IF( $F404=0,0,((($F404/$E404)*'CRONOGRAMA ACTIVIDADES'!AF$141)*($G404/$F404)))</f>
        <v>0</v>
      </c>
      <c r="AK404" s="358">
        <f>IF( $F404=0,0,((($F404/$E404)*'CRONOGRAMA ACTIVIDADES'!AG$141)*($G404/$F404)))</f>
        <v>0</v>
      </c>
      <c r="AL404" s="358">
        <f>IF( $F404=0,0,((($F404/$E404)*'CRONOGRAMA ACTIVIDADES'!AH$141)*($G404/$F404)))</f>
        <v>0</v>
      </c>
      <c r="AM404" s="358">
        <f>IF( $F404=0,0,((($F404/$E404)*'CRONOGRAMA ACTIVIDADES'!AI$141)*($G404/$F404)))</f>
        <v>0</v>
      </c>
      <c r="AN404" s="358">
        <f>IF( $F404=0,0,((($F404/$E404)*'CRONOGRAMA ACTIVIDADES'!AJ$141)*($G404/$F404)))</f>
        <v>0</v>
      </c>
      <c r="AO404" s="358">
        <f>IF( $F404=0,0,((($F404/$E404)*'CRONOGRAMA ACTIVIDADES'!AK$141)*($G404/$F404)))</f>
        <v>0</v>
      </c>
      <c r="AP404" s="358">
        <f>IF( $F404=0,0,((($F404/$E404)*'CRONOGRAMA ACTIVIDADES'!AL$141)*($G404/$F404)))</f>
        <v>0</v>
      </c>
      <c r="AQ404" s="358">
        <f>IF( $F404=0,0,((($F404/$E404)*'CRONOGRAMA ACTIVIDADES'!AM$141)*($G404/$F404)))</f>
        <v>0</v>
      </c>
      <c r="AR404" s="358">
        <f>IF( $F404=0,0,((($F404/$E404)*'CRONOGRAMA ACTIVIDADES'!AN$141)*($G404/$F404)))</f>
        <v>0</v>
      </c>
      <c r="AS404" s="358">
        <f>IF( $F404=0,0,((($F404/$E404)*'CRONOGRAMA ACTIVIDADES'!AO$141)*($G404/$F404)))</f>
        <v>0</v>
      </c>
      <c r="AT404" s="352">
        <f t="shared" si="105"/>
        <v>0</v>
      </c>
      <c r="AU404" s="430">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375">
        <f>'FORMATO COSTEO C6'!E35</f>
        <v>0</v>
      </c>
      <c r="F405" s="358">
        <f>'FORMATO COSTEO C6'!G35</f>
        <v>0</v>
      </c>
      <c r="G405" s="434">
        <f>'FORMATO COSTEO C6'!U35</f>
        <v>0</v>
      </c>
      <c r="H405" s="431">
        <f>IF( $F405=0,0,((($F405/$E405)*'CRONOGRAMA ACTIVIDADES'!F$142)*($G405/$F405)))</f>
        <v>0</v>
      </c>
      <c r="I405" s="358">
        <f>IF( $F405=0,0,((($F405/$E405)*'CRONOGRAMA ACTIVIDADES'!G$142)*($G405/$F405)))</f>
        <v>0</v>
      </c>
      <c r="J405" s="358">
        <f>IF( $F405=0,0,((($F405/$E405)*'CRONOGRAMA ACTIVIDADES'!H$142)*($G405/$F405)))</f>
        <v>0</v>
      </c>
      <c r="K405" s="358">
        <f>IF( $F405=0,0,((($F405/$E405)*'CRONOGRAMA ACTIVIDADES'!I$142)*($G405/$F405)))</f>
        <v>0</v>
      </c>
      <c r="L405" s="358">
        <f>IF( $F405=0,0,((($F405/$E405)*'CRONOGRAMA ACTIVIDADES'!J$142)*($G405/$F405)))</f>
        <v>0</v>
      </c>
      <c r="M405" s="358">
        <f>IF( $F405=0,0,((($F405/$E405)*'CRONOGRAMA ACTIVIDADES'!K$142)*($G405/$F405)))</f>
        <v>0</v>
      </c>
      <c r="N405" s="358">
        <f>IF( $F405=0,0,((($F405/$E405)*'CRONOGRAMA ACTIVIDADES'!L$142)*($G405/$F405)))</f>
        <v>0</v>
      </c>
      <c r="O405" s="358">
        <f>IF( $F405=0,0,((($F405/$E405)*'CRONOGRAMA ACTIVIDADES'!M$142)*($G405/$F405)))</f>
        <v>0</v>
      </c>
      <c r="P405" s="358">
        <f>IF( $F405=0,0,((($F405/$E405)*'CRONOGRAMA ACTIVIDADES'!N$142)*($G405/$F405)))</f>
        <v>0</v>
      </c>
      <c r="Q405" s="358">
        <f>IF( $F405=0,0,((($F405/$E405)*'CRONOGRAMA ACTIVIDADES'!O$142)*($G405/$F405)))</f>
        <v>0</v>
      </c>
      <c r="R405" s="358">
        <f>IF( $F405=0,0,((($F405/$E405)*'CRONOGRAMA ACTIVIDADES'!P$142)*($G405/$F405)))</f>
        <v>0</v>
      </c>
      <c r="S405" s="358">
        <f>IF( $F405=0,0,((($F405/$E405)*'CRONOGRAMA ACTIVIDADES'!Q$142)*($G405/$F405)))</f>
        <v>0</v>
      </c>
      <c r="T405" s="352">
        <f t="shared" si="103"/>
        <v>0</v>
      </c>
      <c r="U405" s="432">
        <f>IF( $F405=0,0,((($F405/$E405)*'CRONOGRAMA ACTIVIDADES'!R$142)*($G405/$F405)))</f>
        <v>0</v>
      </c>
      <c r="V405" s="358">
        <f>IF( $F405=0,0,((($F405/$E405)*'CRONOGRAMA ACTIVIDADES'!S$142)*($G405/$F405)))</f>
        <v>0</v>
      </c>
      <c r="W405" s="358">
        <f>IF( $F405=0,0,((($F405/$E405)*'CRONOGRAMA ACTIVIDADES'!T$142)*($G405/$F405)))</f>
        <v>0</v>
      </c>
      <c r="X405" s="358">
        <f>IF( $F405=0,0,((($F405/$E405)*'CRONOGRAMA ACTIVIDADES'!U$142)*($G405/$F405)))</f>
        <v>0</v>
      </c>
      <c r="Y405" s="358">
        <f>IF( $F405=0,0,((($F405/$E405)*'CRONOGRAMA ACTIVIDADES'!V$142)*($G405/$F405)))</f>
        <v>0</v>
      </c>
      <c r="Z405" s="358">
        <f>IF( $F405=0,0,((($F405/$E405)*'CRONOGRAMA ACTIVIDADES'!W$142)*($G405/$F405)))</f>
        <v>0</v>
      </c>
      <c r="AA405" s="358">
        <f>IF( $F405=0,0,((($F405/$E405)*'CRONOGRAMA ACTIVIDADES'!X$142)*($G405/$F405)))</f>
        <v>0</v>
      </c>
      <c r="AB405" s="358">
        <f>IF( $F405=0,0,((($F405/$E405)*'CRONOGRAMA ACTIVIDADES'!Y$142)*($G405/$F405)))</f>
        <v>0</v>
      </c>
      <c r="AC405" s="358">
        <f>IF( $F405=0,0,((($F405/$E405)*'CRONOGRAMA ACTIVIDADES'!Z$142)*($G405/$F405)))</f>
        <v>0</v>
      </c>
      <c r="AD405" s="358">
        <f>IF( $F405=0,0,((($F405/$E405)*'CRONOGRAMA ACTIVIDADES'!AA$142)*($G405/$F405)))</f>
        <v>0</v>
      </c>
      <c r="AE405" s="358">
        <f>IF( $F405=0,0,((($F405/$E405)*'CRONOGRAMA ACTIVIDADES'!AB$142)*($G405/$F405)))</f>
        <v>0</v>
      </c>
      <c r="AF405" s="358">
        <f>IF( $F405=0,0,((($F405/$E405)*'CRONOGRAMA ACTIVIDADES'!AC$142)*($G405/$F405)))</f>
        <v>0</v>
      </c>
      <c r="AG405" s="350">
        <f t="shared" si="104"/>
        <v>0</v>
      </c>
      <c r="AH405" s="431">
        <f>IF( $F405=0,0,((($F405/$E405)*'CRONOGRAMA ACTIVIDADES'!AD$142)*($G405/$F405)))</f>
        <v>0</v>
      </c>
      <c r="AI405" s="358">
        <f>IF( $F405=0,0,((($F405/$E405)*'CRONOGRAMA ACTIVIDADES'!AE$142)*($G405/$F405)))</f>
        <v>0</v>
      </c>
      <c r="AJ405" s="358">
        <f>IF( $F405=0,0,((($F405/$E405)*'CRONOGRAMA ACTIVIDADES'!AF$142)*($G405/$F405)))</f>
        <v>0</v>
      </c>
      <c r="AK405" s="358">
        <f>IF( $F405=0,0,((($F405/$E405)*'CRONOGRAMA ACTIVIDADES'!AG$142)*($G405/$F405)))</f>
        <v>0</v>
      </c>
      <c r="AL405" s="358">
        <f>IF( $F405=0,0,((($F405/$E405)*'CRONOGRAMA ACTIVIDADES'!AH$142)*($G405/$F405)))</f>
        <v>0</v>
      </c>
      <c r="AM405" s="358">
        <f>IF( $F405=0,0,((($F405/$E405)*'CRONOGRAMA ACTIVIDADES'!AI$142)*($G405/$F405)))</f>
        <v>0</v>
      </c>
      <c r="AN405" s="358">
        <f>IF( $F405=0,0,((($F405/$E405)*'CRONOGRAMA ACTIVIDADES'!AJ$142)*($G405/$F405)))</f>
        <v>0</v>
      </c>
      <c r="AO405" s="358">
        <f>IF( $F405=0,0,((($F405/$E405)*'CRONOGRAMA ACTIVIDADES'!AK$142)*($G405/$F405)))</f>
        <v>0</v>
      </c>
      <c r="AP405" s="358">
        <f>IF( $F405=0,0,((($F405/$E405)*'CRONOGRAMA ACTIVIDADES'!AL$142)*($G405/$F405)))</f>
        <v>0</v>
      </c>
      <c r="AQ405" s="358">
        <f>IF( $F405=0,0,((($F405/$E405)*'CRONOGRAMA ACTIVIDADES'!AM$142)*($G405/$F405)))</f>
        <v>0</v>
      </c>
      <c r="AR405" s="358">
        <f>IF( $F405=0,0,((($F405/$E405)*'CRONOGRAMA ACTIVIDADES'!AN$142)*($G405/$F405)))</f>
        <v>0</v>
      </c>
      <c r="AS405" s="358">
        <f>IF( $F405=0,0,((($F405/$E405)*'CRONOGRAMA ACTIVIDADES'!AO$142)*($G405/$F405)))</f>
        <v>0</v>
      </c>
      <c r="AT405" s="352">
        <f t="shared" si="105"/>
        <v>0</v>
      </c>
      <c r="AU405" s="430">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375">
        <f>'FORMATO COSTEO C6'!E36</f>
        <v>0</v>
      </c>
      <c r="F406" s="358">
        <f>'FORMATO COSTEO C6'!G36</f>
        <v>0</v>
      </c>
      <c r="G406" s="434">
        <f>'FORMATO COSTEO C6'!U36</f>
        <v>0</v>
      </c>
      <c r="H406" s="431">
        <f>IF( $F406=0,0,((($F406/$E406)*'CRONOGRAMA ACTIVIDADES'!F$143)*($G406/$F406)))</f>
        <v>0</v>
      </c>
      <c r="I406" s="358">
        <f>IF( $F406=0,0,((($F406/$E406)*'CRONOGRAMA ACTIVIDADES'!G$143)*($G406/$F406)))</f>
        <v>0</v>
      </c>
      <c r="J406" s="358">
        <f>IF( $F406=0,0,((($F406/$E406)*'CRONOGRAMA ACTIVIDADES'!H$143)*($G406/$F406)))</f>
        <v>0</v>
      </c>
      <c r="K406" s="358">
        <f>IF( $F406=0,0,((($F406/$E406)*'CRONOGRAMA ACTIVIDADES'!I$143)*($G406/$F406)))</f>
        <v>0</v>
      </c>
      <c r="L406" s="358">
        <f>IF( $F406=0,0,((($F406/$E406)*'CRONOGRAMA ACTIVIDADES'!J$143)*($G406/$F406)))</f>
        <v>0</v>
      </c>
      <c r="M406" s="358">
        <f>IF( $F406=0,0,((($F406/$E406)*'CRONOGRAMA ACTIVIDADES'!K$143)*($G406/$F406)))</f>
        <v>0</v>
      </c>
      <c r="N406" s="358">
        <f>IF( $F406=0,0,((($F406/$E406)*'CRONOGRAMA ACTIVIDADES'!L$143)*($G406/$F406)))</f>
        <v>0</v>
      </c>
      <c r="O406" s="358">
        <f>IF( $F406=0,0,((($F406/$E406)*'CRONOGRAMA ACTIVIDADES'!M$143)*($G406/$F406)))</f>
        <v>0</v>
      </c>
      <c r="P406" s="358">
        <f>IF( $F406=0,0,((($F406/$E406)*'CRONOGRAMA ACTIVIDADES'!N$143)*($G406/$F406)))</f>
        <v>0</v>
      </c>
      <c r="Q406" s="358">
        <f>IF( $F406=0,0,((($F406/$E406)*'CRONOGRAMA ACTIVIDADES'!O$143)*($G406/$F406)))</f>
        <v>0</v>
      </c>
      <c r="R406" s="358">
        <f>IF( $F406=0,0,((($F406/$E406)*'CRONOGRAMA ACTIVIDADES'!P$143)*($G406/$F406)))</f>
        <v>0</v>
      </c>
      <c r="S406" s="358">
        <f>IF( $F406=0,0,((($F406/$E406)*'CRONOGRAMA ACTIVIDADES'!Q$143)*($G406/$F406)))</f>
        <v>0</v>
      </c>
      <c r="T406" s="352">
        <f t="shared" si="103"/>
        <v>0</v>
      </c>
      <c r="U406" s="432">
        <f>IF( $F406=0,0,((($F406/$E406)*'CRONOGRAMA ACTIVIDADES'!R$143)*($G406/$F406)))</f>
        <v>0</v>
      </c>
      <c r="V406" s="358">
        <f>IF( $F406=0,0,((($F406/$E406)*'CRONOGRAMA ACTIVIDADES'!S$143)*($G406/$F406)))</f>
        <v>0</v>
      </c>
      <c r="W406" s="358">
        <f>IF( $F406=0,0,((($F406/$E406)*'CRONOGRAMA ACTIVIDADES'!T$143)*($G406/$F406)))</f>
        <v>0</v>
      </c>
      <c r="X406" s="358">
        <f>IF( $F406=0,0,((($F406/$E406)*'CRONOGRAMA ACTIVIDADES'!U$143)*($G406/$F406)))</f>
        <v>0</v>
      </c>
      <c r="Y406" s="358">
        <f>IF( $F406=0,0,((($F406/$E406)*'CRONOGRAMA ACTIVIDADES'!V$143)*($G406/$F406)))</f>
        <v>0</v>
      </c>
      <c r="Z406" s="358">
        <f>IF( $F406=0,0,((($F406/$E406)*'CRONOGRAMA ACTIVIDADES'!W$143)*($G406/$F406)))</f>
        <v>0</v>
      </c>
      <c r="AA406" s="358">
        <f>IF( $F406=0,0,((($F406/$E406)*'CRONOGRAMA ACTIVIDADES'!X$143)*($G406/$F406)))</f>
        <v>0</v>
      </c>
      <c r="AB406" s="358">
        <f>IF( $F406=0,0,((($F406/$E406)*'CRONOGRAMA ACTIVIDADES'!Y$143)*($G406/$F406)))</f>
        <v>0</v>
      </c>
      <c r="AC406" s="358">
        <f>IF( $F406=0,0,((($F406/$E406)*'CRONOGRAMA ACTIVIDADES'!Z$143)*($G406/$F406)))</f>
        <v>0</v>
      </c>
      <c r="AD406" s="358">
        <f>IF( $F406=0,0,((($F406/$E406)*'CRONOGRAMA ACTIVIDADES'!AA$143)*($G406/$F406)))</f>
        <v>0</v>
      </c>
      <c r="AE406" s="358">
        <f>IF( $F406=0,0,((($F406/$E406)*'CRONOGRAMA ACTIVIDADES'!AB$143)*($G406/$F406)))</f>
        <v>0</v>
      </c>
      <c r="AF406" s="358">
        <f>IF( $F406=0,0,((($F406/$E406)*'CRONOGRAMA ACTIVIDADES'!AC$143)*($G406/$F406)))</f>
        <v>0</v>
      </c>
      <c r="AG406" s="350">
        <f t="shared" si="104"/>
        <v>0</v>
      </c>
      <c r="AH406" s="431">
        <f>IF( $F406=0,0,((($F406/$E406)*'CRONOGRAMA ACTIVIDADES'!AD$143)*($G406/$F406)))</f>
        <v>0</v>
      </c>
      <c r="AI406" s="358">
        <f>IF( $F406=0,0,((($F406/$E406)*'CRONOGRAMA ACTIVIDADES'!AE$143)*($G406/$F406)))</f>
        <v>0</v>
      </c>
      <c r="AJ406" s="358">
        <f>IF( $F406=0,0,((($F406/$E406)*'CRONOGRAMA ACTIVIDADES'!AF$143)*($G406/$F406)))</f>
        <v>0</v>
      </c>
      <c r="AK406" s="358">
        <f>IF( $F406=0,0,((($F406/$E406)*'CRONOGRAMA ACTIVIDADES'!AG$143)*($G406/$F406)))</f>
        <v>0</v>
      </c>
      <c r="AL406" s="358">
        <f>IF( $F406=0,0,((($F406/$E406)*'CRONOGRAMA ACTIVIDADES'!AH$143)*($G406/$F406)))</f>
        <v>0</v>
      </c>
      <c r="AM406" s="358">
        <f>IF( $F406=0,0,((($F406/$E406)*'CRONOGRAMA ACTIVIDADES'!AI$143)*($G406/$F406)))</f>
        <v>0</v>
      </c>
      <c r="AN406" s="358">
        <f>IF( $F406=0,0,((($F406/$E406)*'CRONOGRAMA ACTIVIDADES'!AJ$143)*($G406/$F406)))</f>
        <v>0</v>
      </c>
      <c r="AO406" s="358">
        <f>IF( $F406=0,0,((($F406/$E406)*'CRONOGRAMA ACTIVIDADES'!AK$143)*($G406/$F406)))</f>
        <v>0</v>
      </c>
      <c r="AP406" s="358">
        <f>IF( $F406=0,0,((($F406/$E406)*'CRONOGRAMA ACTIVIDADES'!AL$143)*($G406/$F406)))</f>
        <v>0</v>
      </c>
      <c r="AQ406" s="358">
        <f>IF( $F406=0,0,((($F406/$E406)*'CRONOGRAMA ACTIVIDADES'!AM$143)*($G406/$F406)))</f>
        <v>0</v>
      </c>
      <c r="AR406" s="358">
        <f>IF( $F406=0,0,((($F406/$E406)*'CRONOGRAMA ACTIVIDADES'!AN$143)*($G406/$F406)))</f>
        <v>0</v>
      </c>
      <c r="AS406" s="358">
        <f>IF( $F406=0,0,((($F406/$E406)*'CRONOGRAMA ACTIVIDADES'!AO$143)*($G406/$F406)))</f>
        <v>0</v>
      </c>
      <c r="AT406" s="352">
        <f t="shared" si="105"/>
        <v>0</v>
      </c>
      <c r="AU406" s="430">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375">
        <f>'FORMATO COSTEO C6'!E37</f>
        <v>0</v>
      </c>
      <c r="F407" s="358">
        <f>'FORMATO COSTEO C6'!G37</f>
        <v>0</v>
      </c>
      <c r="G407" s="434">
        <f>'FORMATO COSTEO C6'!U37</f>
        <v>0</v>
      </c>
      <c r="H407" s="431">
        <f>IF( $F407=0,0,((($F407/$E407)*'CRONOGRAMA ACTIVIDADES'!F$144)*($G407/$F407)))</f>
        <v>0</v>
      </c>
      <c r="I407" s="358">
        <f>IF( $F407=0,0,((($F407/$E407)*'CRONOGRAMA ACTIVIDADES'!G$144)*($G407/$F407)))</f>
        <v>0</v>
      </c>
      <c r="J407" s="358">
        <f>IF( $F407=0,0,((($F407/$E407)*'CRONOGRAMA ACTIVIDADES'!H$144)*($G407/$F407)))</f>
        <v>0</v>
      </c>
      <c r="K407" s="358">
        <f>IF( $F407=0,0,((($F407/$E407)*'CRONOGRAMA ACTIVIDADES'!I$144)*($G407/$F407)))</f>
        <v>0</v>
      </c>
      <c r="L407" s="358">
        <f>IF( $F407=0,0,((($F407/$E407)*'CRONOGRAMA ACTIVIDADES'!J$144)*($G407/$F407)))</f>
        <v>0</v>
      </c>
      <c r="M407" s="358">
        <f>IF( $F407=0,0,((($F407/$E407)*'CRONOGRAMA ACTIVIDADES'!K$144)*($G407/$F407)))</f>
        <v>0</v>
      </c>
      <c r="N407" s="358">
        <f>IF( $F407=0,0,((($F407/$E407)*'CRONOGRAMA ACTIVIDADES'!L$144)*($G407/$F407)))</f>
        <v>0</v>
      </c>
      <c r="O407" s="358">
        <f>IF( $F407=0,0,((($F407/$E407)*'CRONOGRAMA ACTIVIDADES'!M$144)*($G407/$F407)))</f>
        <v>0</v>
      </c>
      <c r="P407" s="358">
        <f>IF( $F407=0,0,((($F407/$E407)*'CRONOGRAMA ACTIVIDADES'!N$144)*($G407/$F407)))</f>
        <v>0</v>
      </c>
      <c r="Q407" s="358">
        <f>IF( $F407=0,0,((($F407/$E407)*'CRONOGRAMA ACTIVIDADES'!O$144)*($G407/$F407)))</f>
        <v>0</v>
      </c>
      <c r="R407" s="358">
        <f>IF( $F407=0,0,((($F407/$E407)*'CRONOGRAMA ACTIVIDADES'!P$144)*($G407/$F407)))</f>
        <v>0</v>
      </c>
      <c r="S407" s="358">
        <f>IF( $F407=0,0,((($F407/$E407)*'CRONOGRAMA ACTIVIDADES'!Q$144)*($G407/$F407)))</f>
        <v>0</v>
      </c>
      <c r="T407" s="352">
        <f t="shared" si="103"/>
        <v>0</v>
      </c>
      <c r="U407" s="432">
        <f>IF( $F407=0,0,((($F407/$E407)*'CRONOGRAMA ACTIVIDADES'!R$144)*($G407/$F407)))</f>
        <v>0</v>
      </c>
      <c r="V407" s="358">
        <f>IF( $F407=0,0,((($F407/$E407)*'CRONOGRAMA ACTIVIDADES'!S$144)*($G407/$F407)))</f>
        <v>0</v>
      </c>
      <c r="W407" s="358">
        <f>IF( $F407=0,0,((($F407/$E407)*'CRONOGRAMA ACTIVIDADES'!T$144)*($G407/$F407)))</f>
        <v>0</v>
      </c>
      <c r="X407" s="358">
        <f>IF( $F407=0,0,((($F407/$E407)*'CRONOGRAMA ACTIVIDADES'!U$144)*($G407/$F407)))</f>
        <v>0</v>
      </c>
      <c r="Y407" s="358">
        <f>IF( $F407=0,0,((($F407/$E407)*'CRONOGRAMA ACTIVIDADES'!V$144)*($G407/$F407)))</f>
        <v>0</v>
      </c>
      <c r="Z407" s="358">
        <f>IF( $F407=0,0,((($F407/$E407)*'CRONOGRAMA ACTIVIDADES'!W$144)*($G407/$F407)))</f>
        <v>0</v>
      </c>
      <c r="AA407" s="358">
        <f>IF( $F407=0,0,((($F407/$E407)*'CRONOGRAMA ACTIVIDADES'!X$144)*($G407/$F407)))</f>
        <v>0</v>
      </c>
      <c r="AB407" s="358">
        <f>IF( $F407=0,0,((($F407/$E407)*'CRONOGRAMA ACTIVIDADES'!Y$144)*($G407/$F407)))</f>
        <v>0</v>
      </c>
      <c r="AC407" s="358">
        <f>IF( $F407=0,0,((($F407/$E407)*'CRONOGRAMA ACTIVIDADES'!Z$144)*($G407/$F407)))</f>
        <v>0</v>
      </c>
      <c r="AD407" s="358">
        <f>IF( $F407=0,0,((($F407/$E407)*'CRONOGRAMA ACTIVIDADES'!AA$144)*($G407/$F407)))</f>
        <v>0</v>
      </c>
      <c r="AE407" s="358">
        <f>IF( $F407=0,0,((($F407/$E407)*'CRONOGRAMA ACTIVIDADES'!AB$144)*($G407/$F407)))</f>
        <v>0</v>
      </c>
      <c r="AF407" s="358">
        <f>IF( $F407=0,0,((($F407/$E407)*'CRONOGRAMA ACTIVIDADES'!AC$144)*($G407/$F407)))</f>
        <v>0</v>
      </c>
      <c r="AG407" s="350">
        <f t="shared" si="104"/>
        <v>0</v>
      </c>
      <c r="AH407" s="431">
        <f>IF( $F407=0,0,((($F407/$E407)*'CRONOGRAMA ACTIVIDADES'!AD$144)*($G407/$F407)))</f>
        <v>0</v>
      </c>
      <c r="AI407" s="358">
        <f>IF( $F407=0,0,((($F407/$E407)*'CRONOGRAMA ACTIVIDADES'!AE$144)*($G407/$F407)))</f>
        <v>0</v>
      </c>
      <c r="AJ407" s="358">
        <f>IF( $F407=0,0,((($F407/$E407)*'CRONOGRAMA ACTIVIDADES'!AF$144)*($G407/$F407)))</f>
        <v>0</v>
      </c>
      <c r="AK407" s="358">
        <f>IF( $F407=0,0,((($F407/$E407)*'CRONOGRAMA ACTIVIDADES'!AG$144)*($G407/$F407)))</f>
        <v>0</v>
      </c>
      <c r="AL407" s="358">
        <f>IF( $F407=0,0,((($F407/$E407)*'CRONOGRAMA ACTIVIDADES'!AH$144)*($G407/$F407)))</f>
        <v>0</v>
      </c>
      <c r="AM407" s="358">
        <f>IF( $F407=0,0,((($F407/$E407)*'CRONOGRAMA ACTIVIDADES'!AI$144)*($G407/$F407)))</f>
        <v>0</v>
      </c>
      <c r="AN407" s="358">
        <f>IF( $F407=0,0,((($F407/$E407)*'CRONOGRAMA ACTIVIDADES'!AJ$144)*($G407/$F407)))</f>
        <v>0</v>
      </c>
      <c r="AO407" s="358">
        <f>IF( $F407=0,0,((($F407/$E407)*'CRONOGRAMA ACTIVIDADES'!AK$144)*($G407/$F407)))</f>
        <v>0</v>
      </c>
      <c r="AP407" s="358">
        <f>IF( $F407=0,0,((($F407/$E407)*'CRONOGRAMA ACTIVIDADES'!AL$144)*($G407/$F407)))</f>
        <v>0</v>
      </c>
      <c r="AQ407" s="358">
        <f>IF( $F407=0,0,((($F407/$E407)*'CRONOGRAMA ACTIVIDADES'!AM$144)*($G407/$F407)))</f>
        <v>0</v>
      </c>
      <c r="AR407" s="358">
        <f>IF( $F407=0,0,((($F407/$E407)*'CRONOGRAMA ACTIVIDADES'!AN$144)*($G407/$F407)))</f>
        <v>0</v>
      </c>
      <c r="AS407" s="358">
        <f>IF( $F407=0,0,((($F407/$E407)*'CRONOGRAMA ACTIVIDADES'!AO$144)*($G407/$F407)))</f>
        <v>0</v>
      </c>
      <c r="AT407" s="352">
        <f t="shared" si="105"/>
        <v>0</v>
      </c>
      <c r="AU407" s="430">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375">
        <f>'FORMATO COSTEO C6'!E38</f>
        <v>0</v>
      </c>
      <c r="F408" s="358">
        <f>'FORMATO COSTEO C6'!G38</f>
        <v>0</v>
      </c>
      <c r="G408" s="434">
        <f>'FORMATO COSTEO C6'!U38</f>
        <v>0</v>
      </c>
      <c r="H408" s="431">
        <f>IF( $F408=0,0,((($F408/$E408)*'CRONOGRAMA ACTIVIDADES'!F$145)*($G408/$F408)))</f>
        <v>0</v>
      </c>
      <c r="I408" s="358">
        <f>IF( $F408=0,0,((($F408/$E408)*'CRONOGRAMA ACTIVIDADES'!G$145)*($G408/$F408)))</f>
        <v>0</v>
      </c>
      <c r="J408" s="358">
        <f>IF( $F408=0,0,((($F408/$E408)*'CRONOGRAMA ACTIVIDADES'!H$145)*($G408/$F408)))</f>
        <v>0</v>
      </c>
      <c r="K408" s="358">
        <f>IF( $F408=0,0,((($F408/$E408)*'CRONOGRAMA ACTIVIDADES'!I$145)*($G408/$F408)))</f>
        <v>0</v>
      </c>
      <c r="L408" s="358">
        <f>IF( $F408=0,0,((($F408/$E408)*'CRONOGRAMA ACTIVIDADES'!J$145)*($G408/$F408)))</f>
        <v>0</v>
      </c>
      <c r="M408" s="358">
        <f>IF( $F408=0,0,((($F408/$E408)*'CRONOGRAMA ACTIVIDADES'!K$145)*($G408/$F408)))</f>
        <v>0</v>
      </c>
      <c r="N408" s="358">
        <f>IF( $F408=0,0,((($F408/$E408)*'CRONOGRAMA ACTIVIDADES'!L$145)*($G408/$F408)))</f>
        <v>0</v>
      </c>
      <c r="O408" s="358">
        <f>IF( $F408=0,0,((($F408/$E408)*'CRONOGRAMA ACTIVIDADES'!M$145)*($G408/$F408)))</f>
        <v>0</v>
      </c>
      <c r="P408" s="358">
        <f>IF( $F408=0,0,((($F408/$E408)*'CRONOGRAMA ACTIVIDADES'!N$145)*($G408/$F408)))</f>
        <v>0</v>
      </c>
      <c r="Q408" s="358">
        <f>IF( $F408=0,0,((($F408/$E408)*'CRONOGRAMA ACTIVIDADES'!O$145)*($G408/$F408)))</f>
        <v>0</v>
      </c>
      <c r="R408" s="358">
        <f>IF( $F408=0,0,((($F408/$E408)*'CRONOGRAMA ACTIVIDADES'!P$145)*($G408/$F408)))</f>
        <v>0</v>
      </c>
      <c r="S408" s="358">
        <f>IF( $F408=0,0,((($F408/$E408)*'CRONOGRAMA ACTIVIDADES'!Q$145)*($G408/$F408)))</f>
        <v>0</v>
      </c>
      <c r="T408" s="352">
        <f t="shared" si="103"/>
        <v>0</v>
      </c>
      <c r="U408" s="432">
        <f>IF( $F408=0,0,((($F408/$E408)*'CRONOGRAMA ACTIVIDADES'!R$145)*($G408/$F408)))</f>
        <v>0</v>
      </c>
      <c r="V408" s="358">
        <f>IF( $F408=0,0,((($F408/$E408)*'CRONOGRAMA ACTIVIDADES'!S$145)*($G408/$F408)))</f>
        <v>0</v>
      </c>
      <c r="W408" s="358">
        <f>IF( $F408=0,0,((($F408/$E408)*'CRONOGRAMA ACTIVIDADES'!T$145)*($G408/$F408)))</f>
        <v>0</v>
      </c>
      <c r="X408" s="358">
        <f>IF( $F408=0,0,((($F408/$E408)*'CRONOGRAMA ACTIVIDADES'!U$145)*($G408/$F408)))</f>
        <v>0</v>
      </c>
      <c r="Y408" s="358">
        <f>IF( $F408=0,0,((($F408/$E408)*'CRONOGRAMA ACTIVIDADES'!V$145)*($G408/$F408)))</f>
        <v>0</v>
      </c>
      <c r="Z408" s="358">
        <f>IF( $F408=0,0,((($F408/$E408)*'CRONOGRAMA ACTIVIDADES'!W$145)*($G408/$F408)))</f>
        <v>0</v>
      </c>
      <c r="AA408" s="358">
        <f>IF( $F408=0,0,((($F408/$E408)*'CRONOGRAMA ACTIVIDADES'!X$145)*($G408/$F408)))</f>
        <v>0</v>
      </c>
      <c r="AB408" s="358">
        <f>IF( $F408=0,0,((($F408/$E408)*'CRONOGRAMA ACTIVIDADES'!Y$145)*($G408/$F408)))</f>
        <v>0</v>
      </c>
      <c r="AC408" s="358">
        <f>IF( $F408=0,0,((($F408/$E408)*'CRONOGRAMA ACTIVIDADES'!Z$145)*($G408/$F408)))</f>
        <v>0</v>
      </c>
      <c r="AD408" s="358">
        <f>IF( $F408=0,0,((($F408/$E408)*'CRONOGRAMA ACTIVIDADES'!AA$145)*($G408/$F408)))</f>
        <v>0</v>
      </c>
      <c r="AE408" s="358">
        <f>IF( $F408=0,0,((($F408/$E408)*'CRONOGRAMA ACTIVIDADES'!AB$145)*($G408/$F408)))</f>
        <v>0</v>
      </c>
      <c r="AF408" s="358">
        <f>IF( $F408=0,0,((($F408/$E408)*'CRONOGRAMA ACTIVIDADES'!AC$145)*($G408/$F408)))</f>
        <v>0</v>
      </c>
      <c r="AG408" s="350">
        <f t="shared" si="104"/>
        <v>0</v>
      </c>
      <c r="AH408" s="431">
        <f>IF( $F408=0,0,((($F408/$E408)*'CRONOGRAMA ACTIVIDADES'!AD$145)*($G408/$F408)))</f>
        <v>0</v>
      </c>
      <c r="AI408" s="358">
        <f>IF( $F408=0,0,((($F408/$E408)*'CRONOGRAMA ACTIVIDADES'!AE$145)*($G408/$F408)))</f>
        <v>0</v>
      </c>
      <c r="AJ408" s="358">
        <f>IF( $F408=0,0,((($F408/$E408)*'CRONOGRAMA ACTIVIDADES'!AF$145)*($G408/$F408)))</f>
        <v>0</v>
      </c>
      <c r="AK408" s="358">
        <f>IF( $F408=0,0,((($F408/$E408)*'CRONOGRAMA ACTIVIDADES'!AG$145)*($G408/$F408)))</f>
        <v>0</v>
      </c>
      <c r="AL408" s="358">
        <f>IF( $F408=0,0,((($F408/$E408)*'CRONOGRAMA ACTIVIDADES'!AH$145)*($G408/$F408)))</f>
        <v>0</v>
      </c>
      <c r="AM408" s="358">
        <f>IF( $F408=0,0,((($F408/$E408)*'CRONOGRAMA ACTIVIDADES'!AI$145)*($G408/$F408)))</f>
        <v>0</v>
      </c>
      <c r="AN408" s="358">
        <f>IF( $F408=0,0,((($F408/$E408)*'CRONOGRAMA ACTIVIDADES'!AJ$145)*($G408/$F408)))</f>
        <v>0</v>
      </c>
      <c r="AO408" s="358">
        <f>IF( $F408=0,0,((($F408/$E408)*'CRONOGRAMA ACTIVIDADES'!AK$145)*($G408/$F408)))</f>
        <v>0</v>
      </c>
      <c r="AP408" s="358">
        <f>IF( $F408=0,0,((($F408/$E408)*'CRONOGRAMA ACTIVIDADES'!AL$145)*($G408/$F408)))</f>
        <v>0</v>
      </c>
      <c r="AQ408" s="358">
        <f>IF( $F408=0,0,((($F408/$E408)*'CRONOGRAMA ACTIVIDADES'!AM$145)*($G408/$F408)))</f>
        <v>0</v>
      </c>
      <c r="AR408" s="358">
        <f>IF( $F408=0,0,((($F408/$E408)*'CRONOGRAMA ACTIVIDADES'!AN$145)*($G408/$F408)))</f>
        <v>0</v>
      </c>
      <c r="AS408" s="358">
        <f>IF( $F408=0,0,((($F408/$E408)*'CRONOGRAMA ACTIVIDADES'!AO$145)*($G408/$F408)))</f>
        <v>0</v>
      </c>
      <c r="AT408" s="352">
        <f t="shared" si="105"/>
        <v>0</v>
      </c>
      <c r="AU408" s="430">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375">
        <f>'FORMATO COSTEO C6'!E39</f>
        <v>0</v>
      </c>
      <c r="F409" s="358">
        <f>'FORMATO COSTEO C6'!G39</f>
        <v>0</v>
      </c>
      <c r="G409" s="434">
        <f>'FORMATO COSTEO C6'!U39</f>
        <v>0</v>
      </c>
      <c r="H409" s="431">
        <f>IF( $F409=0,0,((($F409/$E409)*'CRONOGRAMA ACTIVIDADES'!F$146)*($G409/$F409)))</f>
        <v>0</v>
      </c>
      <c r="I409" s="358">
        <f>IF( $F409=0,0,((($F409/$E409)*'CRONOGRAMA ACTIVIDADES'!G$146)*($G409/$F409)))</f>
        <v>0</v>
      </c>
      <c r="J409" s="358">
        <f>IF( $F409=0,0,((($F409/$E409)*'CRONOGRAMA ACTIVIDADES'!H$146)*($G409/$F409)))</f>
        <v>0</v>
      </c>
      <c r="K409" s="358">
        <f>IF( $F409=0,0,((($F409/$E409)*'CRONOGRAMA ACTIVIDADES'!I$146)*($G409/$F409)))</f>
        <v>0</v>
      </c>
      <c r="L409" s="358">
        <f>IF( $F409=0,0,((($F409/$E409)*'CRONOGRAMA ACTIVIDADES'!J$146)*($G409/$F409)))</f>
        <v>0</v>
      </c>
      <c r="M409" s="358">
        <f>IF( $F409=0,0,((($F409/$E409)*'CRONOGRAMA ACTIVIDADES'!K$146)*($G409/$F409)))</f>
        <v>0</v>
      </c>
      <c r="N409" s="358">
        <f>IF( $F409=0,0,((($F409/$E409)*'CRONOGRAMA ACTIVIDADES'!L$146)*($G409/$F409)))</f>
        <v>0</v>
      </c>
      <c r="O409" s="358">
        <f>IF( $F409=0,0,((($F409/$E409)*'CRONOGRAMA ACTIVIDADES'!M$146)*($G409/$F409)))</f>
        <v>0</v>
      </c>
      <c r="P409" s="358">
        <f>IF( $F409=0,0,((($F409/$E409)*'CRONOGRAMA ACTIVIDADES'!N$146)*($G409/$F409)))</f>
        <v>0</v>
      </c>
      <c r="Q409" s="358">
        <f>IF( $F409=0,0,((($F409/$E409)*'CRONOGRAMA ACTIVIDADES'!O$146)*($G409/$F409)))</f>
        <v>0</v>
      </c>
      <c r="R409" s="358">
        <f>IF( $F409=0,0,((($F409/$E409)*'CRONOGRAMA ACTIVIDADES'!P$146)*($G409/$F409)))</f>
        <v>0</v>
      </c>
      <c r="S409" s="358">
        <f>IF( $F409=0,0,((($F409/$E409)*'CRONOGRAMA ACTIVIDADES'!Q$146)*($G409/$F409)))</f>
        <v>0</v>
      </c>
      <c r="T409" s="352">
        <f t="shared" si="103"/>
        <v>0</v>
      </c>
      <c r="U409" s="432">
        <f>IF( $F409=0,0,((($F409/$E409)*'CRONOGRAMA ACTIVIDADES'!R$146)*($G409/$F409)))</f>
        <v>0</v>
      </c>
      <c r="V409" s="358">
        <f>IF( $F409=0,0,((($F409/$E409)*'CRONOGRAMA ACTIVIDADES'!S$146)*($G409/$F409)))</f>
        <v>0</v>
      </c>
      <c r="W409" s="358">
        <f>IF( $F409=0,0,((($F409/$E409)*'CRONOGRAMA ACTIVIDADES'!T$146)*($G409/$F409)))</f>
        <v>0</v>
      </c>
      <c r="X409" s="358">
        <f>IF( $F409=0,0,((($F409/$E409)*'CRONOGRAMA ACTIVIDADES'!U$146)*($G409/$F409)))</f>
        <v>0</v>
      </c>
      <c r="Y409" s="358">
        <f>IF( $F409=0,0,((($F409/$E409)*'CRONOGRAMA ACTIVIDADES'!V$146)*($G409/$F409)))</f>
        <v>0</v>
      </c>
      <c r="Z409" s="358">
        <f>IF( $F409=0,0,((($F409/$E409)*'CRONOGRAMA ACTIVIDADES'!W$146)*($G409/$F409)))</f>
        <v>0</v>
      </c>
      <c r="AA409" s="358">
        <f>IF( $F409=0,0,((($F409/$E409)*'CRONOGRAMA ACTIVIDADES'!X$146)*($G409/$F409)))</f>
        <v>0</v>
      </c>
      <c r="AB409" s="358">
        <f>IF( $F409=0,0,((($F409/$E409)*'CRONOGRAMA ACTIVIDADES'!Y$146)*($G409/$F409)))</f>
        <v>0</v>
      </c>
      <c r="AC409" s="358">
        <f>IF( $F409=0,0,((($F409/$E409)*'CRONOGRAMA ACTIVIDADES'!Z$146)*($G409/$F409)))</f>
        <v>0</v>
      </c>
      <c r="AD409" s="358">
        <f>IF( $F409=0,0,((($F409/$E409)*'CRONOGRAMA ACTIVIDADES'!AA$146)*($G409/$F409)))</f>
        <v>0</v>
      </c>
      <c r="AE409" s="358">
        <f>IF( $F409=0,0,((($F409/$E409)*'CRONOGRAMA ACTIVIDADES'!AB$146)*($G409/$F409)))</f>
        <v>0</v>
      </c>
      <c r="AF409" s="358">
        <f>IF( $F409=0,0,((($F409/$E409)*'CRONOGRAMA ACTIVIDADES'!AC$146)*($G409/$F409)))</f>
        <v>0</v>
      </c>
      <c r="AG409" s="350">
        <f t="shared" si="104"/>
        <v>0</v>
      </c>
      <c r="AH409" s="431">
        <f>IF( $F409=0,0,((($F409/$E409)*'CRONOGRAMA ACTIVIDADES'!AD$146)*($G409/$F409)))</f>
        <v>0</v>
      </c>
      <c r="AI409" s="358">
        <f>IF( $F409=0,0,((($F409/$E409)*'CRONOGRAMA ACTIVIDADES'!AE$146)*($G409/$F409)))</f>
        <v>0</v>
      </c>
      <c r="AJ409" s="358">
        <f>IF( $F409=0,0,((($F409/$E409)*'CRONOGRAMA ACTIVIDADES'!AF$146)*($G409/$F409)))</f>
        <v>0</v>
      </c>
      <c r="AK409" s="358">
        <f>IF( $F409=0,0,((($F409/$E409)*'CRONOGRAMA ACTIVIDADES'!AG$146)*($G409/$F409)))</f>
        <v>0</v>
      </c>
      <c r="AL409" s="358">
        <f>IF( $F409=0,0,((($F409/$E409)*'CRONOGRAMA ACTIVIDADES'!AH$146)*($G409/$F409)))</f>
        <v>0</v>
      </c>
      <c r="AM409" s="358">
        <f>IF( $F409=0,0,((($F409/$E409)*'CRONOGRAMA ACTIVIDADES'!AI$146)*($G409/$F409)))</f>
        <v>0</v>
      </c>
      <c r="AN409" s="358">
        <f>IF( $F409=0,0,((($F409/$E409)*'CRONOGRAMA ACTIVIDADES'!AJ$146)*($G409/$F409)))</f>
        <v>0</v>
      </c>
      <c r="AO409" s="358">
        <f>IF( $F409=0,0,((($F409/$E409)*'CRONOGRAMA ACTIVIDADES'!AK$146)*($G409/$F409)))</f>
        <v>0</v>
      </c>
      <c r="AP409" s="358">
        <f>IF( $F409=0,0,((($F409/$E409)*'CRONOGRAMA ACTIVIDADES'!AL$146)*($G409/$F409)))</f>
        <v>0</v>
      </c>
      <c r="AQ409" s="358">
        <f>IF( $F409=0,0,((($F409/$E409)*'CRONOGRAMA ACTIVIDADES'!AM$146)*($G409/$F409)))</f>
        <v>0</v>
      </c>
      <c r="AR409" s="358">
        <f>IF( $F409=0,0,((($F409/$E409)*'CRONOGRAMA ACTIVIDADES'!AN$146)*($G409/$F409)))</f>
        <v>0</v>
      </c>
      <c r="AS409" s="358">
        <f>IF( $F409=0,0,((($F409/$E409)*'CRONOGRAMA ACTIVIDADES'!AO$146)*($G409/$F409)))</f>
        <v>0</v>
      </c>
      <c r="AT409" s="352">
        <f t="shared" si="105"/>
        <v>0</v>
      </c>
      <c r="AU409" s="430">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375">
        <f>'FORMATO COSTEO C6'!E40</f>
        <v>0</v>
      </c>
      <c r="F410" s="358">
        <f>'FORMATO COSTEO C6'!G40</f>
        <v>0</v>
      </c>
      <c r="G410" s="434">
        <f>'FORMATO COSTEO C6'!U40</f>
        <v>0</v>
      </c>
      <c r="H410" s="431">
        <f>IF( $F410=0,0,((($F410/$E410)*'CRONOGRAMA ACTIVIDADES'!F$147)*($G410/$F410)))</f>
        <v>0</v>
      </c>
      <c r="I410" s="358">
        <f>IF( $F410=0,0,((($F410/$E410)*'CRONOGRAMA ACTIVIDADES'!G$147)*($G410/$F410)))</f>
        <v>0</v>
      </c>
      <c r="J410" s="358">
        <f>IF( $F410=0,0,((($F410/$E410)*'CRONOGRAMA ACTIVIDADES'!H$147)*($G410/$F410)))</f>
        <v>0</v>
      </c>
      <c r="K410" s="358">
        <f>IF( $F410=0,0,((($F410/$E410)*'CRONOGRAMA ACTIVIDADES'!I$147)*($G410/$F410)))</f>
        <v>0</v>
      </c>
      <c r="L410" s="358">
        <f>IF( $F410=0,0,((($F410/$E410)*'CRONOGRAMA ACTIVIDADES'!J$147)*($G410/$F410)))</f>
        <v>0</v>
      </c>
      <c r="M410" s="358">
        <f>IF( $F410=0,0,((($F410/$E410)*'CRONOGRAMA ACTIVIDADES'!K$147)*($G410/$F410)))</f>
        <v>0</v>
      </c>
      <c r="N410" s="358">
        <f>IF( $F410=0,0,((($F410/$E410)*'CRONOGRAMA ACTIVIDADES'!L$147)*($G410/$F410)))</f>
        <v>0</v>
      </c>
      <c r="O410" s="358">
        <f>IF( $F410=0,0,((($F410/$E410)*'CRONOGRAMA ACTIVIDADES'!M$147)*($G410/$F410)))</f>
        <v>0</v>
      </c>
      <c r="P410" s="358">
        <f>IF( $F410=0,0,((($F410/$E410)*'CRONOGRAMA ACTIVIDADES'!N$147)*($G410/$F410)))</f>
        <v>0</v>
      </c>
      <c r="Q410" s="358">
        <f>IF( $F410=0,0,((($F410/$E410)*'CRONOGRAMA ACTIVIDADES'!O$147)*($G410/$F410)))</f>
        <v>0</v>
      </c>
      <c r="R410" s="358">
        <f>IF( $F410=0,0,((($F410/$E410)*'CRONOGRAMA ACTIVIDADES'!P$147)*($G410/$F410)))</f>
        <v>0</v>
      </c>
      <c r="S410" s="358">
        <f>IF( $F410=0,0,((($F410/$E410)*'CRONOGRAMA ACTIVIDADES'!Q$147)*($G410/$F410)))</f>
        <v>0</v>
      </c>
      <c r="T410" s="352">
        <f t="shared" si="103"/>
        <v>0</v>
      </c>
      <c r="U410" s="432">
        <f>IF( $F410=0,0,((($F410/$E410)*'CRONOGRAMA ACTIVIDADES'!R$147)*($G410/$F410)))</f>
        <v>0</v>
      </c>
      <c r="V410" s="358">
        <f>IF( $F410=0,0,((($F410/$E410)*'CRONOGRAMA ACTIVIDADES'!S$147)*($G410/$F410)))</f>
        <v>0</v>
      </c>
      <c r="W410" s="358">
        <f>IF( $F410=0,0,((($F410/$E410)*'CRONOGRAMA ACTIVIDADES'!T$147)*($G410/$F410)))</f>
        <v>0</v>
      </c>
      <c r="X410" s="358">
        <f>IF( $F410=0,0,((($F410/$E410)*'CRONOGRAMA ACTIVIDADES'!U$147)*($G410/$F410)))</f>
        <v>0</v>
      </c>
      <c r="Y410" s="358">
        <f>IF( $F410=0,0,((($F410/$E410)*'CRONOGRAMA ACTIVIDADES'!V$147)*($G410/$F410)))</f>
        <v>0</v>
      </c>
      <c r="Z410" s="358">
        <f>IF( $F410=0,0,((($F410/$E410)*'CRONOGRAMA ACTIVIDADES'!W$147)*($G410/$F410)))</f>
        <v>0</v>
      </c>
      <c r="AA410" s="358">
        <f>IF( $F410=0,0,((($F410/$E410)*'CRONOGRAMA ACTIVIDADES'!X$147)*($G410/$F410)))</f>
        <v>0</v>
      </c>
      <c r="AB410" s="358">
        <f>IF( $F410=0,0,((($F410/$E410)*'CRONOGRAMA ACTIVIDADES'!Y$147)*($G410/$F410)))</f>
        <v>0</v>
      </c>
      <c r="AC410" s="358">
        <f>IF( $F410=0,0,((($F410/$E410)*'CRONOGRAMA ACTIVIDADES'!Z$147)*($G410/$F410)))</f>
        <v>0</v>
      </c>
      <c r="AD410" s="358">
        <f>IF( $F410=0,0,((($F410/$E410)*'CRONOGRAMA ACTIVIDADES'!AA$147)*($G410/$F410)))</f>
        <v>0</v>
      </c>
      <c r="AE410" s="358">
        <f>IF( $F410=0,0,((($F410/$E410)*'CRONOGRAMA ACTIVIDADES'!AB$147)*($G410/$F410)))</f>
        <v>0</v>
      </c>
      <c r="AF410" s="358">
        <f>IF( $F410=0,0,((($F410/$E410)*'CRONOGRAMA ACTIVIDADES'!AC$147)*($G410/$F410)))</f>
        <v>0</v>
      </c>
      <c r="AG410" s="350">
        <f t="shared" si="104"/>
        <v>0</v>
      </c>
      <c r="AH410" s="431">
        <f>IF( $F410=0,0,((($F410/$E410)*'CRONOGRAMA ACTIVIDADES'!AD$147)*($G410/$F410)))</f>
        <v>0</v>
      </c>
      <c r="AI410" s="358">
        <f>IF( $F410=0,0,((($F410/$E410)*'CRONOGRAMA ACTIVIDADES'!AE$147)*($G410/$F410)))</f>
        <v>0</v>
      </c>
      <c r="AJ410" s="358">
        <f>IF( $F410=0,0,((($F410/$E410)*'CRONOGRAMA ACTIVIDADES'!AF$147)*($G410/$F410)))</f>
        <v>0</v>
      </c>
      <c r="AK410" s="358">
        <f>IF( $F410=0,0,((($F410/$E410)*'CRONOGRAMA ACTIVIDADES'!AG$147)*($G410/$F410)))</f>
        <v>0</v>
      </c>
      <c r="AL410" s="358">
        <f>IF( $F410=0,0,((($F410/$E410)*'CRONOGRAMA ACTIVIDADES'!AH$147)*($G410/$F410)))</f>
        <v>0</v>
      </c>
      <c r="AM410" s="358">
        <f>IF( $F410=0,0,((($F410/$E410)*'CRONOGRAMA ACTIVIDADES'!AI$147)*($G410/$F410)))</f>
        <v>0</v>
      </c>
      <c r="AN410" s="358">
        <f>IF( $F410=0,0,((($F410/$E410)*'CRONOGRAMA ACTIVIDADES'!AJ$147)*($G410/$F410)))</f>
        <v>0</v>
      </c>
      <c r="AO410" s="358">
        <f>IF( $F410=0,0,((($F410/$E410)*'CRONOGRAMA ACTIVIDADES'!AK$147)*($G410/$F410)))</f>
        <v>0</v>
      </c>
      <c r="AP410" s="358">
        <f>IF( $F410=0,0,((($F410/$E410)*'CRONOGRAMA ACTIVIDADES'!AL$147)*($G410/$F410)))</f>
        <v>0</v>
      </c>
      <c r="AQ410" s="358">
        <f>IF( $F410=0,0,((($F410/$E410)*'CRONOGRAMA ACTIVIDADES'!AM$147)*($G410/$F410)))</f>
        <v>0</v>
      </c>
      <c r="AR410" s="358">
        <f>IF( $F410=0,0,((($F410/$E410)*'CRONOGRAMA ACTIVIDADES'!AN$147)*($G410/$F410)))</f>
        <v>0</v>
      </c>
      <c r="AS410" s="358">
        <f>IF( $F410=0,0,((($F410/$E410)*'CRONOGRAMA ACTIVIDADES'!AO$147)*($G410/$F410)))</f>
        <v>0</v>
      </c>
      <c r="AT410" s="352">
        <f t="shared" si="105"/>
        <v>0</v>
      </c>
      <c r="AU410" s="430">
        <f t="shared" si="106"/>
        <v>0</v>
      </c>
      <c r="AV410" s="321">
        <f t="shared" si="101"/>
        <v>0</v>
      </c>
    </row>
    <row r="411" spans="2:48" s="44" customFormat="1" ht="13.5" x14ac:dyDescent="0.25">
      <c r="B411" s="324">
        <f>'FORMATO COSTEO C6'!C42</f>
        <v>6.3</v>
      </c>
      <c r="C411" s="325" t="str">
        <f>'FORMATO COSTEO C6'!D42</f>
        <v>GASTOS DE FUNCIONAMIENTO</v>
      </c>
      <c r="D411" s="372"/>
      <c r="E411" s="380"/>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 t="shared" si="107"/>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97" t="str">
        <f>'FORMATO COSTEO C6'!B44</f>
        <v>Combustibles y lubricantes</v>
      </c>
      <c r="D412" s="383"/>
      <c r="E412" s="391"/>
      <c r="F412" s="385">
        <f>'FORMATO COSTEO C6'!G44</f>
        <v>0</v>
      </c>
      <c r="G412" s="386">
        <f>'FORMATO COSTEO C6'!U44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 t="shared" si="108"/>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375">
        <f>'FORMATO COSTEO C6'!E45</f>
        <v>0</v>
      </c>
      <c r="F413" s="376">
        <f>'FORMATO COSTEO C6'!G45</f>
        <v>0</v>
      </c>
      <c r="G413" s="377">
        <f>'FORMATO COSTEO C6'!U45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430">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375">
        <f>'FORMATO COSTEO C6'!E46</f>
        <v>0</v>
      </c>
      <c r="F414" s="376">
        <f>'FORMATO COSTEO C6'!G46</f>
        <v>0</v>
      </c>
      <c r="G414" s="377">
        <f>'FORMATO COSTEO C6'!U46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430">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375">
        <f>'FORMATO COSTEO C6'!E47</f>
        <v>0</v>
      </c>
      <c r="F415" s="376">
        <f>'FORMATO COSTEO C6'!G47</f>
        <v>0</v>
      </c>
      <c r="G415" s="377">
        <f>'FORMATO COSTEO C6'!U47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430">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97" t="str">
        <f>+'FORMATO COSTEO C6'!B48</f>
        <v>Mantenimiento y reparaciones</v>
      </c>
      <c r="D416" s="383"/>
      <c r="E416" s="391"/>
      <c r="F416" s="385">
        <f>+'FORMATO COSTEO C6'!G48</f>
        <v>0</v>
      </c>
      <c r="G416" s="386">
        <f>+'FORMATO COSTEO C6'!U48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 t="shared" si="112"/>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375">
        <f>'FORMATO COSTEO C6'!E49</f>
        <v>0</v>
      </c>
      <c r="F417" s="376">
        <f>'FORMATO COSTEO C6'!G49</f>
        <v>0</v>
      </c>
      <c r="G417" s="377">
        <f>'FORMATO COSTEO C6'!U49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430">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375">
        <f>'FORMATO COSTEO C6'!E50</f>
        <v>0</v>
      </c>
      <c r="F418" s="376">
        <f>'FORMATO COSTEO C6'!G50</f>
        <v>0</v>
      </c>
      <c r="G418" s="377">
        <f>'FORMATO COSTEO C6'!U50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430">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375">
        <f>'FORMATO COSTEO C6'!E51</f>
        <v>0</v>
      </c>
      <c r="F419" s="376">
        <f>'FORMATO COSTEO C6'!G51</f>
        <v>0</v>
      </c>
      <c r="G419" s="377">
        <f>'FORMATO COSTEO C6'!U51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430">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97" t="str">
        <f>+'FORMATO COSTEO C6'!B52</f>
        <v>Seguros</v>
      </c>
      <c r="D420" s="383"/>
      <c r="E420" s="391"/>
      <c r="F420" s="385">
        <f>+'FORMATO COSTEO C6'!G52</f>
        <v>0</v>
      </c>
      <c r="G420" s="386">
        <f>+'FORMATO COSTEO C6'!U52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 t="shared" si="113"/>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375">
        <f>'FORMATO COSTEO C6'!E53</f>
        <v>0</v>
      </c>
      <c r="F421" s="376">
        <f>'FORMATO COSTEO C6'!G53</f>
        <v>0</v>
      </c>
      <c r="G421" s="377">
        <f>'FORMATO COSTEO C6'!U53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430">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375">
        <f>'FORMATO COSTEO C6'!E54</f>
        <v>0</v>
      </c>
      <c r="F422" s="376">
        <f>'FORMATO COSTEO C6'!G54</f>
        <v>0</v>
      </c>
      <c r="G422" s="377">
        <f>'FORMATO COSTEO C6'!U54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430">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375">
        <f>'FORMATO COSTEO C6'!E55</f>
        <v>0</v>
      </c>
      <c r="F423" s="376">
        <f>'FORMATO COSTEO C6'!G55</f>
        <v>0</v>
      </c>
      <c r="G423" s="377">
        <f>'FORMATO COSTEO C6'!U55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430">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97" t="str">
        <f>+'FORMATO COSTEO C6'!B56</f>
        <v>Oficina de proyecto</v>
      </c>
      <c r="D424" s="393"/>
      <c r="E424" s="391"/>
      <c r="F424" s="385">
        <f>+'FORMATO COSTEO C6'!G56</f>
        <v>0</v>
      </c>
      <c r="G424" s="386">
        <f>+'FORMATO COSTEO C6'!U56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 t="shared" si="114"/>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0">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375">
        <f>'FORMATO COSTEO C6'!E57</f>
        <v>0</v>
      </c>
      <c r="F425" s="376">
        <f>'FORMATO COSTEO C6'!G57</f>
        <v>0</v>
      </c>
      <c r="G425" s="377">
        <f>'FORMATO COSTEO C6'!U57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430">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375">
        <f>'FORMATO COSTEO C6'!E58</f>
        <v>0</v>
      </c>
      <c r="F426" s="376">
        <f>'FORMATO COSTEO C6'!G58</f>
        <v>0</v>
      </c>
      <c r="G426" s="377">
        <f>'FORMATO COSTEO C6'!U58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430">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375">
        <f>'FORMATO COSTEO C6'!E59</f>
        <v>0</v>
      </c>
      <c r="F427" s="376">
        <f>'FORMATO COSTEO C6'!G59</f>
        <v>0</v>
      </c>
      <c r="G427" s="377">
        <f>'FORMATO COSTEO C6'!U59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430">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97" t="str">
        <f>+'FORMATO COSTEO C6'!B60</f>
        <v xml:space="preserve">Servicios básicos para oficina </v>
      </c>
      <c r="D428" s="393"/>
      <c r="E428" s="391"/>
      <c r="F428" s="385">
        <f>+'FORMATO COSTEO C6'!G60</f>
        <v>0</v>
      </c>
      <c r="G428" s="386">
        <f>+'FORMATO COSTEO C6'!U60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 t="shared" si="115"/>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375">
        <f>'FORMATO COSTEO C6'!E61</f>
        <v>0</v>
      </c>
      <c r="F429" s="376">
        <f>'FORMATO COSTEO C6'!G61</f>
        <v>0</v>
      </c>
      <c r="G429" s="377">
        <f>'FORMATO COSTEO C6'!U61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430">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375">
        <f>'FORMATO COSTEO C6'!E62</f>
        <v>0</v>
      </c>
      <c r="F430" s="376">
        <f>'FORMATO COSTEO C6'!G62</f>
        <v>0</v>
      </c>
      <c r="G430" s="377">
        <f>'FORMATO COSTEO C6'!U62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430">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375">
        <f>'FORMATO COSTEO C6'!E63</f>
        <v>0</v>
      </c>
      <c r="F431" s="376">
        <f>'FORMATO COSTEO C6'!G63</f>
        <v>0</v>
      </c>
      <c r="G431" s="377">
        <f>'FORMATO COSTEO C6'!U63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430">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97" t="str">
        <f>+'FORMATO COSTEO C6'!B64</f>
        <v>Materiales y suministros de oficina</v>
      </c>
      <c r="D432" s="393"/>
      <c r="E432" s="391"/>
      <c r="F432" s="385">
        <f>+'FORMATO COSTEO C6'!G64</f>
        <v>0</v>
      </c>
      <c r="G432" s="386">
        <f>+'FORMATO COSTEO C6'!U64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 t="shared" si="116"/>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375">
        <f>'FORMATO COSTEO C6'!E65</f>
        <v>0</v>
      </c>
      <c r="F433" s="376">
        <f>'FORMATO COSTEO C6'!G65</f>
        <v>0</v>
      </c>
      <c r="G433" s="377">
        <f>'FORMATO COSTEO C6'!U65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430">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375">
        <f>'FORMATO COSTEO C6'!E66</f>
        <v>0</v>
      </c>
      <c r="F434" s="376">
        <f>'FORMATO COSTEO C6'!G66</f>
        <v>0</v>
      </c>
      <c r="G434" s="377">
        <f>'FORMATO COSTEO C6'!U66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430">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375">
        <f>'FORMATO COSTEO C6'!E67</f>
        <v>0</v>
      </c>
      <c r="F435" s="376">
        <f>'FORMATO COSTEO C6'!G67</f>
        <v>0</v>
      </c>
      <c r="G435" s="377">
        <f>'FORMATO COSTEO C6'!U67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430">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97" t="str">
        <f>+'FORMATO COSTEO C6'!B68</f>
        <v>Coordinaciones con FONDOEMPLEO</v>
      </c>
      <c r="D436" s="393"/>
      <c r="E436" s="391"/>
      <c r="F436" s="385">
        <f>+'FORMATO COSTEO C6'!G68</f>
        <v>0</v>
      </c>
      <c r="G436" s="386">
        <f>+'FORMATO COSTEO C6'!U68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 t="shared" si="117"/>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375">
        <f>'FORMATO COSTEO C6'!E69</f>
        <v>0</v>
      </c>
      <c r="F437" s="376">
        <f>'FORMATO COSTEO C6'!G69</f>
        <v>0</v>
      </c>
      <c r="G437" s="377">
        <f>'FORMATO COSTEO C6'!U69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430">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375">
        <f>'FORMATO COSTEO C6'!E70</f>
        <v>0</v>
      </c>
      <c r="F438" s="376">
        <f>'FORMATO COSTEO C6'!G70</f>
        <v>0</v>
      </c>
      <c r="G438" s="377">
        <f>'FORMATO COSTEO C6'!U70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430">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375">
        <f>'FORMATO COSTEO C6'!E71</f>
        <v>0</v>
      </c>
      <c r="F439" s="376">
        <f>'FORMATO COSTEO C6'!G71</f>
        <v>0</v>
      </c>
      <c r="G439" s="377">
        <f>'FORMATO COSTEO C6'!U71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430">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 t="shared" si="118"/>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05"/>
      <c r="I441" s="405"/>
      <c r="J441" s="405"/>
      <c r="K441" s="405"/>
      <c r="L441" s="405"/>
      <c r="M441" s="405"/>
      <c r="N441" s="405"/>
      <c r="O441" s="405"/>
      <c r="P441" s="405"/>
      <c r="Q441" s="405"/>
      <c r="R441" s="405"/>
      <c r="S441" s="405"/>
      <c r="T441" s="405"/>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5"/>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0</v>
      </c>
      <c r="F442" s="437">
        <f>+'FORMATO COSTEO C6'!G86</f>
        <v>0</v>
      </c>
      <c r="G442" s="437">
        <f>+'FORMATO COSTEO C6'!U86</f>
        <v>0</v>
      </c>
      <c r="H442" s="412">
        <f>IF( $F442=0,0,((($F442/$E442)*'CRONOGRAMA ACTIVIDADES'!F$177)*($G442/$F442)))</f>
        <v>0</v>
      </c>
      <c r="I442" s="412">
        <f>IF( $F442=0,0,((($F442/$E442)*'CRONOGRAMA ACTIVIDADES'!G$177)*($G442/$F442)))</f>
        <v>0</v>
      </c>
      <c r="J442" s="412">
        <f>IF( $F442=0,0,((($F442/$E442)*'CRONOGRAMA ACTIVIDADES'!H$177)*($G442/$F442)))</f>
        <v>0</v>
      </c>
      <c r="K442" s="412">
        <f>IF( $F442=0,0,((($F442/$E442)*'CRONOGRAMA ACTIVIDADES'!I$177)*($G442/$F442)))</f>
        <v>0</v>
      </c>
      <c r="L442" s="412">
        <f>IF( $F442=0,0,((($F442/$E442)*'CRONOGRAMA ACTIVIDADES'!J$177)*($G442/$F442)))</f>
        <v>0</v>
      </c>
      <c r="M442" s="412">
        <f>IF( $F442=0,0,((($F442/$E442)*'CRONOGRAMA ACTIVIDADES'!K$177)*($G442/$F442)))</f>
        <v>0</v>
      </c>
      <c r="N442" s="412">
        <f>IF( $F442=0,0,((($F442/$E442)*'CRONOGRAMA ACTIVIDADES'!L$177)*($G442/$F442)))</f>
        <v>0</v>
      </c>
      <c r="O442" s="412">
        <f>IF( $F442=0,0,((($F442/$E442)*'CRONOGRAMA ACTIVIDADES'!M$177)*($G442/$F442)))</f>
        <v>0</v>
      </c>
      <c r="P442" s="412">
        <f>IF( $F442=0,0,((($F442/$E442)*'CRONOGRAMA ACTIVIDADES'!N$177)*($G442/$F442)))</f>
        <v>0</v>
      </c>
      <c r="Q442" s="412">
        <f>IF( $F442=0,0,((($F442/$E442)*'CRONOGRAMA ACTIVIDADES'!O$177)*($G442/$F442)))</f>
        <v>0</v>
      </c>
      <c r="R442" s="412">
        <f>IF( $F442=0,0,((($F442/$E442)*'CRONOGRAMA ACTIVIDADES'!P$177)*($G442/$F442)))</f>
        <v>0</v>
      </c>
      <c r="S442" s="438">
        <f>IF( $F442=0,0,((($F442/$E442)*'CRONOGRAMA ACTIVIDADES'!Q$177)*($G442/$F442)))</f>
        <v>0</v>
      </c>
      <c r="T442" s="439">
        <f>H442+I442+J442+K442+L442+M442+N442+O442+P442+Q442+R442+S442</f>
        <v>0</v>
      </c>
      <c r="U442" s="440">
        <f>IF( $F442=0,0,((($F442/$E442)*'CRONOGRAMA ACTIVIDADES'!R$177)*($G442/$F442)))</f>
        <v>0</v>
      </c>
      <c r="V442" s="412">
        <f>IF( $F442=0,0,((($F442/$E442)*'CRONOGRAMA ACTIVIDADES'!S$177)*($G442/$F442)))</f>
        <v>0</v>
      </c>
      <c r="W442" s="412">
        <f>IF( $F442=0,0,((($F442/$E442)*'CRONOGRAMA ACTIVIDADES'!T$177)*($G442/$F442)))</f>
        <v>0</v>
      </c>
      <c r="X442" s="412">
        <f>IF( $F442=0,0,((($F442/$E442)*'CRONOGRAMA ACTIVIDADES'!U$177)*($G442/$F442)))</f>
        <v>0</v>
      </c>
      <c r="Y442" s="412">
        <f>IF( $F442=0,0,((($F442/$E442)*'CRONOGRAMA ACTIVIDADES'!V$177)*($G442/$F442)))</f>
        <v>0</v>
      </c>
      <c r="Z442" s="412">
        <f>IF( $F442=0,0,((($F442/$E442)*'CRONOGRAMA ACTIVIDADES'!W$177)*($G442/$F442)))</f>
        <v>0</v>
      </c>
      <c r="AA442" s="412">
        <f>IF( $F442=0,0,((($F442/$E442)*'CRONOGRAMA ACTIVIDADES'!X$177)*($G442/$F442)))</f>
        <v>0</v>
      </c>
      <c r="AB442" s="412">
        <f>IF( $F442=0,0,((($F442/$E442)*'CRONOGRAMA ACTIVIDADES'!Y$177)*($G442/$F442)))</f>
        <v>0</v>
      </c>
      <c r="AC442" s="412">
        <f>IF( $F442=0,0,((($F442/$E442)*'CRONOGRAMA ACTIVIDADES'!Z$177)*($G442/$F442)))</f>
        <v>0</v>
      </c>
      <c r="AD442" s="412">
        <f>IF( $F442=0,0,((($F442/$E442)*'CRONOGRAMA ACTIVIDADES'!AA$177)*($G442/$F442)))</f>
        <v>0</v>
      </c>
      <c r="AE442" s="412">
        <f>IF( $F442=0,0,((($F442/$E442)*'CRONOGRAMA ACTIVIDADES'!AB$177)*($G442/$F442)))</f>
        <v>0</v>
      </c>
      <c r="AF442" s="412">
        <f>IF( $F442=0,0,((($F442/$E442)*'CRONOGRAMA ACTIVIDADES'!AC$177)*($G442/$F442)))</f>
        <v>0</v>
      </c>
      <c r="AG442" s="439">
        <f>U442+V442+W442+X442+Y442+Z442+AA442+AB442+AC442+AD442+AE442+AF442</f>
        <v>0</v>
      </c>
      <c r="AH442" s="412">
        <f>IF( $F442=0,0,((($F442/$E442)*'CRONOGRAMA ACTIVIDADES'!AD$177)*($G442/$F442)))</f>
        <v>0</v>
      </c>
      <c r="AI442" s="412">
        <f>IF( $F442=0,0,((($F442/$E442)*'CRONOGRAMA ACTIVIDADES'!AE$177)*($G442/$F442)))</f>
        <v>0</v>
      </c>
      <c r="AJ442" s="412">
        <f>IF( $F442=0,0,((($F442/$E442)*'CRONOGRAMA ACTIVIDADES'!AF$177)*($G442/$F442)))</f>
        <v>0</v>
      </c>
      <c r="AK442" s="412">
        <f>IF( $F442=0,0,((($F442/$E442)*'CRONOGRAMA ACTIVIDADES'!AG$177)*($G442/$F442)))</f>
        <v>0</v>
      </c>
      <c r="AL442" s="412">
        <f>IF( $F442=0,0,((($F442/$E442)*'CRONOGRAMA ACTIVIDADES'!AH$177)*($G442/$F442)))</f>
        <v>0</v>
      </c>
      <c r="AM442" s="412">
        <f>IF( $F442=0,0,((($F442/$E442)*'CRONOGRAMA ACTIVIDADES'!AI$177)*($G442/$F442)))</f>
        <v>0</v>
      </c>
      <c r="AN442" s="412">
        <f>IF( $F442=0,0,((($F442/$E442)*'CRONOGRAMA ACTIVIDADES'!AJ$177)*($G442/$F442)))</f>
        <v>0</v>
      </c>
      <c r="AO442" s="412">
        <f>IF( $F442=0,0,((($F442/$E442)*'CRONOGRAMA ACTIVIDADES'!AK$177)*($G442/$F442)))</f>
        <v>0</v>
      </c>
      <c r="AP442" s="412">
        <f>IF( $F442=0,0,((($F442/$E442)*'CRONOGRAMA ACTIVIDADES'!AL$177)*($G442/$F442)))</f>
        <v>0</v>
      </c>
      <c r="AQ442" s="412">
        <f>IF( $F442=0,0,((($F442/$E442)*'CRONOGRAMA ACTIVIDADES'!AM$177)*($G442/$F442)))</f>
        <v>0</v>
      </c>
      <c r="AR442" s="412">
        <f>IF( $F442=0,0,((($F442/$E442)*'CRONOGRAMA ACTIVIDADES'!AN$177)*($G442/$F442)))</f>
        <v>0</v>
      </c>
      <c r="AS442" s="438">
        <f>IF( $F442=0,0,((($F442/$E442)*'CRONOGRAMA ACTIVIDADES'!AO$177)*($G442/$F442)))</f>
        <v>0</v>
      </c>
      <c r="AT442" s="439">
        <f>AH442+AI442+AJ442+AK442+AL442+AM442+AN442+AO442+AP442+AQ442+AR442+AS442</f>
        <v>0</v>
      </c>
      <c r="AU442" s="439">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0</v>
      </c>
      <c r="F443" s="412">
        <f>+'FORMATO COSTEO C6'!G90</f>
        <v>0</v>
      </c>
      <c r="G443" s="412">
        <f>+'FORMATO COSTEO C6'!U90</f>
        <v>0</v>
      </c>
      <c r="H443" s="412"/>
      <c r="I443" s="412">
        <v>0</v>
      </c>
      <c r="J443" s="412"/>
      <c r="K443" s="412"/>
      <c r="L443" s="412"/>
      <c r="M443" s="412"/>
      <c r="N443" s="412"/>
      <c r="O443" s="412"/>
      <c r="P443" s="412"/>
      <c r="Q443" s="412"/>
      <c r="R443" s="412"/>
      <c r="S443" s="438"/>
      <c r="T443" s="441">
        <f>H443+I443+J443+K443+L443+M443+N443+O443+P443+Q443+R443+S443</f>
        <v>0</v>
      </c>
      <c r="U443" s="440"/>
      <c r="V443" s="412"/>
      <c r="W443" s="412"/>
      <c r="X443" s="412"/>
      <c r="Y443" s="412"/>
      <c r="Z443" s="412"/>
      <c r="AA443" s="412"/>
      <c r="AB443" s="412"/>
      <c r="AC443" s="412"/>
      <c r="AD443" s="412"/>
      <c r="AE443" s="412"/>
      <c r="AF443" s="412"/>
      <c r="AG443" s="441">
        <f>U443+V443+W443+X443+Y443+Z443+AA443+AB443+AC443+AD443+AE443+AF443</f>
        <v>0</v>
      </c>
      <c r="AH443" s="412"/>
      <c r="AI443" s="412"/>
      <c r="AJ443" s="412"/>
      <c r="AK443" s="412"/>
      <c r="AL443" s="412"/>
      <c r="AM443" s="412"/>
      <c r="AN443" s="412"/>
      <c r="AO443" s="412"/>
      <c r="AP443" s="412"/>
      <c r="AQ443" s="412"/>
      <c r="AR443" s="412">
        <v>0</v>
      </c>
      <c r="AS443" s="438"/>
      <c r="AT443" s="441">
        <f>AH443+AI443+AJ443+AK443+AL443+AM443+AN443+AO443+AP443+AQ443+AR443+AS443</f>
        <v>0</v>
      </c>
      <c r="AU443" s="441">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0</v>
      </c>
      <c r="F444" s="412">
        <f>+'FORMATO COSTEO C6'!G94</f>
        <v>0</v>
      </c>
      <c r="G444" s="412">
        <f>+'FORMATO COSTEO C6'!U94</f>
        <v>0</v>
      </c>
      <c r="H444" s="412">
        <f>IF( $F444=0,0,((($F444/$E444)*'CRONOGRAMA ACTIVIDADES'!F$179)*($G444/$F444)))</f>
        <v>0</v>
      </c>
      <c r="I444" s="412">
        <f>IF( $F444=0,0,((($F444/$E444)*'CRONOGRAMA ACTIVIDADES'!G$179)*($G444/$F444)))</f>
        <v>0</v>
      </c>
      <c r="J444" s="412">
        <f>IF( $F444=0,0,((($F444/$E444)*'CRONOGRAMA ACTIVIDADES'!H$179)*($G444/$F444)))</f>
        <v>0</v>
      </c>
      <c r="K444" s="412">
        <f>IF( $F444=0,0,((($F444/$E444)*'CRONOGRAMA ACTIVIDADES'!I$179)*($G444/$F444)))</f>
        <v>0</v>
      </c>
      <c r="L444" s="412">
        <f>IF( $F444=0,0,((($F444/$E444)*'CRONOGRAMA ACTIVIDADES'!J$179)*($G444/$F444)))</f>
        <v>0</v>
      </c>
      <c r="M444" s="412">
        <f>IF( $F444=0,0,((($F444/$E444)*'CRONOGRAMA ACTIVIDADES'!K$179)*($G444/$F444)))</f>
        <v>0</v>
      </c>
      <c r="N444" s="412">
        <f>IF( $F444=0,0,((($F444/$E444)*'CRONOGRAMA ACTIVIDADES'!L$179)*($G444/$F444)))</f>
        <v>0</v>
      </c>
      <c r="O444" s="412">
        <f>IF( $F444=0,0,((($F444/$E444)*'CRONOGRAMA ACTIVIDADES'!M$179)*($G444/$F444)))</f>
        <v>0</v>
      </c>
      <c r="P444" s="412">
        <f>IF( $F444=0,0,((($F444/$E444)*'CRONOGRAMA ACTIVIDADES'!N$179)*($G444/$F444)))</f>
        <v>0</v>
      </c>
      <c r="Q444" s="412">
        <f>IF( $F444=0,0,((($F444/$E444)*'CRONOGRAMA ACTIVIDADES'!O$179)*($G444/$F444)))</f>
        <v>0</v>
      </c>
      <c r="R444" s="412">
        <f>IF( $F444=0,0,((($F444/$E444)*'CRONOGRAMA ACTIVIDADES'!P$179)*($G444/$F444)))</f>
        <v>0</v>
      </c>
      <c r="S444" s="438">
        <f>IF( $F444=0,0,((($F444/$E444)*'CRONOGRAMA ACTIVIDADES'!Q$179)*($G444/$F444)))</f>
        <v>0</v>
      </c>
      <c r="T444" s="441">
        <f>H444+I444+J444+K444+L444+M444+N444+O444+P444+Q444+R444+S444</f>
        <v>0</v>
      </c>
      <c r="U444" s="440">
        <f>IF( $F444=0,0,((($F444/$E444)*'CRONOGRAMA ACTIVIDADES'!R$179)*($G444/$F444)))</f>
        <v>0</v>
      </c>
      <c r="V444" s="412">
        <f>IF( $F444=0,0,((($F444/$E444)*'CRONOGRAMA ACTIVIDADES'!S$179)*($G444/$F444)))</f>
        <v>0</v>
      </c>
      <c r="W444" s="412">
        <f>IF( $F444=0,0,((($F444/$E444)*'CRONOGRAMA ACTIVIDADES'!T$179)*($G444/$F444)))</f>
        <v>0</v>
      </c>
      <c r="X444" s="412">
        <f>IF( $F444=0,0,((($F444/$E444)*'CRONOGRAMA ACTIVIDADES'!U$179)*($G444/$F444)))</f>
        <v>0</v>
      </c>
      <c r="Y444" s="412">
        <f>IF( $F444=0,0,((($F444/$E444)*'CRONOGRAMA ACTIVIDADES'!V$179)*($G444/$F444)))</f>
        <v>0</v>
      </c>
      <c r="Z444" s="412">
        <f>IF( $F444=0,0,((($F444/$E444)*'CRONOGRAMA ACTIVIDADES'!W$179)*($G444/$F444)))</f>
        <v>0</v>
      </c>
      <c r="AA444" s="412">
        <f>IF( $F444=0,0,((($F444/$E444)*'CRONOGRAMA ACTIVIDADES'!X$179)*($G444/$F444)))</f>
        <v>0</v>
      </c>
      <c r="AB444" s="412">
        <f>IF( $F444=0,0,((($F444/$E444)*'CRONOGRAMA ACTIVIDADES'!Y$179)*($G444/$F444)))</f>
        <v>0</v>
      </c>
      <c r="AC444" s="412">
        <f>IF( $F444=0,0,((($F444/$E444)*'CRONOGRAMA ACTIVIDADES'!Z$179)*($G444/$F444)))</f>
        <v>0</v>
      </c>
      <c r="AD444" s="412">
        <f>IF( $F444=0,0,((($F444/$E444)*'CRONOGRAMA ACTIVIDADES'!AA$179)*($G444/$F444)))</f>
        <v>0</v>
      </c>
      <c r="AE444" s="412">
        <f>IF( $F444=0,0,((($F444/$E444)*'CRONOGRAMA ACTIVIDADES'!AB$179)*($G444/$F444)))</f>
        <v>0</v>
      </c>
      <c r="AF444" s="412">
        <f>IF( $F444=0,0,((($F444/$E444)*'CRONOGRAMA ACTIVIDADES'!AC$179)*($G444/$F444)))</f>
        <v>0</v>
      </c>
      <c r="AG444" s="441">
        <f>U444+V444+W444+X444+Y444+Z444+AA444+AB444+AC444+AD444+AE444+AF444</f>
        <v>0</v>
      </c>
      <c r="AH444" s="412">
        <f>IF( $F444=0,0,((($F444/$E444)*'CRONOGRAMA ACTIVIDADES'!AD$179)*($G444/$F444)))</f>
        <v>0</v>
      </c>
      <c r="AI444" s="412">
        <f>IF( $F444=0,0,((($F444/$E444)*'CRONOGRAMA ACTIVIDADES'!AE$179)*($G444/$F444)))</f>
        <v>0</v>
      </c>
      <c r="AJ444" s="412">
        <f>IF( $F444=0,0,((($F444/$E444)*'CRONOGRAMA ACTIVIDADES'!AF$179)*($G444/$F444)))</f>
        <v>0</v>
      </c>
      <c r="AK444" s="412">
        <f>IF( $F444=0,0,((($F444/$E444)*'CRONOGRAMA ACTIVIDADES'!AG$179)*($G444/$F444)))</f>
        <v>0</v>
      </c>
      <c r="AL444" s="412">
        <f>IF( $F444=0,0,((($F444/$E444)*'CRONOGRAMA ACTIVIDADES'!AH$179)*($G444/$F444)))</f>
        <v>0</v>
      </c>
      <c r="AM444" s="412">
        <f>IF( $F444=0,0,((($F444/$E444)*'CRONOGRAMA ACTIVIDADES'!AI$179)*($G444/$F444)))</f>
        <v>0</v>
      </c>
      <c r="AN444" s="412">
        <f>IF( $F444=0,0,((($F444/$E444)*'CRONOGRAMA ACTIVIDADES'!AJ$179)*($G444/$F444)))</f>
        <v>0</v>
      </c>
      <c r="AO444" s="412">
        <f>IF( $F444=0,0,((($F444/$E444)*'CRONOGRAMA ACTIVIDADES'!AK$179)*($G444/$F444)))</f>
        <v>0</v>
      </c>
      <c r="AP444" s="412">
        <f>IF( $F444=0,0,((($F444/$E444)*'CRONOGRAMA ACTIVIDADES'!AL$179)*($G444/$F444)))</f>
        <v>0</v>
      </c>
      <c r="AQ444" s="412">
        <f>IF( $F444=0,0,((($F444/$E444)*'CRONOGRAMA ACTIVIDADES'!AM$179)*($G444/$F444)))</f>
        <v>0</v>
      </c>
      <c r="AR444" s="412">
        <f>IF( $F444=0,0,((($F444/$E444)*'CRONOGRAMA ACTIVIDADES'!AN$179)*($G444/$F444)))</f>
        <v>0</v>
      </c>
      <c r="AS444" s="438">
        <f>IF( $F444=0,0,((($F444/$E444)*'CRONOGRAMA ACTIVIDADES'!AO$179)*($G444/$F444)))</f>
        <v>0</v>
      </c>
      <c r="AT444" s="441">
        <f>AH444+AI444+AJ444+AK444+AL444+AM444+AN444+AO444+AP444+AQ444+AR444+AS444</f>
        <v>0</v>
      </c>
      <c r="AU444" s="441">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0</v>
      </c>
      <c r="F445" s="412">
        <f>+'FORMATO COSTEO C6'!G98</f>
        <v>0</v>
      </c>
      <c r="G445" s="412">
        <f>+'FORMATO COSTEO C6'!U98</f>
        <v>0</v>
      </c>
      <c r="H445" s="412">
        <f>IF( $F445=0,0,((($F445/$E445)*'CRONOGRAMA ACTIVIDADES'!F$180)*($G445/$F445)))</f>
        <v>0</v>
      </c>
      <c r="I445" s="412">
        <f>IF( $F445=0,0,((($F445/$E445)*'CRONOGRAMA ACTIVIDADES'!G$180)*($G445/$F445)))</f>
        <v>0</v>
      </c>
      <c r="J445" s="412">
        <f>IF( $F445=0,0,((($F445/$E445)*'CRONOGRAMA ACTIVIDADES'!H$180)*($G445/$F445)))</f>
        <v>0</v>
      </c>
      <c r="K445" s="412">
        <f>IF( $F445=0,0,((($F445/$E445)*'CRONOGRAMA ACTIVIDADES'!I$180)*($G445/$F445)))</f>
        <v>0</v>
      </c>
      <c r="L445" s="412">
        <f>IF( $F445=0,0,((($F445/$E445)*'CRONOGRAMA ACTIVIDADES'!J$180)*($G445/$F445)))</f>
        <v>0</v>
      </c>
      <c r="M445" s="412">
        <f>IF( $F445=0,0,((($F445/$E445)*'CRONOGRAMA ACTIVIDADES'!K$180)*($G445/$F445)))</f>
        <v>0</v>
      </c>
      <c r="N445" s="412">
        <f>IF( $F445=0,0,((($F445/$E445)*'CRONOGRAMA ACTIVIDADES'!L$180)*($G445/$F445)))</f>
        <v>0</v>
      </c>
      <c r="O445" s="412">
        <f>IF( $F445=0,0,((($F445/$E445)*'CRONOGRAMA ACTIVIDADES'!M$180)*($G445/$F445)))</f>
        <v>0</v>
      </c>
      <c r="P445" s="412">
        <f>IF( $F445=0,0,((($F445/$E445)*'CRONOGRAMA ACTIVIDADES'!N$180)*($G445/$F445)))</f>
        <v>0</v>
      </c>
      <c r="Q445" s="412">
        <f>IF( $F445=0,0,((($F445/$E445)*'CRONOGRAMA ACTIVIDADES'!O$180)*($G445/$F445)))</f>
        <v>0</v>
      </c>
      <c r="R445" s="412">
        <f>IF( $F445=0,0,((($F445/$E445)*'CRONOGRAMA ACTIVIDADES'!P$180)*($G445/$F445)))</f>
        <v>0</v>
      </c>
      <c r="S445" s="438">
        <f>IF( $F445=0,0,((($F445/$E445)*'CRONOGRAMA ACTIVIDADES'!Q$180)*($G445/$F445)))</f>
        <v>0</v>
      </c>
      <c r="T445" s="441">
        <f>H445+I445+J445+K445+L445+M445+N445+O445+P445+Q445+R445+S445</f>
        <v>0</v>
      </c>
      <c r="U445" s="440">
        <f>IF( $F445=0,0,((($F445/$E445)*'CRONOGRAMA ACTIVIDADES'!R$180)*($G445/$F445)))</f>
        <v>0</v>
      </c>
      <c r="V445" s="412">
        <f>IF( $F445=0,0,((($F445/$E445)*'CRONOGRAMA ACTIVIDADES'!S$180)*($G445/$F445)))</f>
        <v>0</v>
      </c>
      <c r="W445" s="412">
        <f>IF( $F445=0,0,((($F445/$E445)*'CRONOGRAMA ACTIVIDADES'!T$180)*($G445/$F445)))</f>
        <v>0</v>
      </c>
      <c r="X445" s="412">
        <f>IF( $F445=0,0,((($F445/$E445)*'CRONOGRAMA ACTIVIDADES'!U$180)*($G445/$F445)))</f>
        <v>0</v>
      </c>
      <c r="Y445" s="412">
        <f>IF( $F445=0,0,((($F445/$E445)*'CRONOGRAMA ACTIVIDADES'!V$180)*($G445/$F445)))</f>
        <v>0</v>
      </c>
      <c r="Z445" s="412">
        <f>IF( $F445=0,0,((($F445/$E445)*'CRONOGRAMA ACTIVIDADES'!W$180)*($G445/$F445)))</f>
        <v>0</v>
      </c>
      <c r="AA445" s="412">
        <f>IF( $F445=0,0,((($F445/$E445)*'CRONOGRAMA ACTIVIDADES'!X$180)*($G445/$F445)))</f>
        <v>0</v>
      </c>
      <c r="AB445" s="412">
        <f>IF( $F445=0,0,((($F445/$E445)*'CRONOGRAMA ACTIVIDADES'!Y$180)*($G445/$F445)))</f>
        <v>0</v>
      </c>
      <c r="AC445" s="412">
        <f>IF( $F445=0,0,((($F445/$E445)*'CRONOGRAMA ACTIVIDADES'!Z$180)*($G445/$F445)))</f>
        <v>0</v>
      </c>
      <c r="AD445" s="412">
        <f>IF( $F445=0,0,((($F445/$E445)*'CRONOGRAMA ACTIVIDADES'!AA$180)*($G445/$F445)))</f>
        <v>0</v>
      </c>
      <c r="AE445" s="412">
        <f>IF( $F445=0,0,((($F445/$E445)*'CRONOGRAMA ACTIVIDADES'!AB$180)*($G445/$F445)))</f>
        <v>0</v>
      </c>
      <c r="AF445" s="412">
        <f>IF( $F445=0,0,((($F445/$E445)*'CRONOGRAMA ACTIVIDADES'!AC$180)*($G445/$F445)))</f>
        <v>0</v>
      </c>
      <c r="AG445" s="441">
        <f>U445+V445+W445+X445+Y445+Z445+AA445+AB445+AC445+AD445+AE445+AF445</f>
        <v>0</v>
      </c>
      <c r="AH445" s="412">
        <f>IF( $F445=0,0,((($F445/$E445)*'CRONOGRAMA ACTIVIDADES'!AD$180)*($G445/$F445)))</f>
        <v>0</v>
      </c>
      <c r="AI445" s="412">
        <f>IF( $F445=0,0,((($F445/$E445)*'CRONOGRAMA ACTIVIDADES'!AE$180)*($G445/$F445)))</f>
        <v>0</v>
      </c>
      <c r="AJ445" s="412">
        <f>IF( $F445=0,0,((($F445/$E445)*'CRONOGRAMA ACTIVIDADES'!AF$180)*($G445/$F445)))</f>
        <v>0</v>
      </c>
      <c r="AK445" s="412">
        <f>IF( $F445=0,0,((($F445/$E445)*'CRONOGRAMA ACTIVIDADES'!AG$180)*($G445/$F445)))</f>
        <v>0</v>
      </c>
      <c r="AL445" s="412">
        <f>IF( $F445=0,0,((($F445/$E445)*'CRONOGRAMA ACTIVIDADES'!AH$180)*($G445/$F445)))</f>
        <v>0</v>
      </c>
      <c r="AM445" s="412">
        <f>IF( $F445=0,0,((($F445/$E445)*'CRONOGRAMA ACTIVIDADES'!AI$180)*($G445/$F445)))</f>
        <v>0</v>
      </c>
      <c r="AN445" s="412">
        <f>IF( $F445=0,0,((($F445/$E445)*'CRONOGRAMA ACTIVIDADES'!AJ$180)*($G445/$F445)))</f>
        <v>0</v>
      </c>
      <c r="AO445" s="412">
        <f>IF( $F445=0,0,((($F445/$E445)*'CRONOGRAMA ACTIVIDADES'!AK$180)*($G445/$F445)))</f>
        <v>0</v>
      </c>
      <c r="AP445" s="412">
        <f>IF( $F445=0,0,((($F445/$E445)*'CRONOGRAMA ACTIVIDADES'!AL$180)*($G445/$F445)))</f>
        <v>0</v>
      </c>
      <c r="AQ445" s="412">
        <f>IF( $F445=0,0,((($F445/$E445)*'CRONOGRAMA ACTIVIDADES'!AM$180)*($G445/$F445)))</f>
        <v>0</v>
      </c>
      <c r="AR445" s="412">
        <f>IF( $F445=0,0,((($F445/$E445)*'CRONOGRAMA ACTIVIDADES'!AN$180)*($G445/$F445)))</f>
        <v>0</v>
      </c>
      <c r="AS445" s="438">
        <f>IF( $F445=0,0,((($F445/$E445)*'CRONOGRAMA ACTIVIDADES'!AO$180)*($G445/$F445)))</f>
        <v>0</v>
      </c>
      <c r="AT445" s="441">
        <f>AH445+AI445+AJ445+AK445+AL445+AM445+AN445+AO445+AP445+AQ445+AR445+AS445</f>
        <v>0</v>
      </c>
      <c r="AU445" s="441">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8">
        <f t="shared" si="120"/>
        <v>0</v>
      </c>
      <c r="H446" s="41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9">
        <f t="shared" si="120"/>
        <v>0</v>
      </c>
      <c r="T446" s="420">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20">
        <f>AG442+AG443+AG444+AG445</f>
        <v>0</v>
      </c>
      <c r="AH446" s="41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9">
        <f t="shared" si="120"/>
        <v>0</v>
      </c>
      <c r="AT446" s="420">
        <f>AT442+AT443+AT444+AT445</f>
        <v>0</v>
      </c>
      <c r="AU446" s="42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2">
        <f t="shared" si="121"/>
        <v>0</v>
      </c>
      <c r="H447" s="422">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3">
        <f t="shared" si="121"/>
        <v>0</v>
      </c>
      <c r="T447" s="424">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4">
        <f>AG446+AG440</f>
        <v>0</v>
      </c>
      <c r="AH447" s="422">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3">
        <f t="shared" si="121"/>
        <v>0</v>
      </c>
      <c r="AT447" s="424">
        <f>AT446+AT440</f>
        <v>0</v>
      </c>
      <c r="AU447" s="424">
        <f>AU446+AU440</f>
        <v>0</v>
      </c>
      <c r="AV447" s="321">
        <f t="shared" si="119"/>
        <v>0</v>
      </c>
    </row>
    <row r="448" spans="2:48" s="44" customFormat="1" ht="13.5" x14ac:dyDescent="0.25">
      <c r="B448" s="442"/>
      <c r="C448" s="443"/>
      <c r="D448" s="444"/>
      <c r="E448" s="445"/>
      <c r="F448" s="446"/>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321"/>
    </row>
    <row r="449" spans="2:48" s="44" customFormat="1" ht="13.5" x14ac:dyDescent="0.25">
      <c r="B449" s="42"/>
      <c r="C449" s="42"/>
      <c r="D449" s="45"/>
      <c r="E449" s="447"/>
      <c r="F449" s="46"/>
      <c r="G449" s="43">
        <f>+G447-G443</f>
        <v>0</v>
      </c>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321"/>
    </row>
    <row r="450" spans="2:48" x14ac:dyDescent="0.2">
      <c r="C450" s="1"/>
      <c r="F450" s="258"/>
      <c r="T450" s="6" t="e">
        <f>+#REF!+#REF!+#REF!+#REF!</f>
        <v>#REF!</v>
      </c>
      <c r="AG450" s="6" t="e">
        <f>+#REF!+#REF!+#REF!+#REF!</f>
        <v>#REF!</v>
      </c>
      <c r="AT450" s="6" t="e">
        <f>+#REF!+#REF!+#REF!+#REF!</f>
        <v>#REF!</v>
      </c>
      <c r="AV450" s="252"/>
    </row>
    <row r="451" spans="2:48" x14ac:dyDescent="0.2">
      <c r="C451" s="1"/>
      <c r="F451" s="258"/>
      <c r="AU451" s="6" t="e">
        <f>+#REF!+#REF!+AT450</f>
        <v>#REF!</v>
      </c>
      <c r="AV451" s="252"/>
    </row>
    <row r="452" spans="2:48" x14ac:dyDescent="0.2">
      <c r="C452" s="1"/>
      <c r="F452" s="258"/>
      <c r="AV452" s="252"/>
    </row>
    <row r="453" spans="2:48" x14ac:dyDescent="0.2">
      <c r="C453" s="1"/>
      <c r="AV453" s="252"/>
    </row>
    <row r="454" spans="2:48" x14ac:dyDescent="0.2">
      <c r="C454" s="1"/>
      <c r="F454" s="258"/>
      <c r="AV454" s="252"/>
    </row>
    <row r="455" spans="2:48" x14ac:dyDescent="0.2">
      <c r="C455" s="1"/>
      <c r="F455" s="258"/>
      <c r="AV455" s="252"/>
    </row>
    <row r="456" spans="2:48" x14ac:dyDescent="0.2">
      <c r="C456" s="1"/>
      <c r="F456" s="258"/>
      <c r="AV456" s="252"/>
    </row>
    <row r="457" spans="2:48" x14ac:dyDescent="0.2">
      <c r="C457" s="1"/>
      <c r="F457" s="258"/>
      <c r="AV457" s="252"/>
    </row>
    <row r="458" spans="2:48" x14ac:dyDescent="0.2">
      <c r="C458" s="1"/>
      <c r="F458" s="258"/>
      <c r="AV458" s="252"/>
    </row>
    <row r="459" spans="2:48" x14ac:dyDescent="0.2">
      <c r="C459" s="1"/>
      <c r="F459" s="258"/>
      <c r="AV459" s="252"/>
    </row>
    <row r="460" spans="2:48" x14ac:dyDescent="0.2">
      <c r="AV460" s="252"/>
    </row>
    <row r="461" spans="2:48" x14ac:dyDescent="0.2">
      <c r="AV461" s="252"/>
    </row>
    <row r="462" spans="2:48" x14ac:dyDescent="0.2">
      <c r="AV462" s="252"/>
    </row>
    <row r="463" spans="2:48" x14ac:dyDescent="0.2">
      <c r="AV463" s="252"/>
    </row>
    <row r="464" spans="2: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2">
    <mergeCell ref="B1:AU1"/>
    <mergeCell ref="B4:J4"/>
    <mergeCell ref="B6:C6"/>
    <mergeCell ref="B7:C7"/>
    <mergeCell ref="D6:M6"/>
    <mergeCell ref="D7:M7"/>
    <mergeCell ref="B446:E446"/>
    <mergeCell ref="B447:E447"/>
    <mergeCell ref="AU10:AU11"/>
    <mergeCell ref="B440:E440"/>
    <mergeCell ref="B8:C8"/>
    <mergeCell ref="D8:F8"/>
    <mergeCell ref="B10:C11"/>
    <mergeCell ref="D10:D11"/>
    <mergeCell ref="E10:E11"/>
    <mergeCell ref="F10:F11"/>
    <mergeCell ref="G10:G11"/>
    <mergeCell ref="H10:T10"/>
    <mergeCell ref="U10:AG10"/>
    <mergeCell ref="AH10:AT10"/>
    <mergeCell ref="G8:J8"/>
    <mergeCell ref="K8:M8"/>
  </mergeCells>
  <conditionalFormatting sqref="AV12:AV447">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X537"/>
  <sheetViews>
    <sheetView showGridLines="0" zoomScale="90" zoomScaleNormal="90" zoomScaleSheetLayoutView="100" workbookViewId="0">
      <selection activeCell="F411" sqref="F411:G411"/>
    </sheetView>
  </sheetViews>
  <sheetFormatPr baseColWidth="10" defaultColWidth="11.42578125" defaultRowHeight="12.75" outlineLevelRow="1" outlineLevelCol="2" x14ac:dyDescent="0.2"/>
  <cols>
    <col min="1" max="1" width="5.7109375" style="247" customWidth="1"/>
    <col min="2" max="2" width="6.7109375" style="1" customWidth="1"/>
    <col min="3" max="3" width="35.7109375" style="259" customWidth="1"/>
    <col min="4" max="4" width="12.7109375" style="257" customWidth="1" outlineLevel="1"/>
    <col min="5" max="5" width="9.5703125" style="262" customWidth="1" outlineLevel="1"/>
    <col min="6" max="6" width="9.5703125" style="6" customWidth="1"/>
    <col min="7" max="7" width="12.7109375" style="6" customWidth="1"/>
    <col min="8" max="19" width="9.7109375" style="6" customWidth="1" outlineLevel="2"/>
    <col min="20" max="20" width="9.7109375" style="6" customWidth="1"/>
    <col min="21" max="32" width="9.7109375" style="6" customWidth="1" outlineLevel="2"/>
    <col min="33" max="33" width="9.7109375" style="6" customWidth="1"/>
    <col min="34" max="45" width="9.7109375" style="6" customWidth="1" outlineLevel="2"/>
    <col min="46" max="46" width="9.7109375" style="6" customWidth="1"/>
    <col min="47" max="47" width="11.7109375" style="6" customWidth="1"/>
    <col min="48" max="16384" width="11.42578125" style="247"/>
  </cols>
  <sheetData>
    <row r="1" spans="2:49" ht="15" customHeight="1" x14ac:dyDescent="0.2">
      <c r="B1" s="2056" t="s">
        <v>257</v>
      </c>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c r="AT1" s="2056"/>
      <c r="AU1" s="2056"/>
    </row>
    <row r="2" spans="2:49" s="260" customFormat="1" ht="15" customHeight="1" x14ac:dyDescent="0.25">
      <c r="B2" s="225" t="s">
        <v>49</v>
      </c>
      <c r="C2" s="224"/>
      <c r="D2" s="219"/>
      <c r="E2" s="219"/>
      <c r="F2" s="226" t="s">
        <v>305</v>
      </c>
      <c r="G2" s="265"/>
      <c r="H2" s="265"/>
      <c r="I2" s="265"/>
      <c r="J2" s="265"/>
      <c r="K2" s="265"/>
      <c r="L2" s="265"/>
      <c r="M2" s="265"/>
      <c r="N2" s="265"/>
      <c r="O2" s="265"/>
      <c r="P2" s="265"/>
      <c r="Q2" s="265"/>
      <c r="R2" s="265"/>
      <c r="S2" s="265"/>
      <c r="T2" s="272"/>
      <c r="U2" s="265"/>
      <c r="V2" s="265"/>
      <c r="W2" s="265"/>
      <c r="X2" s="265"/>
      <c r="Y2" s="265"/>
      <c r="Z2" s="265"/>
      <c r="AA2" s="265"/>
      <c r="AB2" s="265"/>
      <c r="AC2" s="265"/>
      <c r="AD2" s="265"/>
      <c r="AE2" s="265"/>
      <c r="AF2" s="265"/>
      <c r="AG2" s="272"/>
      <c r="AH2" s="265"/>
      <c r="AI2" s="265"/>
      <c r="AJ2" s="265"/>
      <c r="AK2" s="265"/>
      <c r="AL2" s="265"/>
      <c r="AM2" s="265"/>
      <c r="AN2" s="265"/>
      <c r="AO2" s="265"/>
      <c r="AP2" s="265"/>
      <c r="AQ2" s="265"/>
      <c r="AR2" s="265"/>
      <c r="AS2" s="265"/>
      <c r="AT2" s="265"/>
      <c r="AU2" s="265"/>
    </row>
    <row r="3" spans="2:49" ht="10.5" customHeight="1" x14ac:dyDescent="0.2">
      <c r="B3" s="266"/>
      <c r="C3" s="266"/>
      <c r="D3" s="271"/>
      <c r="E3" s="266"/>
      <c r="F3" s="266"/>
      <c r="G3" s="266"/>
      <c r="H3" s="266"/>
      <c r="I3" s="266"/>
      <c r="J3" s="266"/>
      <c r="K3" s="266"/>
      <c r="L3" s="266"/>
      <c r="M3" s="266"/>
      <c r="N3" s="266"/>
      <c r="O3" s="266"/>
      <c r="P3" s="266"/>
      <c r="Q3" s="266"/>
      <c r="R3" s="266"/>
      <c r="S3" s="266"/>
      <c r="T3" s="271"/>
      <c r="U3" s="266"/>
      <c r="V3" s="266"/>
      <c r="W3" s="266"/>
      <c r="X3" s="266"/>
      <c r="Y3" s="266"/>
      <c r="Z3" s="266"/>
      <c r="AA3" s="266"/>
      <c r="AB3" s="266"/>
      <c r="AC3" s="266"/>
      <c r="AD3" s="266"/>
      <c r="AE3" s="266"/>
      <c r="AF3" s="266"/>
      <c r="AG3" s="271"/>
      <c r="AH3" s="266"/>
      <c r="AI3" s="266"/>
      <c r="AJ3" s="266"/>
      <c r="AK3" s="266"/>
      <c r="AL3" s="266"/>
      <c r="AM3" s="266"/>
      <c r="AN3" s="266"/>
      <c r="AO3" s="266"/>
      <c r="AP3" s="266"/>
      <c r="AQ3" s="266"/>
      <c r="AR3" s="266"/>
      <c r="AS3" s="266"/>
      <c r="AT3" s="266"/>
      <c r="AU3" s="266"/>
    </row>
    <row r="4" spans="2:49" ht="30" customHeight="1" x14ac:dyDescent="0.2">
      <c r="B4" s="2258" t="s">
        <v>783</v>
      </c>
      <c r="C4" s="2258"/>
      <c r="D4" s="2258"/>
      <c r="E4" s="2258"/>
      <c r="F4" s="2258"/>
      <c r="G4" s="2258"/>
      <c r="H4" s="2258"/>
      <c r="I4" s="2258"/>
      <c r="J4" s="2258"/>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row>
    <row r="5" spans="2:49" ht="11.25" customHeight="1" x14ac:dyDescent="0.2">
      <c r="B5" s="50"/>
      <c r="C5" s="50"/>
      <c r="D5" s="243"/>
      <c r="E5" s="243"/>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row>
    <row r="6" spans="2:49" s="44" customFormat="1" ht="30" customHeight="1" x14ac:dyDescent="0.25">
      <c r="B6" s="2260" t="s">
        <v>387</v>
      </c>
      <c r="C6" s="2260"/>
      <c r="D6" s="2265" t="str">
        <f>+'INFORMACION GENERAL PROYECTO'!D6</f>
        <v>[TÍTULO DEL PROYECTO]</v>
      </c>
      <c r="E6" s="2265"/>
      <c r="F6" s="2265"/>
      <c r="G6" s="2265"/>
      <c r="H6" s="2265"/>
      <c r="I6" s="2265"/>
      <c r="J6" s="2265"/>
      <c r="K6" s="2265"/>
      <c r="L6" s="2265"/>
      <c r="M6" s="2265"/>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row>
    <row r="7" spans="2:49" s="44" customFormat="1" ht="30" customHeight="1" x14ac:dyDescent="0.25">
      <c r="B7" s="2260" t="s">
        <v>388</v>
      </c>
      <c r="C7" s="2260"/>
      <c r="D7" s="2265" t="str">
        <f>+'INFORMACION GENERAL PROYECTO'!B12</f>
        <v>[INSTITUCIÓN EJECUTORA]</v>
      </c>
      <c r="E7" s="2265"/>
      <c r="F7" s="2265"/>
      <c r="G7" s="2265"/>
      <c r="H7" s="2265"/>
      <c r="I7" s="2265"/>
      <c r="J7" s="2265"/>
      <c r="K7" s="2265"/>
      <c r="L7" s="2265"/>
      <c r="M7" s="2265"/>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row>
    <row r="8" spans="2:49" s="44" customFormat="1" ht="15" customHeight="1" x14ac:dyDescent="0.25">
      <c r="B8" s="2260" t="s">
        <v>405</v>
      </c>
      <c r="C8" s="2260"/>
      <c r="D8" s="2265">
        <f>+'INFORMACION GENERAL PROYECTO'!H7</f>
        <v>0</v>
      </c>
      <c r="E8" s="2265"/>
      <c r="F8" s="2265"/>
      <c r="G8" s="2290" t="s">
        <v>391</v>
      </c>
      <c r="H8" s="2290"/>
      <c r="I8" s="2290"/>
      <c r="J8" s="2290"/>
      <c r="K8" s="2291">
        <f>+'INFORMACION GENERAL PROYECTO'!H24</f>
        <v>28.931506849315067</v>
      </c>
      <c r="L8" s="2291"/>
      <c r="M8" s="2291"/>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row>
    <row r="9" spans="2:49" ht="10.5" customHeight="1" thickBot="1" x14ac:dyDescent="0.25">
      <c r="B9" s="2287" t="s">
        <v>56</v>
      </c>
      <c r="C9" s="2288"/>
      <c r="D9" s="2288"/>
      <c r="E9" s="2288"/>
      <c r="F9" s="2288"/>
      <c r="G9" s="2288"/>
      <c r="H9" s="2288"/>
      <c r="I9" s="2288"/>
      <c r="J9" s="2288"/>
      <c r="K9" s="2288"/>
      <c r="L9" s="2288"/>
      <c r="M9" s="2288"/>
      <c r="N9" s="2288"/>
      <c r="O9" s="2288"/>
      <c r="P9" s="2288"/>
      <c r="Q9" s="2288"/>
      <c r="R9" s="2288"/>
      <c r="S9" s="2288"/>
      <c r="T9" s="2288"/>
      <c r="U9" s="2288"/>
      <c r="V9" s="2288"/>
      <c r="W9" s="2288"/>
      <c r="X9" s="2288"/>
      <c r="Y9" s="2288"/>
      <c r="Z9" s="2288"/>
      <c r="AA9" s="2288"/>
      <c r="AB9" s="2288"/>
      <c r="AC9" s="2288"/>
      <c r="AD9" s="2288"/>
      <c r="AE9" s="2288"/>
      <c r="AF9" s="2288"/>
      <c r="AG9" s="2288"/>
      <c r="AH9" s="2288"/>
      <c r="AI9" s="2288"/>
      <c r="AJ9" s="2288"/>
      <c r="AK9" s="2288"/>
      <c r="AL9" s="2288"/>
      <c r="AM9" s="2288"/>
      <c r="AN9" s="2288"/>
      <c r="AO9" s="2288"/>
      <c r="AP9" s="2288"/>
      <c r="AQ9" s="2288"/>
      <c r="AR9" s="2288"/>
      <c r="AS9" s="2288"/>
      <c r="AT9" s="2288"/>
      <c r="AU9" s="2289"/>
      <c r="AV9" s="49"/>
    </row>
    <row r="10" spans="2:49" s="305" customFormat="1" ht="15" customHeight="1" x14ac:dyDescent="0.15">
      <c r="B10" s="2222" t="s">
        <v>290</v>
      </c>
      <c r="C10" s="2246"/>
      <c r="D10" s="2155" t="s">
        <v>406</v>
      </c>
      <c r="E10" s="2155" t="s">
        <v>407</v>
      </c>
      <c r="F10" s="2155" t="s">
        <v>294</v>
      </c>
      <c r="G10" s="2223" t="str">
        <f>+'INFORMACION GENERAL PROYECTO'!B17</f>
        <v>[BENEFICIARIOS]</v>
      </c>
      <c r="H10" s="2279" t="s">
        <v>53</v>
      </c>
      <c r="I10" s="2280"/>
      <c r="J10" s="2280"/>
      <c r="K10" s="2280"/>
      <c r="L10" s="2280"/>
      <c r="M10" s="2280"/>
      <c r="N10" s="2280"/>
      <c r="O10" s="2280"/>
      <c r="P10" s="2280"/>
      <c r="Q10" s="2280"/>
      <c r="R10" s="2280"/>
      <c r="S10" s="2280"/>
      <c r="T10" s="2281"/>
      <c r="U10" s="2282" t="s">
        <v>54</v>
      </c>
      <c r="V10" s="2280"/>
      <c r="W10" s="2280"/>
      <c r="X10" s="2280"/>
      <c r="Y10" s="2280"/>
      <c r="Z10" s="2280"/>
      <c r="AA10" s="2280"/>
      <c r="AB10" s="2280"/>
      <c r="AC10" s="2280"/>
      <c r="AD10" s="2280"/>
      <c r="AE10" s="2280"/>
      <c r="AF10" s="2280"/>
      <c r="AG10" s="2283"/>
      <c r="AH10" s="2279" t="s">
        <v>55</v>
      </c>
      <c r="AI10" s="2280"/>
      <c r="AJ10" s="2280"/>
      <c r="AK10" s="2280"/>
      <c r="AL10" s="2280"/>
      <c r="AM10" s="2280"/>
      <c r="AN10" s="2280"/>
      <c r="AO10" s="2280"/>
      <c r="AP10" s="2280"/>
      <c r="AQ10" s="2280"/>
      <c r="AR10" s="2280"/>
      <c r="AS10" s="2280"/>
      <c r="AT10" s="2281"/>
      <c r="AU10" s="2269" t="s">
        <v>46</v>
      </c>
    </row>
    <row r="11" spans="2:49" s="305" customFormat="1" ht="15" customHeight="1" x14ac:dyDescent="0.15">
      <c r="B11" s="2224"/>
      <c r="C11" s="2247"/>
      <c r="D11" s="2156"/>
      <c r="E11" s="2156"/>
      <c r="F11" s="2156"/>
      <c r="G11" s="2225" t="str">
        <f>+'INFORMACION GENERAL PROYECTO'!B11</f>
        <v>APORTE FONDOEMPLEO</v>
      </c>
      <c r="H11" s="306">
        <f>'CRONOGRAMA PRODUCTOS'!H31</f>
        <v>42675</v>
      </c>
      <c r="I11" s="307">
        <f>'CRONOGRAMA PRODUCTOS'!I31</f>
        <v>42705</v>
      </c>
      <c r="J11" s="307">
        <f>'CRONOGRAMA PRODUCTOS'!J31</f>
        <v>42736</v>
      </c>
      <c r="K11" s="307">
        <f>'CRONOGRAMA PRODUCTOS'!K31</f>
        <v>42767</v>
      </c>
      <c r="L11" s="307">
        <f>'CRONOGRAMA PRODUCTOS'!L31</f>
        <v>42795</v>
      </c>
      <c r="M11" s="307">
        <f>'CRONOGRAMA PRODUCTOS'!M31</f>
        <v>42826</v>
      </c>
      <c r="N11" s="307">
        <f>'CRONOGRAMA PRODUCTOS'!N31</f>
        <v>42856</v>
      </c>
      <c r="O11" s="307">
        <f>'CRONOGRAMA PRODUCTOS'!O31</f>
        <v>42887</v>
      </c>
      <c r="P11" s="307">
        <f>'CRONOGRAMA PRODUCTOS'!P31</f>
        <v>42917</v>
      </c>
      <c r="Q11" s="307">
        <f>'CRONOGRAMA PRODUCTOS'!Q31</f>
        <v>42948</v>
      </c>
      <c r="R11" s="307">
        <f>'CRONOGRAMA PRODUCTOS'!R31</f>
        <v>42979</v>
      </c>
      <c r="S11" s="307">
        <f>'CRONOGRAMA PRODUCTOS'!S31</f>
        <v>43009</v>
      </c>
      <c r="T11" s="308" t="s">
        <v>769</v>
      </c>
      <c r="U11" s="309">
        <f>'CRONOGRAMA PRODUCTOS'!T31</f>
        <v>43040</v>
      </c>
      <c r="V11" s="307">
        <f>'CRONOGRAMA PRODUCTOS'!U31</f>
        <v>43070</v>
      </c>
      <c r="W11" s="307">
        <f>'CRONOGRAMA PRODUCTOS'!V31</f>
        <v>43101</v>
      </c>
      <c r="X11" s="307">
        <f>'CRONOGRAMA PRODUCTOS'!W31</f>
        <v>43132</v>
      </c>
      <c r="Y11" s="307">
        <f>'CRONOGRAMA PRODUCTOS'!X31</f>
        <v>43160</v>
      </c>
      <c r="Z11" s="307">
        <f>'CRONOGRAMA PRODUCTOS'!Y31</f>
        <v>43191</v>
      </c>
      <c r="AA11" s="307">
        <f>'CRONOGRAMA PRODUCTOS'!Z31</f>
        <v>43221</v>
      </c>
      <c r="AB11" s="307">
        <f>'CRONOGRAMA PRODUCTOS'!AA31</f>
        <v>43252</v>
      </c>
      <c r="AC11" s="307">
        <f>'CRONOGRAMA PRODUCTOS'!AB31</f>
        <v>43282</v>
      </c>
      <c r="AD11" s="307">
        <f>'CRONOGRAMA PRODUCTOS'!AC31</f>
        <v>43313</v>
      </c>
      <c r="AE11" s="307">
        <f>'CRONOGRAMA PRODUCTOS'!AD31</f>
        <v>43344</v>
      </c>
      <c r="AF11" s="307">
        <f>'CRONOGRAMA PRODUCTOS'!AE31</f>
        <v>43374</v>
      </c>
      <c r="AG11" s="310" t="s">
        <v>769</v>
      </c>
      <c r="AH11" s="306">
        <f>'CRONOGRAMA PRODUCTOS'!AF31</f>
        <v>43405</v>
      </c>
      <c r="AI11" s="307">
        <f>'CRONOGRAMA PRODUCTOS'!AG31</f>
        <v>43435</v>
      </c>
      <c r="AJ11" s="307">
        <f>'CRONOGRAMA PRODUCTOS'!AH31</f>
        <v>43466</v>
      </c>
      <c r="AK11" s="307">
        <f>'CRONOGRAMA PRODUCTOS'!AI31</f>
        <v>43497</v>
      </c>
      <c r="AL11" s="307">
        <f>'CRONOGRAMA PRODUCTOS'!AJ31</f>
        <v>43525</v>
      </c>
      <c r="AM11" s="307">
        <f>'CRONOGRAMA PRODUCTOS'!AK31</f>
        <v>43556</v>
      </c>
      <c r="AN11" s="307">
        <f>'CRONOGRAMA PRODUCTOS'!AL31</f>
        <v>43586</v>
      </c>
      <c r="AO11" s="307">
        <f>'CRONOGRAMA PRODUCTOS'!AM31</f>
        <v>43617</v>
      </c>
      <c r="AP11" s="307">
        <f>'CRONOGRAMA PRODUCTOS'!AN31</f>
        <v>43647</v>
      </c>
      <c r="AQ11" s="307">
        <f>'CRONOGRAMA PRODUCTOS'!AO31</f>
        <v>43678</v>
      </c>
      <c r="AR11" s="307">
        <f>'CRONOGRAMA PRODUCTOS'!AP31</f>
        <v>43709</v>
      </c>
      <c r="AS11" s="307">
        <f>'CRONOGRAMA PRODUCTOS'!AQ31</f>
        <v>43739</v>
      </c>
      <c r="AT11" s="308" t="s">
        <v>769</v>
      </c>
      <c r="AU11" s="2284"/>
    </row>
    <row r="12" spans="2:49" s="323" customFormat="1" ht="27" customHeight="1" x14ac:dyDescent="0.25">
      <c r="B12" s="311">
        <f>'FORMATO COSTEO C1'!$C$13</f>
        <v>1</v>
      </c>
      <c r="C12" s="312">
        <f>'FORMATO COSTEO C1'!D$13</f>
        <v>0</v>
      </c>
      <c r="D12" s="313"/>
      <c r="E12" s="314"/>
      <c r="F12" s="315">
        <f>+F13+F44+F75</f>
        <v>0</v>
      </c>
      <c r="G12" s="316">
        <f>+G13+G44+G75</f>
        <v>0</v>
      </c>
      <c r="H12" s="317">
        <f>+H13+H44+H75</f>
        <v>0</v>
      </c>
      <c r="I12" s="315">
        <f t="shared" ref="I12:AS12" si="0">+I13+I44+I75</f>
        <v>0</v>
      </c>
      <c r="J12" s="315">
        <f t="shared" si="0"/>
        <v>0</v>
      </c>
      <c r="K12" s="315">
        <f t="shared" si="0"/>
        <v>0</v>
      </c>
      <c r="L12" s="315">
        <f t="shared" si="0"/>
        <v>0</v>
      </c>
      <c r="M12" s="315">
        <f t="shared" si="0"/>
        <v>0</v>
      </c>
      <c r="N12" s="315">
        <f t="shared" si="0"/>
        <v>0</v>
      </c>
      <c r="O12" s="315">
        <f t="shared" si="0"/>
        <v>0</v>
      </c>
      <c r="P12" s="315">
        <f t="shared" si="0"/>
        <v>0</v>
      </c>
      <c r="Q12" s="315">
        <f t="shared" si="0"/>
        <v>0</v>
      </c>
      <c r="R12" s="315">
        <f t="shared" si="0"/>
        <v>0</v>
      </c>
      <c r="S12" s="315">
        <f t="shared" si="0"/>
        <v>0</v>
      </c>
      <c r="T12" s="318">
        <f>+T13+T44+T75</f>
        <v>0</v>
      </c>
      <c r="U12" s="319">
        <f t="shared" si="0"/>
        <v>0</v>
      </c>
      <c r="V12" s="315">
        <f t="shared" si="0"/>
        <v>0</v>
      </c>
      <c r="W12" s="315">
        <f t="shared" si="0"/>
        <v>0</v>
      </c>
      <c r="X12" s="315">
        <f t="shared" si="0"/>
        <v>0</v>
      </c>
      <c r="Y12" s="315">
        <f t="shared" si="0"/>
        <v>0</v>
      </c>
      <c r="Z12" s="315">
        <f t="shared" si="0"/>
        <v>0</v>
      </c>
      <c r="AA12" s="315">
        <f t="shared" si="0"/>
        <v>0</v>
      </c>
      <c r="AB12" s="315">
        <f t="shared" si="0"/>
        <v>0</v>
      </c>
      <c r="AC12" s="315">
        <f t="shared" si="0"/>
        <v>0</v>
      </c>
      <c r="AD12" s="315">
        <f t="shared" si="0"/>
        <v>0</v>
      </c>
      <c r="AE12" s="315">
        <f t="shared" si="0"/>
        <v>0</v>
      </c>
      <c r="AF12" s="315">
        <f t="shared" si="0"/>
        <v>0</v>
      </c>
      <c r="AG12" s="316">
        <f>+AG13+AG44+AG75</f>
        <v>0</v>
      </c>
      <c r="AH12" s="317">
        <f t="shared" si="0"/>
        <v>0</v>
      </c>
      <c r="AI12" s="315">
        <f t="shared" si="0"/>
        <v>0</v>
      </c>
      <c r="AJ12" s="315">
        <f t="shared" si="0"/>
        <v>0</v>
      </c>
      <c r="AK12" s="315">
        <f t="shared" si="0"/>
        <v>0</v>
      </c>
      <c r="AL12" s="315">
        <f t="shared" si="0"/>
        <v>0</v>
      </c>
      <c r="AM12" s="315">
        <f t="shared" si="0"/>
        <v>0</v>
      </c>
      <c r="AN12" s="315">
        <f t="shared" si="0"/>
        <v>0</v>
      </c>
      <c r="AO12" s="315">
        <f t="shared" si="0"/>
        <v>0</v>
      </c>
      <c r="AP12" s="315">
        <f t="shared" si="0"/>
        <v>0</v>
      </c>
      <c r="AQ12" s="315">
        <f t="shared" si="0"/>
        <v>0</v>
      </c>
      <c r="AR12" s="315">
        <f t="shared" si="0"/>
        <v>0</v>
      </c>
      <c r="AS12" s="315">
        <f t="shared" si="0"/>
        <v>0</v>
      </c>
      <c r="AT12" s="318">
        <f>+AT13+AT44+AT75</f>
        <v>0</v>
      </c>
      <c r="AU12" s="320">
        <f>+AU13+AU44+AU75</f>
        <v>0</v>
      </c>
      <c r="AV12" s="321">
        <f t="shared" ref="AV12:AV75" si="1">+G12-AU12</f>
        <v>0</v>
      </c>
      <c r="AW12" s="322"/>
    </row>
    <row r="13" spans="2:49" s="334" customFormat="1" ht="12.75" customHeight="1" outlineLevel="1" x14ac:dyDescent="0.25">
      <c r="B13" s="324">
        <f>'FORMATO COSTEO C1'!C$14</f>
        <v>1.1000000000000001</v>
      </c>
      <c r="C13" s="325">
        <f>'FORMATO COSTEO C1'!D$14</f>
        <v>0</v>
      </c>
      <c r="D13" s="326"/>
      <c r="E13" s="327"/>
      <c r="F13" s="328">
        <f>+F14+F20+F26+F32+F38</f>
        <v>0</v>
      </c>
      <c r="G13" s="329">
        <f t="shared" ref="G13:P13" si="2">+G14+G20+G26+G32+G38</f>
        <v>0</v>
      </c>
      <c r="H13" s="330">
        <f t="shared" si="2"/>
        <v>0</v>
      </c>
      <c r="I13" s="328">
        <f>+I14+I20+I26+I32+I38</f>
        <v>0</v>
      </c>
      <c r="J13" s="328">
        <f>+J14+J20+J26+J32+J38</f>
        <v>0</v>
      </c>
      <c r="K13" s="328">
        <f>+K14+K20+K26+K32+K38</f>
        <v>0</v>
      </c>
      <c r="L13" s="328">
        <f>+L14+L20+L26+L32+L38</f>
        <v>0</v>
      </c>
      <c r="M13" s="328">
        <f>+M14+M20+M26+M32+M38</f>
        <v>0</v>
      </c>
      <c r="N13" s="328">
        <f t="shared" si="2"/>
        <v>0</v>
      </c>
      <c r="O13" s="328">
        <f t="shared" si="2"/>
        <v>0</v>
      </c>
      <c r="P13" s="328">
        <f t="shared" si="2"/>
        <v>0</v>
      </c>
      <c r="Q13" s="328">
        <f>+Q14+Q20+Q26+Q32+Q38</f>
        <v>0</v>
      </c>
      <c r="R13" s="328">
        <f>+R14+R20+R26+R32+R38</f>
        <v>0</v>
      </c>
      <c r="S13" s="328">
        <f>+S14+S20+S26+S32+S38</f>
        <v>0</v>
      </c>
      <c r="T13" s="331">
        <f>+T14+T20+T26+T32+T38</f>
        <v>0</v>
      </c>
      <c r="U13" s="332">
        <f t="shared" ref="U13:AS13" si="3">+U14+U20+U26+U32+U38</f>
        <v>0</v>
      </c>
      <c r="V13" s="328">
        <f t="shared" si="3"/>
        <v>0</v>
      </c>
      <c r="W13" s="328">
        <f t="shared" si="3"/>
        <v>0</v>
      </c>
      <c r="X13" s="328">
        <f t="shared" si="3"/>
        <v>0</v>
      </c>
      <c r="Y13" s="328">
        <f t="shared" si="3"/>
        <v>0</v>
      </c>
      <c r="Z13" s="328">
        <f t="shared" si="3"/>
        <v>0</v>
      </c>
      <c r="AA13" s="328">
        <f t="shared" si="3"/>
        <v>0</v>
      </c>
      <c r="AB13" s="328">
        <f t="shared" si="3"/>
        <v>0</v>
      </c>
      <c r="AC13" s="328">
        <f t="shared" si="3"/>
        <v>0</v>
      </c>
      <c r="AD13" s="328">
        <f t="shared" si="3"/>
        <v>0</v>
      </c>
      <c r="AE13" s="328">
        <f t="shared" si="3"/>
        <v>0</v>
      </c>
      <c r="AF13" s="328">
        <f t="shared" si="3"/>
        <v>0</v>
      </c>
      <c r="AG13" s="329">
        <f>+AG14+AG20+AG26+AG32+AG38</f>
        <v>0</v>
      </c>
      <c r="AH13" s="330">
        <f t="shared" si="3"/>
        <v>0</v>
      </c>
      <c r="AI13" s="328">
        <f t="shared" si="3"/>
        <v>0</v>
      </c>
      <c r="AJ13" s="328">
        <f t="shared" si="3"/>
        <v>0</v>
      </c>
      <c r="AK13" s="328">
        <f t="shared" si="3"/>
        <v>0</v>
      </c>
      <c r="AL13" s="328">
        <f t="shared" si="3"/>
        <v>0</v>
      </c>
      <c r="AM13" s="328">
        <f t="shared" si="3"/>
        <v>0</v>
      </c>
      <c r="AN13" s="328">
        <f t="shared" si="3"/>
        <v>0</v>
      </c>
      <c r="AO13" s="328">
        <f t="shared" si="3"/>
        <v>0</v>
      </c>
      <c r="AP13" s="328">
        <f t="shared" si="3"/>
        <v>0</v>
      </c>
      <c r="AQ13" s="328">
        <f t="shared" si="3"/>
        <v>0</v>
      </c>
      <c r="AR13" s="328">
        <f t="shared" si="3"/>
        <v>0</v>
      </c>
      <c r="AS13" s="328">
        <f t="shared" si="3"/>
        <v>0</v>
      </c>
      <c r="AT13" s="331">
        <f>+AT14+AT20+AT26+AT32+AT38</f>
        <v>0</v>
      </c>
      <c r="AU13" s="333">
        <f>+AU14+AU20+AU26+AU32+AU38</f>
        <v>0</v>
      </c>
      <c r="AV13" s="321">
        <f t="shared" si="1"/>
        <v>0</v>
      </c>
    </row>
    <row r="14" spans="2:49" s="323" customFormat="1" ht="12.75" customHeight="1" x14ac:dyDescent="0.15">
      <c r="B14" s="335" t="str">
        <f>+'FORMATO COSTEO C1'!C$15</f>
        <v>1.1.1</v>
      </c>
      <c r="C14" s="336">
        <f>+'FORMATO COSTEO C1'!$B$15</f>
        <v>0</v>
      </c>
      <c r="D14" s="337" t="str">
        <f>+'FORMATO COSTEO C1'!$D$15</f>
        <v>Unidad medida</v>
      </c>
      <c r="E14" s="338">
        <f>+'FORMATO COSTEO C1'!$E$15</f>
        <v>0</v>
      </c>
      <c r="F14" s="339">
        <f>SUM(F15:F19)</f>
        <v>0</v>
      </c>
      <c r="G14" s="340">
        <f t="shared" ref="G14:P14" si="4">SUM(G15:G19)</f>
        <v>0</v>
      </c>
      <c r="H14" s="341">
        <f t="shared" si="4"/>
        <v>0</v>
      </c>
      <c r="I14" s="339">
        <f>SUM(I15:I19)</f>
        <v>0</v>
      </c>
      <c r="J14" s="339">
        <f>SUM(J15:J19)</f>
        <v>0</v>
      </c>
      <c r="K14" s="339">
        <f>SUM(K15:K19)</f>
        <v>0</v>
      </c>
      <c r="L14" s="339">
        <f>SUM(L15:L19)</f>
        <v>0</v>
      </c>
      <c r="M14" s="339">
        <f>SUM(M15:M19)</f>
        <v>0</v>
      </c>
      <c r="N14" s="339">
        <f t="shared" si="4"/>
        <v>0</v>
      </c>
      <c r="O14" s="339">
        <f t="shared" si="4"/>
        <v>0</v>
      </c>
      <c r="P14" s="339">
        <f t="shared" si="4"/>
        <v>0</v>
      </c>
      <c r="Q14" s="339">
        <f>SUM(Q15:Q19)</f>
        <v>0</v>
      </c>
      <c r="R14" s="339">
        <f>SUM(R15:R19)</f>
        <v>0</v>
      </c>
      <c r="S14" s="339">
        <f>SUM(S15:S19)</f>
        <v>0</v>
      </c>
      <c r="T14" s="342">
        <f>SUM(T15:T19)</f>
        <v>0</v>
      </c>
      <c r="U14" s="343">
        <f t="shared" ref="U14:AU14" si="5">SUM(U15:U19)</f>
        <v>0</v>
      </c>
      <c r="V14" s="339">
        <f t="shared" si="5"/>
        <v>0</v>
      </c>
      <c r="W14" s="339">
        <f t="shared" si="5"/>
        <v>0</v>
      </c>
      <c r="X14" s="339">
        <f t="shared" si="5"/>
        <v>0</v>
      </c>
      <c r="Y14" s="339">
        <f t="shared" si="5"/>
        <v>0</v>
      </c>
      <c r="Z14" s="339">
        <f t="shared" si="5"/>
        <v>0</v>
      </c>
      <c r="AA14" s="339">
        <f t="shared" si="5"/>
        <v>0</v>
      </c>
      <c r="AB14" s="339">
        <f t="shared" si="5"/>
        <v>0</v>
      </c>
      <c r="AC14" s="339">
        <f t="shared" si="5"/>
        <v>0</v>
      </c>
      <c r="AD14" s="339">
        <f t="shared" si="5"/>
        <v>0</v>
      </c>
      <c r="AE14" s="339">
        <f t="shared" si="5"/>
        <v>0</v>
      </c>
      <c r="AF14" s="339">
        <f t="shared" si="5"/>
        <v>0</v>
      </c>
      <c r="AG14" s="340">
        <f>SUM(AG15:AG19)</f>
        <v>0</v>
      </c>
      <c r="AH14" s="341">
        <f t="shared" si="5"/>
        <v>0</v>
      </c>
      <c r="AI14" s="339">
        <f t="shared" si="5"/>
        <v>0</v>
      </c>
      <c r="AJ14" s="339">
        <f t="shared" si="5"/>
        <v>0</v>
      </c>
      <c r="AK14" s="339">
        <f t="shared" si="5"/>
        <v>0</v>
      </c>
      <c r="AL14" s="339">
        <f t="shared" si="5"/>
        <v>0</v>
      </c>
      <c r="AM14" s="339">
        <f t="shared" si="5"/>
        <v>0</v>
      </c>
      <c r="AN14" s="339">
        <f t="shared" si="5"/>
        <v>0</v>
      </c>
      <c r="AO14" s="339">
        <f t="shared" si="5"/>
        <v>0</v>
      </c>
      <c r="AP14" s="339">
        <f t="shared" si="5"/>
        <v>0</v>
      </c>
      <c r="AQ14" s="339">
        <f t="shared" si="5"/>
        <v>0</v>
      </c>
      <c r="AR14" s="339">
        <f t="shared" si="5"/>
        <v>0</v>
      </c>
      <c r="AS14" s="339">
        <f t="shared" si="5"/>
        <v>0</v>
      </c>
      <c r="AT14" s="342">
        <f t="shared" si="5"/>
        <v>0</v>
      </c>
      <c r="AU14" s="344">
        <f t="shared" si="5"/>
        <v>0</v>
      </c>
      <c r="AV14" s="321">
        <f t="shared" si="1"/>
        <v>0</v>
      </c>
    </row>
    <row r="15" spans="2:49" s="323" customFormat="1" ht="12.75" customHeight="1" x14ac:dyDescent="0.15">
      <c r="B15" s="345" t="str">
        <f>+'FORMATO COSTEO C1'!C$17</f>
        <v>1.1.1.1</v>
      </c>
      <c r="C15" s="346" t="str">
        <f>+'FORMATO COSTEO C1'!B$17</f>
        <v>Categoría de gasto</v>
      </c>
      <c r="D15" s="347"/>
      <c r="E15" s="348"/>
      <c r="F15" s="349">
        <f>+'FORMATO COSTEO C1'!G17</f>
        <v>0</v>
      </c>
      <c r="G15" s="350">
        <f>+'FORMATO COSTEO C1'!X17</f>
        <v>0</v>
      </c>
      <c r="H15" s="351">
        <f>IF( $F15=0,0,((($F15/$E$14)*'CRONOGRAMA ACTIVIDADES'!F$18)*($G15/$F15)))</f>
        <v>0</v>
      </c>
      <c r="I15" s="349">
        <f>IF( $F15=0,0,((($F15/$E$14)*'CRONOGRAMA ACTIVIDADES'!G$18)*($G15/$F15)))</f>
        <v>0</v>
      </c>
      <c r="J15" s="349">
        <f>IF( $F15=0,0,((($F15/$E$14)*'CRONOGRAMA ACTIVIDADES'!H$18)*($G15/$F15)))</f>
        <v>0</v>
      </c>
      <c r="K15" s="349">
        <f>IF( $F15=0,0,((($F15/$E$14)*'CRONOGRAMA ACTIVIDADES'!I$18)*($G15/$F15)))</f>
        <v>0</v>
      </c>
      <c r="L15" s="349">
        <f>IF( $F15=0,0,((($F15/$E$14)*'CRONOGRAMA ACTIVIDADES'!J$18)*($G15/$F15)))</f>
        <v>0</v>
      </c>
      <c r="M15" s="349">
        <f>IF( $F15=0,0,((($F15/$E$14)*'CRONOGRAMA ACTIVIDADES'!K$18)*($G15/$F15)))</f>
        <v>0</v>
      </c>
      <c r="N15" s="349">
        <f>IF( $F15=0,0,((($F15/$E$14)*'CRONOGRAMA ACTIVIDADES'!L$18)*($G15/$F15)))</f>
        <v>0</v>
      </c>
      <c r="O15" s="349">
        <f>IF( $F15=0,0,((($F15/$E$14)*'CRONOGRAMA ACTIVIDADES'!M$18)*($G15/$F15)))</f>
        <v>0</v>
      </c>
      <c r="P15" s="349">
        <f>IF( $F15=0,0,((($F15/$E$14)*'CRONOGRAMA ACTIVIDADES'!N$18)*($G15/$F15)))</f>
        <v>0</v>
      </c>
      <c r="Q15" s="349">
        <f>IF( $F15=0,0,((($F15/$E$14)*'CRONOGRAMA ACTIVIDADES'!O$18)*($G15/$F15)))</f>
        <v>0</v>
      </c>
      <c r="R15" s="349">
        <f>IF( $F15=0,0,((($F15/$E$14)*'CRONOGRAMA ACTIVIDADES'!P$18)*($G15/$F15)))</f>
        <v>0</v>
      </c>
      <c r="S15" s="349">
        <f>IF( $F15=0,0,((($F15/$E$14)*'CRONOGRAMA ACTIVIDADES'!Q$18)*($G15/$F15)))</f>
        <v>0</v>
      </c>
      <c r="T15" s="352">
        <f>H15+I15+J15+K15+L15+M15+N15+O15+P15+Q15+R15+S15</f>
        <v>0</v>
      </c>
      <c r="U15" s="353">
        <f>IF( $F15=0,0,((($F15/$E$14)*'CRONOGRAMA ACTIVIDADES'!R$18)*($G15/$F15)))</f>
        <v>0</v>
      </c>
      <c r="V15" s="349">
        <f>IF( $F15=0,0,((($F15/$E$14)*'CRONOGRAMA ACTIVIDADES'!S$18)*($G15/$F15)))</f>
        <v>0</v>
      </c>
      <c r="W15" s="349">
        <f>IF( $F15=0,0,((($F15/$E$14)*'CRONOGRAMA ACTIVIDADES'!T$18)*($G15/$F15)))</f>
        <v>0</v>
      </c>
      <c r="X15" s="349">
        <f>IF( $F15=0,0,((($F15/$E$14)*'CRONOGRAMA ACTIVIDADES'!U$18)*($G15/$F15)))</f>
        <v>0</v>
      </c>
      <c r="Y15" s="349">
        <f>IF( $F15=0,0,((($F15/$E$14)*'CRONOGRAMA ACTIVIDADES'!V$18)*($G15/$F15)))</f>
        <v>0</v>
      </c>
      <c r="Z15" s="349">
        <f>IF( $F15=0,0,((($F15/$E$14)*'CRONOGRAMA ACTIVIDADES'!W$18)*($G15/$F15)))</f>
        <v>0</v>
      </c>
      <c r="AA15" s="349">
        <f>IF( $F15=0,0,((($F15/$E$14)*'CRONOGRAMA ACTIVIDADES'!X$18)*($G15/$F15)))</f>
        <v>0</v>
      </c>
      <c r="AB15" s="349">
        <f>IF( $F15=0,0,((($F15/$E$14)*'CRONOGRAMA ACTIVIDADES'!Y$18)*($G15/$F15)))</f>
        <v>0</v>
      </c>
      <c r="AC15" s="349">
        <f>IF( $F15=0,0,((($F15/$E$14)*'CRONOGRAMA ACTIVIDADES'!Z$18)*($G15/$F15)))</f>
        <v>0</v>
      </c>
      <c r="AD15" s="349">
        <f>IF( $F15=0,0,((($F15/$E$14)*'CRONOGRAMA ACTIVIDADES'!AA$18)*($G15/$F15)))</f>
        <v>0</v>
      </c>
      <c r="AE15" s="349">
        <f>IF( $F15=0,0,((($F15/$E$14)*'CRONOGRAMA ACTIVIDADES'!AB$18)*($G15/$F15)))</f>
        <v>0</v>
      </c>
      <c r="AF15" s="349">
        <f>IF( $F15=0,0,((($F15/$E$14)*'CRONOGRAMA ACTIVIDADES'!AC$18)*($G15/$F15)))</f>
        <v>0</v>
      </c>
      <c r="AG15" s="350">
        <f>U15+V15+W15+X15+Y15+Z15+AA15+AB15+AC15+AD15+AE15+AF15</f>
        <v>0</v>
      </c>
      <c r="AH15" s="354">
        <f>IF( $F15=0,0,((($F15/$E$14)*'CRONOGRAMA ACTIVIDADES'!AD$18)*($G15/$F15)))</f>
        <v>0</v>
      </c>
      <c r="AI15" s="349">
        <f>IF( $F15=0,0,((($F15/$E$14)*'CRONOGRAMA ACTIVIDADES'!AE$18)*($G15/$F15)))</f>
        <v>0</v>
      </c>
      <c r="AJ15" s="349">
        <f>IF( $F15=0,0,((($F15/$E$14)*'CRONOGRAMA ACTIVIDADES'!AF$18)*($G15/$F15)))</f>
        <v>0</v>
      </c>
      <c r="AK15" s="349">
        <f>IF( $F15=0,0,((($F15/$E$14)*'CRONOGRAMA ACTIVIDADES'!AG$18)*($G15/$F15)))</f>
        <v>0</v>
      </c>
      <c r="AL15" s="349">
        <f>IF( $F15=0,0,((($F15/$E$14)*'CRONOGRAMA ACTIVIDADES'!AH$18)*($G15/$F15)))</f>
        <v>0</v>
      </c>
      <c r="AM15" s="349">
        <f>IF( $F15=0,0,((($F15/$E$14)*'CRONOGRAMA ACTIVIDADES'!AI$18)*($G15/$F15)))</f>
        <v>0</v>
      </c>
      <c r="AN15" s="349">
        <f>IF( $F15=0,0,((($F15/$E$14)*'CRONOGRAMA ACTIVIDADES'!AJ$18)*($G15/$F15)))</f>
        <v>0</v>
      </c>
      <c r="AO15" s="349">
        <f>IF( $F15=0,0,((($F15/$E$14)*'CRONOGRAMA ACTIVIDADES'!AK$18)*($G15/$F15)))</f>
        <v>0</v>
      </c>
      <c r="AP15" s="349">
        <f>IF( $F15=0,0,((($F15/$E$14)*'CRONOGRAMA ACTIVIDADES'!AL$18)*($G15/$F15)))</f>
        <v>0</v>
      </c>
      <c r="AQ15" s="349">
        <f>IF( $F15=0,0,((($F15/$E$14)*'CRONOGRAMA ACTIVIDADES'!AM$18)*($G15/$F15)))</f>
        <v>0</v>
      </c>
      <c r="AR15" s="349">
        <f>IF( $F15=0,0,((($F15/$E$14)*'CRONOGRAMA ACTIVIDADES'!AN$18)*($G15/$F15)))</f>
        <v>0</v>
      </c>
      <c r="AS15" s="349">
        <f>IF( $F15=0,0,((($F15/$E$14)*'CRONOGRAMA ACTIVIDADES'!AO$18)*($G15/$F15)))</f>
        <v>0</v>
      </c>
      <c r="AT15" s="352">
        <f>AH15+AI15+AJ15+AK15+AL15+AM15+AN15+AO15+AP15+AQ15+AR15+AS15</f>
        <v>0</v>
      </c>
      <c r="AU15" s="355">
        <f>AS15+AR15+AQ15+AP15+AO15+AN15+AM15+AL15+AK15+AJ15+AI15+AH15+AF15+AE15+AD15+AC15+AB15+AA15+Z15+Y15+X15+W15+V15+U15+S15+R15+Q15+P15+O15+N15+M15+L15+K15+J15+I15+H15</f>
        <v>0</v>
      </c>
      <c r="AV15" s="321">
        <f t="shared" si="1"/>
        <v>0</v>
      </c>
    </row>
    <row r="16" spans="2:49" s="323" customFormat="1" ht="12.75" customHeight="1" x14ac:dyDescent="0.15">
      <c r="B16" s="345" t="str">
        <f>'FORMATO COSTEO C1'!C$23</f>
        <v>1.1.1.2</v>
      </c>
      <c r="C16" s="346" t="str">
        <f>+'FORMATO COSTEO C1'!B$23</f>
        <v>Categoría de gasto</v>
      </c>
      <c r="D16" s="347"/>
      <c r="E16" s="348"/>
      <c r="F16" s="349">
        <f>+'FORMATO COSTEO C1'!G23</f>
        <v>0</v>
      </c>
      <c r="G16" s="350">
        <f>+'FORMATO COSTEO C1'!X23</f>
        <v>0</v>
      </c>
      <c r="H16" s="354">
        <f>IF( $F16=0,0,((($F16/$E$14)*'CRONOGRAMA ACTIVIDADES'!F$18)*($G16/$F16)))</f>
        <v>0</v>
      </c>
      <c r="I16" s="349">
        <f>IF( $F16=0,0,((($F16/$E$14)*'CRONOGRAMA ACTIVIDADES'!G$18)*($G16/$F16)))</f>
        <v>0</v>
      </c>
      <c r="J16" s="349">
        <f>IF( $F16=0,0,((($F16/$E$14)*'CRONOGRAMA ACTIVIDADES'!H$18)*($G16/$F16)))</f>
        <v>0</v>
      </c>
      <c r="K16" s="349">
        <f>IF( $F16=0,0,((($F16/$E$14)*'CRONOGRAMA ACTIVIDADES'!I$18)*($G16/$F16)))</f>
        <v>0</v>
      </c>
      <c r="L16" s="349">
        <f>IF( $F16=0,0,((($F16/$E$14)*'CRONOGRAMA ACTIVIDADES'!J$18)*($G16/$F16)))</f>
        <v>0</v>
      </c>
      <c r="M16" s="349">
        <f>IF( $F16=0,0,((($F16/$E$14)*'CRONOGRAMA ACTIVIDADES'!K$18)*($G16/$F16)))</f>
        <v>0</v>
      </c>
      <c r="N16" s="349">
        <f>IF( $F16=0,0,((($F16/$E$14)*'CRONOGRAMA ACTIVIDADES'!L$18)*($G16/$F16)))</f>
        <v>0</v>
      </c>
      <c r="O16" s="349">
        <f>IF( $F16=0,0,((($F16/$E$14)*'CRONOGRAMA ACTIVIDADES'!M$18)*($G16/$F16)))</f>
        <v>0</v>
      </c>
      <c r="P16" s="349">
        <f>IF( $F16=0,0,((($F16/$E$14)*'CRONOGRAMA ACTIVIDADES'!N$18)*($G16/$F16)))</f>
        <v>0</v>
      </c>
      <c r="Q16" s="349">
        <f>IF( $F16=0,0,((($F16/$E$14)*'CRONOGRAMA ACTIVIDADES'!O$18)*($G16/$F16)))</f>
        <v>0</v>
      </c>
      <c r="R16" s="349">
        <f>IF( $F16=0,0,((($F16/$E$14)*'CRONOGRAMA ACTIVIDADES'!P$18)*($G16/$F16)))</f>
        <v>0</v>
      </c>
      <c r="S16" s="349">
        <f>IF( $F16=0,0,((($F16/$E$14)*'CRONOGRAMA ACTIVIDADES'!Q$18)*($G16/$F16)))</f>
        <v>0</v>
      </c>
      <c r="T16" s="352">
        <f>H16+I16+J16+K16+L16+M16+N16+O16+P16+Q16+R16+S16</f>
        <v>0</v>
      </c>
      <c r="U16" s="353">
        <f>IF( $F16=0,0,((($F16/$E$14)*'CRONOGRAMA ACTIVIDADES'!R$18)*($G16/$F16)))</f>
        <v>0</v>
      </c>
      <c r="V16" s="349">
        <f>IF( $F16=0,0,((($F16/$E$14)*'CRONOGRAMA ACTIVIDADES'!S$18)*($G16/$F16)))</f>
        <v>0</v>
      </c>
      <c r="W16" s="349">
        <f>IF( $F16=0,0,((($F16/$E$14)*'CRONOGRAMA ACTIVIDADES'!T$18)*($G16/$F16)))</f>
        <v>0</v>
      </c>
      <c r="X16" s="349">
        <f>IF( $F16=0,0,((($F16/$E$14)*'CRONOGRAMA ACTIVIDADES'!U$18)*($G16/$F16)))</f>
        <v>0</v>
      </c>
      <c r="Y16" s="349">
        <f>IF( $F16=0,0,((($F16/$E$14)*'CRONOGRAMA ACTIVIDADES'!V$18)*($G16/$F16)))</f>
        <v>0</v>
      </c>
      <c r="Z16" s="349">
        <f>IF( $F16=0,0,((($F16/$E$14)*'CRONOGRAMA ACTIVIDADES'!W$18)*($G16/$F16)))</f>
        <v>0</v>
      </c>
      <c r="AA16" s="349">
        <f>IF( $F16=0,0,((($F16/$E$14)*'CRONOGRAMA ACTIVIDADES'!X$18)*($G16/$F16)))</f>
        <v>0</v>
      </c>
      <c r="AB16" s="349">
        <f>IF( $F16=0,0,((($F16/$E$14)*'CRONOGRAMA ACTIVIDADES'!Y$18)*($G16/$F16)))</f>
        <v>0</v>
      </c>
      <c r="AC16" s="349">
        <f>IF( $F16=0,0,((($F16/$E$14)*'CRONOGRAMA ACTIVIDADES'!Z$18)*($G16/$F16)))</f>
        <v>0</v>
      </c>
      <c r="AD16" s="349">
        <f>IF( $F16=0,0,((($F16/$E$14)*'CRONOGRAMA ACTIVIDADES'!AA$18)*($G16/$F16)))</f>
        <v>0</v>
      </c>
      <c r="AE16" s="349">
        <f>IF( $F16=0,0,((($F16/$E$14)*'CRONOGRAMA ACTIVIDADES'!AB$18)*($G16/$F16)))</f>
        <v>0</v>
      </c>
      <c r="AF16" s="349">
        <f>IF( $F16=0,0,((($F16/$E$14)*'CRONOGRAMA ACTIVIDADES'!AC$18)*($G16/$F16)))</f>
        <v>0</v>
      </c>
      <c r="AG16" s="350">
        <f>U16+V16+W16+X16+Y16+Z16+AA16+AB16+AC16+AD16+AE16+AF16</f>
        <v>0</v>
      </c>
      <c r="AH16" s="354">
        <f>IF( $F16=0,0,((($F16/$E$14)*'CRONOGRAMA ACTIVIDADES'!AD$18)*($G16/$F16)))</f>
        <v>0</v>
      </c>
      <c r="AI16" s="349">
        <f>IF( $F16=0,0,((($F16/$E$14)*'CRONOGRAMA ACTIVIDADES'!AE$18)*($G16/$F16)))</f>
        <v>0</v>
      </c>
      <c r="AJ16" s="349">
        <f>IF( $F16=0,0,((($F16/$E$14)*'CRONOGRAMA ACTIVIDADES'!AF$18)*($G16/$F16)))</f>
        <v>0</v>
      </c>
      <c r="AK16" s="349">
        <f>IF( $F16=0,0,((($F16/$E$14)*'CRONOGRAMA ACTIVIDADES'!AG$18)*($G16/$F16)))</f>
        <v>0</v>
      </c>
      <c r="AL16" s="349">
        <f>IF( $F16=0,0,((($F16/$E$14)*'CRONOGRAMA ACTIVIDADES'!AH$18)*($G16/$F16)))</f>
        <v>0</v>
      </c>
      <c r="AM16" s="349">
        <f>IF( $F16=0,0,((($F16/$E$14)*'CRONOGRAMA ACTIVIDADES'!AI$18)*($G16/$F16)))</f>
        <v>0</v>
      </c>
      <c r="AN16" s="349">
        <f>IF( $F16=0,0,((($F16/$E$14)*'CRONOGRAMA ACTIVIDADES'!AJ$18)*($G16/$F16)))</f>
        <v>0</v>
      </c>
      <c r="AO16" s="349">
        <f>IF( $F16=0,0,((($F16/$E$14)*'CRONOGRAMA ACTIVIDADES'!AK$18)*($G16/$F16)))</f>
        <v>0</v>
      </c>
      <c r="AP16" s="349">
        <f>IF( $F16=0,0,((($F16/$E$14)*'CRONOGRAMA ACTIVIDADES'!AL$18)*($G16/$F16)))</f>
        <v>0</v>
      </c>
      <c r="AQ16" s="349">
        <f>IF( $F16=0,0,((($F16/$E$14)*'CRONOGRAMA ACTIVIDADES'!AM$18)*($G16/$F16)))</f>
        <v>0</v>
      </c>
      <c r="AR16" s="349">
        <f>IF( $F16=0,0,((($F16/$E$14)*'CRONOGRAMA ACTIVIDADES'!AN$18)*($G16/$F16)))</f>
        <v>0</v>
      </c>
      <c r="AS16" s="349">
        <f>IF( $F16=0,0,((($F16/$E$14)*'CRONOGRAMA ACTIVIDADES'!AO$18)*($G16/$F16)))</f>
        <v>0</v>
      </c>
      <c r="AT16" s="352">
        <f>AH16+AI16+AJ16+AK16+AL16+AM16+AN16+AO16+AP16+AQ16+AR16+AS16</f>
        <v>0</v>
      </c>
      <c r="AU16" s="355">
        <f>AS16+AR16+AQ16+AP16+AO16+AN16+AM16+AL16+AK16+AJ16+AI16+AH16+AF16+AE16+AD16+AC16+AB16+AA16+Z16+Y16+X16+W16+V16+U16+S16+R16+Q16+P16+O16+N16+M16+L16+K16+J16+I16+H16</f>
        <v>0</v>
      </c>
      <c r="AV16" s="321">
        <f t="shared" si="1"/>
        <v>0</v>
      </c>
    </row>
    <row r="17" spans="2:48" s="323" customFormat="1" ht="12.75" customHeight="1" x14ac:dyDescent="0.15">
      <c r="B17" s="345" t="str">
        <f>'FORMATO COSTEO C1'!C$29</f>
        <v>1.1.1.3</v>
      </c>
      <c r="C17" s="346" t="str">
        <f>+'FORMATO COSTEO C1'!B$29</f>
        <v>Categoría de gasto</v>
      </c>
      <c r="D17" s="347"/>
      <c r="E17" s="348"/>
      <c r="F17" s="349">
        <f>+'FORMATO COSTEO C1'!G29</f>
        <v>0</v>
      </c>
      <c r="G17" s="350">
        <f>+'FORMATO COSTEO C1'!X29</f>
        <v>0</v>
      </c>
      <c r="H17" s="354">
        <f>IF( $F17=0,0,((($F17/$E$14)*'CRONOGRAMA ACTIVIDADES'!F$18)*($G17/$F17)))</f>
        <v>0</v>
      </c>
      <c r="I17" s="349">
        <f>IF( $F17=0,0,((($F17/$E$14)*'CRONOGRAMA ACTIVIDADES'!G$18)*($G17/$F17)))</f>
        <v>0</v>
      </c>
      <c r="J17" s="349">
        <f>IF( $F17=0,0,((($F17/$E$14)*'CRONOGRAMA ACTIVIDADES'!H$18)*($G17/$F17)))</f>
        <v>0</v>
      </c>
      <c r="K17" s="349">
        <f>IF( $F17=0,0,((($F17/$E$14)*'CRONOGRAMA ACTIVIDADES'!I$18)*($G17/$F17)))</f>
        <v>0</v>
      </c>
      <c r="L17" s="349">
        <f>IF( $F17=0,0,((($F17/$E$14)*'CRONOGRAMA ACTIVIDADES'!J$18)*($G17/$F17)))</f>
        <v>0</v>
      </c>
      <c r="M17" s="349">
        <f>IF( $F17=0,0,((($F17/$E$14)*'CRONOGRAMA ACTIVIDADES'!K$18)*($G17/$F17)))</f>
        <v>0</v>
      </c>
      <c r="N17" s="349">
        <f>IF( $F17=0,0,((($F17/$E$14)*'CRONOGRAMA ACTIVIDADES'!L$18)*($G17/$F17)))</f>
        <v>0</v>
      </c>
      <c r="O17" s="349">
        <f>IF( $F17=0,0,((($F17/$E$14)*'CRONOGRAMA ACTIVIDADES'!M$18)*($G17/$F17)))</f>
        <v>0</v>
      </c>
      <c r="P17" s="349">
        <f>IF( $F17=0,0,((($F17/$E$14)*'CRONOGRAMA ACTIVIDADES'!N$18)*($G17/$F17)))</f>
        <v>0</v>
      </c>
      <c r="Q17" s="349">
        <f>IF( $F17=0,0,((($F17/$E$14)*'CRONOGRAMA ACTIVIDADES'!O$18)*($G17/$F17)))</f>
        <v>0</v>
      </c>
      <c r="R17" s="349">
        <f>IF( $F17=0,0,((($F17/$E$14)*'CRONOGRAMA ACTIVIDADES'!P$18)*($G17/$F17)))</f>
        <v>0</v>
      </c>
      <c r="S17" s="349">
        <f>IF( $F17=0,0,((($F17/$E$14)*'CRONOGRAMA ACTIVIDADES'!Q$18)*($G17/$F17)))</f>
        <v>0</v>
      </c>
      <c r="T17" s="352">
        <f>H17+I17+J17+K17+L17+M17+N17+O17+P17+Q17+R17+S17</f>
        <v>0</v>
      </c>
      <c r="U17" s="353">
        <f>IF( $F17=0,0,((($F17/$E$14)*'CRONOGRAMA ACTIVIDADES'!R$18)*($G17/$F17)))</f>
        <v>0</v>
      </c>
      <c r="V17" s="349">
        <f>IF( $F17=0,0,((($F17/$E$14)*'CRONOGRAMA ACTIVIDADES'!S$18)*($G17/$F17)))</f>
        <v>0</v>
      </c>
      <c r="W17" s="349">
        <f>IF( $F17=0,0,((($F17/$E$14)*'CRONOGRAMA ACTIVIDADES'!T$18)*($G17/$F17)))</f>
        <v>0</v>
      </c>
      <c r="X17" s="349">
        <f>IF( $F17=0,0,((($F17/$E$14)*'CRONOGRAMA ACTIVIDADES'!U$18)*($G17/$F17)))</f>
        <v>0</v>
      </c>
      <c r="Y17" s="349">
        <f>IF( $F17=0,0,((($F17/$E$14)*'CRONOGRAMA ACTIVIDADES'!V$18)*($G17/$F17)))</f>
        <v>0</v>
      </c>
      <c r="Z17" s="349">
        <f>IF( $F17=0,0,((($F17/$E$14)*'CRONOGRAMA ACTIVIDADES'!W$18)*($G17/$F17)))</f>
        <v>0</v>
      </c>
      <c r="AA17" s="349">
        <f>IF( $F17=0,0,((($F17/$E$14)*'CRONOGRAMA ACTIVIDADES'!X$18)*($G17/$F17)))</f>
        <v>0</v>
      </c>
      <c r="AB17" s="349">
        <f>IF( $F17=0,0,((($F17/$E$14)*'CRONOGRAMA ACTIVIDADES'!Y$18)*($G17/$F17)))</f>
        <v>0</v>
      </c>
      <c r="AC17" s="349">
        <f>IF( $F17=0,0,((($F17/$E$14)*'CRONOGRAMA ACTIVIDADES'!Z$18)*($G17/$F17)))</f>
        <v>0</v>
      </c>
      <c r="AD17" s="349">
        <f>IF( $F17=0,0,((($F17/$E$14)*'CRONOGRAMA ACTIVIDADES'!AA$18)*($G17/$F17)))</f>
        <v>0</v>
      </c>
      <c r="AE17" s="349">
        <f>IF( $F17=0,0,((($F17/$E$14)*'CRONOGRAMA ACTIVIDADES'!AB$18)*($G17/$F17)))</f>
        <v>0</v>
      </c>
      <c r="AF17" s="349">
        <f>IF( $F17=0,0,((($F17/$E$14)*'CRONOGRAMA ACTIVIDADES'!AC$18)*($G17/$F17)))</f>
        <v>0</v>
      </c>
      <c r="AG17" s="350">
        <f>U17+V17+W17+X17+Y17+Z17+AA17+AB17+AC17+AD17+AE17+AF17</f>
        <v>0</v>
      </c>
      <c r="AH17" s="354">
        <f>IF( $F17=0,0,((($F17/$E$14)*'CRONOGRAMA ACTIVIDADES'!AD$18)*($G17/$F17)))</f>
        <v>0</v>
      </c>
      <c r="AI17" s="349">
        <f>IF( $F17=0,0,((($F17/$E$14)*'CRONOGRAMA ACTIVIDADES'!AE$18)*($G17/$F17)))</f>
        <v>0</v>
      </c>
      <c r="AJ17" s="349">
        <f>IF( $F17=0,0,((($F17/$E$14)*'CRONOGRAMA ACTIVIDADES'!AF$18)*($G17/$F17)))</f>
        <v>0</v>
      </c>
      <c r="AK17" s="349">
        <f>IF( $F17=0,0,((($F17/$E$14)*'CRONOGRAMA ACTIVIDADES'!AG$18)*($G17/$F17)))</f>
        <v>0</v>
      </c>
      <c r="AL17" s="349">
        <f>IF( $F17=0,0,((($F17/$E$14)*'CRONOGRAMA ACTIVIDADES'!AH$18)*($G17/$F17)))</f>
        <v>0</v>
      </c>
      <c r="AM17" s="349">
        <f>IF( $F17=0,0,((($F17/$E$14)*'CRONOGRAMA ACTIVIDADES'!AI$18)*($G17/$F17)))</f>
        <v>0</v>
      </c>
      <c r="AN17" s="349">
        <f>IF( $F17=0,0,((($F17/$E$14)*'CRONOGRAMA ACTIVIDADES'!AJ$18)*($G17/$F17)))</f>
        <v>0</v>
      </c>
      <c r="AO17" s="349">
        <f>IF( $F17=0,0,((($F17/$E$14)*'CRONOGRAMA ACTIVIDADES'!AK$18)*($G17/$F17)))</f>
        <v>0</v>
      </c>
      <c r="AP17" s="349">
        <f>IF( $F17=0,0,((($F17/$E$14)*'CRONOGRAMA ACTIVIDADES'!AL$18)*($G17/$F17)))</f>
        <v>0</v>
      </c>
      <c r="AQ17" s="349">
        <f>IF( $F17=0,0,((($F17/$E$14)*'CRONOGRAMA ACTIVIDADES'!AM$18)*($G17/$F17)))</f>
        <v>0</v>
      </c>
      <c r="AR17" s="349">
        <f>IF( $F17=0,0,((($F17/$E$14)*'CRONOGRAMA ACTIVIDADES'!AN$18)*($G17/$F17)))</f>
        <v>0</v>
      </c>
      <c r="AS17" s="349">
        <f>IF( $F17=0,0,((($F17/$E$14)*'CRONOGRAMA ACTIVIDADES'!AO$18)*($G17/$F17)))</f>
        <v>0</v>
      </c>
      <c r="AT17" s="352">
        <f>AH17+AI17+AJ17+AK17+AL17+AM17+AN17+AO17+AP17+AQ17+AR17+AS17</f>
        <v>0</v>
      </c>
      <c r="AU17" s="355">
        <f>AS17+AR17+AQ17+AP17+AO17+AN17+AM17+AL17+AK17+AJ17+AI17+AH17+AF17+AE17+AD17+AC17+AB17+AA17+Z17+Y17+X17+W17+V17+U17+S17+R17+Q17+P17+O17+N17+M17+L17+K17+J17+I17+H17</f>
        <v>0</v>
      </c>
      <c r="AV17" s="321">
        <f t="shared" si="1"/>
        <v>0</v>
      </c>
    </row>
    <row r="18" spans="2:48" s="323" customFormat="1" ht="12.75" customHeight="1" x14ac:dyDescent="0.15">
      <c r="B18" s="345" t="str">
        <f>+'FORMATO COSTEO C1'!C$35</f>
        <v>1.1.1.4</v>
      </c>
      <c r="C18" s="346" t="str">
        <f>+'FORMATO COSTEO C1'!B$35</f>
        <v>Categoría de gasto</v>
      </c>
      <c r="D18" s="347"/>
      <c r="E18" s="348"/>
      <c r="F18" s="349">
        <f>+'FORMATO COSTEO C1'!G35</f>
        <v>0</v>
      </c>
      <c r="G18" s="350">
        <f>+'FORMATO COSTEO C1'!X35</f>
        <v>0</v>
      </c>
      <c r="H18" s="354">
        <f>IF( $F18=0,0,((($F18/$E$14)*'CRONOGRAMA ACTIVIDADES'!F$18)*($G18/$F18)))</f>
        <v>0</v>
      </c>
      <c r="I18" s="349">
        <f>IF( $F18=0,0,((($F18/$E$14)*'CRONOGRAMA ACTIVIDADES'!G$18)*($G18/$F18)))</f>
        <v>0</v>
      </c>
      <c r="J18" s="349">
        <f>IF( $F18=0,0,((($F18/$E$14)*'CRONOGRAMA ACTIVIDADES'!H$18)*($G18/$F18)))</f>
        <v>0</v>
      </c>
      <c r="K18" s="349">
        <f>IF( $F18=0,0,((($F18/$E$14)*'CRONOGRAMA ACTIVIDADES'!I$18)*($G18/$F18)))</f>
        <v>0</v>
      </c>
      <c r="L18" s="349">
        <f>IF( $F18=0,0,((($F18/$E$14)*'CRONOGRAMA ACTIVIDADES'!J$18)*($G18/$F18)))</f>
        <v>0</v>
      </c>
      <c r="M18" s="349">
        <f>IF( $F18=0,0,((($F18/$E$14)*'CRONOGRAMA ACTIVIDADES'!K$18)*($G18/$F18)))</f>
        <v>0</v>
      </c>
      <c r="N18" s="349">
        <f>IF( $F18=0,0,((($F18/$E$14)*'CRONOGRAMA ACTIVIDADES'!L$18)*($G18/$F18)))</f>
        <v>0</v>
      </c>
      <c r="O18" s="349">
        <f>IF( $F18=0,0,((($F18/$E$14)*'CRONOGRAMA ACTIVIDADES'!M$18)*($G18/$F18)))</f>
        <v>0</v>
      </c>
      <c r="P18" s="349">
        <f>IF( $F18=0,0,((($F18/$E$14)*'CRONOGRAMA ACTIVIDADES'!N$18)*($G18/$F18)))</f>
        <v>0</v>
      </c>
      <c r="Q18" s="349">
        <f>IF( $F18=0,0,((($F18/$E$14)*'CRONOGRAMA ACTIVIDADES'!O$18)*($G18/$F18)))</f>
        <v>0</v>
      </c>
      <c r="R18" s="349">
        <f>IF( $F18=0,0,((($F18/$E$14)*'CRONOGRAMA ACTIVIDADES'!P$18)*($G18/$F18)))</f>
        <v>0</v>
      </c>
      <c r="S18" s="349">
        <f>IF( $F18=0,0,((($F18/$E$14)*'CRONOGRAMA ACTIVIDADES'!Q$18)*($G18/$F18)))</f>
        <v>0</v>
      </c>
      <c r="T18" s="352">
        <f>H18+I18+J18+K18+L18+M18+N18+O18+P18+Q18+R18+S18</f>
        <v>0</v>
      </c>
      <c r="U18" s="353">
        <f>IF( $F18=0,0,((($F18/$E$14)*'CRONOGRAMA ACTIVIDADES'!R$18)*($G18/$F18)))</f>
        <v>0</v>
      </c>
      <c r="V18" s="349">
        <f>IF( $F18=0,0,((($F18/$E$14)*'CRONOGRAMA ACTIVIDADES'!S$18)*($G18/$F18)))</f>
        <v>0</v>
      </c>
      <c r="W18" s="349">
        <f>IF( $F18=0,0,((($F18/$E$14)*'CRONOGRAMA ACTIVIDADES'!T$18)*($G18/$F18)))</f>
        <v>0</v>
      </c>
      <c r="X18" s="349">
        <f>IF( $F18=0,0,((($F18/$E$14)*'CRONOGRAMA ACTIVIDADES'!U$18)*($G18/$F18)))</f>
        <v>0</v>
      </c>
      <c r="Y18" s="349">
        <f>IF( $F18=0,0,((($F18/$E$14)*'CRONOGRAMA ACTIVIDADES'!V$18)*($G18/$F18)))</f>
        <v>0</v>
      </c>
      <c r="Z18" s="349">
        <f>IF( $F18=0,0,((($F18/$E$14)*'CRONOGRAMA ACTIVIDADES'!W$18)*($G18/$F18)))</f>
        <v>0</v>
      </c>
      <c r="AA18" s="349">
        <f>IF( $F18=0,0,((($F18/$E$14)*'CRONOGRAMA ACTIVIDADES'!X$18)*($G18/$F18)))</f>
        <v>0</v>
      </c>
      <c r="AB18" s="349">
        <f>IF( $F18=0,0,((($F18/$E$14)*'CRONOGRAMA ACTIVIDADES'!Y$18)*($G18/$F18)))</f>
        <v>0</v>
      </c>
      <c r="AC18" s="349">
        <f>IF( $F18=0,0,((($F18/$E$14)*'CRONOGRAMA ACTIVIDADES'!Z$18)*($G18/$F18)))</f>
        <v>0</v>
      </c>
      <c r="AD18" s="349">
        <f>IF( $F18=0,0,((($F18/$E$14)*'CRONOGRAMA ACTIVIDADES'!AA$18)*($G18/$F18)))</f>
        <v>0</v>
      </c>
      <c r="AE18" s="349">
        <f>IF( $F18=0,0,((($F18/$E$14)*'CRONOGRAMA ACTIVIDADES'!AB$18)*($G18/$F18)))</f>
        <v>0</v>
      </c>
      <c r="AF18" s="349">
        <f>IF( $F18=0,0,((($F18/$E$14)*'CRONOGRAMA ACTIVIDADES'!AC$18)*($G18/$F18)))</f>
        <v>0</v>
      </c>
      <c r="AG18" s="350">
        <f>U18+V18+W18+X18+Y18+Z18+AA18+AB18+AC18+AD18+AE18+AF18</f>
        <v>0</v>
      </c>
      <c r="AH18" s="354">
        <f>IF( $F18=0,0,((($F18/$E$14)*'CRONOGRAMA ACTIVIDADES'!AD$18)*($G18/$F18)))</f>
        <v>0</v>
      </c>
      <c r="AI18" s="349">
        <f>IF( $F18=0,0,((($F18/$E$14)*'CRONOGRAMA ACTIVIDADES'!AE$18)*($G18/$F18)))</f>
        <v>0</v>
      </c>
      <c r="AJ18" s="349">
        <f>IF( $F18=0,0,((($F18/$E$14)*'CRONOGRAMA ACTIVIDADES'!AF$18)*($G18/$F18)))</f>
        <v>0</v>
      </c>
      <c r="AK18" s="349">
        <f>IF( $F18=0,0,((($F18/$E$14)*'CRONOGRAMA ACTIVIDADES'!AG$18)*($G18/$F18)))</f>
        <v>0</v>
      </c>
      <c r="AL18" s="349">
        <f>IF( $F18=0,0,((($F18/$E$14)*'CRONOGRAMA ACTIVIDADES'!AH$18)*($G18/$F18)))</f>
        <v>0</v>
      </c>
      <c r="AM18" s="349">
        <f>IF( $F18=0,0,((($F18/$E$14)*'CRONOGRAMA ACTIVIDADES'!AI$18)*($G18/$F18)))</f>
        <v>0</v>
      </c>
      <c r="AN18" s="349">
        <f>IF( $F18=0,0,((($F18/$E$14)*'CRONOGRAMA ACTIVIDADES'!AJ$18)*($G18/$F18)))</f>
        <v>0</v>
      </c>
      <c r="AO18" s="349">
        <f>IF( $F18=0,0,((($F18/$E$14)*'CRONOGRAMA ACTIVIDADES'!AK$18)*($G18/$F18)))</f>
        <v>0</v>
      </c>
      <c r="AP18" s="349">
        <f>IF( $F18=0,0,((($F18/$E$14)*'CRONOGRAMA ACTIVIDADES'!AL$18)*($G18/$F18)))</f>
        <v>0</v>
      </c>
      <c r="AQ18" s="349">
        <f>IF( $F18=0,0,((($F18/$E$14)*'CRONOGRAMA ACTIVIDADES'!AM$18)*($G18/$F18)))</f>
        <v>0</v>
      </c>
      <c r="AR18" s="349">
        <f>IF( $F18=0,0,((($F18/$E$14)*'CRONOGRAMA ACTIVIDADES'!AN$18)*($G18/$F18)))</f>
        <v>0</v>
      </c>
      <c r="AS18" s="349">
        <f>IF( $F18=0,0,((($F18/$E$14)*'CRONOGRAMA ACTIVIDADES'!AO$18)*($G18/$F18)))</f>
        <v>0</v>
      </c>
      <c r="AT18" s="352">
        <f>AH18+AI18+AJ18+AK18+AL18+AM18+AN18+AO18+AP18+AQ18+AR18+AS18</f>
        <v>0</v>
      </c>
      <c r="AU18" s="355">
        <f>AS18+AR18+AQ18+AP18+AO18+AN18+AM18+AL18+AK18+AJ18+AI18+AH18+AF18+AE18+AD18+AC18+AB18+AA18+Z18+Y18+X18+W18+V18+U18+S18+R18+Q18+P18+O18+N18+M18+L18+K18+J18+I18+H18</f>
        <v>0</v>
      </c>
      <c r="AV18" s="321">
        <f t="shared" si="1"/>
        <v>0</v>
      </c>
    </row>
    <row r="19" spans="2:48" s="323" customFormat="1" ht="12.75" customHeight="1" x14ac:dyDescent="0.15">
      <c r="B19" s="345" t="str">
        <f>'FORMATO COSTEO C1'!C$41</f>
        <v>1.1.1.5</v>
      </c>
      <c r="C19" s="346" t="str">
        <f>+'FORMATO COSTEO C1'!B$41</f>
        <v>Categoría de gasto</v>
      </c>
      <c r="D19" s="347"/>
      <c r="E19" s="348"/>
      <c r="F19" s="349">
        <f>+'FORMATO COSTEO C1'!G41</f>
        <v>0</v>
      </c>
      <c r="G19" s="350">
        <f>+'FORMATO COSTEO C1'!X41</f>
        <v>0</v>
      </c>
      <c r="H19" s="354">
        <f>IF( $F19=0,0,((($F19/$E$14)*'CRONOGRAMA ACTIVIDADES'!F$18)*($G19/$F19)))</f>
        <v>0</v>
      </c>
      <c r="I19" s="349">
        <f>IF( $F19=0,0,((($F19/$E$14)*'CRONOGRAMA ACTIVIDADES'!G$18)*($G19/$F19)))</f>
        <v>0</v>
      </c>
      <c r="J19" s="349">
        <f>IF( $F19=0,0,((($F19/$E$14)*'CRONOGRAMA ACTIVIDADES'!H$18)*($G19/$F19)))</f>
        <v>0</v>
      </c>
      <c r="K19" s="349">
        <f>IF( $F19=0,0,((($F19/$E$14)*'CRONOGRAMA ACTIVIDADES'!I$18)*($G19/$F19)))</f>
        <v>0</v>
      </c>
      <c r="L19" s="349">
        <f>IF( $F19=0,0,((($F19/$E$14)*'CRONOGRAMA ACTIVIDADES'!J$18)*($G19/$F19)))</f>
        <v>0</v>
      </c>
      <c r="M19" s="349">
        <f>IF( $F19=0,0,((($F19/$E$14)*'CRONOGRAMA ACTIVIDADES'!K$18)*($G19/$F19)))</f>
        <v>0</v>
      </c>
      <c r="N19" s="349">
        <f>IF( $F19=0,0,((($F19/$E$14)*'CRONOGRAMA ACTIVIDADES'!L$18)*($G19/$F19)))</f>
        <v>0</v>
      </c>
      <c r="O19" s="349">
        <f>IF( $F19=0,0,((($F19/$E$14)*'CRONOGRAMA ACTIVIDADES'!M$18)*($G19/$F19)))</f>
        <v>0</v>
      </c>
      <c r="P19" s="349">
        <f>IF( $F19=0,0,((($F19/$E$14)*'CRONOGRAMA ACTIVIDADES'!N$18)*($G19/$F19)))</f>
        <v>0</v>
      </c>
      <c r="Q19" s="349">
        <f>IF( $F19=0,0,((($F19/$E$14)*'CRONOGRAMA ACTIVIDADES'!O$18)*($G19/$F19)))</f>
        <v>0</v>
      </c>
      <c r="R19" s="349">
        <f>IF( $F19=0,0,((($F19/$E$14)*'CRONOGRAMA ACTIVIDADES'!P$18)*($G19/$F19)))</f>
        <v>0</v>
      </c>
      <c r="S19" s="349">
        <f>IF( $F19=0,0,((($F19/$E$14)*'CRONOGRAMA ACTIVIDADES'!Q$18)*($G19/$F19)))</f>
        <v>0</v>
      </c>
      <c r="T19" s="352">
        <f>H19+I19+J19+K19+L19+M19+N19+O19+P19+Q19+R19+S19</f>
        <v>0</v>
      </c>
      <c r="U19" s="353">
        <f>IF( $F19=0,0,((($F19/$E$14)*'CRONOGRAMA ACTIVIDADES'!R$18)*($G19/$F19)))</f>
        <v>0</v>
      </c>
      <c r="V19" s="349">
        <f>IF( $F19=0,0,((($F19/$E$14)*'CRONOGRAMA ACTIVIDADES'!S$18)*($G19/$F19)))</f>
        <v>0</v>
      </c>
      <c r="W19" s="349">
        <f>IF( $F19=0,0,((($F19/$E$14)*'CRONOGRAMA ACTIVIDADES'!T$18)*($G19/$F19)))</f>
        <v>0</v>
      </c>
      <c r="X19" s="349">
        <f>IF( $F19=0,0,((($F19/$E$14)*'CRONOGRAMA ACTIVIDADES'!U$18)*($G19/$F19)))</f>
        <v>0</v>
      </c>
      <c r="Y19" s="349">
        <f>IF( $F19=0,0,((($F19/$E$14)*'CRONOGRAMA ACTIVIDADES'!V$18)*($G19/$F19)))</f>
        <v>0</v>
      </c>
      <c r="Z19" s="349">
        <f>IF( $F19=0,0,((($F19/$E$14)*'CRONOGRAMA ACTIVIDADES'!W$18)*($G19/$F19)))</f>
        <v>0</v>
      </c>
      <c r="AA19" s="349">
        <f>IF( $F19=0,0,((($F19/$E$14)*'CRONOGRAMA ACTIVIDADES'!X$18)*($G19/$F19)))</f>
        <v>0</v>
      </c>
      <c r="AB19" s="349">
        <f>IF( $F19=0,0,((($F19/$E$14)*'CRONOGRAMA ACTIVIDADES'!Y$18)*($G19/$F19)))</f>
        <v>0</v>
      </c>
      <c r="AC19" s="349">
        <f>IF( $F19=0,0,((($F19/$E$14)*'CRONOGRAMA ACTIVIDADES'!Z$18)*($G19/$F19)))</f>
        <v>0</v>
      </c>
      <c r="AD19" s="349">
        <f>IF( $F19=0,0,((($F19/$E$14)*'CRONOGRAMA ACTIVIDADES'!AA$18)*($G19/$F19)))</f>
        <v>0</v>
      </c>
      <c r="AE19" s="349">
        <f>IF( $F19=0,0,((($F19/$E$14)*'CRONOGRAMA ACTIVIDADES'!AB$18)*($G19/$F19)))</f>
        <v>0</v>
      </c>
      <c r="AF19" s="349">
        <f>IF( $F19=0,0,((($F19/$E$14)*'CRONOGRAMA ACTIVIDADES'!AC$18)*($G19/$F19)))</f>
        <v>0</v>
      </c>
      <c r="AG19" s="350">
        <f>U19+V19+W19+X19+Y19+Z19+AA19+AB19+AC19+AD19+AE19+AF19</f>
        <v>0</v>
      </c>
      <c r="AH19" s="354">
        <f>IF( $F19=0,0,((($F19/$E$14)*'CRONOGRAMA ACTIVIDADES'!AD$18)*($G19/$F19)))</f>
        <v>0</v>
      </c>
      <c r="AI19" s="349">
        <f>IF( $F19=0,0,((($F19/$E$14)*'CRONOGRAMA ACTIVIDADES'!AE$18)*($G19/$F19)))</f>
        <v>0</v>
      </c>
      <c r="AJ19" s="349">
        <f>IF( $F19=0,0,((($F19/$E$14)*'CRONOGRAMA ACTIVIDADES'!AF$18)*($G19/$F19)))</f>
        <v>0</v>
      </c>
      <c r="AK19" s="349">
        <f>IF( $F19=0,0,((($F19/$E$14)*'CRONOGRAMA ACTIVIDADES'!AG$18)*($G19/$F19)))</f>
        <v>0</v>
      </c>
      <c r="AL19" s="349">
        <f>IF( $F19=0,0,((($F19/$E$14)*'CRONOGRAMA ACTIVIDADES'!AH$18)*($G19/$F19)))</f>
        <v>0</v>
      </c>
      <c r="AM19" s="349">
        <f>IF( $F19=0,0,((($F19/$E$14)*'CRONOGRAMA ACTIVIDADES'!AI$18)*($G19/$F19)))</f>
        <v>0</v>
      </c>
      <c r="AN19" s="349">
        <f>IF( $F19=0,0,((($F19/$E$14)*'CRONOGRAMA ACTIVIDADES'!AJ$18)*($G19/$F19)))</f>
        <v>0</v>
      </c>
      <c r="AO19" s="349">
        <f>IF( $F19=0,0,((($F19/$E$14)*'CRONOGRAMA ACTIVIDADES'!AK$18)*($G19/$F19)))</f>
        <v>0</v>
      </c>
      <c r="AP19" s="349">
        <f>IF( $F19=0,0,((($F19/$E$14)*'CRONOGRAMA ACTIVIDADES'!AL$18)*($G19/$F19)))</f>
        <v>0</v>
      </c>
      <c r="AQ19" s="349">
        <f>IF( $F19=0,0,((($F19/$E$14)*'CRONOGRAMA ACTIVIDADES'!AM$18)*($G19/$F19)))</f>
        <v>0</v>
      </c>
      <c r="AR19" s="349">
        <f>IF( $F19=0,0,((($F19/$E$14)*'CRONOGRAMA ACTIVIDADES'!AN$18)*($G19/$F19)))</f>
        <v>0</v>
      </c>
      <c r="AS19" s="349">
        <f>IF( $F19=0,0,((($F19/$E$14)*'CRONOGRAMA ACTIVIDADES'!AO$18)*($G19/$F19)))</f>
        <v>0</v>
      </c>
      <c r="AT19" s="352">
        <f>AH19+AI19+AJ19+AK19+AL19+AM19+AN19+AO19+AP19+AQ19+AR19+AS19</f>
        <v>0</v>
      </c>
      <c r="AU19" s="355">
        <f>AS19+AR19+AQ19+AP19+AO19+AN19+AM19+AL19+AK19+AJ19+AI19+AH19+AF19+AE19+AD19+AC19+AB19+AA19+Z19+Y19+X19+W19+V19+U19+S19+R19+Q19+P19+O19+N19+M19+L19+K19+J19+I19+H19</f>
        <v>0</v>
      </c>
      <c r="AV19" s="321">
        <f t="shared" si="1"/>
        <v>0</v>
      </c>
    </row>
    <row r="20" spans="2:48" s="323" customFormat="1" ht="12.75" customHeight="1" x14ac:dyDescent="0.15">
      <c r="B20" s="335" t="str">
        <f>+'FORMATO COSTEO C1'!C$47</f>
        <v>1.1.2</v>
      </c>
      <c r="C20" s="356">
        <f>+'FORMATO COSTEO C1'!B$47</f>
        <v>0</v>
      </c>
      <c r="D20" s="337" t="str">
        <f>+'FORMATO COSTEO C1'!D$47</f>
        <v>Unidad medida</v>
      </c>
      <c r="E20" s="338">
        <f>+'FORMATO COSTEO C1'!E$47</f>
        <v>0</v>
      </c>
      <c r="F20" s="339">
        <f>SUM(F21:F25)</f>
        <v>0</v>
      </c>
      <c r="G20" s="340">
        <f t="shared" ref="G20:P20" si="6">SUM(G21:G25)</f>
        <v>0</v>
      </c>
      <c r="H20" s="341">
        <f t="shared" si="6"/>
        <v>0</v>
      </c>
      <c r="I20" s="339">
        <f>SUM(I21:I25)</f>
        <v>0</v>
      </c>
      <c r="J20" s="339">
        <f>SUM(J21:J25)</f>
        <v>0</v>
      </c>
      <c r="K20" s="339">
        <f>SUM(K21:K25)</f>
        <v>0</v>
      </c>
      <c r="L20" s="339">
        <f>SUM(L21:L25)</f>
        <v>0</v>
      </c>
      <c r="M20" s="339">
        <f>SUM(M21:M25)</f>
        <v>0</v>
      </c>
      <c r="N20" s="339">
        <f t="shared" si="6"/>
        <v>0</v>
      </c>
      <c r="O20" s="339">
        <f t="shared" si="6"/>
        <v>0</v>
      </c>
      <c r="P20" s="339">
        <f t="shared" si="6"/>
        <v>0</v>
      </c>
      <c r="Q20" s="339">
        <f>SUM(Q21:Q25)</f>
        <v>0</v>
      </c>
      <c r="R20" s="339">
        <f>SUM(R21:R25)</f>
        <v>0</v>
      </c>
      <c r="S20" s="339">
        <f>SUM(S21:S25)</f>
        <v>0</v>
      </c>
      <c r="T20" s="342">
        <f>SUM(T21:T25)</f>
        <v>0</v>
      </c>
      <c r="U20" s="343">
        <f t="shared" ref="U20:AS20" si="7">SUM(U21:U25)</f>
        <v>0</v>
      </c>
      <c r="V20" s="339">
        <f t="shared" si="7"/>
        <v>0</v>
      </c>
      <c r="W20" s="339">
        <f t="shared" si="7"/>
        <v>0</v>
      </c>
      <c r="X20" s="339">
        <f t="shared" si="7"/>
        <v>0</v>
      </c>
      <c r="Y20" s="339">
        <f t="shared" si="7"/>
        <v>0</v>
      </c>
      <c r="Z20" s="339">
        <f t="shared" si="7"/>
        <v>0</v>
      </c>
      <c r="AA20" s="339">
        <f t="shared" si="7"/>
        <v>0</v>
      </c>
      <c r="AB20" s="339">
        <f t="shared" si="7"/>
        <v>0</v>
      </c>
      <c r="AC20" s="339">
        <f t="shared" si="7"/>
        <v>0</v>
      </c>
      <c r="AD20" s="339">
        <f t="shared" si="7"/>
        <v>0</v>
      </c>
      <c r="AE20" s="339">
        <f t="shared" si="7"/>
        <v>0</v>
      </c>
      <c r="AF20" s="339">
        <f t="shared" si="7"/>
        <v>0</v>
      </c>
      <c r="AG20" s="340">
        <f t="shared" si="7"/>
        <v>0</v>
      </c>
      <c r="AH20" s="341">
        <f t="shared" si="7"/>
        <v>0</v>
      </c>
      <c r="AI20" s="339">
        <f t="shared" si="7"/>
        <v>0</v>
      </c>
      <c r="AJ20" s="339">
        <f t="shared" si="7"/>
        <v>0</v>
      </c>
      <c r="AK20" s="339">
        <f t="shared" si="7"/>
        <v>0</v>
      </c>
      <c r="AL20" s="339">
        <f t="shared" si="7"/>
        <v>0</v>
      </c>
      <c r="AM20" s="339">
        <f t="shared" si="7"/>
        <v>0</v>
      </c>
      <c r="AN20" s="339">
        <f t="shared" si="7"/>
        <v>0</v>
      </c>
      <c r="AO20" s="339">
        <f t="shared" si="7"/>
        <v>0</v>
      </c>
      <c r="AP20" s="339">
        <f t="shared" si="7"/>
        <v>0</v>
      </c>
      <c r="AQ20" s="339">
        <f t="shared" si="7"/>
        <v>0</v>
      </c>
      <c r="AR20" s="339">
        <f t="shared" si="7"/>
        <v>0</v>
      </c>
      <c r="AS20" s="339">
        <f t="shared" si="7"/>
        <v>0</v>
      </c>
      <c r="AT20" s="342">
        <f>SUM(AT21:AT25)</f>
        <v>0</v>
      </c>
      <c r="AU20" s="344">
        <f>SUM(AU21:AU25)</f>
        <v>0</v>
      </c>
      <c r="AV20" s="321">
        <f t="shared" si="1"/>
        <v>0</v>
      </c>
    </row>
    <row r="21" spans="2:48" s="323" customFormat="1" ht="12.75" customHeight="1" x14ac:dyDescent="0.15">
      <c r="B21" s="345" t="str">
        <f>+'FORMATO COSTEO C1'!C$49</f>
        <v>1.1.2.1</v>
      </c>
      <c r="C21" s="346" t="str">
        <f>+'FORMATO COSTEO C1'!B$49</f>
        <v>Categoría de gasto</v>
      </c>
      <c r="D21" s="357"/>
      <c r="E21" s="358"/>
      <c r="F21" s="349">
        <f>+'FORMATO COSTEO C1'!G49</f>
        <v>0</v>
      </c>
      <c r="G21" s="350">
        <f>+'FORMATO COSTEO C1'!X49</f>
        <v>0</v>
      </c>
      <c r="H21" s="351">
        <f>IF( $F21=0,0,((($F21/$E$20)*'CRONOGRAMA ACTIVIDADES'!F$19)*($G21/$F21)))</f>
        <v>0</v>
      </c>
      <c r="I21" s="349">
        <f>IF( $F21=0,0,((($F21/$E$20)*'CRONOGRAMA ACTIVIDADES'!G$19)*($G21/$F21)))</f>
        <v>0</v>
      </c>
      <c r="J21" s="349">
        <f>IF( $F21=0,0,((($F21/$E$20)*'CRONOGRAMA ACTIVIDADES'!H$19)*($G21/$F21)))</f>
        <v>0</v>
      </c>
      <c r="K21" s="349">
        <f>IF( $F21=0,0,((($F21/$E$20)*'CRONOGRAMA ACTIVIDADES'!I$19)*($G21/$F21)))</f>
        <v>0</v>
      </c>
      <c r="L21" s="349">
        <f>IF( $F21=0,0,((($F21/$E$20)*'CRONOGRAMA ACTIVIDADES'!J$19)*($G21/$F21)))</f>
        <v>0</v>
      </c>
      <c r="M21" s="349">
        <f>IF( $F21=0,0,((($F21/$E$20)*'CRONOGRAMA ACTIVIDADES'!K$19)*($G21/$F21)))</f>
        <v>0</v>
      </c>
      <c r="N21" s="349">
        <f>IF( $F21=0,0,((($F21/$E$20)*'CRONOGRAMA ACTIVIDADES'!L$19)*($G21/$F21)))</f>
        <v>0</v>
      </c>
      <c r="O21" s="349">
        <f>IF( $F21=0,0,((($F21/$E$20)*'CRONOGRAMA ACTIVIDADES'!M$19)*($G21/$F21)))</f>
        <v>0</v>
      </c>
      <c r="P21" s="349">
        <f>IF( $F21=0,0,((($F21/$E$20)*'CRONOGRAMA ACTIVIDADES'!N$19)*($G21/$F21)))</f>
        <v>0</v>
      </c>
      <c r="Q21" s="349">
        <f>IF( $F21=0,0,((($F21/$E$20)*'CRONOGRAMA ACTIVIDADES'!O$19)*($G21/$F21)))</f>
        <v>0</v>
      </c>
      <c r="R21" s="349">
        <f>IF( $F21=0,0,((($F21/$E$20)*'CRONOGRAMA ACTIVIDADES'!P$19)*($G21/$F21)))</f>
        <v>0</v>
      </c>
      <c r="S21" s="349">
        <f>IF( $F21=0,0,((($F21/$E$20)*'CRONOGRAMA ACTIVIDADES'!Q$19)*($G21/$F21)))</f>
        <v>0</v>
      </c>
      <c r="T21" s="352">
        <f>H21+I21+J21+K21+L21+M21+N21+O21+P21+Q21+R21+S21</f>
        <v>0</v>
      </c>
      <c r="U21" s="353">
        <f>IF( $F21=0,0,((($F21/$E$20)*'CRONOGRAMA ACTIVIDADES'!R$19)*($G21/$F21)))</f>
        <v>0</v>
      </c>
      <c r="V21" s="349">
        <f>IF( $F21=0,0,((($F21/$E$20)*'CRONOGRAMA ACTIVIDADES'!S$19)*($G21/$F21)))</f>
        <v>0</v>
      </c>
      <c r="W21" s="349">
        <f>IF( $F21=0,0,((($F21/$E$20)*'CRONOGRAMA ACTIVIDADES'!T$19)*($G21/$F21)))</f>
        <v>0</v>
      </c>
      <c r="X21" s="349">
        <f>IF( $F21=0,0,((($F21/$E$20)*'CRONOGRAMA ACTIVIDADES'!U$19)*($G21/$F21)))</f>
        <v>0</v>
      </c>
      <c r="Y21" s="349">
        <f>IF( $F21=0,0,((($F21/$E$20)*'CRONOGRAMA ACTIVIDADES'!V$19)*($G21/$F21)))</f>
        <v>0</v>
      </c>
      <c r="Z21" s="349">
        <f>IF( $F21=0,0,((($F21/$E$20)*'CRONOGRAMA ACTIVIDADES'!W$19)*($G21/$F21)))</f>
        <v>0</v>
      </c>
      <c r="AA21" s="349">
        <f>IF( $F21=0,0,((($F21/$E$20)*'CRONOGRAMA ACTIVIDADES'!X$19)*($G21/$F21)))</f>
        <v>0</v>
      </c>
      <c r="AB21" s="349">
        <f>IF( $F21=0,0,((($F21/$E$20)*'CRONOGRAMA ACTIVIDADES'!Y$19)*($G21/$F21)))</f>
        <v>0</v>
      </c>
      <c r="AC21" s="349">
        <f>IF( $F21=0,0,((($F21/$E$20)*'CRONOGRAMA ACTIVIDADES'!Z$19)*($G21/$F21)))</f>
        <v>0</v>
      </c>
      <c r="AD21" s="349">
        <f>IF( $F21=0,0,((($F21/$E$20)*'CRONOGRAMA ACTIVIDADES'!AA$19)*($G21/$F21)))</f>
        <v>0</v>
      </c>
      <c r="AE21" s="349">
        <f>IF( $F21=0,0,((($F21/$E$20)*'CRONOGRAMA ACTIVIDADES'!AB$19)*($G21/$F21)))</f>
        <v>0</v>
      </c>
      <c r="AF21" s="349">
        <f>IF( $F21=0,0,((($F21/$E$20)*'CRONOGRAMA ACTIVIDADES'!AC$19)*($G21/$F21)))</f>
        <v>0</v>
      </c>
      <c r="AG21" s="350">
        <f>U21+V21+W21+X21+Y21+Z21+AA21+AB21+AC21+AD21+AE21+AF21</f>
        <v>0</v>
      </c>
      <c r="AH21" s="354">
        <f>IF( $F21=0,0,((($F21/$E$20)*'CRONOGRAMA ACTIVIDADES'!AD$19)*($G21/$F21)))</f>
        <v>0</v>
      </c>
      <c r="AI21" s="349">
        <f>IF( $F21=0,0,((($F21/$E$20)*'CRONOGRAMA ACTIVIDADES'!AE$19)*($G21/$F21)))</f>
        <v>0</v>
      </c>
      <c r="AJ21" s="349">
        <f>IF( $F21=0,0,((($F21/$E$20)*'CRONOGRAMA ACTIVIDADES'!AF$19)*($G21/$F21)))</f>
        <v>0</v>
      </c>
      <c r="AK21" s="349">
        <f>IF( $F21=0,0,((($F21/$E$20)*'CRONOGRAMA ACTIVIDADES'!AG$19)*($G21/$F21)))</f>
        <v>0</v>
      </c>
      <c r="AL21" s="349">
        <f>IF( $F21=0,0,((($F21/$E$20)*'CRONOGRAMA ACTIVIDADES'!AH$19)*($G21/$F21)))</f>
        <v>0</v>
      </c>
      <c r="AM21" s="349">
        <f>IF( $F21=0,0,((($F21/$E$20)*'CRONOGRAMA ACTIVIDADES'!AI$19)*($G21/$F21)))</f>
        <v>0</v>
      </c>
      <c r="AN21" s="349">
        <f>IF( $F21=0,0,((($F21/$E$20)*'CRONOGRAMA ACTIVIDADES'!AJ$19)*($G21/$F21)))</f>
        <v>0</v>
      </c>
      <c r="AO21" s="349">
        <f>IF( $F21=0,0,((($F21/$E$20)*'CRONOGRAMA ACTIVIDADES'!AK$19)*($G21/$F21)))</f>
        <v>0</v>
      </c>
      <c r="AP21" s="349">
        <f>IF( $F21=0,0,((($F21/$E$20)*'CRONOGRAMA ACTIVIDADES'!AL$19)*($G21/$F21)))</f>
        <v>0</v>
      </c>
      <c r="AQ21" s="349">
        <f>IF( $F21=0,0,((($F21/$E$20)*'CRONOGRAMA ACTIVIDADES'!AM$19)*($G21/$F21)))</f>
        <v>0</v>
      </c>
      <c r="AR21" s="349">
        <f>IF( $F21=0,0,((($F21/$E$20)*'CRONOGRAMA ACTIVIDADES'!AN$19)*($G21/$F21)))</f>
        <v>0</v>
      </c>
      <c r="AS21" s="349">
        <f>IF( $F21=0,0,((($F21/$E$20)*'CRONOGRAMA ACTIVIDADES'!AO$19)*($G21/$F21)))</f>
        <v>0</v>
      </c>
      <c r="AT21" s="352">
        <f>AH21+AI21+AJ21+AK21+AL21+AM21+AN21+AO21+AP21+AQ21+AR21+AS21</f>
        <v>0</v>
      </c>
      <c r="AU21" s="355">
        <f>AS21+AR21+AQ21+AP21+AO21+AN21+AM21+AL21+AK21+AJ21+AI21+AH21+AF21+AE21+AD21+AC21+AB21+AA21+Z21+Y21+X21+W21+V21+U21+S21+R21+Q21+P21+O21+N21+M21+L21+K21+J21+I21+H21</f>
        <v>0</v>
      </c>
      <c r="AV21" s="321">
        <f t="shared" si="1"/>
        <v>0</v>
      </c>
    </row>
    <row r="22" spans="2:48" s="323" customFormat="1" ht="12.75" customHeight="1" x14ac:dyDescent="0.15">
      <c r="B22" s="345" t="str">
        <f>+'FORMATO COSTEO C1'!C$55</f>
        <v>1.1.2.2</v>
      </c>
      <c r="C22" s="346" t="str">
        <f>+'FORMATO COSTEO C1'!B$55</f>
        <v>Categoría de gasto</v>
      </c>
      <c r="D22" s="357"/>
      <c r="E22" s="358"/>
      <c r="F22" s="349">
        <f>+'FORMATO COSTEO C1'!G55</f>
        <v>0</v>
      </c>
      <c r="G22" s="350">
        <f>+'FORMATO COSTEO C1'!X55</f>
        <v>0</v>
      </c>
      <c r="H22" s="354">
        <f>IF( $F22=0,0,((($F22/$E$20)*'CRONOGRAMA ACTIVIDADES'!F$19)*($G22/$F22)))</f>
        <v>0</v>
      </c>
      <c r="I22" s="349">
        <f>IF( $F22=0,0,((($F22/$E$20)*'CRONOGRAMA ACTIVIDADES'!G$19)*($G22/$F22)))</f>
        <v>0</v>
      </c>
      <c r="J22" s="349">
        <f>IF( $F22=0,0,((($F22/$E$20)*'CRONOGRAMA ACTIVIDADES'!H$19)*($G22/$F22)))</f>
        <v>0</v>
      </c>
      <c r="K22" s="349">
        <f>IF( $F22=0,0,((($F22/$E$20)*'CRONOGRAMA ACTIVIDADES'!I$19)*($G22/$F22)))</f>
        <v>0</v>
      </c>
      <c r="L22" s="349">
        <f>IF( $F22=0,0,((($F22/$E$20)*'CRONOGRAMA ACTIVIDADES'!J$19)*($G22/$F22)))</f>
        <v>0</v>
      </c>
      <c r="M22" s="349">
        <f>IF( $F22=0,0,((($F22/$E$20)*'CRONOGRAMA ACTIVIDADES'!K$19)*($G22/$F22)))</f>
        <v>0</v>
      </c>
      <c r="N22" s="349">
        <f>IF( $F22=0,0,((($F22/$E$20)*'CRONOGRAMA ACTIVIDADES'!L$19)*($G22/$F22)))</f>
        <v>0</v>
      </c>
      <c r="O22" s="349">
        <f>IF( $F22=0,0,((($F22/$E$20)*'CRONOGRAMA ACTIVIDADES'!M$19)*($G22/$F22)))</f>
        <v>0</v>
      </c>
      <c r="P22" s="349">
        <f>IF( $F22=0,0,((($F22/$E$20)*'CRONOGRAMA ACTIVIDADES'!N$19)*($G22/$F22)))</f>
        <v>0</v>
      </c>
      <c r="Q22" s="349">
        <f>IF( $F22=0,0,((($F22/$E$20)*'CRONOGRAMA ACTIVIDADES'!O$19)*($G22/$F22)))</f>
        <v>0</v>
      </c>
      <c r="R22" s="349">
        <f>IF( $F22=0,0,((($F22/$E$20)*'CRONOGRAMA ACTIVIDADES'!P$19)*($G22/$F22)))</f>
        <v>0</v>
      </c>
      <c r="S22" s="349">
        <f>IF( $F22=0,0,((($F22/$E$20)*'CRONOGRAMA ACTIVIDADES'!Q$19)*($G22/$F22)))</f>
        <v>0</v>
      </c>
      <c r="T22" s="352">
        <f>H22+I22+J22+K22+L22+M22+N22+O22+P22+Q22+R22+S22</f>
        <v>0</v>
      </c>
      <c r="U22" s="353">
        <f>IF( $F22=0,0,((($F22/$E$20)*'CRONOGRAMA ACTIVIDADES'!R$19)*($G22/$F22)))</f>
        <v>0</v>
      </c>
      <c r="V22" s="349">
        <f>IF( $F22=0,0,((($F22/$E$20)*'CRONOGRAMA ACTIVIDADES'!S$19)*($G22/$F22)))</f>
        <v>0</v>
      </c>
      <c r="W22" s="349">
        <f>IF( $F22=0,0,((($F22/$E$20)*'CRONOGRAMA ACTIVIDADES'!T$19)*($G22/$F22)))</f>
        <v>0</v>
      </c>
      <c r="X22" s="349">
        <f>IF( $F22=0,0,((($F22/$E$20)*'CRONOGRAMA ACTIVIDADES'!U$19)*($G22/$F22)))</f>
        <v>0</v>
      </c>
      <c r="Y22" s="349">
        <f>IF( $F22=0,0,((($F22/$E$20)*'CRONOGRAMA ACTIVIDADES'!V$19)*($G22/$F22)))</f>
        <v>0</v>
      </c>
      <c r="Z22" s="349">
        <f>IF( $F22=0,0,((($F22/$E$20)*'CRONOGRAMA ACTIVIDADES'!W$19)*($G22/$F22)))</f>
        <v>0</v>
      </c>
      <c r="AA22" s="349">
        <f>IF( $F22=0,0,((($F22/$E$20)*'CRONOGRAMA ACTIVIDADES'!X$19)*($G22/$F22)))</f>
        <v>0</v>
      </c>
      <c r="AB22" s="349">
        <f>IF( $F22=0,0,((($F22/$E$20)*'CRONOGRAMA ACTIVIDADES'!Y$19)*($G22/$F22)))</f>
        <v>0</v>
      </c>
      <c r="AC22" s="349">
        <f>IF( $F22=0,0,((($F22/$E$20)*'CRONOGRAMA ACTIVIDADES'!Z$19)*($G22/$F22)))</f>
        <v>0</v>
      </c>
      <c r="AD22" s="349">
        <f>IF( $F22=0,0,((($F22/$E$20)*'CRONOGRAMA ACTIVIDADES'!AA$19)*($G22/$F22)))</f>
        <v>0</v>
      </c>
      <c r="AE22" s="349">
        <f>IF( $F22=0,0,((($F22/$E$20)*'CRONOGRAMA ACTIVIDADES'!AB$19)*($G22/$F22)))</f>
        <v>0</v>
      </c>
      <c r="AF22" s="349">
        <f>IF( $F22=0,0,((($F22/$E$20)*'CRONOGRAMA ACTIVIDADES'!AC$19)*($G22/$F22)))</f>
        <v>0</v>
      </c>
      <c r="AG22" s="350">
        <f>U22+V22+W22+X22+Y22+Z22+AA22+AB22+AC22+AD22+AE22+AF22</f>
        <v>0</v>
      </c>
      <c r="AH22" s="354">
        <f>IF( $F22=0,0,((($F22/$E$20)*'CRONOGRAMA ACTIVIDADES'!AD$19)*($G22/$F22)))</f>
        <v>0</v>
      </c>
      <c r="AI22" s="349">
        <f>IF( $F22=0,0,((($F22/$E$20)*'CRONOGRAMA ACTIVIDADES'!AE$19)*($G22/$F22)))</f>
        <v>0</v>
      </c>
      <c r="AJ22" s="349">
        <f>IF( $F22=0,0,((($F22/$E$20)*'CRONOGRAMA ACTIVIDADES'!AF$19)*($G22/$F22)))</f>
        <v>0</v>
      </c>
      <c r="AK22" s="349">
        <f>IF( $F22=0,0,((($F22/$E$20)*'CRONOGRAMA ACTIVIDADES'!AG$19)*($G22/$F22)))</f>
        <v>0</v>
      </c>
      <c r="AL22" s="349">
        <f>IF( $F22=0,0,((($F22/$E$20)*'CRONOGRAMA ACTIVIDADES'!AH$19)*($G22/$F22)))</f>
        <v>0</v>
      </c>
      <c r="AM22" s="349">
        <f>IF( $F22=0,0,((($F22/$E$20)*'CRONOGRAMA ACTIVIDADES'!AI$19)*($G22/$F22)))</f>
        <v>0</v>
      </c>
      <c r="AN22" s="349">
        <f>IF( $F22=0,0,((($F22/$E$20)*'CRONOGRAMA ACTIVIDADES'!AJ$19)*($G22/$F22)))</f>
        <v>0</v>
      </c>
      <c r="AO22" s="349">
        <f>IF( $F22=0,0,((($F22/$E$20)*'CRONOGRAMA ACTIVIDADES'!AK$19)*($G22/$F22)))</f>
        <v>0</v>
      </c>
      <c r="AP22" s="349">
        <f>IF( $F22=0,0,((($F22/$E$20)*'CRONOGRAMA ACTIVIDADES'!AL$19)*($G22/$F22)))</f>
        <v>0</v>
      </c>
      <c r="AQ22" s="349">
        <f>IF( $F22=0,0,((($F22/$E$20)*'CRONOGRAMA ACTIVIDADES'!AM$19)*($G22/$F22)))</f>
        <v>0</v>
      </c>
      <c r="AR22" s="349">
        <f>IF( $F22=0,0,((($F22/$E$20)*'CRONOGRAMA ACTIVIDADES'!AN$19)*($G22/$F22)))</f>
        <v>0</v>
      </c>
      <c r="AS22" s="349">
        <f>IF( $F22=0,0,((($F22/$E$20)*'CRONOGRAMA ACTIVIDADES'!AO$19)*($G22/$F22)))</f>
        <v>0</v>
      </c>
      <c r="AT22" s="352">
        <f>AH22+AI22+AJ22+AK22+AL22+AM22+AN22+AO22+AP22+AQ22+AR22+AS22</f>
        <v>0</v>
      </c>
      <c r="AU22" s="355">
        <f>AS22+AR22+AQ22+AP22+AO22+AN22+AM22+AL22+AK22+AJ22+AI22+AH22+AF22+AE22+AD22+AC22+AB22+AA22+Z22+Y22+X22+W22+V22+U22+S22+R22+Q22+P22+O22+N22+M22+L22+K22+J22+I22+H22</f>
        <v>0</v>
      </c>
      <c r="AV22" s="321">
        <f t="shared" si="1"/>
        <v>0</v>
      </c>
    </row>
    <row r="23" spans="2:48" s="323" customFormat="1" ht="12.75" customHeight="1" x14ac:dyDescent="0.15">
      <c r="B23" s="345" t="str">
        <f>+'FORMATO COSTEO C1'!C$61</f>
        <v>1.1.2.3.</v>
      </c>
      <c r="C23" s="346" t="str">
        <f>+'FORMATO COSTEO C1'!B$61</f>
        <v>Categoría de gasto</v>
      </c>
      <c r="D23" s="357"/>
      <c r="E23" s="358"/>
      <c r="F23" s="349">
        <f>+'FORMATO COSTEO C1'!G61</f>
        <v>0</v>
      </c>
      <c r="G23" s="350">
        <f>+'FORMATO COSTEO C1'!X61</f>
        <v>0</v>
      </c>
      <c r="H23" s="354">
        <f>IF( $F23=0,0,((($F23/$E$20)*'CRONOGRAMA ACTIVIDADES'!F$19)*($G23/$F23)))</f>
        <v>0</v>
      </c>
      <c r="I23" s="349">
        <f>IF( $F23=0,0,((($F23/$E$20)*'CRONOGRAMA ACTIVIDADES'!G$19)*($G23/$F23)))</f>
        <v>0</v>
      </c>
      <c r="J23" s="349">
        <f>IF( $F23=0,0,((($F23/$E$20)*'CRONOGRAMA ACTIVIDADES'!H$19)*($G23/$F23)))</f>
        <v>0</v>
      </c>
      <c r="K23" s="349">
        <f>IF( $F23=0,0,((($F23/$E$20)*'CRONOGRAMA ACTIVIDADES'!I$19)*($G23/$F23)))</f>
        <v>0</v>
      </c>
      <c r="L23" s="349">
        <f>IF( $F23=0,0,((($F23/$E$20)*'CRONOGRAMA ACTIVIDADES'!J$19)*($G23/$F23)))</f>
        <v>0</v>
      </c>
      <c r="M23" s="349">
        <f>IF( $F23=0,0,((($F23/$E$20)*'CRONOGRAMA ACTIVIDADES'!K$19)*($G23/$F23)))</f>
        <v>0</v>
      </c>
      <c r="N23" s="349">
        <f>IF( $F23=0,0,((($F23/$E$20)*'CRONOGRAMA ACTIVIDADES'!L$19)*($G23/$F23)))</f>
        <v>0</v>
      </c>
      <c r="O23" s="349">
        <f>IF( $F23=0,0,((($F23/$E$20)*'CRONOGRAMA ACTIVIDADES'!M$19)*($G23/$F23)))</f>
        <v>0</v>
      </c>
      <c r="P23" s="349">
        <f>IF( $F23=0,0,((($F23/$E$20)*'CRONOGRAMA ACTIVIDADES'!N$19)*($G23/$F23)))</f>
        <v>0</v>
      </c>
      <c r="Q23" s="349">
        <f>IF( $F23=0,0,((($F23/$E$20)*'CRONOGRAMA ACTIVIDADES'!O$19)*($G23/$F23)))</f>
        <v>0</v>
      </c>
      <c r="R23" s="349">
        <f>IF( $F23=0,0,((($F23/$E$20)*'CRONOGRAMA ACTIVIDADES'!P$19)*($G23/$F23)))</f>
        <v>0</v>
      </c>
      <c r="S23" s="349">
        <f>IF( $F23=0,0,((($F23/$E$20)*'CRONOGRAMA ACTIVIDADES'!Q$19)*($G23/$F23)))</f>
        <v>0</v>
      </c>
      <c r="T23" s="352">
        <f>H23+I23+J23+K23+L23+M23+N23+O23+P23+Q23+R23+S23</f>
        <v>0</v>
      </c>
      <c r="U23" s="353">
        <f>IF( $F23=0,0,((($F23/$E$20)*'CRONOGRAMA ACTIVIDADES'!R$19)*($G23/$F23)))</f>
        <v>0</v>
      </c>
      <c r="V23" s="349">
        <f>IF( $F23=0,0,((($F23/$E$20)*'CRONOGRAMA ACTIVIDADES'!S$19)*($G23/$F23)))</f>
        <v>0</v>
      </c>
      <c r="W23" s="349">
        <f>IF( $F23=0,0,((($F23/$E$20)*'CRONOGRAMA ACTIVIDADES'!T$19)*($G23/$F23)))</f>
        <v>0</v>
      </c>
      <c r="X23" s="349">
        <f>IF( $F23=0,0,((($F23/$E$20)*'CRONOGRAMA ACTIVIDADES'!U$19)*($G23/$F23)))</f>
        <v>0</v>
      </c>
      <c r="Y23" s="349">
        <f>IF( $F23=0,0,((($F23/$E$20)*'CRONOGRAMA ACTIVIDADES'!V$19)*($G23/$F23)))</f>
        <v>0</v>
      </c>
      <c r="Z23" s="349">
        <f>IF( $F23=0,0,((($F23/$E$20)*'CRONOGRAMA ACTIVIDADES'!W$19)*($G23/$F23)))</f>
        <v>0</v>
      </c>
      <c r="AA23" s="349">
        <f>IF( $F23=0,0,((($F23/$E$20)*'CRONOGRAMA ACTIVIDADES'!X$19)*($G23/$F23)))</f>
        <v>0</v>
      </c>
      <c r="AB23" s="349">
        <f>IF( $F23=0,0,((($F23/$E$20)*'CRONOGRAMA ACTIVIDADES'!Y$19)*($G23/$F23)))</f>
        <v>0</v>
      </c>
      <c r="AC23" s="349">
        <f>IF( $F23=0,0,((($F23/$E$20)*'CRONOGRAMA ACTIVIDADES'!Z$19)*($G23/$F23)))</f>
        <v>0</v>
      </c>
      <c r="AD23" s="349">
        <f>IF( $F23=0,0,((($F23/$E$20)*'CRONOGRAMA ACTIVIDADES'!AA$19)*($G23/$F23)))</f>
        <v>0</v>
      </c>
      <c r="AE23" s="349">
        <f>IF( $F23=0,0,((($F23/$E$20)*'CRONOGRAMA ACTIVIDADES'!AB$19)*($G23/$F23)))</f>
        <v>0</v>
      </c>
      <c r="AF23" s="349">
        <f>IF( $F23=0,0,((($F23/$E$20)*'CRONOGRAMA ACTIVIDADES'!AC$19)*($G23/$F23)))</f>
        <v>0</v>
      </c>
      <c r="AG23" s="350">
        <f>U23+V23+W23+X23+Y23+Z23+AA23+AB23+AC23+AD23+AE23+AF23</f>
        <v>0</v>
      </c>
      <c r="AH23" s="354">
        <f>IF( $F23=0,0,((($F23/$E$20)*'CRONOGRAMA ACTIVIDADES'!AD$19)*($G23/$F23)))</f>
        <v>0</v>
      </c>
      <c r="AI23" s="349">
        <f>IF( $F23=0,0,((($F23/$E$20)*'CRONOGRAMA ACTIVIDADES'!AE$19)*($G23/$F23)))</f>
        <v>0</v>
      </c>
      <c r="AJ23" s="349">
        <f>IF( $F23=0,0,((($F23/$E$20)*'CRONOGRAMA ACTIVIDADES'!AF$19)*($G23/$F23)))</f>
        <v>0</v>
      </c>
      <c r="AK23" s="349">
        <f>IF( $F23=0,0,((($F23/$E$20)*'CRONOGRAMA ACTIVIDADES'!AG$19)*($G23/$F23)))</f>
        <v>0</v>
      </c>
      <c r="AL23" s="349">
        <f>IF( $F23=0,0,((($F23/$E$20)*'CRONOGRAMA ACTIVIDADES'!AH$19)*($G23/$F23)))</f>
        <v>0</v>
      </c>
      <c r="AM23" s="349">
        <f>IF( $F23=0,0,((($F23/$E$20)*'CRONOGRAMA ACTIVIDADES'!AI$19)*($G23/$F23)))</f>
        <v>0</v>
      </c>
      <c r="AN23" s="349">
        <f>IF( $F23=0,0,((($F23/$E$20)*'CRONOGRAMA ACTIVIDADES'!AJ$19)*($G23/$F23)))</f>
        <v>0</v>
      </c>
      <c r="AO23" s="349">
        <f>IF( $F23=0,0,((($F23/$E$20)*'CRONOGRAMA ACTIVIDADES'!AK$19)*($G23/$F23)))</f>
        <v>0</v>
      </c>
      <c r="AP23" s="349">
        <f>IF( $F23=0,0,((($F23/$E$20)*'CRONOGRAMA ACTIVIDADES'!AL$19)*($G23/$F23)))</f>
        <v>0</v>
      </c>
      <c r="AQ23" s="349">
        <f>IF( $F23=0,0,((($F23/$E$20)*'CRONOGRAMA ACTIVIDADES'!AM$19)*($G23/$F23)))</f>
        <v>0</v>
      </c>
      <c r="AR23" s="349">
        <f>IF( $F23=0,0,((($F23/$E$20)*'CRONOGRAMA ACTIVIDADES'!AN$19)*($G23/$F23)))</f>
        <v>0</v>
      </c>
      <c r="AS23" s="349">
        <f>IF( $F23=0,0,((($F23/$E$20)*'CRONOGRAMA ACTIVIDADES'!AO$19)*($G23/$F23)))</f>
        <v>0</v>
      </c>
      <c r="AT23" s="352">
        <f>AH23+AI23+AJ23+AK23+AL23+AM23+AN23+AO23+AP23+AQ23+AR23+AS23</f>
        <v>0</v>
      </c>
      <c r="AU23" s="355">
        <f>AS23+AR23+AQ23+AP23+AO23+AN23+AM23+AL23+AK23+AJ23+AI23+AH23+AF23+AE23+AD23+AC23+AB23+AA23+Z23+Y23+X23+W23+V23+U23+S23+R23+Q23+P23+O23+N23+M23+L23+K23+J23+I23+H23</f>
        <v>0</v>
      </c>
      <c r="AV23" s="321">
        <f t="shared" si="1"/>
        <v>0</v>
      </c>
    </row>
    <row r="24" spans="2:48" s="323" customFormat="1" ht="12.75" customHeight="1" x14ac:dyDescent="0.15">
      <c r="B24" s="345" t="str">
        <f>+'FORMATO COSTEO C1'!C$67</f>
        <v>1.1.2.4</v>
      </c>
      <c r="C24" s="346" t="str">
        <f>+'FORMATO COSTEO C1'!B$67</f>
        <v>Categoría de gasto</v>
      </c>
      <c r="D24" s="357"/>
      <c r="E24" s="358"/>
      <c r="F24" s="349">
        <f>+'FORMATO COSTEO C1'!G67</f>
        <v>0</v>
      </c>
      <c r="G24" s="350">
        <f>+'FORMATO COSTEO C1'!X67</f>
        <v>0</v>
      </c>
      <c r="H24" s="354">
        <f>IF( $F24=0,0,((($F24/$E$20)*'CRONOGRAMA ACTIVIDADES'!F$19)*($G24/$F24)))</f>
        <v>0</v>
      </c>
      <c r="I24" s="349">
        <f>IF( $F24=0,0,((($F24/$E$20)*'CRONOGRAMA ACTIVIDADES'!G$19)*($G24/$F24)))</f>
        <v>0</v>
      </c>
      <c r="J24" s="349">
        <f>IF( $F24=0,0,((($F24/$E$20)*'CRONOGRAMA ACTIVIDADES'!H$19)*($G24/$F24)))</f>
        <v>0</v>
      </c>
      <c r="K24" s="349">
        <f>IF( $F24=0,0,((($F24/$E$20)*'CRONOGRAMA ACTIVIDADES'!I$19)*($G24/$F24)))</f>
        <v>0</v>
      </c>
      <c r="L24" s="349">
        <f>IF( $F24=0,0,((($F24/$E$20)*'CRONOGRAMA ACTIVIDADES'!J$19)*($G24/$F24)))</f>
        <v>0</v>
      </c>
      <c r="M24" s="349">
        <f>IF( $F24=0,0,((($F24/$E$20)*'CRONOGRAMA ACTIVIDADES'!K$19)*($G24/$F24)))</f>
        <v>0</v>
      </c>
      <c r="N24" s="349">
        <f>IF( $F24=0,0,((($F24/$E$20)*'CRONOGRAMA ACTIVIDADES'!L$19)*($G24/$F24)))</f>
        <v>0</v>
      </c>
      <c r="O24" s="349">
        <f>IF( $F24=0,0,((($F24/$E$20)*'CRONOGRAMA ACTIVIDADES'!M$19)*($G24/$F24)))</f>
        <v>0</v>
      </c>
      <c r="P24" s="349">
        <f>IF( $F24=0,0,((($F24/$E$20)*'CRONOGRAMA ACTIVIDADES'!N$19)*($G24/$F24)))</f>
        <v>0</v>
      </c>
      <c r="Q24" s="349">
        <f>IF( $F24=0,0,((($F24/$E$20)*'CRONOGRAMA ACTIVIDADES'!O$19)*($G24/$F24)))</f>
        <v>0</v>
      </c>
      <c r="R24" s="349">
        <f>IF( $F24=0,0,((($F24/$E$20)*'CRONOGRAMA ACTIVIDADES'!P$19)*($G24/$F24)))</f>
        <v>0</v>
      </c>
      <c r="S24" s="349">
        <f>IF( $F24=0,0,((($F24/$E$20)*'CRONOGRAMA ACTIVIDADES'!Q$19)*($G24/$F24)))</f>
        <v>0</v>
      </c>
      <c r="T24" s="352">
        <f>H24+I24+J24+K24+L24+M24+N24+O24+P24+Q24+R24+S24</f>
        <v>0</v>
      </c>
      <c r="U24" s="353">
        <f>IF( $F24=0,0,((($F24/$E$20)*'CRONOGRAMA ACTIVIDADES'!R$19)*($G24/$F24)))</f>
        <v>0</v>
      </c>
      <c r="V24" s="349">
        <f>IF( $F24=0,0,((($F24/$E$20)*'CRONOGRAMA ACTIVIDADES'!S$19)*($G24/$F24)))</f>
        <v>0</v>
      </c>
      <c r="W24" s="349">
        <f>IF( $F24=0,0,((($F24/$E$20)*'CRONOGRAMA ACTIVIDADES'!T$19)*($G24/$F24)))</f>
        <v>0</v>
      </c>
      <c r="X24" s="349">
        <f>IF( $F24=0,0,((($F24/$E$20)*'CRONOGRAMA ACTIVIDADES'!U$19)*($G24/$F24)))</f>
        <v>0</v>
      </c>
      <c r="Y24" s="349">
        <f>IF( $F24=0,0,((($F24/$E$20)*'CRONOGRAMA ACTIVIDADES'!V$19)*($G24/$F24)))</f>
        <v>0</v>
      </c>
      <c r="Z24" s="349">
        <f>IF( $F24=0,0,((($F24/$E$20)*'CRONOGRAMA ACTIVIDADES'!W$19)*($G24/$F24)))</f>
        <v>0</v>
      </c>
      <c r="AA24" s="349">
        <f>IF( $F24=0,0,((($F24/$E$20)*'CRONOGRAMA ACTIVIDADES'!X$19)*($G24/$F24)))</f>
        <v>0</v>
      </c>
      <c r="AB24" s="349">
        <f>IF( $F24=0,0,((($F24/$E$20)*'CRONOGRAMA ACTIVIDADES'!Y$19)*($G24/$F24)))</f>
        <v>0</v>
      </c>
      <c r="AC24" s="349">
        <f>IF( $F24=0,0,((($F24/$E$20)*'CRONOGRAMA ACTIVIDADES'!Z$19)*($G24/$F24)))</f>
        <v>0</v>
      </c>
      <c r="AD24" s="349">
        <f>IF( $F24=0,0,((($F24/$E$20)*'CRONOGRAMA ACTIVIDADES'!AA$19)*($G24/$F24)))</f>
        <v>0</v>
      </c>
      <c r="AE24" s="349">
        <f>IF( $F24=0,0,((($F24/$E$20)*'CRONOGRAMA ACTIVIDADES'!AB$19)*($G24/$F24)))</f>
        <v>0</v>
      </c>
      <c r="AF24" s="349">
        <f>IF( $F24=0,0,((($F24/$E$20)*'CRONOGRAMA ACTIVIDADES'!AC$19)*($G24/$F24)))</f>
        <v>0</v>
      </c>
      <c r="AG24" s="350">
        <f>U24+V24+W24+X24+Y24+Z24+AA24+AB24+AC24+AD24+AE24+AF24</f>
        <v>0</v>
      </c>
      <c r="AH24" s="354">
        <f>IF( $F24=0,0,((($F24/$E$20)*'CRONOGRAMA ACTIVIDADES'!AD$19)*($G24/$F24)))</f>
        <v>0</v>
      </c>
      <c r="AI24" s="349">
        <f>IF( $F24=0,0,((($F24/$E$20)*'CRONOGRAMA ACTIVIDADES'!AE$19)*($G24/$F24)))</f>
        <v>0</v>
      </c>
      <c r="AJ24" s="349">
        <f>IF( $F24=0,0,((($F24/$E$20)*'CRONOGRAMA ACTIVIDADES'!AF$19)*($G24/$F24)))</f>
        <v>0</v>
      </c>
      <c r="AK24" s="349">
        <f>IF( $F24=0,0,((($F24/$E$20)*'CRONOGRAMA ACTIVIDADES'!AG$19)*($G24/$F24)))</f>
        <v>0</v>
      </c>
      <c r="AL24" s="349">
        <f>IF( $F24=0,0,((($F24/$E$20)*'CRONOGRAMA ACTIVIDADES'!AH$19)*($G24/$F24)))</f>
        <v>0</v>
      </c>
      <c r="AM24" s="349">
        <f>IF( $F24=0,0,((($F24/$E$20)*'CRONOGRAMA ACTIVIDADES'!AI$19)*($G24/$F24)))</f>
        <v>0</v>
      </c>
      <c r="AN24" s="349">
        <f>IF( $F24=0,0,((($F24/$E$20)*'CRONOGRAMA ACTIVIDADES'!AJ$19)*($G24/$F24)))</f>
        <v>0</v>
      </c>
      <c r="AO24" s="349">
        <f>IF( $F24=0,0,((($F24/$E$20)*'CRONOGRAMA ACTIVIDADES'!AK$19)*($G24/$F24)))</f>
        <v>0</v>
      </c>
      <c r="AP24" s="349">
        <f>IF( $F24=0,0,((($F24/$E$20)*'CRONOGRAMA ACTIVIDADES'!AL$19)*($G24/$F24)))</f>
        <v>0</v>
      </c>
      <c r="AQ24" s="349">
        <f>IF( $F24=0,0,((($F24/$E$20)*'CRONOGRAMA ACTIVIDADES'!AM$19)*($G24/$F24)))</f>
        <v>0</v>
      </c>
      <c r="AR24" s="349">
        <f>IF( $F24=0,0,((($F24/$E$20)*'CRONOGRAMA ACTIVIDADES'!AN$19)*($G24/$F24)))</f>
        <v>0</v>
      </c>
      <c r="AS24" s="349">
        <f>IF( $F24=0,0,((($F24/$E$20)*'CRONOGRAMA ACTIVIDADES'!AO$19)*($G24/$F24)))</f>
        <v>0</v>
      </c>
      <c r="AT24" s="352">
        <f>AH24+AI24+AJ24+AK24+AL24+AM24+AN24+AO24+AP24+AQ24+AR24+AS24</f>
        <v>0</v>
      </c>
      <c r="AU24" s="355">
        <f>AS24+AR24+AQ24+AP24+AO24+AN24+AM24+AL24+AK24+AJ24+AI24+AH24+AF24+AE24+AD24+AC24+AB24+AA24+Z24+Y24+X24+W24+V24+U24+S24+R24+Q24+P24+O24+N24+M24+L24+K24+J24+I24+H24</f>
        <v>0</v>
      </c>
      <c r="AV24" s="321">
        <f t="shared" si="1"/>
        <v>0</v>
      </c>
    </row>
    <row r="25" spans="2:48" s="323" customFormat="1" ht="12.75" customHeight="1" x14ac:dyDescent="0.15">
      <c r="B25" s="345" t="str">
        <f>+'FORMATO COSTEO C1'!C$73</f>
        <v>1.1.2.5</v>
      </c>
      <c r="C25" s="346" t="str">
        <f>+'FORMATO COSTEO C1'!B$73</f>
        <v>Categoría de gasto</v>
      </c>
      <c r="D25" s="357"/>
      <c r="E25" s="358"/>
      <c r="F25" s="349">
        <f>+'FORMATO COSTEO C1'!G73</f>
        <v>0</v>
      </c>
      <c r="G25" s="350">
        <f>+'FORMATO COSTEO C1'!X73</f>
        <v>0</v>
      </c>
      <c r="H25" s="354">
        <f>IF( $F25=0,0,((($F25/$E$20)*'CRONOGRAMA ACTIVIDADES'!F$19)*($G25/$F25)))</f>
        <v>0</v>
      </c>
      <c r="I25" s="349">
        <f>IF( $F25=0,0,((($F25/$E$20)*'CRONOGRAMA ACTIVIDADES'!G$19)*($G25/$F25)))</f>
        <v>0</v>
      </c>
      <c r="J25" s="349">
        <f>IF( $F25=0,0,((($F25/$E$20)*'CRONOGRAMA ACTIVIDADES'!H$19)*($G25/$F25)))</f>
        <v>0</v>
      </c>
      <c r="K25" s="349">
        <f>IF( $F25=0,0,((($F25/$E$20)*'CRONOGRAMA ACTIVIDADES'!I$19)*($G25/$F25)))</f>
        <v>0</v>
      </c>
      <c r="L25" s="349">
        <f>IF( $F25=0,0,((($F25/$E$20)*'CRONOGRAMA ACTIVIDADES'!J$19)*($G25/$F25)))</f>
        <v>0</v>
      </c>
      <c r="M25" s="349">
        <f>IF( $F25=0,0,((($F25/$E$20)*'CRONOGRAMA ACTIVIDADES'!K$19)*($G25/$F25)))</f>
        <v>0</v>
      </c>
      <c r="N25" s="349">
        <f>IF( $F25=0,0,((($F25/$E$20)*'CRONOGRAMA ACTIVIDADES'!L$19)*($G25/$F25)))</f>
        <v>0</v>
      </c>
      <c r="O25" s="349">
        <f>IF( $F25=0,0,((($F25/$E$20)*'CRONOGRAMA ACTIVIDADES'!M$19)*($G25/$F25)))</f>
        <v>0</v>
      </c>
      <c r="P25" s="349">
        <f>IF( $F25=0,0,((($F25/$E$20)*'CRONOGRAMA ACTIVIDADES'!N$19)*($G25/$F25)))</f>
        <v>0</v>
      </c>
      <c r="Q25" s="349">
        <f>IF( $F25=0,0,((($F25/$E$20)*'CRONOGRAMA ACTIVIDADES'!O$19)*($G25/$F25)))</f>
        <v>0</v>
      </c>
      <c r="R25" s="349">
        <f>IF( $F25=0,0,((($F25/$E$20)*'CRONOGRAMA ACTIVIDADES'!P$19)*($G25/$F25)))</f>
        <v>0</v>
      </c>
      <c r="S25" s="349">
        <f>IF( $F25=0,0,((($F25/$E$20)*'CRONOGRAMA ACTIVIDADES'!Q$19)*($G25/$F25)))</f>
        <v>0</v>
      </c>
      <c r="T25" s="352">
        <f>H25+I25+J25+K25+L25+M25+N25+O25+P25+Q25+R25+S25</f>
        <v>0</v>
      </c>
      <c r="U25" s="353">
        <f>IF( $F25=0,0,((($F25/$E$20)*'CRONOGRAMA ACTIVIDADES'!R$19)*($G25/$F25)))</f>
        <v>0</v>
      </c>
      <c r="V25" s="349">
        <f>IF( $F25=0,0,((($F25/$E$20)*'CRONOGRAMA ACTIVIDADES'!S$19)*($G25/$F25)))</f>
        <v>0</v>
      </c>
      <c r="W25" s="349">
        <f>IF( $F25=0,0,((($F25/$E$20)*'CRONOGRAMA ACTIVIDADES'!T$19)*($G25/$F25)))</f>
        <v>0</v>
      </c>
      <c r="X25" s="349">
        <f>IF( $F25=0,0,((($F25/$E$20)*'CRONOGRAMA ACTIVIDADES'!U$19)*($G25/$F25)))</f>
        <v>0</v>
      </c>
      <c r="Y25" s="349">
        <f>IF( $F25=0,0,((($F25/$E$20)*'CRONOGRAMA ACTIVIDADES'!V$19)*($G25/$F25)))</f>
        <v>0</v>
      </c>
      <c r="Z25" s="349">
        <f>IF( $F25=0,0,((($F25/$E$20)*'CRONOGRAMA ACTIVIDADES'!W$19)*($G25/$F25)))</f>
        <v>0</v>
      </c>
      <c r="AA25" s="349">
        <f>IF( $F25=0,0,((($F25/$E$20)*'CRONOGRAMA ACTIVIDADES'!X$19)*($G25/$F25)))</f>
        <v>0</v>
      </c>
      <c r="AB25" s="349">
        <f>IF( $F25=0,0,((($F25/$E$20)*'CRONOGRAMA ACTIVIDADES'!Y$19)*($G25/$F25)))</f>
        <v>0</v>
      </c>
      <c r="AC25" s="349">
        <f>IF( $F25=0,0,((($F25/$E$20)*'CRONOGRAMA ACTIVIDADES'!Z$19)*($G25/$F25)))</f>
        <v>0</v>
      </c>
      <c r="AD25" s="349">
        <f>IF( $F25=0,0,((($F25/$E$20)*'CRONOGRAMA ACTIVIDADES'!AA$19)*($G25/$F25)))</f>
        <v>0</v>
      </c>
      <c r="AE25" s="349">
        <f>IF( $F25=0,0,((($F25/$E$20)*'CRONOGRAMA ACTIVIDADES'!AB$19)*($G25/$F25)))</f>
        <v>0</v>
      </c>
      <c r="AF25" s="349">
        <f>IF( $F25=0,0,((($F25/$E$20)*'CRONOGRAMA ACTIVIDADES'!AC$19)*($G25/$F25)))</f>
        <v>0</v>
      </c>
      <c r="AG25" s="350">
        <f>U25+V25+W25+X25+Y25+Z25+AA25+AB25+AC25+AD25+AE25+AF25</f>
        <v>0</v>
      </c>
      <c r="AH25" s="354">
        <f>IF( $F25=0,0,((($F25/$E$20)*'CRONOGRAMA ACTIVIDADES'!AD$19)*($G25/$F25)))</f>
        <v>0</v>
      </c>
      <c r="AI25" s="349">
        <f>IF( $F25=0,0,((($F25/$E$20)*'CRONOGRAMA ACTIVIDADES'!AE$19)*($G25/$F25)))</f>
        <v>0</v>
      </c>
      <c r="AJ25" s="349">
        <f>IF( $F25=0,0,((($F25/$E$20)*'CRONOGRAMA ACTIVIDADES'!AF$19)*($G25/$F25)))</f>
        <v>0</v>
      </c>
      <c r="AK25" s="349">
        <f>IF( $F25=0,0,((($F25/$E$20)*'CRONOGRAMA ACTIVIDADES'!AG$19)*($G25/$F25)))</f>
        <v>0</v>
      </c>
      <c r="AL25" s="349">
        <f>IF( $F25=0,0,((($F25/$E$20)*'CRONOGRAMA ACTIVIDADES'!AH$19)*($G25/$F25)))</f>
        <v>0</v>
      </c>
      <c r="AM25" s="349">
        <f>IF( $F25=0,0,((($F25/$E$20)*'CRONOGRAMA ACTIVIDADES'!AI$19)*($G25/$F25)))</f>
        <v>0</v>
      </c>
      <c r="AN25" s="349">
        <f>IF( $F25=0,0,((($F25/$E$20)*'CRONOGRAMA ACTIVIDADES'!AJ$19)*($G25/$F25)))</f>
        <v>0</v>
      </c>
      <c r="AO25" s="349">
        <f>IF( $F25=0,0,((($F25/$E$20)*'CRONOGRAMA ACTIVIDADES'!AK$19)*($G25/$F25)))</f>
        <v>0</v>
      </c>
      <c r="AP25" s="349">
        <f>IF( $F25=0,0,((($F25/$E$20)*'CRONOGRAMA ACTIVIDADES'!AL$19)*($G25/$F25)))</f>
        <v>0</v>
      </c>
      <c r="AQ25" s="349">
        <f>IF( $F25=0,0,((($F25/$E$20)*'CRONOGRAMA ACTIVIDADES'!AM$19)*($G25/$F25)))</f>
        <v>0</v>
      </c>
      <c r="AR25" s="349">
        <f>IF( $F25=0,0,((($F25/$E$20)*'CRONOGRAMA ACTIVIDADES'!AN$19)*($G25/$F25)))</f>
        <v>0</v>
      </c>
      <c r="AS25" s="349">
        <f>IF( $F25=0,0,((($F25/$E$20)*'CRONOGRAMA ACTIVIDADES'!AO$19)*($G25/$F25)))</f>
        <v>0</v>
      </c>
      <c r="AT25" s="352">
        <f>AH25+AI25+AJ25+AK25+AL25+AM25+AN25+AO25+AP25+AQ25+AR25+AS25</f>
        <v>0</v>
      </c>
      <c r="AU25" s="355">
        <f>AS25+AR25+AQ25+AP25+AO25+AN25+AM25+AL25+AK25+AJ25+AI25+AH25+AF25+AE25+AD25+AC25+AB25+AA25+Z25+Y25+X25+W25+V25+U25+S25+R25+Q25+P25+O25+N25+M25+L25+K25+J25+I25+H25</f>
        <v>0</v>
      </c>
      <c r="AV25" s="321">
        <f t="shared" si="1"/>
        <v>0</v>
      </c>
    </row>
    <row r="26" spans="2:48" s="323" customFormat="1" ht="12.75" customHeight="1" x14ac:dyDescent="0.15">
      <c r="B26" s="335" t="str">
        <f>+'FORMATO COSTEO C1'!C$79</f>
        <v>1.1.3</v>
      </c>
      <c r="C26" s="359">
        <f>+'FORMATO COSTEO C1'!B$79</f>
        <v>0</v>
      </c>
      <c r="D26" s="337" t="str">
        <f>+'FORMATO COSTEO C1'!D$79</f>
        <v>Unidad medida</v>
      </c>
      <c r="E26" s="338">
        <f>+'FORMATO COSTEO C1'!E$79</f>
        <v>0</v>
      </c>
      <c r="F26" s="339">
        <f>SUM(F27:F31)</f>
        <v>0</v>
      </c>
      <c r="G26" s="340">
        <f t="shared" ref="G26:P26" si="8">SUM(G27:G31)</f>
        <v>0</v>
      </c>
      <c r="H26" s="341">
        <f t="shared" si="8"/>
        <v>0</v>
      </c>
      <c r="I26" s="339">
        <f>SUM(I27:I31)</f>
        <v>0</v>
      </c>
      <c r="J26" s="339">
        <f>SUM(J27:J31)</f>
        <v>0</v>
      </c>
      <c r="K26" s="339">
        <f>SUM(K27:K31)</f>
        <v>0</v>
      </c>
      <c r="L26" s="339">
        <f>SUM(L27:L31)</f>
        <v>0</v>
      </c>
      <c r="M26" s="339">
        <f>SUM(M27:M31)</f>
        <v>0</v>
      </c>
      <c r="N26" s="339">
        <f t="shared" si="8"/>
        <v>0</v>
      </c>
      <c r="O26" s="339">
        <f t="shared" si="8"/>
        <v>0</v>
      </c>
      <c r="P26" s="339">
        <f t="shared" si="8"/>
        <v>0</v>
      </c>
      <c r="Q26" s="339">
        <f>SUM(Q27:Q31)</f>
        <v>0</v>
      </c>
      <c r="R26" s="339">
        <f>SUM(R27:R31)</f>
        <v>0</v>
      </c>
      <c r="S26" s="339">
        <f>SUM(S27:S31)</f>
        <v>0</v>
      </c>
      <c r="T26" s="342">
        <f>SUM(T27:T31)</f>
        <v>0</v>
      </c>
      <c r="U26" s="343">
        <f t="shared" ref="U26:AS26" si="9">SUM(U27:U31)</f>
        <v>0</v>
      </c>
      <c r="V26" s="339">
        <f t="shared" si="9"/>
        <v>0</v>
      </c>
      <c r="W26" s="339">
        <f t="shared" si="9"/>
        <v>0</v>
      </c>
      <c r="X26" s="339">
        <f t="shared" si="9"/>
        <v>0</v>
      </c>
      <c r="Y26" s="339">
        <f t="shared" si="9"/>
        <v>0</v>
      </c>
      <c r="Z26" s="339">
        <f t="shared" si="9"/>
        <v>0</v>
      </c>
      <c r="AA26" s="339">
        <f t="shared" si="9"/>
        <v>0</v>
      </c>
      <c r="AB26" s="339">
        <f t="shared" si="9"/>
        <v>0</v>
      </c>
      <c r="AC26" s="339">
        <f t="shared" si="9"/>
        <v>0</v>
      </c>
      <c r="AD26" s="339">
        <f t="shared" si="9"/>
        <v>0</v>
      </c>
      <c r="AE26" s="339">
        <f t="shared" si="9"/>
        <v>0</v>
      </c>
      <c r="AF26" s="339">
        <f t="shared" si="9"/>
        <v>0</v>
      </c>
      <c r="AG26" s="340">
        <f t="shared" si="9"/>
        <v>0</v>
      </c>
      <c r="AH26" s="341">
        <f t="shared" si="9"/>
        <v>0</v>
      </c>
      <c r="AI26" s="339">
        <f t="shared" si="9"/>
        <v>0</v>
      </c>
      <c r="AJ26" s="339">
        <f t="shared" si="9"/>
        <v>0</v>
      </c>
      <c r="AK26" s="339">
        <f t="shared" si="9"/>
        <v>0</v>
      </c>
      <c r="AL26" s="339">
        <f t="shared" si="9"/>
        <v>0</v>
      </c>
      <c r="AM26" s="339">
        <f t="shared" si="9"/>
        <v>0</v>
      </c>
      <c r="AN26" s="339">
        <f t="shared" si="9"/>
        <v>0</v>
      </c>
      <c r="AO26" s="339">
        <f t="shared" si="9"/>
        <v>0</v>
      </c>
      <c r="AP26" s="339">
        <f t="shared" si="9"/>
        <v>0</v>
      </c>
      <c r="AQ26" s="339">
        <f t="shared" si="9"/>
        <v>0</v>
      </c>
      <c r="AR26" s="339">
        <f t="shared" si="9"/>
        <v>0</v>
      </c>
      <c r="AS26" s="339">
        <f t="shared" si="9"/>
        <v>0</v>
      </c>
      <c r="AT26" s="342">
        <f>SUM(AT27:AT31)</f>
        <v>0</v>
      </c>
      <c r="AU26" s="344">
        <f>SUM(AU27:AU31)</f>
        <v>0</v>
      </c>
      <c r="AV26" s="321">
        <f t="shared" si="1"/>
        <v>0</v>
      </c>
    </row>
    <row r="27" spans="2:48" s="323" customFormat="1" ht="12.75" customHeight="1" x14ac:dyDescent="0.15">
      <c r="B27" s="345" t="str">
        <f>+'FORMATO COSTEO C1'!C$81</f>
        <v>1.1.3.1</v>
      </c>
      <c r="C27" s="346" t="str">
        <f>+'FORMATO COSTEO C1'!B$81</f>
        <v>Categoría de gasto</v>
      </c>
      <c r="D27" s="357"/>
      <c r="E27" s="358"/>
      <c r="F27" s="349">
        <f>+'FORMATO COSTEO C1'!G81</f>
        <v>0</v>
      </c>
      <c r="G27" s="350">
        <f>+'FORMATO COSTEO C1'!X81</f>
        <v>0</v>
      </c>
      <c r="H27" s="351">
        <f>IF( $F27=0,0,((($F27/$E$26)*'CRONOGRAMA ACTIVIDADES'!F$20)*($G27/$F27)))</f>
        <v>0</v>
      </c>
      <c r="I27" s="349">
        <f>IF( $F27=0,0,((($F27/$E$26)*'CRONOGRAMA ACTIVIDADES'!G$20)*($G27/$F27)))</f>
        <v>0</v>
      </c>
      <c r="J27" s="349">
        <f>IF( $F27=0,0,((($F27/$E$26)*'CRONOGRAMA ACTIVIDADES'!H$20)*($G27/$F27)))</f>
        <v>0</v>
      </c>
      <c r="K27" s="349">
        <f>IF( $F27=0,0,((($F27/$E$26)*'CRONOGRAMA ACTIVIDADES'!I$20)*($G27/$F27)))</f>
        <v>0</v>
      </c>
      <c r="L27" s="349">
        <f>IF( $F27=0,0,((($F27/$E$26)*'CRONOGRAMA ACTIVIDADES'!J$20)*($G27/$F27)))</f>
        <v>0</v>
      </c>
      <c r="M27" s="349">
        <f>IF( $F27=0,0,((($F27/$E$26)*'CRONOGRAMA ACTIVIDADES'!K$20)*($G27/$F27)))</f>
        <v>0</v>
      </c>
      <c r="N27" s="349">
        <f>IF( $F27=0,0,((($F27/$E$26)*'CRONOGRAMA ACTIVIDADES'!L$20)*($G27/$F27)))</f>
        <v>0</v>
      </c>
      <c r="O27" s="349">
        <f>IF( $F27=0,0,((($F27/$E$26)*'CRONOGRAMA ACTIVIDADES'!M$20)*($G27/$F27)))</f>
        <v>0</v>
      </c>
      <c r="P27" s="349">
        <f>IF( $F27=0,0,((($F27/$E$26)*'CRONOGRAMA ACTIVIDADES'!N$20)*($G27/$F27)))</f>
        <v>0</v>
      </c>
      <c r="Q27" s="349">
        <f>IF( $F27=0,0,((($F27/$E$26)*'CRONOGRAMA ACTIVIDADES'!O$20)*($G27/$F27)))</f>
        <v>0</v>
      </c>
      <c r="R27" s="349">
        <f>IF( $F27=0,0,((($F27/$E$26)*'CRONOGRAMA ACTIVIDADES'!P$20)*($G27/$F27)))</f>
        <v>0</v>
      </c>
      <c r="S27" s="349">
        <f>IF( $F27=0,0,((($F27/$E$26)*'CRONOGRAMA ACTIVIDADES'!Q$20)*($G27/$F27)))</f>
        <v>0</v>
      </c>
      <c r="T27" s="352">
        <f>H27+I27+J27+K27+L27+M27+N27+O27+P27+Q27+R27+S27</f>
        <v>0</v>
      </c>
      <c r="U27" s="353">
        <f>IF( $F27=0,0,((($F27/$E$26)*'CRONOGRAMA ACTIVIDADES'!R$20)*($G27/$F27)))</f>
        <v>0</v>
      </c>
      <c r="V27" s="349">
        <f>IF( $F27=0,0,((($F27/$E$26)*'CRONOGRAMA ACTIVIDADES'!S$20)*($G27/$F27)))</f>
        <v>0</v>
      </c>
      <c r="W27" s="349">
        <f>IF( $F27=0,0,((($F27/$E$26)*'CRONOGRAMA ACTIVIDADES'!T$20)*($G27/$F27)))</f>
        <v>0</v>
      </c>
      <c r="X27" s="349">
        <f>IF( $F27=0,0,((($F27/$E$26)*'CRONOGRAMA ACTIVIDADES'!U$20)*($G27/$F27)))</f>
        <v>0</v>
      </c>
      <c r="Y27" s="349">
        <f>IF( $F27=0,0,((($F27/$E$26)*'CRONOGRAMA ACTIVIDADES'!V$20)*($G27/$F27)))</f>
        <v>0</v>
      </c>
      <c r="Z27" s="349">
        <f>IF( $F27=0,0,((($F27/$E$26)*'CRONOGRAMA ACTIVIDADES'!W$20)*($G27/$F27)))</f>
        <v>0</v>
      </c>
      <c r="AA27" s="349">
        <f>IF( $F27=0,0,((($F27/$E$26)*'CRONOGRAMA ACTIVIDADES'!X$20)*($G27/$F27)))</f>
        <v>0</v>
      </c>
      <c r="AB27" s="349">
        <f>IF( $F27=0,0,((($F27/$E$26)*'CRONOGRAMA ACTIVIDADES'!Y$20)*($G27/$F27)))</f>
        <v>0</v>
      </c>
      <c r="AC27" s="349">
        <f>IF( $F27=0,0,((($F27/$E$26)*'CRONOGRAMA ACTIVIDADES'!Z$20)*($G27/$F27)))</f>
        <v>0</v>
      </c>
      <c r="AD27" s="349">
        <f>IF( $F27=0,0,((($F27/$E$26)*'CRONOGRAMA ACTIVIDADES'!AA$20)*($G27/$F27)))</f>
        <v>0</v>
      </c>
      <c r="AE27" s="349">
        <f>IF( $F27=0,0,((($F27/$E$26)*'CRONOGRAMA ACTIVIDADES'!AB$20)*($G27/$F27)))</f>
        <v>0</v>
      </c>
      <c r="AF27" s="349">
        <f>IF( $F27=0,0,((($F27/$E$26)*'CRONOGRAMA ACTIVIDADES'!AC$20)*($G27/$F27)))</f>
        <v>0</v>
      </c>
      <c r="AG27" s="350">
        <f>U27+V27+W27+X27+Y27+Z27+AA27+AB27+AC27+AD27+AE27+AF27</f>
        <v>0</v>
      </c>
      <c r="AH27" s="354">
        <f>IF( $F27=0,0,((($F27/$E$26)*'CRONOGRAMA ACTIVIDADES'!AD$20)*($G27/$F27)))</f>
        <v>0</v>
      </c>
      <c r="AI27" s="349">
        <f>IF( $F27=0,0,((($F27/$E$26)*'CRONOGRAMA ACTIVIDADES'!AE$20)*($G27/$F27)))</f>
        <v>0</v>
      </c>
      <c r="AJ27" s="349">
        <f>IF( $F27=0,0,((($F27/$E$26)*'CRONOGRAMA ACTIVIDADES'!AF$20)*($G27/$F27)))</f>
        <v>0</v>
      </c>
      <c r="AK27" s="349">
        <f>IF( $F27=0,0,((($F27/$E$26)*'CRONOGRAMA ACTIVIDADES'!AG$20)*($G27/$F27)))</f>
        <v>0</v>
      </c>
      <c r="AL27" s="349">
        <f>IF( $F27=0,0,((($F27/$E$26)*'CRONOGRAMA ACTIVIDADES'!AH$20)*($G27/$F27)))</f>
        <v>0</v>
      </c>
      <c r="AM27" s="349">
        <f>IF( $F27=0,0,((($F27/$E$26)*'CRONOGRAMA ACTIVIDADES'!AI$20)*($G27/$F27)))</f>
        <v>0</v>
      </c>
      <c r="AN27" s="349">
        <f>IF( $F27=0,0,((($F27/$E$26)*'CRONOGRAMA ACTIVIDADES'!AJ$20)*($G27/$F27)))</f>
        <v>0</v>
      </c>
      <c r="AO27" s="349">
        <f>IF( $F27=0,0,((($F27/$E$26)*'CRONOGRAMA ACTIVIDADES'!AK$20)*($G27/$F27)))</f>
        <v>0</v>
      </c>
      <c r="AP27" s="349">
        <f>IF( $F27=0,0,((($F27/$E$26)*'CRONOGRAMA ACTIVIDADES'!AL$20)*($G27/$F27)))</f>
        <v>0</v>
      </c>
      <c r="AQ27" s="349">
        <f>IF( $F27=0,0,((($F27/$E$26)*'CRONOGRAMA ACTIVIDADES'!AM$20)*($G27/$F27)))</f>
        <v>0</v>
      </c>
      <c r="AR27" s="349">
        <f>IF( $F27=0,0,((($F27/$E$26)*'CRONOGRAMA ACTIVIDADES'!AN$20)*($G27/$F27)))</f>
        <v>0</v>
      </c>
      <c r="AS27" s="349">
        <f>IF( $F27=0,0,((($F27/$E$26)*'CRONOGRAMA ACTIVIDADES'!AO$20)*($G27/$F27)))</f>
        <v>0</v>
      </c>
      <c r="AT27" s="352">
        <f>AH27+AI27+AJ27+AK27+AL27+AM27+AN27+AO27+AP27+AQ27+AR27+AS27</f>
        <v>0</v>
      </c>
      <c r="AU27" s="355">
        <f>AS27+AR27+AQ27+AP27+AO27+AN27+AM27+AL27+AK27+AJ27+AI27+AH27+AF27+AE27+AD27+AC27+AB27+AA27+Z27+Y27+X27+W27+V27+U27+S27+R27+Q27+P27+O27+N27+M27+L27+K27+J27+I27+H27</f>
        <v>0</v>
      </c>
      <c r="AV27" s="321">
        <f t="shared" si="1"/>
        <v>0</v>
      </c>
    </row>
    <row r="28" spans="2:48" s="323" customFormat="1" ht="12.75" customHeight="1" x14ac:dyDescent="0.15">
      <c r="B28" s="345" t="str">
        <f>+'FORMATO COSTEO C1'!C$87</f>
        <v>1.1.3.2</v>
      </c>
      <c r="C28" s="346" t="str">
        <f>+'FORMATO COSTEO C1'!B$87</f>
        <v>Categoría de gasto</v>
      </c>
      <c r="D28" s="357"/>
      <c r="E28" s="358"/>
      <c r="F28" s="349">
        <f>+'FORMATO COSTEO C1'!G87</f>
        <v>0</v>
      </c>
      <c r="G28" s="350">
        <f>+'FORMATO COSTEO C1'!X87</f>
        <v>0</v>
      </c>
      <c r="H28" s="354">
        <f>IF( $F28=0,0,((($F28/$E$26)*'CRONOGRAMA ACTIVIDADES'!F$20)*($G28/$F28)))</f>
        <v>0</v>
      </c>
      <c r="I28" s="349">
        <f>IF( $F28=0,0,((($F28/$E$26)*'CRONOGRAMA ACTIVIDADES'!G$20)*($G28/$F28)))</f>
        <v>0</v>
      </c>
      <c r="J28" s="349">
        <f>IF( $F28=0,0,((($F28/$E$26)*'CRONOGRAMA ACTIVIDADES'!H$20)*($G28/$F28)))</f>
        <v>0</v>
      </c>
      <c r="K28" s="349">
        <f>IF( $F28=0,0,((($F28/$E$26)*'CRONOGRAMA ACTIVIDADES'!I$20)*($G28/$F28)))</f>
        <v>0</v>
      </c>
      <c r="L28" s="349">
        <f>IF( $F28=0,0,((($F28/$E$26)*'CRONOGRAMA ACTIVIDADES'!J$20)*($G28/$F28)))</f>
        <v>0</v>
      </c>
      <c r="M28" s="349">
        <f>IF( $F28=0,0,((($F28/$E$26)*'CRONOGRAMA ACTIVIDADES'!K$20)*($G28/$F28)))</f>
        <v>0</v>
      </c>
      <c r="N28" s="349">
        <f>IF( $F28=0,0,((($F28/$E$26)*'CRONOGRAMA ACTIVIDADES'!L$20)*($G28/$F28)))</f>
        <v>0</v>
      </c>
      <c r="O28" s="349">
        <f>IF( $F28=0,0,((($F28/$E$26)*'CRONOGRAMA ACTIVIDADES'!M$20)*($G28/$F28)))</f>
        <v>0</v>
      </c>
      <c r="P28" s="349">
        <f>IF( $F28=0,0,((($F28/$E$26)*'CRONOGRAMA ACTIVIDADES'!N$20)*($G28/$F28)))</f>
        <v>0</v>
      </c>
      <c r="Q28" s="349">
        <f>IF( $F28=0,0,((($F28/$E$26)*'CRONOGRAMA ACTIVIDADES'!O$20)*($G28/$F28)))</f>
        <v>0</v>
      </c>
      <c r="R28" s="349">
        <f>IF( $F28=0,0,((($F28/$E$26)*'CRONOGRAMA ACTIVIDADES'!P$20)*($G28/$F28)))</f>
        <v>0</v>
      </c>
      <c r="S28" s="349">
        <f>IF( $F28=0,0,((($F28/$E$26)*'CRONOGRAMA ACTIVIDADES'!Q$20)*($G28/$F28)))</f>
        <v>0</v>
      </c>
      <c r="T28" s="352">
        <f>H28+I28+J28+K28+L28+M28+N28+O28+P28+Q28+R28+S28</f>
        <v>0</v>
      </c>
      <c r="U28" s="353">
        <f>IF( $F28=0,0,((($F28/$E$26)*'CRONOGRAMA ACTIVIDADES'!R$20)*($G28/$F28)))</f>
        <v>0</v>
      </c>
      <c r="V28" s="349">
        <f>IF( $F28=0,0,((($F28/$E$26)*'CRONOGRAMA ACTIVIDADES'!S$20)*($G28/$F28)))</f>
        <v>0</v>
      </c>
      <c r="W28" s="349">
        <f>IF( $F28=0,0,((($F28/$E$26)*'CRONOGRAMA ACTIVIDADES'!T$20)*($G28/$F28)))</f>
        <v>0</v>
      </c>
      <c r="X28" s="349">
        <f>IF( $F28=0,0,((($F28/$E$26)*'CRONOGRAMA ACTIVIDADES'!U$20)*($G28/$F28)))</f>
        <v>0</v>
      </c>
      <c r="Y28" s="349">
        <f>IF( $F28=0,0,((($F28/$E$26)*'CRONOGRAMA ACTIVIDADES'!V$20)*($G28/$F28)))</f>
        <v>0</v>
      </c>
      <c r="Z28" s="349">
        <f>IF( $F28=0,0,((($F28/$E$26)*'CRONOGRAMA ACTIVIDADES'!W$20)*($G28/$F28)))</f>
        <v>0</v>
      </c>
      <c r="AA28" s="349">
        <f>IF( $F28=0,0,((($F28/$E$26)*'CRONOGRAMA ACTIVIDADES'!X$20)*($G28/$F28)))</f>
        <v>0</v>
      </c>
      <c r="AB28" s="349">
        <f>IF( $F28=0,0,((($F28/$E$26)*'CRONOGRAMA ACTIVIDADES'!Y$20)*($G28/$F28)))</f>
        <v>0</v>
      </c>
      <c r="AC28" s="349">
        <f>IF( $F28=0,0,((($F28/$E$26)*'CRONOGRAMA ACTIVIDADES'!Z$20)*($G28/$F28)))</f>
        <v>0</v>
      </c>
      <c r="AD28" s="349">
        <f>IF( $F28=0,0,((($F28/$E$26)*'CRONOGRAMA ACTIVIDADES'!AA$20)*($G28/$F28)))</f>
        <v>0</v>
      </c>
      <c r="AE28" s="349">
        <f>IF( $F28=0,0,((($F28/$E$26)*'CRONOGRAMA ACTIVIDADES'!AB$20)*($G28/$F28)))</f>
        <v>0</v>
      </c>
      <c r="AF28" s="349">
        <f>IF( $F28=0,0,((($F28/$E$26)*'CRONOGRAMA ACTIVIDADES'!AC$20)*($G28/$F28)))</f>
        <v>0</v>
      </c>
      <c r="AG28" s="350">
        <f>U28+V28+W28+X28+Y28+Z28+AA28+AB28+AC28+AD28+AE28+AF28</f>
        <v>0</v>
      </c>
      <c r="AH28" s="354">
        <f>IF( $F28=0,0,((($F28/$E$26)*'CRONOGRAMA ACTIVIDADES'!AD$20)*($G28/$F28)))</f>
        <v>0</v>
      </c>
      <c r="AI28" s="349">
        <f>IF( $F28=0,0,((($F28/$E$26)*'CRONOGRAMA ACTIVIDADES'!AE$20)*($G28/$F28)))</f>
        <v>0</v>
      </c>
      <c r="AJ28" s="349">
        <f>IF( $F28=0,0,((($F28/$E$26)*'CRONOGRAMA ACTIVIDADES'!AF$20)*($G28/$F28)))</f>
        <v>0</v>
      </c>
      <c r="AK28" s="349">
        <f>IF( $F28=0,0,((($F28/$E$26)*'CRONOGRAMA ACTIVIDADES'!AG$20)*($G28/$F28)))</f>
        <v>0</v>
      </c>
      <c r="AL28" s="349">
        <f>IF( $F28=0,0,((($F28/$E$26)*'CRONOGRAMA ACTIVIDADES'!AH$20)*($G28/$F28)))</f>
        <v>0</v>
      </c>
      <c r="AM28" s="349">
        <f>IF( $F28=0,0,((($F28/$E$26)*'CRONOGRAMA ACTIVIDADES'!AI$20)*($G28/$F28)))</f>
        <v>0</v>
      </c>
      <c r="AN28" s="349">
        <f>IF( $F28=0,0,((($F28/$E$26)*'CRONOGRAMA ACTIVIDADES'!AJ$20)*($G28/$F28)))</f>
        <v>0</v>
      </c>
      <c r="AO28" s="349">
        <f>IF( $F28=0,0,((($F28/$E$26)*'CRONOGRAMA ACTIVIDADES'!AK$20)*($G28/$F28)))</f>
        <v>0</v>
      </c>
      <c r="AP28" s="349">
        <f>IF( $F28=0,0,((($F28/$E$26)*'CRONOGRAMA ACTIVIDADES'!AL$20)*($G28/$F28)))</f>
        <v>0</v>
      </c>
      <c r="AQ28" s="349">
        <f>IF( $F28=0,0,((($F28/$E$26)*'CRONOGRAMA ACTIVIDADES'!AM$20)*($G28/$F28)))</f>
        <v>0</v>
      </c>
      <c r="AR28" s="349">
        <f>IF( $F28=0,0,((($F28/$E$26)*'CRONOGRAMA ACTIVIDADES'!AN$20)*($G28/$F28)))</f>
        <v>0</v>
      </c>
      <c r="AS28" s="349">
        <f>IF( $F28=0,0,((($F28/$E$26)*'CRONOGRAMA ACTIVIDADES'!AO$20)*($G28/$F28)))</f>
        <v>0</v>
      </c>
      <c r="AT28" s="352">
        <f>AH28+AI28+AJ28+AK28+AL28+AM28+AN28+AO28+AP28+AQ28+AR28+AS28</f>
        <v>0</v>
      </c>
      <c r="AU28" s="355">
        <f>AS28+AR28+AQ28+AP28+AO28+AN28+AM28+AL28+AK28+AJ28+AI28+AH28+AF28+AE28+AD28+AC28+AB28+AA28+Z28+Y28+X28+W28+V28+U28+S28+R28+Q28+P28+O28+N28+M28+L28+K28+J28+I28+H28</f>
        <v>0</v>
      </c>
      <c r="AV28" s="321">
        <f t="shared" si="1"/>
        <v>0</v>
      </c>
    </row>
    <row r="29" spans="2:48" s="323" customFormat="1" ht="12.75" customHeight="1" x14ac:dyDescent="0.15">
      <c r="B29" s="345" t="str">
        <f>+'FORMATO COSTEO C1'!C$93</f>
        <v>1.1.3.3</v>
      </c>
      <c r="C29" s="346" t="str">
        <f>+'FORMATO COSTEO C1'!B$93</f>
        <v>Categoría de gasto</v>
      </c>
      <c r="D29" s="357"/>
      <c r="E29" s="358"/>
      <c r="F29" s="349">
        <f>+'FORMATO COSTEO C1'!G93</f>
        <v>0</v>
      </c>
      <c r="G29" s="350">
        <f>+'FORMATO COSTEO C1'!X93</f>
        <v>0</v>
      </c>
      <c r="H29" s="354">
        <f>IF( $F29=0,0,((($F29/$E$26)*'CRONOGRAMA ACTIVIDADES'!F$20)*($G29/$F29)))</f>
        <v>0</v>
      </c>
      <c r="I29" s="349">
        <f>IF( $F29=0,0,((($F29/$E$26)*'CRONOGRAMA ACTIVIDADES'!G$20)*($G29/$F29)))</f>
        <v>0</v>
      </c>
      <c r="J29" s="349">
        <f>IF( $F29=0,0,((($F29/$E$26)*'CRONOGRAMA ACTIVIDADES'!H$20)*($G29/$F29)))</f>
        <v>0</v>
      </c>
      <c r="K29" s="349">
        <f>IF( $F29=0,0,((($F29/$E$26)*'CRONOGRAMA ACTIVIDADES'!I$20)*($G29/$F29)))</f>
        <v>0</v>
      </c>
      <c r="L29" s="349">
        <f>IF( $F29=0,0,((($F29/$E$26)*'CRONOGRAMA ACTIVIDADES'!J$20)*($G29/$F29)))</f>
        <v>0</v>
      </c>
      <c r="M29" s="349">
        <f>IF( $F29=0,0,((($F29/$E$26)*'CRONOGRAMA ACTIVIDADES'!K$20)*($G29/$F29)))</f>
        <v>0</v>
      </c>
      <c r="N29" s="349">
        <f>IF( $F29=0,0,((($F29/$E$26)*'CRONOGRAMA ACTIVIDADES'!L$20)*($G29/$F29)))</f>
        <v>0</v>
      </c>
      <c r="O29" s="349">
        <f>IF( $F29=0,0,((($F29/$E$26)*'CRONOGRAMA ACTIVIDADES'!M$20)*($G29/$F29)))</f>
        <v>0</v>
      </c>
      <c r="P29" s="349">
        <f>IF( $F29=0,0,((($F29/$E$26)*'CRONOGRAMA ACTIVIDADES'!N$20)*($G29/$F29)))</f>
        <v>0</v>
      </c>
      <c r="Q29" s="349">
        <f>IF( $F29=0,0,((($F29/$E$26)*'CRONOGRAMA ACTIVIDADES'!O$20)*($G29/$F29)))</f>
        <v>0</v>
      </c>
      <c r="R29" s="349">
        <f>IF( $F29=0,0,((($F29/$E$26)*'CRONOGRAMA ACTIVIDADES'!P$20)*($G29/$F29)))</f>
        <v>0</v>
      </c>
      <c r="S29" s="349">
        <f>IF( $F29=0,0,((($F29/$E$26)*'CRONOGRAMA ACTIVIDADES'!Q$20)*($G29/$F29)))</f>
        <v>0</v>
      </c>
      <c r="T29" s="352">
        <f>H29+I29+J29+K29+L29+M29+N29+O29+P29+Q29+R29+S29</f>
        <v>0</v>
      </c>
      <c r="U29" s="353">
        <f>IF( $F29=0,0,((($F29/$E$26)*'CRONOGRAMA ACTIVIDADES'!R$20)*($G29/$F29)))</f>
        <v>0</v>
      </c>
      <c r="V29" s="349">
        <f>IF( $F29=0,0,((($F29/$E$26)*'CRONOGRAMA ACTIVIDADES'!S$20)*($G29/$F29)))</f>
        <v>0</v>
      </c>
      <c r="W29" s="349">
        <f>IF( $F29=0,0,((($F29/$E$26)*'CRONOGRAMA ACTIVIDADES'!T$20)*($G29/$F29)))</f>
        <v>0</v>
      </c>
      <c r="X29" s="349">
        <f>IF( $F29=0,0,((($F29/$E$26)*'CRONOGRAMA ACTIVIDADES'!U$20)*($G29/$F29)))</f>
        <v>0</v>
      </c>
      <c r="Y29" s="349">
        <f>IF( $F29=0,0,((($F29/$E$26)*'CRONOGRAMA ACTIVIDADES'!V$20)*($G29/$F29)))</f>
        <v>0</v>
      </c>
      <c r="Z29" s="349">
        <f>IF( $F29=0,0,((($F29/$E$26)*'CRONOGRAMA ACTIVIDADES'!W$20)*($G29/$F29)))</f>
        <v>0</v>
      </c>
      <c r="AA29" s="349">
        <f>IF( $F29=0,0,((($F29/$E$26)*'CRONOGRAMA ACTIVIDADES'!X$20)*($G29/$F29)))</f>
        <v>0</v>
      </c>
      <c r="AB29" s="349">
        <f>IF( $F29=0,0,((($F29/$E$26)*'CRONOGRAMA ACTIVIDADES'!Y$20)*($G29/$F29)))</f>
        <v>0</v>
      </c>
      <c r="AC29" s="349">
        <f>IF( $F29=0,0,((($F29/$E$26)*'CRONOGRAMA ACTIVIDADES'!Z$20)*($G29/$F29)))</f>
        <v>0</v>
      </c>
      <c r="AD29" s="349">
        <f>IF( $F29=0,0,((($F29/$E$26)*'CRONOGRAMA ACTIVIDADES'!AA$20)*($G29/$F29)))</f>
        <v>0</v>
      </c>
      <c r="AE29" s="349">
        <f>IF( $F29=0,0,((($F29/$E$26)*'CRONOGRAMA ACTIVIDADES'!AB$20)*($G29/$F29)))</f>
        <v>0</v>
      </c>
      <c r="AF29" s="349">
        <f>IF( $F29=0,0,((($F29/$E$26)*'CRONOGRAMA ACTIVIDADES'!AC$20)*($G29/$F29)))</f>
        <v>0</v>
      </c>
      <c r="AG29" s="350">
        <f>U29+V29+W29+X29+Y29+Z29+AA29+AB29+AC29+AD29+AE29+AF29</f>
        <v>0</v>
      </c>
      <c r="AH29" s="354">
        <f>IF( $F29=0,0,((($F29/$E$26)*'CRONOGRAMA ACTIVIDADES'!AD$20)*($G29/$F29)))</f>
        <v>0</v>
      </c>
      <c r="AI29" s="349">
        <f>IF( $F29=0,0,((($F29/$E$26)*'CRONOGRAMA ACTIVIDADES'!AE$20)*($G29/$F29)))</f>
        <v>0</v>
      </c>
      <c r="AJ29" s="349">
        <f>IF( $F29=0,0,((($F29/$E$26)*'CRONOGRAMA ACTIVIDADES'!AF$20)*($G29/$F29)))</f>
        <v>0</v>
      </c>
      <c r="AK29" s="349">
        <f>IF( $F29=0,0,((($F29/$E$26)*'CRONOGRAMA ACTIVIDADES'!AG$20)*($G29/$F29)))</f>
        <v>0</v>
      </c>
      <c r="AL29" s="349">
        <f>IF( $F29=0,0,((($F29/$E$26)*'CRONOGRAMA ACTIVIDADES'!AH$20)*($G29/$F29)))</f>
        <v>0</v>
      </c>
      <c r="AM29" s="349">
        <f>IF( $F29=0,0,((($F29/$E$26)*'CRONOGRAMA ACTIVIDADES'!AI$20)*($G29/$F29)))</f>
        <v>0</v>
      </c>
      <c r="AN29" s="349">
        <f>IF( $F29=0,0,((($F29/$E$26)*'CRONOGRAMA ACTIVIDADES'!AJ$20)*($G29/$F29)))</f>
        <v>0</v>
      </c>
      <c r="AO29" s="349">
        <f>IF( $F29=0,0,((($F29/$E$26)*'CRONOGRAMA ACTIVIDADES'!AK$20)*($G29/$F29)))</f>
        <v>0</v>
      </c>
      <c r="AP29" s="349">
        <f>IF( $F29=0,0,((($F29/$E$26)*'CRONOGRAMA ACTIVIDADES'!AL$20)*($G29/$F29)))</f>
        <v>0</v>
      </c>
      <c r="AQ29" s="349">
        <f>IF( $F29=0,0,((($F29/$E$26)*'CRONOGRAMA ACTIVIDADES'!AM$20)*($G29/$F29)))</f>
        <v>0</v>
      </c>
      <c r="AR29" s="349">
        <f>IF( $F29=0,0,((($F29/$E$26)*'CRONOGRAMA ACTIVIDADES'!AN$20)*($G29/$F29)))</f>
        <v>0</v>
      </c>
      <c r="AS29" s="349">
        <f>IF( $F29=0,0,((($F29/$E$26)*'CRONOGRAMA ACTIVIDADES'!AO$20)*($G29/$F29)))</f>
        <v>0</v>
      </c>
      <c r="AT29" s="352">
        <f>AH29+AI29+AJ29+AK29+AL29+AM29+AN29+AO29+AP29+AQ29+AR29+AS29</f>
        <v>0</v>
      </c>
      <c r="AU29" s="355">
        <f>AS29+AR29+AQ29+AP29+AO29+AN29+AM29+AL29+AK29+AJ29+AI29+AH29+AF29+AE29+AD29+AC29+AB29+AA29+Z29+Y29+X29+W29+V29+U29+S29+R29+Q29+P29+O29+N29+M29+L29+K29+J29+I29+H29</f>
        <v>0</v>
      </c>
      <c r="AV29" s="321">
        <f t="shared" si="1"/>
        <v>0</v>
      </c>
    </row>
    <row r="30" spans="2:48" s="323" customFormat="1" ht="12.75" customHeight="1" x14ac:dyDescent="0.15">
      <c r="B30" s="345" t="str">
        <f>+'FORMATO COSTEO C1'!C$99</f>
        <v>1.1.3.4</v>
      </c>
      <c r="C30" s="346" t="str">
        <f>+'FORMATO COSTEO C1'!B$99</f>
        <v>Categoría de gasto</v>
      </c>
      <c r="D30" s="357"/>
      <c r="E30" s="358"/>
      <c r="F30" s="349">
        <f>+'FORMATO COSTEO C1'!G99</f>
        <v>0</v>
      </c>
      <c r="G30" s="350">
        <f>+'FORMATO COSTEO C1'!X99</f>
        <v>0</v>
      </c>
      <c r="H30" s="354">
        <f>IF( $F30=0,0,((($F30/$E$26)*'CRONOGRAMA ACTIVIDADES'!F$20)*($G30/$F30)))</f>
        <v>0</v>
      </c>
      <c r="I30" s="349">
        <f>IF( $F30=0,0,((($F30/$E$26)*'CRONOGRAMA ACTIVIDADES'!G$20)*($G30/$F30)))</f>
        <v>0</v>
      </c>
      <c r="J30" s="349">
        <f>IF( $F30=0,0,((($F30/$E$26)*'CRONOGRAMA ACTIVIDADES'!H$20)*($G30/$F30)))</f>
        <v>0</v>
      </c>
      <c r="K30" s="349">
        <f>IF( $F30=0,0,((($F30/$E$26)*'CRONOGRAMA ACTIVIDADES'!I$20)*($G30/$F30)))</f>
        <v>0</v>
      </c>
      <c r="L30" s="349">
        <f>IF( $F30=0,0,((($F30/$E$26)*'CRONOGRAMA ACTIVIDADES'!J$20)*($G30/$F30)))</f>
        <v>0</v>
      </c>
      <c r="M30" s="349">
        <f>IF( $F30=0,0,((($F30/$E$26)*'CRONOGRAMA ACTIVIDADES'!K$20)*($G30/$F30)))</f>
        <v>0</v>
      </c>
      <c r="N30" s="349">
        <f>IF( $F30=0,0,((($F30/$E$26)*'CRONOGRAMA ACTIVIDADES'!L$20)*($G30/$F30)))</f>
        <v>0</v>
      </c>
      <c r="O30" s="349">
        <f>IF( $F30=0,0,((($F30/$E$26)*'CRONOGRAMA ACTIVIDADES'!M$20)*($G30/$F30)))</f>
        <v>0</v>
      </c>
      <c r="P30" s="349">
        <f>IF( $F30=0,0,((($F30/$E$26)*'CRONOGRAMA ACTIVIDADES'!N$20)*($G30/$F30)))</f>
        <v>0</v>
      </c>
      <c r="Q30" s="349">
        <f>IF( $F30=0,0,((($F30/$E$26)*'CRONOGRAMA ACTIVIDADES'!O$20)*($G30/$F30)))</f>
        <v>0</v>
      </c>
      <c r="R30" s="349">
        <f>IF( $F30=0,0,((($F30/$E$26)*'CRONOGRAMA ACTIVIDADES'!P$20)*($G30/$F30)))</f>
        <v>0</v>
      </c>
      <c r="S30" s="349">
        <f>IF( $F30=0,0,((($F30/$E$26)*'CRONOGRAMA ACTIVIDADES'!Q$20)*($G30/$F30)))</f>
        <v>0</v>
      </c>
      <c r="T30" s="352">
        <f>H30+I30+J30+K30+L30+M30+N30+O30+P30+Q30+R30+S30</f>
        <v>0</v>
      </c>
      <c r="U30" s="353">
        <f>IF( $F30=0,0,((($F30/$E$26)*'CRONOGRAMA ACTIVIDADES'!R$20)*($G30/$F30)))</f>
        <v>0</v>
      </c>
      <c r="V30" s="349">
        <f>IF( $F30=0,0,((($F30/$E$26)*'CRONOGRAMA ACTIVIDADES'!S$20)*($G30/$F30)))</f>
        <v>0</v>
      </c>
      <c r="W30" s="349">
        <f>IF( $F30=0,0,((($F30/$E$26)*'CRONOGRAMA ACTIVIDADES'!T$20)*($G30/$F30)))</f>
        <v>0</v>
      </c>
      <c r="X30" s="349">
        <f>IF( $F30=0,0,((($F30/$E$26)*'CRONOGRAMA ACTIVIDADES'!U$20)*($G30/$F30)))</f>
        <v>0</v>
      </c>
      <c r="Y30" s="349">
        <f>IF( $F30=0,0,((($F30/$E$26)*'CRONOGRAMA ACTIVIDADES'!V$20)*($G30/$F30)))</f>
        <v>0</v>
      </c>
      <c r="Z30" s="349">
        <f>IF( $F30=0,0,((($F30/$E$26)*'CRONOGRAMA ACTIVIDADES'!W$20)*($G30/$F30)))</f>
        <v>0</v>
      </c>
      <c r="AA30" s="349">
        <f>IF( $F30=0,0,((($F30/$E$26)*'CRONOGRAMA ACTIVIDADES'!X$20)*($G30/$F30)))</f>
        <v>0</v>
      </c>
      <c r="AB30" s="349">
        <f>IF( $F30=0,0,((($F30/$E$26)*'CRONOGRAMA ACTIVIDADES'!Y$20)*($G30/$F30)))</f>
        <v>0</v>
      </c>
      <c r="AC30" s="349">
        <f>IF( $F30=0,0,((($F30/$E$26)*'CRONOGRAMA ACTIVIDADES'!Z$20)*($G30/$F30)))</f>
        <v>0</v>
      </c>
      <c r="AD30" s="349">
        <f>IF( $F30=0,0,((($F30/$E$26)*'CRONOGRAMA ACTIVIDADES'!AA$20)*($G30/$F30)))</f>
        <v>0</v>
      </c>
      <c r="AE30" s="349">
        <f>IF( $F30=0,0,((($F30/$E$26)*'CRONOGRAMA ACTIVIDADES'!AB$20)*($G30/$F30)))</f>
        <v>0</v>
      </c>
      <c r="AF30" s="349">
        <f>IF( $F30=0,0,((($F30/$E$26)*'CRONOGRAMA ACTIVIDADES'!AC$20)*($G30/$F30)))</f>
        <v>0</v>
      </c>
      <c r="AG30" s="350">
        <f>U30+V30+W30+X30+Y30+Z30+AA30+AB30+AC30+AD30+AE30+AF30</f>
        <v>0</v>
      </c>
      <c r="AH30" s="354">
        <f>IF( $F30=0,0,((($F30/$E$26)*'CRONOGRAMA ACTIVIDADES'!AD$20)*($G30/$F30)))</f>
        <v>0</v>
      </c>
      <c r="AI30" s="349">
        <f>IF( $F30=0,0,((($F30/$E$26)*'CRONOGRAMA ACTIVIDADES'!AE$20)*($G30/$F30)))</f>
        <v>0</v>
      </c>
      <c r="AJ30" s="349">
        <f>IF( $F30=0,0,((($F30/$E$26)*'CRONOGRAMA ACTIVIDADES'!AF$20)*($G30/$F30)))</f>
        <v>0</v>
      </c>
      <c r="AK30" s="349">
        <f>IF( $F30=0,0,((($F30/$E$26)*'CRONOGRAMA ACTIVIDADES'!AG$20)*($G30/$F30)))</f>
        <v>0</v>
      </c>
      <c r="AL30" s="349">
        <f>IF( $F30=0,0,((($F30/$E$26)*'CRONOGRAMA ACTIVIDADES'!AH$20)*($G30/$F30)))</f>
        <v>0</v>
      </c>
      <c r="AM30" s="349">
        <f>IF( $F30=0,0,((($F30/$E$26)*'CRONOGRAMA ACTIVIDADES'!AI$20)*($G30/$F30)))</f>
        <v>0</v>
      </c>
      <c r="AN30" s="349">
        <f>IF( $F30=0,0,((($F30/$E$26)*'CRONOGRAMA ACTIVIDADES'!AJ$20)*($G30/$F30)))</f>
        <v>0</v>
      </c>
      <c r="AO30" s="349">
        <f>IF( $F30=0,0,((($F30/$E$26)*'CRONOGRAMA ACTIVIDADES'!AK$20)*($G30/$F30)))</f>
        <v>0</v>
      </c>
      <c r="AP30" s="349">
        <f>IF( $F30=0,0,((($F30/$E$26)*'CRONOGRAMA ACTIVIDADES'!AL$20)*($G30/$F30)))</f>
        <v>0</v>
      </c>
      <c r="AQ30" s="349">
        <f>IF( $F30=0,0,((($F30/$E$26)*'CRONOGRAMA ACTIVIDADES'!AM$20)*($G30/$F30)))</f>
        <v>0</v>
      </c>
      <c r="AR30" s="349">
        <f>IF( $F30=0,0,((($F30/$E$26)*'CRONOGRAMA ACTIVIDADES'!AN$20)*($G30/$F30)))</f>
        <v>0</v>
      </c>
      <c r="AS30" s="349">
        <f>IF( $F30=0,0,((($F30/$E$26)*'CRONOGRAMA ACTIVIDADES'!AO$20)*($G30/$F30)))</f>
        <v>0</v>
      </c>
      <c r="AT30" s="352">
        <f>AH30+AI30+AJ30+AK30+AL30+AM30+AN30+AO30+AP30+AQ30+AR30+AS30</f>
        <v>0</v>
      </c>
      <c r="AU30" s="355">
        <f>AS30+AR30+AQ30+AP30+AO30+AN30+AM30+AL30+AK30+AJ30+AI30+AH30+AF30+AE30+AD30+AC30+AB30+AA30+Z30+Y30+X30+W30+V30+U30+S30+R30+Q30+P30+O30+N30+M30+L30+K30+J30+I30+H30</f>
        <v>0</v>
      </c>
      <c r="AV30" s="321">
        <f t="shared" si="1"/>
        <v>0</v>
      </c>
    </row>
    <row r="31" spans="2:48" s="323" customFormat="1" ht="12.75" customHeight="1" x14ac:dyDescent="0.15">
      <c r="B31" s="345" t="str">
        <f>+'FORMATO COSTEO C1'!C$105</f>
        <v>1.1.3.5</v>
      </c>
      <c r="C31" s="346" t="str">
        <f>+'FORMATO COSTEO C1'!B$105</f>
        <v>Categoría de gasto</v>
      </c>
      <c r="D31" s="357"/>
      <c r="E31" s="358"/>
      <c r="F31" s="349">
        <f>+'FORMATO COSTEO C1'!G105</f>
        <v>0</v>
      </c>
      <c r="G31" s="350">
        <f>+'FORMATO COSTEO C1'!X105</f>
        <v>0</v>
      </c>
      <c r="H31" s="354">
        <f>IF( $F31=0,0,((($F31/$E$26)*'CRONOGRAMA ACTIVIDADES'!F$20)*($G31/$F31)))</f>
        <v>0</v>
      </c>
      <c r="I31" s="349">
        <f>IF( $F31=0,0,((($F31/$E$26)*'CRONOGRAMA ACTIVIDADES'!G$20)*($G31/$F31)))</f>
        <v>0</v>
      </c>
      <c r="J31" s="349">
        <f>IF( $F31=0,0,((($F31/$E$26)*'CRONOGRAMA ACTIVIDADES'!H$20)*($G31/$F31)))</f>
        <v>0</v>
      </c>
      <c r="K31" s="349">
        <f>IF( $F31=0,0,((($F31/$E$26)*'CRONOGRAMA ACTIVIDADES'!I$20)*($G31/$F31)))</f>
        <v>0</v>
      </c>
      <c r="L31" s="349">
        <f>IF( $F31=0,0,((($F31/$E$26)*'CRONOGRAMA ACTIVIDADES'!J$20)*($G31/$F31)))</f>
        <v>0</v>
      </c>
      <c r="M31" s="349">
        <f>IF( $F31=0,0,((($F31/$E$26)*'CRONOGRAMA ACTIVIDADES'!K$20)*($G31/$F31)))</f>
        <v>0</v>
      </c>
      <c r="N31" s="349">
        <f>IF( $F31=0,0,((($F31/$E$26)*'CRONOGRAMA ACTIVIDADES'!L$20)*($G31/$F31)))</f>
        <v>0</v>
      </c>
      <c r="O31" s="349">
        <f>IF( $F31=0,0,((($F31/$E$26)*'CRONOGRAMA ACTIVIDADES'!M$20)*($G31/$F31)))</f>
        <v>0</v>
      </c>
      <c r="P31" s="349">
        <f>IF( $F31=0,0,((($F31/$E$26)*'CRONOGRAMA ACTIVIDADES'!N$20)*($G31/$F31)))</f>
        <v>0</v>
      </c>
      <c r="Q31" s="349">
        <f>IF( $F31=0,0,((($F31/$E$26)*'CRONOGRAMA ACTIVIDADES'!O$20)*($G31/$F31)))</f>
        <v>0</v>
      </c>
      <c r="R31" s="349">
        <f>IF( $F31=0,0,((($F31/$E$26)*'CRONOGRAMA ACTIVIDADES'!P$20)*($G31/$F31)))</f>
        <v>0</v>
      </c>
      <c r="S31" s="349">
        <f>IF( $F31=0,0,((($F31/$E$26)*'CRONOGRAMA ACTIVIDADES'!Q$20)*($G31/$F31)))</f>
        <v>0</v>
      </c>
      <c r="T31" s="352">
        <f>H31+I31+J31+K31+L31+M31+N31+O31+P31+Q31+R31+S31</f>
        <v>0</v>
      </c>
      <c r="U31" s="353">
        <f>IF( $F31=0,0,((($F31/$E$26)*'CRONOGRAMA ACTIVIDADES'!R$20)*($G31/$F31)))</f>
        <v>0</v>
      </c>
      <c r="V31" s="349">
        <f>IF( $F31=0,0,((($F31/$E$26)*'CRONOGRAMA ACTIVIDADES'!S$20)*($G31/$F31)))</f>
        <v>0</v>
      </c>
      <c r="W31" s="349">
        <f>IF( $F31=0,0,((($F31/$E$26)*'CRONOGRAMA ACTIVIDADES'!T$20)*($G31/$F31)))</f>
        <v>0</v>
      </c>
      <c r="X31" s="349">
        <f>IF( $F31=0,0,((($F31/$E$26)*'CRONOGRAMA ACTIVIDADES'!U$20)*($G31/$F31)))</f>
        <v>0</v>
      </c>
      <c r="Y31" s="349">
        <f>IF( $F31=0,0,((($F31/$E$26)*'CRONOGRAMA ACTIVIDADES'!V$20)*($G31/$F31)))</f>
        <v>0</v>
      </c>
      <c r="Z31" s="349">
        <f>IF( $F31=0,0,((($F31/$E$26)*'CRONOGRAMA ACTIVIDADES'!W$20)*($G31/$F31)))</f>
        <v>0</v>
      </c>
      <c r="AA31" s="349">
        <f>IF( $F31=0,0,((($F31/$E$26)*'CRONOGRAMA ACTIVIDADES'!X$20)*($G31/$F31)))</f>
        <v>0</v>
      </c>
      <c r="AB31" s="349">
        <f>IF( $F31=0,0,((($F31/$E$26)*'CRONOGRAMA ACTIVIDADES'!Y$20)*($G31/$F31)))</f>
        <v>0</v>
      </c>
      <c r="AC31" s="349">
        <f>IF( $F31=0,0,((($F31/$E$26)*'CRONOGRAMA ACTIVIDADES'!Z$20)*($G31/$F31)))</f>
        <v>0</v>
      </c>
      <c r="AD31" s="349">
        <f>IF( $F31=0,0,((($F31/$E$26)*'CRONOGRAMA ACTIVIDADES'!AA$20)*($G31/$F31)))</f>
        <v>0</v>
      </c>
      <c r="AE31" s="349">
        <f>IF( $F31=0,0,((($F31/$E$26)*'CRONOGRAMA ACTIVIDADES'!AB$20)*($G31/$F31)))</f>
        <v>0</v>
      </c>
      <c r="AF31" s="349">
        <f>IF( $F31=0,0,((($F31/$E$26)*'CRONOGRAMA ACTIVIDADES'!AC$20)*($G31/$F31)))</f>
        <v>0</v>
      </c>
      <c r="AG31" s="350">
        <f>U31+V31+W31+X31+Y31+Z31+AA31+AB31+AC31+AD31+AE31+AF31</f>
        <v>0</v>
      </c>
      <c r="AH31" s="354">
        <f>IF( $F31=0,0,((($F31/$E$26)*'CRONOGRAMA ACTIVIDADES'!AD$20)*($G31/$F31)))</f>
        <v>0</v>
      </c>
      <c r="AI31" s="349">
        <f>IF( $F31=0,0,((($F31/$E$26)*'CRONOGRAMA ACTIVIDADES'!AE$20)*($G31/$F31)))</f>
        <v>0</v>
      </c>
      <c r="AJ31" s="349">
        <f>IF( $F31=0,0,((($F31/$E$26)*'CRONOGRAMA ACTIVIDADES'!AF$20)*($G31/$F31)))</f>
        <v>0</v>
      </c>
      <c r="AK31" s="349">
        <f>IF( $F31=0,0,((($F31/$E$26)*'CRONOGRAMA ACTIVIDADES'!AG$20)*($G31/$F31)))</f>
        <v>0</v>
      </c>
      <c r="AL31" s="349">
        <f>IF( $F31=0,0,((($F31/$E$26)*'CRONOGRAMA ACTIVIDADES'!AH$20)*($G31/$F31)))</f>
        <v>0</v>
      </c>
      <c r="AM31" s="349">
        <f>IF( $F31=0,0,((($F31/$E$26)*'CRONOGRAMA ACTIVIDADES'!AI$20)*($G31/$F31)))</f>
        <v>0</v>
      </c>
      <c r="AN31" s="349">
        <f>IF( $F31=0,0,((($F31/$E$26)*'CRONOGRAMA ACTIVIDADES'!AJ$20)*($G31/$F31)))</f>
        <v>0</v>
      </c>
      <c r="AO31" s="349">
        <f>IF( $F31=0,0,((($F31/$E$26)*'CRONOGRAMA ACTIVIDADES'!AK$20)*($G31/$F31)))</f>
        <v>0</v>
      </c>
      <c r="AP31" s="349">
        <f>IF( $F31=0,0,((($F31/$E$26)*'CRONOGRAMA ACTIVIDADES'!AL$20)*($G31/$F31)))</f>
        <v>0</v>
      </c>
      <c r="AQ31" s="349">
        <f>IF( $F31=0,0,((($F31/$E$26)*'CRONOGRAMA ACTIVIDADES'!AM$20)*($G31/$F31)))</f>
        <v>0</v>
      </c>
      <c r="AR31" s="349">
        <f>IF( $F31=0,0,((($F31/$E$26)*'CRONOGRAMA ACTIVIDADES'!AN$20)*($G31/$F31)))</f>
        <v>0</v>
      </c>
      <c r="AS31" s="349">
        <f>IF( $F31=0,0,((($F31/$E$26)*'CRONOGRAMA ACTIVIDADES'!AO$20)*($G31/$F31)))</f>
        <v>0</v>
      </c>
      <c r="AT31" s="352">
        <f>AH31+AI31+AJ31+AK31+AL31+AM31+AN31+AO31+AP31+AQ31+AR31+AS31</f>
        <v>0</v>
      </c>
      <c r="AU31" s="355">
        <f>AS31+AR31+AQ31+AP31+AO31+AN31+AM31+AL31+AK31+AJ31+AI31+AH31+AF31+AE31+AD31+AC31+AB31+AA31+Z31+Y31+X31+W31+V31+U31+S31+R31+Q31+P31+O31+N31+M31+L31+K31+J31+I31+H31</f>
        <v>0</v>
      </c>
      <c r="AV31" s="321">
        <f t="shared" si="1"/>
        <v>0</v>
      </c>
    </row>
    <row r="32" spans="2:48" s="323" customFormat="1" ht="12.75" customHeight="1" x14ac:dyDescent="0.15">
      <c r="B32" s="335" t="str">
        <f>+'FORMATO COSTEO C1'!C$111</f>
        <v>1.1.4</v>
      </c>
      <c r="C32" s="359">
        <f>+'FORMATO COSTEO C1'!B$111</f>
        <v>0</v>
      </c>
      <c r="D32" s="337" t="str">
        <f>+'FORMATO COSTEO C1'!D$111</f>
        <v>Unidad medida</v>
      </c>
      <c r="E32" s="338">
        <f>+'FORMATO COSTEO C1'!E$111</f>
        <v>0</v>
      </c>
      <c r="F32" s="339">
        <f>SUM(F33:F37)</f>
        <v>0</v>
      </c>
      <c r="G32" s="340">
        <f t="shared" ref="G32:P32" si="10">SUM(G33:G37)</f>
        <v>0</v>
      </c>
      <c r="H32" s="341">
        <f t="shared" si="10"/>
        <v>0</v>
      </c>
      <c r="I32" s="339">
        <f>SUM(I33:I37)</f>
        <v>0</v>
      </c>
      <c r="J32" s="339">
        <f>SUM(J33:J37)</f>
        <v>0</v>
      </c>
      <c r="K32" s="339">
        <f>SUM(K33:K37)</f>
        <v>0</v>
      </c>
      <c r="L32" s="339">
        <f>SUM(L33:L37)</f>
        <v>0</v>
      </c>
      <c r="M32" s="339">
        <f>SUM(M33:M37)</f>
        <v>0</v>
      </c>
      <c r="N32" s="339">
        <f t="shared" si="10"/>
        <v>0</v>
      </c>
      <c r="O32" s="339">
        <f t="shared" si="10"/>
        <v>0</v>
      </c>
      <c r="P32" s="339">
        <f t="shared" si="10"/>
        <v>0</v>
      </c>
      <c r="Q32" s="339">
        <f>SUM(Q33:Q37)</f>
        <v>0</v>
      </c>
      <c r="R32" s="339">
        <f>SUM(R33:R37)</f>
        <v>0</v>
      </c>
      <c r="S32" s="339">
        <f>SUM(S33:S37)</f>
        <v>0</v>
      </c>
      <c r="T32" s="342">
        <f>SUM(T33:T37)</f>
        <v>0</v>
      </c>
      <c r="U32" s="343">
        <f t="shared" ref="U32:AS32" si="11">SUM(U33:U37)</f>
        <v>0</v>
      </c>
      <c r="V32" s="339">
        <f t="shared" si="11"/>
        <v>0</v>
      </c>
      <c r="W32" s="339">
        <f t="shared" si="11"/>
        <v>0</v>
      </c>
      <c r="X32" s="339">
        <f t="shared" si="11"/>
        <v>0</v>
      </c>
      <c r="Y32" s="339">
        <f t="shared" si="11"/>
        <v>0</v>
      </c>
      <c r="Z32" s="339">
        <f t="shared" si="11"/>
        <v>0</v>
      </c>
      <c r="AA32" s="339">
        <f t="shared" si="11"/>
        <v>0</v>
      </c>
      <c r="AB32" s="339">
        <f t="shared" si="11"/>
        <v>0</v>
      </c>
      <c r="AC32" s="339">
        <f t="shared" si="11"/>
        <v>0</v>
      </c>
      <c r="AD32" s="339">
        <f t="shared" si="11"/>
        <v>0</v>
      </c>
      <c r="AE32" s="339">
        <f t="shared" si="11"/>
        <v>0</v>
      </c>
      <c r="AF32" s="339">
        <f t="shared" si="11"/>
        <v>0</v>
      </c>
      <c r="AG32" s="340">
        <f t="shared" si="11"/>
        <v>0</v>
      </c>
      <c r="AH32" s="341">
        <f t="shared" si="11"/>
        <v>0</v>
      </c>
      <c r="AI32" s="339">
        <f t="shared" si="11"/>
        <v>0</v>
      </c>
      <c r="AJ32" s="339">
        <f t="shared" si="11"/>
        <v>0</v>
      </c>
      <c r="AK32" s="339">
        <f t="shared" si="11"/>
        <v>0</v>
      </c>
      <c r="AL32" s="339">
        <f t="shared" si="11"/>
        <v>0</v>
      </c>
      <c r="AM32" s="339">
        <f t="shared" si="11"/>
        <v>0</v>
      </c>
      <c r="AN32" s="339">
        <f t="shared" si="11"/>
        <v>0</v>
      </c>
      <c r="AO32" s="339">
        <f t="shared" si="11"/>
        <v>0</v>
      </c>
      <c r="AP32" s="339">
        <f t="shared" si="11"/>
        <v>0</v>
      </c>
      <c r="AQ32" s="339">
        <f t="shared" si="11"/>
        <v>0</v>
      </c>
      <c r="AR32" s="339">
        <f t="shared" si="11"/>
        <v>0</v>
      </c>
      <c r="AS32" s="339">
        <f t="shared" si="11"/>
        <v>0</v>
      </c>
      <c r="AT32" s="342">
        <f>SUM(AT33:AT37)</f>
        <v>0</v>
      </c>
      <c r="AU32" s="344">
        <f>SUM(AU33:AU37)</f>
        <v>0</v>
      </c>
      <c r="AV32" s="321">
        <f t="shared" si="1"/>
        <v>0</v>
      </c>
    </row>
    <row r="33" spans="2:48" s="323" customFormat="1" ht="12.75" customHeight="1" x14ac:dyDescent="0.15">
      <c r="B33" s="345" t="str">
        <f>+'FORMATO COSTEO C1'!C$113</f>
        <v>1.1.4.1</v>
      </c>
      <c r="C33" s="346" t="str">
        <f>+'FORMATO COSTEO C1'!B$113</f>
        <v>Categoría de gasto</v>
      </c>
      <c r="D33" s="357"/>
      <c r="E33" s="358"/>
      <c r="F33" s="349">
        <f>+'FORMATO COSTEO C1'!G113</f>
        <v>0</v>
      </c>
      <c r="G33" s="350">
        <f>+'FORMATO COSTEO C1'!X113</f>
        <v>0</v>
      </c>
      <c r="H33" s="351">
        <f>IF( $F33=0,0,((($F33/$E$32)*'CRONOGRAMA ACTIVIDADES'!F$21)*($G33/$F33)))</f>
        <v>0</v>
      </c>
      <c r="I33" s="349">
        <f>IF( $F33=0,0,((($F33/$E$32)*'CRONOGRAMA ACTIVIDADES'!G$21)*($G33/$F33)))</f>
        <v>0</v>
      </c>
      <c r="J33" s="349">
        <f>IF( $F33=0,0,((($F33/$E$32)*'CRONOGRAMA ACTIVIDADES'!H$21)*($G33/$F33)))</f>
        <v>0</v>
      </c>
      <c r="K33" s="349">
        <f>IF( $F33=0,0,((($F33/$E$32)*'CRONOGRAMA ACTIVIDADES'!I$21)*($G33/$F33)))</f>
        <v>0</v>
      </c>
      <c r="L33" s="349">
        <f>IF( $F33=0,0,((($F33/$E$32)*'CRONOGRAMA ACTIVIDADES'!J$21)*($G33/$F33)))</f>
        <v>0</v>
      </c>
      <c r="M33" s="349">
        <f>IF( $F33=0,0,((($F33/$E$32)*'CRONOGRAMA ACTIVIDADES'!K$21)*($G33/$F33)))</f>
        <v>0</v>
      </c>
      <c r="N33" s="349">
        <f>IF( $F33=0,0,((($F33/$E$32)*'CRONOGRAMA ACTIVIDADES'!L$21)*($G33/$F33)))</f>
        <v>0</v>
      </c>
      <c r="O33" s="349">
        <f>IF( $F33=0,0,((($F33/$E$32)*'CRONOGRAMA ACTIVIDADES'!M$21)*($G33/$F33)))</f>
        <v>0</v>
      </c>
      <c r="P33" s="349">
        <f>IF( $F33=0,0,((($F33/$E$32)*'CRONOGRAMA ACTIVIDADES'!N$21)*($G33/$F33)))</f>
        <v>0</v>
      </c>
      <c r="Q33" s="349">
        <f>IF( $F33=0,0,((($F33/$E$32)*'CRONOGRAMA ACTIVIDADES'!O$21)*($G33/$F33)))</f>
        <v>0</v>
      </c>
      <c r="R33" s="349">
        <f>IF( $F33=0,0,((($F33/$E$32)*'CRONOGRAMA ACTIVIDADES'!P$21)*($G33/$F33)))</f>
        <v>0</v>
      </c>
      <c r="S33" s="349">
        <f>IF( $F33=0,0,((($F33/$E$32)*'CRONOGRAMA ACTIVIDADES'!Q$21)*($G33/$F33)))</f>
        <v>0</v>
      </c>
      <c r="T33" s="352">
        <f>H33+I33+J33+K33+L33+M33+N33+O33+P33+Q33+R33+S33</f>
        <v>0</v>
      </c>
      <c r="U33" s="353">
        <f>IF( $F33=0,0,((($F33/$E$32)*'CRONOGRAMA ACTIVIDADES'!R$21)*($G33/$F33)))</f>
        <v>0</v>
      </c>
      <c r="V33" s="349">
        <f>IF( $F33=0,0,((($F33/$E$32)*'CRONOGRAMA ACTIVIDADES'!S$21)*($G33/$F33)))</f>
        <v>0</v>
      </c>
      <c r="W33" s="349">
        <f>IF( $F33=0,0,((($F33/$E$32)*'CRONOGRAMA ACTIVIDADES'!T$21)*($G33/$F33)))</f>
        <v>0</v>
      </c>
      <c r="X33" s="349">
        <f>IF( $F33=0,0,((($F33/$E$32)*'CRONOGRAMA ACTIVIDADES'!U$21)*($G33/$F33)))</f>
        <v>0</v>
      </c>
      <c r="Y33" s="349">
        <f>IF( $F33=0,0,((($F33/$E$32)*'CRONOGRAMA ACTIVIDADES'!V$21)*($G33/$F33)))</f>
        <v>0</v>
      </c>
      <c r="Z33" s="349">
        <f>IF( $F33=0,0,((($F33/$E$32)*'CRONOGRAMA ACTIVIDADES'!W$21)*($G33/$F33)))</f>
        <v>0</v>
      </c>
      <c r="AA33" s="349">
        <f>IF( $F33=0,0,((($F33/$E$32)*'CRONOGRAMA ACTIVIDADES'!X$21)*($G33/$F33)))</f>
        <v>0</v>
      </c>
      <c r="AB33" s="349">
        <f>IF( $F33=0,0,((($F33/$E$32)*'CRONOGRAMA ACTIVIDADES'!Y$21)*($G33/$F33)))</f>
        <v>0</v>
      </c>
      <c r="AC33" s="349">
        <f>IF( $F33=0,0,((($F33/$E$32)*'CRONOGRAMA ACTIVIDADES'!Z$21)*($G33/$F33)))</f>
        <v>0</v>
      </c>
      <c r="AD33" s="349">
        <f>IF( $F33=0,0,((($F33/$E$32)*'CRONOGRAMA ACTIVIDADES'!AA$21)*($G33/$F33)))</f>
        <v>0</v>
      </c>
      <c r="AE33" s="349">
        <f>IF( $F33=0,0,((($F33/$E$32)*'CRONOGRAMA ACTIVIDADES'!AB$21)*($G33/$F33)))</f>
        <v>0</v>
      </c>
      <c r="AF33" s="349">
        <f>IF( $F33=0,0,((($F33/$E$32)*'CRONOGRAMA ACTIVIDADES'!AC$21)*($G33/$F33)))</f>
        <v>0</v>
      </c>
      <c r="AG33" s="350">
        <f>U33+V33+W33+X33+Y33+Z33+AA33+AB33+AC33+AD33+AE33+AF33</f>
        <v>0</v>
      </c>
      <c r="AH33" s="354">
        <f>IF( $F33=0,0,((($F33/$E$32)*'CRONOGRAMA ACTIVIDADES'!AD$21)*($G33/$F33)))</f>
        <v>0</v>
      </c>
      <c r="AI33" s="349">
        <f>IF( $F33=0,0,((($F33/$E$32)*'CRONOGRAMA ACTIVIDADES'!AE$21)*($G33/$F33)))</f>
        <v>0</v>
      </c>
      <c r="AJ33" s="349">
        <f>IF( $F33=0,0,((($F33/$E$32)*'CRONOGRAMA ACTIVIDADES'!AF$21)*($G33/$F33)))</f>
        <v>0</v>
      </c>
      <c r="AK33" s="349">
        <f>IF( $F33=0,0,((($F33/$E$32)*'CRONOGRAMA ACTIVIDADES'!AG$21)*($G33/$F33)))</f>
        <v>0</v>
      </c>
      <c r="AL33" s="349">
        <f>IF( $F33=0,0,((($F33/$E$32)*'CRONOGRAMA ACTIVIDADES'!AH$21)*($G33/$F33)))</f>
        <v>0</v>
      </c>
      <c r="AM33" s="349">
        <f>IF( $F33=0,0,((($F33/$E$32)*'CRONOGRAMA ACTIVIDADES'!AI$21)*($G33/$F33)))</f>
        <v>0</v>
      </c>
      <c r="AN33" s="349">
        <f>IF( $F33=0,0,((($F33/$E$32)*'CRONOGRAMA ACTIVIDADES'!AJ$21)*($G33/$F33)))</f>
        <v>0</v>
      </c>
      <c r="AO33" s="349">
        <f>IF( $F33=0,0,((($F33/$E$32)*'CRONOGRAMA ACTIVIDADES'!AK$21)*($G33/$F33)))</f>
        <v>0</v>
      </c>
      <c r="AP33" s="349">
        <f>IF( $F33=0,0,((($F33/$E$32)*'CRONOGRAMA ACTIVIDADES'!AL$21)*($G33/$F33)))</f>
        <v>0</v>
      </c>
      <c r="AQ33" s="349">
        <f>IF( $F33=0,0,((($F33/$E$32)*'CRONOGRAMA ACTIVIDADES'!AM$21)*($G33/$F33)))</f>
        <v>0</v>
      </c>
      <c r="AR33" s="349">
        <f>IF( $F33=0,0,((($F33/$E$32)*'CRONOGRAMA ACTIVIDADES'!AN$21)*($G33/$F33)))</f>
        <v>0</v>
      </c>
      <c r="AS33" s="349">
        <f>IF( $F33=0,0,((($F33/$E$32)*'CRONOGRAMA ACTIVIDADES'!AO$21)*($G33/$F33)))</f>
        <v>0</v>
      </c>
      <c r="AT33" s="352">
        <f>AH33+AI33+AJ33+AK33+AL33+AM33+AN33+AO33+AP33+AQ33+AR33+AS33</f>
        <v>0</v>
      </c>
      <c r="AU33" s="355">
        <f>AS33+AR33+AQ33+AP33+AO33+AN33+AM33+AL33+AK33+AJ33+AI33+AH33+AF33+AE33+AD33+AC33+AB33+AA33+Z33+Y33+X33+W33+V33+U33+S33+R33+Q33+P33+O33+N33+M33+L33+K33+J33+I33+H33</f>
        <v>0</v>
      </c>
      <c r="AV33" s="321">
        <f t="shared" si="1"/>
        <v>0</v>
      </c>
    </row>
    <row r="34" spans="2:48" s="323" customFormat="1" ht="12.75" customHeight="1" x14ac:dyDescent="0.15">
      <c r="B34" s="345" t="str">
        <f>+'FORMATO COSTEO C1'!C$119</f>
        <v>1.1.4.2</v>
      </c>
      <c r="C34" s="346" t="str">
        <f>+'FORMATO COSTEO C1'!B$119</f>
        <v>Categoría de gasto</v>
      </c>
      <c r="D34" s="357"/>
      <c r="E34" s="358"/>
      <c r="F34" s="349">
        <f>+'FORMATO COSTEO C1'!G119</f>
        <v>0</v>
      </c>
      <c r="G34" s="350">
        <f>+'FORMATO COSTEO C1'!X119</f>
        <v>0</v>
      </c>
      <c r="H34" s="354">
        <f>IF( $F34=0,0,((($F34/$E$32)*'CRONOGRAMA ACTIVIDADES'!F$21)*($G34/$F34)))</f>
        <v>0</v>
      </c>
      <c r="I34" s="349">
        <f>IF( $F34=0,0,((($F34/$E$32)*'CRONOGRAMA ACTIVIDADES'!G$21)*($G34/$F34)))</f>
        <v>0</v>
      </c>
      <c r="J34" s="349">
        <f>IF( $F34=0,0,((($F34/$E$32)*'CRONOGRAMA ACTIVIDADES'!H$21)*($G34/$F34)))</f>
        <v>0</v>
      </c>
      <c r="K34" s="349">
        <f>IF( $F34=0,0,((($F34/$E$32)*'CRONOGRAMA ACTIVIDADES'!I$21)*($G34/$F34)))</f>
        <v>0</v>
      </c>
      <c r="L34" s="349">
        <f>IF( $F34=0,0,((($F34/$E$32)*'CRONOGRAMA ACTIVIDADES'!J$21)*($G34/$F34)))</f>
        <v>0</v>
      </c>
      <c r="M34" s="349">
        <f>IF( $F34=0,0,((($F34/$E$32)*'CRONOGRAMA ACTIVIDADES'!K$21)*($G34/$F34)))</f>
        <v>0</v>
      </c>
      <c r="N34" s="349">
        <f>IF( $F34=0,0,((($F34/$E$32)*'CRONOGRAMA ACTIVIDADES'!L$21)*($G34/$F34)))</f>
        <v>0</v>
      </c>
      <c r="O34" s="349">
        <f>IF( $F34=0,0,((($F34/$E$32)*'CRONOGRAMA ACTIVIDADES'!M$21)*($G34/$F34)))</f>
        <v>0</v>
      </c>
      <c r="P34" s="349">
        <f>IF( $F34=0,0,((($F34/$E$32)*'CRONOGRAMA ACTIVIDADES'!N$21)*($G34/$F34)))</f>
        <v>0</v>
      </c>
      <c r="Q34" s="349">
        <f>IF( $F34=0,0,((($F34/$E$32)*'CRONOGRAMA ACTIVIDADES'!O$21)*($G34/$F34)))</f>
        <v>0</v>
      </c>
      <c r="R34" s="349">
        <f>IF( $F34=0,0,((($F34/$E$32)*'CRONOGRAMA ACTIVIDADES'!P$21)*($G34/$F34)))</f>
        <v>0</v>
      </c>
      <c r="S34" s="349">
        <f>IF( $F34=0,0,((($F34/$E$32)*'CRONOGRAMA ACTIVIDADES'!Q$21)*($G34/$F34)))</f>
        <v>0</v>
      </c>
      <c r="T34" s="352">
        <f>H34+I34+J34+K34+L34+M34+N34+O34+P34+Q34+R34+S34</f>
        <v>0</v>
      </c>
      <c r="U34" s="353">
        <f>IF( $F34=0,0,((($F34/$E$32)*'CRONOGRAMA ACTIVIDADES'!R$21)*($G34/$F34)))</f>
        <v>0</v>
      </c>
      <c r="V34" s="349">
        <f>IF( $F34=0,0,((($F34/$E$32)*'CRONOGRAMA ACTIVIDADES'!S$21)*($G34/$F34)))</f>
        <v>0</v>
      </c>
      <c r="W34" s="349">
        <f>IF( $F34=0,0,((($F34/$E$32)*'CRONOGRAMA ACTIVIDADES'!T$21)*($G34/$F34)))</f>
        <v>0</v>
      </c>
      <c r="X34" s="349">
        <f>IF( $F34=0,0,((($F34/$E$32)*'CRONOGRAMA ACTIVIDADES'!U$21)*($G34/$F34)))</f>
        <v>0</v>
      </c>
      <c r="Y34" s="349">
        <f>IF( $F34=0,0,((($F34/$E$32)*'CRONOGRAMA ACTIVIDADES'!V$21)*($G34/$F34)))</f>
        <v>0</v>
      </c>
      <c r="Z34" s="349">
        <f>IF( $F34=0,0,((($F34/$E$32)*'CRONOGRAMA ACTIVIDADES'!W$21)*($G34/$F34)))</f>
        <v>0</v>
      </c>
      <c r="AA34" s="349">
        <f>IF( $F34=0,0,((($F34/$E$32)*'CRONOGRAMA ACTIVIDADES'!X$21)*($G34/$F34)))</f>
        <v>0</v>
      </c>
      <c r="AB34" s="349">
        <f>IF( $F34=0,0,((($F34/$E$32)*'CRONOGRAMA ACTIVIDADES'!Y$21)*($G34/$F34)))</f>
        <v>0</v>
      </c>
      <c r="AC34" s="349">
        <f>IF( $F34=0,0,((($F34/$E$32)*'CRONOGRAMA ACTIVIDADES'!Z$21)*($G34/$F34)))</f>
        <v>0</v>
      </c>
      <c r="AD34" s="349">
        <f>IF( $F34=0,0,((($F34/$E$32)*'CRONOGRAMA ACTIVIDADES'!AA$21)*($G34/$F34)))</f>
        <v>0</v>
      </c>
      <c r="AE34" s="349">
        <f>IF( $F34=0,0,((($F34/$E$32)*'CRONOGRAMA ACTIVIDADES'!AB$21)*($G34/$F34)))</f>
        <v>0</v>
      </c>
      <c r="AF34" s="349">
        <f>IF( $F34=0,0,((($F34/$E$32)*'CRONOGRAMA ACTIVIDADES'!AC$21)*($G34/$F34)))</f>
        <v>0</v>
      </c>
      <c r="AG34" s="350">
        <f>U34+V34+W34+X34+Y34+Z34+AA34+AB34+AC34+AD34+AE34+AF34</f>
        <v>0</v>
      </c>
      <c r="AH34" s="354">
        <f>IF( $F34=0,0,((($F34/$E$32)*'CRONOGRAMA ACTIVIDADES'!AD$21)*($G34/$F34)))</f>
        <v>0</v>
      </c>
      <c r="AI34" s="349">
        <f>IF( $F34=0,0,((($F34/$E$32)*'CRONOGRAMA ACTIVIDADES'!AE$21)*($G34/$F34)))</f>
        <v>0</v>
      </c>
      <c r="AJ34" s="349">
        <f>IF( $F34=0,0,((($F34/$E$32)*'CRONOGRAMA ACTIVIDADES'!AF$21)*($G34/$F34)))</f>
        <v>0</v>
      </c>
      <c r="AK34" s="349">
        <f>IF( $F34=0,0,((($F34/$E$32)*'CRONOGRAMA ACTIVIDADES'!AG$21)*($G34/$F34)))</f>
        <v>0</v>
      </c>
      <c r="AL34" s="349">
        <f>IF( $F34=0,0,((($F34/$E$32)*'CRONOGRAMA ACTIVIDADES'!AH$21)*($G34/$F34)))</f>
        <v>0</v>
      </c>
      <c r="AM34" s="349">
        <f>IF( $F34=0,0,((($F34/$E$32)*'CRONOGRAMA ACTIVIDADES'!AI$21)*($G34/$F34)))</f>
        <v>0</v>
      </c>
      <c r="AN34" s="349">
        <f>IF( $F34=0,0,((($F34/$E$32)*'CRONOGRAMA ACTIVIDADES'!AJ$21)*($G34/$F34)))</f>
        <v>0</v>
      </c>
      <c r="AO34" s="349">
        <f>IF( $F34=0,0,((($F34/$E$32)*'CRONOGRAMA ACTIVIDADES'!AK$21)*($G34/$F34)))</f>
        <v>0</v>
      </c>
      <c r="AP34" s="349">
        <f>IF( $F34=0,0,((($F34/$E$32)*'CRONOGRAMA ACTIVIDADES'!AL$21)*($G34/$F34)))</f>
        <v>0</v>
      </c>
      <c r="AQ34" s="349">
        <f>IF( $F34=0,0,((($F34/$E$32)*'CRONOGRAMA ACTIVIDADES'!AM$21)*($G34/$F34)))</f>
        <v>0</v>
      </c>
      <c r="AR34" s="349">
        <f>IF( $F34=0,0,((($F34/$E$32)*'CRONOGRAMA ACTIVIDADES'!AN$21)*($G34/$F34)))</f>
        <v>0</v>
      </c>
      <c r="AS34" s="349">
        <f>IF( $F34=0,0,((($F34/$E$32)*'CRONOGRAMA ACTIVIDADES'!AO$21)*($G34/$F34)))</f>
        <v>0</v>
      </c>
      <c r="AT34" s="352">
        <f>AH34+AI34+AJ34+AK34+AL34+AM34+AN34+AO34+AP34+AQ34+AR34+AS34</f>
        <v>0</v>
      </c>
      <c r="AU34" s="355">
        <f>AS34+AR34+AQ34+AP34+AO34+AN34+AM34+AL34+AK34+AJ34+AI34+AH34+AF34+AE34+AD34+AC34+AB34+AA34+Z34+Y34+X34+W34+V34+U34+S34+R34+Q34+P34+O34+N34+M34+L34+K34+J34+I34+H34</f>
        <v>0</v>
      </c>
      <c r="AV34" s="321">
        <f t="shared" si="1"/>
        <v>0</v>
      </c>
    </row>
    <row r="35" spans="2:48" s="323" customFormat="1" ht="12.75" customHeight="1" x14ac:dyDescent="0.15">
      <c r="B35" s="345" t="str">
        <f>+'FORMATO COSTEO C1'!C$125</f>
        <v>1.1.4.3</v>
      </c>
      <c r="C35" s="346" t="str">
        <f>+'FORMATO COSTEO C1'!B$125</f>
        <v>Categoría de gasto</v>
      </c>
      <c r="D35" s="357"/>
      <c r="E35" s="358"/>
      <c r="F35" s="349">
        <f>+'FORMATO COSTEO C1'!G125</f>
        <v>0</v>
      </c>
      <c r="G35" s="350">
        <f>+'FORMATO COSTEO C1'!X125</f>
        <v>0</v>
      </c>
      <c r="H35" s="354">
        <f>IF( $F35=0,0,((($F35/$E$32)*'CRONOGRAMA ACTIVIDADES'!F$21)*($G35/$F35)))</f>
        <v>0</v>
      </c>
      <c r="I35" s="349">
        <f>IF( $F35=0,0,((($F35/$E$32)*'CRONOGRAMA ACTIVIDADES'!G$21)*($G35/$F35)))</f>
        <v>0</v>
      </c>
      <c r="J35" s="349">
        <f>IF( $F35=0,0,((($F35/$E$32)*'CRONOGRAMA ACTIVIDADES'!H$21)*($G35/$F35)))</f>
        <v>0</v>
      </c>
      <c r="K35" s="349">
        <f>IF( $F35=0,0,((($F35/$E$32)*'CRONOGRAMA ACTIVIDADES'!I$21)*($G35/$F35)))</f>
        <v>0</v>
      </c>
      <c r="L35" s="349">
        <f>IF( $F35=0,0,((($F35/$E$32)*'CRONOGRAMA ACTIVIDADES'!J$21)*($G35/$F35)))</f>
        <v>0</v>
      </c>
      <c r="M35" s="349">
        <f>IF( $F35=0,0,((($F35/$E$32)*'CRONOGRAMA ACTIVIDADES'!K$21)*($G35/$F35)))</f>
        <v>0</v>
      </c>
      <c r="N35" s="349">
        <f>IF( $F35=0,0,((($F35/$E$32)*'CRONOGRAMA ACTIVIDADES'!L$21)*($G35/$F35)))</f>
        <v>0</v>
      </c>
      <c r="O35" s="349">
        <f>IF( $F35=0,0,((($F35/$E$32)*'CRONOGRAMA ACTIVIDADES'!M$21)*($G35/$F35)))</f>
        <v>0</v>
      </c>
      <c r="P35" s="349">
        <f>IF( $F35=0,0,((($F35/$E$32)*'CRONOGRAMA ACTIVIDADES'!N$21)*($G35/$F35)))</f>
        <v>0</v>
      </c>
      <c r="Q35" s="349">
        <f>IF( $F35=0,0,((($F35/$E$32)*'CRONOGRAMA ACTIVIDADES'!O$21)*($G35/$F35)))</f>
        <v>0</v>
      </c>
      <c r="R35" s="349">
        <f>IF( $F35=0,0,((($F35/$E$32)*'CRONOGRAMA ACTIVIDADES'!P$21)*($G35/$F35)))</f>
        <v>0</v>
      </c>
      <c r="S35" s="349">
        <f>IF( $F35=0,0,((($F35/$E$32)*'CRONOGRAMA ACTIVIDADES'!Q$21)*($G35/$F35)))</f>
        <v>0</v>
      </c>
      <c r="T35" s="352">
        <f>H35+I35+J35+K35+L35+M35+N35+O35+P35+Q35+R35+S35</f>
        <v>0</v>
      </c>
      <c r="U35" s="353">
        <f>IF( $F35=0,0,((($F35/$E$32)*'CRONOGRAMA ACTIVIDADES'!R$21)*($G35/$F35)))</f>
        <v>0</v>
      </c>
      <c r="V35" s="349">
        <f>IF( $F35=0,0,((($F35/$E$32)*'CRONOGRAMA ACTIVIDADES'!S$21)*($G35/$F35)))</f>
        <v>0</v>
      </c>
      <c r="W35" s="349">
        <f>IF( $F35=0,0,((($F35/$E$32)*'CRONOGRAMA ACTIVIDADES'!T$21)*($G35/$F35)))</f>
        <v>0</v>
      </c>
      <c r="X35" s="349">
        <f>IF( $F35=0,0,((($F35/$E$32)*'CRONOGRAMA ACTIVIDADES'!U$21)*($G35/$F35)))</f>
        <v>0</v>
      </c>
      <c r="Y35" s="349">
        <f>IF( $F35=0,0,((($F35/$E$32)*'CRONOGRAMA ACTIVIDADES'!V$21)*($G35/$F35)))</f>
        <v>0</v>
      </c>
      <c r="Z35" s="349">
        <f>IF( $F35=0,0,((($F35/$E$32)*'CRONOGRAMA ACTIVIDADES'!W$21)*($G35/$F35)))</f>
        <v>0</v>
      </c>
      <c r="AA35" s="349">
        <f>IF( $F35=0,0,((($F35/$E$32)*'CRONOGRAMA ACTIVIDADES'!X$21)*($G35/$F35)))</f>
        <v>0</v>
      </c>
      <c r="AB35" s="349">
        <f>IF( $F35=0,0,((($F35/$E$32)*'CRONOGRAMA ACTIVIDADES'!Y$21)*($G35/$F35)))</f>
        <v>0</v>
      </c>
      <c r="AC35" s="349">
        <f>IF( $F35=0,0,((($F35/$E$32)*'CRONOGRAMA ACTIVIDADES'!Z$21)*($G35/$F35)))</f>
        <v>0</v>
      </c>
      <c r="AD35" s="349">
        <f>IF( $F35=0,0,((($F35/$E$32)*'CRONOGRAMA ACTIVIDADES'!AA$21)*($G35/$F35)))</f>
        <v>0</v>
      </c>
      <c r="AE35" s="349">
        <f>IF( $F35=0,0,((($F35/$E$32)*'CRONOGRAMA ACTIVIDADES'!AB$21)*($G35/$F35)))</f>
        <v>0</v>
      </c>
      <c r="AF35" s="349">
        <f>IF( $F35=0,0,((($F35/$E$32)*'CRONOGRAMA ACTIVIDADES'!AC$21)*($G35/$F35)))</f>
        <v>0</v>
      </c>
      <c r="AG35" s="350">
        <f>U35+V35+W35+X35+Y35+Z35+AA35+AB35+AC35+AD35+AE35+AF35</f>
        <v>0</v>
      </c>
      <c r="AH35" s="354">
        <f>IF( $F35=0,0,((($F35/$E$32)*'CRONOGRAMA ACTIVIDADES'!AD$21)*($G35/$F35)))</f>
        <v>0</v>
      </c>
      <c r="AI35" s="349">
        <f>IF( $F35=0,0,((($F35/$E$32)*'CRONOGRAMA ACTIVIDADES'!AE$21)*($G35/$F35)))</f>
        <v>0</v>
      </c>
      <c r="AJ35" s="349">
        <f>IF( $F35=0,0,((($F35/$E$32)*'CRONOGRAMA ACTIVIDADES'!AF$21)*($G35/$F35)))</f>
        <v>0</v>
      </c>
      <c r="AK35" s="349">
        <f>IF( $F35=0,0,((($F35/$E$32)*'CRONOGRAMA ACTIVIDADES'!AG$21)*($G35/$F35)))</f>
        <v>0</v>
      </c>
      <c r="AL35" s="349">
        <f>IF( $F35=0,0,((($F35/$E$32)*'CRONOGRAMA ACTIVIDADES'!AH$21)*($G35/$F35)))</f>
        <v>0</v>
      </c>
      <c r="AM35" s="349">
        <f>IF( $F35=0,0,((($F35/$E$32)*'CRONOGRAMA ACTIVIDADES'!AI$21)*($G35/$F35)))</f>
        <v>0</v>
      </c>
      <c r="AN35" s="349">
        <f>IF( $F35=0,0,((($F35/$E$32)*'CRONOGRAMA ACTIVIDADES'!AJ$21)*($G35/$F35)))</f>
        <v>0</v>
      </c>
      <c r="AO35" s="349">
        <f>IF( $F35=0,0,((($F35/$E$32)*'CRONOGRAMA ACTIVIDADES'!AK$21)*($G35/$F35)))</f>
        <v>0</v>
      </c>
      <c r="AP35" s="349">
        <f>IF( $F35=0,0,((($F35/$E$32)*'CRONOGRAMA ACTIVIDADES'!AL$21)*($G35/$F35)))</f>
        <v>0</v>
      </c>
      <c r="AQ35" s="349">
        <f>IF( $F35=0,0,((($F35/$E$32)*'CRONOGRAMA ACTIVIDADES'!AM$21)*($G35/$F35)))</f>
        <v>0</v>
      </c>
      <c r="AR35" s="349">
        <f>IF( $F35=0,0,((($F35/$E$32)*'CRONOGRAMA ACTIVIDADES'!AN$21)*($G35/$F35)))</f>
        <v>0</v>
      </c>
      <c r="AS35" s="349">
        <f>IF( $F35=0,0,((($F35/$E$32)*'CRONOGRAMA ACTIVIDADES'!AO$21)*($G35/$F35)))</f>
        <v>0</v>
      </c>
      <c r="AT35" s="352">
        <f>AH35+AI35+AJ35+AK35+AL35+AM35+AN35+AO35+AP35+AQ35+AR35+AS35</f>
        <v>0</v>
      </c>
      <c r="AU35" s="355">
        <f>AS35+AR35+AQ35+AP35+AO35+AN35+AM35+AL35+AK35+AJ35+AI35+AH35+AF35+AE35+AD35+AC35+AB35+AA35+Z35+Y35+X35+W35+V35+U35+S35+R35+Q35+P35+O35+N35+M35+L35+K35+J35+I35+H35</f>
        <v>0</v>
      </c>
      <c r="AV35" s="321">
        <f t="shared" si="1"/>
        <v>0</v>
      </c>
    </row>
    <row r="36" spans="2:48" s="323" customFormat="1" ht="12.75" customHeight="1" x14ac:dyDescent="0.15">
      <c r="B36" s="345" t="str">
        <f>+'FORMATO COSTEO C1'!C$131</f>
        <v>1.1.4.4</v>
      </c>
      <c r="C36" s="346" t="str">
        <f>++'FORMATO COSTEO C1'!B$131</f>
        <v>Categoría de gasto</v>
      </c>
      <c r="D36" s="357"/>
      <c r="E36" s="358"/>
      <c r="F36" s="349">
        <f>+'FORMATO COSTEO C1'!G131</f>
        <v>0</v>
      </c>
      <c r="G36" s="350">
        <f>+'FORMATO COSTEO C1'!X131</f>
        <v>0</v>
      </c>
      <c r="H36" s="354">
        <f>IF( $F36=0,0,((($F36/$E$32)*'CRONOGRAMA ACTIVIDADES'!F$21)*($G36/$F36)))</f>
        <v>0</v>
      </c>
      <c r="I36" s="349">
        <f>IF( $F36=0,0,((($F36/$E$32)*'CRONOGRAMA ACTIVIDADES'!G$21)*($G36/$F36)))</f>
        <v>0</v>
      </c>
      <c r="J36" s="349">
        <f>IF( $F36=0,0,((($F36/$E$32)*'CRONOGRAMA ACTIVIDADES'!H$21)*($G36/$F36)))</f>
        <v>0</v>
      </c>
      <c r="K36" s="349">
        <f>IF( $F36=0,0,((($F36/$E$32)*'CRONOGRAMA ACTIVIDADES'!I$21)*($G36/$F36)))</f>
        <v>0</v>
      </c>
      <c r="L36" s="349">
        <f>IF( $F36=0,0,((($F36/$E$32)*'CRONOGRAMA ACTIVIDADES'!J$21)*($G36/$F36)))</f>
        <v>0</v>
      </c>
      <c r="M36" s="349">
        <f>IF( $F36=0,0,((($F36/$E$32)*'CRONOGRAMA ACTIVIDADES'!K$21)*($G36/$F36)))</f>
        <v>0</v>
      </c>
      <c r="N36" s="349">
        <f>IF( $F36=0,0,((($F36/$E$32)*'CRONOGRAMA ACTIVIDADES'!L$21)*($G36/$F36)))</f>
        <v>0</v>
      </c>
      <c r="O36" s="349">
        <f>IF( $F36=0,0,((($F36/$E$32)*'CRONOGRAMA ACTIVIDADES'!M$21)*($G36/$F36)))</f>
        <v>0</v>
      </c>
      <c r="P36" s="349">
        <f>IF( $F36=0,0,((($F36/$E$32)*'CRONOGRAMA ACTIVIDADES'!N$21)*($G36/$F36)))</f>
        <v>0</v>
      </c>
      <c r="Q36" s="349">
        <f>IF( $F36=0,0,((($F36/$E$32)*'CRONOGRAMA ACTIVIDADES'!O$21)*($G36/$F36)))</f>
        <v>0</v>
      </c>
      <c r="R36" s="349">
        <f>IF( $F36=0,0,((($F36/$E$32)*'CRONOGRAMA ACTIVIDADES'!P$21)*($G36/$F36)))</f>
        <v>0</v>
      </c>
      <c r="S36" s="349">
        <f>IF( $F36=0,0,((($F36/$E$32)*'CRONOGRAMA ACTIVIDADES'!Q$21)*($G36/$F36)))</f>
        <v>0</v>
      </c>
      <c r="T36" s="352">
        <f>H36+I36+J36+K36+L36+M36+N36+O36+P36+Q36+R36+S36</f>
        <v>0</v>
      </c>
      <c r="U36" s="353">
        <f>IF( $F36=0,0,((($F36/$E$32)*'CRONOGRAMA ACTIVIDADES'!R$21)*($G36/$F36)))</f>
        <v>0</v>
      </c>
      <c r="V36" s="349">
        <f>IF( $F36=0,0,((($F36/$E$32)*'CRONOGRAMA ACTIVIDADES'!S$21)*($G36/$F36)))</f>
        <v>0</v>
      </c>
      <c r="W36" s="349">
        <f>IF( $F36=0,0,((($F36/$E$32)*'CRONOGRAMA ACTIVIDADES'!T$21)*($G36/$F36)))</f>
        <v>0</v>
      </c>
      <c r="X36" s="349">
        <f>IF( $F36=0,0,((($F36/$E$32)*'CRONOGRAMA ACTIVIDADES'!U$21)*($G36/$F36)))</f>
        <v>0</v>
      </c>
      <c r="Y36" s="349">
        <f>IF( $F36=0,0,((($F36/$E$32)*'CRONOGRAMA ACTIVIDADES'!V$21)*($G36/$F36)))</f>
        <v>0</v>
      </c>
      <c r="Z36" s="349">
        <f>IF( $F36=0,0,((($F36/$E$32)*'CRONOGRAMA ACTIVIDADES'!W$21)*($G36/$F36)))</f>
        <v>0</v>
      </c>
      <c r="AA36" s="349">
        <f>IF( $F36=0,0,((($F36/$E$32)*'CRONOGRAMA ACTIVIDADES'!X$21)*($G36/$F36)))</f>
        <v>0</v>
      </c>
      <c r="AB36" s="349">
        <f>IF( $F36=0,0,((($F36/$E$32)*'CRONOGRAMA ACTIVIDADES'!Y$21)*($G36/$F36)))</f>
        <v>0</v>
      </c>
      <c r="AC36" s="349">
        <f>IF( $F36=0,0,((($F36/$E$32)*'CRONOGRAMA ACTIVIDADES'!Z$21)*($G36/$F36)))</f>
        <v>0</v>
      </c>
      <c r="AD36" s="349">
        <f>IF( $F36=0,0,((($F36/$E$32)*'CRONOGRAMA ACTIVIDADES'!AA$21)*($G36/$F36)))</f>
        <v>0</v>
      </c>
      <c r="AE36" s="349">
        <f>IF( $F36=0,0,((($F36/$E$32)*'CRONOGRAMA ACTIVIDADES'!AB$21)*($G36/$F36)))</f>
        <v>0</v>
      </c>
      <c r="AF36" s="349">
        <f>IF( $F36=0,0,((($F36/$E$32)*'CRONOGRAMA ACTIVIDADES'!AC$21)*($G36/$F36)))</f>
        <v>0</v>
      </c>
      <c r="AG36" s="350">
        <f>U36+V36+W36+X36+Y36+Z36+AA36+AB36+AC36+AD36+AE36+AF36</f>
        <v>0</v>
      </c>
      <c r="AH36" s="354">
        <f>IF( $F36=0,0,((($F36/$E$32)*'CRONOGRAMA ACTIVIDADES'!AD$21)*($G36/$F36)))</f>
        <v>0</v>
      </c>
      <c r="AI36" s="349">
        <f>IF( $F36=0,0,((($F36/$E$32)*'CRONOGRAMA ACTIVIDADES'!AE$21)*($G36/$F36)))</f>
        <v>0</v>
      </c>
      <c r="AJ36" s="349">
        <f>IF( $F36=0,0,((($F36/$E$32)*'CRONOGRAMA ACTIVIDADES'!AF$21)*($G36/$F36)))</f>
        <v>0</v>
      </c>
      <c r="AK36" s="349">
        <f>IF( $F36=0,0,((($F36/$E$32)*'CRONOGRAMA ACTIVIDADES'!AG$21)*($G36/$F36)))</f>
        <v>0</v>
      </c>
      <c r="AL36" s="349">
        <f>IF( $F36=0,0,((($F36/$E$32)*'CRONOGRAMA ACTIVIDADES'!AH$21)*($G36/$F36)))</f>
        <v>0</v>
      </c>
      <c r="AM36" s="349">
        <f>IF( $F36=0,0,((($F36/$E$32)*'CRONOGRAMA ACTIVIDADES'!AI$21)*($G36/$F36)))</f>
        <v>0</v>
      </c>
      <c r="AN36" s="349">
        <f>IF( $F36=0,0,((($F36/$E$32)*'CRONOGRAMA ACTIVIDADES'!AJ$21)*($G36/$F36)))</f>
        <v>0</v>
      </c>
      <c r="AO36" s="349">
        <f>IF( $F36=0,0,((($F36/$E$32)*'CRONOGRAMA ACTIVIDADES'!AK$21)*($G36/$F36)))</f>
        <v>0</v>
      </c>
      <c r="AP36" s="349">
        <f>IF( $F36=0,0,((($F36/$E$32)*'CRONOGRAMA ACTIVIDADES'!AL$21)*($G36/$F36)))</f>
        <v>0</v>
      </c>
      <c r="AQ36" s="349">
        <f>IF( $F36=0,0,((($F36/$E$32)*'CRONOGRAMA ACTIVIDADES'!AM$21)*($G36/$F36)))</f>
        <v>0</v>
      </c>
      <c r="AR36" s="349">
        <f>IF( $F36=0,0,((($F36/$E$32)*'CRONOGRAMA ACTIVIDADES'!AN$21)*($G36/$F36)))</f>
        <v>0</v>
      </c>
      <c r="AS36" s="349">
        <f>IF( $F36=0,0,((($F36/$E$32)*'CRONOGRAMA ACTIVIDADES'!AO$21)*($G36/$F36)))</f>
        <v>0</v>
      </c>
      <c r="AT36" s="352">
        <f>AH36+AI36+AJ36+AK36+AL36+AM36+AN36+AO36+AP36+AQ36+AR36+AS36</f>
        <v>0</v>
      </c>
      <c r="AU36" s="355">
        <f>AS36+AR36+AQ36+AP36+AO36+AN36+AM36+AL36+AK36+AJ36+AI36+AH36+AF36+AE36+AD36+AC36+AB36+AA36+Z36+Y36+X36+W36+V36+U36+S36+R36+Q36+P36+O36+N36+M36+L36+K36+J36+I36+H36</f>
        <v>0</v>
      </c>
      <c r="AV36" s="321">
        <f t="shared" si="1"/>
        <v>0</v>
      </c>
    </row>
    <row r="37" spans="2:48" s="323" customFormat="1" ht="12.75" customHeight="1" x14ac:dyDescent="0.15">
      <c r="B37" s="345" t="str">
        <f>+'FORMATO COSTEO C1'!C$137</f>
        <v>1.1.4.5</v>
      </c>
      <c r="C37" s="346" t="str">
        <f>+'FORMATO COSTEO C1'!B$137</f>
        <v>Categoría de gasto</v>
      </c>
      <c r="D37" s="357"/>
      <c r="E37" s="358"/>
      <c r="F37" s="349">
        <f>+'FORMATO COSTEO C1'!G137</f>
        <v>0</v>
      </c>
      <c r="G37" s="350">
        <f>+'FORMATO COSTEO C1'!X137</f>
        <v>0</v>
      </c>
      <c r="H37" s="354">
        <f>IF( $F37=0,0,((($F37/$E$32)*'CRONOGRAMA ACTIVIDADES'!F$21)*($G37/$F37)))</f>
        <v>0</v>
      </c>
      <c r="I37" s="349">
        <f>IF( $F37=0,0,((($F37/$E$32)*'CRONOGRAMA ACTIVIDADES'!G$21)*($G37/$F37)))</f>
        <v>0</v>
      </c>
      <c r="J37" s="349">
        <f>IF( $F37=0,0,((($F37/$E$32)*'CRONOGRAMA ACTIVIDADES'!H$21)*($G37/$F37)))</f>
        <v>0</v>
      </c>
      <c r="K37" s="349">
        <f>IF( $F37=0,0,((($F37/$E$32)*'CRONOGRAMA ACTIVIDADES'!I$21)*($G37/$F37)))</f>
        <v>0</v>
      </c>
      <c r="L37" s="349">
        <f>IF( $F37=0,0,((($F37/$E$32)*'CRONOGRAMA ACTIVIDADES'!J$21)*($G37/$F37)))</f>
        <v>0</v>
      </c>
      <c r="M37" s="349">
        <f>IF( $F37=0,0,((($F37/$E$32)*'CRONOGRAMA ACTIVIDADES'!K$21)*($G37/$F37)))</f>
        <v>0</v>
      </c>
      <c r="N37" s="349">
        <f>IF( $F37=0,0,((($F37/$E$32)*'CRONOGRAMA ACTIVIDADES'!L$21)*($G37/$F37)))</f>
        <v>0</v>
      </c>
      <c r="O37" s="349">
        <f>IF( $F37=0,0,((($F37/$E$32)*'CRONOGRAMA ACTIVIDADES'!M$21)*($G37/$F37)))</f>
        <v>0</v>
      </c>
      <c r="P37" s="349">
        <f>IF( $F37=0,0,((($F37/$E$32)*'CRONOGRAMA ACTIVIDADES'!N$21)*($G37/$F37)))</f>
        <v>0</v>
      </c>
      <c r="Q37" s="349">
        <f>IF( $F37=0,0,((($F37/$E$32)*'CRONOGRAMA ACTIVIDADES'!O$21)*($G37/$F37)))</f>
        <v>0</v>
      </c>
      <c r="R37" s="349">
        <f>IF( $F37=0,0,((($F37/$E$32)*'CRONOGRAMA ACTIVIDADES'!P$21)*($G37/$F37)))</f>
        <v>0</v>
      </c>
      <c r="S37" s="349">
        <f>IF( $F37=0,0,((($F37/$E$32)*'CRONOGRAMA ACTIVIDADES'!Q$21)*($G37/$F37)))</f>
        <v>0</v>
      </c>
      <c r="T37" s="352">
        <f>H37+I37+J37+K37+L37+M37+N37+O37+P37+Q37+R37+S37</f>
        <v>0</v>
      </c>
      <c r="U37" s="353">
        <f>IF( $F37=0,0,((($F37/$E$32)*'CRONOGRAMA ACTIVIDADES'!R$21)*($G37/$F37)))</f>
        <v>0</v>
      </c>
      <c r="V37" s="349">
        <f>IF( $F37=0,0,((($F37/$E$32)*'CRONOGRAMA ACTIVIDADES'!S$21)*($G37/$F37)))</f>
        <v>0</v>
      </c>
      <c r="W37" s="349">
        <f>IF( $F37=0,0,((($F37/$E$32)*'CRONOGRAMA ACTIVIDADES'!T$21)*($G37/$F37)))</f>
        <v>0</v>
      </c>
      <c r="X37" s="349">
        <f>IF( $F37=0,0,((($F37/$E$32)*'CRONOGRAMA ACTIVIDADES'!U$21)*($G37/$F37)))</f>
        <v>0</v>
      </c>
      <c r="Y37" s="349">
        <f>IF( $F37=0,0,((($F37/$E$32)*'CRONOGRAMA ACTIVIDADES'!V$21)*($G37/$F37)))</f>
        <v>0</v>
      </c>
      <c r="Z37" s="349">
        <f>IF( $F37=0,0,((($F37/$E$32)*'CRONOGRAMA ACTIVIDADES'!W$21)*($G37/$F37)))</f>
        <v>0</v>
      </c>
      <c r="AA37" s="349">
        <f>IF( $F37=0,0,((($F37/$E$32)*'CRONOGRAMA ACTIVIDADES'!X$21)*($G37/$F37)))</f>
        <v>0</v>
      </c>
      <c r="AB37" s="349">
        <f>IF( $F37=0,0,((($F37/$E$32)*'CRONOGRAMA ACTIVIDADES'!Y$21)*($G37/$F37)))</f>
        <v>0</v>
      </c>
      <c r="AC37" s="349">
        <f>IF( $F37=0,0,((($F37/$E$32)*'CRONOGRAMA ACTIVIDADES'!Z$21)*($G37/$F37)))</f>
        <v>0</v>
      </c>
      <c r="AD37" s="349">
        <f>IF( $F37=0,0,((($F37/$E$32)*'CRONOGRAMA ACTIVIDADES'!AA$21)*($G37/$F37)))</f>
        <v>0</v>
      </c>
      <c r="AE37" s="349">
        <f>IF( $F37=0,0,((($F37/$E$32)*'CRONOGRAMA ACTIVIDADES'!AB$21)*($G37/$F37)))</f>
        <v>0</v>
      </c>
      <c r="AF37" s="349">
        <f>IF( $F37=0,0,((($F37/$E$32)*'CRONOGRAMA ACTIVIDADES'!AC$21)*($G37/$F37)))</f>
        <v>0</v>
      </c>
      <c r="AG37" s="350">
        <f>U37+V37+W37+X37+Y37+Z37+AA37+AB37+AC37+AD37+AE37+AF37</f>
        <v>0</v>
      </c>
      <c r="AH37" s="354">
        <f>IF( $F37=0,0,((($F37/$E$32)*'CRONOGRAMA ACTIVIDADES'!AD$21)*($G37/$F37)))</f>
        <v>0</v>
      </c>
      <c r="AI37" s="349">
        <f>IF( $F37=0,0,((($F37/$E$32)*'CRONOGRAMA ACTIVIDADES'!AE$21)*($G37/$F37)))</f>
        <v>0</v>
      </c>
      <c r="AJ37" s="349">
        <f>IF( $F37=0,0,((($F37/$E$32)*'CRONOGRAMA ACTIVIDADES'!AF$21)*($G37/$F37)))</f>
        <v>0</v>
      </c>
      <c r="AK37" s="349">
        <f>IF( $F37=0,0,((($F37/$E$32)*'CRONOGRAMA ACTIVIDADES'!AG$21)*($G37/$F37)))</f>
        <v>0</v>
      </c>
      <c r="AL37" s="349">
        <f>IF( $F37=0,0,((($F37/$E$32)*'CRONOGRAMA ACTIVIDADES'!AH$21)*($G37/$F37)))</f>
        <v>0</v>
      </c>
      <c r="AM37" s="349">
        <f>IF( $F37=0,0,((($F37/$E$32)*'CRONOGRAMA ACTIVIDADES'!AI$21)*($G37/$F37)))</f>
        <v>0</v>
      </c>
      <c r="AN37" s="349">
        <f>IF( $F37=0,0,((($F37/$E$32)*'CRONOGRAMA ACTIVIDADES'!AJ$21)*($G37/$F37)))</f>
        <v>0</v>
      </c>
      <c r="AO37" s="349">
        <f>IF( $F37=0,0,((($F37/$E$32)*'CRONOGRAMA ACTIVIDADES'!AK$21)*($G37/$F37)))</f>
        <v>0</v>
      </c>
      <c r="AP37" s="349">
        <f>IF( $F37=0,0,((($F37/$E$32)*'CRONOGRAMA ACTIVIDADES'!AL$21)*($G37/$F37)))</f>
        <v>0</v>
      </c>
      <c r="AQ37" s="349">
        <f>IF( $F37=0,0,((($F37/$E$32)*'CRONOGRAMA ACTIVIDADES'!AM$21)*($G37/$F37)))</f>
        <v>0</v>
      </c>
      <c r="AR37" s="349">
        <f>IF( $F37=0,0,((($F37/$E$32)*'CRONOGRAMA ACTIVIDADES'!AN$21)*($G37/$F37)))</f>
        <v>0</v>
      </c>
      <c r="AS37" s="349">
        <f>IF( $F37=0,0,((($F37/$E$32)*'CRONOGRAMA ACTIVIDADES'!AO$21)*($G37/$F37)))</f>
        <v>0</v>
      </c>
      <c r="AT37" s="352">
        <f>AH37+AI37+AJ37+AK37+AL37+AM37+AN37+AO37+AP37+AQ37+AR37+AS37</f>
        <v>0</v>
      </c>
      <c r="AU37" s="355">
        <f>AS37+AR37+AQ37+AP37+AO37+AN37+AM37+AL37+AK37+AJ37+AI37+AH37+AF37+AE37+AD37+AC37+AB37+AA37+Z37+Y37+X37+W37+V37+U37+S37+R37+Q37+P37+O37+N37+M37+L37+K37+J37+I37+H37</f>
        <v>0</v>
      </c>
      <c r="AV37" s="321">
        <f t="shared" si="1"/>
        <v>0</v>
      </c>
    </row>
    <row r="38" spans="2:48" s="323" customFormat="1" ht="12.75" customHeight="1" x14ac:dyDescent="0.15">
      <c r="B38" s="335" t="str">
        <f>+'FORMATO COSTEO C1'!C$143</f>
        <v>1.1.5</v>
      </c>
      <c r="C38" s="359">
        <f>+'FORMATO COSTEO C1'!B$143</f>
        <v>0</v>
      </c>
      <c r="D38" s="337" t="str">
        <f>+'FORMATO COSTEO C1'!D$143</f>
        <v>Unidad medida</v>
      </c>
      <c r="E38" s="338">
        <f>+'FORMATO COSTEO C1'!E$143</f>
        <v>0</v>
      </c>
      <c r="F38" s="339">
        <f>SUM(F39:F43)</f>
        <v>0</v>
      </c>
      <c r="G38" s="340">
        <f t="shared" ref="G38:P38" si="12">SUM(G39:G43)</f>
        <v>0</v>
      </c>
      <c r="H38" s="341">
        <f t="shared" si="12"/>
        <v>0</v>
      </c>
      <c r="I38" s="339">
        <f>SUM(I39:I43)</f>
        <v>0</v>
      </c>
      <c r="J38" s="339">
        <f>SUM(J39:J43)</f>
        <v>0</v>
      </c>
      <c r="K38" s="339">
        <f>SUM(K39:K43)</f>
        <v>0</v>
      </c>
      <c r="L38" s="339">
        <f>SUM(L39:L43)</f>
        <v>0</v>
      </c>
      <c r="M38" s="339">
        <f>SUM(M39:M43)</f>
        <v>0</v>
      </c>
      <c r="N38" s="339">
        <f t="shared" si="12"/>
        <v>0</v>
      </c>
      <c r="O38" s="339">
        <f t="shared" si="12"/>
        <v>0</v>
      </c>
      <c r="P38" s="339">
        <f t="shared" si="12"/>
        <v>0</v>
      </c>
      <c r="Q38" s="339">
        <f>SUM(Q39:Q43)</f>
        <v>0</v>
      </c>
      <c r="R38" s="339">
        <f>SUM(R39:R43)</f>
        <v>0</v>
      </c>
      <c r="S38" s="339">
        <f>SUM(S39:S43)</f>
        <v>0</v>
      </c>
      <c r="T38" s="342">
        <f>SUM(T39:T43)</f>
        <v>0</v>
      </c>
      <c r="U38" s="343">
        <f t="shared" ref="U38:AS38" si="13">SUM(U39:U43)</f>
        <v>0</v>
      </c>
      <c r="V38" s="339">
        <f t="shared" si="13"/>
        <v>0</v>
      </c>
      <c r="W38" s="339">
        <f t="shared" si="13"/>
        <v>0</v>
      </c>
      <c r="X38" s="339">
        <f t="shared" si="13"/>
        <v>0</v>
      </c>
      <c r="Y38" s="339">
        <f t="shared" si="13"/>
        <v>0</v>
      </c>
      <c r="Z38" s="339">
        <f t="shared" si="13"/>
        <v>0</v>
      </c>
      <c r="AA38" s="339">
        <f t="shared" si="13"/>
        <v>0</v>
      </c>
      <c r="AB38" s="339">
        <f t="shared" si="13"/>
        <v>0</v>
      </c>
      <c r="AC38" s="339">
        <f t="shared" si="13"/>
        <v>0</v>
      </c>
      <c r="AD38" s="339">
        <f t="shared" si="13"/>
        <v>0</v>
      </c>
      <c r="AE38" s="339">
        <f t="shared" si="13"/>
        <v>0</v>
      </c>
      <c r="AF38" s="339">
        <f t="shared" si="13"/>
        <v>0</v>
      </c>
      <c r="AG38" s="340">
        <f t="shared" si="13"/>
        <v>0</v>
      </c>
      <c r="AH38" s="341">
        <f t="shared" si="13"/>
        <v>0</v>
      </c>
      <c r="AI38" s="339">
        <f t="shared" si="13"/>
        <v>0</v>
      </c>
      <c r="AJ38" s="339">
        <f t="shared" si="13"/>
        <v>0</v>
      </c>
      <c r="AK38" s="339">
        <f t="shared" si="13"/>
        <v>0</v>
      </c>
      <c r="AL38" s="339">
        <f t="shared" si="13"/>
        <v>0</v>
      </c>
      <c r="AM38" s="339">
        <f t="shared" si="13"/>
        <v>0</v>
      </c>
      <c r="AN38" s="339">
        <f t="shared" si="13"/>
        <v>0</v>
      </c>
      <c r="AO38" s="339">
        <f t="shared" si="13"/>
        <v>0</v>
      </c>
      <c r="AP38" s="339">
        <f t="shared" si="13"/>
        <v>0</v>
      </c>
      <c r="AQ38" s="339">
        <f t="shared" si="13"/>
        <v>0</v>
      </c>
      <c r="AR38" s="339">
        <f t="shared" si="13"/>
        <v>0</v>
      </c>
      <c r="AS38" s="339">
        <f t="shared" si="13"/>
        <v>0</v>
      </c>
      <c r="AT38" s="342">
        <f>SUM(AT39:AT43)</f>
        <v>0</v>
      </c>
      <c r="AU38" s="344">
        <f>SUM(AU39:AU43)</f>
        <v>0</v>
      </c>
      <c r="AV38" s="321">
        <f t="shared" si="1"/>
        <v>0</v>
      </c>
    </row>
    <row r="39" spans="2:48" s="323" customFormat="1" ht="12.75" customHeight="1" x14ac:dyDescent="0.15">
      <c r="B39" s="345" t="str">
        <f>+'FORMATO COSTEO C1'!C$145</f>
        <v>1.1.5.1</v>
      </c>
      <c r="C39" s="346" t="str">
        <f>+'FORMATO COSTEO C1'!B$145</f>
        <v>Categoría de gasto</v>
      </c>
      <c r="D39" s="357"/>
      <c r="E39" s="358"/>
      <c r="F39" s="349">
        <f>+'FORMATO COSTEO C1'!G145</f>
        <v>0</v>
      </c>
      <c r="G39" s="350">
        <f>+'FORMATO COSTEO C1'!X145</f>
        <v>0</v>
      </c>
      <c r="H39" s="351">
        <f>IF( $F39=0,0,((($F39/$E$38)*'CRONOGRAMA ACTIVIDADES'!F$22)*($G39/$F39)))</f>
        <v>0</v>
      </c>
      <c r="I39" s="349">
        <f>IF( $F39=0,0,((($F39/$E$38)*'CRONOGRAMA ACTIVIDADES'!G$22)*($G39/$F39)))</f>
        <v>0</v>
      </c>
      <c r="J39" s="349">
        <f>IF( $F39=0,0,((($F39/$E$38)*'CRONOGRAMA ACTIVIDADES'!H$22)*($G39/$F39)))</f>
        <v>0</v>
      </c>
      <c r="K39" s="349">
        <f>IF( $F39=0,0,((($F39/$E$38)*'CRONOGRAMA ACTIVIDADES'!I$22)*($G39/$F39)))</f>
        <v>0</v>
      </c>
      <c r="L39" s="349">
        <f>IF( $F39=0,0,((($F39/$E$38)*'CRONOGRAMA ACTIVIDADES'!J$22)*($G39/$F39)))</f>
        <v>0</v>
      </c>
      <c r="M39" s="349">
        <f>IF( $F39=0,0,((($F39/$E$38)*'CRONOGRAMA ACTIVIDADES'!K$22)*($G39/$F39)))</f>
        <v>0</v>
      </c>
      <c r="N39" s="349">
        <f>IF( $F39=0,0,((($F39/$E$38)*'CRONOGRAMA ACTIVIDADES'!L$22)*($G39/$F39)))</f>
        <v>0</v>
      </c>
      <c r="O39" s="349">
        <f>IF( $F39=0,0,((($F39/$E$38)*'CRONOGRAMA ACTIVIDADES'!M$22)*($G39/$F39)))</f>
        <v>0</v>
      </c>
      <c r="P39" s="349">
        <f>IF( $F39=0,0,((($F39/$E$38)*'CRONOGRAMA ACTIVIDADES'!N$22)*($G39/$F39)))</f>
        <v>0</v>
      </c>
      <c r="Q39" s="349">
        <f>IF( $F39=0,0,((($F39/$E$38)*'CRONOGRAMA ACTIVIDADES'!O$22)*($G39/$F39)))</f>
        <v>0</v>
      </c>
      <c r="R39" s="349">
        <f>IF( $F39=0,0,((($F39/$E$38)*'CRONOGRAMA ACTIVIDADES'!P$22)*($G39/$F39)))</f>
        <v>0</v>
      </c>
      <c r="S39" s="349">
        <f>IF( $F39=0,0,((($F39/$E$38)*'CRONOGRAMA ACTIVIDADES'!Q$22)*($G39/$F39)))</f>
        <v>0</v>
      </c>
      <c r="T39" s="352">
        <f>H39+I39+J39+K39+L39+M39+N39+O39+P39+Q39+R39+S39</f>
        <v>0</v>
      </c>
      <c r="U39" s="353">
        <f>IF( $F39=0,0,((($F39/$E$38)*'CRONOGRAMA ACTIVIDADES'!R$22)*($G39/$F39)))</f>
        <v>0</v>
      </c>
      <c r="V39" s="349">
        <f>IF( $F39=0,0,((($F39/$E$38)*'CRONOGRAMA ACTIVIDADES'!S$22)*($G39/$F39)))</f>
        <v>0</v>
      </c>
      <c r="W39" s="349">
        <f>IF( $F39=0,0,((($F39/$E$38)*'CRONOGRAMA ACTIVIDADES'!T$22)*($G39/$F39)))</f>
        <v>0</v>
      </c>
      <c r="X39" s="349">
        <f>IF( $F39=0,0,((($F39/$E$38)*'CRONOGRAMA ACTIVIDADES'!U$22)*($G39/$F39)))</f>
        <v>0</v>
      </c>
      <c r="Y39" s="349">
        <f>IF( $F39=0,0,((($F39/$E$38)*'CRONOGRAMA ACTIVIDADES'!V$22)*($G39/$F39)))</f>
        <v>0</v>
      </c>
      <c r="Z39" s="349">
        <f>IF( $F39=0,0,((($F39/$E$38)*'CRONOGRAMA ACTIVIDADES'!W$22)*($G39/$F39)))</f>
        <v>0</v>
      </c>
      <c r="AA39" s="349">
        <f>IF( $F39=0,0,((($F39/$E$38)*'CRONOGRAMA ACTIVIDADES'!X$22)*($G39/$F39)))</f>
        <v>0</v>
      </c>
      <c r="AB39" s="349">
        <f>IF( $F39=0,0,((($F39/$E$38)*'CRONOGRAMA ACTIVIDADES'!Y$22)*($G39/$F39)))</f>
        <v>0</v>
      </c>
      <c r="AC39" s="349">
        <f>IF( $F39=0,0,((($F39/$E$38)*'CRONOGRAMA ACTIVIDADES'!Z$22)*($G39/$F39)))</f>
        <v>0</v>
      </c>
      <c r="AD39" s="349">
        <f>IF( $F39=0,0,((($F39/$E$38)*'CRONOGRAMA ACTIVIDADES'!AA$22)*($G39/$F39)))</f>
        <v>0</v>
      </c>
      <c r="AE39" s="349">
        <f>IF( $F39=0,0,((($F39/$E$38)*'CRONOGRAMA ACTIVIDADES'!AB$22)*($G39/$F39)))</f>
        <v>0</v>
      </c>
      <c r="AF39" s="349">
        <f>IF( $F39=0,0,((($F39/$E$38)*'CRONOGRAMA ACTIVIDADES'!AC$22)*($G39/$F39)))</f>
        <v>0</v>
      </c>
      <c r="AG39" s="350">
        <f>U39+V39+W39+X39+Y39+Z39+AA39+AB39+AC39+AD39+AE39+AF39</f>
        <v>0</v>
      </c>
      <c r="AH39" s="354">
        <f>IF( $F39=0,0,((($F39/$E$38)*'CRONOGRAMA ACTIVIDADES'!AD$22)*($G39/$F39)))</f>
        <v>0</v>
      </c>
      <c r="AI39" s="349">
        <f>IF( $F39=0,0,((($F39/$E$38)*'CRONOGRAMA ACTIVIDADES'!AE$22)*($G39/$F39)))</f>
        <v>0</v>
      </c>
      <c r="AJ39" s="349">
        <f>IF( $F39=0,0,((($F39/$E$38)*'CRONOGRAMA ACTIVIDADES'!AF$22)*($G39/$F39)))</f>
        <v>0</v>
      </c>
      <c r="AK39" s="349">
        <f>IF( $F39=0,0,((($F39/$E$38)*'CRONOGRAMA ACTIVIDADES'!AG$22)*($G39/$F39)))</f>
        <v>0</v>
      </c>
      <c r="AL39" s="349">
        <f>IF( $F39=0,0,((($F39/$E$38)*'CRONOGRAMA ACTIVIDADES'!AH$22)*($G39/$F39)))</f>
        <v>0</v>
      </c>
      <c r="AM39" s="349">
        <f>IF( $F39=0,0,((($F39/$E$38)*'CRONOGRAMA ACTIVIDADES'!AI$22)*($G39/$F39)))</f>
        <v>0</v>
      </c>
      <c r="AN39" s="349">
        <f>IF( $F39=0,0,((($F39/$E$38)*'CRONOGRAMA ACTIVIDADES'!AJ$22)*($G39/$F39)))</f>
        <v>0</v>
      </c>
      <c r="AO39" s="349">
        <f>IF( $F39=0,0,((($F39/$E$38)*'CRONOGRAMA ACTIVIDADES'!AK$22)*($G39/$F39)))</f>
        <v>0</v>
      </c>
      <c r="AP39" s="349">
        <f>IF( $F39=0,0,((($F39/$E$38)*'CRONOGRAMA ACTIVIDADES'!AL$22)*($G39/$F39)))</f>
        <v>0</v>
      </c>
      <c r="AQ39" s="349">
        <f>IF( $F39=0,0,((($F39/$E$38)*'CRONOGRAMA ACTIVIDADES'!AM$22)*($G39/$F39)))</f>
        <v>0</v>
      </c>
      <c r="AR39" s="349">
        <f>IF( $F39=0,0,((($F39/$E$38)*'CRONOGRAMA ACTIVIDADES'!AN$22)*($G39/$F39)))</f>
        <v>0</v>
      </c>
      <c r="AS39" s="349">
        <f>IF( $F39=0,0,((($F39/$E$38)*'CRONOGRAMA ACTIVIDADES'!AO$22)*($G39/$F39)))</f>
        <v>0</v>
      </c>
      <c r="AT39" s="352">
        <f>AH39+AI39+AJ39+AK39+AL39+AM39+AN39+AO39+AP39+AQ39+AR39+AS39</f>
        <v>0</v>
      </c>
      <c r="AU39" s="355">
        <f>AS39+AR39+AQ39+AP39+AO39+AN39+AM39+AL39+AK39+AJ39+AI39+AH39+AF39+AE39+AD39+AC39+AB39+AA39+Z39+Y39+X39+W39+V39+U39+S39+R39+Q39+P39+O39+N39+M39+L39+K39+J39+I39+H39</f>
        <v>0</v>
      </c>
      <c r="AV39" s="321">
        <f t="shared" si="1"/>
        <v>0</v>
      </c>
    </row>
    <row r="40" spans="2:48" s="323" customFormat="1" ht="12.75" customHeight="1" x14ac:dyDescent="0.15">
      <c r="B40" s="345" t="str">
        <f>+'FORMATO COSTEO C1'!C$151</f>
        <v>1.1.5.2</v>
      </c>
      <c r="C40" s="346" t="str">
        <f>+'FORMATO COSTEO C1'!B$151</f>
        <v>Categoría de gasto</v>
      </c>
      <c r="D40" s="357"/>
      <c r="E40" s="358"/>
      <c r="F40" s="349">
        <f>+'FORMATO COSTEO C1'!G151</f>
        <v>0</v>
      </c>
      <c r="G40" s="350">
        <f>+'FORMATO COSTEO C1'!X151</f>
        <v>0</v>
      </c>
      <c r="H40" s="354">
        <f>IF( $F40=0,0,((($F40/$E$38)*'CRONOGRAMA ACTIVIDADES'!F$22)*($G40/$F40)))</f>
        <v>0</v>
      </c>
      <c r="I40" s="349">
        <f>IF( $F40=0,0,((($F40/$E$38)*'CRONOGRAMA ACTIVIDADES'!G$22)*($G40/$F40)))</f>
        <v>0</v>
      </c>
      <c r="J40" s="349">
        <f>IF( $F40=0,0,((($F40/$E$38)*'CRONOGRAMA ACTIVIDADES'!H$22)*($G40/$F40)))</f>
        <v>0</v>
      </c>
      <c r="K40" s="349">
        <f>IF( $F40=0,0,((($F40/$E$38)*'CRONOGRAMA ACTIVIDADES'!I$22)*($G40/$F40)))</f>
        <v>0</v>
      </c>
      <c r="L40" s="349">
        <f>IF( $F40=0,0,((($F40/$E$38)*'CRONOGRAMA ACTIVIDADES'!J$22)*($G40/$F40)))</f>
        <v>0</v>
      </c>
      <c r="M40" s="349">
        <f>IF( $F40=0,0,((($F40/$E$38)*'CRONOGRAMA ACTIVIDADES'!K$22)*($G40/$F40)))</f>
        <v>0</v>
      </c>
      <c r="N40" s="349">
        <f>IF( $F40=0,0,((($F40/$E$38)*'CRONOGRAMA ACTIVIDADES'!L$22)*($G40/$F40)))</f>
        <v>0</v>
      </c>
      <c r="O40" s="349">
        <f>IF( $F40=0,0,((($F40/$E$38)*'CRONOGRAMA ACTIVIDADES'!M$22)*($G40/$F40)))</f>
        <v>0</v>
      </c>
      <c r="P40" s="349">
        <f>IF( $F40=0,0,((($F40/$E$38)*'CRONOGRAMA ACTIVIDADES'!N$22)*($G40/$F40)))</f>
        <v>0</v>
      </c>
      <c r="Q40" s="349">
        <f>IF( $F40=0,0,((($F40/$E$38)*'CRONOGRAMA ACTIVIDADES'!O$22)*($G40/$F40)))</f>
        <v>0</v>
      </c>
      <c r="R40" s="349">
        <f>IF( $F40=0,0,((($F40/$E$38)*'CRONOGRAMA ACTIVIDADES'!P$22)*($G40/$F40)))</f>
        <v>0</v>
      </c>
      <c r="S40" s="349">
        <f>IF( $F40=0,0,((($F40/$E$38)*'CRONOGRAMA ACTIVIDADES'!Q$22)*($G40/$F40)))</f>
        <v>0</v>
      </c>
      <c r="T40" s="352">
        <f>H40+I40+J40+K40+L40+M40+N40+O40+P40+Q40+R40+S40</f>
        <v>0</v>
      </c>
      <c r="U40" s="353">
        <f>IF( $F40=0,0,((($F40/$E$38)*'CRONOGRAMA ACTIVIDADES'!R$22)*($G40/$F40)))</f>
        <v>0</v>
      </c>
      <c r="V40" s="349">
        <f>IF( $F40=0,0,((($F40/$E$38)*'CRONOGRAMA ACTIVIDADES'!S$22)*($G40/$F40)))</f>
        <v>0</v>
      </c>
      <c r="W40" s="349">
        <f>IF( $F40=0,0,((($F40/$E$38)*'CRONOGRAMA ACTIVIDADES'!T$22)*($G40/$F40)))</f>
        <v>0</v>
      </c>
      <c r="X40" s="349">
        <f>IF( $F40=0,0,((($F40/$E$38)*'CRONOGRAMA ACTIVIDADES'!U$22)*($G40/$F40)))</f>
        <v>0</v>
      </c>
      <c r="Y40" s="349">
        <f>IF( $F40=0,0,((($F40/$E$38)*'CRONOGRAMA ACTIVIDADES'!V$22)*($G40/$F40)))</f>
        <v>0</v>
      </c>
      <c r="Z40" s="349">
        <f>IF( $F40=0,0,((($F40/$E$38)*'CRONOGRAMA ACTIVIDADES'!W$22)*($G40/$F40)))</f>
        <v>0</v>
      </c>
      <c r="AA40" s="349">
        <f>IF( $F40=0,0,((($F40/$E$38)*'CRONOGRAMA ACTIVIDADES'!X$22)*($G40/$F40)))</f>
        <v>0</v>
      </c>
      <c r="AB40" s="349">
        <f>IF( $F40=0,0,((($F40/$E$38)*'CRONOGRAMA ACTIVIDADES'!Y$22)*($G40/$F40)))</f>
        <v>0</v>
      </c>
      <c r="AC40" s="349">
        <f>IF( $F40=0,0,((($F40/$E$38)*'CRONOGRAMA ACTIVIDADES'!Z$22)*($G40/$F40)))</f>
        <v>0</v>
      </c>
      <c r="AD40" s="349">
        <f>IF( $F40=0,0,((($F40/$E$38)*'CRONOGRAMA ACTIVIDADES'!AA$22)*($G40/$F40)))</f>
        <v>0</v>
      </c>
      <c r="AE40" s="349">
        <f>IF( $F40=0,0,((($F40/$E$38)*'CRONOGRAMA ACTIVIDADES'!AB$22)*($G40/$F40)))</f>
        <v>0</v>
      </c>
      <c r="AF40" s="349">
        <f>IF( $F40=0,0,((($F40/$E$38)*'CRONOGRAMA ACTIVIDADES'!AC$22)*($G40/$F40)))</f>
        <v>0</v>
      </c>
      <c r="AG40" s="350">
        <f>U40+V40+W40+X40+Y40+Z40+AA40+AB40+AC40+AD40+AE40+AF40</f>
        <v>0</v>
      </c>
      <c r="AH40" s="354">
        <f>IF( $F40=0,0,((($F40/$E$38)*'CRONOGRAMA ACTIVIDADES'!AD$22)*($G40/$F40)))</f>
        <v>0</v>
      </c>
      <c r="AI40" s="349">
        <f>IF( $F40=0,0,((($F40/$E$38)*'CRONOGRAMA ACTIVIDADES'!AE$22)*($G40/$F40)))</f>
        <v>0</v>
      </c>
      <c r="AJ40" s="349">
        <f>IF( $F40=0,0,((($F40/$E$38)*'CRONOGRAMA ACTIVIDADES'!AF$22)*($G40/$F40)))</f>
        <v>0</v>
      </c>
      <c r="AK40" s="349">
        <f>IF( $F40=0,0,((($F40/$E$38)*'CRONOGRAMA ACTIVIDADES'!AG$22)*($G40/$F40)))</f>
        <v>0</v>
      </c>
      <c r="AL40" s="349">
        <f>IF( $F40=0,0,((($F40/$E$38)*'CRONOGRAMA ACTIVIDADES'!AH$22)*($G40/$F40)))</f>
        <v>0</v>
      </c>
      <c r="AM40" s="349">
        <f>IF( $F40=0,0,((($F40/$E$38)*'CRONOGRAMA ACTIVIDADES'!AI$22)*($G40/$F40)))</f>
        <v>0</v>
      </c>
      <c r="AN40" s="349">
        <f>IF( $F40=0,0,((($F40/$E$38)*'CRONOGRAMA ACTIVIDADES'!AJ$22)*($G40/$F40)))</f>
        <v>0</v>
      </c>
      <c r="AO40" s="349">
        <f>IF( $F40=0,0,((($F40/$E$38)*'CRONOGRAMA ACTIVIDADES'!AK$22)*($G40/$F40)))</f>
        <v>0</v>
      </c>
      <c r="AP40" s="349">
        <f>IF( $F40=0,0,((($F40/$E$38)*'CRONOGRAMA ACTIVIDADES'!AL$22)*($G40/$F40)))</f>
        <v>0</v>
      </c>
      <c r="AQ40" s="349">
        <f>IF( $F40=0,0,((($F40/$E$38)*'CRONOGRAMA ACTIVIDADES'!AM$22)*($G40/$F40)))</f>
        <v>0</v>
      </c>
      <c r="AR40" s="349">
        <f>IF( $F40=0,0,((($F40/$E$38)*'CRONOGRAMA ACTIVIDADES'!AN$22)*($G40/$F40)))</f>
        <v>0</v>
      </c>
      <c r="AS40" s="349">
        <f>IF( $F40=0,0,((($F40/$E$38)*'CRONOGRAMA ACTIVIDADES'!AO$22)*($G40/$F40)))</f>
        <v>0</v>
      </c>
      <c r="AT40" s="352">
        <f>AH40+AI40+AJ40+AK40+AL40+AM40+AN40+AO40+AP40+AQ40+AR40+AS40</f>
        <v>0</v>
      </c>
      <c r="AU40" s="355">
        <f>AS40+AR40+AQ40+AP40+AO40+AN40+AM40+AL40+AK40+AJ40+AI40+AH40+AF40+AE40+AD40+AC40+AB40+AA40+Z40+Y40+X40+W40+V40+U40+S40+R40+Q40+P40+O40+N40+M40+L40+K40+J40+I40+H40</f>
        <v>0</v>
      </c>
      <c r="AV40" s="321">
        <f t="shared" si="1"/>
        <v>0</v>
      </c>
    </row>
    <row r="41" spans="2:48" s="334" customFormat="1" ht="12.75" customHeight="1" outlineLevel="1" x14ac:dyDescent="0.15">
      <c r="B41" s="345" t="str">
        <f>+'FORMATO COSTEO C1'!C$157</f>
        <v>1.1.5.3</v>
      </c>
      <c r="C41" s="346" t="str">
        <f>+'FORMATO COSTEO C1'!B$157</f>
        <v>Categoría de gasto</v>
      </c>
      <c r="D41" s="357"/>
      <c r="E41" s="358"/>
      <c r="F41" s="349">
        <f>+'FORMATO COSTEO C1'!G157</f>
        <v>0</v>
      </c>
      <c r="G41" s="350">
        <f>+'FORMATO COSTEO C1'!X157</f>
        <v>0</v>
      </c>
      <c r="H41" s="354">
        <f>IF( $F41=0,0,((($F41/$E$38)*'CRONOGRAMA ACTIVIDADES'!F$22)*($G41/$F41)))</f>
        <v>0</v>
      </c>
      <c r="I41" s="349">
        <f>IF( $F41=0,0,((($F41/$E$38)*'CRONOGRAMA ACTIVIDADES'!G$22)*($G41/$F41)))</f>
        <v>0</v>
      </c>
      <c r="J41" s="349">
        <f>IF( $F41=0,0,((($F41/$E$38)*'CRONOGRAMA ACTIVIDADES'!H$22)*($G41/$F41)))</f>
        <v>0</v>
      </c>
      <c r="K41" s="349">
        <f>IF( $F41=0,0,((($F41/$E$38)*'CRONOGRAMA ACTIVIDADES'!I$22)*($G41/$F41)))</f>
        <v>0</v>
      </c>
      <c r="L41" s="349">
        <f>IF( $F41=0,0,((($F41/$E$38)*'CRONOGRAMA ACTIVIDADES'!J$22)*($G41/$F41)))</f>
        <v>0</v>
      </c>
      <c r="M41" s="349">
        <f>IF( $F41=0,0,((($F41/$E$38)*'CRONOGRAMA ACTIVIDADES'!K$22)*($G41/$F41)))</f>
        <v>0</v>
      </c>
      <c r="N41" s="349">
        <f>IF( $F41=0,0,((($F41/$E$38)*'CRONOGRAMA ACTIVIDADES'!L$22)*($G41/$F41)))</f>
        <v>0</v>
      </c>
      <c r="O41" s="349">
        <f>IF( $F41=0,0,((($F41/$E$38)*'CRONOGRAMA ACTIVIDADES'!M$22)*($G41/$F41)))</f>
        <v>0</v>
      </c>
      <c r="P41" s="349">
        <f>IF( $F41=0,0,((($F41/$E$38)*'CRONOGRAMA ACTIVIDADES'!N$22)*($G41/$F41)))</f>
        <v>0</v>
      </c>
      <c r="Q41" s="349">
        <f>IF( $F41=0,0,((($F41/$E$38)*'CRONOGRAMA ACTIVIDADES'!O$22)*($G41/$F41)))</f>
        <v>0</v>
      </c>
      <c r="R41" s="349">
        <f>IF( $F41=0,0,((($F41/$E$38)*'CRONOGRAMA ACTIVIDADES'!P$22)*($G41/$F41)))</f>
        <v>0</v>
      </c>
      <c r="S41" s="349">
        <f>IF( $F41=0,0,((($F41/$E$38)*'CRONOGRAMA ACTIVIDADES'!Q$22)*($G41/$F41)))</f>
        <v>0</v>
      </c>
      <c r="T41" s="352">
        <f>H41+I41+J41+K41+L41+M41+N41+O41+P41+Q41+R41+S41</f>
        <v>0</v>
      </c>
      <c r="U41" s="353">
        <f>IF( $F41=0,0,((($F41/$E$38)*'CRONOGRAMA ACTIVIDADES'!R$22)*($G41/$F41)))</f>
        <v>0</v>
      </c>
      <c r="V41" s="349">
        <f>IF( $F41=0,0,((($F41/$E$38)*'CRONOGRAMA ACTIVIDADES'!S$22)*($G41/$F41)))</f>
        <v>0</v>
      </c>
      <c r="W41" s="349">
        <f>IF( $F41=0,0,((($F41/$E$38)*'CRONOGRAMA ACTIVIDADES'!T$22)*($G41/$F41)))</f>
        <v>0</v>
      </c>
      <c r="X41" s="349">
        <f>IF( $F41=0,0,((($F41/$E$38)*'CRONOGRAMA ACTIVIDADES'!U$22)*($G41/$F41)))</f>
        <v>0</v>
      </c>
      <c r="Y41" s="349">
        <f>IF( $F41=0,0,((($F41/$E$38)*'CRONOGRAMA ACTIVIDADES'!V$22)*($G41/$F41)))</f>
        <v>0</v>
      </c>
      <c r="Z41" s="349">
        <f>IF( $F41=0,0,((($F41/$E$38)*'CRONOGRAMA ACTIVIDADES'!W$22)*($G41/$F41)))</f>
        <v>0</v>
      </c>
      <c r="AA41" s="349">
        <f>IF( $F41=0,0,((($F41/$E$38)*'CRONOGRAMA ACTIVIDADES'!X$22)*($G41/$F41)))</f>
        <v>0</v>
      </c>
      <c r="AB41" s="349">
        <f>IF( $F41=0,0,((($F41/$E$38)*'CRONOGRAMA ACTIVIDADES'!Y$22)*($G41/$F41)))</f>
        <v>0</v>
      </c>
      <c r="AC41" s="349">
        <f>IF( $F41=0,0,((($F41/$E$38)*'CRONOGRAMA ACTIVIDADES'!Z$22)*($G41/$F41)))</f>
        <v>0</v>
      </c>
      <c r="AD41" s="349">
        <f>IF( $F41=0,0,((($F41/$E$38)*'CRONOGRAMA ACTIVIDADES'!AA$22)*($G41/$F41)))</f>
        <v>0</v>
      </c>
      <c r="AE41" s="349">
        <f>IF( $F41=0,0,((($F41/$E$38)*'CRONOGRAMA ACTIVIDADES'!AB$22)*($G41/$F41)))</f>
        <v>0</v>
      </c>
      <c r="AF41" s="349">
        <f>IF( $F41=0,0,((($F41/$E$38)*'CRONOGRAMA ACTIVIDADES'!AC$22)*($G41/$F41)))</f>
        <v>0</v>
      </c>
      <c r="AG41" s="350">
        <f>U41+V41+W41+X41+Y41+Z41+AA41+AB41+AC41+AD41+AE41+AF41</f>
        <v>0</v>
      </c>
      <c r="AH41" s="354">
        <f>IF( $F41=0,0,((($F41/$E$38)*'CRONOGRAMA ACTIVIDADES'!AD$22)*($G41/$F41)))</f>
        <v>0</v>
      </c>
      <c r="AI41" s="349">
        <f>IF( $F41=0,0,((($F41/$E$38)*'CRONOGRAMA ACTIVIDADES'!AE$22)*($G41/$F41)))</f>
        <v>0</v>
      </c>
      <c r="AJ41" s="349">
        <f>IF( $F41=0,0,((($F41/$E$38)*'CRONOGRAMA ACTIVIDADES'!AF$22)*($G41/$F41)))</f>
        <v>0</v>
      </c>
      <c r="AK41" s="349">
        <f>IF( $F41=0,0,((($F41/$E$38)*'CRONOGRAMA ACTIVIDADES'!AG$22)*($G41/$F41)))</f>
        <v>0</v>
      </c>
      <c r="AL41" s="349">
        <f>IF( $F41=0,0,((($F41/$E$38)*'CRONOGRAMA ACTIVIDADES'!AH$22)*($G41/$F41)))</f>
        <v>0</v>
      </c>
      <c r="AM41" s="349">
        <f>IF( $F41=0,0,((($F41/$E$38)*'CRONOGRAMA ACTIVIDADES'!AI$22)*($G41/$F41)))</f>
        <v>0</v>
      </c>
      <c r="AN41" s="349">
        <f>IF( $F41=0,0,((($F41/$E$38)*'CRONOGRAMA ACTIVIDADES'!AJ$22)*($G41/$F41)))</f>
        <v>0</v>
      </c>
      <c r="AO41" s="349">
        <f>IF( $F41=0,0,((($F41/$E$38)*'CRONOGRAMA ACTIVIDADES'!AK$22)*($G41/$F41)))</f>
        <v>0</v>
      </c>
      <c r="AP41" s="349">
        <f>IF( $F41=0,0,((($F41/$E$38)*'CRONOGRAMA ACTIVIDADES'!AL$22)*($G41/$F41)))</f>
        <v>0</v>
      </c>
      <c r="AQ41" s="349">
        <f>IF( $F41=0,0,((($F41/$E$38)*'CRONOGRAMA ACTIVIDADES'!AM$22)*($G41/$F41)))</f>
        <v>0</v>
      </c>
      <c r="AR41" s="349">
        <f>IF( $F41=0,0,((($F41/$E$38)*'CRONOGRAMA ACTIVIDADES'!AN$22)*($G41/$F41)))</f>
        <v>0</v>
      </c>
      <c r="AS41" s="349">
        <f>IF( $F41=0,0,((($F41/$E$38)*'CRONOGRAMA ACTIVIDADES'!AO$22)*($G41/$F41)))</f>
        <v>0</v>
      </c>
      <c r="AT41" s="352">
        <f>AH41+AI41+AJ41+AK41+AL41+AM41+AN41+AO41+AP41+AQ41+AR41+AS41</f>
        <v>0</v>
      </c>
      <c r="AU41" s="355">
        <f>AS41+AR41+AQ41+AP41+AO41+AN41+AM41+AL41+AK41+AJ41+AI41+AH41+AF41+AE41+AD41+AC41+AB41+AA41+Z41+Y41+X41+W41+V41+U41+S41+R41+Q41+P41+O41+N41+M41+L41+K41+J41+I41+H41</f>
        <v>0</v>
      </c>
      <c r="AV41" s="321">
        <f t="shared" si="1"/>
        <v>0</v>
      </c>
    </row>
    <row r="42" spans="2:48" s="323" customFormat="1" ht="12.75" customHeight="1" x14ac:dyDescent="0.15">
      <c r="B42" s="345" t="str">
        <f>+'FORMATO COSTEO C1'!C$163</f>
        <v>1.1.5.4</v>
      </c>
      <c r="C42" s="346" t="str">
        <f>+'FORMATO COSTEO C1'!B$163</f>
        <v>Categoría de gasto</v>
      </c>
      <c r="D42" s="357"/>
      <c r="E42" s="358"/>
      <c r="F42" s="349">
        <f>+'FORMATO COSTEO C1'!G163</f>
        <v>0</v>
      </c>
      <c r="G42" s="350">
        <f>+'FORMATO COSTEO C1'!X163</f>
        <v>0</v>
      </c>
      <c r="H42" s="354">
        <f>IF( $F42=0,0,((($F42/$E$38)*'CRONOGRAMA ACTIVIDADES'!F$22)*($G42/$F42)))</f>
        <v>0</v>
      </c>
      <c r="I42" s="349">
        <f>IF( $F42=0,0,((($F42/$E$38)*'CRONOGRAMA ACTIVIDADES'!G$22)*($G42/$F42)))</f>
        <v>0</v>
      </c>
      <c r="J42" s="349">
        <f>IF( $F42=0,0,((($F42/$E$38)*'CRONOGRAMA ACTIVIDADES'!H$22)*($G42/$F42)))</f>
        <v>0</v>
      </c>
      <c r="K42" s="349">
        <f>IF( $F42=0,0,((($F42/$E$38)*'CRONOGRAMA ACTIVIDADES'!I$22)*($G42/$F42)))</f>
        <v>0</v>
      </c>
      <c r="L42" s="349">
        <f>IF( $F42=0,0,((($F42/$E$38)*'CRONOGRAMA ACTIVIDADES'!J$22)*($G42/$F42)))</f>
        <v>0</v>
      </c>
      <c r="M42" s="349">
        <f>IF( $F42=0,0,((($F42/$E$38)*'CRONOGRAMA ACTIVIDADES'!K$22)*($G42/$F42)))</f>
        <v>0</v>
      </c>
      <c r="N42" s="349">
        <f>IF( $F42=0,0,((($F42/$E$38)*'CRONOGRAMA ACTIVIDADES'!L$22)*($G42/$F42)))</f>
        <v>0</v>
      </c>
      <c r="O42" s="349">
        <f>IF( $F42=0,0,((($F42/$E$38)*'CRONOGRAMA ACTIVIDADES'!M$22)*($G42/$F42)))</f>
        <v>0</v>
      </c>
      <c r="P42" s="349">
        <f>IF( $F42=0,0,((($F42/$E$38)*'CRONOGRAMA ACTIVIDADES'!N$22)*($G42/$F42)))</f>
        <v>0</v>
      </c>
      <c r="Q42" s="349">
        <f>IF( $F42=0,0,((($F42/$E$38)*'CRONOGRAMA ACTIVIDADES'!O$22)*($G42/$F42)))</f>
        <v>0</v>
      </c>
      <c r="R42" s="349">
        <f>IF( $F42=0,0,((($F42/$E$38)*'CRONOGRAMA ACTIVIDADES'!P$22)*($G42/$F42)))</f>
        <v>0</v>
      </c>
      <c r="S42" s="349">
        <f>IF( $F42=0,0,((($F42/$E$38)*'CRONOGRAMA ACTIVIDADES'!Q$22)*($G42/$F42)))</f>
        <v>0</v>
      </c>
      <c r="T42" s="352">
        <f>H42+I42+J42+K42+L42+M42+N42+O42+P42+Q42+R42+S42</f>
        <v>0</v>
      </c>
      <c r="U42" s="353">
        <f>IF( $F42=0,0,((($F42/$E$38)*'CRONOGRAMA ACTIVIDADES'!R$22)*($G42/$F42)))</f>
        <v>0</v>
      </c>
      <c r="V42" s="349">
        <f>IF( $F42=0,0,((($F42/$E$38)*'CRONOGRAMA ACTIVIDADES'!S$22)*($G42/$F42)))</f>
        <v>0</v>
      </c>
      <c r="W42" s="349">
        <f>IF( $F42=0,0,((($F42/$E$38)*'CRONOGRAMA ACTIVIDADES'!T$22)*($G42/$F42)))</f>
        <v>0</v>
      </c>
      <c r="X42" s="349">
        <f>IF( $F42=0,0,((($F42/$E$38)*'CRONOGRAMA ACTIVIDADES'!U$22)*($G42/$F42)))</f>
        <v>0</v>
      </c>
      <c r="Y42" s="349">
        <f>IF( $F42=0,0,((($F42/$E$38)*'CRONOGRAMA ACTIVIDADES'!V$22)*($G42/$F42)))</f>
        <v>0</v>
      </c>
      <c r="Z42" s="349">
        <f>IF( $F42=0,0,((($F42/$E$38)*'CRONOGRAMA ACTIVIDADES'!W$22)*($G42/$F42)))</f>
        <v>0</v>
      </c>
      <c r="AA42" s="349">
        <f>IF( $F42=0,0,((($F42/$E$38)*'CRONOGRAMA ACTIVIDADES'!X$22)*($G42/$F42)))</f>
        <v>0</v>
      </c>
      <c r="AB42" s="349">
        <f>IF( $F42=0,0,((($F42/$E$38)*'CRONOGRAMA ACTIVIDADES'!Y$22)*($G42/$F42)))</f>
        <v>0</v>
      </c>
      <c r="AC42" s="349">
        <f>IF( $F42=0,0,((($F42/$E$38)*'CRONOGRAMA ACTIVIDADES'!Z$22)*($G42/$F42)))</f>
        <v>0</v>
      </c>
      <c r="AD42" s="349">
        <f>IF( $F42=0,0,((($F42/$E$38)*'CRONOGRAMA ACTIVIDADES'!AA$22)*($G42/$F42)))</f>
        <v>0</v>
      </c>
      <c r="AE42" s="349">
        <f>IF( $F42=0,0,((($F42/$E$38)*'CRONOGRAMA ACTIVIDADES'!AB$22)*($G42/$F42)))</f>
        <v>0</v>
      </c>
      <c r="AF42" s="349">
        <f>IF( $F42=0,0,((($F42/$E$38)*'CRONOGRAMA ACTIVIDADES'!AC$22)*($G42/$F42)))</f>
        <v>0</v>
      </c>
      <c r="AG42" s="350">
        <f>U42+V42+W42+X42+Y42+Z42+AA42+AB42+AC42+AD42+AE42+AF42</f>
        <v>0</v>
      </c>
      <c r="AH42" s="354">
        <f>IF( $F42=0,0,((($F42/$E$38)*'CRONOGRAMA ACTIVIDADES'!AD$22)*($G42/$F42)))</f>
        <v>0</v>
      </c>
      <c r="AI42" s="349">
        <f>IF( $F42=0,0,((($F42/$E$38)*'CRONOGRAMA ACTIVIDADES'!AE$22)*($G42/$F42)))</f>
        <v>0</v>
      </c>
      <c r="AJ42" s="349">
        <f>IF( $F42=0,0,((($F42/$E$38)*'CRONOGRAMA ACTIVIDADES'!AF$22)*($G42/$F42)))</f>
        <v>0</v>
      </c>
      <c r="AK42" s="349">
        <f>IF( $F42=0,0,((($F42/$E$38)*'CRONOGRAMA ACTIVIDADES'!AG$22)*($G42/$F42)))</f>
        <v>0</v>
      </c>
      <c r="AL42" s="349">
        <f>IF( $F42=0,0,((($F42/$E$38)*'CRONOGRAMA ACTIVIDADES'!AH$22)*($G42/$F42)))</f>
        <v>0</v>
      </c>
      <c r="AM42" s="349">
        <f>IF( $F42=0,0,((($F42/$E$38)*'CRONOGRAMA ACTIVIDADES'!AI$22)*($G42/$F42)))</f>
        <v>0</v>
      </c>
      <c r="AN42" s="349">
        <f>IF( $F42=0,0,((($F42/$E$38)*'CRONOGRAMA ACTIVIDADES'!AJ$22)*($G42/$F42)))</f>
        <v>0</v>
      </c>
      <c r="AO42" s="349">
        <f>IF( $F42=0,0,((($F42/$E$38)*'CRONOGRAMA ACTIVIDADES'!AK$22)*($G42/$F42)))</f>
        <v>0</v>
      </c>
      <c r="AP42" s="349">
        <f>IF( $F42=0,0,((($F42/$E$38)*'CRONOGRAMA ACTIVIDADES'!AL$22)*($G42/$F42)))</f>
        <v>0</v>
      </c>
      <c r="AQ42" s="349">
        <f>IF( $F42=0,0,((($F42/$E$38)*'CRONOGRAMA ACTIVIDADES'!AM$22)*($G42/$F42)))</f>
        <v>0</v>
      </c>
      <c r="AR42" s="349">
        <f>IF( $F42=0,0,((($F42/$E$38)*'CRONOGRAMA ACTIVIDADES'!AN$22)*($G42/$F42)))</f>
        <v>0</v>
      </c>
      <c r="AS42" s="349">
        <f>IF( $F42=0,0,((($F42/$E$38)*'CRONOGRAMA ACTIVIDADES'!AO$22)*($G42/$F42)))</f>
        <v>0</v>
      </c>
      <c r="AT42" s="352">
        <f>AH42+AI42+AJ42+AK42+AL42+AM42+AN42+AO42+AP42+AQ42+AR42+AS42</f>
        <v>0</v>
      </c>
      <c r="AU42" s="355">
        <f>AS42+AR42+AQ42+AP42+AO42+AN42+AM42+AL42+AK42+AJ42+AI42+AH42+AF42+AE42+AD42+AC42+AB42+AA42+Z42+Y42+X42+W42+V42+U42+S42+R42+Q42+P42+O42+N42+M42+L42+K42+J42+I42+H42</f>
        <v>0</v>
      </c>
      <c r="AV42" s="321">
        <f t="shared" si="1"/>
        <v>0</v>
      </c>
    </row>
    <row r="43" spans="2:48" s="323" customFormat="1" ht="12.75" customHeight="1" x14ac:dyDescent="0.15">
      <c r="B43" s="345" t="str">
        <f>+'FORMATO COSTEO C1'!C$169</f>
        <v>1.1.5.5</v>
      </c>
      <c r="C43" s="346" t="str">
        <f>+'FORMATO COSTEO C1'!B$169</f>
        <v>Categoría de gasto</v>
      </c>
      <c r="D43" s="357"/>
      <c r="E43" s="358"/>
      <c r="F43" s="349">
        <f>+'FORMATO COSTEO C1'!G169</f>
        <v>0</v>
      </c>
      <c r="G43" s="350">
        <f>+'FORMATO COSTEO C1'!X169</f>
        <v>0</v>
      </c>
      <c r="H43" s="354">
        <f>IF( $F43=0,0,((($F43/$E$38)*'CRONOGRAMA ACTIVIDADES'!F$22)*($G43/$F43)))</f>
        <v>0</v>
      </c>
      <c r="I43" s="349">
        <f>IF( $F43=0,0,((($F43/$E$38)*'CRONOGRAMA ACTIVIDADES'!G$22)*($G43/$F43)))</f>
        <v>0</v>
      </c>
      <c r="J43" s="349">
        <f>IF( $F43=0,0,((($F43/$E$38)*'CRONOGRAMA ACTIVIDADES'!H$22)*($G43/$F43)))</f>
        <v>0</v>
      </c>
      <c r="K43" s="349">
        <f>IF( $F43=0,0,((($F43/$E$38)*'CRONOGRAMA ACTIVIDADES'!I$22)*($G43/$F43)))</f>
        <v>0</v>
      </c>
      <c r="L43" s="349">
        <f>IF( $F43=0,0,((($F43/$E$38)*'CRONOGRAMA ACTIVIDADES'!J$22)*($G43/$F43)))</f>
        <v>0</v>
      </c>
      <c r="M43" s="349">
        <f>IF( $F43=0,0,((($F43/$E$38)*'CRONOGRAMA ACTIVIDADES'!K$22)*($G43/$F43)))</f>
        <v>0</v>
      </c>
      <c r="N43" s="349">
        <f>IF( $F43=0,0,((($F43/$E$38)*'CRONOGRAMA ACTIVIDADES'!L$22)*($G43/$F43)))</f>
        <v>0</v>
      </c>
      <c r="O43" s="349">
        <f>IF( $F43=0,0,((($F43/$E$38)*'CRONOGRAMA ACTIVIDADES'!M$22)*($G43/$F43)))</f>
        <v>0</v>
      </c>
      <c r="P43" s="349">
        <f>IF( $F43=0,0,((($F43/$E$38)*'CRONOGRAMA ACTIVIDADES'!N$22)*($G43/$F43)))</f>
        <v>0</v>
      </c>
      <c r="Q43" s="349">
        <f>IF( $F43=0,0,((($F43/$E$38)*'CRONOGRAMA ACTIVIDADES'!O$22)*($G43/$F43)))</f>
        <v>0</v>
      </c>
      <c r="R43" s="349">
        <f>IF( $F43=0,0,((($F43/$E$38)*'CRONOGRAMA ACTIVIDADES'!P$22)*($G43/$F43)))</f>
        <v>0</v>
      </c>
      <c r="S43" s="349">
        <f>IF( $F43=0,0,((($F43/$E$38)*'CRONOGRAMA ACTIVIDADES'!Q$22)*($G43/$F43)))</f>
        <v>0</v>
      </c>
      <c r="T43" s="352">
        <f>H43+I43+J43+K43+L43+M43+N43+O43+P43+Q43+R43+S43</f>
        <v>0</v>
      </c>
      <c r="U43" s="353">
        <f>IF( $F43=0,0,((($F43/$E$38)*'CRONOGRAMA ACTIVIDADES'!R$22)*($G43/$F43)))</f>
        <v>0</v>
      </c>
      <c r="V43" s="349">
        <f>IF( $F43=0,0,((($F43/$E$38)*'CRONOGRAMA ACTIVIDADES'!S$22)*($G43/$F43)))</f>
        <v>0</v>
      </c>
      <c r="W43" s="349">
        <f>IF( $F43=0,0,((($F43/$E$38)*'CRONOGRAMA ACTIVIDADES'!T$22)*($G43/$F43)))</f>
        <v>0</v>
      </c>
      <c r="X43" s="349">
        <f>IF( $F43=0,0,((($F43/$E$38)*'CRONOGRAMA ACTIVIDADES'!U$22)*($G43/$F43)))</f>
        <v>0</v>
      </c>
      <c r="Y43" s="349">
        <f>IF( $F43=0,0,((($F43/$E$38)*'CRONOGRAMA ACTIVIDADES'!V$22)*($G43/$F43)))</f>
        <v>0</v>
      </c>
      <c r="Z43" s="349">
        <f>IF( $F43=0,0,((($F43/$E$38)*'CRONOGRAMA ACTIVIDADES'!W$22)*($G43/$F43)))</f>
        <v>0</v>
      </c>
      <c r="AA43" s="349">
        <f>IF( $F43=0,0,((($F43/$E$38)*'CRONOGRAMA ACTIVIDADES'!X$22)*($G43/$F43)))</f>
        <v>0</v>
      </c>
      <c r="AB43" s="349">
        <f>IF( $F43=0,0,((($F43/$E$38)*'CRONOGRAMA ACTIVIDADES'!Y$22)*($G43/$F43)))</f>
        <v>0</v>
      </c>
      <c r="AC43" s="349">
        <f>IF( $F43=0,0,((($F43/$E$38)*'CRONOGRAMA ACTIVIDADES'!Z$22)*($G43/$F43)))</f>
        <v>0</v>
      </c>
      <c r="AD43" s="349">
        <f>IF( $F43=0,0,((($F43/$E$38)*'CRONOGRAMA ACTIVIDADES'!AA$22)*($G43/$F43)))</f>
        <v>0</v>
      </c>
      <c r="AE43" s="349">
        <f>IF( $F43=0,0,((($F43/$E$38)*'CRONOGRAMA ACTIVIDADES'!AB$22)*($G43/$F43)))</f>
        <v>0</v>
      </c>
      <c r="AF43" s="349">
        <f>IF( $F43=0,0,((($F43/$E$38)*'CRONOGRAMA ACTIVIDADES'!AC$22)*($G43/$F43)))</f>
        <v>0</v>
      </c>
      <c r="AG43" s="350">
        <f>U43+V43+W43+X43+Y43+Z43+AA43+AB43+AC43+AD43+AE43+AF43</f>
        <v>0</v>
      </c>
      <c r="AH43" s="354">
        <f>IF( $F43=0,0,((($F43/$E$38)*'CRONOGRAMA ACTIVIDADES'!AD$22)*($G43/$F43)))</f>
        <v>0</v>
      </c>
      <c r="AI43" s="349">
        <f>IF( $F43=0,0,((($F43/$E$38)*'CRONOGRAMA ACTIVIDADES'!AE$22)*($G43/$F43)))</f>
        <v>0</v>
      </c>
      <c r="AJ43" s="349">
        <f>IF( $F43=0,0,((($F43/$E$38)*'CRONOGRAMA ACTIVIDADES'!AF$22)*($G43/$F43)))</f>
        <v>0</v>
      </c>
      <c r="AK43" s="349">
        <f>IF( $F43=0,0,((($F43/$E$38)*'CRONOGRAMA ACTIVIDADES'!AG$22)*($G43/$F43)))</f>
        <v>0</v>
      </c>
      <c r="AL43" s="349">
        <f>IF( $F43=0,0,((($F43/$E$38)*'CRONOGRAMA ACTIVIDADES'!AH$22)*($G43/$F43)))</f>
        <v>0</v>
      </c>
      <c r="AM43" s="349">
        <f>IF( $F43=0,0,((($F43/$E$38)*'CRONOGRAMA ACTIVIDADES'!AI$22)*($G43/$F43)))</f>
        <v>0</v>
      </c>
      <c r="AN43" s="349">
        <f>IF( $F43=0,0,((($F43/$E$38)*'CRONOGRAMA ACTIVIDADES'!AJ$22)*($G43/$F43)))</f>
        <v>0</v>
      </c>
      <c r="AO43" s="349">
        <f>IF( $F43=0,0,((($F43/$E$38)*'CRONOGRAMA ACTIVIDADES'!AK$22)*($G43/$F43)))</f>
        <v>0</v>
      </c>
      <c r="AP43" s="349">
        <f>IF( $F43=0,0,((($F43/$E$38)*'CRONOGRAMA ACTIVIDADES'!AL$22)*($G43/$F43)))</f>
        <v>0</v>
      </c>
      <c r="AQ43" s="349">
        <f>IF( $F43=0,0,((($F43/$E$38)*'CRONOGRAMA ACTIVIDADES'!AM$22)*($G43/$F43)))</f>
        <v>0</v>
      </c>
      <c r="AR43" s="349">
        <f>IF( $F43=0,0,((($F43/$E$38)*'CRONOGRAMA ACTIVIDADES'!AN$22)*($G43/$F43)))</f>
        <v>0</v>
      </c>
      <c r="AS43" s="349">
        <f>IF( $F43=0,0,((($F43/$E$38)*'CRONOGRAMA ACTIVIDADES'!AO$22)*($G43/$F43)))</f>
        <v>0</v>
      </c>
      <c r="AT43" s="352">
        <f>AH43+AI43+AJ43+AK43+AL43+AM43+AN43+AO43+AP43+AQ43+AR43+AS43</f>
        <v>0</v>
      </c>
      <c r="AU43" s="355">
        <f>AS43+AR43+AQ43+AP43+AO43+AN43+AM43+AL43+AK43+AJ43+AI43+AH43+AF43+AE43+AD43+AC43+AB43+AA43+Z43+Y43+X43+W43+V43+U43+S43+R43+Q43+P43+O43+N43+M43+L43+K43+J43+I43+H43</f>
        <v>0</v>
      </c>
      <c r="AV43" s="321">
        <f t="shared" si="1"/>
        <v>0</v>
      </c>
    </row>
    <row r="44" spans="2:48" s="323" customFormat="1" ht="12.75" customHeight="1" x14ac:dyDescent="0.25">
      <c r="B44" s="324">
        <f>+'FORMATO COSTEO C1'!C$176</f>
        <v>1.2</v>
      </c>
      <c r="C44" s="325">
        <f>+'FORMATO COSTEO C1'!D176</f>
        <v>0</v>
      </c>
      <c r="D44" s="326"/>
      <c r="E44" s="327"/>
      <c r="F44" s="328">
        <f>+F45+F51+F57+F63+F69</f>
        <v>0</v>
      </c>
      <c r="G44" s="329">
        <f t="shared" ref="G44:P44" si="14">+G45+G51+G57+G63+G69</f>
        <v>0</v>
      </c>
      <c r="H44" s="330">
        <f t="shared" si="14"/>
        <v>0</v>
      </c>
      <c r="I44" s="328">
        <f>+I45+I51+I57+I63+I69</f>
        <v>0</v>
      </c>
      <c r="J44" s="328">
        <f>+J45+J51+J57+J63+J69</f>
        <v>0</v>
      </c>
      <c r="K44" s="328">
        <f>+K45+K51+K57+K63+K69</f>
        <v>0</v>
      </c>
      <c r="L44" s="328">
        <f>+L45+L51+L57+L63+L69</f>
        <v>0</v>
      </c>
      <c r="M44" s="328">
        <f>+M45+M51+M57+M63+M69</f>
        <v>0</v>
      </c>
      <c r="N44" s="328">
        <f t="shared" si="14"/>
        <v>0</v>
      </c>
      <c r="O44" s="328">
        <f t="shared" si="14"/>
        <v>0</v>
      </c>
      <c r="P44" s="328">
        <f t="shared" si="14"/>
        <v>0</v>
      </c>
      <c r="Q44" s="328">
        <f>+Q45+Q51+Q57+Q63+Q69</f>
        <v>0</v>
      </c>
      <c r="R44" s="328">
        <f>+R45+R51+R57+R63+R69</f>
        <v>0</v>
      </c>
      <c r="S44" s="328">
        <f>+S45+S51+S57+S63+S69</f>
        <v>0</v>
      </c>
      <c r="T44" s="331">
        <f>+T45+T51+T57+T63+T69</f>
        <v>0</v>
      </c>
      <c r="U44" s="332">
        <f t="shared" ref="U44:AS44" si="15">+U45+U51+U57+U63+U69</f>
        <v>0</v>
      </c>
      <c r="V44" s="328">
        <f t="shared" si="15"/>
        <v>0</v>
      </c>
      <c r="W44" s="328">
        <f t="shared" si="15"/>
        <v>0</v>
      </c>
      <c r="X44" s="328">
        <f t="shared" si="15"/>
        <v>0</v>
      </c>
      <c r="Y44" s="328">
        <f t="shared" si="15"/>
        <v>0</v>
      </c>
      <c r="Z44" s="328">
        <f t="shared" si="15"/>
        <v>0</v>
      </c>
      <c r="AA44" s="328">
        <f t="shared" si="15"/>
        <v>0</v>
      </c>
      <c r="AB44" s="328">
        <f t="shared" si="15"/>
        <v>0</v>
      </c>
      <c r="AC44" s="328">
        <f t="shared" si="15"/>
        <v>0</v>
      </c>
      <c r="AD44" s="328">
        <f t="shared" si="15"/>
        <v>0</v>
      </c>
      <c r="AE44" s="328">
        <f t="shared" si="15"/>
        <v>0</v>
      </c>
      <c r="AF44" s="328">
        <f t="shared" si="15"/>
        <v>0</v>
      </c>
      <c r="AG44" s="329">
        <f>+AG45+AG51+AG57+AG63+AG69</f>
        <v>0</v>
      </c>
      <c r="AH44" s="330">
        <f t="shared" si="15"/>
        <v>0</v>
      </c>
      <c r="AI44" s="328">
        <f t="shared" si="15"/>
        <v>0</v>
      </c>
      <c r="AJ44" s="328">
        <f t="shared" si="15"/>
        <v>0</v>
      </c>
      <c r="AK44" s="328">
        <f t="shared" si="15"/>
        <v>0</v>
      </c>
      <c r="AL44" s="328">
        <f t="shared" si="15"/>
        <v>0</v>
      </c>
      <c r="AM44" s="328">
        <f t="shared" si="15"/>
        <v>0</v>
      </c>
      <c r="AN44" s="328">
        <f t="shared" si="15"/>
        <v>0</v>
      </c>
      <c r="AO44" s="328">
        <f t="shared" si="15"/>
        <v>0</v>
      </c>
      <c r="AP44" s="328">
        <f t="shared" si="15"/>
        <v>0</v>
      </c>
      <c r="AQ44" s="328">
        <f t="shared" si="15"/>
        <v>0</v>
      </c>
      <c r="AR44" s="328">
        <f t="shared" si="15"/>
        <v>0</v>
      </c>
      <c r="AS44" s="328">
        <f t="shared" si="15"/>
        <v>0</v>
      </c>
      <c r="AT44" s="331">
        <f>+AT45+AT51+AT57+AT63+AT69</f>
        <v>0</v>
      </c>
      <c r="AU44" s="333">
        <f>+AU45+AU51+AU57+AU63+AU69</f>
        <v>0</v>
      </c>
      <c r="AV44" s="321">
        <f t="shared" si="1"/>
        <v>0</v>
      </c>
    </row>
    <row r="45" spans="2:48" s="323" customFormat="1" ht="12.75" customHeight="1" x14ac:dyDescent="0.15">
      <c r="B45" s="335" t="str">
        <f>+'FORMATO COSTEO C1'!C$177</f>
        <v>1.2.1</v>
      </c>
      <c r="C45" s="359">
        <f>+'FORMATO COSTEO C1'!B$177</f>
        <v>0</v>
      </c>
      <c r="D45" s="337" t="str">
        <f>+'FORMATO COSTEO C1'!D$177</f>
        <v>Unidad medida</v>
      </c>
      <c r="E45" s="338">
        <f>+'FORMATO COSTEO C1'!E$177</f>
        <v>0</v>
      </c>
      <c r="F45" s="339">
        <f>SUM(F46:F50)</f>
        <v>0</v>
      </c>
      <c r="G45" s="340">
        <f t="shared" ref="G45:AU45" si="16">SUM(G46:G50)</f>
        <v>0</v>
      </c>
      <c r="H45" s="341">
        <f t="shared" si="16"/>
        <v>0</v>
      </c>
      <c r="I45" s="339">
        <f>SUM(I46:I50)</f>
        <v>0</v>
      </c>
      <c r="J45" s="339">
        <f>SUM(J46:J50)</f>
        <v>0</v>
      </c>
      <c r="K45" s="339">
        <f>SUM(K46:K50)</f>
        <v>0</v>
      </c>
      <c r="L45" s="339">
        <f>SUM(L46:L50)</f>
        <v>0</v>
      </c>
      <c r="M45" s="339">
        <f>SUM(M46:M50)</f>
        <v>0</v>
      </c>
      <c r="N45" s="339">
        <f t="shared" si="16"/>
        <v>0</v>
      </c>
      <c r="O45" s="339">
        <f t="shared" si="16"/>
        <v>0</v>
      </c>
      <c r="P45" s="339">
        <f t="shared" si="16"/>
        <v>0</v>
      </c>
      <c r="Q45" s="339">
        <f t="shared" si="16"/>
        <v>0</v>
      </c>
      <c r="R45" s="339">
        <f t="shared" si="16"/>
        <v>0</v>
      </c>
      <c r="S45" s="339">
        <f t="shared" si="16"/>
        <v>0</v>
      </c>
      <c r="T45" s="342">
        <f>SUM(T46:T50)</f>
        <v>0</v>
      </c>
      <c r="U45" s="343">
        <f t="shared" si="16"/>
        <v>0</v>
      </c>
      <c r="V45" s="339">
        <f t="shared" si="16"/>
        <v>0</v>
      </c>
      <c r="W45" s="339">
        <f t="shared" si="16"/>
        <v>0</v>
      </c>
      <c r="X45" s="339">
        <f t="shared" si="16"/>
        <v>0</v>
      </c>
      <c r="Y45" s="339">
        <f t="shared" si="16"/>
        <v>0</v>
      </c>
      <c r="Z45" s="339">
        <f t="shared" si="16"/>
        <v>0</v>
      </c>
      <c r="AA45" s="339">
        <f t="shared" si="16"/>
        <v>0</v>
      </c>
      <c r="AB45" s="339">
        <f t="shared" si="16"/>
        <v>0</v>
      </c>
      <c r="AC45" s="339">
        <f t="shared" si="16"/>
        <v>0</v>
      </c>
      <c r="AD45" s="339">
        <f t="shared" si="16"/>
        <v>0</v>
      </c>
      <c r="AE45" s="339">
        <f t="shared" si="16"/>
        <v>0</v>
      </c>
      <c r="AF45" s="339">
        <f t="shared" si="16"/>
        <v>0</v>
      </c>
      <c r="AG45" s="340">
        <f>SUM(AG46:AG50)</f>
        <v>0</v>
      </c>
      <c r="AH45" s="341">
        <f t="shared" si="16"/>
        <v>0</v>
      </c>
      <c r="AI45" s="339">
        <f t="shared" si="16"/>
        <v>0</v>
      </c>
      <c r="AJ45" s="339">
        <f t="shared" si="16"/>
        <v>0</v>
      </c>
      <c r="AK45" s="339">
        <f t="shared" si="16"/>
        <v>0</v>
      </c>
      <c r="AL45" s="339">
        <f t="shared" si="16"/>
        <v>0</v>
      </c>
      <c r="AM45" s="339">
        <f t="shared" si="16"/>
        <v>0</v>
      </c>
      <c r="AN45" s="339">
        <f t="shared" si="16"/>
        <v>0</v>
      </c>
      <c r="AO45" s="339">
        <f t="shared" si="16"/>
        <v>0</v>
      </c>
      <c r="AP45" s="339">
        <f t="shared" si="16"/>
        <v>0</v>
      </c>
      <c r="AQ45" s="339">
        <f t="shared" si="16"/>
        <v>0</v>
      </c>
      <c r="AR45" s="339">
        <f t="shared" si="16"/>
        <v>0</v>
      </c>
      <c r="AS45" s="339">
        <f t="shared" si="16"/>
        <v>0</v>
      </c>
      <c r="AT45" s="342">
        <f t="shared" si="16"/>
        <v>0</v>
      </c>
      <c r="AU45" s="344">
        <f t="shared" si="16"/>
        <v>0</v>
      </c>
      <c r="AV45" s="321">
        <f t="shared" si="1"/>
        <v>0</v>
      </c>
    </row>
    <row r="46" spans="2:48" s="323" customFormat="1" ht="12.75" customHeight="1" x14ac:dyDescent="0.15">
      <c r="B46" s="345" t="str">
        <f>+'FORMATO COSTEO C1'!C$179</f>
        <v>1.2.1.1</v>
      </c>
      <c r="C46" s="346" t="str">
        <f>+'FORMATO COSTEO C1'!B$179</f>
        <v>Categoría de gasto</v>
      </c>
      <c r="D46" s="347"/>
      <c r="E46" s="348"/>
      <c r="F46" s="349">
        <f>+'FORMATO COSTEO C1'!G179</f>
        <v>0</v>
      </c>
      <c r="G46" s="350">
        <f>+'FORMATO COSTEO C1'!X179</f>
        <v>0</v>
      </c>
      <c r="H46" s="351">
        <f>IF( $F46=0,0,((($F46/$E$45)*'CRONOGRAMA ACTIVIDADES'!F$27)*($G46/$F46)))</f>
        <v>0</v>
      </c>
      <c r="I46" s="349">
        <f>IF( $F46=0,0,((($F46/$E$45)*'CRONOGRAMA ACTIVIDADES'!G$27)*($G46/$F46)))</f>
        <v>0</v>
      </c>
      <c r="J46" s="349">
        <f>IF( $F46=0,0,((($F46/$E$45)*'CRONOGRAMA ACTIVIDADES'!H$27)*($G46/$F46)))</f>
        <v>0</v>
      </c>
      <c r="K46" s="349">
        <f>IF( $F46=0,0,((($F46/$E$45)*'CRONOGRAMA ACTIVIDADES'!I$27)*($G46/$F46)))</f>
        <v>0</v>
      </c>
      <c r="L46" s="349">
        <f>IF( $F46=0,0,((($F46/$E$45)*'CRONOGRAMA ACTIVIDADES'!J$27)*($G46/$F46)))</f>
        <v>0</v>
      </c>
      <c r="M46" s="349">
        <f>IF( $F46=0,0,((($F46/$E$45)*'CRONOGRAMA ACTIVIDADES'!K$27)*($G46/$F46)))</f>
        <v>0</v>
      </c>
      <c r="N46" s="349">
        <f>IF( $F46=0,0,((($F46/$E$45)*'CRONOGRAMA ACTIVIDADES'!L$27)*($G46/$F46)))</f>
        <v>0</v>
      </c>
      <c r="O46" s="349">
        <f>IF( $F46=0,0,((($F46/$E$45)*'CRONOGRAMA ACTIVIDADES'!M$27)*($G46/$F46)))</f>
        <v>0</v>
      </c>
      <c r="P46" s="349">
        <f>IF( $F46=0,0,((($F46/$E$45)*'CRONOGRAMA ACTIVIDADES'!N$27)*($G46/$F46)))</f>
        <v>0</v>
      </c>
      <c r="Q46" s="349">
        <f>IF( $F46=0,0,((($F46/$E$45)*'CRONOGRAMA ACTIVIDADES'!O$27)*($G46/$F46)))</f>
        <v>0</v>
      </c>
      <c r="R46" s="349">
        <f>IF( $F46=0,0,((($F46/$E$45)*'CRONOGRAMA ACTIVIDADES'!P$27)*($G46/$F46)))</f>
        <v>0</v>
      </c>
      <c r="S46" s="349">
        <f>IF( $F46=0,0,((($F46/$E$45)*'CRONOGRAMA ACTIVIDADES'!Q$27)*($G46/$F46)))</f>
        <v>0</v>
      </c>
      <c r="T46" s="352">
        <f>H46+I46+J46+K46+L46+M46+N46+O46+P46+Q46+R46+S46</f>
        <v>0</v>
      </c>
      <c r="U46" s="353">
        <f>IF( $F46=0,0,((($F46/$E$45)*'CRONOGRAMA ACTIVIDADES'!R$27)*($G46/$F46)))</f>
        <v>0</v>
      </c>
      <c r="V46" s="349">
        <f>IF( $F46=0,0,((($F46/$E$45)*'CRONOGRAMA ACTIVIDADES'!S$27)*($G46/$F46)))</f>
        <v>0</v>
      </c>
      <c r="W46" s="349">
        <f>IF( $F46=0,0,((($F46/$E$45)*'CRONOGRAMA ACTIVIDADES'!T$27)*($G46/$F46)))</f>
        <v>0</v>
      </c>
      <c r="X46" s="349">
        <f>IF( $F46=0,0,((($F46/$E$45)*'CRONOGRAMA ACTIVIDADES'!U$27)*($G46/$F46)))</f>
        <v>0</v>
      </c>
      <c r="Y46" s="349">
        <f>IF( $F46=0,0,((($F46/$E$45)*'CRONOGRAMA ACTIVIDADES'!V$27)*($G46/$F46)))</f>
        <v>0</v>
      </c>
      <c r="Z46" s="349">
        <f>IF( $F46=0,0,((($F46/$E$45)*'CRONOGRAMA ACTIVIDADES'!W$27)*($G46/$F46)))</f>
        <v>0</v>
      </c>
      <c r="AA46" s="349">
        <f>IF( $F46=0,0,((($F46/$E$45)*'CRONOGRAMA ACTIVIDADES'!X$27)*($G46/$F46)))</f>
        <v>0</v>
      </c>
      <c r="AB46" s="349">
        <f>IF( $F46=0,0,((($F46/$E$45)*'CRONOGRAMA ACTIVIDADES'!Y$27)*($G46/$F46)))</f>
        <v>0</v>
      </c>
      <c r="AC46" s="349">
        <f>IF( $F46=0,0,((($F46/$E$45)*'CRONOGRAMA ACTIVIDADES'!Z$27)*($G46/$F46)))</f>
        <v>0</v>
      </c>
      <c r="AD46" s="349">
        <f>IF( $F46=0,0,((($F46/$E$45)*'CRONOGRAMA ACTIVIDADES'!AA$27)*($G46/$F46)))</f>
        <v>0</v>
      </c>
      <c r="AE46" s="349">
        <f>IF( $F46=0,0,((($F46/$E$45)*'CRONOGRAMA ACTIVIDADES'!AB$27)*($G46/$F46)))</f>
        <v>0</v>
      </c>
      <c r="AF46" s="349">
        <f>IF( $F46=0,0,((($F46/$E$45)*'CRONOGRAMA ACTIVIDADES'!AC$27)*($G46/$F46)))</f>
        <v>0</v>
      </c>
      <c r="AG46" s="350">
        <f>U46+V46+W46+X46+Y46+Z46+AA46+AB46+AC46+AD46+AE46+AF46</f>
        <v>0</v>
      </c>
      <c r="AH46" s="354">
        <f>IF( $F46=0,0,((($F46/$E$45)*'CRONOGRAMA ACTIVIDADES'!AD$27)*($G46/$F46)))</f>
        <v>0</v>
      </c>
      <c r="AI46" s="349">
        <f>IF( $F46=0,0,((($F46/$E$45)*'CRONOGRAMA ACTIVIDADES'!AE$27)*($G46/$F46)))</f>
        <v>0</v>
      </c>
      <c r="AJ46" s="349">
        <f>IF( $F46=0,0,((($F46/$E$45)*'CRONOGRAMA ACTIVIDADES'!AF$27)*($G46/$F46)))</f>
        <v>0</v>
      </c>
      <c r="AK46" s="349">
        <f>IF( $F46=0,0,((($F46/$E$45)*'CRONOGRAMA ACTIVIDADES'!AG$27)*($G46/$F46)))</f>
        <v>0</v>
      </c>
      <c r="AL46" s="349">
        <f>IF( $F46=0,0,((($F46/$E$45)*'CRONOGRAMA ACTIVIDADES'!AH$27)*($G46/$F46)))</f>
        <v>0</v>
      </c>
      <c r="AM46" s="349">
        <f>IF( $F46=0,0,((($F46/$E$45)*'CRONOGRAMA ACTIVIDADES'!AI$27)*($G46/$F46)))</f>
        <v>0</v>
      </c>
      <c r="AN46" s="349">
        <f>IF( $F46=0,0,((($F46/$E$45)*'CRONOGRAMA ACTIVIDADES'!AJ$27)*($G46/$F46)))</f>
        <v>0</v>
      </c>
      <c r="AO46" s="349">
        <f>IF( $F46=0,0,((($F46/$E$45)*'CRONOGRAMA ACTIVIDADES'!AK$27)*($G46/$F46)))</f>
        <v>0</v>
      </c>
      <c r="AP46" s="349">
        <f>IF( $F46=0,0,((($F46/$E$45)*'CRONOGRAMA ACTIVIDADES'!AL$27)*($G46/$F46)))</f>
        <v>0</v>
      </c>
      <c r="AQ46" s="349">
        <f>IF( $F46=0,0,((($F46/$E$45)*'CRONOGRAMA ACTIVIDADES'!AM$27)*($G46/$F46)))</f>
        <v>0</v>
      </c>
      <c r="AR46" s="349">
        <f>IF( $F46=0,0,((($F46/$E$45)*'CRONOGRAMA ACTIVIDADES'!AN$27)*($G46/$F46)))</f>
        <v>0</v>
      </c>
      <c r="AS46" s="349">
        <f>IF( $F46=0,0,((($F46/$E$45)*'CRONOGRAMA ACTIVIDADES'!AO$27)*($G46/$F46)))</f>
        <v>0</v>
      </c>
      <c r="AT46" s="352">
        <f>AH46+AI46+AJ46+AK46+AL46+AM46+AN46+AO46+AP46+AQ46+AR46+AS46</f>
        <v>0</v>
      </c>
      <c r="AU46" s="355">
        <f>AS46+AR46+AQ46+AP46+AO46+AN46+AM46+AL46+AK46+AJ46+AI46+AH46+AF46+AE46+AD46+AC46+AB46+AA46+Z46+Y46+X46+W46+V46+U46+S46+R46+Q46+P46+O46+N46+M46+L46+K46+J46+I46+H46</f>
        <v>0</v>
      </c>
      <c r="AV46" s="321">
        <f t="shared" si="1"/>
        <v>0</v>
      </c>
    </row>
    <row r="47" spans="2:48" s="323" customFormat="1" ht="12.75" customHeight="1" x14ac:dyDescent="0.15">
      <c r="B47" s="345" t="str">
        <f>+'FORMATO COSTEO C1'!C$185</f>
        <v>1.2.1.2</v>
      </c>
      <c r="C47" s="346" t="str">
        <f>+'FORMATO COSTEO C1'!B$185</f>
        <v>Categoría de gasto</v>
      </c>
      <c r="D47" s="347"/>
      <c r="E47" s="348"/>
      <c r="F47" s="349">
        <f>+'FORMATO COSTEO C1'!G185</f>
        <v>0</v>
      </c>
      <c r="G47" s="350">
        <f>+'FORMATO COSTEO C1'!X185</f>
        <v>0</v>
      </c>
      <c r="H47" s="354">
        <f>IF( $F47=0,0,((($F47/$E$45)*'CRONOGRAMA ACTIVIDADES'!F$27)*($G47/$F47)))</f>
        <v>0</v>
      </c>
      <c r="I47" s="349">
        <f>IF( $F47=0,0,((($F47/$E$45)*'CRONOGRAMA ACTIVIDADES'!G$27)*($G47/$F47)))</f>
        <v>0</v>
      </c>
      <c r="J47" s="349">
        <f>IF( $F47=0,0,((($F47/$E$45)*'CRONOGRAMA ACTIVIDADES'!H$27)*($G47/$F47)))</f>
        <v>0</v>
      </c>
      <c r="K47" s="349">
        <f>IF( $F47=0,0,((($F47/$E$45)*'CRONOGRAMA ACTIVIDADES'!I$27)*($G47/$F47)))</f>
        <v>0</v>
      </c>
      <c r="L47" s="349">
        <f>IF( $F47=0,0,((($F47/$E$45)*'CRONOGRAMA ACTIVIDADES'!J$27)*($G47/$F47)))</f>
        <v>0</v>
      </c>
      <c r="M47" s="349">
        <f>IF( $F47=0,0,((($F47/$E$45)*'CRONOGRAMA ACTIVIDADES'!K$27)*($G47/$F47)))</f>
        <v>0</v>
      </c>
      <c r="N47" s="349">
        <f>IF( $F47=0,0,((($F47/$E$45)*'CRONOGRAMA ACTIVIDADES'!L$27)*($G47/$F47)))</f>
        <v>0</v>
      </c>
      <c r="O47" s="349">
        <f>IF( $F47=0,0,((($F47/$E$45)*'CRONOGRAMA ACTIVIDADES'!M$27)*($G47/$F47)))</f>
        <v>0</v>
      </c>
      <c r="P47" s="349">
        <f>IF( $F47=0,0,((($F47/$E$45)*'CRONOGRAMA ACTIVIDADES'!N$27)*($G47/$F47)))</f>
        <v>0</v>
      </c>
      <c r="Q47" s="349">
        <f>IF( $F47=0,0,((($F47/$E$45)*'CRONOGRAMA ACTIVIDADES'!O$27)*($G47/$F47)))</f>
        <v>0</v>
      </c>
      <c r="R47" s="349">
        <f>IF( $F47=0,0,((($F47/$E$45)*'CRONOGRAMA ACTIVIDADES'!P$27)*($G47/$F47)))</f>
        <v>0</v>
      </c>
      <c r="S47" s="349">
        <f>IF( $F47=0,0,((($F47/$E$45)*'CRONOGRAMA ACTIVIDADES'!Q$27)*($G47/$F47)))</f>
        <v>0</v>
      </c>
      <c r="T47" s="352">
        <f>H47+I47+J47+K47+L47+M47+N47+O47+P47+Q47+R47+S47</f>
        <v>0</v>
      </c>
      <c r="U47" s="353">
        <f>IF( $F47=0,0,((($F47/$E$45)*'CRONOGRAMA ACTIVIDADES'!R$27)*($G47/$F47)))</f>
        <v>0</v>
      </c>
      <c r="V47" s="349">
        <f>IF( $F47=0,0,((($F47/$E$45)*'CRONOGRAMA ACTIVIDADES'!S$27)*($G47/$F47)))</f>
        <v>0</v>
      </c>
      <c r="W47" s="349">
        <f>IF( $F47=0,0,((($F47/$E$45)*'CRONOGRAMA ACTIVIDADES'!T$27)*($G47/$F47)))</f>
        <v>0</v>
      </c>
      <c r="X47" s="349">
        <f>IF( $F47=0,0,((($F47/$E$45)*'CRONOGRAMA ACTIVIDADES'!U$27)*($G47/$F47)))</f>
        <v>0</v>
      </c>
      <c r="Y47" s="349">
        <f>IF( $F47=0,0,((($F47/$E$45)*'CRONOGRAMA ACTIVIDADES'!V$27)*($G47/$F47)))</f>
        <v>0</v>
      </c>
      <c r="Z47" s="349">
        <f>IF( $F47=0,0,((($F47/$E$45)*'CRONOGRAMA ACTIVIDADES'!W$27)*($G47/$F47)))</f>
        <v>0</v>
      </c>
      <c r="AA47" s="349">
        <f>IF( $F47=0,0,((($F47/$E$45)*'CRONOGRAMA ACTIVIDADES'!X$27)*($G47/$F47)))</f>
        <v>0</v>
      </c>
      <c r="AB47" s="349">
        <f>IF( $F47=0,0,((($F47/$E$45)*'CRONOGRAMA ACTIVIDADES'!Y$27)*($G47/$F47)))</f>
        <v>0</v>
      </c>
      <c r="AC47" s="349">
        <f>IF( $F47=0,0,((($F47/$E$45)*'CRONOGRAMA ACTIVIDADES'!Z$27)*($G47/$F47)))</f>
        <v>0</v>
      </c>
      <c r="AD47" s="349">
        <f>IF( $F47=0,0,((($F47/$E$45)*'CRONOGRAMA ACTIVIDADES'!AA$27)*($G47/$F47)))</f>
        <v>0</v>
      </c>
      <c r="AE47" s="349">
        <f>IF( $F47=0,0,((($F47/$E$45)*'CRONOGRAMA ACTIVIDADES'!AB$27)*($G47/$F47)))</f>
        <v>0</v>
      </c>
      <c r="AF47" s="349">
        <f>IF( $F47=0,0,((($F47/$E$45)*'CRONOGRAMA ACTIVIDADES'!AC$27)*($G47/$F47)))</f>
        <v>0</v>
      </c>
      <c r="AG47" s="350">
        <f>U47+V47+W47+X47+Y47+Z47+AA47+AB47+AC47+AD47+AE47+AF47</f>
        <v>0</v>
      </c>
      <c r="AH47" s="354">
        <f>IF( $F47=0,0,((($F47/$E$45)*'CRONOGRAMA ACTIVIDADES'!AD$27)*($G47/$F47)))</f>
        <v>0</v>
      </c>
      <c r="AI47" s="349">
        <f>IF( $F47=0,0,((($F47/$E$45)*'CRONOGRAMA ACTIVIDADES'!AE$27)*($G47/$F47)))</f>
        <v>0</v>
      </c>
      <c r="AJ47" s="349">
        <f>IF( $F47=0,0,((($F47/$E$45)*'CRONOGRAMA ACTIVIDADES'!AF$27)*($G47/$F47)))</f>
        <v>0</v>
      </c>
      <c r="AK47" s="349">
        <f>IF( $F47=0,0,((($F47/$E$45)*'CRONOGRAMA ACTIVIDADES'!AG$27)*($G47/$F47)))</f>
        <v>0</v>
      </c>
      <c r="AL47" s="349">
        <f>IF( $F47=0,0,((($F47/$E$45)*'CRONOGRAMA ACTIVIDADES'!AH$27)*($G47/$F47)))</f>
        <v>0</v>
      </c>
      <c r="AM47" s="349">
        <f>IF( $F47=0,0,((($F47/$E$45)*'CRONOGRAMA ACTIVIDADES'!AI$27)*($G47/$F47)))</f>
        <v>0</v>
      </c>
      <c r="AN47" s="349">
        <f>IF( $F47=0,0,((($F47/$E$45)*'CRONOGRAMA ACTIVIDADES'!AJ$27)*($G47/$F47)))</f>
        <v>0</v>
      </c>
      <c r="AO47" s="349">
        <f>IF( $F47=0,0,((($F47/$E$45)*'CRONOGRAMA ACTIVIDADES'!AK$27)*($G47/$F47)))</f>
        <v>0</v>
      </c>
      <c r="AP47" s="349">
        <f>IF( $F47=0,0,((($F47/$E$45)*'CRONOGRAMA ACTIVIDADES'!AL$27)*($G47/$F47)))</f>
        <v>0</v>
      </c>
      <c r="AQ47" s="349">
        <f>IF( $F47=0,0,((($F47/$E$45)*'CRONOGRAMA ACTIVIDADES'!AM$27)*($G47/$F47)))</f>
        <v>0</v>
      </c>
      <c r="AR47" s="349">
        <f>IF( $F47=0,0,((($F47/$E$45)*'CRONOGRAMA ACTIVIDADES'!AN$27)*($G47/$F47)))</f>
        <v>0</v>
      </c>
      <c r="AS47" s="349">
        <f>IF( $F47=0,0,((($F47/$E$45)*'CRONOGRAMA ACTIVIDADES'!AO$27)*($G47/$F47)))</f>
        <v>0</v>
      </c>
      <c r="AT47" s="352">
        <f>AH47+AI47+AJ47+AK47+AL47+AM47+AN47+AO47+AP47+AQ47+AR47+AS47</f>
        <v>0</v>
      </c>
      <c r="AU47" s="355">
        <f>AS47+AR47+AQ47+AP47+AO47+AN47+AM47+AL47+AK47+AJ47+AI47+AH47+AF47+AE47+AD47+AC47+AB47+AA47+Z47+Y47+X47+W47+V47+U47+S47+R47+Q47+P47+O47+N47+M47+L47+K47+J47+I47+H47</f>
        <v>0</v>
      </c>
      <c r="AV47" s="321">
        <f t="shared" si="1"/>
        <v>0</v>
      </c>
    </row>
    <row r="48" spans="2:48" s="323" customFormat="1" ht="12.75" customHeight="1" x14ac:dyDescent="0.15">
      <c r="B48" s="345" t="str">
        <f>+'FORMATO COSTEO C1'!C$191</f>
        <v>1.2.1.3</v>
      </c>
      <c r="C48" s="346" t="str">
        <f>+'FORMATO COSTEO C1'!B$191</f>
        <v>Categoría de gasto</v>
      </c>
      <c r="D48" s="347"/>
      <c r="E48" s="348"/>
      <c r="F48" s="349">
        <f>+'FORMATO COSTEO C1'!G191</f>
        <v>0</v>
      </c>
      <c r="G48" s="350">
        <f>+'FORMATO COSTEO C1'!X191</f>
        <v>0</v>
      </c>
      <c r="H48" s="354">
        <f>IF( $F48=0,0,((($F48/$E$45)*'CRONOGRAMA ACTIVIDADES'!F$27)*($G48/$F48)))</f>
        <v>0</v>
      </c>
      <c r="I48" s="349">
        <f>IF( $F48=0,0,((($F48/$E$45)*'CRONOGRAMA ACTIVIDADES'!G$27)*($G48/$F48)))</f>
        <v>0</v>
      </c>
      <c r="J48" s="349">
        <f>IF( $F48=0,0,((($F48/$E$45)*'CRONOGRAMA ACTIVIDADES'!H$27)*($G48/$F48)))</f>
        <v>0</v>
      </c>
      <c r="K48" s="349">
        <f>IF( $F48=0,0,((($F48/$E$45)*'CRONOGRAMA ACTIVIDADES'!I$27)*($G48/$F48)))</f>
        <v>0</v>
      </c>
      <c r="L48" s="349">
        <f>IF( $F48=0,0,((($F48/$E$45)*'CRONOGRAMA ACTIVIDADES'!J$27)*($G48/$F48)))</f>
        <v>0</v>
      </c>
      <c r="M48" s="349">
        <f>IF( $F48=0,0,((($F48/$E$45)*'CRONOGRAMA ACTIVIDADES'!K$27)*($G48/$F48)))</f>
        <v>0</v>
      </c>
      <c r="N48" s="349">
        <f>IF( $F48=0,0,((($F48/$E$45)*'CRONOGRAMA ACTIVIDADES'!L$27)*($G48/$F48)))</f>
        <v>0</v>
      </c>
      <c r="O48" s="349">
        <f>IF( $F48=0,0,((($F48/$E$45)*'CRONOGRAMA ACTIVIDADES'!M$27)*($G48/$F48)))</f>
        <v>0</v>
      </c>
      <c r="P48" s="349">
        <f>IF( $F48=0,0,((($F48/$E$45)*'CRONOGRAMA ACTIVIDADES'!N$27)*($G48/$F48)))</f>
        <v>0</v>
      </c>
      <c r="Q48" s="349">
        <f>IF( $F48=0,0,((($F48/$E$45)*'CRONOGRAMA ACTIVIDADES'!O$27)*($G48/$F48)))</f>
        <v>0</v>
      </c>
      <c r="R48" s="349">
        <f>IF( $F48=0,0,((($F48/$E$45)*'CRONOGRAMA ACTIVIDADES'!P$27)*($G48/$F48)))</f>
        <v>0</v>
      </c>
      <c r="S48" s="349">
        <f>IF( $F48=0,0,((($F48/$E$45)*'CRONOGRAMA ACTIVIDADES'!Q$27)*($G48/$F48)))</f>
        <v>0</v>
      </c>
      <c r="T48" s="352">
        <f>H48+I48+J48+K48+L48+M48+N48+O48+P48+Q48+R48+S48</f>
        <v>0</v>
      </c>
      <c r="U48" s="353">
        <f>IF( $F48=0,0,((($F48/$E$45)*'CRONOGRAMA ACTIVIDADES'!R$27)*($G48/$F48)))</f>
        <v>0</v>
      </c>
      <c r="V48" s="349">
        <f>IF( $F48=0,0,((($F48/$E$45)*'CRONOGRAMA ACTIVIDADES'!S$27)*($G48/$F48)))</f>
        <v>0</v>
      </c>
      <c r="W48" s="349">
        <f>IF( $F48=0,0,((($F48/$E$45)*'CRONOGRAMA ACTIVIDADES'!T$27)*($G48/$F48)))</f>
        <v>0</v>
      </c>
      <c r="X48" s="349">
        <f>IF( $F48=0,0,((($F48/$E$45)*'CRONOGRAMA ACTIVIDADES'!U$27)*($G48/$F48)))</f>
        <v>0</v>
      </c>
      <c r="Y48" s="349">
        <f>IF( $F48=0,0,((($F48/$E$45)*'CRONOGRAMA ACTIVIDADES'!V$27)*($G48/$F48)))</f>
        <v>0</v>
      </c>
      <c r="Z48" s="349">
        <f>IF( $F48=0,0,((($F48/$E$45)*'CRONOGRAMA ACTIVIDADES'!W$27)*($G48/$F48)))</f>
        <v>0</v>
      </c>
      <c r="AA48" s="349">
        <f>IF( $F48=0,0,((($F48/$E$45)*'CRONOGRAMA ACTIVIDADES'!X$27)*($G48/$F48)))</f>
        <v>0</v>
      </c>
      <c r="AB48" s="349">
        <f>IF( $F48=0,0,((($F48/$E$45)*'CRONOGRAMA ACTIVIDADES'!Y$27)*($G48/$F48)))</f>
        <v>0</v>
      </c>
      <c r="AC48" s="349">
        <f>IF( $F48=0,0,((($F48/$E$45)*'CRONOGRAMA ACTIVIDADES'!Z$27)*($G48/$F48)))</f>
        <v>0</v>
      </c>
      <c r="AD48" s="349">
        <f>IF( $F48=0,0,((($F48/$E$45)*'CRONOGRAMA ACTIVIDADES'!AA$27)*($G48/$F48)))</f>
        <v>0</v>
      </c>
      <c r="AE48" s="349">
        <f>IF( $F48=0,0,((($F48/$E$45)*'CRONOGRAMA ACTIVIDADES'!AB$27)*($G48/$F48)))</f>
        <v>0</v>
      </c>
      <c r="AF48" s="349">
        <f>IF( $F48=0,0,((($F48/$E$45)*'CRONOGRAMA ACTIVIDADES'!AC$27)*($G48/$F48)))</f>
        <v>0</v>
      </c>
      <c r="AG48" s="350">
        <f>U48+V48+W48+X48+Y48+Z48+AA48+AB48+AC48+AD48+AE48+AF48</f>
        <v>0</v>
      </c>
      <c r="AH48" s="354">
        <f>IF( $F48=0,0,((($F48/$E$45)*'CRONOGRAMA ACTIVIDADES'!AD$27)*($G48/$F48)))</f>
        <v>0</v>
      </c>
      <c r="AI48" s="349">
        <f>IF( $F48=0,0,((($F48/$E$45)*'CRONOGRAMA ACTIVIDADES'!AE$27)*($G48/$F48)))</f>
        <v>0</v>
      </c>
      <c r="AJ48" s="349">
        <f>IF( $F48=0,0,((($F48/$E$45)*'CRONOGRAMA ACTIVIDADES'!AF$27)*($G48/$F48)))</f>
        <v>0</v>
      </c>
      <c r="AK48" s="349">
        <f>IF( $F48=0,0,((($F48/$E$45)*'CRONOGRAMA ACTIVIDADES'!AG$27)*($G48/$F48)))</f>
        <v>0</v>
      </c>
      <c r="AL48" s="349">
        <f>IF( $F48=0,0,((($F48/$E$45)*'CRONOGRAMA ACTIVIDADES'!AH$27)*($G48/$F48)))</f>
        <v>0</v>
      </c>
      <c r="AM48" s="349">
        <f>IF( $F48=0,0,((($F48/$E$45)*'CRONOGRAMA ACTIVIDADES'!AI$27)*($G48/$F48)))</f>
        <v>0</v>
      </c>
      <c r="AN48" s="349">
        <f>IF( $F48=0,0,((($F48/$E$45)*'CRONOGRAMA ACTIVIDADES'!AJ$27)*($G48/$F48)))</f>
        <v>0</v>
      </c>
      <c r="AO48" s="349">
        <f>IF( $F48=0,0,((($F48/$E$45)*'CRONOGRAMA ACTIVIDADES'!AK$27)*($G48/$F48)))</f>
        <v>0</v>
      </c>
      <c r="AP48" s="349">
        <f>IF( $F48=0,0,((($F48/$E$45)*'CRONOGRAMA ACTIVIDADES'!AL$27)*($G48/$F48)))</f>
        <v>0</v>
      </c>
      <c r="AQ48" s="349">
        <f>IF( $F48=0,0,((($F48/$E$45)*'CRONOGRAMA ACTIVIDADES'!AM$27)*($G48/$F48)))</f>
        <v>0</v>
      </c>
      <c r="AR48" s="349">
        <f>IF( $F48=0,0,((($F48/$E$45)*'CRONOGRAMA ACTIVIDADES'!AN$27)*($G48/$F48)))</f>
        <v>0</v>
      </c>
      <c r="AS48" s="349">
        <f>IF( $F48=0,0,((($F48/$E$45)*'CRONOGRAMA ACTIVIDADES'!AO$27)*($G48/$F48)))</f>
        <v>0</v>
      </c>
      <c r="AT48" s="352">
        <f>AH48+AI48+AJ48+AK48+AL48+AM48+AN48+AO48+AP48+AQ48+AR48+AS48</f>
        <v>0</v>
      </c>
      <c r="AU48" s="355">
        <f>AS48+AR48+AQ48+AP48+AO48+AN48+AM48+AL48+AK48+AJ48+AI48+AH48+AF48+AE48+AD48+AC48+AB48+AA48+Z48+Y48+X48+W48+V48+U48+S48+R48+Q48+P48+O48+N48+M48+L48+K48+J48+I48+H48</f>
        <v>0</v>
      </c>
      <c r="AV48" s="321">
        <f t="shared" si="1"/>
        <v>0</v>
      </c>
    </row>
    <row r="49" spans="2:48" s="323" customFormat="1" ht="12.75" customHeight="1" x14ac:dyDescent="0.15">
      <c r="B49" s="345" t="str">
        <f>+'FORMATO COSTEO C1'!C$197</f>
        <v>1.2.1.4</v>
      </c>
      <c r="C49" s="346" t="str">
        <f>+'FORMATO COSTEO C1'!B$197</f>
        <v>Categoría de gasto</v>
      </c>
      <c r="D49" s="347"/>
      <c r="E49" s="348"/>
      <c r="F49" s="349">
        <f>+'FORMATO COSTEO C1'!G197</f>
        <v>0</v>
      </c>
      <c r="G49" s="350">
        <f>+'FORMATO COSTEO C1'!X197</f>
        <v>0</v>
      </c>
      <c r="H49" s="354">
        <f>IF( $F49=0,0,((($F49/$E$45)*'CRONOGRAMA ACTIVIDADES'!F$27)*($G49/$F49)))</f>
        <v>0</v>
      </c>
      <c r="I49" s="349">
        <f>IF( $F49=0,0,((($F49/$E$45)*'CRONOGRAMA ACTIVIDADES'!G$27)*($G49/$F49)))</f>
        <v>0</v>
      </c>
      <c r="J49" s="349">
        <f>IF( $F49=0,0,((($F49/$E$45)*'CRONOGRAMA ACTIVIDADES'!H$27)*($G49/$F49)))</f>
        <v>0</v>
      </c>
      <c r="K49" s="349">
        <f>IF( $F49=0,0,((($F49/$E$45)*'CRONOGRAMA ACTIVIDADES'!I$27)*($G49/$F49)))</f>
        <v>0</v>
      </c>
      <c r="L49" s="349">
        <f>IF( $F49=0,0,((($F49/$E$45)*'CRONOGRAMA ACTIVIDADES'!J$27)*($G49/$F49)))</f>
        <v>0</v>
      </c>
      <c r="M49" s="349">
        <f>IF( $F49=0,0,((($F49/$E$45)*'CRONOGRAMA ACTIVIDADES'!K$27)*($G49/$F49)))</f>
        <v>0</v>
      </c>
      <c r="N49" s="349">
        <f>IF( $F49=0,0,((($F49/$E$45)*'CRONOGRAMA ACTIVIDADES'!L$27)*($G49/$F49)))</f>
        <v>0</v>
      </c>
      <c r="O49" s="349">
        <f>IF( $F49=0,0,((($F49/$E$45)*'CRONOGRAMA ACTIVIDADES'!M$27)*($G49/$F49)))</f>
        <v>0</v>
      </c>
      <c r="P49" s="349">
        <f>IF( $F49=0,0,((($F49/$E$45)*'CRONOGRAMA ACTIVIDADES'!N$27)*($G49/$F49)))</f>
        <v>0</v>
      </c>
      <c r="Q49" s="349">
        <f>IF( $F49=0,0,((($F49/$E$45)*'CRONOGRAMA ACTIVIDADES'!O$27)*($G49/$F49)))</f>
        <v>0</v>
      </c>
      <c r="R49" s="349">
        <f>IF( $F49=0,0,((($F49/$E$45)*'CRONOGRAMA ACTIVIDADES'!P$27)*($G49/$F49)))</f>
        <v>0</v>
      </c>
      <c r="S49" s="349">
        <f>IF( $F49=0,0,((($F49/$E$45)*'CRONOGRAMA ACTIVIDADES'!Q$27)*($G49/$F49)))</f>
        <v>0</v>
      </c>
      <c r="T49" s="352">
        <f>H49+I49+J49+K49+L49+M49+N49+O49+P49+Q49+R49+S49</f>
        <v>0</v>
      </c>
      <c r="U49" s="353">
        <f>IF( $F49=0,0,((($F49/$E$45)*'CRONOGRAMA ACTIVIDADES'!R$27)*($G49/$F49)))</f>
        <v>0</v>
      </c>
      <c r="V49" s="349">
        <f>IF( $F49=0,0,((($F49/$E$45)*'CRONOGRAMA ACTIVIDADES'!S$27)*($G49/$F49)))</f>
        <v>0</v>
      </c>
      <c r="W49" s="349">
        <f>IF( $F49=0,0,((($F49/$E$45)*'CRONOGRAMA ACTIVIDADES'!T$27)*($G49/$F49)))</f>
        <v>0</v>
      </c>
      <c r="X49" s="349">
        <f>IF( $F49=0,0,((($F49/$E$45)*'CRONOGRAMA ACTIVIDADES'!U$27)*($G49/$F49)))</f>
        <v>0</v>
      </c>
      <c r="Y49" s="349">
        <f>IF( $F49=0,0,((($F49/$E$45)*'CRONOGRAMA ACTIVIDADES'!V$27)*($G49/$F49)))</f>
        <v>0</v>
      </c>
      <c r="Z49" s="349">
        <f>IF( $F49=0,0,((($F49/$E$45)*'CRONOGRAMA ACTIVIDADES'!W$27)*($G49/$F49)))</f>
        <v>0</v>
      </c>
      <c r="AA49" s="349">
        <f>IF( $F49=0,0,((($F49/$E$45)*'CRONOGRAMA ACTIVIDADES'!X$27)*($G49/$F49)))</f>
        <v>0</v>
      </c>
      <c r="AB49" s="349">
        <f>IF( $F49=0,0,((($F49/$E$45)*'CRONOGRAMA ACTIVIDADES'!Y$27)*($G49/$F49)))</f>
        <v>0</v>
      </c>
      <c r="AC49" s="349">
        <f>IF( $F49=0,0,((($F49/$E$45)*'CRONOGRAMA ACTIVIDADES'!Z$27)*($G49/$F49)))</f>
        <v>0</v>
      </c>
      <c r="AD49" s="349">
        <f>IF( $F49=0,0,((($F49/$E$45)*'CRONOGRAMA ACTIVIDADES'!AA$27)*($G49/$F49)))</f>
        <v>0</v>
      </c>
      <c r="AE49" s="349">
        <f>IF( $F49=0,0,((($F49/$E$45)*'CRONOGRAMA ACTIVIDADES'!AB$27)*($G49/$F49)))</f>
        <v>0</v>
      </c>
      <c r="AF49" s="349">
        <f>IF( $F49=0,0,((($F49/$E$45)*'CRONOGRAMA ACTIVIDADES'!AC$27)*($G49/$F49)))</f>
        <v>0</v>
      </c>
      <c r="AG49" s="350">
        <f>U49+V49+W49+X49+Y49+Z49+AA49+AB49+AC49+AD49+AE49+AF49</f>
        <v>0</v>
      </c>
      <c r="AH49" s="354">
        <f>IF( $F49=0,0,((($F49/$E$45)*'CRONOGRAMA ACTIVIDADES'!AD$27)*($G49/$F49)))</f>
        <v>0</v>
      </c>
      <c r="AI49" s="349">
        <f>IF( $F49=0,0,((($F49/$E$45)*'CRONOGRAMA ACTIVIDADES'!AE$27)*($G49/$F49)))</f>
        <v>0</v>
      </c>
      <c r="AJ49" s="349">
        <f>IF( $F49=0,0,((($F49/$E$45)*'CRONOGRAMA ACTIVIDADES'!AF$27)*($G49/$F49)))</f>
        <v>0</v>
      </c>
      <c r="AK49" s="349">
        <f>IF( $F49=0,0,((($F49/$E$45)*'CRONOGRAMA ACTIVIDADES'!AG$27)*($G49/$F49)))</f>
        <v>0</v>
      </c>
      <c r="AL49" s="349">
        <f>IF( $F49=0,0,((($F49/$E$45)*'CRONOGRAMA ACTIVIDADES'!AH$27)*($G49/$F49)))</f>
        <v>0</v>
      </c>
      <c r="AM49" s="349">
        <f>IF( $F49=0,0,((($F49/$E$45)*'CRONOGRAMA ACTIVIDADES'!AI$27)*($G49/$F49)))</f>
        <v>0</v>
      </c>
      <c r="AN49" s="349">
        <f>IF( $F49=0,0,((($F49/$E$45)*'CRONOGRAMA ACTIVIDADES'!AJ$27)*($G49/$F49)))</f>
        <v>0</v>
      </c>
      <c r="AO49" s="349">
        <f>IF( $F49=0,0,((($F49/$E$45)*'CRONOGRAMA ACTIVIDADES'!AK$27)*($G49/$F49)))</f>
        <v>0</v>
      </c>
      <c r="AP49" s="349">
        <f>IF( $F49=0,0,((($F49/$E$45)*'CRONOGRAMA ACTIVIDADES'!AL$27)*($G49/$F49)))</f>
        <v>0</v>
      </c>
      <c r="AQ49" s="349">
        <f>IF( $F49=0,0,((($F49/$E$45)*'CRONOGRAMA ACTIVIDADES'!AM$27)*($G49/$F49)))</f>
        <v>0</v>
      </c>
      <c r="AR49" s="349">
        <f>IF( $F49=0,0,((($F49/$E$45)*'CRONOGRAMA ACTIVIDADES'!AN$27)*($G49/$F49)))</f>
        <v>0</v>
      </c>
      <c r="AS49" s="349">
        <f>IF( $F49=0,0,((($F49/$E$45)*'CRONOGRAMA ACTIVIDADES'!AO$27)*($G49/$F49)))</f>
        <v>0</v>
      </c>
      <c r="AT49" s="352">
        <f>AH49+AI49+AJ49+AK49+AL49+AM49+AN49+AO49+AP49+AQ49+AR49+AS49</f>
        <v>0</v>
      </c>
      <c r="AU49" s="355">
        <f>AS49+AR49+AQ49+AP49+AO49+AN49+AM49+AL49+AK49+AJ49+AI49+AH49+AF49+AE49+AD49+AC49+AB49+AA49+Z49+Y49+X49+W49+V49+U49+S49+R49+Q49+P49+O49+N49+M49+L49+K49+J49+I49+H49</f>
        <v>0</v>
      </c>
      <c r="AV49" s="321">
        <f t="shared" si="1"/>
        <v>0</v>
      </c>
    </row>
    <row r="50" spans="2:48" s="323" customFormat="1" ht="12.75" customHeight="1" x14ac:dyDescent="0.15">
      <c r="B50" s="345" t="str">
        <f>+'FORMATO COSTEO C1'!C$203</f>
        <v>1.2.1.5</v>
      </c>
      <c r="C50" s="346" t="str">
        <f>+'FORMATO COSTEO C1'!B$203</f>
        <v>Categoría de gasto</v>
      </c>
      <c r="D50" s="347"/>
      <c r="E50" s="348"/>
      <c r="F50" s="349">
        <f>+'FORMATO COSTEO C1'!G203</f>
        <v>0</v>
      </c>
      <c r="G50" s="350">
        <f>+'FORMATO COSTEO C1'!X203</f>
        <v>0</v>
      </c>
      <c r="H50" s="354">
        <f>IF( $F50=0,0,((($F50/$E$45)*'CRONOGRAMA ACTIVIDADES'!F$27)*($G50/$F50)))</f>
        <v>0</v>
      </c>
      <c r="I50" s="349">
        <f>IF( $F50=0,0,((($F50/$E$45)*'CRONOGRAMA ACTIVIDADES'!G$27)*($G50/$F50)))</f>
        <v>0</v>
      </c>
      <c r="J50" s="349">
        <f>IF( $F50=0,0,((($F50/$E$45)*'CRONOGRAMA ACTIVIDADES'!H$27)*($G50/$F50)))</f>
        <v>0</v>
      </c>
      <c r="K50" s="349">
        <f>IF( $F50=0,0,((($F50/$E$45)*'CRONOGRAMA ACTIVIDADES'!I$27)*($G50/$F50)))</f>
        <v>0</v>
      </c>
      <c r="L50" s="349">
        <f>IF( $F50=0,0,((($F50/$E$45)*'CRONOGRAMA ACTIVIDADES'!J$27)*($G50/$F50)))</f>
        <v>0</v>
      </c>
      <c r="M50" s="349">
        <f>IF( $F50=0,0,((($F50/$E$45)*'CRONOGRAMA ACTIVIDADES'!K$27)*($G50/$F50)))</f>
        <v>0</v>
      </c>
      <c r="N50" s="349">
        <f>IF( $F50=0,0,((($F50/$E$45)*'CRONOGRAMA ACTIVIDADES'!L$27)*($G50/$F50)))</f>
        <v>0</v>
      </c>
      <c r="O50" s="349">
        <f>IF( $F50=0,0,((($F50/$E$45)*'CRONOGRAMA ACTIVIDADES'!M$27)*($G50/$F50)))</f>
        <v>0</v>
      </c>
      <c r="P50" s="349">
        <f>IF( $F50=0,0,((($F50/$E$45)*'CRONOGRAMA ACTIVIDADES'!N$27)*($G50/$F50)))</f>
        <v>0</v>
      </c>
      <c r="Q50" s="349">
        <f>IF( $F50=0,0,((($F50/$E$45)*'CRONOGRAMA ACTIVIDADES'!O$27)*($G50/$F50)))</f>
        <v>0</v>
      </c>
      <c r="R50" s="349">
        <f>IF( $F50=0,0,((($F50/$E$45)*'CRONOGRAMA ACTIVIDADES'!P$27)*($G50/$F50)))</f>
        <v>0</v>
      </c>
      <c r="S50" s="349">
        <f>IF( $F50=0,0,((($F50/$E$45)*'CRONOGRAMA ACTIVIDADES'!Q$27)*($G50/$F50)))</f>
        <v>0</v>
      </c>
      <c r="T50" s="352">
        <f>H50+I50+J50+K50+L50+M50+N50+O50+P50+Q50+R50+S50</f>
        <v>0</v>
      </c>
      <c r="U50" s="353">
        <f>IF( $F50=0,0,((($F50/$E$45)*'CRONOGRAMA ACTIVIDADES'!R$27)*($G50/$F50)))</f>
        <v>0</v>
      </c>
      <c r="V50" s="349">
        <f>IF( $F50=0,0,((($F50/$E$45)*'CRONOGRAMA ACTIVIDADES'!S$27)*($G50/$F50)))</f>
        <v>0</v>
      </c>
      <c r="W50" s="349">
        <f>IF( $F50=0,0,((($F50/$E$45)*'CRONOGRAMA ACTIVIDADES'!T$27)*($G50/$F50)))</f>
        <v>0</v>
      </c>
      <c r="X50" s="349">
        <f>IF( $F50=0,0,((($F50/$E$45)*'CRONOGRAMA ACTIVIDADES'!U$27)*($G50/$F50)))</f>
        <v>0</v>
      </c>
      <c r="Y50" s="349">
        <f>IF( $F50=0,0,((($F50/$E$45)*'CRONOGRAMA ACTIVIDADES'!V$27)*($G50/$F50)))</f>
        <v>0</v>
      </c>
      <c r="Z50" s="349">
        <f>IF( $F50=0,0,((($F50/$E$45)*'CRONOGRAMA ACTIVIDADES'!W$27)*($G50/$F50)))</f>
        <v>0</v>
      </c>
      <c r="AA50" s="349">
        <f>IF( $F50=0,0,((($F50/$E$45)*'CRONOGRAMA ACTIVIDADES'!X$27)*($G50/$F50)))</f>
        <v>0</v>
      </c>
      <c r="AB50" s="349">
        <f>IF( $F50=0,0,((($F50/$E$45)*'CRONOGRAMA ACTIVIDADES'!Y$27)*($G50/$F50)))</f>
        <v>0</v>
      </c>
      <c r="AC50" s="349">
        <f>IF( $F50=0,0,((($F50/$E$45)*'CRONOGRAMA ACTIVIDADES'!Z$27)*($G50/$F50)))</f>
        <v>0</v>
      </c>
      <c r="AD50" s="349">
        <f>IF( $F50=0,0,((($F50/$E$45)*'CRONOGRAMA ACTIVIDADES'!AA$27)*($G50/$F50)))</f>
        <v>0</v>
      </c>
      <c r="AE50" s="349">
        <f>IF( $F50=0,0,((($F50/$E$45)*'CRONOGRAMA ACTIVIDADES'!AB$27)*($G50/$F50)))</f>
        <v>0</v>
      </c>
      <c r="AF50" s="349">
        <f>IF( $F50=0,0,((($F50/$E$45)*'CRONOGRAMA ACTIVIDADES'!AC$27)*($G50/$F50)))</f>
        <v>0</v>
      </c>
      <c r="AG50" s="350">
        <f>U50+V50+W50+X50+Y50+Z50+AA50+AB50+AC50+AD50+AE50+AF50</f>
        <v>0</v>
      </c>
      <c r="AH50" s="354">
        <f>IF( $F50=0,0,((($F50/$E$45)*'CRONOGRAMA ACTIVIDADES'!AD$27)*($G50/$F50)))</f>
        <v>0</v>
      </c>
      <c r="AI50" s="349">
        <f>IF( $F50=0,0,((($F50/$E$45)*'CRONOGRAMA ACTIVIDADES'!AE$27)*($G50/$F50)))</f>
        <v>0</v>
      </c>
      <c r="AJ50" s="349">
        <f>IF( $F50=0,0,((($F50/$E$45)*'CRONOGRAMA ACTIVIDADES'!AF$27)*($G50/$F50)))</f>
        <v>0</v>
      </c>
      <c r="AK50" s="349">
        <f>IF( $F50=0,0,((($F50/$E$45)*'CRONOGRAMA ACTIVIDADES'!AG$27)*($G50/$F50)))</f>
        <v>0</v>
      </c>
      <c r="AL50" s="349">
        <f>IF( $F50=0,0,((($F50/$E$45)*'CRONOGRAMA ACTIVIDADES'!AH$27)*($G50/$F50)))</f>
        <v>0</v>
      </c>
      <c r="AM50" s="349">
        <f>IF( $F50=0,0,((($F50/$E$45)*'CRONOGRAMA ACTIVIDADES'!AI$27)*($G50/$F50)))</f>
        <v>0</v>
      </c>
      <c r="AN50" s="349">
        <f>IF( $F50=0,0,((($F50/$E$45)*'CRONOGRAMA ACTIVIDADES'!AJ$27)*($G50/$F50)))</f>
        <v>0</v>
      </c>
      <c r="AO50" s="349">
        <f>IF( $F50=0,0,((($F50/$E$45)*'CRONOGRAMA ACTIVIDADES'!AK$27)*($G50/$F50)))</f>
        <v>0</v>
      </c>
      <c r="AP50" s="349">
        <f>IF( $F50=0,0,((($F50/$E$45)*'CRONOGRAMA ACTIVIDADES'!AL$27)*($G50/$F50)))</f>
        <v>0</v>
      </c>
      <c r="AQ50" s="349">
        <f>IF( $F50=0,0,((($F50/$E$45)*'CRONOGRAMA ACTIVIDADES'!AM$27)*($G50/$F50)))</f>
        <v>0</v>
      </c>
      <c r="AR50" s="349">
        <f>IF( $F50=0,0,((($F50/$E$45)*'CRONOGRAMA ACTIVIDADES'!AN$27)*($G50/$F50)))</f>
        <v>0</v>
      </c>
      <c r="AS50" s="349">
        <f>IF( $F50=0,0,((($F50/$E$45)*'CRONOGRAMA ACTIVIDADES'!AO$27)*($G50/$F50)))</f>
        <v>0</v>
      </c>
      <c r="AT50" s="352">
        <f>AH50+AI50+AJ50+AK50+AL50+AM50+AN50+AO50+AP50+AQ50+AR50+AS50</f>
        <v>0</v>
      </c>
      <c r="AU50" s="355">
        <f>AS50+AR50+AQ50+AP50+AO50+AN50+AM50+AL50+AK50+AJ50+AI50+AH50+AF50+AE50+AD50+AC50+AB50+AA50+Z50+Y50+X50+W50+V50+U50+S50+R50+Q50+P50+O50+N50+M50+L50+K50+J50+I50+H50</f>
        <v>0</v>
      </c>
      <c r="AV50" s="321">
        <f t="shared" si="1"/>
        <v>0</v>
      </c>
    </row>
    <row r="51" spans="2:48" s="323" customFormat="1" ht="12.75" customHeight="1" x14ac:dyDescent="0.15">
      <c r="B51" s="335" t="str">
        <f>+'FORMATO COSTEO C1'!C$209</f>
        <v>1.2.2</v>
      </c>
      <c r="C51" s="359">
        <f>+'FORMATO COSTEO C1'!B$209</f>
        <v>0</v>
      </c>
      <c r="D51" s="337" t="str">
        <f>+'FORMATO COSTEO C1'!D$209</f>
        <v>Unidad medida</v>
      </c>
      <c r="E51" s="338">
        <f>+'FORMATO COSTEO C1'!E$209</f>
        <v>0</v>
      </c>
      <c r="F51" s="339">
        <f>SUM(F52:F56)</f>
        <v>0</v>
      </c>
      <c r="G51" s="340">
        <f t="shared" ref="G51:AS51" si="17">SUM(G52:G56)</f>
        <v>0</v>
      </c>
      <c r="H51" s="341">
        <f t="shared" si="17"/>
        <v>0</v>
      </c>
      <c r="I51" s="339">
        <f>SUM(I52:I56)</f>
        <v>0</v>
      </c>
      <c r="J51" s="339">
        <f>SUM(J52:J56)</f>
        <v>0</v>
      </c>
      <c r="K51" s="339">
        <f>SUM(K52:K56)</f>
        <v>0</v>
      </c>
      <c r="L51" s="339">
        <f>SUM(L52:L56)</f>
        <v>0</v>
      </c>
      <c r="M51" s="339">
        <f>SUM(M52:M56)</f>
        <v>0</v>
      </c>
      <c r="N51" s="339">
        <f t="shared" si="17"/>
        <v>0</v>
      </c>
      <c r="O51" s="339">
        <f t="shared" si="17"/>
        <v>0</v>
      </c>
      <c r="P51" s="339">
        <f t="shared" si="17"/>
        <v>0</v>
      </c>
      <c r="Q51" s="339">
        <f t="shared" si="17"/>
        <v>0</v>
      </c>
      <c r="R51" s="339">
        <f t="shared" si="17"/>
        <v>0</v>
      </c>
      <c r="S51" s="339">
        <f t="shared" si="17"/>
        <v>0</v>
      </c>
      <c r="T51" s="342">
        <f t="shared" si="17"/>
        <v>0</v>
      </c>
      <c r="U51" s="343">
        <f t="shared" si="17"/>
        <v>0</v>
      </c>
      <c r="V51" s="339">
        <f t="shared" si="17"/>
        <v>0</v>
      </c>
      <c r="W51" s="339">
        <f t="shared" si="17"/>
        <v>0</v>
      </c>
      <c r="X51" s="339">
        <f t="shared" si="17"/>
        <v>0</v>
      </c>
      <c r="Y51" s="339">
        <f t="shared" si="17"/>
        <v>0</v>
      </c>
      <c r="Z51" s="339">
        <f t="shared" si="17"/>
        <v>0</v>
      </c>
      <c r="AA51" s="339">
        <f t="shared" si="17"/>
        <v>0</v>
      </c>
      <c r="AB51" s="339">
        <f t="shared" si="17"/>
        <v>0</v>
      </c>
      <c r="AC51" s="339">
        <f t="shared" si="17"/>
        <v>0</v>
      </c>
      <c r="AD51" s="339">
        <f t="shared" si="17"/>
        <v>0</v>
      </c>
      <c r="AE51" s="339">
        <f t="shared" si="17"/>
        <v>0</v>
      </c>
      <c r="AF51" s="339">
        <f t="shared" si="17"/>
        <v>0</v>
      </c>
      <c r="AG51" s="340">
        <f t="shared" si="17"/>
        <v>0</v>
      </c>
      <c r="AH51" s="341">
        <f t="shared" si="17"/>
        <v>0</v>
      </c>
      <c r="AI51" s="339">
        <f t="shared" si="17"/>
        <v>0</v>
      </c>
      <c r="AJ51" s="339">
        <f t="shared" si="17"/>
        <v>0</v>
      </c>
      <c r="AK51" s="339">
        <f t="shared" si="17"/>
        <v>0</v>
      </c>
      <c r="AL51" s="339">
        <f t="shared" si="17"/>
        <v>0</v>
      </c>
      <c r="AM51" s="339">
        <f t="shared" si="17"/>
        <v>0</v>
      </c>
      <c r="AN51" s="339">
        <f t="shared" si="17"/>
        <v>0</v>
      </c>
      <c r="AO51" s="339">
        <f t="shared" si="17"/>
        <v>0</v>
      </c>
      <c r="AP51" s="339">
        <f t="shared" si="17"/>
        <v>0</v>
      </c>
      <c r="AQ51" s="339">
        <f t="shared" si="17"/>
        <v>0</v>
      </c>
      <c r="AR51" s="339">
        <f t="shared" si="17"/>
        <v>0</v>
      </c>
      <c r="AS51" s="339">
        <f t="shared" si="17"/>
        <v>0</v>
      </c>
      <c r="AT51" s="342">
        <f>SUM(AT52:AT56)</f>
        <v>0</v>
      </c>
      <c r="AU51" s="344">
        <f>SUM(AU52:AU56)</f>
        <v>0</v>
      </c>
      <c r="AV51" s="321">
        <f t="shared" si="1"/>
        <v>0</v>
      </c>
    </row>
    <row r="52" spans="2:48" s="323" customFormat="1" ht="12.75" customHeight="1" x14ac:dyDescent="0.15">
      <c r="B52" s="345" t="str">
        <f>+'FORMATO COSTEO C1'!C$211</f>
        <v>1.2.2.1</v>
      </c>
      <c r="C52" s="346" t="str">
        <f>+'FORMATO COSTEO C1'!B$211</f>
        <v>Categoría de gasto</v>
      </c>
      <c r="D52" s="357"/>
      <c r="E52" s="358"/>
      <c r="F52" s="349">
        <f>+'FORMATO COSTEO C1'!G211</f>
        <v>0</v>
      </c>
      <c r="G52" s="350">
        <f>+'FORMATO COSTEO C1'!X211</f>
        <v>0</v>
      </c>
      <c r="H52" s="351">
        <f>IF( $F52=0,0,((($F52/$E$51)*'CRONOGRAMA ACTIVIDADES'!F$28)*($G52/$F52)))</f>
        <v>0</v>
      </c>
      <c r="I52" s="349">
        <f>IF( $F52=0,0,((($F52/$E$51)*'CRONOGRAMA ACTIVIDADES'!G$28)*($G52/$F52)))</f>
        <v>0</v>
      </c>
      <c r="J52" s="349">
        <f>IF( $F52=0,0,((($F52/$E$51)*'CRONOGRAMA ACTIVIDADES'!H$28)*($G52/$F52)))</f>
        <v>0</v>
      </c>
      <c r="K52" s="349">
        <f>IF( $F52=0,0,((($F52/$E$51)*'CRONOGRAMA ACTIVIDADES'!I$28)*($G52/$F52)))</f>
        <v>0</v>
      </c>
      <c r="L52" s="349">
        <f>IF( $F52=0,0,((($F52/$E$51)*'CRONOGRAMA ACTIVIDADES'!J$28)*($G52/$F52)))</f>
        <v>0</v>
      </c>
      <c r="M52" s="349">
        <f>IF( $F52=0,0,((($F52/$E$51)*'CRONOGRAMA ACTIVIDADES'!K$28)*($G52/$F52)))</f>
        <v>0</v>
      </c>
      <c r="N52" s="349">
        <f>IF( $F52=0,0,((($F52/$E$51)*'CRONOGRAMA ACTIVIDADES'!L$28)*($G52/$F52)))</f>
        <v>0</v>
      </c>
      <c r="O52" s="349">
        <f>IF( $F52=0,0,((($F52/$E$51)*'CRONOGRAMA ACTIVIDADES'!M$28)*($G52/$F52)))</f>
        <v>0</v>
      </c>
      <c r="P52" s="349">
        <f>IF( $F52=0,0,((($F52/$E$51)*'CRONOGRAMA ACTIVIDADES'!N$28)*($G52/$F52)))</f>
        <v>0</v>
      </c>
      <c r="Q52" s="349">
        <f>IF( $F52=0,0,((($F52/$E$51)*'CRONOGRAMA ACTIVIDADES'!O$28)*($G52/$F52)))</f>
        <v>0</v>
      </c>
      <c r="R52" s="349">
        <f>IF( $F52=0,0,((($F52/$E$51)*'CRONOGRAMA ACTIVIDADES'!P$28)*($G52/$F52)))</f>
        <v>0</v>
      </c>
      <c r="S52" s="349">
        <f>IF( $F52=0,0,((($F52/$E$51)*'CRONOGRAMA ACTIVIDADES'!Q$28)*($G52/$F52)))</f>
        <v>0</v>
      </c>
      <c r="T52" s="352">
        <f>H52+I52+J52+K52+L52+M52+N52+O52+P52+Q52+R52+S52</f>
        <v>0</v>
      </c>
      <c r="U52" s="353">
        <f>IF( $F52=0,0,((($F52/$E$51)*'CRONOGRAMA ACTIVIDADES'!R$28)*($G52/$F52)))</f>
        <v>0</v>
      </c>
      <c r="V52" s="349">
        <f>IF( $F52=0,0,((($F52/$E$51)*'CRONOGRAMA ACTIVIDADES'!S$28)*($G52/$F52)))</f>
        <v>0</v>
      </c>
      <c r="W52" s="349">
        <f>IF( $F52=0,0,((($F52/$E$51)*'CRONOGRAMA ACTIVIDADES'!T$28)*($G52/$F52)))</f>
        <v>0</v>
      </c>
      <c r="X52" s="349">
        <f>IF( $F52=0,0,((($F52/$E$51)*'CRONOGRAMA ACTIVIDADES'!U$28)*($G52/$F52)))</f>
        <v>0</v>
      </c>
      <c r="Y52" s="349">
        <f>IF( $F52=0,0,((($F52/$E$51)*'CRONOGRAMA ACTIVIDADES'!V$28)*($G52/$F52)))</f>
        <v>0</v>
      </c>
      <c r="Z52" s="349">
        <f>IF( $F52=0,0,((($F52/$E$51)*'CRONOGRAMA ACTIVIDADES'!W$28)*($G52/$F52)))</f>
        <v>0</v>
      </c>
      <c r="AA52" s="349">
        <f>IF( $F52=0,0,((($F52/$E$51)*'CRONOGRAMA ACTIVIDADES'!X$28)*($G52/$F52)))</f>
        <v>0</v>
      </c>
      <c r="AB52" s="349">
        <f>IF( $F52=0,0,((($F52/$E$51)*'CRONOGRAMA ACTIVIDADES'!Y$28)*($G52/$F52)))</f>
        <v>0</v>
      </c>
      <c r="AC52" s="349">
        <f>IF( $F52=0,0,((($F52/$E$51)*'CRONOGRAMA ACTIVIDADES'!Z$28)*($G52/$F52)))</f>
        <v>0</v>
      </c>
      <c r="AD52" s="349">
        <f>IF( $F52=0,0,((($F52/$E$51)*'CRONOGRAMA ACTIVIDADES'!AA$28)*($G52/$F52)))</f>
        <v>0</v>
      </c>
      <c r="AE52" s="349">
        <f>IF( $F52=0,0,((($F52/$E$51)*'CRONOGRAMA ACTIVIDADES'!AB$28)*($G52/$F52)))</f>
        <v>0</v>
      </c>
      <c r="AF52" s="349">
        <f>IF( $F52=0,0,((($F52/$E$51)*'CRONOGRAMA ACTIVIDADES'!AC$28)*($G52/$F52)))</f>
        <v>0</v>
      </c>
      <c r="AG52" s="350">
        <f>U52+V52+W52+X52+Y52+Z52+AA52+AB52+AC52+AD52+AE52+AF52</f>
        <v>0</v>
      </c>
      <c r="AH52" s="354">
        <f>IF( $F52=0,0,((($F52/$E$51)*'CRONOGRAMA ACTIVIDADES'!AD$28)*($G52/$F52)))</f>
        <v>0</v>
      </c>
      <c r="AI52" s="349">
        <f>IF( $F52=0,0,((($F52/$E$51)*'CRONOGRAMA ACTIVIDADES'!AE$28)*($G52/$F52)))</f>
        <v>0</v>
      </c>
      <c r="AJ52" s="349">
        <f>IF( $F52=0,0,((($F52/$E$51)*'CRONOGRAMA ACTIVIDADES'!AF$28)*($G52/$F52)))</f>
        <v>0</v>
      </c>
      <c r="AK52" s="349">
        <f>IF( $F52=0,0,((($F52/$E$51)*'CRONOGRAMA ACTIVIDADES'!AG$28)*($G52/$F52)))</f>
        <v>0</v>
      </c>
      <c r="AL52" s="349">
        <f>IF( $F52=0,0,((($F52/$E$51)*'CRONOGRAMA ACTIVIDADES'!AH$28)*($G52/$F52)))</f>
        <v>0</v>
      </c>
      <c r="AM52" s="349">
        <f>IF( $F52=0,0,((($F52/$E$51)*'CRONOGRAMA ACTIVIDADES'!AI$28)*($G52/$F52)))</f>
        <v>0</v>
      </c>
      <c r="AN52" s="349">
        <f>IF( $F52=0,0,((($F52/$E$51)*'CRONOGRAMA ACTIVIDADES'!AJ$28)*($G52/$F52)))</f>
        <v>0</v>
      </c>
      <c r="AO52" s="349">
        <f>IF( $F52=0,0,((($F52/$E$51)*'CRONOGRAMA ACTIVIDADES'!AK$28)*($G52/$F52)))</f>
        <v>0</v>
      </c>
      <c r="AP52" s="349">
        <f>IF( $F52=0,0,((($F52/$E$51)*'CRONOGRAMA ACTIVIDADES'!AL$28)*($G52/$F52)))</f>
        <v>0</v>
      </c>
      <c r="AQ52" s="349">
        <f>IF( $F52=0,0,((($F52/$E$51)*'CRONOGRAMA ACTIVIDADES'!AM$28)*($G52/$F52)))</f>
        <v>0</v>
      </c>
      <c r="AR52" s="349">
        <f>IF( $F52=0,0,((($F52/$E$51)*'CRONOGRAMA ACTIVIDADES'!AN$28)*($G52/$F52)))</f>
        <v>0</v>
      </c>
      <c r="AS52" s="349">
        <f>IF( $F52=0,0,((($F52/$E$51)*'CRONOGRAMA ACTIVIDADES'!AO$28)*($G52/$F52)))</f>
        <v>0</v>
      </c>
      <c r="AT52" s="352">
        <f>AH52+AI52+AJ52+AK52+AL52+AM52+AN52+AO52+AP52+AQ52+AR52+AS52</f>
        <v>0</v>
      </c>
      <c r="AU52" s="355">
        <f>AS52+AR52+AQ52+AP52+AO52+AN52+AM52+AL52+AK52+AJ52+AI52+AH52+AF52+AE52+AD52+AC52+AB52+AA52+Z52+Y52+X52+W52+V52+U52+S52+R52+Q52+P52+O52+N52+M52+L52+K52+J52+I52+H52</f>
        <v>0</v>
      </c>
      <c r="AV52" s="321">
        <f t="shared" si="1"/>
        <v>0</v>
      </c>
    </row>
    <row r="53" spans="2:48" s="323" customFormat="1" ht="12.75" customHeight="1" x14ac:dyDescent="0.15">
      <c r="B53" s="345" t="str">
        <f>+'FORMATO COSTEO C1'!C$217</f>
        <v>1.2.2.2</v>
      </c>
      <c r="C53" s="346" t="str">
        <f>+'FORMATO COSTEO C1'!B$217</f>
        <v>Categoría de gasto</v>
      </c>
      <c r="D53" s="357"/>
      <c r="E53" s="358"/>
      <c r="F53" s="349">
        <f>+'FORMATO COSTEO C1'!G217</f>
        <v>0</v>
      </c>
      <c r="G53" s="350">
        <f>+'FORMATO COSTEO C1'!X217</f>
        <v>0</v>
      </c>
      <c r="H53" s="354">
        <f>IF( $F53=0,0,((($F53/$E$51)*'CRONOGRAMA ACTIVIDADES'!F$28)*($G53/$F53)))</f>
        <v>0</v>
      </c>
      <c r="I53" s="349">
        <f>IF( $F53=0,0,((($F53/$E$51)*'CRONOGRAMA ACTIVIDADES'!G$28)*($G53/$F53)))</f>
        <v>0</v>
      </c>
      <c r="J53" s="349">
        <f>IF( $F53=0,0,((($F53/$E$51)*'CRONOGRAMA ACTIVIDADES'!H$28)*($G53/$F53)))</f>
        <v>0</v>
      </c>
      <c r="K53" s="349">
        <f>IF( $F53=0,0,((($F53/$E$51)*'CRONOGRAMA ACTIVIDADES'!I$28)*($G53/$F53)))</f>
        <v>0</v>
      </c>
      <c r="L53" s="349">
        <f>IF( $F53=0,0,((($F53/$E$51)*'CRONOGRAMA ACTIVIDADES'!J$28)*($G53/$F53)))</f>
        <v>0</v>
      </c>
      <c r="M53" s="349">
        <f>IF( $F53=0,0,((($F53/$E$51)*'CRONOGRAMA ACTIVIDADES'!K$28)*($G53/$F53)))</f>
        <v>0</v>
      </c>
      <c r="N53" s="349">
        <f>IF( $F53=0,0,((($F53/$E$51)*'CRONOGRAMA ACTIVIDADES'!L$28)*($G53/$F53)))</f>
        <v>0</v>
      </c>
      <c r="O53" s="349">
        <f>IF( $F53=0,0,((($F53/$E$51)*'CRONOGRAMA ACTIVIDADES'!M$28)*($G53/$F53)))</f>
        <v>0</v>
      </c>
      <c r="P53" s="349">
        <f>IF( $F53=0,0,((($F53/$E$51)*'CRONOGRAMA ACTIVIDADES'!N$28)*($G53/$F53)))</f>
        <v>0</v>
      </c>
      <c r="Q53" s="349">
        <f>IF( $F53=0,0,((($F53/$E$51)*'CRONOGRAMA ACTIVIDADES'!O$28)*($G53/$F53)))</f>
        <v>0</v>
      </c>
      <c r="R53" s="349">
        <f>IF( $F53=0,0,((($F53/$E$51)*'CRONOGRAMA ACTIVIDADES'!P$28)*($G53/$F53)))</f>
        <v>0</v>
      </c>
      <c r="S53" s="349">
        <f>IF( $F53=0,0,((($F53/$E$51)*'CRONOGRAMA ACTIVIDADES'!Q$28)*($G53/$F53)))</f>
        <v>0</v>
      </c>
      <c r="T53" s="352">
        <f>H53+I53+J53+K53+L53+M53+N53+O53+P53+Q53+R53+S53</f>
        <v>0</v>
      </c>
      <c r="U53" s="353">
        <f>IF( $F53=0,0,((($F53/$E$51)*'CRONOGRAMA ACTIVIDADES'!R$28)*($G53/$F53)))</f>
        <v>0</v>
      </c>
      <c r="V53" s="349">
        <f>IF( $F53=0,0,((($F53/$E$51)*'CRONOGRAMA ACTIVIDADES'!S$28)*($G53/$F53)))</f>
        <v>0</v>
      </c>
      <c r="W53" s="349">
        <f>IF( $F53=0,0,((($F53/$E$51)*'CRONOGRAMA ACTIVIDADES'!T$28)*($G53/$F53)))</f>
        <v>0</v>
      </c>
      <c r="X53" s="349">
        <f>IF( $F53=0,0,((($F53/$E$51)*'CRONOGRAMA ACTIVIDADES'!U$28)*($G53/$F53)))</f>
        <v>0</v>
      </c>
      <c r="Y53" s="349">
        <f>IF( $F53=0,0,((($F53/$E$51)*'CRONOGRAMA ACTIVIDADES'!V$28)*($G53/$F53)))</f>
        <v>0</v>
      </c>
      <c r="Z53" s="349">
        <f>IF( $F53=0,0,((($F53/$E$51)*'CRONOGRAMA ACTIVIDADES'!W$28)*($G53/$F53)))</f>
        <v>0</v>
      </c>
      <c r="AA53" s="349">
        <f>IF( $F53=0,0,((($F53/$E$51)*'CRONOGRAMA ACTIVIDADES'!X$28)*($G53/$F53)))</f>
        <v>0</v>
      </c>
      <c r="AB53" s="349">
        <f>IF( $F53=0,0,((($F53/$E$51)*'CRONOGRAMA ACTIVIDADES'!Y$28)*($G53/$F53)))</f>
        <v>0</v>
      </c>
      <c r="AC53" s="349">
        <f>IF( $F53=0,0,((($F53/$E$51)*'CRONOGRAMA ACTIVIDADES'!Z$28)*($G53/$F53)))</f>
        <v>0</v>
      </c>
      <c r="AD53" s="349">
        <f>IF( $F53=0,0,((($F53/$E$51)*'CRONOGRAMA ACTIVIDADES'!AA$28)*($G53/$F53)))</f>
        <v>0</v>
      </c>
      <c r="AE53" s="349">
        <f>IF( $F53=0,0,((($F53/$E$51)*'CRONOGRAMA ACTIVIDADES'!AB$28)*($G53/$F53)))</f>
        <v>0</v>
      </c>
      <c r="AF53" s="349">
        <f>IF( $F53=0,0,((($F53/$E$51)*'CRONOGRAMA ACTIVIDADES'!AC$28)*($G53/$F53)))</f>
        <v>0</v>
      </c>
      <c r="AG53" s="350">
        <f>U53+V53+W53+X53+Y53+Z53+AA53+AB53+AC53+AD53+AE53+AF53</f>
        <v>0</v>
      </c>
      <c r="AH53" s="354">
        <f>IF( $F53=0,0,((($F53/$E$51)*'CRONOGRAMA ACTIVIDADES'!AD$28)*($G53/$F53)))</f>
        <v>0</v>
      </c>
      <c r="AI53" s="349">
        <f>IF( $F53=0,0,((($F53/$E$51)*'CRONOGRAMA ACTIVIDADES'!AE$28)*($G53/$F53)))</f>
        <v>0</v>
      </c>
      <c r="AJ53" s="349">
        <f>IF( $F53=0,0,((($F53/$E$51)*'CRONOGRAMA ACTIVIDADES'!AF$28)*($G53/$F53)))</f>
        <v>0</v>
      </c>
      <c r="AK53" s="349">
        <f>IF( $F53=0,0,((($F53/$E$51)*'CRONOGRAMA ACTIVIDADES'!AG$28)*($G53/$F53)))</f>
        <v>0</v>
      </c>
      <c r="AL53" s="349">
        <f>IF( $F53=0,0,((($F53/$E$51)*'CRONOGRAMA ACTIVIDADES'!AH$28)*($G53/$F53)))</f>
        <v>0</v>
      </c>
      <c r="AM53" s="349">
        <f>IF( $F53=0,0,((($F53/$E$51)*'CRONOGRAMA ACTIVIDADES'!AI$28)*($G53/$F53)))</f>
        <v>0</v>
      </c>
      <c r="AN53" s="349">
        <f>IF( $F53=0,0,((($F53/$E$51)*'CRONOGRAMA ACTIVIDADES'!AJ$28)*($G53/$F53)))</f>
        <v>0</v>
      </c>
      <c r="AO53" s="349">
        <f>IF( $F53=0,0,((($F53/$E$51)*'CRONOGRAMA ACTIVIDADES'!AK$28)*($G53/$F53)))</f>
        <v>0</v>
      </c>
      <c r="AP53" s="349">
        <f>IF( $F53=0,0,((($F53/$E$51)*'CRONOGRAMA ACTIVIDADES'!AL$28)*($G53/$F53)))</f>
        <v>0</v>
      </c>
      <c r="AQ53" s="349">
        <f>IF( $F53=0,0,((($F53/$E$51)*'CRONOGRAMA ACTIVIDADES'!AM$28)*($G53/$F53)))</f>
        <v>0</v>
      </c>
      <c r="AR53" s="349">
        <f>IF( $F53=0,0,((($F53/$E$51)*'CRONOGRAMA ACTIVIDADES'!AN$28)*($G53/$F53)))</f>
        <v>0</v>
      </c>
      <c r="AS53" s="349">
        <f>IF( $F53=0,0,((($F53/$E$51)*'CRONOGRAMA ACTIVIDADES'!AO$28)*($G53/$F53)))</f>
        <v>0</v>
      </c>
      <c r="AT53" s="352">
        <f>AH53+AI53+AJ53+AK53+AL53+AM53+AN53+AO53+AP53+AQ53+AR53+AS53</f>
        <v>0</v>
      </c>
      <c r="AU53" s="355">
        <f>AS53+AR53+AQ53+AP53+AO53+AN53+AM53+AL53+AK53+AJ53+AI53+AH53+AF53+AE53+AD53+AC53+AB53+AA53+Z53+Y53+X53+W53+V53+U53+S53+R53+Q53+P53+O53+N53+M53+L53+K53+J53+I53+H53</f>
        <v>0</v>
      </c>
      <c r="AV53" s="321">
        <f t="shared" si="1"/>
        <v>0</v>
      </c>
    </row>
    <row r="54" spans="2:48" s="323" customFormat="1" ht="12.75" customHeight="1" x14ac:dyDescent="0.15">
      <c r="B54" s="345" t="str">
        <f>+'FORMATO COSTEO C1'!C$223</f>
        <v>1.2.2.3</v>
      </c>
      <c r="C54" s="346" t="str">
        <f>+'FORMATO COSTEO C1'!B$223</f>
        <v>Categoría de gasto</v>
      </c>
      <c r="D54" s="357"/>
      <c r="E54" s="358"/>
      <c r="F54" s="349">
        <f>+'FORMATO COSTEO C1'!G223</f>
        <v>0</v>
      </c>
      <c r="G54" s="350">
        <f>+'FORMATO COSTEO C1'!X223</f>
        <v>0</v>
      </c>
      <c r="H54" s="354">
        <f>IF( $F54=0,0,((($F54/$E$51)*'CRONOGRAMA ACTIVIDADES'!F$28)*($G54/$F54)))</f>
        <v>0</v>
      </c>
      <c r="I54" s="349">
        <f>IF( $F54=0,0,((($F54/$E$51)*'CRONOGRAMA ACTIVIDADES'!G$28)*($G54/$F54)))</f>
        <v>0</v>
      </c>
      <c r="J54" s="349">
        <f>IF( $F54=0,0,((($F54/$E$51)*'CRONOGRAMA ACTIVIDADES'!H$28)*($G54/$F54)))</f>
        <v>0</v>
      </c>
      <c r="K54" s="349">
        <f>IF( $F54=0,0,((($F54/$E$51)*'CRONOGRAMA ACTIVIDADES'!I$28)*($G54/$F54)))</f>
        <v>0</v>
      </c>
      <c r="L54" s="349">
        <f>IF( $F54=0,0,((($F54/$E$51)*'CRONOGRAMA ACTIVIDADES'!J$28)*($G54/$F54)))</f>
        <v>0</v>
      </c>
      <c r="M54" s="349">
        <f>IF( $F54=0,0,((($F54/$E$51)*'CRONOGRAMA ACTIVIDADES'!K$28)*($G54/$F54)))</f>
        <v>0</v>
      </c>
      <c r="N54" s="349">
        <f>IF( $F54=0,0,((($F54/$E$51)*'CRONOGRAMA ACTIVIDADES'!L$28)*($G54/$F54)))</f>
        <v>0</v>
      </c>
      <c r="O54" s="349">
        <f>IF( $F54=0,0,((($F54/$E$51)*'CRONOGRAMA ACTIVIDADES'!M$28)*($G54/$F54)))</f>
        <v>0</v>
      </c>
      <c r="P54" s="349">
        <f>IF( $F54=0,0,((($F54/$E$51)*'CRONOGRAMA ACTIVIDADES'!N$28)*($G54/$F54)))</f>
        <v>0</v>
      </c>
      <c r="Q54" s="349">
        <f>IF( $F54=0,0,((($F54/$E$51)*'CRONOGRAMA ACTIVIDADES'!O$28)*($G54/$F54)))</f>
        <v>0</v>
      </c>
      <c r="R54" s="349">
        <f>IF( $F54=0,0,((($F54/$E$51)*'CRONOGRAMA ACTIVIDADES'!P$28)*($G54/$F54)))</f>
        <v>0</v>
      </c>
      <c r="S54" s="349">
        <f>IF( $F54=0,0,((($F54/$E$51)*'CRONOGRAMA ACTIVIDADES'!Q$28)*($G54/$F54)))</f>
        <v>0</v>
      </c>
      <c r="T54" s="352">
        <f>H54+I54+J54+K54+L54+M54+N54+O54+P54+Q54+R54+S54</f>
        <v>0</v>
      </c>
      <c r="U54" s="353">
        <f>IF( $F54=0,0,((($F54/$E$51)*'CRONOGRAMA ACTIVIDADES'!R$28)*($G54/$F54)))</f>
        <v>0</v>
      </c>
      <c r="V54" s="349">
        <f>IF( $F54=0,0,((($F54/$E$51)*'CRONOGRAMA ACTIVIDADES'!S$28)*($G54/$F54)))</f>
        <v>0</v>
      </c>
      <c r="W54" s="349">
        <f>IF( $F54=0,0,((($F54/$E$51)*'CRONOGRAMA ACTIVIDADES'!T$28)*($G54/$F54)))</f>
        <v>0</v>
      </c>
      <c r="X54" s="349">
        <f>IF( $F54=0,0,((($F54/$E$51)*'CRONOGRAMA ACTIVIDADES'!U$28)*($G54/$F54)))</f>
        <v>0</v>
      </c>
      <c r="Y54" s="349">
        <f>IF( $F54=0,0,((($F54/$E$51)*'CRONOGRAMA ACTIVIDADES'!V$28)*($G54/$F54)))</f>
        <v>0</v>
      </c>
      <c r="Z54" s="349">
        <f>IF( $F54=0,0,((($F54/$E$51)*'CRONOGRAMA ACTIVIDADES'!W$28)*($G54/$F54)))</f>
        <v>0</v>
      </c>
      <c r="AA54" s="349">
        <f>IF( $F54=0,0,((($F54/$E$51)*'CRONOGRAMA ACTIVIDADES'!X$28)*($G54/$F54)))</f>
        <v>0</v>
      </c>
      <c r="AB54" s="349">
        <f>IF( $F54=0,0,((($F54/$E$51)*'CRONOGRAMA ACTIVIDADES'!Y$28)*($G54/$F54)))</f>
        <v>0</v>
      </c>
      <c r="AC54" s="349">
        <f>IF( $F54=0,0,((($F54/$E$51)*'CRONOGRAMA ACTIVIDADES'!Z$28)*($G54/$F54)))</f>
        <v>0</v>
      </c>
      <c r="AD54" s="349">
        <f>IF( $F54=0,0,((($F54/$E$51)*'CRONOGRAMA ACTIVIDADES'!AA$28)*($G54/$F54)))</f>
        <v>0</v>
      </c>
      <c r="AE54" s="349">
        <f>IF( $F54=0,0,((($F54/$E$51)*'CRONOGRAMA ACTIVIDADES'!AB$28)*($G54/$F54)))</f>
        <v>0</v>
      </c>
      <c r="AF54" s="349">
        <f>IF( $F54=0,0,((($F54/$E$51)*'CRONOGRAMA ACTIVIDADES'!AC$28)*($G54/$F54)))</f>
        <v>0</v>
      </c>
      <c r="AG54" s="350">
        <f>U54+V54+W54+X54+Y54+Z54+AA54+AB54+AC54+AD54+AE54+AF54</f>
        <v>0</v>
      </c>
      <c r="AH54" s="354">
        <f>IF( $F54=0,0,((($F54/$E$51)*'CRONOGRAMA ACTIVIDADES'!AD$28)*($G54/$F54)))</f>
        <v>0</v>
      </c>
      <c r="AI54" s="349">
        <f>IF( $F54=0,0,((($F54/$E$51)*'CRONOGRAMA ACTIVIDADES'!AE$28)*($G54/$F54)))</f>
        <v>0</v>
      </c>
      <c r="AJ54" s="349">
        <f>IF( $F54=0,0,((($F54/$E$51)*'CRONOGRAMA ACTIVIDADES'!AF$28)*($G54/$F54)))</f>
        <v>0</v>
      </c>
      <c r="AK54" s="349">
        <f>IF( $F54=0,0,((($F54/$E$51)*'CRONOGRAMA ACTIVIDADES'!AG$28)*($G54/$F54)))</f>
        <v>0</v>
      </c>
      <c r="AL54" s="349">
        <f>IF( $F54=0,0,((($F54/$E$51)*'CRONOGRAMA ACTIVIDADES'!AH$28)*($G54/$F54)))</f>
        <v>0</v>
      </c>
      <c r="AM54" s="349">
        <f>IF( $F54=0,0,((($F54/$E$51)*'CRONOGRAMA ACTIVIDADES'!AI$28)*($G54/$F54)))</f>
        <v>0</v>
      </c>
      <c r="AN54" s="349">
        <f>IF( $F54=0,0,((($F54/$E$51)*'CRONOGRAMA ACTIVIDADES'!AJ$28)*($G54/$F54)))</f>
        <v>0</v>
      </c>
      <c r="AO54" s="349">
        <f>IF( $F54=0,0,((($F54/$E$51)*'CRONOGRAMA ACTIVIDADES'!AK$28)*($G54/$F54)))</f>
        <v>0</v>
      </c>
      <c r="AP54" s="349">
        <f>IF( $F54=0,0,((($F54/$E$51)*'CRONOGRAMA ACTIVIDADES'!AL$28)*($G54/$F54)))</f>
        <v>0</v>
      </c>
      <c r="AQ54" s="349">
        <f>IF( $F54=0,0,((($F54/$E$51)*'CRONOGRAMA ACTIVIDADES'!AM$28)*($G54/$F54)))</f>
        <v>0</v>
      </c>
      <c r="AR54" s="349">
        <f>IF( $F54=0,0,((($F54/$E$51)*'CRONOGRAMA ACTIVIDADES'!AN$28)*($G54/$F54)))</f>
        <v>0</v>
      </c>
      <c r="AS54" s="349">
        <f>IF( $F54=0,0,((($F54/$E$51)*'CRONOGRAMA ACTIVIDADES'!AO$28)*($G54/$F54)))</f>
        <v>0</v>
      </c>
      <c r="AT54" s="352">
        <f>AH54+AI54+AJ54+AK54+AL54+AM54+AN54+AO54+AP54+AQ54+AR54+AS54</f>
        <v>0</v>
      </c>
      <c r="AU54" s="355">
        <f>AS54+AR54+AQ54+AP54+AO54+AN54+AM54+AL54+AK54+AJ54+AI54+AH54+AF54+AE54+AD54+AC54+AB54+AA54+Z54+Y54+X54+W54+V54+U54+S54+R54+Q54+P54+O54+N54+M54+L54+K54+J54+I54+H54</f>
        <v>0</v>
      </c>
      <c r="AV54" s="321">
        <f t="shared" si="1"/>
        <v>0</v>
      </c>
    </row>
    <row r="55" spans="2:48" s="323" customFormat="1" ht="12.75" customHeight="1" x14ac:dyDescent="0.15">
      <c r="B55" s="345" t="str">
        <f>+'FORMATO COSTEO C1'!C$229</f>
        <v>1.2.2.4</v>
      </c>
      <c r="C55" s="346" t="str">
        <f>+'FORMATO COSTEO C1'!B$229</f>
        <v>Categoría de gasto</v>
      </c>
      <c r="D55" s="357"/>
      <c r="E55" s="358"/>
      <c r="F55" s="349">
        <f>+'FORMATO COSTEO C1'!G229</f>
        <v>0</v>
      </c>
      <c r="G55" s="350">
        <f>+'FORMATO COSTEO C1'!X229</f>
        <v>0</v>
      </c>
      <c r="H55" s="354">
        <f>IF( $F55=0,0,((($F55/$E$51)*'CRONOGRAMA ACTIVIDADES'!F$28)*($G55/$F55)))</f>
        <v>0</v>
      </c>
      <c r="I55" s="349">
        <f>IF( $F55=0,0,((($F55/$E$51)*'CRONOGRAMA ACTIVIDADES'!G$28)*($G55/$F55)))</f>
        <v>0</v>
      </c>
      <c r="J55" s="349">
        <f>IF( $F55=0,0,((($F55/$E$51)*'CRONOGRAMA ACTIVIDADES'!H$28)*($G55/$F55)))</f>
        <v>0</v>
      </c>
      <c r="K55" s="349">
        <f>IF( $F55=0,0,((($F55/$E$51)*'CRONOGRAMA ACTIVIDADES'!I$28)*($G55/$F55)))</f>
        <v>0</v>
      </c>
      <c r="L55" s="349">
        <f>IF( $F55=0,0,((($F55/$E$51)*'CRONOGRAMA ACTIVIDADES'!J$28)*($G55/$F55)))</f>
        <v>0</v>
      </c>
      <c r="M55" s="349">
        <f>IF( $F55=0,0,((($F55/$E$51)*'CRONOGRAMA ACTIVIDADES'!K$28)*($G55/$F55)))</f>
        <v>0</v>
      </c>
      <c r="N55" s="349">
        <f>IF( $F55=0,0,((($F55/$E$51)*'CRONOGRAMA ACTIVIDADES'!L$28)*($G55/$F55)))</f>
        <v>0</v>
      </c>
      <c r="O55" s="349">
        <f>IF( $F55=0,0,((($F55/$E$51)*'CRONOGRAMA ACTIVIDADES'!M$28)*($G55/$F55)))</f>
        <v>0</v>
      </c>
      <c r="P55" s="349">
        <f>IF( $F55=0,0,((($F55/$E$51)*'CRONOGRAMA ACTIVIDADES'!N$28)*($G55/$F55)))</f>
        <v>0</v>
      </c>
      <c r="Q55" s="349">
        <f>IF( $F55=0,0,((($F55/$E$51)*'CRONOGRAMA ACTIVIDADES'!O$28)*($G55/$F55)))</f>
        <v>0</v>
      </c>
      <c r="R55" s="349">
        <f>IF( $F55=0,0,((($F55/$E$51)*'CRONOGRAMA ACTIVIDADES'!P$28)*($G55/$F55)))</f>
        <v>0</v>
      </c>
      <c r="S55" s="349">
        <f>IF( $F55=0,0,((($F55/$E$51)*'CRONOGRAMA ACTIVIDADES'!Q$28)*($G55/$F55)))</f>
        <v>0</v>
      </c>
      <c r="T55" s="352">
        <f>H55+I55+J55+K55+L55+M55+N55+O55+P55+Q55+R55+S55</f>
        <v>0</v>
      </c>
      <c r="U55" s="353">
        <f>IF( $F55=0,0,((($F55/$E$51)*'CRONOGRAMA ACTIVIDADES'!R$28)*($G55/$F55)))</f>
        <v>0</v>
      </c>
      <c r="V55" s="349">
        <f>IF( $F55=0,0,((($F55/$E$51)*'CRONOGRAMA ACTIVIDADES'!S$28)*($G55/$F55)))</f>
        <v>0</v>
      </c>
      <c r="W55" s="349">
        <f>IF( $F55=0,0,((($F55/$E$51)*'CRONOGRAMA ACTIVIDADES'!T$28)*($G55/$F55)))</f>
        <v>0</v>
      </c>
      <c r="X55" s="349">
        <f>IF( $F55=0,0,((($F55/$E$51)*'CRONOGRAMA ACTIVIDADES'!U$28)*($G55/$F55)))</f>
        <v>0</v>
      </c>
      <c r="Y55" s="349">
        <f>IF( $F55=0,0,((($F55/$E$51)*'CRONOGRAMA ACTIVIDADES'!V$28)*($G55/$F55)))</f>
        <v>0</v>
      </c>
      <c r="Z55" s="349">
        <f>IF( $F55=0,0,((($F55/$E$51)*'CRONOGRAMA ACTIVIDADES'!W$28)*($G55/$F55)))</f>
        <v>0</v>
      </c>
      <c r="AA55" s="349">
        <f>IF( $F55=0,0,((($F55/$E$51)*'CRONOGRAMA ACTIVIDADES'!X$28)*($G55/$F55)))</f>
        <v>0</v>
      </c>
      <c r="AB55" s="349">
        <f>IF( $F55=0,0,((($F55/$E$51)*'CRONOGRAMA ACTIVIDADES'!Y$28)*($G55/$F55)))</f>
        <v>0</v>
      </c>
      <c r="AC55" s="349">
        <f>IF( $F55=0,0,((($F55/$E$51)*'CRONOGRAMA ACTIVIDADES'!Z$28)*($G55/$F55)))</f>
        <v>0</v>
      </c>
      <c r="AD55" s="349">
        <f>IF( $F55=0,0,((($F55/$E$51)*'CRONOGRAMA ACTIVIDADES'!AA$28)*($G55/$F55)))</f>
        <v>0</v>
      </c>
      <c r="AE55" s="349">
        <f>IF( $F55=0,0,((($F55/$E$51)*'CRONOGRAMA ACTIVIDADES'!AB$28)*($G55/$F55)))</f>
        <v>0</v>
      </c>
      <c r="AF55" s="349">
        <f>IF( $F55=0,0,((($F55/$E$51)*'CRONOGRAMA ACTIVIDADES'!AC$28)*($G55/$F55)))</f>
        <v>0</v>
      </c>
      <c r="AG55" s="350">
        <f>U55+V55+W55+X55+Y55+Z55+AA55+AB55+AC55+AD55+AE55+AF55</f>
        <v>0</v>
      </c>
      <c r="AH55" s="354">
        <f>IF( $F55=0,0,((($F55/$E$51)*'CRONOGRAMA ACTIVIDADES'!AD$28)*($G55/$F55)))</f>
        <v>0</v>
      </c>
      <c r="AI55" s="349">
        <f>IF( $F55=0,0,((($F55/$E$51)*'CRONOGRAMA ACTIVIDADES'!AE$28)*($G55/$F55)))</f>
        <v>0</v>
      </c>
      <c r="AJ55" s="349">
        <f>IF( $F55=0,0,((($F55/$E$51)*'CRONOGRAMA ACTIVIDADES'!AF$28)*($G55/$F55)))</f>
        <v>0</v>
      </c>
      <c r="AK55" s="349">
        <f>IF( $F55=0,0,((($F55/$E$51)*'CRONOGRAMA ACTIVIDADES'!AG$28)*($G55/$F55)))</f>
        <v>0</v>
      </c>
      <c r="AL55" s="349">
        <f>IF( $F55=0,0,((($F55/$E$51)*'CRONOGRAMA ACTIVIDADES'!AH$28)*($G55/$F55)))</f>
        <v>0</v>
      </c>
      <c r="AM55" s="349">
        <f>IF( $F55=0,0,((($F55/$E$51)*'CRONOGRAMA ACTIVIDADES'!AI$28)*($G55/$F55)))</f>
        <v>0</v>
      </c>
      <c r="AN55" s="349">
        <f>IF( $F55=0,0,((($F55/$E$51)*'CRONOGRAMA ACTIVIDADES'!AJ$28)*($G55/$F55)))</f>
        <v>0</v>
      </c>
      <c r="AO55" s="349">
        <f>IF( $F55=0,0,((($F55/$E$51)*'CRONOGRAMA ACTIVIDADES'!AK$28)*($G55/$F55)))</f>
        <v>0</v>
      </c>
      <c r="AP55" s="349">
        <f>IF( $F55=0,0,((($F55/$E$51)*'CRONOGRAMA ACTIVIDADES'!AL$28)*($G55/$F55)))</f>
        <v>0</v>
      </c>
      <c r="AQ55" s="349">
        <f>IF( $F55=0,0,((($F55/$E$51)*'CRONOGRAMA ACTIVIDADES'!AM$28)*($G55/$F55)))</f>
        <v>0</v>
      </c>
      <c r="AR55" s="349">
        <f>IF( $F55=0,0,((($F55/$E$51)*'CRONOGRAMA ACTIVIDADES'!AN$28)*($G55/$F55)))</f>
        <v>0</v>
      </c>
      <c r="AS55" s="349">
        <f>IF( $F55=0,0,((($F55/$E$51)*'CRONOGRAMA ACTIVIDADES'!AO$28)*($G55/$F55)))</f>
        <v>0</v>
      </c>
      <c r="AT55" s="352">
        <f>AH55+AI55+AJ55+AK55+AL55+AM55+AN55+AO55+AP55+AQ55+AR55+AS55</f>
        <v>0</v>
      </c>
      <c r="AU55" s="355">
        <f>AS55+AR55+AQ55+AP55+AO55+AN55+AM55+AL55+AK55+AJ55+AI55+AH55+AF55+AE55+AD55+AC55+AB55+AA55+Z55+Y55+X55+W55+V55+U55+S55+R55+Q55+P55+O55+N55+M55+L55+K55+J55+I55+H55</f>
        <v>0</v>
      </c>
      <c r="AV55" s="321">
        <f t="shared" si="1"/>
        <v>0</v>
      </c>
    </row>
    <row r="56" spans="2:48" s="323" customFormat="1" ht="12.75" customHeight="1" x14ac:dyDescent="0.15">
      <c r="B56" s="345" t="str">
        <f>+'FORMATO COSTEO C1'!C$235</f>
        <v>1.2.2.5</v>
      </c>
      <c r="C56" s="346" t="str">
        <f>+'FORMATO COSTEO C1'!B$235</f>
        <v>Categoría de gasto</v>
      </c>
      <c r="D56" s="357"/>
      <c r="E56" s="358"/>
      <c r="F56" s="349">
        <f>+'FORMATO COSTEO C1'!G235</f>
        <v>0</v>
      </c>
      <c r="G56" s="350">
        <f>+'FORMATO COSTEO C1'!X235</f>
        <v>0</v>
      </c>
      <c r="H56" s="354">
        <f>IF( $F56=0,0,((($F56/$E$51)*'CRONOGRAMA ACTIVIDADES'!F$28)*($G56/$F56)))</f>
        <v>0</v>
      </c>
      <c r="I56" s="349">
        <f>IF( $F56=0,0,((($F56/$E$51)*'CRONOGRAMA ACTIVIDADES'!G$28)*($G56/$F56)))</f>
        <v>0</v>
      </c>
      <c r="J56" s="349">
        <f>IF( $F56=0,0,((($F56/$E$51)*'CRONOGRAMA ACTIVIDADES'!H$28)*($G56/$F56)))</f>
        <v>0</v>
      </c>
      <c r="K56" s="349">
        <f>IF( $F56=0,0,((($F56/$E$51)*'CRONOGRAMA ACTIVIDADES'!I$28)*($G56/$F56)))</f>
        <v>0</v>
      </c>
      <c r="L56" s="349">
        <f>IF( $F56=0,0,((($F56/$E$51)*'CRONOGRAMA ACTIVIDADES'!J$28)*($G56/$F56)))</f>
        <v>0</v>
      </c>
      <c r="M56" s="349">
        <f>IF( $F56=0,0,((($F56/$E$51)*'CRONOGRAMA ACTIVIDADES'!K$28)*($G56/$F56)))</f>
        <v>0</v>
      </c>
      <c r="N56" s="349">
        <f>IF( $F56=0,0,((($F56/$E$51)*'CRONOGRAMA ACTIVIDADES'!L$28)*($G56/$F56)))</f>
        <v>0</v>
      </c>
      <c r="O56" s="349">
        <f>IF( $F56=0,0,((($F56/$E$51)*'CRONOGRAMA ACTIVIDADES'!M$28)*($G56/$F56)))</f>
        <v>0</v>
      </c>
      <c r="P56" s="349">
        <f>IF( $F56=0,0,((($F56/$E$51)*'CRONOGRAMA ACTIVIDADES'!N$28)*($G56/$F56)))</f>
        <v>0</v>
      </c>
      <c r="Q56" s="349">
        <f>IF( $F56=0,0,((($F56/$E$51)*'CRONOGRAMA ACTIVIDADES'!O$28)*($G56/$F56)))</f>
        <v>0</v>
      </c>
      <c r="R56" s="349">
        <f>IF( $F56=0,0,((($F56/$E$51)*'CRONOGRAMA ACTIVIDADES'!P$28)*($G56/$F56)))</f>
        <v>0</v>
      </c>
      <c r="S56" s="349">
        <f>IF( $F56=0,0,((($F56/$E$51)*'CRONOGRAMA ACTIVIDADES'!Q$28)*($G56/$F56)))</f>
        <v>0</v>
      </c>
      <c r="T56" s="352">
        <f>H56+I56+J56+K56+L56+M56+N56+O56+P56+Q56+R56+S56</f>
        <v>0</v>
      </c>
      <c r="U56" s="353">
        <f>IF( $F56=0,0,((($F56/$E$51)*'CRONOGRAMA ACTIVIDADES'!R$28)*($G56/$F56)))</f>
        <v>0</v>
      </c>
      <c r="V56" s="349">
        <f>IF( $F56=0,0,((($F56/$E$51)*'CRONOGRAMA ACTIVIDADES'!S$28)*($G56/$F56)))</f>
        <v>0</v>
      </c>
      <c r="W56" s="349">
        <f>IF( $F56=0,0,((($F56/$E$51)*'CRONOGRAMA ACTIVIDADES'!T$28)*($G56/$F56)))</f>
        <v>0</v>
      </c>
      <c r="X56" s="349">
        <f>IF( $F56=0,0,((($F56/$E$51)*'CRONOGRAMA ACTIVIDADES'!U$28)*($G56/$F56)))</f>
        <v>0</v>
      </c>
      <c r="Y56" s="349">
        <f>IF( $F56=0,0,((($F56/$E$51)*'CRONOGRAMA ACTIVIDADES'!V$28)*($G56/$F56)))</f>
        <v>0</v>
      </c>
      <c r="Z56" s="349">
        <f>IF( $F56=0,0,((($F56/$E$51)*'CRONOGRAMA ACTIVIDADES'!W$28)*($G56/$F56)))</f>
        <v>0</v>
      </c>
      <c r="AA56" s="349">
        <f>IF( $F56=0,0,((($F56/$E$51)*'CRONOGRAMA ACTIVIDADES'!X$28)*($G56/$F56)))</f>
        <v>0</v>
      </c>
      <c r="AB56" s="349">
        <f>IF( $F56=0,0,((($F56/$E$51)*'CRONOGRAMA ACTIVIDADES'!Y$28)*($G56/$F56)))</f>
        <v>0</v>
      </c>
      <c r="AC56" s="349">
        <f>IF( $F56=0,0,((($F56/$E$51)*'CRONOGRAMA ACTIVIDADES'!Z$28)*($G56/$F56)))</f>
        <v>0</v>
      </c>
      <c r="AD56" s="349">
        <f>IF( $F56=0,0,((($F56/$E$51)*'CRONOGRAMA ACTIVIDADES'!AA$28)*($G56/$F56)))</f>
        <v>0</v>
      </c>
      <c r="AE56" s="349">
        <f>IF( $F56=0,0,((($F56/$E$51)*'CRONOGRAMA ACTIVIDADES'!AB$28)*($G56/$F56)))</f>
        <v>0</v>
      </c>
      <c r="AF56" s="349">
        <f>IF( $F56=0,0,((($F56/$E$51)*'CRONOGRAMA ACTIVIDADES'!AC$28)*($G56/$F56)))</f>
        <v>0</v>
      </c>
      <c r="AG56" s="350">
        <f>U56+V56+W56+X56+Y56+Z56+AA56+AB56+AC56+AD56+AE56+AF56</f>
        <v>0</v>
      </c>
      <c r="AH56" s="354">
        <f>IF( $F56=0,0,((($F56/$E$51)*'CRONOGRAMA ACTIVIDADES'!AD$28)*($G56/$F56)))</f>
        <v>0</v>
      </c>
      <c r="AI56" s="349">
        <f>IF( $F56=0,0,((($F56/$E$51)*'CRONOGRAMA ACTIVIDADES'!AE$28)*($G56/$F56)))</f>
        <v>0</v>
      </c>
      <c r="AJ56" s="349">
        <f>IF( $F56=0,0,((($F56/$E$51)*'CRONOGRAMA ACTIVIDADES'!AF$28)*($G56/$F56)))</f>
        <v>0</v>
      </c>
      <c r="AK56" s="349">
        <f>IF( $F56=0,0,((($F56/$E$51)*'CRONOGRAMA ACTIVIDADES'!AG$28)*($G56/$F56)))</f>
        <v>0</v>
      </c>
      <c r="AL56" s="349">
        <f>IF( $F56=0,0,((($F56/$E$51)*'CRONOGRAMA ACTIVIDADES'!AH$28)*($G56/$F56)))</f>
        <v>0</v>
      </c>
      <c r="AM56" s="349">
        <f>IF( $F56=0,0,((($F56/$E$51)*'CRONOGRAMA ACTIVIDADES'!AI$28)*($G56/$F56)))</f>
        <v>0</v>
      </c>
      <c r="AN56" s="349">
        <f>IF( $F56=0,0,((($F56/$E$51)*'CRONOGRAMA ACTIVIDADES'!AJ$28)*($G56/$F56)))</f>
        <v>0</v>
      </c>
      <c r="AO56" s="349">
        <f>IF( $F56=0,0,((($F56/$E$51)*'CRONOGRAMA ACTIVIDADES'!AK$28)*($G56/$F56)))</f>
        <v>0</v>
      </c>
      <c r="AP56" s="349">
        <f>IF( $F56=0,0,((($F56/$E$51)*'CRONOGRAMA ACTIVIDADES'!AL$28)*($G56/$F56)))</f>
        <v>0</v>
      </c>
      <c r="AQ56" s="349">
        <f>IF( $F56=0,0,((($F56/$E$51)*'CRONOGRAMA ACTIVIDADES'!AM$28)*($G56/$F56)))</f>
        <v>0</v>
      </c>
      <c r="AR56" s="349">
        <f>IF( $F56=0,0,((($F56/$E$51)*'CRONOGRAMA ACTIVIDADES'!AN$28)*($G56/$F56)))</f>
        <v>0</v>
      </c>
      <c r="AS56" s="349">
        <f>IF( $F56=0,0,((($F56/$E$51)*'CRONOGRAMA ACTIVIDADES'!AO$28)*($G56/$F56)))</f>
        <v>0</v>
      </c>
      <c r="AT56" s="352">
        <f>AH56+AI56+AJ56+AK56+AL56+AM56+AN56+AO56+AP56+AQ56+AR56+AS56</f>
        <v>0</v>
      </c>
      <c r="AU56" s="355">
        <f>AS56+AR56+AQ56+AP56+AO56+AN56+AM56+AL56+AK56+AJ56+AI56+AH56+AF56+AE56+AD56+AC56+AB56+AA56+Z56+Y56+X56+W56+V56+U56+S56+R56+Q56+P56+O56+N56+M56+L56+K56+J56+I56+H56</f>
        <v>0</v>
      </c>
      <c r="AV56" s="321">
        <f t="shared" si="1"/>
        <v>0</v>
      </c>
    </row>
    <row r="57" spans="2:48" s="323" customFormat="1" ht="12.75" customHeight="1" x14ac:dyDescent="0.15">
      <c r="B57" s="335" t="str">
        <f>+'FORMATO COSTEO C1'!C$241</f>
        <v>1.2.3</v>
      </c>
      <c r="C57" s="359">
        <f>+'FORMATO COSTEO C1'!B$241</f>
        <v>0</v>
      </c>
      <c r="D57" s="337" t="str">
        <f>+'FORMATO COSTEO C1'!D$241</f>
        <v>Unidad medida</v>
      </c>
      <c r="E57" s="338">
        <f>+'FORMATO COSTEO C1'!E$241</f>
        <v>0</v>
      </c>
      <c r="F57" s="339">
        <f>SUM(F58:F62)</f>
        <v>0</v>
      </c>
      <c r="G57" s="340">
        <f t="shared" ref="G57:AS57" si="18">SUM(G58:G62)</f>
        <v>0</v>
      </c>
      <c r="H57" s="341">
        <f t="shared" si="18"/>
        <v>0</v>
      </c>
      <c r="I57" s="339">
        <f>SUM(I58:I62)</f>
        <v>0</v>
      </c>
      <c r="J57" s="339">
        <f>SUM(J58:J62)</f>
        <v>0</v>
      </c>
      <c r="K57" s="339">
        <f>SUM(K58:K62)</f>
        <v>0</v>
      </c>
      <c r="L57" s="339">
        <f>SUM(L58:L62)</f>
        <v>0</v>
      </c>
      <c r="M57" s="339">
        <f>SUM(M58:M62)</f>
        <v>0</v>
      </c>
      <c r="N57" s="339">
        <f t="shared" si="18"/>
        <v>0</v>
      </c>
      <c r="O57" s="339">
        <f t="shared" si="18"/>
        <v>0</v>
      </c>
      <c r="P57" s="339">
        <f t="shared" si="18"/>
        <v>0</v>
      </c>
      <c r="Q57" s="339">
        <f t="shared" si="18"/>
        <v>0</v>
      </c>
      <c r="R57" s="339">
        <f t="shared" si="18"/>
        <v>0</v>
      </c>
      <c r="S57" s="339">
        <f t="shared" si="18"/>
        <v>0</v>
      </c>
      <c r="T57" s="342">
        <f t="shared" si="18"/>
        <v>0</v>
      </c>
      <c r="U57" s="343">
        <f t="shared" si="18"/>
        <v>0</v>
      </c>
      <c r="V57" s="339">
        <f t="shared" si="18"/>
        <v>0</v>
      </c>
      <c r="W57" s="339">
        <f t="shared" si="18"/>
        <v>0</v>
      </c>
      <c r="X57" s="339">
        <f t="shared" si="18"/>
        <v>0</v>
      </c>
      <c r="Y57" s="339">
        <f t="shared" si="18"/>
        <v>0</v>
      </c>
      <c r="Z57" s="339">
        <f t="shared" si="18"/>
        <v>0</v>
      </c>
      <c r="AA57" s="339">
        <f t="shared" si="18"/>
        <v>0</v>
      </c>
      <c r="AB57" s="339">
        <f t="shared" si="18"/>
        <v>0</v>
      </c>
      <c r="AC57" s="339">
        <f t="shared" si="18"/>
        <v>0</v>
      </c>
      <c r="AD57" s="339">
        <f t="shared" si="18"/>
        <v>0</v>
      </c>
      <c r="AE57" s="339">
        <f t="shared" si="18"/>
        <v>0</v>
      </c>
      <c r="AF57" s="339">
        <f t="shared" si="18"/>
        <v>0</v>
      </c>
      <c r="AG57" s="340">
        <f t="shared" si="18"/>
        <v>0</v>
      </c>
      <c r="AH57" s="341">
        <f t="shared" si="18"/>
        <v>0</v>
      </c>
      <c r="AI57" s="339">
        <f t="shared" si="18"/>
        <v>0</v>
      </c>
      <c r="AJ57" s="339">
        <f t="shared" si="18"/>
        <v>0</v>
      </c>
      <c r="AK57" s="339">
        <f t="shared" si="18"/>
        <v>0</v>
      </c>
      <c r="AL57" s="339">
        <f t="shared" si="18"/>
        <v>0</v>
      </c>
      <c r="AM57" s="339">
        <f t="shared" si="18"/>
        <v>0</v>
      </c>
      <c r="AN57" s="339">
        <f t="shared" si="18"/>
        <v>0</v>
      </c>
      <c r="AO57" s="339">
        <f t="shared" si="18"/>
        <v>0</v>
      </c>
      <c r="AP57" s="339">
        <f t="shared" si="18"/>
        <v>0</v>
      </c>
      <c r="AQ57" s="339">
        <f t="shared" si="18"/>
        <v>0</v>
      </c>
      <c r="AR57" s="339">
        <f t="shared" si="18"/>
        <v>0</v>
      </c>
      <c r="AS57" s="339">
        <f t="shared" si="18"/>
        <v>0</v>
      </c>
      <c r="AT57" s="342">
        <f>SUM(AT58:AT62)</f>
        <v>0</v>
      </c>
      <c r="AU57" s="344">
        <f>SUM(AU58:AU62)</f>
        <v>0</v>
      </c>
      <c r="AV57" s="321">
        <f t="shared" si="1"/>
        <v>0</v>
      </c>
    </row>
    <row r="58" spans="2:48" s="323" customFormat="1" ht="12.75" customHeight="1" x14ac:dyDescent="0.15">
      <c r="B58" s="345" t="str">
        <f>+'FORMATO COSTEO C1'!C$243</f>
        <v>1.2.3.1</v>
      </c>
      <c r="C58" s="346" t="str">
        <f>+'FORMATO COSTEO C1'!B$243</f>
        <v>Categoría de gasto</v>
      </c>
      <c r="D58" s="357"/>
      <c r="E58" s="358"/>
      <c r="F58" s="349">
        <f>+'FORMATO COSTEO C1'!G243</f>
        <v>0</v>
      </c>
      <c r="G58" s="350">
        <f>+'FORMATO COSTEO C1'!X243</f>
        <v>0</v>
      </c>
      <c r="H58" s="351">
        <f>IF( $F58=0,0,((($F58/$E$57)*'CRONOGRAMA ACTIVIDADES'!F$29)*($G58/$F58)))</f>
        <v>0</v>
      </c>
      <c r="I58" s="349">
        <f>IF( $F58=0,0,((($F58/$E$57)*'CRONOGRAMA ACTIVIDADES'!G$29)*($G58/$F58)))</f>
        <v>0</v>
      </c>
      <c r="J58" s="349">
        <f>IF( $F58=0,0,((($F58/$E$57)*'CRONOGRAMA ACTIVIDADES'!H$29)*($G58/$F58)))</f>
        <v>0</v>
      </c>
      <c r="K58" s="349">
        <f>IF( $F58=0,0,((($F58/$E$57)*'CRONOGRAMA ACTIVIDADES'!I$29)*($G58/$F58)))</f>
        <v>0</v>
      </c>
      <c r="L58" s="349">
        <f>IF( $F58=0,0,((($F58/$E$57)*'CRONOGRAMA ACTIVIDADES'!J$29)*($G58/$F58)))</f>
        <v>0</v>
      </c>
      <c r="M58" s="349">
        <f>IF( $F58=0,0,((($F58/$E$57)*'CRONOGRAMA ACTIVIDADES'!K$29)*($G58/$F58)))</f>
        <v>0</v>
      </c>
      <c r="N58" s="349">
        <f>IF( $F58=0,0,((($F58/$E$57)*'CRONOGRAMA ACTIVIDADES'!L$29)*($G58/$F58)))</f>
        <v>0</v>
      </c>
      <c r="O58" s="349">
        <f>IF( $F58=0,0,((($F58/$E$57)*'CRONOGRAMA ACTIVIDADES'!M$29)*($G58/$F58)))</f>
        <v>0</v>
      </c>
      <c r="P58" s="349">
        <f>IF( $F58=0,0,((($F58/$E$57)*'CRONOGRAMA ACTIVIDADES'!N$29)*($G58/$F58)))</f>
        <v>0</v>
      </c>
      <c r="Q58" s="349">
        <f>IF( $F58=0,0,((($F58/$E$57)*'CRONOGRAMA ACTIVIDADES'!O$29)*($G58/$F58)))</f>
        <v>0</v>
      </c>
      <c r="R58" s="349">
        <f>IF( $F58=0,0,((($F58/$E$57)*'CRONOGRAMA ACTIVIDADES'!P$29)*($G58/$F58)))</f>
        <v>0</v>
      </c>
      <c r="S58" s="349">
        <f>IF( $F58=0,0,((($F58/$E$57)*'CRONOGRAMA ACTIVIDADES'!Q$29)*($G58/$F58)))</f>
        <v>0</v>
      </c>
      <c r="T58" s="352">
        <f>H58+I58+J58+K58+L58+M58+N58+O58+P58+Q58+R58+S58</f>
        <v>0</v>
      </c>
      <c r="U58" s="353">
        <f>IF( $F58=0,0,((($F58/$E$57)*'CRONOGRAMA ACTIVIDADES'!R$29)*($G58/$F58)))</f>
        <v>0</v>
      </c>
      <c r="V58" s="349">
        <f>IF( $F58=0,0,((($F58/$E$57)*'CRONOGRAMA ACTIVIDADES'!S$29)*($G58/$F58)))</f>
        <v>0</v>
      </c>
      <c r="W58" s="349">
        <f>IF( $F58=0,0,((($F58/$E$57)*'CRONOGRAMA ACTIVIDADES'!T$29)*($G58/$F58)))</f>
        <v>0</v>
      </c>
      <c r="X58" s="349">
        <f>IF( $F58=0,0,((($F58/$E$57)*'CRONOGRAMA ACTIVIDADES'!U$29)*($G58/$F58)))</f>
        <v>0</v>
      </c>
      <c r="Y58" s="349">
        <f>IF( $F58=0,0,((($F58/$E$57)*'CRONOGRAMA ACTIVIDADES'!V$29)*($G58/$F58)))</f>
        <v>0</v>
      </c>
      <c r="Z58" s="349">
        <f>IF( $F58=0,0,((($F58/$E$57)*'CRONOGRAMA ACTIVIDADES'!W$29)*($G58/$F58)))</f>
        <v>0</v>
      </c>
      <c r="AA58" s="349">
        <f>IF( $F58=0,0,((($F58/$E$57)*'CRONOGRAMA ACTIVIDADES'!X$29)*($G58/$F58)))</f>
        <v>0</v>
      </c>
      <c r="AB58" s="349">
        <f>IF( $F58=0,0,((($F58/$E$57)*'CRONOGRAMA ACTIVIDADES'!Y$29)*($G58/$F58)))</f>
        <v>0</v>
      </c>
      <c r="AC58" s="349">
        <f>IF( $F58=0,0,((($F58/$E$57)*'CRONOGRAMA ACTIVIDADES'!Z$29)*($G58/$F58)))</f>
        <v>0</v>
      </c>
      <c r="AD58" s="349">
        <f>IF( $F58=0,0,((($F58/$E$57)*'CRONOGRAMA ACTIVIDADES'!AA$29)*($G58/$F58)))</f>
        <v>0</v>
      </c>
      <c r="AE58" s="349">
        <f>IF( $F58=0,0,((($F58/$E$57)*'CRONOGRAMA ACTIVIDADES'!AB$29)*($G58/$F58)))</f>
        <v>0</v>
      </c>
      <c r="AF58" s="349">
        <f>IF( $F58=0,0,((($F58/$E$57)*'CRONOGRAMA ACTIVIDADES'!AC$29)*($G58/$F58)))</f>
        <v>0</v>
      </c>
      <c r="AG58" s="350">
        <f>U58+V58+W58+X58+Y58+Z58+AA58+AB58+AC58+AD58+AE58+AF58</f>
        <v>0</v>
      </c>
      <c r="AH58" s="354">
        <f>IF( $F58=0,0,((($F58/$E$57)*'CRONOGRAMA ACTIVIDADES'!AD$29)*($G58/$F58)))</f>
        <v>0</v>
      </c>
      <c r="AI58" s="349">
        <f>IF( $F58=0,0,((($F58/$E$57)*'CRONOGRAMA ACTIVIDADES'!AE$29)*($G58/$F58)))</f>
        <v>0</v>
      </c>
      <c r="AJ58" s="349">
        <f>IF( $F58=0,0,((($F58/$E$57)*'CRONOGRAMA ACTIVIDADES'!AF$29)*($G58/$F58)))</f>
        <v>0</v>
      </c>
      <c r="AK58" s="349">
        <f>IF( $F58=0,0,((($F58/$E$57)*'CRONOGRAMA ACTIVIDADES'!AG$29)*($G58/$F58)))</f>
        <v>0</v>
      </c>
      <c r="AL58" s="349">
        <f>IF( $F58=0,0,((($F58/$E$57)*'CRONOGRAMA ACTIVIDADES'!AH$29)*($G58/$F58)))</f>
        <v>0</v>
      </c>
      <c r="AM58" s="349">
        <f>IF( $F58=0,0,((($F58/$E$57)*'CRONOGRAMA ACTIVIDADES'!AI$29)*($G58/$F58)))</f>
        <v>0</v>
      </c>
      <c r="AN58" s="349">
        <f>IF( $F58=0,0,((($F58/$E$57)*'CRONOGRAMA ACTIVIDADES'!AJ$29)*($G58/$F58)))</f>
        <v>0</v>
      </c>
      <c r="AO58" s="349">
        <f>IF( $F58=0,0,((($F58/$E$57)*'CRONOGRAMA ACTIVIDADES'!AK$29)*($G58/$F58)))</f>
        <v>0</v>
      </c>
      <c r="AP58" s="349">
        <f>IF( $F58=0,0,((($F58/$E$57)*'CRONOGRAMA ACTIVIDADES'!AL$29)*($G58/$F58)))</f>
        <v>0</v>
      </c>
      <c r="AQ58" s="349">
        <f>IF( $F58=0,0,((($F58/$E$57)*'CRONOGRAMA ACTIVIDADES'!AM$29)*($G58/$F58)))</f>
        <v>0</v>
      </c>
      <c r="AR58" s="349">
        <f>IF( $F58=0,0,((($F58/$E$57)*'CRONOGRAMA ACTIVIDADES'!AN$29)*($G58/$F58)))</f>
        <v>0</v>
      </c>
      <c r="AS58" s="349">
        <f>IF( $F58=0,0,((($F58/$E$57)*'CRONOGRAMA ACTIVIDADES'!AO$29)*($G58/$F58)))</f>
        <v>0</v>
      </c>
      <c r="AT58" s="352">
        <f>AH58+AI58+AJ58+AK58+AL58+AM58+AN58+AO58+AP58+AQ58+AR58+AS58</f>
        <v>0</v>
      </c>
      <c r="AU58" s="355">
        <f>AS58+AR58+AQ58+AP58+AO58+AN58+AM58+AL58+AK58+AJ58+AI58+AH58+AF58+AE58+AD58+AC58+AB58+AA58+Z58+Y58+X58+W58+V58+U58+S58+R58+Q58+P58+O58+N58+M58+L58+K58+J58+I58+H58</f>
        <v>0</v>
      </c>
      <c r="AV58" s="321">
        <f t="shared" si="1"/>
        <v>0</v>
      </c>
    </row>
    <row r="59" spans="2:48" s="323" customFormat="1" ht="12.75" customHeight="1" x14ac:dyDescent="0.15">
      <c r="B59" s="345" t="str">
        <f>+'FORMATO COSTEO C1'!C$249</f>
        <v>1.2.3.2</v>
      </c>
      <c r="C59" s="346" t="str">
        <f>+'FORMATO COSTEO C1'!B$249</f>
        <v>Categoría de gasto</v>
      </c>
      <c r="D59" s="357"/>
      <c r="E59" s="358"/>
      <c r="F59" s="349">
        <f>+'FORMATO COSTEO C1'!G249</f>
        <v>0</v>
      </c>
      <c r="G59" s="350">
        <f>+'FORMATO COSTEO C1'!X249</f>
        <v>0</v>
      </c>
      <c r="H59" s="354">
        <f>IF( $F59=0,0,((($F59/$E$57)*'CRONOGRAMA ACTIVIDADES'!F$29)*($G59/$F59)))</f>
        <v>0</v>
      </c>
      <c r="I59" s="349">
        <f>IF( $F59=0,0,((($F59/$E$57)*'CRONOGRAMA ACTIVIDADES'!G$29)*($G59/$F59)))</f>
        <v>0</v>
      </c>
      <c r="J59" s="349">
        <f>IF( $F59=0,0,((($F59/$E$57)*'CRONOGRAMA ACTIVIDADES'!H$29)*($G59/$F59)))</f>
        <v>0</v>
      </c>
      <c r="K59" s="349">
        <f>IF( $F59=0,0,((($F59/$E$57)*'CRONOGRAMA ACTIVIDADES'!I$29)*($G59/$F59)))</f>
        <v>0</v>
      </c>
      <c r="L59" s="349">
        <f>IF( $F59=0,0,((($F59/$E$57)*'CRONOGRAMA ACTIVIDADES'!J$29)*($G59/$F59)))</f>
        <v>0</v>
      </c>
      <c r="M59" s="349">
        <f>IF( $F59=0,0,((($F59/$E$57)*'CRONOGRAMA ACTIVIDADES'!K$29)*($G59/$F59)))</f>
        <v>0</v>
      </c>
      <c r="N59" s="349">
        <f>IF( $F59=0,0,((($F59/$E$57)*'CRONOGRAMA ACTIVIDADES'!L$29)*($G59/$F59)))</f>
        <v>0</v>
      </c>
      <c r="O59" s="349">
        <f>IF( $F59=0,0,((($F59/$E$57)*'CRONOGRAMA ACTIVIDADES'!M$29)*($G59/$F59)))</f>
        <v>0</v>
      </c>
      <c r="P59" s="349">
        <f>IF( $F59=0,0,((($F59/$E$57)*'CRONOGRAMA ACTIVIDADES'!N$29)*($G59/$F59)))</f>
        <v>0</v>
      </c>
      <c r="Q59" s="349">
        <f>IF( $F59=0,0,((($F59/$E$57)*'CRONOGRAMA ACTIVIDADES'!O$29)*($G59/$F59)))</f>
        <v>0</v>
      </c>
      <c r="R59" s="349">
        <f>IF( $F59=0,0,((($F59/$E$57)*'CRONOGRAMA ACTIVIDADES'!P$29)*($G59/$F59)))</f>
        <v>0</v>
      </c>
      <c r="S59" s="349">
        <f>IF( $F59=0,0,((($F59/$E$57)*'CRONOGRAMA ACTIVIDADES'!Q$29)*($G59/$F59)))</f>
        <v>0</v>
      </c>
      <c r="T59" s="352">
        <f>H59+I59+J59+K59+L59+M59+N59+O59+P59+Q59+R59+S59</f>
        <v>0</v>
      </c>
      <c r="U59" s="353">
        <f>IF( $F59=0,0,((($F59/$E$57)*'CRONOGRAMA ACTIVIDADES'!R$29)*($G59/$F59)))</f>
        <v>0</v>
      </c>
      <c r="V59" s="349">
        <f>IF( $F59=0,0,((($F59/$E$57)*'CRONOGRAMA ACTIVIDADES'!S$29)*($G59/$F59)))</f>
        <v>0</v>
      </c>
      <c r="W59" s="349">
        <f>IF( $F59=0,0,((($F59/$E$57)*'CRONOGRAMA ACTIVIDADES'!T$29)*($G59/$F59)))</f>
        <v>0</v>
      </c>
      <c r="X59" s="349">
        <f>IF( $F59=0,0,((($F59/$E$57)*'CRONOGRAMA ACTIVIDADES'!U$29)*($G59/$F59)))</f>
        <v>0</v>
      </c>
      <c r="Y59" s="349">
        <f>IF( $F59=0,0,((($F59/$E$57)*'CRONOGRAMA ACTIVIDADES'!V$29)*($G59/$F59)))</f>
        <v>0</v>
      </c>
      <c r="Z59" s="349">
        <f>IF( $F59=0,0,((($F59/$E$57)*'CRONOGRAMA ACTIVIDADES'!W$29)*($G59/$F59)))</f>
        <v>0</v>
      </c>
      <c r="AA59" s="349">
        <f>IF( $F59=0,0,((($F59/$E$57)*'CRONOGRAMA ACTIVIDADES'!X$29)*($G59/$F59)))</f>
        <v>0</v>
      </c>
      <c r="AB59" s="349">
        <f>IF( $F59=0,0,((($F59/$E$57)*'CRONOGRAMA ACTIVIDADES'!Y$29)*($G59/$F59)))</f>
        <v>0</v>
      </c>
      <c r="AC59" s="349">
        <f>IF( $F59=0,0,((($F59/$E$57)*'CRONOGRAMA ACTIVIDADES'!Z$29)*($G59/$F59)))</f>
        <v>0</v>
      </c>
      <c r="AD59" s="349">
        <f>IF( $F59=0,0,((($F59/$E$57)*'CRONOGRAMA ACTIVIDADES'!AA$29)*($G59/$F59)))</f>
        <v>0</v>
      </c>
      <c r="AE59" s="349">
        <f>IF( $F59=0,0,((($F59/$E$57)*'CRONOGRAMA ACTIVIDADES'!AB$29)*($G59/$F59)))</f>
        <v>0</v>
      </c>
      <c r="AF59" s="349">
        <f>IF( $F59=0,0,((($F59/$E$57)*'CRONOGRAMA ACTIVIDADES'!AC$29)*($G59/$F59)))</f>
        <v>0</v>
      </c>
      <c r="AG59" s="350">
        <f>U59+V59+W59+X59+Y59+Z59+AA59+AB59+AC59+AD59+AE59+AF59</f>
        <v>0</v>
      </c>
      <c r="AH59" s="354">
        <f>IF( $F59=0,0,((($F59/$E$57)*'CRONOGRAMA ACTIVIDADES'!AD$29)*($G59/$F59)))</f>
        <v>0</v>
      </c>
      <c r="AI59" s="349">
        <f>IF( $F59=0,0,((($F59/$E$57)*'CRONOGRAMA ACTIVIDADES'!AE$29)*($G59/$F59)))</f>
        <v>0</v>
      </c>
      <c r="AJ59" s="349">
        <f>IF( $F59=0,0,((($F59/$E$57)*'CRONOGRAMA ACTIVIDADES'!AF$29)*($G59/$F59)))</f>
        <v>0</v>
      </c>
      <c r="AK59" s="349">
        <f>IF( $F59=0,0,((($F59/$E$57)*'CRONOGRAMA ACTIVIDADES'!AG$29)*($G59/$F59)))</f>
        <v>0</v>
      </c>
      <c r="AL59" s="349">
        <f>IF( $F59=0,0,((($F59/$E$57)*'CRONOGRAMA ACTIVIDADES'!AH$29)*($G59/$F59)))</f>
        <v>0</v>
      </c>
      <c r="AM59" s="349">
        <f>IF( $F59=0,0,((($F59/$E$57)*'CRONOGRAMA ACTIVIDADES'!AI$29)*($G59/$F59)))</f>
        <v>0</v>
      </c>
      <c r="AN59" s="349">
        <f>IF( $F59=0,0,((($F59/$E$57)*'CRONOGRAMA ACTIVIDADES'!AJ$29)*($G59/$F59)))</f>
        <v>0</v>
      </c>
      <c r="AO59" s="349">
        <f>IF( $F59=0,0,((($F59/$E$57)*'CRONOGRAMA ACTIVIDADES'!AK$29)*($G59/$F59)))</f>
        <v>0</v>
      </c>
      <c r="AP59" s="349">
        <f>IF( $F59=0,0,((($F59/$E$57)*'CRONOGRAMA ACTIVIDADES'!AL$29)*($G59/$F59)))</f>
        <v>0</v>
      </c>
      <c r="AQ59" s="349">
        <f>IF( $F59=0,0,((($F59/$E$57)*'CRONOGRAMA ACTIVIDADES'!AM$29)*($G59/$F59)))</f>
        <v>0</v>
      </c>
      <c r="AR59" s="349">
        <f>IF( $F59=0,0,((($F59/$E$57)*'CRONOGRAMA ACTIVIDADES'!AN$29)*($G59/$F59)))</f>
        <v>0</v>
      </c>
      <c r="AS59" s="349">
        <f>IF( $F59=0,0,((($F59/$E$57)*'CRONOGRAMA ACTIVIDADES'!AO$29)*($G59/$F59)))</f>
        <v>0</v>
      </c>
      <c r="AT59" s="352">
        <f>AH59+AI59+AJ59+AK59+AL59+AM59+AN59+AO59+AP59+AQ59+AR59+AS59</f>
        <v>0</v>
      </c>
      <c r="AU59" s="355">
        <f>AS59+AR59+AQ59+AP59+AO59+AN59+AM59+AL59+AK59+AJ59+AI59+AH59+AF59+AE59+AD59+AC59+AB59+AA59+Z59+Y59+X59+W59+V59+U59+S59+R59+Q59+P59+O59+N59+M59+L59+K59+J59+I59+H59</f>
        <v>0</v>
      </c>
      <c r="AV59" s="321">
        <f t="shared" si="1"/>
        <v>0</v>
      </c>
    </row>
    <row r="60" spans="2:48" s="323" customFormat="1" ht="12.75" customHeight="1" x14ac:dyDescent="0.15">
      <c r="B60" s="345" t="str">
        <f>+'FORMATO COSTEO C1'!C$255</f>
        <v>1.2.3.3</v>
      </c>
      <c r="C60" s="346" t="str">
        <f>+'FORMATO COSTEO C1'!B$255</f>
        <v>Categoría de gasto</v>
      </c>
      <c r="D60" s="357"/>
      <c r="E60" s="358"/>
      <c r="F60" s="349">
        <f>+'FORMATO COSTEO C1'!G255</f>
        <v>0</v>
      </c>
      <c r="G60" s="350">
        <f>+'FORMATO COSTEO C1'!X255</f>
        <v>0</v>
      </c>
      <c r="H60" s="354">
        <f>IF( $F60=0,0,((($F60/$E$57)*'CRONOGRAMA ACTIVIDADES'!F$29)*($G60/$F60)))</f>
        <v>0</v>
      </c>
      <c r="I60" s="349">
        <f>IF( $F60=0,0,((($F60/$E$57)*'CRONOGRAMA ACTIVIDADES'!G$29)*($G60/$F60)))</f>
        <v>0</v>
      </c>
      <c r="J60" s="349">
        <f>IF( $F60=0,0,((($F60/$E$57)*'CRONOGRAMA ACTIVIDADES'!H$29)*($G60/$F60)))</f>
        <v>0</v>
      </c>
      <c r="K60" s="349">
        <f>IF( $F60=0,0,((($F60/$E$57)*'CRONOGRAMA ACTIVIDADES'!I$29)*($G60/$F60)))</f>
        <v>0</v>
      </c>
      <c r="L60" s="349">
        <f>IF( $F60=0,0,((($F60/$E$57)*'CRONOGRAMA ACTIVIDADES'!J$29)*($G60/$F60)))</f>
        <v>0</v>
      </c>
      <c r="M60" s="349">
        <f>IF( $F60=0,0,((($F60/$E$57)*'CRONOGRAMA ACTIVIDADES'!K$29)*($G60/$F60)))</f>
        <v>0</v>
      </c>
      <c r="N60" s="349">
        <f>IF( $F60=0,0,((($F60/$E$57)*'CRONOGRAMA ACTIVIDADES'!L$29)*($G60/$F60)))</f>
        <v>0</v>
      </c>
      <c r="O60" s="349">
        <f>IF( $F60=0,0,((($F60/$E$57)*'CRONOGRAMA ACTIVIDADES'!M$29)*($G60/$F60)))</f>
        <v>0</v>
      </c>
      <c r="P60" s="349">
        <f>IF( $F60=0,0,((($F60/$E$57)*'CRONOGRAMA ACTIVIDADES'!N$29)*($G60/$F60)))</f>
        <v>0</v>
      </c>
      <c r="Q60" s="349">
        <f>IF( $F60=0,0,((($F60/$E$57)*'CRONOGRAMA ACTIVIDADES'!O$29)*($G60/$F60)))</f>
        <v>0</v>
      </c>
      <c r="R60" s="349">
        <f>IF( $F60=0,0,((($F60/$E$57)*'CRONOGRAMA ACTIVIDADES'!P$29)*($G60/$F60)))</f>
        <v>0</v>
      </c>
      <c r="S60" s="349">
        <f>IF( $F60=0,0,((($F60/$E$57)*'CRONOGRAMA ACTIVIDADES'!Q$29)*($G60/$F60)))</f>
        <v>0</v>
      </c>
      <c r="T60" s="352">
        <f>H60+I60+J60+K60+L60+M60+N60+O60+P60+Q60+R60+S60</f>
        <v>0</v>
      </c>
      <c r="U60" s="353">
        <f>IF( $F60=0,0,((($F60/$E$57)*'CRONOGRAMA ACTIVIDADES'!R$29)*($G60/$F60)))</f>
        <v>0</v>
      </c>
      <c r="V60" s="349">
        <f>IF( $F60=0,0,((($F60/$E$57)*'CRONOGRAMA ACTIVIDADES'!S$29)*($G60/$F60)))</f>
        <v>0</v>
      </c>
      <c r="W60" s="349">
        <f>IF( $F60=0,0,((($F60/$E$57)*'CRONOGRAMA ACTIVIDADES'!T$29)*($G60/$F60)))</f>
        <v>0</v>
      </c>
      <c r="X60" s="349">
        <f>IF( $F60=0,0,((($F60/$E$57)*'CRONOGRAMA ACTIVIDADES'!U$29)*($G60/$F60)))</f>
        <v>0</v>
      </c>
      <c r="Y60" s="349">
        <f>IF( $F60=0,0,((($F60/$E$57)*'CRONOGRAMA ACTIVIDADES'!V$29)*($G60/$F60)))</f>
        <v>0</v>
      </c>
      <c r="Z60" s="349">
        <f>IF( $F60=0,0,((($F60/$E$57)*'CRONOGRAMA ACTIVIDADES'!W$29)*($G60/$F60)))</f>
        <v>0</v>
      </c>
      <c r="AA60" s="349">
        <f>IF( $F60=0,0,((($F60/$E$57)*'CRONOGRAMA ACTIVIDADES'!X$29)*($G60/$F60)))</f>
        <v>0</v>
      </c>
      <c r="AB60" s="349">
        <f>IF( $F60=0,0,((($F60/$E$57)*'CRONOGRAMA ACTIVIDADES'!Y$29)*($G60/$F60)))</f>
        <v>0</v>
      </c>
      <c r="AC60" s="349">
        <f>IF( $F60=0,0,((($F60/$E$57)*'CRONOGRAMA ACTIVIDADES'!Z$29)*($G60/$F60)))</f>
        <v>0</v>
      </c>
      <c r="AD60" s="349">
        <f>IF( $F60=0,0,((($F60/$E$57)*'CRONOGRAMA ACTIVIDADES'!AA$29)*($G60/$F60)))</f>
        <v>0</v>
      </c>
      <c r="AE60" s="349">
        <f>IF( $F60=0,0,((($F60/$E$57)*'CRONOGRAMA ACTIVIDADES'!AB$29)*($G60/$F60)))</f>
        <v>0</v>
      </c>
      <c r="AF60" s="349">
        <f>IF( $F60=0,0,((($F60/$E$57)*'CRONOGRAMA ACTIVIDADES'!AC$29)*($G60/$F60)))</f>
        <v>0</v>
      </c>
      <c r="AG60" s="350">
        <f>U60+V60+W60+X60+Y60+Z60+AA60+AB60+AC60+AD60+AE60+AF60</f>
        <v>0</v>
      </c>
      <c r="AH60" s="354">
        <f>IF( $F60=0,0,((($F60/$E$57)*'CRONOGRAMA ACTIVIDADES'!AD$29)*($G60/$F60)))</f>
        <v>0</v>
      </c>
      <c r="AI60" s="349">
        <f>IF( $F60=0,0,((($F60/$E$57)*'CRONOGRAMA ACTIVIDADES'!AE$29)*($G60/$F60)))</f>
        <v>0</v>
      </c>
      <c r="AJ60" s="349">
        <f>IF( $F60=0,0,((($F60/$E$57)*'CRONOGRAMA ACTIVIDADES'!AF$29)*($G60/$F60)))</f>
        <v>0</v>
      </c>
      <c r="AK60" s="349">
        <f>IF( $F60=0,0,((($F60/$E$57)*'CRONOGRAMA ACTIVIDADES'!AG$29)*($G60/$F60)))</f>
        <v>0</v>
      </c>
      <c r="AL60" s="349">
        <f>IF( $F60=0,0,((($F60/$E$57)*'CRONOGRAMA ACTIVIDADES'!AH$29)*($G60/$F60)))</f>
        <v>0</v>
      </c>
      <c r="AM60" s="349">
        <f>IF( $F60=0,0,((($F60/$E$57)*'CRONOGRAMA ACTIVIDADES'!AI$29)*($G60/$F60)))</f>
        <v>0</v>
      </c>
      <c r="AN60" s="349">
        <f>IF( $F60=0,0,((($F60/$E$57)*'CRONOGRAMA ACTIVIDADES'!AJ$29)*($G60/$F60)))</f>
        <v>0</v>
      </c>
      <c r="AO60" s="349">
        <f>IF( $F60=0,0,((($F60/$E$57)*'CRONOGRAMA ACTIVIDADES'!AK$29)*($G60/$F60)))</f>
        <v>0</v>
      </c>
      <c r="AP60" s="349">
        <f>IF( $F60=0,0,((($F60/$E$57)*'CRONOGRAMA ACTIVIDADES'!AL$29)*($G60/$F60)))</f>
        <v>0</v>
      </c>
      <c r="AQ60" s="349">
        <f>IF( $F60=0,0,((($F60/$E$57)*'CRONOGRAMA ACTIVIDADES'!AM$29)*($G60/$F60)))</f>
        <v>0</v>
      </c>
      <c r="AR60" s="349">
        <f>IF( $F60=0,0,((($F60/$E$57)*'CRONOGRAMA ACTIVIDADES'!AN$29)*($G60/$F60)))</f>
        <v>0</v>
      </c>
      <c r="AS60" s="349">
        <f>IF( $F60=0,0,((($F60/$E$57)*'CRONOGRAMA ACTIVIDADES'!AO$29)*($G60/$F60)))</f>
        <v>0</v>
      </c>
      <c r="AT60" s="352">
        <f>AH60+AI60+AJ60+AK60+AL60+AM60+AN60+AO60+AP60+AQ60+AR60+AS60</f>
        <v>0</v>
      </c>
      <c r="AU60" s="355">
        <f>AS60+AR60+AQ60+AP60+AO60+AN60+AM60+AL60+AK60+AJ60+AI60+AH60+AF60+AE60+AD60+AC60+AB60+AA60+Z60+Y60+X60+W60+V60+U60+S60+R60+Q60+P60+O60+N60+M60+L60+K60+J60+I60+H60</f>
        <v>0</v>
      </c>
      <c r="AV60" s="321">
        <f t="shared" si="1"/>
        <v>0</v>
      </c>
    </row>
    <row r="61" spans="2:48" s="323" customFormat="1" ht="12.75" customHeight="1" x14ac:dyDescent="0.15">
      <c r="B61" s="345" t="str">
        <f>+'FORMATO COSTEO C1'!C$261</f>
        <v>1.2.3.4</v>
      </c>
      <c r="C61" s="346" t="str">
        <f>+'FORMATO COSTEO C1'!B$261</f>
        <v>Categoría de gasto</v>
      </c>
      <c r="D61" s="357"/>
      <c r="E61" s="358"/>
      <c r="F61" s="349">
        <f>+'FORMATO COSTEO C1'!G261</f>
        <v>0</v>
      </c>
      <c r="G61" s="350">
        <f>+'FORMATO COSTEO C1'!X261</f>
        <v>0</v>
      </c>
      <c r="H61" s="354">
        <f>IF( $F61=0,0,((($F61/$E$57)*'CRONOGRAMA ACTIVIDADES'!F$29)*($G61/$F61)))</f>
        <v>0</v>
      </c>
      <c r="I61" s="349">
        <f>IF( $F61=0,0,((($F61/$E$57)*'CRONOGRAMA ACTIVIDADES'!G$29)*($G61/$F61)))</f>
        <v>0</v>
      </c>
      <c r="J61" s="349">
        <f>IF( $F61=0,0,((($F61/$E$57)*'CRONOGRAMA ACTIVIDADES'!H$29)*($G61/$F61)))</f>
        <v>0</v>
      </c>
      <c r="K61" s="349">
        <f>IF( $F61=0,0,((($F61/$E$57)*'CRONOGRAMA ACTIVIDADES'!I$29)*($G61/$F61)))</f>
        <v>0</v>
      </c>
      <c r="L61" s="349">
        <f>IF( $F61=0,0,((($F61/$E$57)*'CRONOGRAMA ACTIVIDADES'!J$29)*($G61/$F61)))</f>
        <v>0</v>
      </c>
      <c r="M61" s="349">
        <f>IF( $F61=0,0,((($F61/$E$57)*'CRONOGRAMA ACTIVIDADES'!K$29)*($G61/$F61)))</f>
        <v>0</v>
      </c>
      <c r="N61" s="349">
        <f>IF( $F61=0,0,((($F61/$E$57)*'CRONOGRAMA ACTIVIDADES'!L$29)*($G61/$F61)))</f>
        <v>0</v>
      </c>
      <c r="O61" s="349">
        <f>IF( $F61=0,0,((($F61/$E$57)*'CRONOGRAMA ACTIVIDADES'!M$29)*($G61/$F61)))</f>
        <v>0</v>
      </c>
      <c r="P61" s="349">
        <f>IF( $F61=0,0,((($F61/$E$57)*'CRONOGRAMA ACTIVIDADES'!N$29)*($G61/$F61)))</f>
        <v>0</v>
      </c>
      <c r="Q61" s="349">
        <f>IF( $F61=0,0,((($F61/$E$57)*'CRONOGRAMA ACTIVIDADES'!O$29)*($G61/$F61)))</f>
        <v>0</v>
      </c>
      <c r="R61" s="349">
        <f>IF( $F61=0,0,((($F61/$E$57)*'CRONOGRAMA ACTIVIDADES'!P$29)*($G61/$F61)))</f>
        <v>0</v>
      </c>
      <c r="S61" s="349">
        <f>IF( $F61=0,0,((($F61/$E$57)*'CRONOGRAMA ACTIVIDADES'!Q$29)*($G61/$F61)))</f>
        <v>0</v>
      </c>
      <c r="T61" s="352">
        <f>H61+I61+J61+K61+L61+M61+N61+O61+P61+Q61+R61+S61</f>
        <v>0</v>
      </c>
      <c r="U61" s="353">
        <f>IF( $F61=0,0,((($F61/$E$57)*'CRONOGRAMA ACTIVIDADES'!R$29)*($G61/$F61)))</f>
        <v>0</v>
      </c>
      <c r="V61" s="349">
        <f>IF( $F61=0,0,((($F61/$E$57)*'CRONOGRAMA ACTIVIDADES'!S$29)*($G61/$F61)))</f>
        <v>0</v>
      </c>
      <c r="W61" s="349">
        <f>IF( $F61=0,0,((($F61/$E$57)*'CRONOGRAMA ACTIVIDADES'!T$29)*($G61/$F61)))</f>
        <v>0</v>
      </c>
      <c r="X61" s="349">
        <f>IF( $F61=0,0,((($F61/$E$57)*'CRONOGRAMA ACTIVIDADES'!U$29)*($G61/$F61)))</f>
        <v>0</v>
      </c>
      <c r="Y61" s="349">
        <f>IF( $F61=0,0,((($F61/$E$57)*'CRONOGRAMA ACTIVIDADES'!V$29)*($G61/$F61)))</f>
        <v>0</v>
      </c>
      <c r="Z61" s="349">
        <f>IF( $F61=0,0,((($F61/$E$57)*'CRONOGRAMA ACTIVIDADES'!W$29)*($G61/$F61)))</f>
        <v>0</v>
      </c>
      <c r="AA61" s="349">
        <f>IF( $F61=0,0,((($F61/$E$57)*'CRONOGRAMA ACTIVIDADES'!X$29)*($G61/$F61)))</f>
        <v>0</v>
      </c>
      <c r="AB61" s="349">
        <f>IF( $F61=0,0,((($F61/$E$57)*'CRONOGRAMA ACTIVIDADES'!Y$29)*($G61/$F61)))</f>
        <v>0</v>
      </c>
      <c r="AC61" s="349">
        <f>IF( $F61=0,0,((($F61/$E$57)*'CRONOGRAMA ACTIVIDADES'!Z$29)*($G61/$F61)))</f>
        <v>0</v>
      </c>
      <c r="AD61" s="349">
        <f>IF( $F61=0,0,((($F61/$E$57)*'CRONOGRAMA ACTIVIDADES'!AA$29)*($G61/$F61)))</f>
        <v>0</v>
      </c>
      <c r="AE61" s="349">
        <f>IF( $F61=0,0,((($F61/$E$57)*'CRONOGRAMA ACTIVIDADES'!AB$29)*($G61/$F61)))</f>
        <v>0</v>
      </c>
      <c r="AF61" s="349">
        <f>IF( $F61=0,0,((($F61/$E$57)*'CRONOGRAMA ACTIVIDADES'!AC$29)*($G61/$F61)))</f>
        <v>0</v>
      </c>
      <c r="AG61" s="350">
        <f>U61+V61+W61+X61+Y61+Z61+AA61+AB61+AC61+AD61+AE61+AF61</f>
        <v>0</v>
      </c>
      <c r="AH61" s="354">
        <f>IF( $F61=0,0,((($F61/$E$57)*'CRONOGRAMA ACTIVIDADES'!AD$29)*($G61/$F61)))</f>
        <v>0</v>
      </c>
      <c r="AI61" s="349">
        <f>IF( $F61=0,0,((($F61/$E$57)*'CRONOGRAMA ACTIVIDADES'!AE$29)*($G61/$F61)))</f>
        <v>0</v>
      </c>
      <c r="AJ61" s="349">
        <f>IF( $F61=0,0,((($F61/$E$57)*'CRONOGRAMA ACTIVIDADES'!AF$29)*($G61/$F61)))</f>
        <v>0</v>
      </c>
      <c r="AK61" s="349">
        <f>IF( $F61=0,0,((($F61/$E$57)*'CRONOGRAMA ACTIVIDADES'!AG$29)*($G61/$F61)))</f>
        <v>0</v>
      </c>
      <c r="AL61" s="349">
        <f>IF( $F61=0,0,((($F61/$E$57)*'CRONOGRAMA ACTIVIDADES'!AH$29)*($G61/$F61)))</f>
        <v>0</v>
      </c>
      <c r="AM61" s="349">
        <f>IF( $F61=0,0,((($F61/$E$57)*'CRONOGRAMA ACTIVIDADES'!AI$29)*($G61/$F61)))</f>
        <v>0</v>
      </c>
      <c r="AN61" s="349">
        <f>IF( $F61=0,0,((($F61/$E$57)*'CRONOGRAMA ACTIVIDADES'!AJ$29)*($G61/$F61)))</f>
        <v>0</v>
      </c>
      <c r="AO61" s="349">
        <f>IF( $F61=0,0,((($F61/$E$57)*'CRONOGRAMA ACTIVIDADES'!AK$29)*($G61/$F61)))</f>
        <v>0</v>
      </c>
      <c r="AP61" s="349">
        <f>IF( $F61=0,0,((($F61/$E$57)*'CRONOGRAMA ACTIVIDADES'!AL$29)*($G61/$F61)))</f>
        <v>0</v>
      </c>
      <c r="AQ61" s="349">
        <f>IF( $F61=0,0,((($F61/$E$57)*'CRONOGRAMA ACTIVIDADES'!AM$29)*($G61/$F61)))</f>
        <v>0</v>
      </c>
      <c r="AR61" s="349">
        <f>IF( $F61=0,0,((($F61/$E$57)*'CRONOGRAMA ACTIVIDADES'!AN$29)*($G61/$F61)))</f>
        <v>0</v>
      </c>
      <c r="AS61" s="349">
        <f>IF( $F61=0,0,((($F61/$E$57)*'CRONOGRAMA ACTIVIDADES'!AO$29)*($G61/$F61)))</f>
        <v>0</v>
      </c>
      <c r="AT61" s="352">
        <f>AH61+AI61+AJ61+AK61+AL61+AM61+AN61+AO61+AP61+AQ61+AR61+AS61</f>
        <v>0</v>
      </c>
      <c r="AU61" s="355">
        <f>AS61+AR61+AQ61+AP61+AO61+AN61+AM61+AL61+AK61+AJ61+AI61+AH61+AF61+AE61+AD61+AC61+AB61+AA61+Z61+Y61+X61+W61+V61+U61+S61+R61+Q61+P61+O61+N61+M61+L61+K61+J61+I61+H61</f>
        <v>0</v>
      </c>
      <c r="AV61" s="321">
        <f t="shared" si="1"/>
        <v>0</v>
      </c>
    </row>
    <row r="62" spans="2:48" s="323" customFormat="1" ht="12.75" customHeight="1" x14ac:dyDescent="0.15">
      <c r="B62" s="345" t="str">
        <f>+'FORMATO COSTEO C1'!C$267</f>
        <v>1.2.3.5</v>
      </c>
      <c r="C62" s="346" t="str">
        <f>+'FORMATO COSTEO C1'!B$267</f>
        <v>Categoría de gasto</v>
      </c>
      <c r="D62" s="357"/>
      <c r="E62" s="358"/>
      <c r="F62" s="349">
        <f>+'FORMATO COSTEO C1'!G267</f>
        <v>0</v>
      </c>
      <c r="G62" s="350">
        <f>+'FORMATO COSTEO C1'!X267</f>
        <v>0</v>
      </c>
      <c r="H62" s="354">
        <f>IF( $F62=0,0,((($F62/$E$57)*'CRONOGRAMA ACTIVIDADES'!F$29)*($G62/$F62)))</f>
        <v>0</v>
      </c>
      <c r="I62" s="349">
        <f>IF( $F62=0,0,((($F62/$E$57)*'CRONOGRAMA ACTIVIDADES'!G$29)*($G62/$F62)))</f>
        <v>0</v>
      </c>
      <c r="J62" s="349">
        <f>IF( $F62=0,0,((($F62/$E$57)*'CRONOGRAMA ACTIVIDADES'!H$29)*($G62/$F62)))</f>
        <v>0</v>
      </c>
      <c r="K62" s="349">
        <f>IF( $F62=0,0,((($F62/$E$57)*'CRONOGRAMA ACTIVIDADES'!I$29)*($G62/$F62)))</f>
        <v>0</v>
      </c>
      <c r="L62" s="349">
        <f>IF( $F62=0,0,((($F62/$E$57)*'CRONOGRAMA ACTIVIDADES'!J$29)*($G62/$F62)))</f>
        <v>0</v>
      </c>
      <c r="M62" s="349">
        <f>IF( $F62=0,0,((($F62/$E$57)*'CRONOGRAMA ACTIVIDADES'!K$29)*($G62/$F62)))</f>
        <v>0</v>
      </c>
      <c r="N62" s="349">
        <f>IF( $F62=0,0,((($F62/$E$57)*'CRONOGRAMA ACTIVIDADES'!L$29)*($G62/$F62)))</f>
        <v>0</v>
      </c>
      <c r="O62" s="349">
        <f>IF( $F62=0,0,((($F62/$E$57)*'CRONOGRAMA ACTIVIDADES'!M$29)*($G62/$F62)))</f>
        <v>0</v>
      </c>
      <c r="P62" s="349">
        <f>IF( $F62=0,0,((($F62/$E$57)*'CRONOGRAMA ACTIVIDADES'!N$29)*($G62/$F62)))</f>
        <v>0</v>
      </c>
      <c r="Q62" s="349">
        <f>IF( $F62=0,0,((($F62/$E$57)*'CRONOGRAMA ACTIVIDADES'!O$29)*($G62/$F62)))</f>
        <v>0</v>
      </c>
      <c r="R62" s="349">
        <f>IF( $F62=0,0,((($F62/$E$57)*'CRONOGRAMA ACTIVIDADES'!P$29)*($G62/$F62)))</f>
        <v>0</v>
      </c>
      <c r="S62" s="349">
        <f>IF( $F62=0,0,((($F62/$E$57)*'CRONOGRAMA ACTIVIDADES'!Q$29)*($G62/$F62)))</f>
        <v>0</v>
      </c>
      <c r="T62" s="352">
        <f>H62+I62+J62+K62+L62+M62+N62+O62+P62+Q62+R62+S62</f>
        <v>0</v>
      </c>
      <c r="U62" s="353">
        <f>IF( $F62=0,0,((($F62/$E$57)*'CRONOGRAMA ACTIVIDADES'!R$29)*($G62/$F62)))</f>
        <v>0</v>
      </c>
      <c r="V62" s="349">
        <f>IF( $F62=0,0,((($F62/$E$57)*'CRONOGRAMA ACTIVIDADES'!S$29)*($G62/$F62)))</f>
        <v>0</v>
      </c>
      <c r="W62" s="349">
        <f>IF( $F62=0,0,((($F62/$E$57)*'CRONOGRAMA ACTIVIDADES'!T$29)*($G62/$F62)))</f>
        <v>0</v>
      </c>
      <c r="X62" s="349">
        <f>IF( $F62=0,0,((($F62/$E$57)*'CRONOGRAMA ACTIVIDADES'!U$29)*($G62/$F62)))</f>
        <v>0</v>
      </c>
      <c r="Y62" s="349">
        <f>IF( $F62=0,0,((($F62/$E$57)*'CRONOGRAMA ACTIVIDADES'!V$29)*($G62/$F62)))</f>
        <v>0</v>
      </c>
      <c r="Z62" s="349">
        <f>IF( $F62=0,0,((($F62/$E$57)*'CRONOGRAMA ACTIVIDADES'!W$29)*($G62/$F62)))</f>
        <v>0</v>
      </c>
      <c r="AA62" s="349">
        <f>IF( $F62=0,0,((($F62/$E$57)*'CRONOGRAMA ACTIVIDADES'!X$29)*($G62/$F62)))</f>
        <v>0</v>
      </c>
      <c r="AB62" s="349">
        <f>IF( $F62=0,0,((($F62/$E$57)*'CRONOGRAMA ACTIVIDADES'!Y$29)*($G62/$F62)))</f>
        <v>0</v>
      </c>
      <c r="AC62" s="349">
        <f>IF( $F62=0,0,((($F62/$E$57)*'CRONOGRAMA ACTIVIDADES'!Z$29)*($G62/$F62)))</f>
        <v>0</v>
      </c>
      <c r="AD62" s="349">
        <f>IF( $F62=0,0,((($F62/$E$57)*'CRONOGRAMA ACTIVIDADES'!AA$29)*($G62/$F62)))</f>
        <v>0</v>
      </c>
      <c r="AE62" s="349">
        <f>IF( $F62=0,0,((($F62/$E$57)*'CRONOGRAMA ACTIVIDADES'!AB$29)*($G62/$F62)))</f>
        <v>0</v>
      </c>
      <c r="AF62" s="349">
        <f>IF( $F62=0,0,((($F62/$E$57)*'CRONOGRAMA ACTIVIDADES'!AC$29)*($G62/$F62)))</f>
        <v>0</v>
      </c>
      <c r="AG62" s="350">
        <f>U62+V62+W62+X62+Y62+Z62+AA62+AB62+AC62+AD62+AE62+AF62</f>
        <v>0</v>
      </c>
      <c r="AH62" s="354">
        <f>IF( $F62=0,0,((($F62/$E$57)*'CRONOGRAMA ACTIVIDADES'!AD$29)*($G62/$F62)))</f>
        <v>0</v>
      </c>
      <c r="AI62" s="349">
        <f>IF( $F62=0,0,((($F62/$E$57)*'CRONOGRAMA ACTIVIDADES'!AE$29)*($G62/$F62)))</f>
        <v>0</v>
      </c>
      <c r="AJ62" s="349">
        <f>IF( $F62=0,0,((($F62/$E$57)*'CRONOGRAMA ACTIVIDADES'!AF$29)*($G62/$F62)))</f>
        <v>0</v>
      </c>
      <c r="AK62" s="349">
        <f>IF( $F62=0,0,((($F62/$E$57)*'CRONOGRAMA ACTIVIDADES'!AG$29)*($G62/$F62)))</f>
        <v>0</v>
      </c>
      <c r="AL62" s="349">
        <f>IF( $F62=0,0,((($F62/$E$57)*'CRONOGRAMA ACTIVIDADES'!AH$29)*($G62/$F62)))</f>
        <v>0</v>
      </c>
      <c r="AM62" s="349">
        <f>IF( $F62=0,0,((($F62/$E$57)*'CRONOGRAMA ACTIVIDADES'!AI$29)*($G62/$F62)))</f>
        <v>0</v>
      </c>
      <c r="AN62" s="349">
        <f>IF( $F62=0,0,((($F62/$E$57)*'CRONOGRAMA ACTIVIDADES'!AJ$29)*($G62/$F62)))</f>
        <v>0</v>
      </c>
      <c r="AO62" s="349">
        <f>IF( $F62=0,0,((($F62/$E$57)*'CRONOGRAMA ACTIVIDADES'!AK$29)*($G62/$F62)))</f>
        <v>0</v>
      </c>
      <c r="AP62" s="349">
        <f>IF( $F62=0,0,((($F62/$E$57)*'CRONOGRAMA ACTIVIDADES'!AL$29)*($G62/$F62)))</f>
        <v>0</v>
      </c>
      <c r="AQ62" s="349">
        <f>IF( $F62=0,0,((($F62/$E$57)*'CRONOGRAMA ACTIVIDADES'!AM$29)*($G62/$F62)))</f>
        <v>0</v>
      </c>
      <c r="AR62" s="349">
        <f>IF( $F62=0,0,((($F62/$E$57)*'CRONOGRAMA ACTIVIDADES'!AN$29)*($G62/$F62)))</f>
        <v>0</v>
      </c>
      <c r="AS62" s="349">
        <f>IF( $F62=0,0,((($F62/$E$57)*'CRONOGRAMA ACTIVIDADES'!AO$29)*($G62/$F62)))</f>
        <v>0</v>
      </c>
      <c r="AT62" s="352">
        <f>AH62+AI62+AJ62+AK62+AL62+AM62+AN62+AO62+AP62+AQ62+AR62+AS62</f>
        <v>0</v>
      </c>
      <c r="AU62" s="355">
        <f>AS62+AR62+AQ62+AP62+AO62+AN62+AM62+AL62+AK62+AJ62+AI62+AH62+AF62+AE62+AD62+AC62+AB62+AA62+Z62+Y62+X62+W62+V62+U62+S62+R62+Q62+P62+O62+N62+M62+L62+K62+J62+I62+H62</f>
        <v>0</v>
      </c>
      <c r="AV62" s="321">
        <f t="shared" si="1"/>
        <v>0</v>
      </c>
    </row>
    <row r="63" spans="2:48" s="323" customFormat="1" ht="12.75" customHeight="1" x14ac:dyDescent="0.15">
      <c r="B63" s="335" t="str">
        <f>+'FORMATO COSTEO C1'!C$273</f>
        <v>1.2.4</v>
      </c>
      <c r="C63" s="359">
        <f>+'FORMATO COSTEO C1'!B$273</f>
        <v>0</v>
      </c>
      <c r="D63" s="337" t="str">
        <f>+'FORMATO COSTEO C1'!D$273</f>
        <v>Unidad medida</v>
      </c>
      <c r="E63" s="338">
        <f>+'FORMATO COSTEO C1'!E$273</f>
        <v>0</v>
      </c>
      <c r="F63" s="339">
        <f>SUM(F64:F68)</f>
        <v>0</v>
      </c>
      <c r="G63" s="340">
        <f t="shared" ref="G63:AS63" si="19">SUM(G64:G68)</f>
        <v>0</v>
      </c>
      <c r="H63" s="341">
        <f t="shared" si="19"/>
        <v>0</v>
      </c>
      <c r="I63" s="339">
        <f>SUM(I64:I68)</f>
        <v>0</v>
      </c>
      <c r="J63" s="339">
        <f>SUM(J64:J68)</f>
        <v>0</v>
      </c>
      <c r="K63" s="339">
        <f>SUM(K64:K68)</f>
        <v>0</v>
      </c>
      <c r="L63" s="339">
        <f>SUM(L64:L68)</f>
        <v>0</v>
      </c>
      <c r="M63" s="339">
        <f>SUM(M64:M68)</f>
        <v>0</v>
      </c>
      <c r="N63" s="339">
        <f t="shared" si="19"/>
        <v>0</v>
      </c>
      <c r="O63" s="339">
        <f t="shared" si="19"/>
        <v>0</v>
      </c>
      <c r="P63" s="339">
        <f t="shared" si="19"/>
        <v>0</v>
      </c>
      <c r="Q63" s="339">
        <f t="shared" si="19"/>
        <v>0</v>
      </c>
      <c r="R63" s="339">
        <f t="shared" si="19"/>
        <v>0</v>
      </c>
      <c r="S63" s="339">
        <f t="shared" si="19"/>
        <v>0</v>
      </c>
      <c r="T63" s="342">
        <f t="shared" si="19"/>
        <v>0</v>
      </c>
      <c r="U63" s="343">
        <f t="shared" si="19"/>
        <v>0</v>
      </c>
      <c r="V63" s="339">
        <f t="shared" si="19"/>
        <v>0</v>
      </c>
      <c r="W63" s="339">
        <f t="shared" si="19"/>
        <v>0</v>
      </c>
      <c r="X63" s="339">
        <f t="shared" si="19"/>
        <v>0</v>
      </c>
      <c r="Y63" s="339">
        <f t="shared" si="19"/>
        <v>0</v>
      </c>
      <c r="Z63" s="339">
        <f t="shared" si="19"/>
        <v>0</v>
      </c>
      <c r="AA63" s="339">
        <f t="shared" si="19"/>
        <v>0</v>
      </c>
      <c r="AB63" s="339">
        <f t="shared" si="19"/>
        <v>0</v>
      </c>
      <c r="AC63" s="339">
        <f t="shared" si="19"/>
        <v>0</v>
      </c>
      <c r="AD63" s="339">
        <f t="shared" si="19"/>
        <v>0</v>
      </c>
      <c r="AE63" s="339">
        <f t="shared" si="19"/>
        <v>0</v>
      </c>
      <c r="AF63" s="339">
        <f t="shared" si="19"/>
        <v>0</v>
      </c>
      <c r="AG63" s="340">
        <f t="shared" si="19"/>
        <v>0</v>
      </c>
      <c r="AH63" s="341">
        <f t="shared" si="19"/>
        <v>0</v>
      </c>
      <c r="AI63" s="339">
        <f t="shared" si="19"/>
        <v>0</v>
      </c>
      <c r="AJ63" s="339">
        <f t="shared" si="19"/>
        <v>0</v>
      </c>
      <c r="AK63" s="339">
        <f t="shared" si="19"/>
        <v>0</v>
      </c>
      <c r="AL63" s="339">
        <f t="shared" si="19"/>
        <v>0</v>
      </c>
      <c r="AM63" s="339">
        <f t="shared" si="19"/>
        <v>0</v>
      </c>
      <c r="AN63" s="339">
        <f t="shared" si="19"/>
        <v>0</v>
      </c>
      <c r="AO63" s="339">
        <f t="shared" si="19"/>
        <v>0</v>
      </c>
      <c r="AP63" s="339">
        <f t="shared" si="19"/>
        <v>0</v>
      </c>
      <c r="AQ63" s="339">
        <f t="shared" si="19"/>
        <v>0</v>
      </c>
      <c r="AR63" s="339">
        <f t="shared" si="19"/>
        <v>0</v>
      </c>
      <c r="AS63" s="339">
        <f t="shared" si="19"/>
        <v>0</v>
      </c>
      <c r="AT63" s="342">
        <f>SUM(AT64:AT68)</f>
        <v>0</v>
      </c>
      <c r="AU63" s="344">
        <f>SUM(AU64:AU68)</f>
        <v>0</v>
      </c>
      <c r="AV63" s="321">
        <f t="shared" si="1"/>
        <v>0</v>
      </c>
    </row>
    <row r="64" spans="2:48" s="323" customFormat="1" ht="12.75" customHeight="1" x14ac:dyDescent="0.15">
      <c r="B64" s="345" t="str">
        <f>+'FORMATO COSTEO C1'!C$275</f>
        <v>1.2.4.1</v>
      </c>
      <c r="C64" s="346" t="str">
        <f>+'FORMATO COSTEO C1'!B$275</f>
        <v>Categoría de gasto</v>
      </c>
      <c r="D64" s="357"/>
      <c r="E64" s="358"/>
      <c r="F64" s="349">
        <f>+'FORMATO COSTEO C1'!G275</f>
        <v>0</v>
      </c>
      <c r="G64" s="350">
        <f>+'FORMATO COSTEO C1'!X275</f>
        <v>0</v>
      </c>
      <c r="H64" s="351">
        <f>IF( $F64=0,0,((($F64/$E$63)*'CRONOGRAMA ACTIVIDADES'!F$30)*($G64/$F64)))</f>
        <v>0</v>
      </c>
      <c r="I64" s="349">
        <f>IF( $F64=0,0,((($F64/$E$63)*'CRONOGRAMA ACTIVIDADES'!G$30)*($G64/$F64)))</f>
        <v>0</v>
      </c>
      <c r="J64" s="349">
        <f>IF( $F64=0,0,((($F64/$E$63)*'CRONOGRAMA ACTIVIDADES'!H$30)*($G64/$F64)))</f>
        <v>0</v>
      </c>
      <c r="K64" s="349">
        <f>IF( $F64=0,0,((($F64/$E$63)*'CRONOGRAMA ACTIVIDADES'!I$30)*($G64/$F64)))</f>
        <v>0</v>
      </c>
      <c r="L64" s="349">
        <f>IF( $F64=0,0,((($F64/$E$63)*'CRONOGRAMA ACTIVIDADES'!J$30)*($G64/$F64)))</f>
        <v>0</v>
      </c>
      <c r="M64" s="349">
        <f>IF( $F64=0,0,((($F64/$E$63)*'CRONOGRAMA ACTIVIDADES'!K$30)*($G64/$F64)))</f>
        <v>0</v>
      </c>
      <c r="N64" s="349">
        <f>IF( $F64=0,0,((($F64/$E$63)*'CRONOGRAMA ACTIVIDADES'!L$30)*($G64/$F64)))</f>
        <v>0</v>
      </c>
      <c r="O64" s="349">
        <f>IF( $F64=0,0,((($F64/$E$63)*'CRONOGRAMA ACTIVIDADES'!M$30)*($G64/$F64)))</f>
        <v>0</v>
      </c>
      <c r="P64" s="349">
        <f>IF( $F64=0,0,((($F64/$E$63)*'CRONOGRAMA ACTIVIDADES'!N$30)*($G64/$F64)))</f>
        <v>0</v>
      </c>
      <c r="Q64" s="349">
        <f>IF( $F64=0,0,((($F64/$E$63)*'CRONOGRAMA ACTIVIDADES'!O$30)*($G64/$F64)))</f>
        <v>0</v>
      </c>
      <c r="R64" s="349">
        <f>IF( $F64=0,0,((($F64/$E$63)*'CRONOGRAMA ACTIVIDADES'!P$30)*($G64/$F64)))</f>
        <v>0</v>
      </c>
      <c r="S64" s="349">
        <f>IF( $F64=0,0,((($F64/$E$63)*'CRONOGRAMA ACTIVIDADES'!Q$30)*($G64/$F64)))</f>
        <v>0</v>
      </c>
      <c r="T64" s="352">
        <f>H64+I64+J64+K64+L64+M64+N64+O64+P64+Q64+R64+S64</f>
        <v>0</v>
      </c>
      <c r="U64" s="353">
        <f>IF( $F64=0,0,((($F64/$E$63)*'CRONOGRAMA ACTIVIDADES'!R$30)*($G64/$F64)))</f>
        <v>0</v>
      </c>
      <c r="V64" s="349">
        <f>IF( $F64=0,0,((($F64/$E$63)*'CRONOGRAMA ACTIVIDADES'!S$30)*($G64/$F64)))</f>
        <v>0</v>
      </c>
      <c r="W64" s="349">
        <f>IF( $F64=0,0,((($F64/$E$63)*'CRONOGRAMA ACTIVIDADES'!T$30)*($G64/$F64)))</f>
        <v>0</v>
      </c>
      <c r="X64" s="349">
        <f>IF( $F64=0,0,((($F64/$E$63)*'CRONOGRAMA ACTIVIDADES'!U$30)*($G64/$F64)))</f>
        <v>0</v>
      </c>
      <c r="Y64" s="349">
        <f>IF( $F64=0,0,((($F64/$E$63)*'CRONOGRAMA ACTIVIDADES'!V$30)*($G64/$F64)))</f>
        <v>0</v>
      </c>
      <c r="Z64" s="349">
        <f>IF( $F64=0,0,((($F64/$E$63)*'CRONOGRAMA ACTIVIDADES'!W$30)*($G64/$F64)))</f>
        <v>0</v>
      </c>
      <c r="AA64" s="349">
        <f>IF( $F64=0,0,((($F64/$E$63)*'CRONOGRAMA ACTIVIDADES'!X$30)*($G64/$F64)))</f>
        <v>0</v>
      </c>
      <c r="AB64" s="349">
        <f>IF( $F64=0,0,((($F64/$E$63)*'CRONOGRAMA ACTIVIDADES'!Y$30)*($G64/$F64)))</f>
        <v>0</v>
      </c>
      <c r="AC64" s="349">
        <f>IF( $F64=0,0,((($F64/$E$63)*'CRONOGRAMA ACTIVIDADES'!Z$30)*($G64/$F64)))</f>
        <v>0</v>
      </c>
      <c r="AD64" s="349">
        <f>IF( $F64=0,0,((($F64/$E$63)*'CRONOGRAMA ACTIVIDADES'!AA$30)*($G64/$F64)))</f>
        <v>0</v>
      </c>
      <c r="AE64" s="349">
        <f>IF( $F64=0,0,((($F64/$E$63)*'CRONOGRAMA ACTIVIDADES'!AB$30)*($G64/$F64)))</f>
        <v>0</v>
      </c>
      <c r="AF64" s="349">
        <f>IF( $F64=0,0,((($F64/$E$63)*'CRONOGRAMA ACTIVIDADES'!AC$30)*($G64/$F64)))</f>
        <v>0</v>
      </c>
      <c r="AG64" s="350">
        <f>U64+V64+W64+X64+Y64+Z64+AA64+AB64+AC64+AD64+AE64+AF64</f>
        <v>0</v>
      </c>
      <c r="AH64" s="354">
        <f>IF( $F64=0,0,((($F64/$E$63)*'CRONOGRAMA ACTIVIDADES'!AD$30)*($G64/$F64)))</f>
        <v>0</v>
      </c>
      <c r="AI64" s="349">
        <f>IF( $F64=0,0,((($F64/$E$63)*'CRONOGRAMA ACTIVIDADES'!AE$30)*($G64/$F64)))</f>
        <v>0</v>
      </c>
      <c r="AJ64" s="349">
        <f>IF( $F64=0,0,((($F64/$E$63)*'CRONOGRAMA ACTIVIDADES'!AF$30)*($G64/$F64)))</f>
        <v>0</v>
      </c>
      <c r="AK64" s="349">
        <f>IF( $F64=0,0,((($F64/$E$63)*'CRONOGRAMA ACTIVIDADES'!AG$30)*($G64/$F64)))</f>
        <v>0</v>
      </c>
      <c r="AL64" s="349">
        <f>IF( $F64=0,0,((($F64/$E$63)*'CRONOGRAMA ACTIVIDADES'!AH$30)*($G64/$F64)))</f>
        <v>0</v>
      </c>
      <c r="AM64" s="349">
        <f>IF( $F64=0,0,((($F64/$E$63)*'CRONOGRAMA ACTIVIDADES'!AI$30)*($G64/$F64)))</f>
        <v>0</v>
      </c>
      <c r="AN64" s="349">
        <f>IF( $F64=0,0,((($F64/$E$63)*'CRONOGRAMA ACTIVIDADES'!AJ$30)*($G64/$F64)))</f>
        <v>0</v>
      </c>
      <c r="AO64" s="349">
        <f>IF( $F64=0,0,((($F64/$E$63)*'CRONOGRAMA ACTIVIDADES'!AK$30)*($G64/$F64)))</f>
        <v>0</v>
      </c>
      <c r="AP64" s="349">
        <f>IF( $F64=0,0,((($F64/$E$63)*'CRONOGRAMA ACTIVIDADES'!AL$30)*($G64/$F64)))</f>
        <v>0</v>
      </c>
      <c r="AQ64" s="349">
        <f>IF( $F64=0,0,((($F64/$E$63)*'CRONOGRAMA ACTIVIDADES'!AM$30)*($G64/$F64)))</f>
        <v>0</v>
      </c>
      <c r="AR64" s="349">
        <f>IF( $F64=0,0,((($F64/$E$63)*'CRONOGRAMA ACTIVIDADES'!AN$30)*($G64/$F64)))</f>
        <v>0</v>
      </c>
      <c r="AS64" s="349">
        <f>IF( $F64=0,0,((($F64/$E$63)*'CRONOGRAMA ACTIVIDADES'!AO$30)*($G64/$F64)))</f>
        <v>0</v>
      </c>
      <c r="AT64" s="352">
        <f>AH64+AI64+AJ64+AK64+AL64+AM64+AN64+AO64+AP64+AQ64+AR64+AS64</f>
        <v>0</v>
      </c>
      <c r="AU64" s="355">
        <f>AS64+AR64+AQ64+AP64+AO64+AN64+AM64+AL64+AK64+AJ64+AI64+AH64+AF64+AE64+AD64+AC64+AB64+AA64+Z64+Y64+X64+W64+V64+U64+S64+R64+Q64+P64+O64+N64+M64+L64+K64+J64+I64+H64</f>
        <v>0</v>
      </c>
      <c r="AV64" s="321">
        <f t="shared" si="1"/>
        <v>0</v>
      </c>
    </row>
    <row r="65" spans="2:48" s="323" customFormat="1" ht="12.75" customHeight="1" x14ac:dyDescent="0.15">
      <c r="B65" s="345" t="str">
        <f>+'FORMATO COSTEO C1'!C$281</f>
        <v>1.2.4.2</v>
      </c>
      <c r="C65" s="346" t="str">
        <f>+'FORMATO COSTEO C1'!B$281</f>
        <v>Categoría de gasto</v>
      </c>
      <c r="D65" s="357"/>
      <c r="E65" s="358"/>
      <c r="F65" s="349">
        <f>+'FORMATO COSTEO C1'!G281</f>
        <v>0</v>
      </c>
      <c r="G65" s="350">
        <f>+'FORMATO COSTEO C1'!X281</f>
        <v>0</v>
      </c>
      <c r="H65" s="354">
        <f>IF( $F65=0,0,((($F65/$E$63)*'CRONOGRAMA ACTIVIDADES'!F$30)*($G65/$F65)))</f>
        <v>0</v>
      </c>
      <c r="I65" s="349">
        <f>IF( $F65=0,0,((($F65/$E$63)*'CRONOGRAMA ACTIVIDADES'!G$30)*($G65/$F65)))</f>
        <v>0</v>
      </c>
      <c r="J65" s="349">
        <f>IF( $F65=0,0,((($F65/$E$63)*'CRONOGRAMA ACTIVIDADES'!H$30)*($G65/$F65)))</f>
        <v>0</v>
      </c>
      <c r="K65" s="349">
        <f>IF( $F65=0,0,((($F65/$E$63)*'CRONOGRAMA ACTIVIDADES'!I$30)*($G65/$F65)))</f>
        <v>0</v>
      </c>
      <c r="L65" s="349">
        <f>IF( $F65=0,0,((($F65/$E$63)*'CRONOGRAMA ACTIVIDADES'!J$30)*($G65/$F65)))</f>
        <v>0</v>
      </c>
      <c r="M65" s="349">
        <f>IF( $F65=0,0,((($F65/$E$63)*'CRONOGRAMA ACTIVIDADES'!K$30)*($G65/$F65)))</f>
        <v>0</v>
      </c>
      <c r="N65" s="349">
        <f>IF( $F65=0,0,((($F65/$E$63)*'CRONOGRAMA ACTIVIDADES'!L$30)*($G65/$F65)))</f>
        <v>0</v>
      </c>
      <c r="O65" s="349">
        <f>IF( $F65=0,0,((($F65/$E$63)*'CRONOGRAMA ACTIVIDADES'!M$30)*($G65/$F65)))</f>
        <v>0</v>
      </c>
      <c r="P65" s="349">
        <f>IF( $F65=0,0,((($F65/$E$63)*'CRONOGRAMA ACTIVIDADES'!N$30)*($G65/$F65)))</f>
        <v>0</v>
      </c>
      <c r="Q65" s="349">
        <f>IF( $F65=0,0,((($F65/$E$63)*'CRONOGRAMA ACTIVIDADES'!O$30)*($G65/$F65)))</f>
        <v>0</v>
      </c>
      <c r="R65" s="349">
        <f>IF( $F65=0,0,((($F65/$E$63)*'CRONOGRAMA ACTIVIDADES'!P$30)*($G65/$F65)))</f>
        <v>0</v>
      </c>
      <c r="S65" s="349">
        <f>IF( $F65=0,0,((($F65/$E$63)*'CRONOGRAMA ACTIVIDADES'!Q$30)*($G65/$F65)))</f>
        <v>0</v>
      </c>
      <c r="T65" s="352">
        <f>H65+I65+J65+K65+L65+M65+N65+O65+P65+Q65+R65+S65</f>
        <v>0</v>
      </c>
      <c r="U65" s="353">
        <f>IF( $F65=0,0,((($F65/$E$63)*'CRONOGRAMA ACTIVIDADES'!R$30)*($G65/$F65)))</f>
        <v>0</v>
      </c>
      <c r="V65" s="349">
        <f>IF( $F65=0,0,((($F65/$E$63)*'CRONOGRAMA ACTIVIDADES'!S$30)*($G65/$F65)))</f>
        <v>0</v>
      </c>
      <c r="W65" s="349">
        <f>IF( $F65=0,0,((($F65/$E$63)*'CRONOGRAMA ACTIVIDADES'!T$30)*($G65/$F65)))</f>
        <v>0</v>
      </c>
      <c r="X65" s="349">
        <f>IF( $F65=0,0,((($F65/$E$63)*'CRONOGRAMA ACTIVIDADES'!U$30)*($G65/$F65)))</f>
        <v>0</v>
      </c>
      <c r="Y65" s="349">
        <f>IF( $F65=0,0,((($F65/$E$63)*'CRONOGRAMA ACTIVIDADES'!V$30)*($G65/$F65)))</f>
        <v>0</v>
      </c>
      <c r="Z65" s="349">
        <f>IF( $F65=0,0,((($F65/$E$63)*'CRONOGRAMA ACTIVIDADES'!W$30)*($G65/$F65)))</f>
        <v>0</v>
      </c>
      <c r="AA65" s="349">
        <f>IF( $F65=0,0,((($F65/$E$63)*'CRONOGRAMA ACTIVIDADES'!X$30)*($G65/$F65)))</f>
        <v>0</v>
      </c>
      <c r="AB65" s="349">
        <f>IF( $F65=0,0,((($F65/$E$63)*'CRONOGRAMA ACTIVIDADES'!Y$30)*($G65/$F65)))</f>
        <v>0</v>
      </c>
      <c r="AC65" s="349">
        <f>IF( $F65=0,0,((($F65/$E$63)*'CRONOGRAMA ACTIVIDADES'!Z$30)*($G65/$F65)))</f>
        <v>0</v>
      </c>
      <c r="AD65" s="349">
        <f>IF( $F65=0,0,((($F65/$E$63)*'CRONOGRAMA ACTIVIDADES'!AA$30)*($G65/$F65)))</f>
        <v>0</v>
      </c>
      <c r="AE65" s="349">
        <f>IF( $F65=0,0,((($F65/$E$63)*'CRONOGRAMA ACTIVIDADES'!AB$30)*($G65/$F65)))</f>
        <v>0</v>
      </c>
      <c r="AF65" s="349">
        <f>IF( $F65=0,0,((($F65/$E$63)*'CRONOGRAMA ACTIVIDADES'!AC$30)*($G65/$F65)))</f>
        <v>0</v>
      </c>
      <c r="AG65" s="350">
        <f>U65+V65+W65+X65+Y65+Z65+AA65+AB65+AC65+AD65+AE65+AF65</f>
        <v>0</v>
      </c>
      <c r="AH65" s="354">
        <f>IF( $F65=0,0,((($F65/$E$63)*'CRONOGRAMA ACTIVIDADES'!AD$30)*($G65/$F65)))</f>
        <v>0</v>
      </c>
      <c r="AI65" s="349">
        <f>IF( $F65=0,0,((($F65/$E$63)*'CRONOGRAMA ACTIVIDADES'!AE$30)*($G65/$F65)))</f>
        <v>0</v>
      </c>
      <c r="AJ65" s="349">
        <f>IF( $F65=0,0,((($F65/$E$63)*'CRONOGRAMA ACTIVIDADES'!AF$30)*($G65/$F65)))</f>
        <v>0</v>
      </c>
      <c r="AK65" s="349">
        <f>IF( $F65=0,0,((($F65/$E$63)*'CRONOGRAMA ACTIVIDADES'!AG$30)*($G65/$F65)))</f>
        <v>0</v>
      </c>
      <c r="AL65" s="349">
        <f>IF( $F65=0,0,((($F65/$E$63)*'CRONOGRAMA ACTIVIDADES'!AH$30)*($G65/$F65)))</f>
        <v>0</v>
      </c>
      <c r="AM65" s="349">
        <f>IF( $F65=0,0,((($F65/$E$63)*'CRONOGRAMA ACTIVIDADES'!AI$30)*($G65/$F65)))</f>
        <v>0</v>
      </c>
      <c r="AN65" s="349">
        <f>IF( $F65=0,0,((($F65/$E$63)*'CRONOGRAMA ACTIVIDADES'!AJ$30)*($G65/$F65)))</f>
        <v>0</v>
      </c>
      <c r="AO65" s="349">
        <f>IF( $F65=0,0,((($F65/$E$63)*'CRONOGRAMA ACTIVIDADES'!AK$30)*($G65/$F65)))</f>
        <v>0</v>
      </c>
      <c r="AP65" s="349">
        <f>IF( $F65=0,0,((($F65/$E$63)*'CRONOGRAMA ACTIVIDADES'!AL$30)*($G65/$F65)))</f>
        <v>0</v>
      </c>
      <c r="AQ65" s="349">
        <f>IF( $F65=0,0,((($F65/$E$63)*'CRONOGRAMA ACTIVIDADES'!AM$30)*($G65/$F65)))</f>
        <v>0</v>
      </c>
      <c r="AR65" s="349">
        <f>IF( $F65=0,0,((($F65/$E$63)*'CRONOGRAMA ACTIVIDADES'!AN$30)*($G65/$F65)))</f>
        <v>0</v>
      </c>
      <c r="AS65" s="349">
        <f>IF( $F65=0,0,((($F65/$E$63)*'CRONOGRAMA ACTIVIDADES'!AO$30)*($G65/$F65)))</f>
        <v>0</v>
      </c>
      <c r="AT65" s="352">
        <f>AH65+AI65+AJ65+AK65+AL65+AM65+AN65+AO65+AP65+AQ65+AR65+AS65</f>
        <v>0</v>
      </c>
      <c r="AU65" s="355">
        <f>AS65+AR65+AQ65+AP65+AO65+AN65+AM65+AL65+AK65+AJ65+AI65+AH65+AF65+AE65+AD65+AC65+AB65+AA65+Z65+Y65+X65+W65+V65+U65+S65+R65+Q65+P65+O65+N65+M65+L65+K65+J65+I65+H65</f>
        <v>0</v>
      </c>
      <c r="AV65" s="321">
        <f t="shared" si="1"/>
        <v>0</v>
      </c>
    </row>
    <row r="66" spans="2:48" s="323" customFormat="1" ht="12.75" customHeight="1" x14ac:dyDescent="0.15">
      <c r="B66" s="345" t="str">
        <f>+'FORMATO COSTEO C1'!C$287</f>
        <v>1.2.4.3</v>
      </c>
      <c r="C66" s="346" t="str">
        <f>+'FORMATO COSTEO C1'!B$287</f>
        <v>Categoría de gasto</v>
      </c>
      <c r="D66" s="357"/>
      <c r="E66" s="358"/>
      <c r="F66" s="349">
        <f>+'FORMATO COSTEO C1'!G287</f>
        <v>0</v>
      </c>
      <c r="G66" s="350">
        <f>+'FORMATO COSTEO C1'!X287</f>
        <v>0</v>
      </c>
      <c r="H66" s="354">
        <f>IF( $F66=0,0,((($F66/$E$63)*'CRONOGRAMA ACTIVIDADES'!F$30)*($G66/$F66)))</f>
        <v>0</v>
      </c>
      <c r="I66" s="349">
        <f>IF( $F66=0,0,((($F66/$E$63)*'CRONOGRAMA ACTIVIDADES'!G$30)*($G66/$F66)))</f>
        <v>0</v>
      </c>
      <c r="J66" s="349">
        <f>IF( $F66=0,0,((($F66/$E$63)*'CRONOGRAMA ACTIVIDADES'!H$30)*($G66/$F66)))</f>
        <v>0</v>
      </c>
      <c r="K66" s="349">
        <f>IF( $F66=0,0,((($F66/$E$63)*'CRONOGRAMA ACTIVIDADES'!I$30)*($G66/$F66)))</f>
        <v>0</v>
      </c>
      <c r="L66" s="349">
        <f>IF( $F66=0,0,((($F66/$E$63)*'CRONOGRAMA ACTIVIDADES'!J$30)*($G66/$F66)))</f>
        <v>0</v>
      </c>
      <c r="M66" s="349">
        <f>IF( $F66=0,0,((($F66/$E$63)*'CRONOGRAMA ACTIVIDADES'!K$30)*($G66/$F66)))</f>
        <v>0</v>
      </c>
      <c r="N66" s="349">
        <f>IF( $F66=0,0,((($F66/$E$63)*'CRONOGRAMA ACTIVIDADES'!L$30)*($G66/$F66)))</f>
        <v>0</v>
      </c>
      <c r="O66" s="349">
        <f>IF( $F66=0,0,((($F66/$E$63)*'CRONOGRAMA ACTIVIDADES'!M$30)*($G66/$F66)))</f>
        <v>0</v>
      </c>
      <c r="P66" s="349">
        <f>IF( $F66=0,0,((($F66/$E$63)*'CRONOGRAMA ACTIVIDADES'!N$30)*($G66/$F66)))</f>
        <v>0</v>
      </c>
      <c r="Q66" s="349">
        <f>IF( $F66=0,0,((($F66/$E$63)*'CRONOGRAMA ACTIVIDADES'!O$30)*($G66/$F66)))</f>
        <v>0</v>
      </c>
      <c r="R66" s="349">
        <f>IF( $F66=0,0,((($F66/$E$63)*'CRONOGRAMA ACTIVIDADES'!P$30)*($G66/$F66)))</f>
        <v>0</v>
      </c>
      <c r="S66" s="349">
        <f>IF( $F66=0,0,((($F66/$E$63)*'CRONOGRAMA ACTIVIDADES'!Q$30)*($G66/$F66)))</f>
        <v>0</v>
      </c>
      <c r="T66" s="352">
        <f>H66+I66+J66+K66+L66+M66+N66+O66+P66+Q66+R66+S66</f>
        <v>0</v>
      </c>
      <c r="U66" s="353">
        <f>IF( $F66=0,0,((($F66/$E$63)*'CRONOGRAMA ACTIVIDADES'!R$30)*($G66/$F66)))</f>
        <v>0</v>
      </c>
      <c r="V66" s="349">
        <f>IF( $F66=0,0,((($F66/$E$63)*'CRONOGRAMA ACTIVIDADES'!S$30)*($G66/$F66)))</f>
        <v>0</v>
      </c>
      <c r="W66" s="349">
        <f>IF( $F66=0,0,((($F66/$E$63)*'CRONOGRAMA ACTIVIDADES'!T$30)*($G66/$F66)))</f>
        <v>0</v>
      </c>
      <c r="X66" s="349">
        <f>IF( $F66=0,0,((($F66/$E$63)*'CRONOGRAMA ACTIVIDADES'!U$30)*($G66/$F66)))</f>
        <v>0</v>
      </c>
      <c r="Y66" s="349">
        <f>IF( $F66=0,0,((($F66/$E$63)*'CRONOGRAMA ACTIVIDADES'!V$30)*($G66/$F66)))</f>
        <v>0</v>
      </c>
      <c r="Z66" s="349">
        <f>IF( $F66=0,0,((($F66/$E$63)*'CRONOGRAMA ACTIVIDADES'!W$30)*($G66/$F66)))</f>
        <v>0</v>
      </c>
      <c r="AA66" s="349">
        <f>IF( $F66=0,0,((($F66/$E$63)*'CRONOGRAMA ACTIVIDADES'!X$30)*($G66/$F66)))</f>
        <v>0</v>
      </c>
      <c r="AB66" s="349">
        <f>IF( $F66=0,0,((($F66/$E$63)*'CRONOGRAMA ACTIVIDADES'!Y$30)*($G66/$F66)))</f>
        <v>0</v>
      </c>
      <c r="AC66" s="349">
        <f>IF( $F66=0,0,((($F66/$E$63)*'CRONOGRAMA ACTIVIDADES'!Z$30)*($G66/$F66)))</f>
        <v>0</v>
      </c>
      <c r="AD66" s="349">
        <f>IF( $F66=0,0,((($F66/$E$63)*'CRONOGRAMA ACTIVIDADES'!AA$30)*($G66/$F66)))</f>
        <v>0</v>
      </c>
      <c r="AE66" s="349">
        <f>IF( $F66=0,0,((($F66/$E$63)*'CRONOGRAMA ACTIVIDADES'!AB$30)*($G66/$F66)))</f>
        <v>0</v>
      </c>
      <c r="AF66" s="349">
        <f>IF( $F66=0,0,((($F66/$E$63)*'CRONOGRAMA ACTIVIDADES'!AC$30)*($G66/$F66)))</f>
        <v>0</v>
      </c>
      <c r="AG66" s="350">
        <f>U66+V66+W66+X66+Y66+Z66+AA66+AB66+AC66+AD66+AE66+AF66</f>
        <v>0</v>
      </c>
      <c r="AH66" s="354">
        <f>IF( $F66=0,0,((($F66/$E$63)*'CRONOGRAMA ACTIVIDADES'!AD$30)*($G66/$F66)))</f>
        <v>0</v>
      </c>
      <c r="AI66" s="349">
        <f>IF( $F66=0,0,((($F66/$E$63)*'CRONOGRAMA ACTIVIDADES'!AE$30)*($G66/$F66)))</f>
        <v>0</v>
      </c>
      <c r="AJ66" s="349">
        <f>IF( $F66=0,0,((($F66/$E$63)*'CRONOGRAMA ACTIVIDADES'!AF$30)*($G66/$F66)))</f>
        <v>0</v>
      </c>
      <c r="AK66" s="349">
        <f>IF( $F66=0,0,((($F66/$E$63)*'CRONOGRAMA ACTIVIDADES'!AG$30)*($G66/$F66)))</f>
        <v>0</v>
      </c>
      <c r="AL66" s="349">
        <f>IF( $F66=0,0,((($F66/$E$63)*'CRONOGRAMA ACTIVIDADES'!AH$30)*($G66/$F66)))</f>
        <v>0</v>
      </c>
      <c r="AM66" s="349">
        <f>IF( $F66=0,0,((($F66/$E$63)*'CRONOGRAMA ACTIVIDADES'!AI$30)*($G66/$F66)))</f>
        <v>0</v>
      </c>
      <c r="AN66" s="349">
        <f>IF( $F66=0,0,((($F66/$E$63)*'CRONOGRAMA ACTIVIDADES'!AJ$30)*($G66/$F66)))</f>
        <v>0</v>
      </c>
      <c r="AO66" s="349">
        <f>IF( $F66=0,0,((($F66/$E$63)*'CRONOGRAMA ACTIVIDADES'!AK$30)*($G66/$F66)))</f>
        <v>0</v>
      </c>
      <c r="AP66" s="349">
        <f>IF( $F66=0,0,((($F66/$E$63)*'CRONOGRAMA ACTIVIDADES'!AL$30)*($G66/$F66)))</f>
        <v>0</v>
      </c>
      <c r="AQ66" s="349">
        <f>IF( $F66=0,0,((($F66/$E$63)*'CRONOGRAMA ACTIVIDADES'!AM$30)*($G66/$F66)))</f>
        <v>0</v>
      </c>
      <c r="AR66" s="349">
        <f>IF( $F66=0,0,((($F66/$E$63)*'CRONOGRAMA ACTIVIDADES'!AN$30)*($G66/$F66)))</f>
        <v>0</v>
      </c>
      <c r="AS66" s="349">
        <f>IF( $F66=0,0,((($F66/$E$63)*'CRONOGRAMA ACTIVIDADES'!AO$30)*($G66/$F66)))</f>
        <v>0</v>
      </c>
      <c r="AT66" s="352">
        <f>AH66+AI66+AJ66+AK66+AL66+AM66+AN66+AO66+AP66+AQ66+AR66+AS66</f>
        <v>0</v>
      </c>
      <c r="AU66" s="355">
        <f>AS66+AR66+AQ66+AP66+AO66+AN66+AM66+AL66+AK66+AJ66+AI66+AH66+AF66+AE66+AD66+AC66+AB66+AA66+Z66+Y66+X66+W66+V66+U66+S66+R66+Q66+P66+O66+N66+M66+L66+K66+J66+I66+H66</f>
        <v>0</v>
      </c>
      <c r="AV66" s="321">
        <f t="shared" si="1"/>
        <v>0</v>
      </c>
    </row>
    <row r="67" spans="2:48" s="323" customFormat="1" ht="12.75" customHeight="1" x14ac:dyDescent="0.15">
      <c r="B67" s="345" t="str">
        <f>+'FORMATO COSTEO C1'!C$293</f>
        <v>1.2.4.4</v>
      </c>
      <c r="C67" s="346" t="str">
        <f>+'FORMATO COSTEO C1'!B$293</f>
        <v>Categoría de gasto</v>
      </c>
      <c r="D67" s="357"/>
      <c r="E67" s="358"/>
      <c r="F67" s="349">
        <f>+'FORMATO COSTEO C1'!G293</f>
        <v>0</v>
      </c>
      <c r="G67" s="350">
        <f>+'FORMATO COSTEO C1'!X293</f>
        <v>0</v>
      </c>
      <c r="H67" s="354">
        <f>IF( $F67=0,0,((($F67/$E$63)*'CRONOGRAMA ACTIVIDADES'!F$30)*($G67/$F67)))</f>
        <v>0</v>
      </c>
      <c r="I67" s="349">
        <f>IF( $F67=0,0,((($F67/$E$63)*'CRONOGRAMA ACTIVIDADES'!G$30)*($G67/$F67)))</f>
        <v>0</v>
      </c>
      <c r="J67" s="349">
        <f>IF( $F67=0,0,((($F67/$E$63)*'CRONOGRAMA ACTIVIDADES'!H$30)*($G67/$F67)))</f>
        <v>0</v>
      </c>
      <c r="K67" s="349">
        <f>IF( $F67=0,0,((($F67/$E$63)*'CRONOGRAMA ACTIVIDADES'!I$30)*($G67/$F67)))</f>
        <v>0</v>
      </c>
      <c r="L67" s="349">
        <f>IF( $F67=0,0,((($F67/$E$63)*'CRONOGRAMA ACTIVIDADES'!J$30)*($G67/$F67)))</f>
        <v>0</v>
      </c>
      <c r="M67" s="349">
        <f>IF( $F67=0,0,((($F67/$E$63)*'CRONOGRAMA ACTIVIDADES'!K$30)*($G67/$F67)))</f>
        <v>0</v>
      </c>
      <c r="N67" s="349">
        <f>IF( $F67=0,0,((($F67/$E$63)*'CRONOGRAMA ACTIVIDADES'!L$30)*($G67/$F67)))</f>
        <v>0</v>
      </c>
      <c r="O67" s="349">
        <f>IF( $F67=0,0,((($F67/$E$63)*'CRONOGRAMA ACTIVIDADES'!M$30)*($G67/$F67)))</f>
        <v>0</v>
      </c>
      <c r="P67" s="349">
        <f>IF( $F67=0,0,((($F67/$E$63)*'CRONOGRAMA ACTIVIDADES'!N$30)*($G67/$F67)))</f>
        <v>0</v>
      </c>
      <c r="Q67" s="349">
        <f>IF( $F67=0,0,((($F67/$E$63)*'CRONOGRAMA ACTIVIDADES'!O$30)*($G67/$F67)))</f>
        <v>0</v>
      </c>
      <c r="R67" s="349">
        <f>IF( $F67=0,0,((($F67/$E$63)*'CRONOGRAMA ACTIVIDADES'!P$30)*($G67/$F67)))</f>
        <v>0</v>
      </c>
      <c r="S67" s="349">
        <f>IF( $F67=0,0,((($F67/$E$63)*'CRONOGRAMA ACTIVIDADES'!Q$30)*($G67/$F67)))</f>
        <v>0</v>
      </c>
      <c r="T67" s="352">
        <f>H67+I67+J67+K67+L67+M67+N67+O67+P67+Q67+R67+S67</f>
        <v>0</v>
      </c>
      <c r="U67" s="353">
        <f>IF( $F67=0,0,((($F67/$E$63)*'CRONOGRAMA ACTIVIDADES'!R$30)*($G67/$F67)))</f>
        <v>0</v>
      </c>
      <c r="V67" s="349">
        <f>IF( $F67=0,0,((($F67/$E$63)*'CRONOGRAMA ACTIVIDADES'!S$30)*($G67/$F67)))</f>
        <v>0</v>
      </c>
      <c r="W67" s="349">
        <f>IF( $F67=0,0,((($F67/$E$63)*'CRONOGRAMA ACTIVIDADES'!T$30)*($G67/$F67)))</f>
        <v>0</v>
      </c>
      <c r="X67" s="349">
        <f>IF( $F67=0,0,((($F67/$E$63)*'CRONOGRAMA ACTIVIDADES'!U$30)*($G67/$F67)))</f>
        <v>0</v>
      </c>
      <c r="Y67" s="349">
        <f>IF( $F67=0,0,((($F67/$E$63)*'CRONOGRAMA ACTIVIDADES'!V$30)*($G67/$F67)))</f>
        <v>0</v>
      </c>
      <c r="Z67" s="349">
        <f>IF( $F67=0,0,((($F67/$E$63)*'CRONOGRAMA ACTIVIDADES'!W$30)*($G67/$F67)))</f>
        <v>0</v>
      </c>
      <c r="AA67" s="349">
        <f>IF( $F67=0,0,((($F67/$E$63)*'CRONOGRAMA ACTIVIDADES'!X$30)*($G67/$F67)))</f>
        <v>0</v>
      </c>
      <c r="AB67" s="349">
        <f>IF( $F67=0,0,((($F67/$E$63)*'CRONOGRAMA ACTIVIDADES'!Y$30)*($G67/$F67)))</f>
        <v>0</v>
      </c>
      <c r="AC67" s="349">
        <f>IF( $F67=0,0,((($F67/$E$63)*'CRONOGRAMA ACTIVIDADES'!Z$30)*($G67/$F67)))</f>
        <v>0</v>
      </c>
      <c r="AD67" s="349">
        <f>IF( $F67=0,0,((($F67/$E$63)*'CRONOGRAMA ACTIVIDADES'!AA$30)*($G67/$F67)))</f>
        <v>0</v>
      </c>
      <c r="AE67" s="349">
        <f>IF( $F67=0,0,((($F67/$E$63)*'CRONOGRAMA ACTIVIDADES'!AB$30)*($G67/$F67)))</f>
        <v>0</v>
      </c>
      <c r="AF67" s="349">
        <f>IF( $F67=0,0,((($F67/$E$63)*'CRONOGRAMA ACTIVIDADES'!AC$30)*($G67/$F67)))</f>
        <v>0</v>
      </c>
      <c r="AG67" s="350">
        <f>U67+V67+W67+X67+Y67+Z67+AA67+AB67+AC67+AD67+AE67+AF67</f>
        <v>0</v>
      </c>
      <c r="AH67" s="354">
        <f>IF( $F67=0,0,((($F67/$E$63)*'CRONOGRAMA ACTIVIDADES'!AD$30)*($G67/$F67)))</f>
        <v>0</v>
      </c>
      <c r="AI67" s="349">
        <f>IF( $F67=0,0,((($F67/$E$63)*'CRONOGRAMA ACTIVIDADES'!AE$30)*($G67/$F67)))</f>
        <v>0</v>
      </c>
      <c r="AJ67" s="349">
        <f>IF( $F67=0,0,((($F67/$E$63)*'CRONOGRAMA ACTIVIDADES'!AF$30)*($G67/$F67)))</f>
        <v>0</v>
      </c>
      <c r="AK67" s="349">
        <f>IF( $F67=0,0,((($F67/$E$63)*'CRONOGRAMA ACTIVIDADES'!AG$30)*($G67/$F67)))</f>
        <v>0</v>
      </c>
      <c r="AL67" s="349">
        <f>IF( $F67=0,0,((($F67/$E$63)*'CRONOGRAMA ACTIVIDADES'!AH$30)*($G67/$F67)))</f>
        <v>0</v>
      </c>
      <c r="AM67" s="349">
        <f>IF( $F67=0,0,((($F67/$E$63)*'CRONOGRAMA ACTIVIDADES'!AI$30)*($G67/$F67)))</f>
        <v>0</v>
      </c>
      <c r="AN67" s="349">
        <f>IF( $F67=0,0,((($F67/$E$63)*'CRONOGRAMA ACTIVIDADES'!AJ$30)*($G67/$F67)))</f>
        <v>0</v>
      </c>
      <c r="AO67" s="349">
        <f>IF( $F67=0,0,((($F67/$E$63)*'CRONOGRAMA ACTIVIDADES'!AK$30)*($G67/$F67)))</f>
        <v>0</v>
      </c>
      <c r="AP67" s="349">
        <f>IF( $F67=0,0,((($F67/$E$63)*'CRONOGRAMA ACTIVIDADES'!AL$30)*($G67/$F67)))</f>
        <v>0</v>
      </c>
      <c r="AQ67" s="349">
        <f>IF( $F67=0,0,((($F67/$E$63)*'CRONOGRAMA ACTIVIDADES'!AM$30)*($G67/$F67)))</f>
        <v>0</v>
      </c>
      <c r="AR67" s="349">
        <f>IF( $F67=0,0,((($F67/$E$63)*'CRONOGRAMA ACTIVIDADES'!AN$30)*($G67/$F67)))</f>
        <v>0</v>
      </c>
      <c r="AS67" s="349">
        <f>IF( $F67=0,0,((($F67/$E$63)*'CRONOGRAMA ACTIVIDADES'!AO$30)*($G67/$F67)))</f>
        <v>0</v>
      </c>
      <c r="AT67" s="352">
        <f>AH67+AI67+AJ67+AK67+AL67+AM67+AN67+AO67+AP67+AQ67+AR67+AS67</f>
        <v>0</v>
      </c>
      <c r="AU67" s="355">
        <f>AS67+AR67+AQ67+AP67+AO67+AN67+AM67+AL67+AK67+AJ67+AI67+AH67+AF67+AE67+AD67+AC67+AB67+AA67+Z67+Y67+X67+W67+V67+U67+S67+R67+Q67+P67+O67+N67+M67+L67+K67+J67+I67+H67</f>
        <v>0</v>
      </c>
      <c r="AV67" s="321">
        <f t="shared" si="1"/>
        <v>0</v>
      </c>
    </row>
    <row r="68" spans="2:48" s="323" customFormat="1" ht="12.75" customHeight="1" x14ac:dyDescent="0.15">
      <c r="B68" s="345" t="str">
        <f>+'FORMATO COSTEO C1'!C$299</f>
        <v>1.2.4.5</v>
      </c>
      <c r="C68" s="346" t="str">
        <f>+'FORMATO COSTEO C1'!B$299</f>
        <v>Categoría de gasto</v>
      </c>
      <c r="D68" s="357"/>
      <c r="E68" s="358"/>
      <c r="F68" s="349">
        <f>+'FORMATO COSTEO C1'!G299</f>
        <v>0</v>
      </c>
      <c r="G68" s="350">
        <f>+'FORMATO COSTEO C1'!X299</f>
        <v>0</v>
      </c>
      <c r="H68" s="354">
        <f>IF( $F68=0,0,((($F68/$E$63)*'CRONOGRAMA ACTIVIDADES'!F$30)*($G68/$F68)))</f>
        <v>0</v>
      </c>
      <c r="I68" s="349">
        <f>IF( $F68=0,0,((($F68/$E$63)*'CRONOGRAMA ACTIVIDADES'!G$30)*($G68/$F68)))</f>
        <v>0</v>
      </c>
      <c r="J68" s="349">
        <f>IF( $F68=0,0,((($F68/$E$63)*'CRONOGRAMA ACTIVIDADES'!H$30)*($G68/$F68)))</f>
        <v>0</v>
      </c>
      <c r="K68" s="349">
        <f>IF( $F68=0,0,((($F68/$E$63)*'CRONOGRAMA ACTIVIDADES'!I$30)*($G68/$F68)))</f>
        <v>0</v>
      </c>
      <c r="L68" s="349">
        <f>IF( $F68=0,0,((($F68/$E$63)*'CRONOGRAMA ACTIVIDADES'!J$30)*($G68/$F68)))</f>
        <v>0</v>
      </c>
      <c r="M68" s="349">
        <f>IF( $F68=0,0,((($F68/$E$63)*'CRONOGRAMA ACTIVIDADES'!K$30)*($G68/$F68)))</f>
        <v>0</v>
      </c>
      <c r="N68" s="349">
        <f>IF( $F68=0,0,((($F68/$E$63)*'CRONOGRAMA ACTIVIDADES'!L$30)*($G68/$F68)))</f>
        <v>0</v>
      </c>
      <c r="O68" s="349">
        <f>IF( $F68=0,0,((($F68/$E$63)*'CRONOGRAMA ACTIVIDADES'!M$30)*($G68/$F68)))</f>
        <v>0</v>
      </c>
      <c r="P68" s="349">
        <f>IF( $F68=0,0,((($F68/$E$63)*'CRONOGRAMA ACTIVIDADES'!N$30)*($G68/$F68)))</f>
        <v>0</v>
      </c>
      <c r="Q68" s="349">
        <f>IF( $F68=0,0,((($F68/$E$63)*'CRONOGRAMA ACTIVIDADES'!O$30)*($G68/$F68)))</f>
        <v>0</v>
      </c>
      <c r="R68" s="349">
        <f>IF( $F68=0,0,((($F68/$E$63)*'CRONOGRAMA ACTIVIDADES'!P$30)*($G68/$F68)))</f>
        <v>0</v>
      </c>
      <c r="S68" s="349">
        <f>IF( $F68=0,0,((($F68/$E$63)*'CRONOGRAMA ACTIVIDADES'!Q$30)*($G68/$F68)))</f>
        <v>0</v>
      </c>
      <c r="T68" s="352">
        <f>H68+I68+J68+K68+L68+M68+N68+O68+P68+Q68+R68+S68</f>
        <v>0</v>
      </c>
      <c r="U68" s="353">
        <f>IF( $F68=0,0,((($F68/$E$63)*'CRONOGRAMA ACTIVIDADES'!R$30)*($G68/$F68)))</f>
        <v>0</v>
      </c>
      <c r="V68" s="349">
        <f>IF( $F68=0,0,((($F68/$E$63)*'CRONOGRAMA ACTIVIDADES'!S$30)*($G68/$F68)))</f>
        <v>0</v>
      </c>
      <c r="W68" s="349">
        <f>IF( $F68=0,0,((($F68/$E$63)*'CRONOGRAMA ACTIVIDADES'!T$30)*($G68/$F68)))</f>
        <v>0</v>
      </c>
      <c r="X68" s="349">
        <f>IF( $F68=0,0,((($F68/$E$63)*'CRONOGRAMA ACTIVIDADES'!U$30)*($G68/$F68)))</f>
        <v>0</v>
      </c>
      <c r="Y68" s="349">
        <f>IF( $F68=0,0,((($F68/$E$63)*'CRONOGRAMA ACTIVIDADES'!V$30)*($G68/$F68)))</f>
        <v>0</v>
      </c>
      <c r="Z68" s="349">
        <f>IF( $F68=0,0,((($F68/$E$63)*'CRONOGRAMA ACTIVIDADES'!W$30)*($G68/$F68)))</f>
        <v>0</v>
      </c>
      <c r="AA68" s="349">
        <f>IF( $F68=0,0,((($F68/$E$63)*'CRONOGRAMA ACTIVIDADES'!X$30)*($G68/$F68)))</f>
        <v>0</v>
      </c>
      <c r="AB68" s="349">
        <f>IF( $F68=0,0,((($F68/$E$63)*'CRONOGRAMA ACTIVIDADES'!Y$30)*($G68/$F68)))</f>
        <v>0</v>
      </c>
      <c r="AC68" s="349">
        <f>IF( $F68=0,0,((($F68/$E$63)*'CRONOGRAMA ACTIVIDADES'!Z$30)*($G68/$F68)))</f>
        <v>0</v>
      </c>
      <c r="AD68" s="349">
        <f>IF( $F68=0,0,((($F68/$E$63)*'CRONOGRAMA ACTIVIDADES'!AA$30)*($G68/$F68)))</f>
        <v>0</v>
      </c>
      <c r="AE68" s="349">
        <f>IF( $F68=0,0,((($F68/$E$63)*'CRONOGRAMA ACTIVIDADES'!AB$30)*($G68/$F68)))</f>
        <v>0</v>
      </c>
      <c r="AF68" s="349">
        <f>IF( $F68=0,0,((($F68/$E$63)*'CRONOGRAMA ACTIVIDADES'!AC$30)*($G68/$F68)))</f>
        <v>0</v>
      </c>
      <c r="AG68" s="350">
        <f>U68+V68+W68+X68+Y68+Z68+AA68+AB68+AC68+AD68+AE68+AF68</f>
        <v>0</v>
      </c>
      <c r="AH68" s="354">
        <f>IF( $F68=0,0,((($F68/$E$63)*'CRONOGRAMA ACTIVIDADES'!AD$30)*($G68/$F68)))</f>
        <v>0</v>
      </c>
      <c r="AI68" s="349">
        <f>IF( $F68=0,0,((($F68/$E$63)*'CRONOGRAMA ACTIVIDADES'!AE$30)*($G68/$F68)))</f>
        <v>0</v>
      </c>
      <c r="AJ68" s="349">
        <f>IF( $F68=0,0,((($F68/$E$63)*'CRONOGRAMA ACTIVIDADES'!AF$30)*($G68/$F68)))</f>
        <v>0</v>
      </c>
      <c r="AK68" s="349">
        <f>IF( $F68=0,0,((($F68/$E$63)*'CRONOGRAMA ACTIVIDADES'!AG$30)*($G68/$F68)))</f>
        <v>0</v>
      </c>
      <c r="AL68" s="349">
        <f>IF( $F68=0,0,((($F68/$E$63)*'CRONOGRAMA ACTIVIDADES'!AH$30)*($G68/$F68)))</f>
        <v>0</v>
      </c>
      <c r="AM68" s="349">
        <f>IF( $F68=0,0,((($F68/$E$63)*'CRONOGRAMA ACTIVIDADES'!AI$30)*($G68/$F68)))</f>
        <v>0</v>
      </c>
      <c r="AN68" s="349">
        <f>IF( $F68=0,0,((($F68/$E$63)*'CRONOGRAMA ACTIVIDADES'!AJ$30)*($G68/$F68)))</f>
        <v>0</v>
      </c>
      <c r="AO68" s="349">
        <f>IF( $F68=0,0,((($F68/$E$63)*'CRONOGRAMA ACTIVIDADES'!AK$30)*($G68/$F68)))</f>
        <v>0</v>
      </c>
      <c r="AP68" s="349">
        <f>IF( $F68=0,0,((($F68/$E$63)*'CRONOGRAMA ACTIVIDADES'!AL$30)*($G68/$F68)))</f>
        <v>0</v>
      </c>
      <c r="AQ68" s="349">
        <f>IF( $F68=0,0,((($F68/$E$63)*'CRONOGRAMA ACTIVIDADES'!AM$30)*($G68/$F68)))</f>
        <v>0</v>
      </c>
      <c r="AR68" s="349">
        <f>IF( $F68=0,0,((($F68/$E$63)*'CRONOGRAMA ACTIVIDADES'!AN$30)*($G68/$F68)))</f>
        <v>0</v>
      </c>
      <c r="AS68" s="349">
        <f>IF( $F68=0,0,((($F68/$E$63)*'CRONOGRAMA ACTIVIDADES'!AO$30)*($G68/$F68)))</f>
        <v>0</v>
      </c>
      <c r="AT68" s="352">
        <f>AH68+AI68+AJ68+AK68+AL68+AM68+AN68+AO68+AP68+AQ68+AR68+AS68</f>
        <v>0</v>
      </c>
      <c r="AU68" s="355">
        <f>AS68+AR68+AQ68+AP68+AO68+AN68+AM68+AL68+AK68+AJ68+AI68+AH68+AF68+AE68+AD68+AC68+AB68+AA68+Z68+Y68+X68+W68+V68+U68+S68+R68+Q68+P68+O68+N68+M68+L68+K68+J68+I68+H68</f>
        <v>0</v>
      </c>
      <c r="AV68" s="321">
        <f t="shared" si="1"/>
        <v>0</v>
      </c>
    </row>
    <row r="69" spans="2:48" s="323" customFormat="1" ht="12.75" customHeight="1" x14ac:dyDescent="0.15">
      <c r="B69" s="335" t="str">
        <f>+'FORMATO COSTEO C1'!C$305</f>
        <v>1.2.5</v>
      </c>
      <c r="C69" s="359">
        <f>+'FORMATO COSTEO C1'!B$305</f>
        <v>0</v>
      </c>
      <c r="D69" s="337" t="str">
        <f>+'FORMATO COSTEO C1'!D$305</f>
        <v>Unidad medida</v>
      </c>
      <c r="E69" s="338">
        <f>+'FORMATO COSTEO C1'!E$305</f>
        <v>0</v>
      </c>
      <c r="F69" s="339">
        <f>SUM(F70:F74)</f>
        <v>0</v>
      </c>
      <c r="G69" s="340">
        <f t="shared" ref="G69:AS69" si="20">SUM(G70:G74)</f>
        <v>0</v>
      </c>
      <c r="H69" s="341">
        <f t="shared" si="20"/>
        <v>0</v>
      </c>
      <c r="I69" s="339">
        <f>SUM(I70:I74)</f>
        <v>0</v>
      </c>
      <c r="J69" s="339">
        <f>SUM(J70:J74)</f>
        <v>0</v>
      </c>
      <c r="K69" s="339">
        <f>SUM(K70:K74)</f>
        <v>0</v>
      </c>
      <c r="L69" s="339">
        <f>SUM(L70:L74)</f>
        <v>0</v>
      </c>
      <c r="M69" s="339">
        <f>SUM(M70:M74)</f>
        <v>0</v>
      </c>
      <c r="N69" s="339">
        <f t="shared" si="20"/>
        <v>0</v>
      </c>
      <c r="O69" s="339">
        <f t="shared" si="20"/>
        <v>0</v>
      </c>
      <c r="P69" s="339">
        <f t="shared" si="20"/>
        <v>0</v>
      </c>
      <c r="Q69" s="339">
        <f t="shared" si="20"/>
        <v>0</v>
      </c>
      <c r="R69" s="339">
        <f t="shared" si="20"/>
        <v>0</v>
      </c>
      <c r="S69" s="339">
        <f t="shared" si="20"/>
        <v>0</v>
      </c>
      <c r="T69" s="342">
        <f t="shared" si="20"/>
        <v>0</v>
      </c>
      <c r="U69" s="343">
        <f t="shared" si="20"/>
        <v>0</v>
      </c>
      <c r="V69" s="339">
        <f t="shared" si="20"/>
        <v>0</v>
      </c>
      <c r="W69" s="339">
        <f t="shared" si="20"/>
        <v>0</v>
      </c>
      <c r="X69" s="339">
        <f t="shared" si="20"/>
        <v>0</v>
      </c>
      <c r="Y69" s="339">
        <f t="shared" si="20"/>
        <v>0</v>
      </c>
      <c r="Z69" s="339">
        <f t="shared" si="20"/>
        <v>0</v>
      </c>
      <c r="AA69" s="339">
        <f t="shared" si="20"/>
        <v>0</v>
      </c>
      <c r="AB69" s="339">
        <f t="shared" si="20"/>
        <v>0</v>
      </c>
      <c r="AC69" s="339">
        <f t="shared" si="20"/>
        <v>0</v>
      </c>
      <c r="AD69" s="339">
        <f t="shared" si="20"/>
        <v>0</v>
      </c>
      <c r="AE69" s="339">
        <f t="shared" si="20"/>
        <v>0</v>
      </c>
      <c r="AF69" s="339">
        <f t="shared" si="20"/>
        <v>0</v>
      </c>
      <c r="AG69" s="340">
        <f t="shared" si="20"/>
        <v>0</v>
      </c>
      <c r="AH69" s="341">
        <f t="shared" si="20"/>
        <v>0</v>
      </c>
      <c r="AI69" s="339">
        <f t="shared" si="20"/>
        <v>0</v>
      </c>
      <c r="AJ69" s="339">
        <f t="shared" si="20"/>
        <v>0</v>
      </c>
      <c r="AK69" s="339">
        <f t="shared" si="20"/>
        <v>0</v>
      </c>
      <c r="AL69" s="339">
        <f t="shared" si="20"/>
        <v>0</v>
      </c>
      <c r="AM69" s="339">
        <f t="shared" si="20"/>
        <v>0</v>
      </c>
      <c r="AN69" s="339">
        <f t="shared" si="20"/>
        <v>0</v>
      </c>
      <c r="AO69" s="339">
        <f t="shared" si="20"/>
        <v>0</v>
      </c>
      <c r="AP69" s="339">
        <f t="shared" si="20"/>
        <v>0</v>
      </c>
      <c r="AQ69" s="339">
        <f t="shared" si="20"/>
        <v>0</v>
      </c>
      <c r="AR69" s="339">
        <f t="shared" si="20"/>
        <v>0</v>
      </c>
      <c r="AS69" s="339">
        <f t="shared" si="20"/>
        <v>0</v>
      </c>
      <c r="AT69" s="342">
        <f>SUM(AT70:AT74)</f>
        <v>0</v>
      </c>
      <c r="AU69" s="344">
        <f>SUM(AU70:AU74)</f>
        <v>0</v>
      </c>
      <c r="AV69" s="321">
        <f t="shared" si="1"/>
        <v>0</v>
      </c>
    </row>
    <row r="70" spans="2:48" s="323" customFormat="1" ht="12.75" customHeight="1" x14ac:dyDescent="0.15">
      <c r="B70" s="345" t="str">
        <f>+'FORMATO COSTEO C1'!C$307</f>
        <v>1.2.5.1</v>
      </c>
      <c r="C70" s="346" t="str">
        <f>+'FORMATO COSTEO C1'!B$307</f>
        <v>Categoría de gasto</v>
      </c>
      <c r="D70" s="357"/>
      <c r="E70" s="358"/>
      <c r="F70" s="349">
        <f>+'FORMATO COSTEO C1'!G307</f>
        <v>0</v>
      </c>
      <c r="G70" s="350">
        <f>+'FORMATO COSTEO C1'!X307</f>
        <v>0</v>
      </c>
      <c r="H70" s="351">
        <f>IF( $F70=0,0,((($F70/$E$69)*'CRONOGRAMA ACTIVIDADES'!F$31)*($G70/$F70)))</f>
        <v>0</v>
      </c>
      <c r="I70" s="349">
        <f>IF( $F70=0,0,((($F70/$E$69)*'CRONOGRAMA ACTIVIDADES'!G$31)*($G70/$F70)))</f>
        <v>0</v>
      </c>
      <c r="J70" s="349">
        <f>IF( $F70=0,0,((($F70/$E$69)*'CRONOGRAMA ACTIVIDADES'!H$31)*($G70/$F70)))</f>
        <v>0</v>
      </c>
      <c r="K70" s="349">
        <f>IF( $F70=0,0,((($F70/$E$69)*'CRONOGRAMA ACTIVIDADES'!I$31)*($G70/$F70)))</f>
        <v>0</v>
      </c>
      <c r="L70" s="349">
        <f>IF( $F70=0,0,((($F70/$E$69)*'CRONOGRAMA ACTIVIDADES'!J$31)*($G70/$F70)))</f>
        <v>0</v>
      </c>
      <c r="M70" s="349">
        <f>IF( $F70=0,0,((($F70/$E$69)*'CRONOGRAMA ACTIVIDADES'!K$31)*($G70/$F70)))</f>
        <v>0</v>
      </c>
      <c r="N70" s="349">
        <f>IF( $F70=0,0,((($F70/$E$69)*'CRONOGRAMA ACTIVIDADES'!L$31)*($G70/$F70)))</f>
        <v>0</v>
      </c>
      <c r="O70" s="349">
        <f>IF( $F70=0,0,((($F70/$E$69)*'CRONOGRAMA ACTIVIDADES'!M$31)*($G70/$F70)))</f>
        <v>0</v>
      </c>
      <c r="P70" s="349">
        <f>IF( $F70=0,0,((($F70/$E$69)*'CRONOGRAMA ACTIVIDADES'!N$31)*($G70/$F70)))</f>
        <v>0</v>
      </c>
      <c r="Q70" s="349">
        <f>IF( $F70=0,0,((($F70/$E$69)*'CRONOGRAMA ACTIVIDADES'!O$31)*($G70/$F70)))</f>
        <v>0</v>
      </c>
      <c r="R70" s="349">
        <f>IF( $F70=0,0,((($F70/$E$69)*'CRONOGRAMA ACTIVIDADES'!P$31)*($G70/$F70)))</f>
        <v>0</v>
      </c>
      <c r="S70" s="349">
        <f>IF( $F70=0,0,((($F70/$E$69)*'CRONOGRAMA ACTIVIDADES'!Q$31)*($G70/$F70)))</f>
        <v>0</v>
      </c>
      <c r="T70" s="352">
        <f>H70+I70+J70+K70+L70+M70+N70+O70+P70+Q70+R70+S70</f>
        <v>0</v>
      </c>
      <c r="U70" s="353">
        <f>IF( $F70=0,0,((($F70/$E$69)*'CRONOGRAMA ACTIVIDADES'!R$31)*($G70/$F70)))</f>
        <v>0</v>
      </c>
      <c r="V70" s="349">
        <f>IF( $F70=0,0,((($F70/$E$69)*'CRONOGRAMA ACTIVIDADES'!S$31)*($G70/$F70)))</f>
        <v>0</v>
      </c>
      <c r="W70" s="349">
        <f>IF( $F70=0,0,((($F70/$E$69)*'CRONOGRAMA ACTIVIDADES'!T$31)*($G70/$F70)))</f>
        <v>0</v>
      </c>
      <c r="X70" s="349">
        <f>IF( $F70=0,0,((($F70/$E$69)*'CRONOGRAMA ACTIVIDADES'!U$31)*($G70/$F70)))</f>
        <v>0</v>
      </c>
      <c r="Y70" s="349">
        <f>IF( $F70=0,0,((($F70/$E$69)*'CRONOGRAMA ACTIVIDADES'!V$31)*($G70/$F70)))</f>
        <v>0</v>
      </c>
      <c r="Z70" s="349">
        <f>IF( $F70=0,0,((($F70/$E$69)*'CRONOGRAMA ACTIVIDADES'!W$31)*($G70/$F70)))</f>
        <v>0</v>
      </c>
      <c r="AA70" s="349">
        <f>IF( $F70=0,0,((($F70/$E$69)*'CRONOGRAMA ACTIVIDADES'!X$31)*($G70/$F70)))</f>
        <v>0</v>
      </c>
      <c r="AB70" s="349">
        <f>IF( $F70=0,0,((($F70/$E$69)*'CRONOGRAMA ACTIVIDADES'!Y$31)*($G70/$F70)))</f>
        <v>0</v>
      </c>
      <c r="AC70" s="349">
        <f>IF( $F70=0,0,((($F70/$E$69)*'CRONOGRAMA ACTIVIDADES'!Z$31)*($G70/$F70)))</f>
        <v>0</v>
      </c>
      <c r="AD70" s="349">
        <f>IF( $F70=0,0,((($F70/$E$69)*'CRONOGRAMA ACTIVIDADES'!AA$31)*($G70/$F70)))</f>
        <v>0</v>
      </c>
      <c r="AE70" s="349">
        <f>IF( $F70=0,0,((($F70/$E$69)*'CRONOGRAMA ACTIVIDADES'!AB$31)*($G70/$F70)))</f>
        <v>0</v>
      </c>
      <c r="AF70" s="349">
        <f>IF( $F70=0,0,((($F70/$E$69)*'CRONOGRAMA ACTIVIDADES'!AC$31)*($G70/$F70)))</f>
        <v>0</v>
      </c>
      <c r="AG70" s="350">
        <f>U70+V70+W70+X70+Y70+Z70+AA70+AB70+AC70+AD70+AE70+AF70</f>
        <v>0</v>
      </c>
      <c r="AH70" s="354">
        <f>IF( $F70=0,0,((($F70/$E$69)*'CRONOGRAMA ACTIVIDADES'!AD$31)*($G70/$F70)))</f>
        <v>0</v>
      </c>
      <c r="AI70" s="349">
        <f>IF( $F70=0,0,((($F70/$E$69)*'CRONOGRAMA ACTIVIDADES'!AE$31)*($G70/$F70)))</f>
        <v>0</v>
      </c>
      <c r="AJ70" s="349">
        <f>IF( $F70=0,0,((($F70/$E$69)*'CRONOGRAMA ACTIVIDADES'!AF$31)*($G70/$F70)))</f>
        <v>0</v>
      </c>
      <c r="AK70" s="349">
        <f>IF( $F70=0,0,((($F70/$E$69)*'CRONOGRAMA ACTIVIDADES'!AG$31)*($G70/$F70)))</f>
        <v>0</v>
      </c>
      <c r="AL70" s="349">
        <f>IF( $F70=0,0,((($F70/$E$69)*'CRONOGRAMA ACTIVIDADES'!AH$31)*($G70/$F70)))</f>
        <v>0</v>
      </c>
      <c r="AM70" s="349">
        <f>IF( $F70=0,0,((($F70/$E$69)*'CRONOGRAMA ACTIVIDADES'!AI$31)*($G70/$F70)))</f>
        <v>0</v>
      </c>
      <c r="AN70" s="349">
        <f>IF( $F70=0,0,((($F70/$E$69)*'CRONOGRAMA ACTIVIDADES'!AJ$31)*($G70/$F70)))</f>
        <v>0</v>
      </c>
      <c r="AO70" s="349">
        <f>IF( $F70=0,0,((($F70/$E$69)*'CRONOGRAMA ACTIVIDADES'!AK$31)*($G70/$F70)))</f>
        <v>0</v>
      </c>
      <c r="AP70" s="349">
        <f>IF( $F70=0,0,((($F70/$E$69)*'CRONOGRAMA ACTIVIDADES'!AL$31)*($G70/$F70)))</f>
        <v>0</v>
      </c>
      <c r="AQ70" s="349">
        <f>IF( $F70=0,0,((($F70/$E$69)*'CRONOGRAMA ACTIVIDADES'!AM$31)*($G70/$F70)))</f>
        <v>0</v>
      </c>
      <c r="AR70" s="349">
        <f>IF( $F70=0,0,((($F70/$E$69)*'CRONOGRAMA ACTIVIDADES'!AN$31)*($G70/$F70)))</f>
        <v>0</v>
      </c>
      <c r="AS70" s="349">
        <f>IF( $F70=0,0,((($F70/$E$69)*'CRONOGRAMA ACTIVIDADES'!AO$31)*($G70/$F70)))</f>
        <v>0</v>
      </c>
      <c r="AT70" s="352">
        <f>AH70+AI70+AJ70+AK70+AL70+AM70+AN70+AO70+AP70+AQ70+AR70+AS70</f>
        <v>0</v>
      </c>
      <c r="AU70" s="355">
        <f>AS70+AR70+AQ70+AP70+AO70+AN70+AM70+AL70+AK70+AJ70+AI70+AH70+AF70+AE70+AD70+AC70+AB70+AA70+Z70+Y70+X70+W70+V70+U70+S70+R70+Q70+P70+O70+N70+M70+L70+K70+J70+I70+H70</f>
        <v>0</v>
      </c>
      <c r="AV70" s="321">
        <f t="shared" si="1"/>
        <v>0</v>
      </c>
    </row>
    <row r="71" spans="2:48" s="323" customFormat="1" ht="12.75" customHeight="1" outlineLevel="1" x14ac:dyDescent="0.15">
      <c r="B71" s="345" t="str">
        <f>+'FORMATO COSTEO C1'!C$313</f>
        <v>1.2.5.2</v>
      </c>
      <c r="C71" s="346" t="str">
        <f>+'FORMATO COSTEO C1'!B$313</f>
        <v>Categoría de gasto</v>
      </c>
      <c r="D71" s="357"/>
      <c r="E71" s="358"/>
      <c r="F71" s="349">
        <f>+'FORMATO COSTEO C1'!G313</f>
        <v>0</v>
      </c>
      <c r="G71" s="350">
        <f>+'FORMATO COSTEO C1'!X313</f>
        <v>0</v>
      </c>
      <c r="H71" s="354">
        <f>IF( $F71=0,0,((($F71/$E$69)*'CRONOGRAMA ACTIVIDADES'!F$31)*($G71/$F71)))</f>
        <v>0</v>
      </c>
      <c r="I71" s="349">
        <f>IF( $F71=0,0,((($F71/$E$69)*'CRONOGRAMA ACTIVIDADES'!G$31)*($G71/$F71)))</f>
        <v>0</v>
      </c>
      <c r="J71" s="349">
        <f>IF( $F71=0,0,((($F71/$E$69)*'CRONOGRAMA ACTIVIDADES'!H$31)*($G71/$F71)))</f>
        <v>0</v>
      </c>
      <c r="K71" s="349">
        <f>IF( $F71=0,0,((($F71/$E$69)*'CRONOGRAMA ACTIVIDADES'!I$31)*($G71/$F71)))</f>
        <v>0</v>
      </c>
      <c r="L71" s="349">
        <f>IF( $F71=0,0,((($F71/$E$69)*'CRONOGRAMA ACTIVIDADES'!J$31)*($G71/$F71)))</f>
        <v>0</v>
      </c>
      <c r="M71" s="349">
        <f>IF( $F71=0,0,((($F71/$E$69)*'CRONOGRAMA ACTIVIDADES'!K$31)*($G71/$F71)))</f>
        <v>0</v>
      </c>
      <c r="N71" s="349">
        <f>IF( $F71=0,0,((($F71/$E$69)*'CRONOGRAMA ACTIVIDADES'!L$31)*($G71/$F71)))</f>
        <v>0</v>
      </c>
      <c r="O71" s="349">
        <f>IF( $F71=0,0,((($F71/$E$69)*'CRONOGRAMA ACTIVIDADES'!M$31)*($G71/$F71)))</f>
        <v>0</v>
      </c>
      <c r="P71" s="349">
        <f>IF( $F71=0,0,((($F71/$E$69)*'CRONOGRAMA ACTIVIDADES'!N$31)*($G71/$F71)))</f>
        <v>0</v>
      </c>
      <c r="Q71" s="349">
        <f>IF( $F71=0,0,((($F71/$E$69)*'CRONOGRAMA ACTIVIDADES'!O$31)*($G71/$F71)))</f>
        <v>0</v>
      </c>
      <c r="R71" s="349">
        <f>IF( $F71=0,0,((($F71/$E$69)*'CRONOGRAMA ACTIVIDADES'!P$31)*($G71/$F71)))</f>
        <v>0</v>
      </c>
      <c r="S71" s="349">
        <f>IF( $F71=0,0,((($F71/$E$69)*'CRONOGRAMA ACTIVIDADES'!Q$31)*($G71/$F71)))</f>
        <v>0</v>
      </c>
      <c r="T71" s="352">
        <f>H71+I71+J71+K71+L71+M71+N71+O71+P71+Q71+R71+S71</f>
        <v>0</v>
      </c>
      <c r="U71" s="353">
        <f>IF( $F71=0,0,((($F71/$E$69)*'CRONOGRAMA ACTIVIDADES'!R$31)*($G71/$F71)))</f>
        <v>0</v>
      </c>
      <c r="V71" s="349">
        <f>IF( $F71=0,0,((($F71/$E$69)*'CRONOGRAMA ACTIVIDADES'!S$31)*($G71/$F71)))</f>
        <v>0</v>
      </c>
      <c r="W71" s="349">
        <f>IF( $F71=0,0,((($F71/$E$69)*'CRONOGRAMA ACTIVIDADES'!T$31)*($G71/$F71)))</f>
        <v>0</v>
      </c>
      <c r="X71" s="349">
        <f>IF( $F71=0,0,((($F71/$E$69)*'CRONOGRAMA ACTIVIDADES'!U$31)*($G71/$F71)))</f>
        <v>0</v>
      </c>
      <c r="Y71" s="349">
        <f>IF( $F71=0,0,((($F71/$E$69)*'CRONOGRAMA ACTIVIDADES'!V$31)*($G71/$F71)))</f>
        <v>0</v>
      </c>
      <c r="Z71" s="349">
        <f>IF( $F71=0,0,((($F71/$E$69)*'CRONOGRAMA ACTIVIDADES'!W$31)*($G71/$F71)))</f>
        <v>0</v>
      </c>
      <c r="AA71" s="349">
        <f>IF( $F71=0,0,((($F71/$E$69)*'CRONOGRAMA ACTIVIDADES'!X$31)*($G71/$F71)))</f>
        <v>0</v>
      </c>
      <c r="AB71" s="349">
        <f>IF( $F71=0,0,((($F71/$E$69)*'CRONOGRAMA ACTIVIDADES'!Y$31)*($G71/$F71)))</f>
        <v>0</v>
      </c>
      <c r="AC71" s="349">
        <f>IF( $F71=0,0,((($F71/$E$69)*'CRONOGRAMA ACTIVIDADES'!Z$31)*($G71/$F71)))</f>
        <v>0</v>
      </c>
      <c r="AD71" s="349">
        <f>IF( $F71=0,0,((($F71/$E$69)*'CRONOGRAMA ACTIVIDADES'!AA$31)*($G71/$F71)))</f>
        <v>0</v>
      </c>
      <c r="AE71" s="349">
        <f>IF( $F71=0,0,((($F71/$E$69)*'CRONOGRAMA ACTIVIDADES'!AB$31)*($G71/$F71)))</f>
        <v>0</v>
      </c>
      <c r="AF71" s="349">
        <f>IF( $F71=0,0,((($F71/$E$69)*'CRONOGRAMA ACTIVIDADES'!AC$31)*($G71/$F71)))</f>
        <v>0</v>
      </c>
      <c r="AG71" s="350">
        <f>U71+V71+W71+X71+Y71+Z71+AA71+AB71+AC71+AD71+AE71+AF71</f>
        <v>0</v>
      </c>
      <c r="AH71" s="354">
        <f>IF( $F71=0,0,((($F71/$E$69)*'CRONOGRAMA ACTIVIDADES'!AD$31)*($G71/$F71)))</f>
        <v>0</v>
      </c>
      <c r="AI71" s="349">
        <f>IF( $F71=0,0,((($F71/$E$69)*'CRONOGRAMA ACTIVIDADES'!AE$31)*($G71/$F71)))</f>
        <v>0</v>
      </c>
      <c r="AJ71" s="349">
        <f>IF( $F71=0,0,((($F71/$E$69)*'CRONOGRAMA ACTIVIDADES'!AF$31)*($G71/$F71)))</f>
        <v>0</v>
      </c>
      <c r="AK71" s="349">
        <f>IF( $F71=0,0,((($F71/$E$69)*'CRONOGRAMA ACTIVIDADES'!AG$31)*($G71/$F71)))</f>
        <v>0</v>
      </c>
      <c r="AL71" s="349">
        <f>IF( $F71=0,0,((($F71/$E$69)*'CRONOGRAMA ACTIVIDADES'!AH$31)*($G71/$F71)))</f>
        <v>0</v>
      </c>
      <c r="AM71" s="349">
        <f>IF( $F71=0,0,((($F71/$E$69)*'CRONOGRAMA ACTIVIDADES'!AI$31)*($G71/$F71)))</f>
        <v>0</v>
      </c>
      <c r="AN71" s="349">
        <f>IF( $F71=0,0,((($F71/$E$69)*'CRONOGRAMA ACTIVIDADES'!AJ$31)*($G71/$F71)))</f>
        <v>0</v>
      </c>
      <c r="AO71" s="349">
        <f>IF( $F71=0,0,((($F71/$E$69)*'CRONOGRAMA ACTIVIDADES'!AK$31)*($G71/$F71)))</f>
        <v>0</v>
      </c>
      <c r="AP71" s="349">
        <f>IF( $F71=0,0,((($F71/$E$69)*'CRONOGRAMA ACTIVIDADES'!AL$31)*($G71/$F71)))</f>
        <v>0</v>
      </c>
      <c r="AQ71" s="349">
        <f>IF( $F71=0,0,((($F71/$E$69)*'CRONOGRAMA ACTIVIDADES'!AM$31)*($G71/$F71)))</f>
        <v>0</v>
      </c>
      <c r="AR71" s="349">
        <f>IF( $F71=0,0,((($F71/$E$69)*'CRONOGRAMA ACTIVIDADES'!AN$31)*($G71/$F71)))</f>
        <v>0</v>
      </c>
      <c r="AS71" s="349">
        <f>IF( $F71=0,0,((($F71/$E$69)*'CRONOGRAMA ACTIVIDADES'!AO$31)*($G71/$F71)))</f>
        <v>0</v>
      </c>
      <c r="AT71" s="352">
        <f>AH71+AI71+AJ71+AK71+AL71+AM71+AN71+AO71+AP71+AQ71+AR71+AS71</f>
        <v>0</v>
      </c>
      <c r="AU71" s="355">
        <f>AS71+AR71+AQ71+AP71+AO71+AN71+AM71+AL71+AK71+AJ71+AI71+AH71+AF71+AE71+AD71+AC71+AB71+AA71+Z71+Y71+X71+W71+V71+U71+S71+R71+Q71+P71+O71+N71+M71+L71+K71+J71+I71+H71</f>
        <v>0</v>
      </c>
      <c r="AV71" s="321">
        <f t="shared" si="1"/>
        <v>0</v>
      </c>
    </row>
    <row r="72" spans="2:48" s="334" customFormat="1" ht="12.75" customHeight="1" outlineLevel="1" x14ac:dyDescent="0.15">
      <c r="B72" s="345" t="str">
        <f>+'FORMATO COSTEO C1'!C$319</f>
        <v>1.2.5.3</v>
      </c>
      <c r="C72" s="346" t="str">
        <f>+'FORMATO COSTEO C1'!B$319</f>
        <v>Categoría de gasto</v>
      </c>
      <c r="D72" s="357"/>
      <c r="E72" s="358"/>
      <c r="F72" s="349">
        <f>+'FORMATO COSTEO C1'!G319</f>
        <v>0</v>
      </c>
      <c r="G72" s="350">
        <f>+'FORMATO COSTEO C1'!X319</f>
        <v>0</v>
      </c>
      <c r="H72" s="354">
        <f>IF( $F72=0,0,((($F72/$E$69)*'CRONOGRAMA ACTIVIDADES'!F$31)*($G72/$F72)))</f>
        <v>0</v>
      </c>
      <c r="I72" s="349">
        <f>IF( $F72=0,0,((($F72/$E$69)*'CRONOGRAMA ACTIVIDADES'!G$31)*($G72/$F72)))</f>
        <v>0</v>
      </c>
      <c r="J72" s="349">
        <f>IF( $F72=0,0,((($F72/$E$69)*'CRONOGRAMA ACTIVIDADES'!H$31)*($G72/$F72)))</f>
        <v>0</v>
      </c>
      <c r="K72" s="349">
        <f>IF( $F72=0,0,((($F72/$E$69)*'CRONOGRAMA ACTIVIDADES'!I$31)*($G72/$F72)))</f>
        <v>0</v>
      </c>
      <c r="L72" s="349">
        <f>IF( $F72=0,0,((($F72/$E$69)*'CRONOGRAMA ACTIVIDADES'!J$31)*($G72/$F72)))</f>
        <v>0</v>
      </c>
      <c r="M72" s="349">
        <f>IF( $F72=0,0,((($F72/$E$69)*'CRONOGRAMA ACTIVIDADES'!K$31)*($G72/$F72)))</f>
        <v>0</v>
      </c>
      <c r="N72" s="349">
        <f>IF( $F72=0,0,((($F72/$E$69)*'CRONOGRAMA ACTIVIDADES'!L$31)*($G72/$F72)))</f>
        <v>0</v>
      </c>
      <c r="O72" s="349">
        <f>IF( $F72=0,0,((($F72/$E$69)*'CRONOGRAMA ACTIVIDADES'!M$31)*($G72/$F72)))</f>
        <v>0</v>
      </c>
      <c r="P72" s="349">
        <f>IF( $F72=0,0,((($F72/$E$69)*'CRONOGRAMA ACTIVIDADES'!N$31)*($G72/$F72)))</f>
        <v>0</v>
      </c>
      <c r="Q72" s="349">
        <f>IF( $F72=0,0,((($F72/$E$69)*'CRONOGRAMA ACTIVIDADES'!O$31)*($G72/$F72)))</f>
        <v>0</v>
      </c>
      <c r="R72" s="349">
        <f>IF( $F72=0,0,((($F72/$E$69)*'CRONOGRAMA ACTIVIDADES'!P$31)*($G72/$F72)))</f>
        <v>0</v>
      </c>
      <c r="S72" s="349">
        <f>IF( $F72=0,0,((($F72/$E$69)*'CRONOGRAMA ACTIVIDADES'!Q$31)*($G72/$F72)))</f>
        <v>0</v>
      </c>
      <c r="T72" s="352">
        <f>H72+I72+J72+K72+L72+M72+N72+O72+P72+Q72+R72+S72</f>
        <v>0</v>
      </c>
      <c r="U72" s="353">
        <f>IF( $F72=0,0,((($F72/$E$69)*'CRONOGRAMA ACTIVIDADES'!R$31)*($G72/$F72)))</f>
        <v>0</v>
      </c>
      <c r="V72" s="349">
        <f>IF( $F72=0,0,((($F72/$E$69)*'CRONOGRAMA ACTIVIDADES'!S$31)*($G72/$F72)))</f>
        <v>0</v>
      </c>
      <c r="W72" s="349">
        <f>IF( $F72=0,0,((($F72/$E$69)*'CRONOGRAMA ACTIVIDADES'!T$31)*($G72/$F72)))</f>
        <v>0</v>
      </c>
      <c r="X72" s="349">
        <f>IF( $F72=0,0,((($F72/$E$69)*'CRONOGRAMA ACTIVIDADES'!U$31)*($G72/$F72)))</f>
        <v>0</v>
      </c>
      <c r="Y72" s="349">
        <f>IF( $F72=0,0,((($F72/$E$69)*'CRONOGRAMA ACTIVIDADES'!V$31)*($G72/$F72)))</f>
        <v>0</v>
      </c>
      <c r="Z72" s="349">
        <f>IF( $F72=0,0,((($F72/$E$69)*'CRONOGRAMA ACTIVIDADES'!W$31)*($G72/$F72)))</f>
        <v>0</v>
      </c>
      <c r="AA72" s="349">
        <f>IF( $F72=0,0,((($F72/$E$69)*'CRONOGRAMA ACTIVIDADES'!X$31)*($G72/$F72)))</f>
        <v>0</v>
      </c>
      <c r="AB72" s="349">
        <f>IF( $F72=0,0,((($F72/$E$69)*'CRONOGRAMA ACTIVIDADES'!Y$31)*($G72/$F72)))</f>
        <v>0</v>
      </c>
      <c r="AC72" s="349">
        <f>IF( $F72=0,0,((($F72/$E$69)*'CRONOGRAMA ACTIVIDADES'!Z$31)*($G72/$F72)))</f>
        <v>0</v>
      </c>
      <c r="AD72" s="349">
        <f>IF( $F72=0,0,((($F72/$E$69)*'CRONOGRAMA ACTIVIDADES'!AA$31)*($G72/$F72)))</f>
        <v>0</v>
      </c>
      <c r="AE72" s="349">
        <f>IF( $F72=0,0,((($F72/$E$69)*'CRONOGRAMA ACTIVIDADES'!AB$31)*($G72/$F72)))</f>
        <v>0</v>
      </c>
      <c r="AF72" s="349">
        <f>IF( $F72=0,0,((($F72/$E$69)*'CRONOGRAMA ACTIVIDADES'!AC$31)*($G72/$F72)))</f>
        <v>0</v>
      </c>
      <c r="AG72" s="350">
        <f>U72+V72+W72+X72+Y72+Z72+AA72+AB72+AC72+AD72+AE72+AF72</f>
        <v>0</v>
      </c>
      <c r="AH72" s="354">
        <f>IF( $F72=0,0,((($F72/$E$69)*'CRONOGRAMA ACTIVIDADES'!AD$31)*($G72/$F72)))</f>
        <v>0</v>
      </c>
      <c r="AI72" s="349">
        <f>IF( $F72=0,0,((($F72/$E$69)*'CRONOGRAMA ACTIVIDADES'!AE$31)*($G72/$F72)))</f>
        <v>0</v>
      </c>
      <c r="AJ72" s="349">
        <f>IF( $F72=0,0,((($F72/$E$69)*'CRONOGRAMA ACTIVIDADES'!AF$31)*($G72/$F72)))</f>
        <v>0</v>
      </c>
      <c r="AK72" s="349">
        <f>IF( $F72=0,0,((($F72/$E$69)*'CRONOGRAMA ACTIVIDADES'!AG$31)*($G72/$F72)))</f>
        <v>0</v>
      </c>
      <c r="AL72" s="349">
        <f>IF( $F72=0,0,((($F72/$E$69)*'CRONOGRAMA ACTIVIDADES'!AH$31)*($G72/$F72)))</f>
        <v>0</v>
      </c>
      <c r="AM72" s="349">
        <f>IF( $F72=0,0,((($F72/$E$69)*'CRONOGRAMA ACTIVIDADES'!AI$31)*($G72/$F72)))</f>
        <v>0</v>
      </c>
      <c r="AN72" s="349">
        <f>IF( $F72=0,0,((($F72/$E$69)*'CRONOGRAMA ACTIVIDADES'!AJ$31)*($G72/$F72)))</f>
        <v>0</v>
      </c>
      <c r="AO72" s="349">
        <f>IF( $F72=0,0,((($F72/$E$69)*'CRONOGRAMA ACTIVIDADES'!AK$31)*($G72/$F72)))</f>
        <v>0</v>
      </c>
      <c r="AP72" s="349">
        <f>IF( $F72=0,0,((($F72/$E$69)*'CRONOGRAMA ACTIVIDADES'!AL$31)*($G72/$F72)))</f>
        <v>0</v>
      </c>
      <c r="AQ72" s="349">
        <f>IF( $F72=0,0,((($F72/$E$69)*'CRONOGRAMA ACTIVIDADES'!AM$31)*($G72/$F72)))</f>
        <v>0</v>
      </c>
      <c r="AR72" s="349">
        <f>IF( $F72=0,0,((($F72/$E$69)*'CRONOGRAMA ACTIVIDADES'!AN$31)*($G72/$F72)))</f>
        <v>0</v>
      </c>
      <c r="AS72" s="349">
        <f>IF( $F72=0,0,((($F72/$E$69)*'CRONOGRAMA ACTIVIDADES'!AO$31)*($G72/$F72)))</f>
        <v>0</v>
      </c>
      <c r="AT72" s="352">
        <f>AH72+AI72+AJ72+AK72+AL72+AM72+AN72+AO72+AP72+AQ72+AR72+AS72</f>
        <v>0</v>
      </c>
      <c r="AU72" s="355">
        <f>AS72+AR72+AQ72+AP72+AO72+AN72+AM72+AL72+AK72+AJ72+AI72+AH72+AF72+AE72+AD72+AC72+AB72+AA72+Z72+Y72+X72+W72+V72+U72+S72+R72+Q72+P72+O72+N72+M72+L72+K72+J72+I72+H72</f>
        <v>0</v>
      </c>
      <c r="AV72" s="321">
        <f t="shared" si="1"/>
        <v>0</v>
      </c>
    </row>
    <row r="73" spans="2:48" s="323" customFormat="1" ht="12.75" customHeight="1" x14ac:dyDescent="0.15">
      <c r="B73" s="345" t="str">
        <f>+'FORMATO COSTEO C1'!C$325</f>
        <v>1.2.5.4</v>
      </c>
      <c r="C73" s="346" t="str">
        <f>+'FORMATO COSTEO C1'!B$325</f>
        <v>Categoría de gasto</v>
      </c>
      <c r="D73" s="357"/>
      <c r="E73" s="358"/>
      <c r="F73" s="349">
        <f>+'FORMATO COSTEO C1'!G325</f>
        <v>0</v>
      </c>
      <c r="G73" s="350">
        <f>+'FORMATO COSTEO C1'!X325</f>
        <v>0</v>
      </c>
      <c r="H73" s="354">
        <f>IF( $F73=0,0,((($F73/$E$69)*'CRONOGRAMA ACTIVIDADES'!F$31)*($G73/$F73)))</f>
        <v>0</v>
      </c>
      <c r="I73" s="349">
        <f>IF( $F73=0,0,((($F73/$E$69)*'CRONOGRAMA ACTIVIDADES'!G$31)*($G73/$F73)))</f>
        <v>0</v>
      </c>
      <c r="J73" s="349">
        <f>IF( $F73=0,0,((($F73/$E$69)*'CRONOGRAMA ACTIVIDADES'!H$31)*($G73/$F73)))</f>
        <v>0</v>
      </c>
      <c r="K73" s="349">
        <f>IF( $F73=0,0,((($F73/$E$69)*'CRONOGRAMA ACTIVIDADES'!I$31)*($G73/$F73)))</f>
        <v>0</v>
      </c>
      <c r="L73" s="349">
        <f>IF( $F73=0,0,((($F73/$E$69)*'CRONOGRAMA ACTIVIDADES'!J$31)*($G73/$F73)))</f>
        <v>0</v>
      </c>
      <c r="M73" s="349">
        <f>IF( $F73=0,0,((($F73/$E$69)*'CRONOGRAMA ACTIVIDADES'!K$31)*($G73/$F73)))</f>
        <v>0</v>
      </c>
      <c r="N73" s="349">
        <f>IF( $F73=0,0,((($F73/$E$69)*'CRONOGRAMA ACTIVIDADES'!L$31)*($G73/$F73)))</f>
        <v>0</v>
      </c>
      <c r="O73" s="349">
        <f>IF( $F73=0,0,((($F73/$E$69)*'CRONOGRAMA ACTIVIDADES'!M$31)*($G73/$F73)))</f>
        <v>0</v>
      </c>
      <c r="P73" s="349">
        <f>IF( $F73=0,0,((($F73/$E$69)*'CRONOGRAMA ACTIVIDADES'!N$31)*($G73/$F73)))</f>
        <v>0</v>
      </c>
      <c r="Q73" s="349">
        <f>IF( $F73=0,0,((($F73/$E$69)*'CRONOGRAMA ACTIVIDADES'!O$31)*($G73/$F73)))</f>
        <v>0</v>
      </c>
      <c r="R73" s="349">
        <f>IF( $F73=0,0,((($F73/$E$69)*'CRONOGRAMA ACTIVIDADES'!P$31)*($G73/$F73)))</f>
        <v>0</v>
      </c>
      <c r="S73" s="349">
        <f>IF( $F73=0,0,((($F73/$E$69)*'CRONOGRAMA ACTIVIDADES'!Q$31)*($G73/$F73)))</f>
        <v>0</v>
      </c>
      <c r="T73" s="352">
        <f>H73+I73+J73+K73+L73+M73+N73+O73+P73+Q73+R73+S73</f>
        <v>0</v>
      </c>
      <c r="U73" s="353">
        <f>IF( $F73=0,0,((($F73/$E$69)*'CRONOGRAMA ACTIVIDADES'!R$31)*($G73/$F73)))</f>
        <v>0</v>
      </c>
      <c r="V73" s="349">
        <f>IF( $F73=0,0,((($F73/$E$69)*'CRONOGRAMA ACTIVIDADES'!S$31)*($G73/$F73)))</f>
        <v>0</v>
      </c>
      <c r="W73" s="349">
        <f>IF( $F73=0,0,((($F73/$E$69)*'CRONOGRAMA ACTIVIDADES'!T$31)*($G73/$F73)))</f>
        <v>0</v>
      </c>
      <c r="X73" s="349">
        <f>IF( $F73=0,0,((($F73/$E$69)*'CRONOGRAMA ACTIVIDADES'!U$31)*($G73/$F73)))</f>
        <v>0</v>
      </c>
      <c r="Y73" s="349">
        <f>IF( $F73=0,0,((($F73/$E$69)*'CRONOGRAMA ACTIVIDADES'!V$31)*($G73/$F73)))</f>
        <v>0</v>
      </c>
      <c r="Z73" s="349">
        <f>IF( $F73=0,0,((($F73/$E$69)*'CRONOGRAMA ACTIVIDADES'!W$31)*($G73/$F73)))</f>
        <v>0</v>
      </c>
      <c r="AA73" s="349">
        <f>IF( $F73=0,0,((($F73/$E$69)*'CRONOGRAMA ACTIVIDADES'!X$31)*($G73/$F73)))</f>
        <v>0</v>
      </c>
      <c r="AB73" s="349">
        <f>IF( $F73=0,0,((($F73/$E$69)*'CRONOGRAMA ACTIVIDADES'!Y$31)*($G73/$F73)))</f>
        <v>0</v>
      </c>
      <c r="AC73" s="349">
        <f>IF( $F73=0,0,((($F73/$E$69)*'CRONOGRAMA ACTIVIDADES'!Z$31)*($G73/$F73)))</f>
        <v>0</v>
      </c>
      <c r="AD73" s="349">
        <f>IF( $F73=0,0,((($F73/$E$69)*'CRONOGRAMA ACTIVIDADES'!AA$31)*($G73/$F73)))</f>
        <v>0</v>
      </c>
      <c r="AE73" s="349">
        <f>IF( $F73=0,0,((($F73/$E$69)*'CRONOGRAMA ACTIVIDADES'!AB$31)*($G73/$F73)))</f>
        <v>0</v>
      </c>
      <c r="AF73" s="349">
        <f>IF( $F73=0,0,((($F73/$E$69)*'CRONOGRAMA ACTIVIDADES'!AC$31)*($G73/$F73)))</f>
        <v>0</v>
      </c>
      <c r="AG73" s="350">
        <f>U73+V73+W73+X73+Y73+Z73+AA73+AB73+AC73+AD73+AE73+AF73</f>
        <v>0</v>
      </c>
      <c r="AH73" s="354">
        <f>IF( $F73=0,0,((($F73/$E$69)*'CRONOGRAMA ACTIVIDADES'!AD$31)*($G73/$F73)))</f>
        <v>0</v>
      </c>
      <c r="AI73" s="349">
        <f>IF( $F73=0,0,((($F73/$E$69)*'CRONOGRAMA ACTIVIDADES'!AE$31)*($G73/$F73)))</f>
        <v>0</v>
      </c>
      <c r="AJ73" s="349">
        <f>IF( $F73=0,0,((($F73/$E$69)*'CRONOGRAMA ACTIVIDADES'!AF$31)*($G73/$F73)))</f>
        <v>0</v>
      </c>
      <c r="AK73" s="349">
        <f>IF( $F73=0,0,((($F73/$E$69)*'CRONOGRAMA ACTIVIDADES'!AG$31)*($G73/$F73)))</f>
        <v>0</v>
      </c>
      <c r="AL73" s="349">
        <f>IF( $F73=0,0,((($F73/$E$69)*'CRONOGRAMA ACTIVIDADES'!AH$31)*($G73/$F73)))</f>
        <v>0</v>
      </c>
      <c r="AM73" s="349">
        <f>IF( $F73=0,0,((($F73/$E$69)*'CRONOGRAMA ACTIVIDADES'!AI$31)*($G73/$F73)))</f>
        <v>0</v>
      </c>
      <c r="AN73" s="349">
        <f>IF( $F73=0,0,((($F73/$E$69)*'CRONOGRAMA ACTIVIDADES'!AJ$31)*($G73/$F73)))</f>
        <v>0</v>
      </c>
      <c r="AO73" s="349">
        <f>IF( $F73=0,0,((($F73/$E$69)*'CRONOGRAMA ACTIVIDADES'!AK$31)*($G73/$F73)))</f>
        <v>0</v>
      </c>
      <c r="AP73" s="349">
        <f>IF( $F73=0,0,((($F73/$E$69)*'CRONOGRAMA ACTIVIDADES'!AL$31)*($G73/$F73)))</f>
        <v>0</v>
      </c>
      <c r="AQ73" s="349">
        <f>IF( $F73=0,0,((($F73/$E$69)*'CRONOGRAMA ACTIVIDADES'!AM$31)*($G73/$F73)))</f>
        <v>0</v>
      </c>
      <c r="AR73" s="349">
        <f>IF( $F73=0,0,((($F73/$E$69)*'CRONOGRAMA ACTIVIDADES'!AN$31)*($G73/$F73)))</f>
        <v>0</v>
      </c>
      <c r="AS73" s="349">
        <f>IF( $F73=0,0,((($F73/$E$69)*'CRONOGRAMA ACTIVIDADES'!AO$31)*($G73/$F73)))</f>
        <v>0</v>
      </c>
      <c r="AT73" s="352">
        <f>AH73+AI73+AJ73+AK73+AL73+AM73+AN73+AO73+AP73+AQ73+AR73+AS73</f>
        <v>0</v>
      </c>
      <c r="AU73" s="355">
        <f>AS73+AR73+AQ73+AP73+AO73+AN73+AM73+AL73+AK73+AJ73+AI73+AH73+AF73+AE73+AD73+AC73+AB73+AA73+Z73+Y73+X73+W73+V73+U73+S73+R73+Q73+P73+O73+N73+M73+L73+K73+J73+I73+H73</f>
        <v>0</v>
      </c>
      <c r="AV73" s="321">
        <f t="shared" si="1"/>
        <v>0</v>
      </c>
    </row>
    <row r="74" spans="2:48" s="323" customFormat="1" ht="12.75" customHeight="1" x14ac:dyDescent="0.15">
      <c r="B74" s="345" t="str">
        <f>+'FORMATO COSTEO C1'!C$331</f>
        <v>1.2.5.5</v>
      </c>
      <c r="C74" s="346" t="str">
        <f>+'FORMATO COSTEO C1'!B$331</f>
        <v>Categoría de gasto</v>
      </c>
      <c r="D74" s="357"/>
      <c r="E74" s="358"/>
      <c r="F74" s="349">
        <f>+'FORMATO COSTEO C1'!G331</f>
        <v>0</v>
      </c>
      <c r="G74" s="350">
        <f>+'FORMATO COSTEO C1'!X331</f>
        <v>0</v>
      </c>
      <c r="H74" s="354">
        <f>IF( $F74=0,0,((($F74/$E$69)*'CRONOGRAMA ACTIVIDADES'!F$31)*($G74/$F74)))</f>
        <v>0</v>
      </c>
      <c r="I74" s="349">
        <f>IF( $F74=0,0,((($F74/$E$69)*'CRONOGRAMA ACTIVIDADES'!G$31)*($G74/$F74)))</f>
        <v>0</v>
      </c>
      <c r="J74" s="349">
        <f>IF( $F74=0,0,((($F74/$E$69)*'CRONOGRAMA ACTIVIDADES'!H$31)*($G74/$F74)))</f>
        <v>0</v>
      </c>
      <c r="K74" s="349">
        <f>IF( $F74=0,0,((($F74/$E$69)*'CRONOGRAMA ACTIVIDADES'!I$31)*($G74/$F74)))</f>
        <v>0</v>
      </c>
      <c r="L74" s="349">
        <f>IF( $F74=0,0,((($F74/$E$69)*'CRONOGRAMA ACTIVIDADES'!J$31)*($G74/$F74)))</f>
        <v>0</v>
      </c>
      <c r="M74" s="349">
        <f>IF( $F74=0,0,((($F74/$E$69)*'CRONOGRAMA ACTIVIDADES'!K$31)*($G74/$F74)))</f>
        <v>0</v>
      </c>
      <c r="N74" s="349">
        <f>IF( $F74=0,0,((($F74/$E$69)*'CRONOGRAMA ACTIVIDADES'!L$31)*($G74/$F74)))</f>
        <v>0</v>
      </c>
      <c r="O74" s="349">
        <f>IF( $F74=0,0,((($F74/$E$69)*'CRONOGRAMA ACTIVIDADES'!M$31)*($G74/$F74)))</f>
        <v>0</v>
      </c>
      <c r="P74" s="349">
        <f>IF( $F74=0,0,((($F74/$E$69)*'CRONOGRAMA ACTIVIDADES'!N$31)*($G74/$F74)))</f>
        <v>0</v>
      </c>
      <c r="Q74" s="349">
        <f>IF( $F74=0,0,((($F74/$E$69)*'CRONOGRAMA ACTIVIDADES'!O$31)*($G74/$F74)))</f>
        <v>0</v>
      </c>
      <c r="R74" s="349">
        <f>IF( $F74=0,0,((($F74/$E$69)*'CRONOGRAMA ACTIVIDADES'!P$31)*($G74/$F74)))</f>
        <v>0</v>
      </c>
      <c r="S74" s="349">
        <f>IF( $F74=0,0,((($F74/$E$69)*'CRONOGRAMA ACTIVIDADES'!Q$31)*($G74/$F74)))</f>
        <v>0</v>
      </c>
      <c r="T74" s="352">
        <f>H74+I74+J74+K74+L74+M74+N74+O74+P74+Q74+R74+S74</f>
        <v>0</v>
      </c>
      <c r="U74" s="353">
        <f>IF( $F74=0,0,((($F74/$E$69)*'CRONOGRAMA ACTIVIDADES'!R$31)*($G74/$F74)))</f>
        <v>0</v>
      </c>
      <c r="V74" s="349">
        <f>IF( $F74=0,0,((($F74/$E$69)*'CRONOGRAMA ACTIVIDADES'!S$31)*($G74/$F74)))</f>
        <v>0</v>
      </c>
      <c r="W74" s="349">
        <f>IF( $F74=0,0,((($F74/$E$69)*'CRONOGRAMA ACTIVIDADES'!T$31)*($G74/$F74)))</f>
        <v>0</v>
      </c>
      <c r="X74" s="349">
        <f>IF( $F74=0,0,((($F74/$E$69)*'CRONOGRAMA ACTIVIDADES'!U$31)*($G74/$F74)))</f>
        <v>0</v>
      </c>
      <c r="Y74" s="349">
        <f>IF( $F74=0,0,((($F74/$E$69)*'CRONOGRAMA ACTIVIDADES'!V$31)*($G74/$F74)))</f>
        <v>0</v>
      </c>
      <c r="Z74" s="349">
        <f>IF( $F74=0,0,((($F74/$E$69)*'CRONOGRAMA ACTIVIDADES'!W$31)*($G74/$F74)))</f>
        <v>0</v>
      </c>
      <c r="AA74" s="349">
        <f>IF( $F74=0,0,((($F74/$E$69)*'CRONOGRAMA ACTIVIDADES'!X$31)*($G74/$F74)))</f>
        <v>0</v>
      </c>
      <c r="AB74" s="349">
        <f>IF( $F74=0,0,((($F74/$E$69)*'CRONOGRAMA ACTIVIDADES'!Y$31)*($G74/$F74)))</f>
        <v>0</v>
      </c>
      <c r="AC74" s="349">
        <f>IF( $F74=0,0,((($F74/$E$69)*'CRONOGRAMA ACTIVIDADES'!Z$31)*($G74/$F74)))</f>
        <v>0</v>
      </c>
      <c r="AD74" s="349">
        <f>IF( $F74=0,0,((($F74/$E$69)*'CRONOGRAMA ACTIVIDADES'!AA$31)*($G74/$F74)))</f>
        <v>0</v>
      </c>
      <c r="AE74" s="349">
        <f>IF( $F74=0,0,((($F74/$E$69)*'CRONOGRAMA ACTIVIDADES'!AB$31)*($G74/$F74)))</f>
        <v>0</v>
      </c>
      <c r="AF74" s="349">
        <f>IF( $F74=0,0,((($F74/$E$69)*'CRONOGRAMA ACTIVIDADES'!AC$31)*($G74/$F74)))</f>
        <v>0</v>
      </c>
      <c r="AG74" s="350">
        <f>U74+V74+W74+X74+Y74+Z74+AA74+AB74+AC74+AD74+AE74+AF74</f>
        <v>0</v>
      </c>
      <c r="AH74" s="354">
        <f>IF( $F74=0,0,((($F74/$E$69)*'CRONOGRAMA ACTIVIDADES'!AD$31)*($G74/$F74)))</f>
        <v>0</v>
      </c>
      <c r="AI74" s="349">
        <f>IF( $F74=0,0,((($F74/$E$69)*'CRONOGRAMA ACTIVIDADES'!AE$31)*($G74/$F74)))</f>
        <v>0</v>
      </c>
      <c r="AJ74" s="349">
        <f>IF( $F74=0,0,((($F74/$E$69)*'CRONOGRAMA ACTIVIDADES'!AF$31)*($G74/$F74)))</f>
        <v>0</v>
      </c>
      <c r="AK74" s="349">
        <f>IF( $F74=0,0,((($F74/$E$69)*'CRONOGRAMA ACTIVIDADES'!AG$31)*($G74/$F74)))</f>
        <v>0</v>
      </c>
      <c r="AL74" s="349">
        <f>IF( $F74=0,0,((($F74/$E$69)*'CRONOGRAMA ACTIVIDADES'!AH$31)*($G74/$F74)))</f>
        <v>0</v>
      </c>
      <c r="AM74" s="349">
        <f>IF( $F74=0,0,((($F74/$E$69)*'CRONOGRAMA ACTIVIDADES'!AI$31)*($G74/$F74)))</f>
        <v>0</v>
      </c>
      <c r="AN74" s="349">
        <f>IF( $F74=0,0,((($F74/$E$69)*'CRONOGRAMA ACTIVIDADES'!AJ$31)*($G74/$F74)))</f>
        <v>0</v>
      </c>
      <c r="AO74" s="349">
        <f>IF( $F74=0,0,((($F74/$E$69)*'CRONOGRAMA ACTIVIDADES'!AK$31)*($G74/$F74)))</f>
        <v>0</v>
      </c>
      <c r="AP74" s="349">
        <f>IF( $F74=0,0,((($F74/$E$69)*'CRONOGRAMA ACTIVIDADES'!AL$31)*($G74/$F74)))</f>
        <v>0</v>
      </c>
      <c r="AQ74" s="349">
        <f>IF( $F74=0,0,((($F74/$E$69)*'CRONOGRAMA ACTIVIDADES'!AM$31)*($G74/$F74)))</f>
        <v>0</v>
      </c>
      <c r="AR74" s="349">
        <f>IF( $F74=0,0,((($F74/$E$69)*'CRONOGRAMA ACTIVIDADES'!AN$31)*($G74/$F74)))</f>
        <v>0</v>
      </c>
      <c r="AS74" s="349">
        <f>IF( $F74=0,0,((($F74/$E$69)*'CRONOGRAMA ACTIVIDADES'!AO$31)*($G74/$F74)))</f>
        <v>0</v>
      </c>
      <c r="AT74" s="352">
        <f>AH74+AI74+AJ74+AK74+AL74+AM74+AN74+AO74+AP74+AQ74+AR74+AS74</f>
        <v>0</v>
      </c>
      <c r="AU74" s="355">
        <f>AS74+AR74+AQ74+AP74+AO74+AN74+AM74+AL74+AK74+AJ74+AI74+AH74+AF74+AE74+AD74+AC74+AB74+AA74+Z74+Y74+X74+W74+V74+U74+S74+R74+Q74+P74+O74+N74+M74+L74+K74+J74+I74+H74</f>
        <v>0</v>
      </c>
      <c r="AV74" s="321">
        <f t="shared" si="1"/>
        <v>0</v>
      </c>
    </row>
    <row r="75" spans="2:48" s="323" customFormat="1" ht="12.75" customHeight="1" x14ac:dyDescent="0.25">
      <c r="B75" s="360">
        <f>+'FORMATO COSTEO C1'!C$338</f>
        <v>1.3</v>
      </c>
      <c r="C75" s="325">
        <f>+'FORMATO COSTEO C1'!D$338</f>
        <v>0</v>
      </c>
      <c r="D75" s="326"/>
      <c r="E75" s="327"/>
      <c r="F75" s="328">
        <f>+F76+F82+F88+F94+F100</f>
        <v>0</v>
      </c>
      <c r="G75" s="329">
        <f t="shared" ref="G75:P75" si="21">+G76+G82+G88+G94+G100</f>
        <v>0</v>
      </c>
      <c r="H75" s="330">
        <f t="shared" si="21"/>
        <v>0</v>
      </c>
      <c r="I75" s="328">
        <f>+I76+I82+I88+I94+I100</f>
        <v>0</v>
      </c>
      <c r="J75" s="328">
        <f>+J76+J82+J88+J94+J100</f>
        <v>0</v>
      </c>
      <c r="K75" s="328">
        <f>+K76+K82+K88+K94+K100</f>
        <v>0</v>
      </c>
      <c r="L75" s="328">
        <f>+L76+L82+L88+L94+L100</f>
        <v>0</v>
      </c>
      <c r="M75" s="328">
        <f>+M76+M82+M88+M94+M100</f>
        <v>0</v>
      </c>
      <c r="N75" s="328">
        <f t="shared" si="21"/>
        <v>0</v>
      </c>
      <c r="O75" s="328">
        <f t="shared" si="21"/>
        <v>0</v>
      </c>
      <c r="P75" s="328">
        <f t="shared" si="21"/>
        <v>0</v>
      </c>
      <c r="Q75" s="328">
        <f>+Q76+Q82+Q88+Q94+Q100</f>
        <v>0</v>
      </c>
      <c r="R75" s="328">
        <f>+R76+R82+R88+R94+R100</f>
        <v>0</v>
      </c>
      <c r="S75" s="328">
        <f>+S76+S82+S88+S94+S100</f>
        <v>0</v>
      </c>
      <c r="T75" s="331">
        <f>+T76+T82+T88+T94+T100</f>
        <v>0</v>
      </c>
      <c r="U75" s="332">
        <f t="shared" ref="U75:AS75" si="22">+U76+U82+U88+U94+U100</f>
        <v>0</v>
      </c>
      <c r="V75" s="328">
        <f t="shared" si="22"/>
        <v>0</v>
      </c>
      <c r="W75" s="328">
        <f t="shared" si="22"/>
        <v>0</v>
      </c>
      <c r="X75" s="328">
        <f t="shared" si="22"/>
        <v>0</v>
      </c>
      <c r="Y75" s="328">
        <f t="shared" si="22"/>
        <v>0</v>
      </c>
      <c r="Z75" s="328">
        <f t="shared" si="22"/>
        <v>0</v>
      </c>
      <c r="AA75" s="328">
        <f t="shared" si="22"/>
        <v>0</v>
      </c>
      <c r="AB75" s="328">
        <f t="shared" si="22"/>
        <v>0</v>
      </c>
      <c r="AC75" s="328">
        <f t="shared" si="22"/>
        <v>0</v>
      </c>
      <c r="AD75" s="328">
        <f t="shared" si="22"/>
        <v>0</v>
      </c>
      <c r="AE75" s="328">
        <f t="shared" si="22"/>
        <v>0</v>
      </c>
      <c r="AF75" s="328">
        <f t="shared" si="22"/>
        <v>0</v>
      </c>
      <c r="AG75" s="329">
        <f>+AG76+AG82+AG88+AG94+AG100</f>
        <v>0</v>
      </c>
      <c r="AH75" s="330">
        <f t="shared" si="22"/>
        <v>0</v>
      </c>
      <c r="AI75" s="328">
        <f t="shared" si="22"/>
        <v>0</v>
      </c>
      <c r="AJ75" s="328">
        <f t="shared" si="22"/>
        <v>0</v>
      </c>
      <c r="AK75" s="328">
        <f t="shared" si="22"/>
        <v>0</v>
      </c>
      <c r="AL75" s="328">
        <f t="shared" si="22"/>
        <v>0</v>
      </c>
      <c r="AM75" s="328">
        <f t="shared" si="22"/>
        <v>0</v>
      </c>
      <c r="AN75" s="328">
        <f t="shared" si="22"/>
        <v>0</v>
      </c>
      <c r="AO75" s="328">
        <f t="shared" si="22"/>
        <v>0</v>
      </c>
      <c r="AP75" s="328">
        <f t="shared" si="22"/>
        <v>0</v>
      </c>
      <c r="AQ75" s="328">
        <f t="shared" si="22"/>
        <v>0</v>
      </c>
      <c r="AR75" s="328">
        <f t="shared" si="22"/>
        <v>0</v>
      </c>
      <c r="AS75" s="328">
        <f t="shared" si="22"/>
        <v>0</v>
      </c>
      <c r="AT75" s="331">
        <f>+AT76+AT82+AT88+AT94+AT100</f>
        <v>0</v>
      </c>
      <c r="AU75" s="333">
        <f>+AU76+AU82+AU88+AU94+AU100</f>
        <v>0</v>
      </c>
      <c r="AV75" s="321">
        <f t="shared" si="1"/>
        <v>0</v>
      </c>
    </row>
    <row r="76" spans="2:48" s="334" customFormat="1" ht="12.75" customHeight="1" outlineLevel="1" x14ac:dyDescent="0.15">
      <c r="B76" s="335" t="str">
        <f>+'FORMATO COSTEO C1'!C$339</f>
        <v>1.3.1</v>
      </c>
      <c r="C76" s="359">
        <f>+'FORMATO COSTEO C1'!B$339</f>
        <v>0</v>
      </c>
      <c r="D76" s="337" t="str">
        <f>+'FORMATO COSTEO C1'!D$339</f>
        <v>Unidad medida</v>
      </c>
      <c r="E76" s="338">
        <f>+'FORMATO COSTEO C1'!E$339</f>
        <v>0</v>
      </c>
      <c r="F76" s="339">
        <f>SUM(F77:F81)</f>
        <v>0</v>
      </c>
      <c r="G76" s="340">
        <f t="shared" ref="G76:AU76" si="23">SUM(G77:G81)</f>
        <v>0</v>
      </c>
      <c r="H76" s="341">
        <f t="shared" si="23"/>
        <v>0</v>
      </c>
      <c r="I76" s="339">
        <f>SUM(I77:I81)</f>
        <v>0</v>
      </c>
      <c r="J76" s="339">
        <f>SUM(J77:J81)</f>
        <v>0</v>
      </c>
      <c r="K76" s="339">
        <f>SUM(K77:K81)</f>
        <v>0</v>
      </c>
      <c r="L76" s="339">
        <f>SUM(L77:L81)</f>
        <v>0</v>
      </c>
      <c r="M76" s="339">
        <f>SUM(M77:M81)</f>
        <v>0</v>
      </c>
      <c r="N76" s="339">
        <f t="shared" si="23"/>
        <v>0</v>
      </c>
      <c r="O76" s="339">
        <f t="shared" si="23"/>
        <v>0</v>
      </c>
      <c r="P76" s="339">
        <f t="shared" si="23"/>
        <v>0</v>
      </c>
      <c r="Q76" s="339">
        <f t="shared" si="23"/>
        <v>0</v>
      </c>
      <c r="R76" s="339">
        <f t="shared" si="23"/>
        <v>0</v>
      </c>
      <c r="S76" s="339">
        <f t="shared" si="23"/>
        <v>0</v>
      </c>
      <c r="T76" s="342">
        <f>SUM(T77:T81)</f>
        <v>0</v>
      </c>
      <c r="U76" s="343">
        <f t="shared" si="23"/>
        <v>0</v>
      </c>
      <c r="V76" s="339">
        <f t="shared" si="23"/>
        <v>0</v>
      </c>
      <c r="W76" s="339">
        <f t="shared" si="23"/>
        <v>0</v>
      </c>
      <c r="X76" s="339">
        <f t="shared" si="23"/>
        <v>0</v>
      </c>
      <c r="Y76" s="339">
        <f t="shared" si="23"/>
        <v>0</v>
      </c>
      <c r="Z76" s="339">
        <f t="shared" si="23"/>
        <v>0</v>
      </c>
      <c r="AA76" s="339">
        <f t="shared" si="23"/>
        <v>0</v>
      </c>
      <c r="AB76" s="339">
        <f t="shared" si="23"/>
        <v>0</v>
      </c>
      <c r="AC76" s="339">
        <f t="shared" si="23"/>
        <v>0</v>
      </c>
      <c r="AD76" s="339">
        <f t="shared" si="23"/>
        <v>0</v>
      </c>
      <c r="AE76" s="339">
        <f t="shared" si="23"/>
        <v>0</v>
      </c>
      <c r="AF76" s="339">
        <f t="shared" si="23"/>
        <v>0</v>
      </c>
      <c r="AG76" s="340">
        <f>SUM(AG77:AG81)</f>
        <v>0</v>
      </c>
      <c r="AH76" s="341">
        <f t="shared" si="23"/>
        <v>0</v>
      </c>
      <c r="AI76" s="339">
        <f t="shared" si="23"/>
        <v>0</v>
      </c>
      <c r="AJ76" s="339">
        <f t="shared" si="23"/>
        <v>0</v>
      </c>
      <c r="AK76" s="339">
        <f t="shared" si="23"/>
        <v>0</v>
      </c>
      <c r="AL76" s="339">
        <f t="shared" si="23"/>
        <v>0</v>
      </c>
      <c r="AM76" s="339">
        <f t="shared" si="23"/>
        <v>0</v>
      </c>
      <c r="AN76" s="339">
        <f t="shared" si="23"/>
        <v>0</v>
      </c>
      <c r="AO76" s="339">
        <f t="shared" si="23"/>
        <v>0</v>
      </c>
      <c r="AP76" s="339">
        <f t="shared" si="23"/>
        <v>0</v>
      </c>
      <c r="AQ76" s="339">
        <f t="shared" si="23"/>
        <v>0</v>
      </c>
      <c r="AR76" s="339">
        <f t="shared" si="23"/>
        <v>0</v>
      </c>
      <c r="AS76" s="339">
        <f t="shared" si="23"/>
        <v>0</v>
      </c>
      <c r="AT76" s="342">
        <f t="shared" si="23"/>
        <v>0</v>
      </c>
      <c r="AU76" s="344">
        <f t="shared" si="23"/>
        <v>0</v>
      </c>
      <c r="AV76" s="321">
        <f t="shared" ref="AV76:AV139" si="24">+G76-AU76</f>
        <v>0</v>
      </c>
    </row>
    <row r="77" spans="2:48" s="323" customFormat="1" ht="12.75" customHeight="1" x14ac:dyDescent="0.15">
      <c r="B77" s="345" t="str">
        <f>+'FORMATO COSTEO C1'!C$341</f>
        <v>1.3.1.1</v>
      </c>
      <c r="C77" s="346" t="str">
        <f>+'FORMATO COSTEO C1'!B$341</f>
        <v>Categoría de gasto</v>
      </c>
      <c r="D77" s="347"/>
      <c r="E77" s="348"/>
      <c r="F77" s="349">
        <f>+'FORMATO COSTEO C1'!G341</f>
        <v>0</v>
      </c>
      <c r="G77" s="350">
        <f>+'FORMATO COSTEO C1'!X341</f>
        <v>0</v>
      </c>
      <c r="H77" s="351">
        <f>IF( $F77=0,0,((($F77/$E$76)*'CRONOGRAMA ACTIVIDADES'!F$36)*($G77/$F77)))</f>
        <v>0</v>
      </c>
      <c r="I77" s="349">
        <f>IF( $F77=0,0,((($F77/$E$76)*'CRONOGRAMA ACTIVIDADES'!G$36)*($G77/$F77)))</f>
        <v>0</v>
      </c>
      <c r="J77" s="349">
        <f>IF( $F77=0,0,((($F77/$E$76)*'CRONOGRAMA ACTIVIDADES'!H$36)*($G77/$F77)))</f>
        <v>0</v>
      </c>
      <c r="K77" s="349">
        <f>IF( $F77=0,0,((($F77/$E$76)*'CRONOGRAMA ACTIVIDADES'!I$36)*($G77/$F77)))</f>
        <v>0</v>
      </c>
      <c r="L77" s="349">
        <f>IF( $F77=0,0,((($F77/$E$76)*'CRONOGRAMA ACTIVIDADES'!J$36)*($G77/$F77)))</f>
        <v>0</v>
      </c>
      <c r="M77" s="349">
        <f>IF( $F77=0,0,((($F77/$E$76)*'CRONOGRAMA ACTIVIDADES'!K$36)*($G77/$F77)))</f>
        <v>0</v>
      </c>
      <c r="N77" s="349">
        <f>IF( $F77=0,0,((($F77/$E$76)*'CRONOGRAMA ACTIVIDADES'!L$36)*($G77/$F77)))</f>
        <v>0</v>
      </c>
      <c r="O77" s="349">
        <f>IF( $F77=0,0,((($F77/$E$76)*'CRONOGRAMA ACTIVIDADES'!M$36)*($G77/$F77)))</f>
        <v>0</v>
      </c>
      <c r="P77" s="349">
        <f>IF( $F77=0,0,((($F77/$E$76)*'CRONOGRAMA ACTIVIDADES'!N$36)*($G77/$F77)))</f>
        <v>0</v>
      </c>
      <c r="Q77" s="349">
        <f>IF( $F77=0,0,((($F77/$E$76)*'CRONOGRAMA ACTIVIDADES'!O$36)*($G77/$F77)))</f>
        <v>0</v>
      </c>
      <c r="R77" s="349">
        <f>IF( $F77=0,0,((($F77/$E$76)*'CRONOGRAMA ACTIVIDADES'!P$36)*($G77/$F77)))</f>
        <v>0</v>
      </c>
      <c r="S77" s="349">
        <f>IF( $F77=0,0,((($F77/$E$76)*'CRONOGRAMA ACTIVIDADES'!Q$36)*($G77/$F77)))</f>
        <v>0</v>
      </c>
      <c r="T77" s="352">
        <f>H77+I77+J77+K77+L77+M77+N77+O77+P77+Q77+R77+S77</f>
        <v>0</v>
      </c>
      <c r="U77" s="353">
        <f>IF( $F77=0,0,((($F77/$E$76)*'CRONOGRAMA ACTIVIDADES'!R$36)*($G77/$F77)))</f>
        <v>0</v>
      </c>
      <c r="V77" s="349">
        <f>IF( $F77=0,0,((($F77/$E$76)*'CRONOGRAMA ACTIVIDADES'!S$36)*($G77/$F77)))</f>
        <v>0</v>
      </c>
      <c r="W77" s="349">
        <f>IF( $F77=0,0,((($F77/$E$76)*'CRONOGRAMA ACTIVIDADES'!T$36)*($G77/$F77)))</f>
        <v>0</v>
      </c>
      <c r="X77" s="349">
        <f>IF( $F77=0,0,((($F77/$E$76)*'CRONOGRAMA ACTIVIDADES'!U$36)*($G77/$F77)))</f>
        <v>0</v>
      </c>
      <c r="Y77" s="349">
        <f>IF( $F77=0,0,((($F77/$E$76)*'CRONOGRAMA ACTIVIDADES'!V$36)*($G77/$F77)))</f>
        <v>0</v>
      </c>
      <c r="Z77" s="349">
        <f>IF( $F77=0,0,((($F77/$E$76)*'CRONOGRAMA ACTIVIDADES'!W$36)*($G77/$F77)))</f>
        <v>0</v>
      </c>
      <c r="AA77" s="349">
        <f>IF( $F77=0,0,((($F77/$E$76)*'CRONOGRAMA ACTIVIDADES'!X$36)*($G77/$F77)))</f>
        <v>0</v>
      </c>
      <c r="AB77" s="349">
        <f>IF( $F77=0,0,((($F77/$E$76)*'CRONOGRAMA ACTIVIDADES'!Y$36)*($G77/$F77)))</f>
        <v>0</v>
      </c>
      <c r="AC77" s="349">
        <f>IF( $F77=0,0,((($F77/$E$76)*'CRONOGRAMA ACTIVIDADES'!Z$36)*($G77/$F77)))</f>
        <v>0</v>
      </c>
      <c r="AD77" s="349">
        <f>IF( $F77=0,0,((($F77/$E$76)*'CRONOGRAMA ACTIVIDADES'!AA$36)*($G77/$F77)))</f>
        <v>0</v>
      </c>
      <c r="AE77" s="349">
        <f>IF( $F77=0,0,((($F77/$E$76)*'CRONOGRAMA ACTIVIDADES'!AB$36)*($G77/$F77)))</f>
        <v>0</v>
      </c>
      <c r="AF77" s="349">
        <f>IF( $F77=0,0,((($F77/$E$76)*'CRONOGRAMA ACTIVIDADES'!AC$36)*($G77/$F77)))</f>
        <v>0</v>
      </c>
      <c r="AG77" s="350">
        <f>U77+V77+W77+X77+Y77+Z77+AA77+AB77+AC77+AD77+AE77+AF77</f>
        <v>0</v>
      </c>
      <c r="AH77" s="354">
        <f>IF( $F77=0,0,((($F77/$E$76)*'CRONOGRAMA ACTIVIDADES'!AD$36)*($G77/$F77)))</f>
        <v>0</v>
      </c>
      <c r="AI77" s="349">
        <f>IF( $F77=0,0,((($F77/$E$76)*'CRONOGRAMA ACTIVIDADES'!AE$36)*($G77/$F77)))</f>
        <v>0</v>
      </c>
      <c r="AJ77" s="349">
        <f>IF( $F77=0,0,((($F77/$E$76)*'CRONOGRAMA ACTIVIDADES'!AF$36)*($G77/$F77)))</f>
        <v>0</v>
      </c>
      <c r="AK77" s="349">
        <f>IF( $F77=0,0,((($F77/$E$76)*'CRONOGRAMA ACTIVIDADES'!AG$36)*($G77/$F77)))</f>
        <v>0</v>
      </c>
      <c r="AL77" s="349">
        <f>IF( $F77=0,0,((($F77/$E$76)*'CRONOGRAMA ACTIVIDADES'!AH$36)*($G77/$F77)))</f>
        <v>0</v>
      </c>
      <c r="AM77" s="349">
        <f>IF( $F77=0,0,((($F77/$E$76)*'CRONOGRAMA ACTIVIDADES'!AI$36)*($G77/$F77)))</f>
        <v>0</v>
      </c>
      <c r="AN77" s="349">
        <f>IF( $F77=0,0,((($F77/$E$76)*'CRONOGRAMA ACTIVIDADES'!AJ$36)*($G77/$F77)))</f>
        <v>0</v>
      </c>
      <c r="AO77" s="349">
        <f>IF( $F77=0,0,((($F77/$E$76)*'CRONOGRAMA ACTIVIDADES'!AK$36)*($G77/$F77)))</f>
        <v>0</v>
      </c>
      <c r="AP77" s="349">
        <f>IF( $F77=0,0,((($F77/$E$76)*'CRONOGRAMA ACTIVIDADES'!AL$36)*($G77/$F77)))</f>
        <v>0</v>
      </c>
      <c r="AQ77" s="349">
        <f>IF( $F77=0,0,((($F77/$E$76)*'CRONOGRAMA ACTIVIDADES'!AM$36)*($G77/$F77)))</f>
        <v>0</v>
      </c>
      <c r="AR77" s="349">
        <f>IF( $F77=0,0,((($F77/$E$76)*'CRONOGRAMA ACTIVIDADES'!AN$36)*($G77/$F77)))</f>
        <v>0</v>
      </c>
      <c r="AS77" s="349">
        <f>IF( $F77=0,0,((($F77/$E$76)*'CRONOGRAMA ACTIVIDADES'!AO$36)*($G77/$F77)))</f>
        <v>0</v>
      </c>
      <c r="AT77" s="352">
        <f>AH77+AI77+AJ77+AK77+AL77+AM77+AN77+AO77+AP77+AQ77+AR77+AS77</f>
        <v>0</v>
      </c>
      <c r="AU77" s="355">
        <f>AS77+AR77+AQ77+AP77+AO77+AN77+AM77+AL77+AK77+AJ77+AI77+AH77+AF77+AE77+AD77+AC77+AB77+AA77+Z77+Y77+X77+W77+V77+U77+S77+R77+Q77+P77+O77+N77+M77+L77+K77+J77+I77+H77</f>
        <v>0</v>
      </c>
      <c r="AV77" s="321">
        <f t="shared" si="24"/>
        <v>0</v>
      </c>
    </row>
    <row r="78" spans="2:48" s="323" customFormat="1" ht="12.75" customHeight="1" x14ac:dyDescent="0.15">
      <c r="B78" s="345" t="str">
        <f>+'FORMATO COSTEO C1'!C$347</f>
        <v>1.3.1.2</v>
      </c>
      <c r="C78" s="346" t="str">
        <f>+'FORMATO COSTEO C1'!B$347</f>
        <v>Categoría de gasto</v>
      </c>
      <c r="D78" s="347"/>
      <c r="E78" s="348"/>
      <c r="F78" s="349">
        <f>+'FORMATO COSTEO C1'!G347</f>
        <v>0</v>
      </c>
      <c r="G78" s="350">
        <f>+'FORMATO COSTEO C1'!X347</f>
        <v>0</v>
      </c>
      <c r="H78" s="354">
        <f>IF( $F78=0,0,((($F78/$E$76)*'CRONOGRAMA ACTIVIDADES'!F$36)*($G78/$F78)))</f>
        <v>0</v>
      </c>
      <c r="I78" s="349">
        <f>IF( $F78=0,0,((($F78/$E$76)*'CRONOGRAMA ACTIVIDADES'!G$36)*($G78/$F78)))</f>
        <v>0</v>
      </c>
      <c r="J78" s="349">
        <f>IF( $F78=0,0,((($F78/$E$76)*'CRONOGRAMA ACTIVIDADES'!H$36)*($G78/$F78)))</f>
        <v>0</v>
      </c>
      <c r="K78" s="349">
        <f>IF( $F78=0,0,((($F78/$E$76)*'CRONOGRAMA ACTIVIDADES'!I$36)*($G78/$F78)))</f>
        <v>0</v>
      </c>
      <c r="L78" s="349">
        <f>IF( $F78=0,0,((($F78/$E$76)*'CRONOGRAMA ACTIVIDADES'!J$36)*($G78/$F78)))</f>
        <v>0</v>
      </c>
      <c r="M78" s="349">
        <f>IF( $F78=0,0,((($F78/$E$76)*'CRONOGRAMA ACTIVIDADES'!K$36)*($G78/$F78)))</f>
        <v>0</v>
      </c>
      <c r="N78" s="349">
        <f>IF( $F78=0,0,((($F78/$E$76)*'CRONOGRAMA ACTIVIDADES'!L$36)*($G78/$F78)))</f>
        <v>0</v>
      </c>
      <c r="O78" s="349">
        <f>IF( $F78=0,0,((($F78/$E$76)*'CRONOGRAMA ACTIVIDADES'!M$36)*($G78/$F78)))</f>
        <v>0</v>
      </c>
      <c r="P78" s="349">
        <f>IF( $F78=0,0,((($F78/$E$76)*'CRONOGRAMA ACTIVIDADES'!N$36)*($G78/$F78)))</f>
        <v>0</v>
      </c>
      <c r="Q78" s="349">
        <f>IF( $F78=0,0,((($F78/$E$76)*'CRONOGRAMA ACTIVIDADES'!O$36)*($G78/$F78)))</f>
        <v>0</v>
      </c>
      <c r="R78" s="349">
        <f>IF( $F78=0,0,((($F78/$E$76)*'CRONOGRAMA ACTIVIDADES'!P$36)*($G78/$F78)))</f>
        <v>0</v>
      </c>
      <c r="S78" s="349">
        <f>IF( $F78=0,0,((($F78/$E$76)*'CRONOGRAMA ACTIVIDADES'!Q$36)*($G78/$F78)))</f>
        <v>0</v>
      </c>
      <c r="T78" s="352">
        <f>H78+I78+J78+K78+L78+M78+N78+O78+P78+Q78+R78+S78</f>
        <v>0</v>
      </c>
      <c r="U78" s="353">
        <f>IF( $F78=0,0,((($F78/$E$76)*'CRONOGRAMA ACTIVIDADES'!R$36)*($G78/$F78)))</f>
        <v>0</v>
      </c>
      <c r="V78" s="349">
        <f>IF( $F78=0,0,((($F78/$E$76)*'CRONOGRAMA ACTIVIDADES'!S$36)*($G78/$F78)))</f>
        <v>0</v>
      </c>
      <c r="W78" s="349">
        <f>IF( $F78=0,0,((($F78/$E$76)*'CRONOGRAMA ACTIVIDADES'!T$36)*($G78/$F78)))</f>
        <v>0</v>
      </c>
      <c r="X78" s="349">
        <f>IF( $F78=0,0,((($F78/$E$76)*'CRONOGRAMA ACTIVIDADES'!U$36)*($G78/$F78)))</f>
        <v>0</v>
      </c>
      <c r="Y78" s="349">
        <f>IF( $F78=0,0,((($F78/$E$76)*'CRONOGRAMA ACTIVIDADES'!V$36)*($G78/$F78)))</f>
        <v>0</v>
      </c>
      <c r="Z78" s="349">
        <f>IF( $F78=0,0,((($F78/$E$76)*'CRONOGRAMA ACTIVIDADES'!W$36)*($G78/$F78)))</f>
        <v>0</v>
      </c>
      <c r="AA78" s="349">
        <f>IF( $F78=0,0,((($F78/$E$76)*'CRONOGRAMA ACTIVIDADES'!X$36)*($G78/$F78)))</f>
        <v>0</v>
      </c>
      <c r="AB78" s="349">
        <f>IF( $F78=0,0,((($F78/$E$76)*'CRONOGRAMA ACTIVIDADES'!Y$36)*($G78/$F78)))</f>
        <v>0</v>
      </c>
      <c r="AC78" s="349">
        <f>IF( $F78=0,0,((($F78/$E$76)*'CRONOGRAMA ACTIVIDADES'!Z$36)*($G78/$F78)))</f>
        <v>0</v>
      </c>
      <c r="AD78" s="349">
        <f>IF( $F78=0,0,((($F78/$E$76)*'CRONOGRAMA ACTIVIDADES'!AA$36)*($G78/$F78)))</f>
        <v>0</v>
      </c>
      <c r="AE78" s="349">
        <f>IF( $F78=0,0,((($F78/$E$76)*'CRONOGRAMA ACTIVIDADES'!AB$36)*($G78/$F78)))</f>
        <v>0</v>
      </c>
      <c r="AF78" s="349">
        <f>IF( $F78=0,0,((($F78/$E$76)*'CRONOGRAMA ACTIVIDADES'!AC$36)*($G78/$F78)))</f>
        <v>0</v>
      </c>
      <c r="AG78" s="350">
        <f>U78+V78+W78+X78+Y78+Z78+AA78+AB78+AC78+AD78+AE78+AF78</f>
        <v>0</v>
      </c>
      <c r="AH78" s="354">
        <f>IF( $F78=0,0,((($F78/$E$76)*'CRONOGRAMA ACTIVIDADES'!AD$36)*($G78/$F78)))</f>
        <v>0</v>
      </c>
      <c r="AI78" s="349">
        <f>IF( $F78=0,0,((($F78/$E$76)*'CRONOGRAMA ACTIVIDADES'!AE$36)*($G78/$F78)))</f>
        <v>0</v>
      </c>
      <c r="AJ78" s="349">
        <f>IF( $F78=0,0,((($F78/$E$76)*'CRONOGRAMA ACTIVIDADES'!AF$36)*($G78/$F78)))</f>
        <v>0</v>
      </c>
      <c r="AK78" s="349">
        <f>IF( $F78=0,0,((($F78/$E$76)*'CRONOGRAMA ACTIVIDADES'!AG$36)*($G78/$F78)))</f>
        <v>0</v>
      </c>
      <c r="AL78" s="349">
        <f>IF( $F78=0,0,((($F78/$E$76)*'CRONOGRAMA ACTIVIDADES'!AH$36)*($G78/$F78)))</f>
        <v>0</v>
      </c>
      <c r="AM78" s="349">
        <f>IF( $F78=0,0,((($F78/$E$76)*'CRONOGRAMA ACTIVIDADES'!AI$36)*($G78/$F78)))</f>
        <v>0</v>
      </c>
      <c r="AN78" s="349">
        <f>IF( $F78=0,0,((($F78/$E$76)*'CRONOGRAMA ACTIVIDADES'!AJ$36)*($G78/$F78)))</f>
        <v>0</v>
      </c>
      <c r="AO78" s="349">
        <f>IF( $F78=0,0,((($F78/$E$76)*'CRONOGRAMA ACTIVIDADES'!AK$36)*($G78/$F78)))</f>
        <v>0</v>
      </c>
      <c r="AP78" s="349">
        <f>IF( $F78=0,0,((($F78/$E$76)*'CRONOGRAMA ACTIVIDADES'!AL$36)*($G78/$F78)))</f>
        <v>0</v>
      </c>
      <c r="AQ78" s="349">
        <f>IF( $F78=0,0,((($F78/$E$76)*'CRONOGRAMA ACTIVIDADES'!AM$36)*($G78/$F78)))</f>
        <v>0</v>
      </c>
      <c r="AR78" s="349">
        <f>IF( $F78=0,0,((($F78/$E$76)*'CRONOGRAMA ACTIVIDADES'!AN$36)*($G78/$F78)))</f>
        <v>0</v>
      </c>
      <c r="AS78" s="349">
        <f>IF( $F78=0,0,((($F78/$E$76)*'CRONOGRAMA ACTIVIDADES'!AO$36)*($G78/$F78)))</f>
        <v>0</v>
      </c>
      <c r="AT78" s="352">
        <f>AH78+AI78+AJ78+AK78+AL78+AM78+AN78+AO78+AP78+AQ78+AR78+AS78</f>
        <v>0</v>
      </c>
      <c r="AU78" s="355">
        <f>AS78+AR78+AQ78+AP78+AO78+AN78+AM78+AL78+AK78+AJ78+AI78+AH78+AF78+AE78+AD78+AC78+AB78+AA78+Z78+Y78+X78+W78+V78+U78+S78+R78+Q78+P78+O78+N78+M78+L78+K78+J78+I78+H78</f>
        <v>0</v>
      </c>
      <c r="AV78" s="321">
        <f t="shared" si="24"/>
        <v>0</v>
      </c>
    </row>
    <row r="79" spans="2:48" s="323" customFormat="1" ht="12.75" customHeight="1" x14ac:dyDescent="0.15">
      <c r="B79" s="345" t="str">
        <f>+'FORMATO COSTEO C1'!C$353</f>
        <v>1.3.1.3</v>
      </c>
      <c r="C79" s="346" t="str">
        <f>+'FORMATO COSTEO C1'!B$353</f>
        <v>Categoría de gasto</v>
      </c>
      <c r="D79" s="347"/>
      <c r="E79" s="348"/>
      <c r="F79" s="349">
        <f>+'FORMATO COSTEO C1'!G353</f>
        <v>0</v>
      </c>
      <c r="G79" s="350">
        <f>+'FORMATO COSTEO C1'!X353</f>
        <v>0</v>
      </c>
      <c r="H79" s="354">
        <f>IF( $F79=0,0,((($F79/$E$76)*'CRONOGRAMA ACTIVIDADES'!F$36)*($G79/$F79)))</f>
        <v>0</v>
      </c>
      <c r="I79" s="349">
        <f>IF( $F79=0,0,((($F79/$E$76)*'CRONOGRAMA ACTIVIDADES'!G$36)*($G79/$F79)))</f>
        <v>0</v>
      </c>
      <c r="J79" s="349">
        <f>IF( $F79=0,0,((($F79/$E$76)*'CRONOGRAMA ACTIVIDADES'!H$36)*($G79/$F79)))</f>
        <v>0</v>
      </c>
      <c r="K79" s="349">
        <f>IF( $F79=0,0,((($F79/$E$76)*'CRONOGRAMA ACTIVIDADES'!I$36)*($G79/$F79)))</f>
        <v>0</v>
      </c>
      <c r="L79" s="349">
        <f>IF( $F79=0,0,((($F79/$E$76)*'CRONOGRAMA ACTIVIDADES'!J$36)*($G79/$F79)))</f>
        <v>0</v>
      </c>
      <c r="M79" s="349">
        <f>IF( $F79=0,0,((($F79/$E$76)*'CRONOGRAMA ACTIVIDADES'!K$36)*($G79/$F79)))</f>
        <v>0</v>
      </c>
      <c r="N79" s="349">
        <f>IF( $F79=0,0,((($F79/$E$76)*'CRONOGRAMA ACTIVIDADES'!L$36)*($G79/$F79)))</f>
        <v>0</v>
      </c>
      <c r="O79" s="349">
        <f>IF( $F79=0,0,((($F79/$E$76)*'CRONOGRAMA ACTIVIDADES'!M$36)*($G79/$F79)))</f>
        <v>0</v>
      </c>
      <c r="P79" s="349">
        <f>IF( $F79=0,0,((($F79/$E$76)*'CRONOGRAMA ACTIVIDADES'!N$36)*($G79/$F79)))</f>
        <v>0</v>
      </c>
      <c r="Q79" s="349">
        <f>IF( $F79=0,0,((($F79/$E$76)*'CRONOGRAMA ACTIVIDADES'!O$36)*($G79/$F79)))</f>
        <v>0</v>
      </c>
      <c r="R79" s="349">
        <f>IF( $F79=0,0,((($F79/$E$76)*'CRONOGRAMA ACTIVIDADES'!P$36)*($G79/$F79)))</f>
        <v>0</v>
      </c>
      <c r="S79" s="349">
        <f>IF( $F79=0,0,((($F79/$E$76)*'CRONOGRAMA ACTIVIDADES'!Q$36)*($G79/$F79)))</f>
        <v>0</v>
      </c>
      <c r="T79" s="352">
        <f>H79+I79+J79+K79+L79+M79+N79+O79+P79+Q79+R79+S79</f>
        <v>0</v>
      </c>
      <c r="U79" s="353">
        <f>IF( $F79=0,0,((($F79/$E$76)*'CRONOGRAMA ACTIVIDADES'!R$36)*($G79/$F79)))</f>
        <v>0</v>
      </c>
      <c r="V79" s="349">
        <f>IF( $F79=0,0,((($F79/$E$76)*'CRONOGRAMA ACTIVIDADES'!S$36)*($G79/$F79)))</f>
        <v>0</v>
      </c>
      <c r="W79" s="349">
        <f>IF( $F79=0,0,((($F79/$E$76)*'CRONOGRAMA ACTIVIDADES'!T$36)*($G79/$F79)))</f>
        <v>0</v>
      </c>
      <c r="X79" s="349">
        <f>IF( $F79=0,0,((($F79/$E$76)*'CRONOGRAMA ACTIVIDADES'!U$36)*($G79/$F79)))</f>
        <v>0</v>
      </c>
      <c r="Y79" s="349">
        <f>IF( $F79=0,0,((($F79/$E$76)*'CRONOGRAMA ACTIVIDADES'!V$36)*($G79/$F79)))</f>
        <v>0</v>
      </c>
      <c r="Z79" s="349">
        <f>IF( $F79=0,0,((($F79/$E$76)*'CRONOGRAMA ACTIVIDADES'!W$36)*($G79/$F79)))</f>
        <v>0</v>
      </c>
      <c r="AA79" s="349">
        <f>IF( $F79=0,0,((($F79/$E$76)*'CRONOGRAMA ACTIVIDADES'!X$36)*($G79/$F79)))</f>
        <v>0</v>
      </c>
      <c r="AB79" s="349">
        <f>IF( $F79=0,0,((($F79/$E$76)*'CRONOGRAMA ACTIVIDADES'!Y$36)*($G79/$F79)))</f>
        <v>0</v>
      </c>
      <c r="AC79" s="349">
        <f>IF( $F79=0,0,((($F79/$E$76)*'CRONOGRAMA ACTIVIDADES'!Z$36)*($G79/$F79)))</f>
        <v>0</v>
      </c>
      <c r="AD79" s="349">
        <f>IF( $F79=0,0,((($F79/$E$76)*'CRONOGRAMA ACTIVIDADES'!AA$36)*($G79/$F79)))</f>
        <v>0</v>
      </c>
      <c r="AE79" s="349">
        <f>IF( $F79=0,0,((($F79/$E$76)*'CRONOGRAMA ACTIVIDADES'!AB$36)*($G79/$F79)))</f>
        <v>0</v>
      </c>
      <c r="AF79" s="349">
        <f>IF( $F79=0,0,((($F79/$E$76)*'CRONOGRAMA ACTIVIDADES'!AC$36)*($G79/$F79)))</f>
        <v>0</v>
      </c>
      <c r="AG79" s="350">
        <f>U79+V79+W79+X79+Y79+Z79+AA79+AB79+AC79+AD79+AE79+AF79</f>
        <v>0</v>
      </c>
      <c r="AH79" s="354">
        <f>IF( $F79=0,0,((($F79/$E$76)*'CRONOGRAMA ACTIVIDADES'!AD$36)*($G79/$F79)))</f>
        <v>0</v>
      </c>
      <c r="AI79" s="349">
        <f>IF( $F79=0,0,((($F79/$E$76)*'CRONOGRAMA ACTIVIDADES'!AE$36)*($G79/$F79)))</f>
        <v>0</v>
      </c>
      <c r="AJ79" s="349">
        <f>IF( $F79=0,0,((($F79/$E$76)*'CRONOGRAMA ACTIVIDADES'!AF$36)*($G79/$F79)))</f>
        <v>0</v>
      </c>
      <c r="AK79" s="349">
        <f>IF( $F79=0,0,((($F79/$E$76)*'CRONOGRAMA ACTIVIDADES'!AG$36)*($G79/$F79)))</f>
        <v>0</v>
      </c>
      <c r="AL79" s="349">
        <f>IF( $F79=0,0,((($F79/$E$76)*'CRONOGRAMA ACTIVIDADES'!AH$36)*($G79/$F79)))</f>
        <v>0</v>
      </c>
      <c r="AM79" s="349">
        <f>IF( $F79=0,0,((($F79/$E$76)*'CRONOGRAMA ACTIVIDADES'!AI$36)*($G79/$F79)))</f>
        <v>0</v>
      </c>
      <c r="AN79" s="349">
        <f>IF( $F79=0,0,((($F79/$E$76)*'CRONOGRAMA ACTIVIDADES'!AJ$36)*($G79/$F79)))</f>
        <v>0</v>
      </c>
      <c r="AO79" s="349">
        <f>IF( $F79=0,0,((($F79/$E$76)*'CRONOGRAMA ACTIVIDADES'!AK$36)*($G79/$F79)))</f>
        <v>0</v>
      </c>
      <c r="AP79" s="349">
        <f>IF( $F79=0,0,((($F79/$E$76)*'CRONOGRAMA ACTIVIDADES'!AL$36)*($G79/$F79)))</f>
        <v>0</v>
      </c>
      <c r="AQ79" s="349">
        <f>IF( $F79=0,0,((($F79/$E$76)*'CRONOGRAMA ACTIVIDADES'!AM$36)*($G79/$F79)))</f>
        <v>0</v>
      </c>
      <c r="AR79" s="349">
        <f>IF( $F79=0,0,((($F79/$E$76)*'CRONOGRAMA ACTIVIDADES'!AN$36)*($G79/$F79)))</f>
        <v>0</v>
      </c>
      <c r="AS79" s="349">
        <f>IF( $F79=0,0,((($F79/$E$76)*'CRONOGRAMA ACTIVIDADES'!AO$36)*($G79/$F79)))</f>
        <v>0</v>
      </c>
      <c r="AT79" s="352">
        <f>AH79+AI79+AJ79+AK79+AL79+AM79+AN79+AO79+AP79+AQ79+AR79+AS79</f>
        <v>0</v>
      </c>
      <c r="AU79" s="355">
        <f>AS79+AR79+AQ79+AP79+AO79+AN79+AM79+AL79+AK79+AJ79+AI79+AH79+AF79+AE79+AD79+AC79+AB79+AA79+Z79+Y79+X79+W79+V79+U79+S79+R79+Q79+P79+O79+N79+M79+L79+K79+J79+I79+H79</f>
        <v>0</v>
      </c>
      <c r="AV79" s="321">
        <f t="shared" si="24"/>
        <v>0</v>
      </c>
    </row>
    <row r="80" spans="2:48" s="334" customFormat="1" ht="12.75" customHeight="1" outlineLevel="1" x14ac:dyDescent="0.15">
      <c r="B80" s="345" t="str">
        <f>+'FORMATO COSTEO C1'!C$359</f>
        <v>1.3.1.4</v>
      </c>
      <c r="C80" s="346" t="str">
        <f>+'FORMATO COSTEO C1'!B$359</f>
        <v>Categoría de gasto</v>
      </c>
      <c r="D80" s="347"/>
      <c r="E80" s="348"/>
      <c r="F80" s="349">
        <f>+'FORMATO COSTEO C1'!G359</f>
        <v>0</v>
      </c>
      <c r="G80" s="350">
        <f>+'FORMATO COSTEO C1'!X359</f>
        <v>0</v>
      </c>
      <c r="H80" s="354">
        <f>IF( $F80=0,0,((($F80/$E$76)*'CRONOGRAMA ACTIVIDADES'!F$36)*($G80/$F80)))</f>
        <v>0</v>
      </c>
      <c r="I80" s="349">
        <f>IF( $F80=0,0,((($F80/$E$76)*'CRONOGRAMA ACTIVIDADES'!G$36)*($G80/$F80)))</f>
        <v>0</v>
      </c>
      <c r="J80" s="349">
        <f>IF( $F80=0,0,((($F80/$E$76)*'CRONOGRAMA ACTIVIDADES'!H$36)*($G80/$F80)))</f>
        <v>0</v>
      </c>
      <c r="K80" s="349">
        <f>IF( $F80=0,0,((($F80/$E$76)*'CRONOGRAMA ACTIVIDADES'!I$36)*($G80/$F80)))</f>
        <v>0</v>
      </c>
      <c r="L80" s="349">
        <f>IF( $F80=0,0,((($F80/$E$76)*'CRONOGRAMA ACTIVIDADES'!J$36)*($G80/$F80)))</f>
        <v>0</v>
      </c>
      <c r="M80" s="349">
        <f>IF( $F80=0,0,((($F80/$E$76)*'CRONOGRAMA ACTIVIDADES'!K$36)*($G80/$F80)))</f>
        <v>0</v>
      </c>
      <c r="N80" s="349">
        <f>IF( $F80=0,0,((($F80/$E$76)*'CRONOGRAMA ACTIVIDADES'!L$36)*($G80/$F80)))</f>
        <v>0</v>
      </c>
      <c r="O80" s="349">
        <f>IF( $F80=0,0,((($F80/$E$76)*'CRONOGRAMA ACTIVIDADES'!M$36)*($G80/$F80)))</f>
        <v>0</v>
      </c>
      <c r="P80" s="349">
        <f>IF( $F80=0,0,((($F80/$E$76)*'CRONOGRAMA ACTIVIDADES'!N$36)*($G80/$F80)))</f>
        <v>0</v>
      </c>
      <c r="Q80" s="349">
        <f>IF( $F80=0,0,((($F80/$E$76)*'CRONOGRAMA ACTIVIDADES'!O$36)*($G80/$F80)))</f>
        <v>0</v>
      </c>
      <c r="R80" s="349">
        <f>IF( $F80=0,0,((($F80/$E$76)*'CRONOGRAMA ACTIVIDADES'!P$36)*($G80/$F80)))</f>
        <v>0</v>
      </c>
      <c r="S80" s="349">
        <f>IF( $F80=0,0,((($F80/$E$76)*'CRONOGRAMA ACTIVIDADES'!Q$36)*($G80/$F80)))</f>
        <v>0</v>
      </c>
      <c r="T80" s="352">
        <f>H80+I80+J80+K80+L80+M80+N80+O80+P80+Q80+R80+S80</f>
        <v>0</v>
      </c>
      <c r="U80" s="353">
        <f>IF( $F80=0,0,((($F80/$E$76)*'CRONOGRAMA ACTIVIDADES'!R$36)*($G80/$F80)))</f>
        <v>0</v>
      </c>
      <c r="V80" s="349">
        <f>IF( $F80=0,0,((($F80/$E$76)*'CRONOGRAMA ACTIVIDADES'!S$36)*($G80/$F80)))</f>
        <v>0</v>
      </c>
      <c r="W80" s="349">
        <f>IF( $F80=0,0,((($F80/$E$76)*'CRONOGRAMA ACTIVIDADES'!T$36)*($G80/$F80)))</f>
        <v>0</v>
      </c>
      <c r="X80" s="349">
        <f>IF( $F80=0,0,((($F80/$E$76)*'CRONOGRAMA ACTIVIDADES'!U$36)*($G80/$F80)))</f>
        <v>0</v>
      </c>
      <c r="Y80" s="349">
        <f>IF( $F80=0,0,((($F80/$E$76)*'CRONOGRAMA ACTIVIDADES'!V$36)*($G80/$F80)))</f>
        <v>0</v>
      </c>
      <c r="Z80" s="349">
        <f>IF( $F80=0,0,((($F80/$E$76)*'CRONOGRAMA ACTIVIDADES'!W$36)*($G80/$F80)))</f>
        <v>0</v>
      </c>
      <c r="AA80" s="349">
        <f>IF( $F80=0,0,((($F80/$E$76)*'CRONOGRAMA ACTIVIDADES'!X$36)*($G80/$F80)))</f>
        <v>0</v>
      </c>
      <c r="AB80" s="349">
        <f>IF( $F80=0,0,((($F80/$E$76)*'CRONOGRAMA ACTIVIDADES'!Y$36)*($G80/$F80)))</f>
        <v>0</v>
      </c>
      <c r="AC80" s="349">
        <f>IF( $F80=0,0,((($F80/$E$76)*'CRONOGRAMA ACTIVIDADES'!Z$36)*($G80/$F80)))</f>
        <v>0</v>
      </c>
      <c r="AD80" s="349">
        <f>IF( $F80=0,0,((($F80/$E$76)*'CRONOGRAMA ACTIVIDADES'!AA$36)*($G80/$F80)))</f>
        <v>0</v>
      </c>
      <c r="AE80" s="349">
        <f>IF( $F80=0,0,((($F80/$E$76)*'CRONOGRAMA ACTIVIDADES'!AB$36)*($G80/$F80)))</f>
        <v>0</v>
      </c>
      <c r="AF80" s="349">
        <f>IF( $F80=0,0,((($F80/$E$76)*'CRONOGRAMA ACTIVIDADES'!AC$36)*($G80/$F80)))</f>
        <v>0</v>
      </c>
      <c r="AG80" s="350">
        <f>U80+V80+W80+X80+Y80+Z80+AA80+AB80+AC80+AD80+AE80+AF80</f>
        <v>0</v>
      </c>
      <c r="AH80" s="354">
        <f>IF( $F80=0,0,((($F80/$E$76)*'CRONOGRAMA ACTIVIDADES'!AD$36)*($G80/$F80)))</f>
        <v>0</v>
      </c>
      <c r="AI80" s="349">
        <f>IF( $F80=0,0,((($F80/$E$76)*'CRONOGRAMA ACTIVIDADES'!AE$36)*($G80/$F80)))</f>
        <v>0</v>
      </c>
      <c r="AJ80" s="349">
        <f>IF( $F80=0,0,((($F80/$E$76)*'CRONOGRAMA ACTIVIDADES'!AF$36)*($G80/$F80)))</f>
        <v>0</v>
      </c>
      <c r="AK80" s="349">
        <f>IF( $F80=0,0,((($F80/$E$76)*'CRONOGRAMA ACTIVIDADES'!AG$36)*($G80/$F80)))</f>
        <v>0</v>
      </c>
      <c r="AL80" s="349">
        <f>IF( $F80=0,0,((($F80/$E$76)*'CRONOGRAMA ACTIVIDADES'!AH$36)*($G80/$F80)))</f>
        <v>0</v>
      </c>
      <c r="AM80" s="349">
        <f>IF( $F80=0,0,((($F80/$E$76)*'CRONOGRAMA ACTIVIDADES'!AI$36)*($G80/$F80)))</f>
        <v>0</v>
      </c>
      <c r="AN80" s="349">
        <f>IF( $F80=0,0,((($F80/$E$76)*'CRONOGRAMA ACTIVIDADES'!AJ$36)*($G80/$F80)))</f>
        <v>0</v>
      </c>
      <c r="AO80" s="349">
        <f>IF( $F80=0,0,((($F80/$E$76)*'CRONOGRAMA ACTIVIDADES'!AK$36)*($G80/$F80)))</f>
        <v>0</v>
      </c>
      <c r="AP80" s="349">
        <f>IF( $F80=0,0,((($F80/$E$76)*'CRONOGRAMA ACTIVIDADES'!AL$36)*($G80/$F80)))</f>
        <v>0</v>
      </c>
      <c r="AQ80" s="349">
        <f>IF( $F80=0,0,((($F80/$E$76)*'CRONOGRAMA ACTIVIDADES'!AM$36)*($G80/$F80)))</f>
        <v>0</v>
      </c>
      <c r="AR80" s="349">
        <f>IF( $F80=0,0,((($F80/$E$76)*'CRONOGRAMA ACTIVIDADES'!AN$36)*($G80/$F80)))</f>
        <v>0</v>
      </c>
      <c r="AS80" s="349">
        <f>IF( $F80=0,0,((($F80/$E$76)*'CRONOGRAMA ACTIVIDADES'!AO$36)*($G80/$F80)))</f>
        <v>0</v>
      </c>
      <c r="AT80" s="352">
        <f>AH80+AI80+AJ80+AK80+AL80+AM80+AN80+AO80+AP80+AQ80+AR80+AS80</f>
        <v>0</v>
      </c>
      <c r="AU80" s="355">
        <f>AS80+AR80+AQ80+AP80+AO80+AN80+AM80+AL80+AK80+AJ80+AI80+AH80+AF80+AE80+AD80+AC80+AB80+AA80+Z80+Y80+X80+W80+V80+U80+S80+R80+Q80+P80+O80+N80+M80+L80+K80+J80+I80+H80</f>
        <v>0</v>
      </c>
      <c r="AV80" s="321">
        <f t="shared" si="24"/>
        <v>0</v>
      </c>
    </row>
    <row r="81" spans="2:48" s="334" customFormat="1" ht="12.75" customHeight="1" outlineLevel="1" x14ac:dyDescent="0.15">
      <c r="B81" s="345" t="str">
        <f>+'FORMATO COSTEO C1'!C$365</f>
        <v>1.3.1.5</v>
      </c>
      <c r="C81" s="346" t="str">
        <f>+'FORMATO COSTEO C1'!B$365</f>
        <v>Categoría de gasto</v>
      </c>
      <c r="D81" s="347"/>
      <c r="E81" s="348"/>
      <c r="F81" s="349">
        <f>+'FORMATO COSTEO C1'!G365</f>
        <v>0</v>
      </c>
      <c r="G81" s="350">
        <f>+'FORMATO COSTEO C1'!X365</f>
        <v>0</v>
      </c>
      <c r="H81" s="354">
        <f>IF( $F81=0,0,((($F81/$E$76)*'CRONOGRAMA ACTIVIDADES'!F$36)*($G81/$F81)))</f>
        <v>0</v>
      </c>
      <c r="I81" s="349">
        <f>IF( $F81=0,0,((($F81/$E$76)*'CRONOGRAMA ACTIVIDADES'!G$36)*($G81/$F81)))</f>
        <v>0</v>
      </c>
      <c r="J81" s="349">
        <f>IF( $F81=0,0,((($F81/$E$76)*'CRONOGRAMA ACTIVIDADES'!H$36)*($G81/$F81)))</f>
        <v>0</v>
      </c>
      <c r="K81" s="349">
        <f>IF( $F81=0,0,((($F81/$E$76)*'CRONOGRAMA ACTIVIDADES'!I$36)*($G81/$F81)))</f>
        <v>0</v>
      </c>
      <c r="L81" s="349">
        <f>IF( $F81=0,0,((($F81/$E$76)*'CRONOGRAMA ACTIVIDADES'!J$36)*($G81/$F81)))</f>
        <v>0</v>
      </c>
      <c r="M81" s="349">
        <f>IF( $F81=0,0,((($F81/$E$76)*'CRONOGRAMA ACTIVIDADES'!K$36)*($G81/$F81)))</f>
        <v>0</v>
      </c>
      <c r="N81" s="349">
        <f>IF( $F81=0,0,((($F81/$E$76)*'CRONOGRAMA ACTIVIDADES'!L$36)*($G81/$F81)))</f>
        <v>0</v>
      </c>
      <c r="O81" s="349">
        <f>IF( $F81=0,0,((($F81/$E$76)*'CRONOGRAMA ACTIVIDADES'!M$36)*($G81/$F81)))</f>
        <v>0</v>
      </c>
      <c r="P81" s="349">
        <f>IF( $F81=0,0,((($F81/$E$76)*'CRONOGRAMA ACTIVIDADES'!N$36)*($G81/$F81)))</f>
        <v>0</v>
      </c>
      <c r="Q81" s="349">
        <f>IF( $F81=0,0,((($F81/$E$76)*'CRONOGRAMA ACTIVIDADES'!O$36)*($G81/$F81)))</f>
        <v>0</v>
      </c>
      <c r="R81" s="349">
        <f>IF( $F81=0,0,((($F81/$E$76)*'CRONOGRAMA ACTIVIDADES'!P$36)*($G81/$F81)))</f>
        <v>0</v>
      </c>
      <c r="S81" s="349">
        <f>IF( $F81=0,0,((($F81/$E$76)*'CRONOGRAMA ACTIVIDADES'!Q$36)*($G81/$F81)))</f>
        <v>0</v>
      </c>
      <c r="T81" s="352">
        <f>H81+I81+J81+K81+L81+M81+N81+O81+P81+Q81+R81+S81</f>
        <v>0</v>
      </c>
      <c r="U81" s="353">
        <f>IF( $F81=0,0,((($F81/$E$76)*'CRONOGRAMA ACTIVIDADES'!R$36)*($G81/$F81)))</f>
        <v>0</v>
      </c>
      <c r="V81" s="349">
        <f>IF( $F81=0,0,((($F81/$E$76)*'CRONOGRAMA ACTIVIDADES'!S$36)*($G81/$F81)))</f>
        <v>0</v>
      </c>
      <c r="W81" s="349">
        <f>IF( $F81=0,0,((($F81/$E$76)*'CRONOGRAMA ACTIVIDADES'!T$36)*($G81/$F81)))</f>
        <v>0</v>
      </c>
      <c r="X81" s="349">
        <f>IF( $F81=0,0,((($F81/$E$76)*'CRONOGRAMA ACTIVIDADES'!U$36)*($G81/$F81)))</f>
        <v>0</v>
      </c>
      <c r="Y81" s="349">
        <f>IF( $F81=0,0,((($F81/$E$76)*'CRONOGRAMA ACTIVIDADES'!V$36)*($G81/$F81)))</f>
        <v>0</v>
      </c>
      <c r="Z81" s="349">
        <f>IF( $F81=0,0,((($F81/$E$76)*'CRONOGRAMA ACTIVIDADES'!W$36)*($G81/$F81)))</f>
        <v>0</v>
      </c>
      <c r="AA81" s="349">
        <f>IF( $F81=0,0,((($F81/$E$76)*'CRONOGRAMA ACTIVIDADES'!X$36)*($G81/$F81)))</f>
        <v>0</v>
      </c>
      <c r="AB81" s="349">
        <f>IF( $F81=0,0,((($F81/$E$76)*'CRONOGRAMA ACTIVIDADES'!Y$36)*($G81/$F81)))</f>
        <v>0</v>
      </c>
      <c r="AC81" s="349">
        <f>IF( $F81=0,0,((($F81/$E$76)*'CRONOGRAMA ACTIVIDADES'!Z$36)*($G81/$F81)))</f>
        <v>0</v>
      </c>
      <c r="AD81" s="349">
        <f>IF( $F81=0,0,((($F81/$E$76)*'CRONOGRAMA ACTIVIDADES'!AA$36)*($G81/$F81)))</f>
        <v>0</v>
      </c>
      <c r="AE81" s="349">
        <f>IF( $F81=0,0,((($F81/$E$76)*'CRONOGRAMA ACTIVIDADES'!AB$36)*($G81/$F81)))</f>
        <v>0</v>
      </c>
      <c r="AF81" s="349">
        <f>IF( $F81=0,0,((($F81/$E$76)*'CRONOGRAMA ACTIVIDADES'!AC$36)*($G81/$F81)))</f>
        <v>0</v>
      </c>
      <c r="AG81" s="350">
        <f>U81+V81+W81+X81+Y81+Z81+AA81+AB81+AC81+AD81+AE81+AF81</f>
        <v>0</v>
      </c>
      <c r="AH81" s="354">
        <f>IF( $F81=0,0,((($F81/$E$76)*'CRONOGRAMA ACTIVIDADES'!AD$36)*($G81/$F81)))</f>
        <v>0</v>
      </c>
      <c r="AI81" s="349">
        <f>IF( $F81=0,0,((($F81/$E$76)*'CRONOGRAMA ACTIVIDADES'!AE$36)*($G81/$F81)))</f>
        <v>0</v>
      </c>
      <c r="AJ81" s="349">
        <f>IF( $F81=0,0,((($F81/$E$76)*'CRONOGRAMA ACTIVIDADES'!AF$36)*($G81/$F81)))</f>
        <v>0</v>
      </c>
      <c r="AK81" s="349">
        <f>IF( $F81=0,0,((($F81/$E$76)*'CRONOGRAMA ACTIVIDADES'!AG$36)*($G81/$F81)))</f>
        <v>0</v>
      </c>
      <c r="AL81" s="349">
        <f>IF( $F81=0,0,((($F81/$E$76)*'CRONOGRAMA ACTIVIDADES'!AH$36)*($G81/$F81)))</f>
        <v>0</v>
      </c>
      <c r="AM81" s="349">
        <f>IF( $F81=0,0,((($F81/$E$76)*'CRONOGRAMA ACTIVIDADES'!AI$36)*($G81/$F81)))</f>
        <v>0</v>
      </c>
      <c r="AN81" s="349">
        <f>IF( $F81=0,0,((($F81/$E$76)*'CRONOGRAMA ACTIVIDADES'!AJ$36)*($G81/$F81)))</f>
        <v>0</v>
      </c>
      <c r="AO81" s="349">
        <f>IF( $F81=0,0,((($F81/$E$76)*'CRONOGRAMA ACTIVIDADES'!AK$36)*($G81/$F81)))</f>
        <v>0</v>
      </c>
      <c r="AP81" s="349">
        <f>IF( $F81=0,0,((($F81/$E$76)*'CRONOGRAMA ACTIVIDADES'!AL$36)*($G81/$F81)))</f>
        <v>0</v>
      </c>
      <c r="AQ81" s="349">
        <f>IF( $F81=0,0,((($F81/$E$76)*'CRONOGRAMA ACTIVIDADES'!AM$36)*($G81/$F81)))</f>
        <v>0</v>
      </c>
      <c r="AR81" s="349">
        <f>IF( $F81=0,0,((($F81/$E$76)*'CRONOGRAMA ACTIVIDADES'!AN$36)*($G81/$F81)))</f>
        <v>0</v>
      </c>
      <c r="AS81" s="349">
        <f>IF( $F81=0,0,((($F81/$E$76)*'CRONOGRAMA ACTIVIDADES'!AO$36)*($G81/$F81)))</f>
        <v>0</v>
      </c>
      <c r="AT81" s="352">
        <f>AH81+AI81+AJ81+AK81+AL81+AM81+AN81+AO81+AP81+AQ81+AR81+AS81</f>
        <v>0</v>
      </c>
      <c r="AU81" s="355">
        <f>AS81+AR81+AQ81+AP81+AO81+AN81+AM81+AL81+AK81+AJ81+AI81+AH81+AF81+AE81+AD81+AC81+AB81+AA81+Z81+Y81+X81+W81+V81+U81+S81+R81+Q81+P81+O81+N81+M81+L81+K81+J81+I81+H81</f>
        <v>0</v>
      </c>
      <c r="AV81" s="321">
        <f t="shared" si="24"/>
        <v>0</v>
      </c>
    </row>
    <row r="82" spans="2:48" s="323" customFormat="1" ht="12.75" customHeight="1" x14ac:dyDescent="0.15">
      <c r="B82" s="335" t="str">
        <f>+'FORMATO COSTEO C1'!C$371</f>
        <v>1.3.2</v>
      </c>
      <c r="C82" s="359">
        <f>+'FORMATO COSTEO C1'!B$371</f>
        <v>0</v>
      </c>
      <c r="D82" s="337" t="str">
        <f>+'FORMATO COSTEO C1'!D$371</f>
        <v>Unidad medida</v>
      </c>
      <c r="E82" s="338">
        <f>+'FORMATO COSTEO C1'!E$371</f>
        <v>0</v>
      </c>
      <c r="F82" s="339">
        <f>SUM(F83:F87)</f>
        <v>0</v>
      </c>
      <c r="G82" s="340">
        <f t="shared" ref="G82:AS82" si="25">SUM(G83:G87)</f>
        <v>0</v>
      </c>
      <c r="H82" s="341">
        <f t="shared" si="25"/>
        <v>0</v>
      </c>
      <c r="I82" s="339">
        <f>SUM(I83:I87)</f>
        <v>0</v>
      </c>
      <c r="J82" s="339">
        <f>SUM(J83:J87)</f>
        <v>0</v>
      </c>
      <c r="K82" s="339">
        <f>SUM(K83:K87)</f>
        <v>0</v>
      </c>
      <c r="L82" s="339">
        <f>SUM(L83:L87)</f>
        <v>0</v>
      </c>
      <c r="M82" s="339">
        <f>SUM(M83:M87)</f>
        <v>0</v>
      </c>
      <c r="N82" s="339">
        <f t="shared" si="25"/>
        <v>0</v>
      </c>
      <c r="O82" s="339">
        <f t="shared" si="25"/>
        <v>0</v>
      </c>
      <c r="P82" s="339">
        <f t="shared" si="25"/>
        <v>0</v>
      </c>
      <c r="Q82" s="339">
        <f t="shared" si="25"/>
        <v>0</v>
      </c>
      <c r="R82" s="339">
        <f t="shared" si="25"/>
        <v>0</v>
      </c>
      <c r="S82" s="339">
        <f t="shared" si="25"/>
        <v>0</v>
      </c>
      <c r="T82" s="342">
        <f t="shared" si="25"/>
        <v>0</v>
      </c>
      <c r="U82" s="343">
        <f t="shared" si="25"/>
        <v>0</v>
      </c>
      <c r="V82" s="339">
        <f t="shared" si="25"/>
        <v>0</v>
      </c>
      <c r="W82" s="339">
        <f t="shared" si="25"/>
        <v>0</v>
      </c>
      <c r="X82" s="339">
        <f t="shared" si="25"/>
        <v>0</v>
      </c>
      <c r="Y82" s="339">
        <f t="shared" si="25"/>
        <v>0</v>
      </c>
      <c r="Z82" s="339">
        <f t="shared" si="25"/>
        <v>0</v>
      </c>
      <c r="AA82" s="339">
        <f t="shared" si="25"/>
        <v>0</v>
      </c>
      <c r="AB82" s="339">
        <f t="shared" si="25"/>
        <v>0</v>
      </c>
      <c r="AC82" s="339">
        <f t="shared" si="25"/>
        <v>0</v>
      </c>
      <c r="AD82" s="339">
        <f t="shared" si="25"/>
        <v>0</v>
      </c>
      <c r="AE82" s="339">
        <f t="shared" si="25"/>
        <v>0</v>
      </c>
      <c r="AF82" s="339">
        <f t="shared" si="25"/>
        <v>0</v>
      </c>
      <c r="AG82" s="340">
        <f t="shared" si="25"/>
        <v>0</v>
      </c>
      <c r="AH82" s="341">
        <f t="shared" si="25"/>
        <v>0</v>
      </c>
      <c r="AI82" s="339">
        <f t="shared" si="25"/>
        <v>0</v>
      </c>
      <c r="AJ82" s="339">
        <f t="shared" si="25"/>
        <v>0</v>
      </c>
      <c r="AK82" s="339">
        <f t="shared" si="25"/>
        <v>0</v>
      </c>
      <c r="AL82" s="339">
        <f t="shared" si="25"/>
        <v>0</v>
      </c>
      <c r="AM82" s="339">
        <f t="shared" si="25"/>
        <v>0</v>
      </c>
      <c r="AN82" s="339">
        <f t="shared" si="25"/>
        <v>0</v>
      </c>
      <c r="AO82" s="339">
        <f t="shared" si="25"/>
        <v>0</v>
      </c>
      <c r="AP82" s="339">
        <f t="shared" si="25"/>
        <v>0</v>
      </c>
      <c r="AQ82" s="339">
        <f t="shared" si="25"/>
        <v>0</v>
      </c>
      <c r="AR82" s="339">
        <f t="shared" si="25"/>
        <v>0</v>
      </c>
      <c r="AS82" s="339">
        <f t="shared" si="25"/>
        <v>0</v>
      </c>
      <c r="AT82" s="342">
        <f>SUM(AT83:AT87)</f>
        <v>0</v>
      </c>
      <c r="AU82" s="344">
        <f>SUM(AU83:AU87)</f>
        <v>0</v>
      </c>
      <c r="AV82" s="321">
        <f t="shared" si="24"/>
        <v>0</v>
      </c>
    </row>
    <row r="83" spans="2:48" s="323" customFormat="1" ht="12.75" customHeight="1" x14ac:dyDescent="0.15">
      <c r="B83" s="345" t="str">
        <f>+'FORMATO COSTEO C1'!C373</f>
        <v>1.3.2.1</v>
      </c>
      <c r="C83" s="346" t="str">
        <f>+'FORMATO COSTEO C1'!B$373</f>
        <v>Categoría de gasto</v>
      </c>
      <c r="D83" s="357"/>
      <c r="E83" s="358"/>
      <c r="F83" s="349">
        <f>+'FORMATO COSTEO C1'!G373</f>
        <v>0</v>
      </c>
      <c r="G83" s="350">
        <f>+'FORMATO COSTEO C1'!X373</f>
        <v>0</v>
      </c>
      <c r="H83" s="351">
        <f>IF( $F83=0,0,((($F83/$E$82)*'CRONOGRAMA ACTIVIDADES'!F$37)*($G83/$F83)))</f>
        <v>0</v>
      </c>
      <c r="I83" s="349">
        <f>IF( $F83=0,0,((($F83/$E$82)*'CRONOGRAMA ACTIVIDADES'!G$37)*($G83/$F83)))</f>
        <v>0</v>
      </c>
      <c r="J83" s="349">
        <f>IF( $F83=0,0,((($F83/$E$82)*'CRONOGRAMA ACTIVIDADES'!H$37)*($G83/$F83)))</f>
        <v>0</v>
      </c>
      <c r="K83" s="349">
        <f>IF( $F83=0,0,((($F83/$E$82)*'CRONOGRAMA ACTIVIDADES'!I$37)*($G83/$F83)))</f>
        <v>0</v>
      </c>
      <c r="L83" s="349">
        <f>IF( $F83=0,0,((($F83/$E$82)*'CRONOGRAMA ACTIVIDADES'!J$37)*($G83/$F83)))</f>
        <v>0</v>
      </c>
      <c r="M83" s="349">
        <f>IF( $F83=0,0,((($F83/$E$82)*'CRONOGRAMA ACTIVIDADES'!K$37)*($G83/$F83)))</f>
        <v>0</v>
      </c>
      <c r="N83" s="349">
        <f>IF( $F83=0,0,((($F83/$E$82)*'CRONOGRAMA ACTIVIDADES'!L$37)*($G83/$F83)))</f>
        <v>0</v>
      </c>
      <c r="O83" s="349">
        <f>IF( $F83=0,0,((($F83/$E$82)*'CRONOGRAMA ACTIVIDADES'!M$37)*($G83/$F83)))</f>
        <v>0</v>
      </c>
      <c r="P83" s="349">
        <f>IF( $F83=0,0,((($F83/$E$82)*'CRONOGRAMA ACTIVIDADES'!N$37)*($G83/$F83)))</f>
        <v>0</v>
      </c>
      <c r="Q83" s="349">
        <f>IF( $F83=0,0,((($F83/$E$82)*'CRONOGRAMA ACTIVIDADES'!O$37)*($G83/$F83)))</f>
        <v>0</v>
      </c>
      <c r="R83" s="349">
        <f>IF( $F83=0,0,((($F83/$E$82)*'CRONOGRAMA ACTIVIDADES'!P$37)*($G83/$F83)))</f>
        <v>0</v>
      </c>
      <c r="S83" s="349">
        <f>IF( $F83=0,0,((($F83/$E$82)*'CRONOGRAMA ACTIVIDADES'!Q$37)*($G83/$F83)))</f>
        <v>0</v>
      </c>
      <c r="T83" s="352">
        <f>H83+I83+J83+K83+L83+M83+N83+O83+P83+Q83+R83+S83</f>
        <v>0</v>
      </c>
      <c r="U83" s="353">
        <f>IF( $F83=0,0,((($F83/$E$82)*'CRONOGRAMA ACTIVIDADES'!R$37)*($G83/$F83)))</f>
        <v>0</v>
      </c>
      <c r="V83" s="349">
        <f>IF( $F83=0,0,((($F83/$E$82)*'CRONOGRAMA ACTIVIDADES'!S$37)*($G83/$F83)))</f>
        <v>0</v>
      </c>
      <c r="W83" s="349">
        <f>IF( $F83=0,0,((($F83/$E$82)*'CRONOGRAMA ACTIVIDADES'!T$37)*($G83/$F83)))</f>
        <v>0</v>
      </c>
      <c r="X83" s="349">
        <f>IF( $F83=0,0,((($F83/$E$82)*'CRONOGRAMA ACTIVIDADES'!U$37)*($G83/$F83)))</f>
        <v>0</v>
      </c>
      <c r="Y83" s="349">
        <f>IF( $F83=0,0,((($F83/$E$82)*'CRONOGRAMA ACTIVIDADES'!V$37)*($G83/$F83)))</f>
        <v>0</v>
      </c>
      <c r="Z83" s="349">
        <f>IF( $F83=0,0,((($F83/$E$82)*'CRONOGRAMA ACTIVIDADES'!W$37)*($G83/$F83)))</f>
        <v>0</v>
      </c>
      <c r="AA83" s="349">
        <f>IF( $F83=0,0,((($F83/$E$82)*'CRONOGRAMA ACTIVIDADES'!X$37)*($G83/$F83)))</f>
        <v>0</v>
      </c>
      <c r="AB83" s="349">
        <f>IF( $F83=0,0,((($F83/$E$82)*'CRONOGRAMA ACTIVIDADES'!Y$37)*($G83/$F83)))</f>
        <v>0</v>
      </c>
      <c r="AC83" s="349">
        <f>IF( $F83=0,0,((($F83/$E$82)*'CRONOGRAMA ACTIVIDADES'!Z$37)*($G83/$F83)))</f>
        <v>0</v>
      </c>
      <c r="AD83" s="349">
        <f>IF( $F83=0,0,((($F83/$E$82)*'CRONOGRAMA ACTIVIDADES'!AA$37)*($G83/$F83)))</f>
        <v>0</v>
      </c>
      <c r="AE83" s="349">
        <f>IF( $F83=0,0,((($F83/$E$82)*'CRONOGRAMA ACTIVIDADES'!AB$37)*($G83/$F83)))</f>
        <v>0</v>
      </c>
      <c r="AF83" s="349">
        <f>IF( $F83=0,0,((($F83/$E$82)*'CRONOGRAMA ACTIVIDADES'!AC$37)*($G83/$F83)))</f>
        <v>0</v>
      </c>
      <c r="AG83" s="350">
        <f>U83+V83+W83+X83+Y83+Z83+AA83+AB83+AC83+AD83+AE83+AF83</f>
        <v>0</v>
      </c>
      <c r="AH83" s="354">
        <f>IF( $F83=0,0,((($F83/$E$82)*'CRONOGRAMA ACTIVIDADES'!AD$37)*($G83/$F83)))</f>
        <v>0</v>
      </c>
      <c r="AI83" s="349">
        <f>IF( $F83=0,0,((($F83/$E$82)*'CRONOGRAMA ACTIVIDADES'!AE$37)*($G83/$F83)))</f>
        <v>0</v>
      </c>
      <c r="AJ83" s="349">
        <f>IF( $F83=0,0,((($F83/$E$82)*'CRONOGRAMA ACTIVIDADES'!AF$37)*($G83/$F83)))</f>
        <v>0</v>
      </c>
      <c r="AK83" s="349">
        <f>IF( $F83=0,0,((($F83/$E$82)*'CRONOGRAMA ACTIVIDADES'!AG$37)*($G83/$F83)))</f>
        <v>0</v>
      </c>
      <c r="AL83" s="349">
        <f>IF( $F83=0,0,((($F83/$E$82)*'CRONOGRAMA ACTIVIDADES'!AH$37)*($G83/$F83)))</f>
        <v>0</v>
      </c>
      <c r="AM83" s="349">
        <f>IF( $F83=0,0,((($F83/$E$82)*'CRONOGRAMA ACTIVIDADES'!AI$37)*($G83/$F83)))</f>
        <v>0</v>
      </c>
      <c r="AN83" s="349">
        <f>IF( $F83=0,0,((($F83/$E$82)*'CRONOGRAMA ACTIVIDADES'!AJ$37)*($G83/$F83)))</f>
        <v>0</v>
      </c>
      <c r="AO83" s="349">
        <f>IF( $F83=0,0,((($F83/$E$82)*'CRONOGRAMA ACTIVIDADES'!AK$37)*($G83/$F83)))</f>
        <v>0</v>
      </c>
      <c r="AP83" s="349">
        <f>IF( $F83=0,0,((($F83/$E$82)*'CRONOGRAMA ACTIVIDADES'!AL$37)*($G83/$F83)))</f>
        <v>0</v>
      </c>
      <c r="AQ83" s="349">
        <f>IF( $F83=0,0,((($F83/$E$82)*'CRONOGRAMA ACTIVIDADES'!AM$37)*($G83/$F83)))</f>
        <v>0</v>
      </c>
      <c r="AR83" s="349">
        <f>IF( $F83=0,0,((($F83/$E$82)*'CRONOGRAMA ACTIVIDADES'!AN$37)*($G83/$F83)))</f>
        <v>0</v>
      </c>
      <c r="AS83" s="349">
        <f>IF( $F83=0,0,((($F83/$E$82)*'CRONOGRAMA ACTIVIDADES'!AO$37)*($G83/$F83)))</f>
        <v>0</v>
      </c>
      <c r="AT83" s="352">
        <f>AH83+AI83+AJ83+AK83+AL83+AM83+AN83+AO83+AP83+AQ83+AR83+AS83</f>
        <v>0</v>
      </c>
      <c r="AU83" s="355">
        <f>AS83+AR83+AQ83+AP83+AO83+AN83+AM83+AL83+AK83+AJ83+AI83+AH83+AF83+AE83+AD83+AC83+AB83+AA83+Z83+Y83+X83+W83+V83+U83+S83+R83+Q83+P83+O83+N83+M83+L83+K83+J83+I83+H83</f>
        <v>0</v>
      </c>
      <c r="AV83" s="321">
        <f t="shared" si="24"/>
        <v>0</v>
      </c>
    </row>
    <row r="84" spans="2:48" s="334" customFormat="1" ht="12.75" customHeight="1" outlineLevel="1" x14ac:dyDescent="0.15">
      <c r="B84" s="345" t="str">
        <f>+'FORMATO COSTEO C1'!C379</f>
        <v>1.3.2.2</v>
      </c>
      <c r="C84" s="346" t="str">
        <f>+'FORMATO COSTEO C1'!B$379</f>
        <v>Categoría de gasto</v>
      </c>
      <c r="D84" s="357"/>
      <c r="E84" s="358"/>
      <c r="F84" s="349">
        <f>+'FORMATO COSTEO C1'!G379</f>
        <v>0</v>
      </c>
      <c r="G84" s="350">
        <f>+'FORMATO COSTEO C1'!X379</f>
        <v>0</v>
      </c>
      <c r="H84" s="354">
        <f>IF( $F84=0,0,((($F84/$E$82)*'CRONOGRAMA ACTIVIDADES'!F$37)*($G84/$F84)))</f>
        <v>0</v>
      </c>
      <c r="I84" s="349">
        <f>IF( $F84=0,0,((($F84/$E$82)*'CRONOGRAMA ACTIVIDADES'!G$37)*($G84/$F84)))</f>
        <v>0</v>
      </c>
      <c r="J84" s="349">
        <f>IF( $F84=0,0,((($F84/$E$82)*'CRONOGRAMA ACTIVIDADES'!H$37)*($G84/$F84)))</f>
        <v>0</v>
      </c>
      <c r="K84" s="349">
        <f>IF( $F84=0,0,((($F84/$E$82)*'CRONOGRAMA ACTIVIDADES'!I$37)*($G84/$F84)))</f>
        <v>0</v>
      </c>
      <c r="L84" s="349">
        <f>IF( $F84=0,0,((($F84/$E$82)*'CRONOGRAMA ACTIVIDADES'!J$37)*($G84/$F84)))</f>
        <v>0</v>
      </c>
      <c r="M84" s="349">
        <f>IF( $F84=0,0,((($F84/$E$82)*'CRONOGRAMA ACTIVIDADES'!K$37)*($G84/$F84)))</f>
        <v>0</v>
      </c>
      <c r="N84" s="349">
        <f>IF( $F84=0,0,((($F84/$E$82)*'CRONOGRAMA ACTIVIDADES'!L$37)*($G84/$F84)))</f>
        <v>0</v>
      </c>
      <c r="O84" s="349">
        <f>IF( $F84=0,0,((($F84/$E$82)*'CRONOGRAMA ACTIVIDADES'!M$37)*($G84/$F84)))</f>
        <v>0</v>
      </c>
      <c r="P84" s="349">
        <f>IF( $F84=0,0,((($F84/$E$82)*'CRONOGRAMA ACTIVIDADES'!N$37)*($G84/$F84)))</f>
        <v>0</v>
      </c>
      <c r="Q84" s="349">
        <f>IF( $F84=0,0,((($F84/$E$82)*'CRONOGRAMA ACTIVIDADES'!O$37)*($G84/$F84)))</f>
        <v>0</v>
      </c>
      <c r="R84" s="349">
        <f>IF( $F84=0,0,((($F84/$E$82)*'CRONOGRAMA ACTIVIDADES'!P$37)*($G84/$F84)))</f>
        <v>0</v>
      </c>
      <c r="S84" s="349">
        <f>IF( $F84=0,0,((($F84/$E$82)*'CRONOGRAMA ACTIVIDADES'!Q$37)*($G84/$F84)))</f>
        <v>0</v>
      </c>
      <c r="T84" s="352">
        <f>H84+I84+J84+K84+L84+M84+N84+O84+P84+Q84+R84+S84</f>
        <v>0</v>
      </c>
      <c r="U84" s="353">
        <f>IF( $F84=0,0,((($F84/$E$82)*'CRONOGRAMA ACTIVIDADES'!R$37)*($G84/$F84)))</f>
        <v>0</v>
      </c>
      <c r="V84" s="349">
        <f>IF( $F84=0,0,((($F84/$E$82)*'CRONOGRAMA ACTIVIDADES'!S$37)*($G84/$F84)))</f>
        <v>0</v>
      </c>
      <c r="W84" s="349">
        <f>IF( $F84=0,0,((($F84/$E$82)*'CRONOGRAMA ACTIVIDADES'!T$37)*($G84/$F84)))</f>
        <v>0</v>
      </c>
      <c r="X84" s="349">
        <f>IF( $F84=0,0,((($F84/$E$82)*'CRONOGRAMA ACTIVIDADES'!U$37)*($G84/$F84)))</f>
        <v>0</v>
      </c>
      <c r="Y84" s="349">
        <f>IF( $F84=0,0,((($F84/$E$82)*'CRONOGRAMA ACTIVIDADES'!V$37)*($G84/$F84)))</f>
        <v>0</v>
      </c>
      <c r="Z84" s="349">
        <f>IF( $F84=0,0,((($F84/$E$82)*'CRONOGRAMA ACTIVIDADES'!W$37)*($G84/$F84)))</f>
        <v>0</v>
      </c>
      <c r="AA84" s="349">
        <f>IF( $F84=0,0,((($F84/$E$82)*'CRONOGRAMA ACTIVIDADES'!X$37)*($G84/$F84)))</f>
        <v>0</v>
      </c>
      <c r="AB84" s="349">
        <f>IF( $F84=0,0,((($F84/$E$82)*'CRONOGRAMA ACTIVIDADES'!Y$37)*($G84/$F84)))</f>
        <v>0</v>
      </c>
      <c r="AC84" s="349">
        <f>IF( $F84=0,0,((($F84/$E$82)*'CRONOGRAMA ACTIVIDADES'!Z$37)*($G84/$F84)))</f>
        <v>0</v>
      </c>
      <c r="AD84" s="349">
        <f>IF( $F84=0,0,((($F84/$E$82)*'CRONOGRAMA ACTIVIDADES'!AA$37)*($G84/$F84)))</f>
        <v>0</v>
      </c>
      <c r="AE84" s="349">
        <f>IF( $F84=0,0,((($F84/$E$82)*'CRONOGRAMA ACTIVIDADES'!AB$37)*($G84/$F84)))</f>
        <v>0</v>
      </c>
      <c r="AF84" s="349">
        <f>IF( $F84=0,0,((($F84/$E$82)*'CRONOGRAMA ACTIVIDADES'!AC$37)*($G84/$F84)))</f>
        <v>0</v>
      </c>
      <c r="AG84" s="350">
        <f>U84+V84+W84+X84+Y84+Z84+AA84+AB84+AC84+AD84+AE84+AF84</f>
        <v>0</v>
      </c>
      <c r="AH84" s="354">
        <f>IF( $F84=0,0,((($F84/$E$82)*'CRONOGRAMA ACTIVIDADES'!AD$37)*($G84/$F84)))</f>
        <v>0</v>
      </c>
      <c r="AI84" s="349">
        <f>IF( $F84=0,0,((($F84/$E$82)*'CRONOGRAMA ACTIVIDADES'!AE$37)*($G84/$F84)))</f>
        <v>0</v>
      </c>
      <c r="AJ84" s="349">
        <f>IF( $F84=0,0,((($F84/$E$82)*'CRONOGRAMA ACTIVIDADES'!AF$37)*($G84/$F84)))</f>
        <v>0</v>
      </c>
      <c r="AK84" s="349">
        <f>IF( $F84=0,0,((($F84/$E$82)*'CRONOGRAMA ACTIVIDADES'!AG$37)*($G84/$F84)))</f>
        <v>0</v>
      </c>
      <c r="AL84" s="349">
        <f>IF( $F84=0,0,((($F84/$E$82)*'CRONOGRAMA ACTIVIDADES'!AH$37)*($G84/$F84)))</f>
        <v>0</v>
      </c>
      <c r="AM84" s="349">
        <f>IF( $F84=0,0,((($F84/$E$82)*'CRONOGRAMA ACTIVIDADES'!AI$37)*($G84/$F84)))</f>
        <v>0</v>
      </c>
      <c r="AN84" s="349">
        <f>IF( $F84=0,0,((($F84/$E$82)*'CRONOGRAMA ACTIVIDADES'!AJ$37)*($G84/$F84)))</f>
        <v>0</v>
      </c>
      <c r="AO84" s="349">
        <f>IF( $F84=0,0,((($F84/$E$82)*'CRONOGRAMA ACTIVIDADES'!AK$37)*($G84/$F84)))</f>
        <v>0</v>
      </c>
      <c r="AP84" s="349">
        <f>IF( $F84=0,0,((($F84/$E$82)*'CRONOGRAMA ACTIVIDADES'!AL$37)*($G84/$F84)))</f>
        <v>0</v>
      </c>
      <c r="AQ84" s="349">
        <f>IF( $F84=0,0,((($F84/$E$82)*'CRONOGRAMA ACTIVIDADES'!AM$37)*($G84/$F84)))</f>
        <v>0</v>
      </c>
      <c r="AR84" s="349">
        <f>IF( $F84=0,0,((($F84/$E$82)*'CRONOGRAMA ACTIVIDADES'!AN$37)*($G84/$F84)))</f>
        <v>0</v>
      </c>
      <c r="AS84" s="349">
        <f>IF( $F84=0,0,((($F84/$E$82)*'CRONOGRAMA ACTIVIDADES'!AO$37)*($G84/$F84)))</f>
        <v>0</v>
      </c>
      <c r="AT84" s="352">
        <f>AH84+AI84+AJ84+AK84+AL84+AM84+AN84+AO84+AP84+AQ84+AR84+AS84</f>
        <v>0</v>
      </c>
      <c r="AU84" s="355">
        <f>AS84+AR84+AQ84+AP84+AO84+AN84+AM84+AL84+AK84+AJ84+AI84+AH84+AF84+AE84+AD84+AC84+AB84+AA84+Z84+Y84+X84+W84+V84+U84+S84+R84+Q84+P84+O84+N84+M84+L84+K84+J84+I84+H84</f>
        <v>0</v>
      </c>
      <c r="AV84" s="321">
        <f t="shared" si="24"/>
        <v>0</v>
      </c>
    </row>
    <row r="85" spans="2:48" s="323" customFormat="1" ht="12.75" customHeight="1" x14ac:dyDescent="0.15">
      <c r="B85" s="345" t="str">
        <f>+'FORMATO COSTEO C1'!C$385</f>
        <v>1.3.2.3</v>
      </c>
      <c r="C85" s="346" t="str">
        <f>+'FORMATO COSTEO C1'!B$385</f>
        <v>Categoría de gasto</v>
      </c>
      <c r="D85" s="357"/>
      <c r="E85" s="358"/>
      <c r="F85" s="349">
        <f>+'FORMATO COSTEO C1'!G385</f>
        <v>0</v>
      </c>
      <c r="G85" s="350">
        <f>+'FORMATO COSTEO C1'!X385</f>
        <v>0</v>
      </c>
      <c r="H85" s="354">
        <f>IF( $F85=0,0,((($F85/$E$82)*'CRONOGRAMA ACTIVIDADES'!F$37)*($G85/$F85)))</f>
        <v>0</v>
      </c>
      <c r="I85" s="349">
        <f>IF( $F85=0,0,((($F85/$E$82)*'CRONOGRAMA ACTIVIDADES'!G$37)*($G85/$F85)))</f>
        <v>0</v>
      </c>
      <c r="J85" s="349">
        <f>IF( $F85=0,0,((($F85/$E$82)*'CRONOGRAMA ACTIVIDADES'!H$37)*($G85/$F85)))</f>
        <v>0</v>
      </c>
      <c r="K85" s="349">
        <f>IF( $F85=0,0,((($F85/$E$82)*'CRONOGRAMA ACTIVIDADES'!I$37)*($G85/$F85)))</f>
        <v>0</v>
      </c>
      <c r="L85" s="349">
        <f>IF( $F85=0,0,((($F85/$E$82)*'CRONOGRAMA ACTIVIDADES'!J$37)*($G85/$F85)))</f>
        <v>0</v>
      </c>
      <c r="M85" s="349">
        <f>IF( $F85=0,0,((($F85/$E$82)*'CRONOGRAMA ACTIVIDADES'!K$37)*($G85/$F85)))</f>
        <v>0</v>
      </c>
      <c r="N85" s="349">
        <f>IF( $F85=0,0,((($F85/$E$82)*'CRONOGRAMA ACTIVIDADES'!L$37)*($G85/$F85)))</f>
        <v>0</v>
      </c>
      <c r="O85" s="349">
        <f>IF( $F85=0,0,((($F85/$E$82)*'CRONOGRAMA ACTIVIDADES'!M$37)*($G85/$F85)))</f>
        <v>0</v>
      </c>
      <c r="P85" s="349">
        <f>IF( $F85=0,0,((($F85/$E$82)*'CRONOGRAMA ACTIVIDADES'!N$37)*($G85/$F85)))</f>
        <v>0</v>
      </c>
      <c r="Q85" s="349">
        <f>IF( $F85=0,0,((($F85/$E$82)*'CRONOGRAMA ACTIVIDADES'!O$37)*($G85/$F85)))</f>
        <v>0</v>
      </c>
      <c r="R85" s="349">
        <f>IF( $F85=0,0,((($F85/$E$82)*'CRONOGRAMA ACTIVIDADES'!P$37)*($G85/$F85)))</f>
        <v>0</v>
      </c>
      <c r="S85" s="349">
        <f>IF( $F85=0,0,((($F85/$E$82)*'CRONOGRAMA ACTIVIDADES'!Q$37)*($G85/$F85)))</f>
        <v>0</v>
      </c>
      <c r="T85" s="352">
        <f>H85+I85+J85+K85+L85+M85+N85+O85+P85+Q85+R85+S85</f>
        <v>0</v>
      </c>
      <c r="U85" s="353">
        <f>IF( $F85=0,0,((($F85/$E$82)*'CRONOGRAMA ACTIVIDADES'!R$37)*($G85/$F85)))</f>
        <v>0</v>
      </c>
      <c r="V85" s="349">
        <f>IF( $F85=0,0,((($F85/$E$82)*'CRONOGRAMA ACTIVIDADES'!S$37)*($G85/$F85)))</f>
        <v>0</v>
      </c>
      <c r="W85" s="349">
        <f>IF( $F85=0,0,((($F85/$E$82)*'CRONOGRAMA ACTIVIDADES'!T$37)*($G85/$F85)))</f>
        <v>0</v>
      </c>
      <c r="X85" s="349">
        <f>IF( $F85=0,0,((($F85/$E$82)*'CRONOGRAMA ACTIVIDADES'!U$37)*($G85/$F85)))</f>
        <v>0</v>
      </c>
      <c r="Y85" s="349">
        <f>IF( $F85=0,0,((($F85/$E$82)*'CRONOGRAMA ACTIVIDADES'!V$37)*($G85/$F85)))</f>
        <v>0</v>
      </c>
      <c r="Z85" s="349">
        <f>IF( $F85=0,0,((($F85/$E$82)*'CRONOGRAMA ACTIVIDADES'!W$37)*($G85/$F85)))</f>
        <v>0</v>
      </c>
      <c r="AA85" s="349">
        <f>IF( $F85=0,0,((($F85/$E$82)*'CRONOGRAMA ACTIVIDADES'!X$37)*($G85/$F85)))</f>
        <v>0</v>
      </c>
      <c r="AB85" s="349">
        <f>IF( $F85=0,0,((($F85/$E$82)*'CRONOGRAMA ACTIVIDADES'!Y$37)*($G85/$F85)))</f>
        <v>0</v>
      </c>
      <c r="AC85" s="349">
        <f>IF( $F85=0,0,((($F85/$E$82)*'CRONOGRAMA ACTIVIDADES'!Z$37)*($G85/$F85)))</f>
        <v>0</v>
      </c>
      <c r="AD85" s="349">
        <f>IF( $F85=0,0,((($F85/$E$82)*'CRONOGRAMA ACTIVIDADES'!AA$37)*($G85/$F85)))</f>
        <v>0</v>
      </c>
      <c r="AE85" s="349">
        <f>IF( $F85=0,0,((($F85/$E$82)*'CRONOGRAMA ACTIVIDADES'!AB$37)*($G85/$F85)))</f>
        <v>0</v>
      </c>
      <c r="AF85" s="349">
        <f>IF( $F85=0,0,((($F85/$E$82)*'CRONOGRAMA ACTIVIDADES'!AC$37)*($G85/$F85)))</f>
        <v>0</v>
      </c>
      <c r="AG85" s="350">
        <f>U85+V85+W85+X85+Y85+Z85+AA85+AB85+AC85+AD85+AE85+AF85</f>
        <v>0</v>
      </c>
      <c r="AH85" s="354">
        <f>IF( $F85=0,0,((($F85/$E$82)*'CRONOGRAMA ACTIVIDADES'!AD$37)*($G85/$F85)))</f>
        <v>0</v>
      </c>
      <c r="AI85" s="349">
        <f>IF( $F85=0,0,((($F85/$E$82)*'CRONOGRAMA ACTIVIDADES'!AE$37)*($G85/$F85)))</f>
        <v>0</v>
      </c>
      <c r="AJ85" s="349">
        <f>IF( $F85=0,0,((($F85/$E$82)*'CRONOGRAMA ACTIVIDADES'!AF$37)*($G85/$F85)))</f>
        <v>0</v>
      </c>
      <c r="AK85" s="349">
        <f>IF( $F85=0,0,((($F85/$E$82)*'CRONOGRAMA ACTIVIDADES'!AG$37)*($G85/$F85)))</f>
        <v>0</v>
      </c>
      <c r="AL85" s="349">
        <f>IF( $F85=0,0,((($F85/$E$82)*'CRONOGRAMA ACTIVIDADES'!AH$37)*($G85/$F85)))</f>
        <v>0</v>
      </c>
      <c r="AM85" s="349">
        <f>IF( $F85=0,0,((($F85/$E$82)*'CRONOGRAMA ACTIVIDADES'!AI$37)*($G85/$F85)))</f>
        <v>0</v>
      </c>
      <c r="AN85" s="349">
        <f>IF( $F85=0,0,((($F85/$E$82)*'CRONOGRAMA ACTIVIDADES'!AJ$37)*($G85/$F85)))</f>
        <v>0</v>
      </c>
      <c r="AO85" s="349">
        <f>IF( $F85=0,0,((($F85/$E$82)*'CRONOGRAMA ACTIVIDADES'!AK$37)*($G85/$F85)))</f>
        <v>0</v>
      </c>
      <c r="AP85" s="349">
        <f>IF( $F85=0,0,((($F85/$E$82)*'CRONOGRAMA ACTIVIDADES'!AL$37)*($G85/$F85)))</f>
        <v>0</v>
      </c>
      <c r="AQ85" s="349">
        <f>IF( $F85=0,0,((($F85/$E$82)*'CRONOGRAMA ACTIVIDADES'!AM$37)*($G85/$F85)))</f>
        <v>0</v>
      </c>
      <c r="AR85" s="349">
        <f>IF( $F85=0,0,((($F85/$E$82)*'CRONOGRAMA ACTIVIDADES'!AN$37)*($G85/$F85)))</f>
        <v>0</v>
      </c>
      <c r="AS85" s="349">
        <f>IF( $F85=0,0,((($F85/$E$82)*'CRONOGRAMA ACTIVIDADES'!AO$37)*($G85/$F85)))</f>
        <v>0</v>
      </c>
      <c r="AT85" s="352">
        <f>AH85+AI85+AJ85+AK85+AL85+AM85+AN85+AO85+AP85+AQ85+AR85+AS85</f>
        <v>0</v>
      </c>
      <c r="AU85" s="355">
        <f>AS85+AR85+AQ85+AP85+AO85+AN85+AM85+AL85+AK85+AJ85+AI85+AH85+AF85+AE85+AD85+AC85+AB85+AA85+Z85+Y85+X85+W85+V85+U85+S85+R85+Q85+P85+O85+N85+M85+L85+K85+J85+I85+H85</f>
        <v>0</v>
      </c>
      <c r="AV85" s="321">
        <f t="shared" si="24"/>
        <v>0</v>
      </c>
    </row>
    <row r="86" spans="2:48" s="323" customFormat="1" ht="12.75" customHeight="1" x14ac:dyDescent="0.15">
      <c r="B86" s="345" t="str">
        <f>+'FORMATO COSTEO C1'!C391</f>
        <v>1.3.2.4</v>
      </c>
      <c r="C86" s="346" t="str">
        <f>+'FORMATO COSTEO C1'!B$391</f>
        <v>Categoría de gasto</v>
      </c>
      <c r="D86" s="357"/>
      <c r="E86" s="358"/>
      <c r="F86" s="349">
        <f>+'FORMATO COSTEO C1'!G391</f>
        <v>0</v>
      </c>
      <c r="G86" s="350">
        <f>+'FORMATO COSTEO C1'!X391</f>
        <v>0</v>
      </c>
      <c r="H86" s="354">
        <f>IF( $F86=0,0,((($F86/$E$82)*'CRONOGRAMA ACTIVIDADES'!F$37)*($G86/$F86)))</f>
        <v>0</v>
      </c>
      <c r="I86" s="349">
        <f>IF( $F86=0,0,((($F86/$E$82)*'CRONOGRAMA ACTIVIDADES'!G$37)*($G86/$F86)))</f>
        <v>0</v>
      </c>
      <c r="J86" s="349">
        <f>IF( $F86=0,0,((($F86/$E$82)*'CRONOGRAMA ACTIVIDADES'!H$37)*($G86/$F86)))</f>
        <v>0</v>
      </c>
      <c r="K86" s="349">
        <f>IF( $F86=0,0,((($F86/$E$82)*'CRONOGRAMA ACTIVIDADES'!I$37)*($G86/$F86)))</f>
        <v>0</v>
      </c>
      <c r="L86" s="349">
        <f>IF( $F86=0,0,((($F86/$E$82)*'CRONOGRAMA ACTIVIDADES'!J$37)*($G86/$F86)))</f>
        <v>0</v>
      </c>
      <c r="M86" s="349">
        <f>IF( $F86=0,0,((($F86/$E$82)*'CRONOGRAMA ACTIVIDADES'!K$37)*($G86/$F86)))</f>
        <v>0</v>
      </c>
      <c r="N86" s="349">
        <f>IF( $F86=0,0,((($F86/$E$82)*'CRONOGRAMA ACTIVIDADES'!L$37)*($G86/$F86)))</f>
        <v>0</v>
      </c>
      <c r="O86" s="349">
        <f>IF( $F86=0,0,((($F86/$E$82)*'CRONOGRAMA ACTIVIDADES'!M$37)*($G86/$F86)))</f>
        <v>0</v>
      </c>
      <c r="P86" s="349">
        <f>IF( $F86=0,0,((($F86/$E$82)*'CRONOGRAMA ACTIVIDADES'!N$37)*($G86/$F86)))</f>
        <v>0</v>
      </c>
      <c r="Q86" s="349">
        <f>IF( $F86=0,0,((($F86/$E$82)*'CRONOGRAMA ACTIVIDADES'!O$37)*($G86/$F86)))</f>
        <v>0</v>
      </c>
      <c r="R86" s="349">
        <f>IF( $F86=0,0,((($F86/$E$82)*'CRONOGRAMA ACTIVIDADES'!P$37)*($G86/$F86)))</f>
        <v>0</v>
      </c>
      <c r="S86" s="349">
        <f>IF( $F86=0,0,((($F86/$E$82)*'CRONOGRAMA ACTIVIDADES'!Q$37)*($G86/$F86)))</f>
        <v>0</v>
      </c>
      <c r="T86" s="352">
        <f>H86+I86+J86+K86+L86+M86+N86+O86+P86+Q86+R86+S86</f>
        <v>0</v>
      </c>
      <c r="U86" s="353">
        <f>IF( $F86=0,0,((($F86/$E$82)*'CRONOGRAMA ACTIVIDADES'!R$37)*($G86/$F86)))</f>
        <v>0</v>
      </c>
      <c r="V86" s="349">
        <f>IF( $F86=0,0,((($F86/$E$82)*'CRONOGRAMA ACTIVIDADES'!S$37)*($G86/$F86)))</f>
        <v>0</v>
      </c>
      <c r="W86" s="349">
        <f>IF( $F86=0,0,((($F86/$E$82)*'CRONOGRAMA ACTIVIDADES'!T$37)*($G86/$F86)))</f>
        <v>0</v>
      </c>
      <c r="X86" s="349">
        <f>IF( $F86=0,0,((($F86/$E$82)*'CRONOGRAMA ACTIVIDADES'!U$37)*($G86/$F86)))</f>
        <v>0</v>
      </c>
      <c r="Y86" s="349">
        <f>IF( $F86=0,0,((($F86/$E$82)*'CRONOGRAMA ACTIVIDADES'!V$37)*($G86/$F86)))</f>
        <v>0</v>
      </c>
      <c r="Z86" s="349">
        <f>IF( $F86=0,0,((($F86/$E$82)*'CRONOGRAMA ACTIVIDADES'!W$37)*($G86/$F86)))</f>
        <v>0</v>
      </c>
      <c r="AA86" s="349">
        <f>IF( $F86=0,0,((($F86/$E$82)*'CRONOGRAMA ACTIVIDADES'!X$37)*($G86/$F86)))</f>
        <v>0</v>
      </c>
      <c r="AB86" s="349">
        <f>IF( $F86=0,0,((($F86/$E$82)*'CRONOGRAMA ACTIVIDADES'!Y$37)*($G86/$F86)))</f>
        <v>0</v>
      </c>
      <c r="AC86" s="349">
        <f>IF( $F86=0,0,((($F86/$E$82)*'CRONOGRAMA ACTIVIDADES'!Z$37)*($G86/$F86)))</f>
        <v>0</v>
      </c>
      <c r="AD86" s="349">
        <f>IF( $F86=0,0,((($F86/$E$82)*'CRONOGRAMA ACTIVIDADES'!AA$37)*($G86/$F86)))</f>
        <v>0</v>
      </c>
      <c r="AE86" s="349">
        <f>IF( $F86=0,0,((($F86/$E$82)*'CRONOGRAMA ACTIVIDADES'!AB$37)*($G86/$F86)))</f>
        <v>0</v>
      </c>
      <c r="AF86" s="349">
        <f>IF( $F86=0,0,((($F86/$E$82)*'CRONOGRAMA ACTIVIDADES'!AC$37)*($G86/$F86)))</f>
        <v>0</v>
      </c>
      <c r="AG86" s="350">
        <f>U86+V86+W86+X86+Y86+Z86+AA86+AB86+AC86+AD86+AE86+AF86</f>
        <v>0</v>
      </c>
      <c r="AH86" s="354">
        <f>IF( $F86=0,0,((($F86/$E$82)*'CRONOGRAMA ACTIVIDADES'!AD$37)*($G86/$F86)))</f>
        <v>0</v>
      </c>
      <c r="AI86" s="349">
        <f>IF( $F86=0,0,((($F86/$E$82)*'CRONOGRAMA ACTIVIDADES'!AE$37)*($G86/$F86)))</f>
        <v>0</v>
      </c>
      <c r="AJ86" s="349">
        <f>IF( $F86=0,0,((($F86/$E$82)*'CRONOGRAMA ACTIVIDADES'!AF$37)*($G86/$F86)))</f>
        <v>0</v>
      </c>
      <c r="AK86" s="349">
        <f>IF( $F86=0,0,((($F86/$E$82)*'CRONOGRAMA ACTIVIDADES'!AG$37)*($G86/$F86)))</f>
        <v>0</v>
      </c>
      <c r="AL86" s="349">
        <f>IF( $F86=0,0,((($F86/$E$82)*'CRONOGRAMA ACTIVIDADES'!AH$37)*($G86/$F86)))</f>
        <v>0</v>
      </c>
      <c r="AM86" s="349">
        <f>IF( $F86=0,0,((($F86/$E$82)*'CRONOGRAMA ACTIVIDADES'!AI$37)*($G86/$F86)))</f>
        <v>0</v>
      </c>
      <c r="AN86" s="349">
        <f>IF( $F86=0,0,((($F86/$E$82)*'CRONOGRAMA ACTIVIDADES'!AJ$37)*($G86/$F86)))</f>
        <v>0</v>
      </c>
      <c r="AO86" s="349">
        <f>IF( $F86=0,0,((($F86/$E$82)*'CRONOGRAMA ACTIVIDADES'!AK$37)*($G86/$F86)))</f>
        <v>0</v>
      </c>
      <c r="AP86" s="349">
        <f>IF( $F86=0,0,((($F86/$E$82)*'CRONOGRAMA ACTIVIDADES'!AL$37)*($G86/$F86)))</f>
        <v>0</v>
      </c>
      <c r="AQ86" s="349">
        <f>IF( $F86=0,0,((($F86/$E$82)*'CRONOGRAMA ACTIVIDADES'!AM$37)*($G86/$F86)))</f>
        <v>0</v>
      </c>
      <c r="AR86" s="349">
        <f>IF( $F86=0,0,((($F86/$E$82)*'CRONOGRAMA ACTIVIDADES'!AN$37)*($G86/$F86)))</f>
        <v>0</v>
      </c>
      <c r="AS86" s="349">
        <f>IF( $F86=0,0,((($F86/$E$82)*'CRONOGRAMA ACTIVIDADES'!AO$37)*($G86/$F86)))</f>
        <v>0</v>
      </c>
      <c r="AT86" s="352">
        <f>AH86+AI86+AJ86+AK86+AL86+AM86+AN86+AO86+AP86+AQ86+AR86+AS86</f>
        <v>0</v>
      </c>
      <c r="AU86" s="355">
        <f>AS86+AR86+AQ86+AP86+AO86+AN86+AM86+AL86+AK86+AJ86+AI86+AH86+AF86+AE86+AD86+AC86+AB86+AA86+Z86+Y86+X86+W86+V86+U86+S86+R86+Q86+P86+O86+N86+M86+L86+K86+J86+I86+H86</f>
        <v>0</v>
      </c>
      <c r="AV86" s="321">
        <f t="shared" si="24"/>
        <v>0</v>
      </c>
    </row>
    <row r="87" spans="2:48" s="323" customFormat="1" ht="12.75" customHeight="1" x14ac:dyDescent="0.15">
      <c r="B87" s="345" t="str">
        <f>+'FORMATO COSTEO C1'!C$397</f>
        <v>1.3.2.5</v>
      </c>
      <c r="C87" s="346" t="str">
        <f>+'FORMATO COSTEO C1'!B$397</f>
        <v>Categoría de gasto</v>
      </c>
      <c r="D87" s="357"/>
      <c r="E87" s="358"/>
      <c r="F87" s="349">
        <f>+'FORMATO COSTEO C1'!G397</f>
        <v>0</v>
      </c>
      <c r="G87" s="350">
        <f>+'FORMATO COSTEO C1'!X397</f>
        <v>0</v>
      </c>
      <c r="H87" s="354">
        <f>IF( $F87=0,0,((($F87/$E$82)*'CRONOGRAMA ACTIVIDADES'!F$37)*($G87/$F87)))</f>
        <v>0</v>
      </c>
      <c r="I87" s="349">
        <f>IF( $F87=0,0,((($F87/$E$82)*'CRONOGRAMA ACTIVIDADES'!G$37)*($G87/$F87)))</f>
        <v>0</v>
      </c>
      <c r="J87" s="349">
        <f>IF( $F87=0,0,((($F87/$E$82)*'CRONOGRAMA ACTIVIDADES'!H$37)*($G87/$F87)))</f>
        <v>0</v>
      </c>
      <c r="K87" s="349">
        <f>IF( $F87=0,0,((($F87/$E$82)*'CRONOGRAMA ACTIVIDADES'!I$37)*($G87/$F87)))</f>
        <v>0</v>
      </c>
      <c r="L87" s="349">
        <f>IF( $F87=0,0,((($F87/$E$82)*'CRONOGRAMA ACTIVIDADES'!J$37)*($G87/$F87)))</f>
        <v>0</v>
      </c>
      <c r="M87" s="349">
        <f>IF( $F87=0,0,((($F87/$E$82)*'CRONOGRAMA ACTIVIDADES'!K$37)*($G87/$F87)))</f>
        <v>0</v>
      </c>
      <c r="N87" s="349">
        <f>IF( $F87=0,0,((($F87/$E$82)*'CRONOGRAMA ACTIVIDADES'!L$37)*($G87/$F87)))</f>
        <v>0</v>
      </c>
      <c r="O87" s="349">
        <f>IF( $F87=0,0,((($F87/$E$82)*'CRONOGRAMA ACTIVIDADES'!M$37)*($G87/$F87)))</f>
        <v>0</v>
      </c>
      <c r="P87" s="349">
        <f>IF( $F87=0,0,((($F87/$E$82)*'CRONOGRAMA ACTIVIDADES'!N$37)*($G87/$F87)))</f>
        <v>0</v>
      </c>
      <c r="Q87" s="349">
        <f>IF( $F87=0,0,((($F87/$E$82)*'CRONOGRAMA ACTIVIDADES'!O$37)*($G87/$F87)))</f>
        <v>0</v>
      </c>
      <c r="R87" s="349">
        <f>IF( $F87=0,0,((($F87/$E$82)*'CRONOGRAMA ACTIVIDADES'!P$37)*($G87/$F87)))</f>
        <v>0</v>
      </c>
      <c r="S87" s="349">
        <f>IF( $F87=0,0,((($F87/$E$82)*'CRONOGRAMA ACTIVIDADES'!Q$37)*($G87/$F87)))</f>
        <v>0</v>
      </c>
      <c r="T87" s="352">
        <f>H87+I87+J87+K87+L87+M87+N87+O87+P87+Q87+R87+S87</f>
        <v>0</v>
      </c>
      <c r="U87" s="353">
        <f>IF( $F87=0,0,((($F87/$E$82)*'CRONOGRAMA ACTIVIDADES'!R$37)*($G87/$F87)))</f>
        <v>0</v>
      </c>
      <c r="V87" s="349">
        <f>IF( $F87=0,0,((($F87/$E$82)*'CRONOGRAMA ACTIVIDADES'!S$37)*($G87/$F87)))</f>
        <v>0</v>
      </c>
      <c r="W87" s="349">
        <f>IF( $F87=0,0,((($F87/$E$82)*'CRONOGRAMA ACTIVIDADES'!T$37)*($G87/$F87)))</f>
        <v>0</v>
      </c>
      <c r="X87" s="349">
        <f>IF( $F87=0,0,((($F87/$E$82)*'CRONOGRAMA ACTIVIDADES'!U$37)*($G87/$F87)))</f>
        <v>0</v>
      </c>
      <c r="Y87" s="349">
        <f>IF( $F87=0,0,((($F87/$E$82)*'CRONOGRAMA ACTIVIDADES'!V$37)*($G87/$F87)))</f>
        <v>0</v>
      </c>
      <c r="Z87" s="349">
        <f>IF( $F87=0,0,((($F87/$E$82)*'CRONOGRAMA ACTIVIDADES'!W$37)*($G87/$F87)))</f>
        <v>0</v>
      </c>
      <c r="AA87" s="349">
        <f>IF( $F87=0,0,((($F87/$E$82)*'CRONOGRAMA ACTIVIDADES'!X$37)*($G87/$F87)))</f>
        <v>0</v>
      </c>
      <c r="AB87" s="349">
        <f>IF( $F87=0,0,((($F87/$E$82)*'CRONOGRAMA ACTIVIDADES'!Y$37)*($G87/$F87)))</f>
        <v>0</v>
      </c>
      <c r="AC87" s="349">
        <f>IF( $F87=0,0,((($F87/$E$82)*'CRONOGRAMA ACTIVIDADES'!Z$37)*($G87/$F87)))</f>
        <v>0</v>
      </c>
      <c r="AD87" s="349">
        <f>IF( $F87=0,0,((($F87/$E$82)*'CRONOGRAMA ACTIVIDADES'!AA$37)*($G87/$F87)))</f>
        <v>0</v>
      </c>
      <c r="AE87" s="349">
        <f>IF( $F87=0,0,((($F87/$E$82)*'CRONOGRAMA ACTIVIDADES'!AB$37)*($G87/$F87)))</f>
        <v>0</v>
      </c>
      <c r="AF87" s="349">
        <f>IF( $F87=0,0,((($F87/$E$82)*'CRONOGRAMA ACTIVIDADES'!AC$37)*($G87/$F87)))</f>
        <v>0</v>
      </c>
      <c r="AG87" s="350">
        <f>U87+V87+W87+X87+Y87+Z87+AA87+AB87+AC87+AD87+AE87+AF87</f>
        <v>0</v>
      </c>
      <c r="AH87" s="354">
        <f>IF( $F87=0,0,((($F87/$E$82)*'CRONOGRAMA ACTIVIDADES'!AD$37)*($G87/$F87)))</f>
        <v>0</v>
      </c>
      <c r="AI87" s="349">
        <f>IF( $F87=0,0,((($F87/$E$82)*'CRONOGRAMA ACTIVIDADES'!AE$37)*($G87/$F87)))</f>
        <v>0</v>
      </c>
      <c r="AJ87" s="349">
        <f>IF( $F87=0,0,((($F87/$E$82)*'CRONOGRAMA ACTIVIDADES'!AF$37)*($G87/$F87)))</f>
        <v>0</v>
      </c>
      <c r="AK87" s="349">
        <f>IF( $F87=0,0,((($F87/$E$82)*'CRONOGRAMA ACTIVIDADES'!AG$37)*($G87/$F87)))</f>
        <v>0</v>
      </c>
      <c r="AL87" s="349">
        <f>IF( $F87=0,0,((($F87/$E$82)*'CRONOGRAMA ACTIVIDADES'!AH$37)*($G87/$F87)))</f>
        <v>0</v>
      </c>
      <c r="AM87" s="349">
        <f>IF( $F87=0,0,((($F87/$E$82)*'CRONOGRAMA ACTIVIDADES'!AI$37)*($G87/$F87)))</f>
        <v>0</v>
      </c>
      <c r="AN87" s="349">
        <f>IF( $F87=0,0,((($F87/$E$82)*'CRONOGRAMA ACTIVIDADES'!AJ$37)*($G87/$F87)))</f>
        <v>0</v>
      </c>
      <c r="AO87" s="349">
        <f>IF( $F87=0,0,((($F87/$E$82)*'CRONOGRAMA ACTIVIDADES'!AK$37)*($G87/$F87)))</f>
        <v>0</v>
      </c>
      <c r="AP87" s="349">
        <f>IF( $F87=0,0,((($F87/$E$82)*'CRONOGRAMA ACTIVIDADES'!AL$37)*($G87/$F87)))</f>
        <v>0</v>
      </c>
      <c r="AQ87" s="349">
        <f>IF( $F87=0,0,((($F87/$E$82)*'CRONOGRAMA ACTIVIDADES'!AM$37)*($G87/$F87)))</f>
        <v>0</v>
      </c>
      <c r="AR87" s="349">
        <f>IF( $F87=0,0,((($F87/$E$82)*'CRONOGRAMA ACTIVIDADES'!AN$37)*($G87/$F87)))</f>
        <v>0</v>
      </c>
      <c r="AS87" s="349">
        <f>IF( $F87=0,0,((($F87/$E$82)*'CRONOGRAMA ACTIVIDADES'!AO$37)*($G87/$F87)))</f>
        <v>0</v>
      </c>
      <c r="AT87" s="352">
        <f>AH87+AI87+AJ87+AK87+AL87+AM87+AN87+AO87+AP87+AQ87+AR87+AS87</f>
        <v>0</v>
      </c>
      <c r="AU87" s="355">
        <f>AS87+AR87+AQ87+AP87+AO87+AN87+AM87+AL87+AK87+AJ87+AI87+AH87+AF87+AE87+AD87+AC87+AB87+AA87+Z87+Y87+X87+W87+V87+U87+S87+R87+Q87+P87+O87+N87+M87+L87+K87+J87+I87+H87</f>
        <v>0</v>
      </c>
      <c r="AV87" s="321">
        <f t="shared" si="24"/>
        <v>0</v>
      </c>
    </row>
    <row r="88" spans="2:48" s="334" customFormat="1" ht="12.75" customHeight="1" outlineLevel="1" x14ac:dyDescent="0.15">
      <c r="B88" s="335" t="str">
        <f>+'FORMATO COSTEO C1'!C$403</f>
        <v>1.3.3</v>
      </c>
      <c r="C88" s="359">
        <f>+'FORMATO COSTEO C1'!B$403</f>
        <v>0</v>
      </c>
      <c r="D88" s="337" t="str">
        <f>+'FORMATO COSTEO C1'!D$403</f>
        <v>Unidad medida</v>
      </c>
      <c r="E88" s="338">
        <f>+'FORMATO COSTEO C1'!E$403</f>
        <v>0</v>
      </c>
      <c r="F88" s="339">
        <f>SUM(F89:F93)</f>
        <v>0</v>
      </c>
      <c r="G88" s="340">
        <f t="shared" ref="G88:AS88" si="26">SUM(G89:G93)</f>
        <v>0</v>
      </c>
      <c r="H88" s="341">
        <f t="shared" si="26"/>
        <v>0</v>
      </c>
      <c r="I88" s="339">
        <f>SUM(I89:I93)</f>
        <v>0</v>
      </c>
      <c r="J88" s="339">
        <f>SUM(J89:J93)</f>
        <v>0</v>
      </c>
      <c r="K88" s="339">
        <f>SUM(K89:K93)</f>
        <v>0</v>
      </c>
      <c r="L88" s="339">
        <f>SUM(L89:L93)</f>
        <v>0</v>
      </c>
      <c r="M88" s="339">
        <f>SUM(M89:M93)</f>
        <v>0</v>
      </c>
      <c r="N88" s="339">
        <f t="shared" si="26"/>
        <v>0</v>
      </c>
      <c r="O88" s="339">
        <f t="shared" si="26"/>
        <v>0</v>
      </c>
      <c r="P88" s="339">
        <f t="shared" si="26"/>
        <v>0</v>
      </c>
      <c r="Q88" s="339">
        <f t="shared" si="26"/>
        <v>0</v>
      </c>
      <c r="R88" s="339">
        <f t="shared" si="26"/>
        <v>0</v>
      </c>
      <c r="S88" s="339">
        <f t="shared" si="26"/>
        <v>0</v>
      </c>
      <c r="T88" s="342">
        <f t="shared" si="26"/>
        <v>0</v>
      </c>
      <c r="U88" s="343">
        <f t="shared" si="26"/>
        <v>0</v>
      </c>
      <c r="V88" s="339">
        <f t="shared" si="26"/>
        <v>0</v>
      </c>
      <c r="W88" s="339">
        <f t="shared" si="26"/>
        <v>0</v>
      </c>
      <c r="X88" s="339">
        <f t="shared" si="26"/>
        <v>0</v>
      </c>
      <c r="Y88" s="339">
        <f t="shared" si="26"/>
        <v>0</v>
      </c>
      <c r="Z88" s="339">
        <f t="shared" si="26"/>
        <v>0</v>
      </c>
      <c r="AA88" s="339">
        <f t="shared" si="26"/>
        <v>0</v>
      </c>
      <c r="AB88" s="339">
        <f t="shared" si="26"/>
        <v>0</v>
      </c>
      <c r="AC88" s="339">
        <f t="shared" si="26"/>
        <v>0</v>
      </c>
      <c r="AD88" s="339">
        <f t="shared" si="26"/>
        <v>0</v>
      </c>
      <c r="AE88" s="339">
        <f t="shared" si="26"/>
        <v>0</v>
      </c>
      <c r="AF88" s="339">
        <f t="shared" si="26"/>
        <v>0</v>
      </c>
      <c r="AG88" s="340">
        <f t="shared" si="26"/>
        <v>0</v>
      </c>
      <c r="AH88" s="341">
        <f t="shared" si="26"/>
        <v>0</v>
      </c>
      <c r="AI88" s="339">
        <f t="shared" si="26"/>
        <v>0</v>
      </c>
      <c r="AJ88" s="339">
        <f t="shared" si="26"/>
        <v>0</v>
      </c>
      <c r="AK88" s="339">
        <f t="shared" si="26"/>
        <v>0</v>
      </c>
      <c r="AL88" s="339">
        <f t="shared" si="26"/>
        <v>0</v>
      </c>
      <c r="AM88" s="339">
        <f t="shared" si="26"/>
        <v>0</v>
      </c>
      <c r="AN88" s="339">
        <f t="shared" si="26"/>
        <v>0</v>
      </c>
      <c r="AO88" s="339">
        <f t="shared" si="26"/>
        <v>0</v>
      </c>
      <c r="AP88" s="339">
        <f t="shared" si="26"/>
        <v>0</v>
      </c>
      <c r="AQ88" s="339">
        <f t="shared" si="26"/>
        <v>0</v>
      </c>
      <c r="AR88" s="339">
        <f t="shared" si="26"/>
        <v>0</v>
      </c>
      <c r="AS88" s="339">
        <f t="shared" si="26"/>
        <v>0</v>
      </c>
      <c r="AT88" s="342">
        <f>SUM(AT89:AT93)</f>
        <v>0</v>
      </c>
      <c r="AU88" s="344">
        <f>SUM(AU89:AU93)</f>
        <v>0</v>
      </c>
      <c r="AV88" s="321">
        <f t="shared" si="24"/>
        <v>0</v>
      </c>
    </row>
    <row r="89" spans="2:48" s="334" customFormat="1" ht="12.75" customHeight="1" outlineLevel="1" x14ac:dyDescent="0.15">
      <c r="B89" s="345" t="str">
        <f>+'FORMATO COSTEO C1'!C$405</f>
        <v>1.3.3.1</v>
      </c>
      <c r="C89" s="346" t="str">
        <f>+'FORMATO COSTEO C1'!B$405</f>
        <v>Categoría de gasto</v>
      </c>
      <c r="D89" s="357"/>
      <c r="E89" s="358"/>
      <c r="F89" s="349">
        <f>+'FORMATO COSTEO C1'!G405</f>
        <v>0</v>
      </c>
      <c r="G89" s="350">
        <f>+'FORMATO COSTEO C1'!X405</f>
        <v>0</v>
      </c>
      <c r="H89" s="351">
        <f>IF( $F89=0,0,((($F89/$E$88)*'CRONOGRAMA ACTIVIDADES'!F$38)*($G89/$F89)))</f>
        <v>0</v>
      </c>
      <c r="I89" s="349">
        <f>IF( $F89=0,0,((($F89/$E$88)*'CRONOGRAMA ACTIVIDADES'!G$38)*($G89/$F89)))</f>
        <v>0</v>
      </c>
      <c r="J89" s="349">
        <f>IF( $F89=0,0,((($F89/$E$88)*'CRONOGRAMA ACTIVIDADES'!H$38)*($G89/$F89)))</f>
        <v>0</v>
      </c>
      <c r="K89" s="349">
        <f>IF( $F89=0,0,((($F89/$E$88)*'CRONOGRAMA ACTIVIDADES'!I$38)*($G89/$F89)))</f>
        <v>0</v>
      </c>
      <c r="L89" s="349">
        <f>IF( $F89=0,0,((($F89/$E$88)*'CRONOGRAMA ACTIVIDADES'!J$38)*($G89/$F89)))</f>
        <v>0</v>
      </c>
      <c r="M89" s="349">
        <f>IF( $F89=0,0,((($F89/$E$88)*'CRONOGRAMA ACTIVIDADES'!K$38)*($G89/$F89)))</f>
        <v>0</v>
      </c>
      <c r="N89" s="349">
        <f>IF( $F89=0,0,((($F89/$E$88)*'CRONOGRAMA ACTIVIDADES'!L$38)*($G89/$F89)))</f>
        <v>0</v>
      </c>
      <c r="O89" s="349">
        <f>IF( $F89=0,0,((($F89/$E$88)*'CRONOGRAMA ACTIVIDADES'!M$38)*($G89/$F89)))</f>
        <v>0</v>
      </c>
      <c r="P89" s="349">
        <f>IF( $F89=0,0,((($F89/$E$88)*'CRONOGRAMA ACTIVIDADES'!N$38)*($G89/$F89)))</f>
        <v>0</v>
      </c>
      <c r="Q89" s="349">
        <f>IF( $F89=0,0,((($F89/$E$88)*'CRONOGRAMA ACTIVIDADES'!O$38)*($G89/$F89)))</f>
        <v>0</v>
      </c>
      <c r="R89" s="349">
        <f>IF( $F89=0,0,((($F89/$E$88)*'CRONOGRAMA ACTIVIDADES'!P$38)*($G89/$F89)))</f>
        <v>0</v>
      </c>
      <c r="S89" s="349">
        <f>IF( $F89=0,0,((($F89/$E$88)*'CRONOGRAMA ACTIVIDADES'!Q$38)*($G89/$F89)))</f>
        <v>0</v>
      </c>
      <c r="T89" s="352">
        <f>H89+I89+J89+K89+L89+M89+N89+O89+P89+Q89+R89+S89</f>
        <v>0</v>
      </c>
      <c r="U89" s="353">
        <f>IF( $F89=0,0,((($F89/$E$88)*'CRONOGRAMA ACTIVIDADES'!R$38)*($G89/$F89)))</f>
        <v>0</v>
      </c>
      <c r="V89" s="349">
        <f>IF( $F89=0,0,((($F89/$E$88)*'CRONOGRAMA ACTIVIDADES'!S$38)*($G89/$F89)))</f>
        <v>0</v>
      </c>
      <c r="W89" s="349">
        <f>IF( $F89=0,0,((($F89/$E$88)*'CRONOGRAMA ACTIVIDADES'!T$38)*($G89/$F89)))</f>
        <v>0</v>
      </c>
      <c r="X89" s="349">
        <f>IF( $F89=0,0,((($F89/$E$88)*'CRONOGRAMA ACTIVIDADES'!U$38)*($G89/$F89)))</f>
        <v>0</v>
      </c>
      <c r="Y89" s="349">
        <f>IF( $F89=0,0,((($F89/$E$88)*'CRONOGRAMA ACTIVIDADES'!V$38)*($G89/$F89)))</f>
        <v>0</v>
      </c>
      <c r="Z89" s="349">
        <f>IF( $F89=0,0,((($F89/$E$88)*'CRONOGRAMA ACTIVIDADES'!W$38)*($G89/$F89)))</f>
        <v>0</v>
      </c>
      <c r="AA89" s="349">
        <f>IF( $F89=0,0,((($F89/$E$88)*'CRONOGRAMA ACTIVIDADES'!X$38)*($G89/$F89)))</f>
        <v>0</v>
      </c>
      <c r="AB89" s="349">
        <f>IF( $F89=0,0,((($F89/$E$88)*'CRONOGRAMA ACTIVIDADES'!Y$38)*($G89/$F89)))</f>
        <v>0</v>
      </c>
      <c r="AC89" s="349">
        <f>IF( $F89=0,0,((($F89/$E$88)*'CRONOGRAMA ACTIVIDADES'!Z$38)*($G89/$F89)))</f>
        <v>0</v>
      </c>
      <c r="AD89" s="349">
        <f>IF( $F89=0,0,((($F89/$E$88)*'CRONOGRAMA ACTIVIDADES'!AA$38)*($G89/$F89)))</f>
        <v>0</v>
      </c>
      <c r="AE89" s="349">
        <f>IF( $F89=0,0,((($F89/$E$88)*'CRONOGRAMA ACTIVIDADES'!AB$38)*($G89/$F89)))</f>
        <v>0</v>
      </c>
      <c r="AF89" s="349">
        <f>IF( $F89=0,0,((($F89/$E$88)*'CRONOGRAMA ACTIVIDADES'!AC$38)*($G89/$F89)))</f>
        <v>0</v>
      </c>
      <c r="AG89" s="350">
        <f>U89+V89+W89+X89+Y89+Z89+AA89+AB89+AC89+AD89+AE89+AF89</f>
        <v>0</v>
      </c>
      <c r="AH89" s="354">
        <f>IF( $F89=0,0,((($F89/$E$88)*'CRONOGRAMA ACTIVIDADES'!AD$38)*($G89/$F89)))</f>
        <v>0</v>
      </c>
      <c r="AI89" s="349">
        <f>IF( $F89=0,0,((($F89/$E$88)*'CRONOGRAMA ACTIVIDADES'!AE$38)*($G89/$F89)))</f>
        <v>0</v>
      </c>
      <c r="AJ89" s="349">
        <f>IF( $F89=0,0,((($F89/$E$88)*'CRONOGRAMA ACTIVIDADES'!AF$38)*($G89/$F89)))</f>
        <v>0</v>
      </c>
      <c r="AK89" s="349">
        <f>IF( $F89=0,0,((($F89/$E$88)*'CRONOGRAMA ACTIVIDADES'!AG$38)*($G89/$F89)))</f>
        <v>0</v>
      </c>
      <c r="AL89" s="349">
        <f>IF( $F89=0,0,((($F89/$E$88)*'CRONOGRAMA ACTIVIDADES'!AH$38)*($G89/$F89)))</f>
        <v>0</v>
      </c>
      <c r="AM89" s="349">
        <f>IF( $F89=0,0,((($F89/$E$88)*'CRONOGRAMA ACTIVIDADES'!AI$38)*($G89/$F89)))</f>
        <v>0</v>
      </c>
      <c r="AN89" s="349">
        <f>IF( $F89=0,0,((($F89/$E$88)*'CRONOGRAMA ACTIVIDADES'!AJ$38)*($G89/$F89)))</f>
        <v>0</v>
      </c>
      <c r="AO89" s="349">
        <f>IF( $F89=0,0,((($F89/$E$88)*'CRONOGRAMA ACTIVIDADES'!AK$38)*($G89/$F89)))</f>
        <v>0</v>
      </c>
      <c r="AP89" s="349">
        <f>IF( $F89=0,0,((($F89/$E$88)*'CRONOGRAMA ACTIVIDADES'!AL$38)*($G89/$F89)))</f>
        <v>0</v>
      </c>
      <c r="AQ89" s="349">
        <f>IF( $F89=0,0,((($F89/$E$88)*'CRONOGRAMA ACTIVIDADES'!AM$38)*($G89/$F89)))</f>
        <v>0</v>
      </c>
      <c r="AR89" s="349">
        <f>IF( $F89=0,0,((($F89/$E$88)*'CRONOGRAMA ACTIVIDADES'!AN$38)*($G89/$F89)))</f>
        <v>0</v>
      </c>
      <c r="AS89" s="349">
        <f>IF( $F89=0,0,((($F89/$E$88)*'CRONOGRAMA ACTIVIDADES'!AO$38)*($G89/$F89)))</f>
        <v>0</v>
      </c>
      <c r="AT89" s="352">
        <f>AH89+AI89+AJ89+AK89+AL89+AM89+AN89+AO89+AP89+AQ89+AR89+AS89</f>
        <v>0</v>
      </c>
      <c r="AU89" s="355">
        <f>AS89+AR89+AQ89+AP89+AO89+AN89+AM89+AL89+AK89+AJ89+AI89+AH89+AF89+AE89+AD89+AC89+AB89+AA89+Z89+Y89+X89+W89+V89+U89+S89+R89+Q89+P89+O89+N89+M89+L89+K89+J89+I89+H89</f>
        <v>0</v>
      </c>
      <c r="AV89" s="321">
        <f t="shared" si="24"/>
        <v>0</v>
      </c>
    </row>
    <row r="90" spans="2:48" s="323" customFormat="1" ht="12.75" customHeight="1" x14ac:dyDescent="0.15">
      <c r="B90" s="345" t="str">
        <f>+'FORMATO COSTEO C1'!C$411</f>
        <v>1.3.3.2</v>
      </c>
      <c r="C90" s="346" t="str">
        <f>+'FORMATO COSTEO C1'!B$411</f>
        <v>Categoría de gasto</v>
      </c>
      <c r="D90" s="357"/>
      <c r="E90" s="358"/>
      <c r="F90" s="349">
        <f>+'FORMATO COSTEO C1'!G411</f>
        <v>0</v>
      </c>
      <c r="G90" s="350">
        <f>+'FORMATO COSTEO C1'!X411</f>
        <v>0</v>
      </c>
      <c r="H90" s="354">
        <f>IF( $F90=0,0,((($F90/$E$88)*'CRONOGRAMA ACTIVIDADES'!F$38)*($G90/$F90)))</f>
        <v>0</v>
      </c>
      <c r="I90" s="349">
        <f>IF( $F90=0,0,((($F90/$E$88)*'CRONOGRAMA ACTIVIDADES'!G$38)*($G90/$F90)))</f>
        <v>0</v>
      </c>
      <c r="J90" s="349">
        <f>IF( $F90=0,0,((($F90/$E$88)*'CRONOGRAMA ACTIVIDADES'!H$38)*($G90/$F90)))</f>
        <v>0</v>
      </c>
      <c r="K90" s="349">
        <f>IF( $F90=0,0,((($F90/$E$88)*'CRONOGRAMA ACTIVIDADES'!I$38)*($G90/$F90)))</f>
        <v>0</v>
      </c>
      <c r="L90" s="349">
        <f>IF( $F90=0,0,((($F90/$E$88)*'CRONOGRAMA ACTIVIDADES'!J$38)*($G90/$F90)))</f>
        <v>0</v>
      </c>
      <c r="M90" s="349">
        <f>IF( $F90=0,0,((($F90/$E$88)*'CRONOGRAMA ACTIVIDADES'!K$38)*($G90/$F90)))</f>
        <v>0</v>
      </c>
      <c r="N90" s="349">
        <f>IF( $F90=0,0,((($F90/$E$88)*'CRONOGRAMA ACTIVIDADES'!L$38)*($G90/$F90)))</f>
        <v>0</v>
      </c>
      <c r="O90" s="349">
        <f>IF( $F90=0,0,((($F90/$E$88)*'CRONOGRAMA ACTIVIDADES'!M$38)*($G90/$F90)))</f>
        <v>0</v>
      </c>
      <c r="P90" s="349">
        <f>IF( $F90=0,0,((($F90/$E$88)*'CRONOGRAMA ACTIVIDADES'!N$38)*($G90/$F90)))</f>
        <v>0</v>
      </c>
      <c r="Q90" s="349">
        <f>IF( $F90=0,0,((($F90/$E$88)*'CRONOGRAMA ACTIVIDADES'!O$38)*($G90/$F90)))</f>
        <v>0</v>
      </c>
      <c r="R90" s="349">
        <f>IF( $F90=0,0,((($F90/$E$88)*'CRONOGRAMA ACTIVIDADES'!P$38)*($G90/$F90)))</f>
        <v>0</v>
      </c>
      <c r="S90" s="349">
        <f>IF( $F90=0,0,((($F90/$E$88)*'CRONOGRAMA ACTIVIDADES'!Q$38)*($G90/$F90)))</f>
        <v>0</v>
      </c>
      <c r="T90" s="352">
        <f>H90+I90+J90+K90+L90+M90+N90+O90+P90+Q90+R90+S90</f>
        <v>0</v>
      </c>
      <c r="U90" s="353">
        <f>IF( $F90=0,0,((($F90/$E$88)*'CRONOGRAMA ACTIVIDADES'!R$38)*($G90/$F90)))</f>
        <v>0</v>
      </c>
      <c r="V90" s="349">
        <f>IF( $F90=0,0,((($F90/$E$88)*'CRONOGRAMA ACTIVIDADES'!S$38)*($G90/$F90)))</f>
        <v>0</v>
      </c>
      <c r="W90" s="349">
        <f>IF( $F90=0,0,((($F90/$E$88)*'CRONOGRAMA ACTIVIDADES'!T$38)*($G90/$F90)))</f>
        <v>0</v>
      </c>
      <c r="X90" s="349">
        <f>IF( $F90=0,0,((($F90/$E$88)*'CRONOGRAMA ACTIVIDADES'!U$38)*($G90/$F90)))</f>
        <v>0</v>
      </c>
      <c r="Y90" s="349">
        <f>IF( $F90=0,0,((($F90/$E$88)*'CRONOGRAMA ACTIVIDADES'!V$38)*($G90/$F90)))</f>
        <v>0</v>
      </c>
      <c r="Z90" s="349">
        <f>IF( $F90=0,0,((($F90/$E$88)*'CRONOGRAMA ACTIVIDADES'!W$38)*($G90/$F90)))</f>
        <v>0</v>
      </c>
      <c r="AA90" s="349">
        <f>IF( $F90=0,0,((($F90/$E$88)*'CRONOGRAMA ACTIVIDADES'!X$38)*($G90/$F90)))</f>
        <v>0</v>
      </c>
      <c r="AB90" s="349">
        <f>IF( $F90=0,0,((($F90/$E$88)*'CRONOGRAMA ACTIVIDADES'!Y$38)*($G90/$F90)))</f>
        <v>0</v>
      </c>
      <c r="AC90" s="349">
        <f>IF( $F90=0,0,((($F90/$E$88)*'CRONOGRAMA ACTIVIDADES'!Z$38)*($G90/$F90)))</f>
        <v>0</v>
      </c>
      <c r="AD90" s="349">
        <f>IF( $F90=0,0,((($F90/$E$88)*'CRONOGRAMA ACTIVIDADES'!AA$38)*($G90/$F90)))</f>
        <v>0</v>
      </c>
      <c r="AE90" s="349">
        <f>IF( $F90=0,0,((($F90/$E$88)*'CRONOGRAMA ACTIVIDADES'!AB$38)*($G90/$F90)))</f>
        <v>0</v>
      </c>
      <c r="AF90" s="349">
        <f>IF( $F90=0,0,((($F90/$E$88)*'CRONOGRAMA ACTIVIDADES'!AC$38)*($G90/$F90)))</f>
        <v>0</v>
      </c>
      <c r="AG90" s="350">
        <f>U90+V90+W90+X90+Y90+Z90+AA90+AB90+AC90+AD90+AE90+AF90</f>
        <v>0</v>
      </c>
      <c r="AH90" s="354">
        <f>IF( $F90=0,0,((($F90/$E$88)*'CRONOGRAMA ACTIVIDADES'!AD$38)*($G90/$F90)))</f>
        <v>0</v>
      </c>
      <c r="AI90" s="349">
        <f>IF( $F90=0,0,((($F90/$E$88)*'CRONOGRAMA ACTIVIDADES'!AE$38)*($G90/$F90)))</f>
        <v>0</v>
      </c>
      <c r="AJ90" s="349">
        <f>IF( $F90=0,0,((($F90/$E$88)*'CRONOGRAMA ACTIVIDADES'!AF$38)*($G90/$F90)))</f>
        <v>0</v>
      </c>
      <c r="AK90" s="349">
        <f>IF( $F90=0,0,((($F90/$E$88)*'CRONOGRAMA ACTIVIDADES'!AG$38)*($G90/$F90)))</f>
        <v>0</v>
      </c>
      <c r="AL90" s="349">
        <f>IF( $F90=0,0,((($F90/$E$88)*'CRONOGRAMA ACTIVIDADES'!AH$38)*($G90/$F90)))</f>
        <v>0</v>
      </c>
      <c r="AM90" s="349">
        <f>IF( $F90=0,0,((($F90/$E$88)*'CRONOGRAMA ACTIVIDADES'!AI$38)*($G90/$F90)))</f>
        <v>0</v>
      </c>
      <c r="AN90" s="349">
        <f>IF( $F90=0,0,((($F90/$E$88)*'CRONOGRAMA ACTIVIDADES'!AJ$38)*($G90/$F90)))</f>
        <v>0</v>
      </c>
      <c r="AO90" s="349">
        <f>IF( $F90=0,0,((($F90/$E$88)*'CRONOGRAMA ACTIVIDADES'!AK$38)*($G90/$F90)))</f>
        <v>0</v>
      </c>
      <c r="AP90" s="349">
        <f>IF( $F90=0,0,((($F90/$E$88)*'CRONOGRAMA ACTIVIDADES'!AL$38)*($G90/$F90)))</f>
        <v>0</v>
      </c>
      <c r="AQ90" s="349">
        <f>IF( $F90=0,0,((($F90/$E$88)*'CRONOGRAMA ACTIVIDADES'!AM$38)*($G90/$F90)))</f>
        <v>0</v>
      </c>
      <c r="AR90" s="349">
        <f>IF( $F90=0,0,((($F90/$E$88)*'CRONOGRAMA ACTIVIDADES'!AN$38)*($G90/$F90)))</f>
        <v>0</v>
      </c>
      <c r="AS90" s="349">
        <f>IF( $F90=0,0,((($F90/$E$88)*'CRONOGRAMA ACTIVIDADES'!AO$38)*($G90/$F90)))</f>
        <v>0</v>
      </c>
      <c r="AT90" s="352">
        <f>AH90+AI90+AJ90+AK90+AL90+AM90+AN90+AO90+AP90+AQ90+AR90+AS90</f>
        <v>0</v>
      </c>
      <c r="AU90" s="355">
        <f>AS90+AR90+AQ90+AP90+AO90+AN90+AM90+AL90+AK90+AJ90+AI90+AH90+AF90+AE90+AD90+AC90+AB90+AA90+Z90+Y90+X90+W90+V90+U90+S90+R90+Q90+P90+O90+N90+M90+L90+K90+J90+I90+H90</f>
        <v>0</v>
      </c>
      <c r="AV90" s="321">
        <f t="shared" si="24"/>
        <v>0</v>
      </c>
    </row>
    <row r="91" spans="2:48" s="323" customFormat="1" ht="12.75" customHeight="1" x14ac:dyDescent="0.15">
      <c r="B91" s="345" t="str">
        <f>+'FORMATO COSTEO C1'!C$417</f>
        <v>1.3.3.3</v>
      </c>
      <c r="C91" s="346" t="str">
        <f>+'FORMATO COSTEO C1'!B$417</f>
        <v>Categoría de gasto</v>
      </c>
      <c r="D91" s="357"/>
      <c r="E91" s="358"/>
      <c r="F91" s="349">
        <f>+'FORMATO COSTEO C1'!G417</f>
        <v>0</v>
      </c>
      <c r="G91" s="350">
        <f>+'FORMATO COSTEO C1'!X417</f>
        <v>0</v>
      </c>
      <c r="H91" s="354">
        <f>IF( $F91=0,0,((($F91/$E$88)*'CRONOGRAMA ACTIVIDADES'!F$38)*($G91/$F91)))</f>
        <v>0</v>
      </c>
      <c r="I91" s="349">
        <f>IF( $F91=0,0,((($F91/$E$88)*'CRONOGRAMA ACTIVIDADES'!G$38)*($G91/$F91)))</f>
        <v>0</v>
      </c>
      <c r="J91" s="349">
        <f>IF( $F91=0,0,((($F91/$E$88)*'CRONOGRAMA ACTIVIDADES'!H$38)*($G91/$F91)))</f>
        <v>0</v>
      </c>
      <c r="K91" s="349">
        <f>IF( $F91=0,0,((($F91/$E$88)*'CRONOGRAMA ACTIVIDADES'!I$38)*($G91/$F91)))</f>
        <v>0</v>
      </c>
      <c r="L91" s="349">
        <f>IF( $F91=0,0,((($F91/$E$88)*'CRONOGRAMA ACTIVIDADES'!J$38)*($G91/$F91)))</f>
        <v>0</v>
      </c>
      <c r="M91" s="349">
        <f>IF( $F91=0,0,((($F91/$E$88)*'CRONOGRAMA ACTIVIDADES'!K$38)*($G91/$F91)))</f>
        <v>0</v>
      </c>
      <c r="N91" s="349">
        <f>IF( $F91=0,0,((($F91/$E$88)*'CRONOGRAMA ACTIVIDADES'!L$38)*($G91/$F91)))</f>
        <v>0</v>
      </c>
      <c r="O91" s="349">
        <f>IF( $F91=0,0,((($F91/$E$88)*'CRONOGRAMA ACTIVIDADES'!M$38)*($G91/$F91)))</f>
        <v>0</v>
      </c>
      <c r="P91" s="349">
        <f>IF( $F91=0,0,((($F91/$E$88)*'CRONOGRAMA ACTIVIDADES'!N$38)*($G91/$F91)))</f>
        <v>0</v>
      </c>
      <c r="Q91" s="349">
        <f>IF( $F91=0,0,((($F91/$E$88)*'CRONOGRAMA ACTIVIDADES'!O$38)*($G91/$F91)))</f>
        <v>0</v>
      </c>
      <c r="R91" s="349">
        <f>IF( $F91=0,0,((($F91/$E$88)*'CRONOGRAMA ACTIVIDADES'!P$38)*($G91/$F91)))</f>
        <v>0</v>
      </c>
      <c r="S91" s="349">
        <f>IF( $F91=0,0,((($F91/$E$88)*'CRONOGRAMA ACTIVIDADES'!Q$38)*($G91/$F91)))</f>
        <v>0</v>
      </c>
      <c r="T91" s="352">
        <f>H91+I91+J91+K91+L91+M91+N91+O91+P91+Q91+R91+S91</f>
        <v>0</v>
      </c>
      <c r="U91" s="353">
        <f>IF( $F91=0,0,((($F91/$E$88)*'CRONOGRAMA ACTIVIDADES'!R$38)*($G91/$F91)))</f>
        <v>0</v>
      </c>
      <c r="V91" s="349">
        <f>IF( $F91=0,0,((($F91/$E$88)*'CRONOGRAMA ACTIVIDADES'!S$38)*($G91/$F91)))</f>
        <v>0</v>
      </c>
      <c r="W91" s="349">
        <f>IF( $F91=0,0,((($F91/$E$88)*'CRONOGRAMA ACTIVIDADES'!T$38)*($G91/$F91)))</f>
        <v>0</v>
      </c>
      <c r="X91" s="349">
        <f>IF( $F91=0,0,((($F91/$E$88)*'CRONOGRAMA ACTIVIDADES'!U$38)*($G91/$F91)))</f>
        <v>0</v>
      </c>
      <c r="Y91" s="349">
        <f>IF( $F91=0,0,((($F91/$E$88)*'CRONOGRAMA ACTIVIDADES'!V$38)*($G91/$F91)))</f>
        <v>0</v>
      </c>
      <c r="Z91" s="349">
        <f>IF( $F91=0,0,((($F91/$E$88)*'CRONOGRAMA ACTIVIDADES'!W$38)*($G91/$F91)))</f>
        <v>0</v>
      </c>
      <c r="AA91" s="349">
        <f>IF( $F91=0,0,((($F91/$E$88)*'CRONOGRAMA ACTIVIDADES'!X$38)*($G91/$F91)))</f>
        <v>0</v>
      </c>
      <c r="AB91" s="349">
        <f>IF( $F91=0,0,((($F91/$E$88)*'CRONOGRAMA ACTIVIDADES'!Y$38)*($G91/$F91)))</f>
        <v>0</v>
      </c>
      <c r="AC91" s="349">
        <f>IF( $F91=0,0,((($F91/$E$88)*'CRONOGRAMA ACTIVIDADES'!Z$38)*($G91/$F91)))</f>
        <v>0</v>
      </c>
      <c r="AD91" s="349">
        <f>IF( $F91=0,0,((($F91/$E$88)*'CRONOGRAMA ACTIVIDADES'!AA$38)*($G91/$F91)))</f>
        <v>0</v>
      </c>
      <c r="AE91" s="349">
        <f>IF( $F91=0,0,((($F91/$E$88)*'CRONOGRAMA ACTIVIDADES'!AB$38)*($G91/$F91)))</f>
        <v>0</v>
      </c>
      <c r="AF91" s="349">
        <f>IF( $F91=0,0,((($F91/$E$88)*'CRONOGRAMA ACTIVIDADES'!AC$38)*($G91/$F91)))</f>
        <v>0</v>
      </c>
      <c r="AG91" s="350">
        <f>U91+V91+W91+X91+Y91+Z91+AA91+AB91+AC91+AD91+AE91+AF91</f>
        <v>0</v>
      </c>
      <c r="AH91" s="354">
        <f>IF( $F91=0,0,((($F91/$E$88)*'CRONOGRAMA ACTIVIDADES'!AD$38)*($G91/$F91)))</f>
        <v>0</v>
      </c>
      <c r="AI91" s="349">
        <f>IF( $F91=0,0,((($F91/$E$88)*'CRONOGRAMA ACTIVIDADES'!AE$38)*($G91/$F91)))</f>
        <v>0</v>
      </c>
      <c r="AJ91" s="349">
        <f>IF( $F91=0,0,((($F91/$E$88)*'CRONOGRAMA ACTIVIDADES'!AF$38)*($G91/$F91)))</f>
        <v>0</v>
      </c>
      <c r="AK91" s="349">
        <f>IF( $F91=0,0,((($F91/$E$88)*'CRONOGRAMA ACTIVIDADES'!AG$38)*($G91/$F91)))</f>
        <v>0</v>
      </c>
      <c r="AL91" s="349">
        <f>IF( $F91=0,0,((($F91/$E$88)*'CRONOGRAMA ACTIVIDADES'!AH$38)*($G91/$F91)))</f>
        <v>0</v>
      </c>
      <c r="AM91" s="349">
        <f>IF( $F91=0,0,((($F91/$E$88)*'CRONOGRAMA ACTIVIDADES'!AI$38)*($G91/$F91)))</f>
        <v>0</v>
      </c>
      <c r="AN91" s="349">
        <f>IF( $F91=0,0,((($F91/$E$88)*'CRONOGRAMA ACTIVIDADES'!AJ$38)*($G91/$F91)))</f>
        <v>0</v>
      </c>
      <c r="AO91" s="349">
        <f>IF( $F91=0,0,((($F91/$E$88)*'CRONOGRAMA ACTIVIDADES'!AK$38)*($G91/$F91)))</f>
        <v>0</v>
      </c>
      <c r="AP91" s="349">
        <f>IF( $F91=0,0,((($F91/$E$88)*'CRONOGRAMA ACTIVIDADES'!AL$38)*($G91/$F91)))</f>
        <v>0</v>
      </c>
      <c r="AQ91" s="349">
        <f>IF( $F91=0,0,((($F91/$E$88)*'CRONOGRAMA ACTIVIDADES'!AM$38)*($G91/$F91)))</f>
        <v>0</v>
      </c>
      <c r="AR91" s="349">
        <f>IF( $F91=0,0,((($F91/$E$88)*'CRONOGRAMA ACTIVIDADES'!AN$38)*($G91/$F91)))</f>
        <v>0</v>
      </c>
      <c r="AS91" s="349">
        <f>IF( $F91=0,0,((($F91/$E$88)*'CRONOGRAMA ACTIVIDADES'!AO$38)*($G91/$F91)))</f>
        <v>0</v>
      </c>
      <c r="AT91" s="352">
        <f>AH91+AI91+AJ91+AK91+AL91+AM91+AN91+AO91+AP91+AQ91+AR91+AS91</f>
        <v>0</v>
      </c>
      <c r="AU91" s="355">
        <f>AS91+AR91+AQ91+AP91+AO91+AN91+AM91+AL91+AK91+AJ91+AI91+AH91+AF91+AE91+AD91+AC91+AB91+AA91+Z91+Y91+X91+W91+V91+U91+S91+R91+Q91+P91+O91+N91+M91+L91+K91+J91+I91+H91</f>
        <v>0</v>
      </c>
      <c r="AV91" s="321">
        <f t="shared" si="24"/>
        <v>0</v>
      </c>
    </row>
    <row r="92" spans="2:48" s="334" customFormat="1" ht="12.75" customHeight="1" outlineLevel="1" x14ac:dyDescent="0.15">
      <c r="B92" s="345" t="str">
        <f>+'FORMATO COSTEO C1'!C$423</f>
        <v>1.3.3.4</v>
      </c>
      <c r="C92" s="346" t="str">
        <f>+'FORMATO COSTEO C1'!B$423</f>
        <v>Categoría de gasto</v>
      </c>
      <c r="D92" s="357"/>
      <c r="E92" s="358"/>
      <c r="F92" s="349">
        <f>+'FORMATO COSTEO C1'!G423</f>
        <v>0</v>
      </c>
      <c r="G92" s="350">
        <f>+'FORMATO COSTEO C1'!X423</f>
        <v>0</v>
      </c>
      <c r="H92" s="354">
        <f>IF( $F92=0,0,((($F92/$E$88)*'CRONOGRAMA ACTIVIDADES'!F$38)*($G92/$F92)))</f>
        <v>0</v>
      </c>
      <c r="I92" s="349">
        <f>IF( $F92=0,0,((($F92/$E$88)*'CRONOGRAMA ACTIVIDADES'!G$38)*($G92/$F92)))</f>
        <v>0</v>
      </c>
      <c r="J92" s="349">
        <f>IF( $F92=0,0,((($F92/$E$88)*'CRONOGRAMA ACTIVIDADES'!H$38)*($G92/$F92)))</f>
        <v>0</v>
      </c>
      <c r="K92" s="349">
        <f>IF( $F92=0,0,((($F92/$E$88)*'CRONOGRAMA ACTIVIDADES'!I$38)*($G92/$F92)))</f>
        <v>0</v>
      </c>
      <c r="L92" s="349">
        <f>IF( $F92=0,0,((($F92/$E$88)*'CRONOGRAMA ACTIVIDADES'!J$38)*($G92/$F92)))</f>
        <v>0</v>
      </c>
      <c r="M92" s="349">
        <f>IF( $F92=0,0,((($F92/$E$88)*'CRONOGRAMA ACTIVIDADES'!K$38)*($G92/$F92)))</f>
        <v>0</v>
      </c>
      <c r="N92" s="349">
        <f>IF( $F92=0,0,((($F92/$E$88)*'CRONOGRAMA ACTIVIDADES'!L$38)*($G92/$F92)))</f>
        <v>0</v>
      </c>
      <c r="O92" s="349">
        <f>IF( $F92=0,0,((($F92/$E$88)*'CRONOGRAMA ACTIVIDADES'!M$38)*($G92/$F92)))</f>
        <v>0</v>
      </c>
      <c r="P92" s="349">
        <f>IF( $F92=0,0,((($F92/$E$88)*'CRONOGRAMA ACTIVIDADES'!N$38)*($G92/$F92)))</f>
        <v>0</v>
      </c>
      <c r="Q92" s="349">
        <f>IF( $F92=0,0,((($F92/$E$88)*'CRONOGRAMA ACTIVIDADES'!O$38)*($G92/$F92)))</f>
        <v>0</v>
      </c>
      <c r="R92" s="349">
        <f>IF( $F92=0,0,((($F92/$E$88)*'CRONOGRAMA ACTIVIDADES'!P$38)*($G92/$F92)))</f>
        <v>0</v>
      </c>
      <c r="S92" s="349">
        <f>IF( $F92=0,0,((($F92/$E$88)*'CRONOGRAMA ACTIVIDADES'!Q$38)*($G92/$F92)))</f>
        <v>0</v>
      </c>
      <c r="T92" s="352">
        <f>H92+I92+J92+K92+L92+M92+N92+O92+P92+Q92+R92+S92</f>
        <v>0</v>
      </c>
      <c r="U92" s="353">
        <f>IF( $F92=0,0,((($F92/$E$88)*'CRONOGRAMA ACTIVIDADES'!R$38)*($G92/$F92)))</f>
        <v>0</v>
      </c>
      <c r="V92" s="349">
        <f>IF( $F92=0,0,((($F92/$E$88)*'CRONOGRAMA ACTIVIDADES'!S$38)*($G92/$F92)))</f>
        <v>0</v>
      </c>
      <c r="W92" s="349">
        <f>IF( $F92=0,0,((($F92/$E$88)*'CRONOGRAMA ACTIVIDADES'!T$38)*($G92/$F92)))</f>
        <v>0</v>
      </c>
      <c r="X92" s="349">
        <f>IF( $F92=0,0,((($F92/$E$88)*'CRONOGRAMA ACTIVIDADES'!U$38)*($G92/$F92)))</f>
        <v>0</v>
      </c>
      <c r="Y92" s="349">
        <f>IF( $F92=0,0,((($F92/$E$88)*'CRONOGRAMA ACTIVIDADES'!V$38)*($G92/$F92)))</f>
        <v>0</v>
      </c>
      <c r="Z92" s="349">
        <f>IF( $F92=0,0,((($F92/$E$88)*'CRONOGRAMA ACTIVIDADES'!W$38)*($G92/$F92)))</f>
        <v>0</v>
      </c>
      <c r="AA92" s="349">
        <f>IF( $F92=0,0,((($F92/$E$88)*'CRONOGRAMA ACTIVIDADES'!X$38)*($G92/$F92)))</f>
        <v>0</v>
      </c>
      <c r="AB92" s="349">
        <f>IF( $F92=0,0,((($F92/$E$88)*'CRONOGRAMA ACTIVIDADES'!Y$38)*($G92/$F92)))</f>
        <v>0</v>
      </c>
      <c r="AC92" s="349">
        <f>IF( $F92=0,0,((($F92/$E$88)*'CRONOGRAMA ACTIVIDADES'!Z$38)*($G92/$F92)))</f>
        <v>0</v>
      </c>
      <c r="AD92" s="349">
        <f>IF( $F92=0,0,((($F92/$E$88)*'CRONOGRAMA ACTIVIDADES'!AA$38)*($G92/$F92)))</f>
        <v>0</v>
      </c>
      <c r="AE92" s="349">
        <f>IF( $F92=0,0,((($F92/$E$88)*'CRONOGRAMA ACTIVIDADES'!AB$38)*($G92/$F92)))</f>
        <v>0</v>
      </c>
      <c r="AF92" s="349">
        <f>IF( $F92=0,0,((($F92/$E$88)*'CRONOGRAMA ACTIVIDADES'!AC$38)*($G92/$F92)))</f>
        <v>0</v>
      </c>
      <c r="AG92" s="350">
        <f>U92+V92+W92+X92+Y92+Z92+AA92+AB92+AC92+AD92+AE92+AF92</f>
        <v>0</v>
      </c>
      <c r="AH92" s="354">
        <f>IF( $F92=0,0,((($F92/$E$88)*'CRONOGRAMA ACTIVIDADES'!AD$38)*($G92/$F92)))</f>
        <v>0</v>
      </c>
      <c r="AI92" s="349">
        <f>IF( $F92=0,0,((($F92/$E$88)*'CRONOGRAMA ACTIVIDADES'!AE$38)*($G92/$F92)))</f>
        <v>0</v>
      </c>
      <c r="AJ92" s="349">
        <f>IF( $F92=0,0,((($F92/$E$88)*'CRONOGRAMA ACTIVIDADES'!AF$38)*($G92/$F92)))</f>
        <v>0</v>
      </c>
      <c r="AK92" s="349">
        <f>IF( $F92=0,0,((($F92/$E$88)*'CRONOGRAMA ACTIVIDADES'!AG$38)*($G92/$F92)))</f>
        <v>0</v>
      </c>
      <c r="AL92" s="349">
        <f>IF( $F92=0,0,((($F92/$E$88)*'CRONOGRAMA ACTIVIDADES'!AH$38)*($G92/$F92)))</f>
        <v>0</v>
      </c>
      <c r="AM92" s="349">
        <f>IF( $F92=0,0,((($F92/$E$88)*'CRONOGRAMA ACTIVIDADES'!AI$38)*($G92/$F92)))</f>
        <v>0</v>
      </c>
      <c r="AN92" s="349">
        <f>IF( $F92=0,0,((($F92/$E$88)*'CRONOGRAMA ACTIVIDADES'!AJ$38)*($G92/$F92)))</f>
        <v>0</v>
      </c>
      <c r="AO92" s="349">
        <f>IF( $F92=0,0,((($F92/$E$88)*'CRONOGRAMA ACTIVIDADES'!AK$38)*($G92/$F92)))</f>
        <v>0</v>
      </c>
      <c r="AP92" s="349">
        <f>IF( $F92=0,0,((($F92/$E$88)*'CRONOGRAMA ACTIVIDADES'!AL$38)*($G92/$F92)))</f>
        <v>0</v>
      </c>
      <c r="AQ92" s="349">
        <f>IF( $F92=0,0,((($F92/$E$88)*'CRONOGRAMA ACTIVIDADES'!AM$38)*($G92/$F92)))</f>
        <v>0</v>
      </c>
      <c r="AR92" s="349">
        <f>IF( $F92=0,0,((($F92/$E$88)*'CRONOGRAMA ACTIVIDADES'!AN$38)*($G92/$F92)))</f>
        <v>0</v>
      </c>
      <c r="AS92" s="349">
        <f>IF( $F92=0,0,((($F92/$E$88)*'CRONOGRAMA ACTIVIDADES'!AO$38)*($G92/$F92)))</f>
        <v>0</v>
      </c>
      <c r="AT92" s="352">
        <f>AH92+AI92+AJ92+AK92+AL92+AM92+AN92+AO92+AP92+AQ92+AR92+AS92</f>
        <v>0</v>
      </c>
      <c r="AU92" s="355">
        <f>AS92+AR92+AQ92+AP92+AO92+AN92+AM92+AL92+AK92+AJ92+AI92+AH92+AF92+AE92+AD92+AC92+AB92+AA92+Z92+Y92+X92+W92+V92+U92+S92+R92+Q92+P92+O92+N92+M92+L92+K92+J92+I92+H92</f>
        <v>0</v>
      </c>
      <c r="AV92" s="321">
        <f t="shared" si="24"/>
        <v>0</v>
      </c>
    </row>
    <row r="93" spans="2:48" s="323" customFormat="1" ht="12.75" customHeight="1" x14ac:dyDescent="0.15">
      <c r="B93" s="345" t="str">
        <f>+'FORMATO COSTEO C1'!C$429</f>
        <v>1.3.3.5</v>
      </c>
      <c r="C93" s="346" t="str">
        <f>+'FORMATO COSTEO C1'!B$429</f>
        <v>Categoría de gasto</v>
      </c>
      <c r="D93" s="357"/>
      <c r="E93" s="358"/>
      <c r="F93" s="349">
        <f>+'FORMATO COSTEO C1'!G429</f>
        <v>0</v>
      </c>
      <c r="G93" s="350">
        <f>+'FORMATO COSTEO C1'!X429</f>
        <v>0</v>
      </c>
      <c r="H93" s="354">
        <f>IF( $F93=0,0,((($F93/$E$88)*'CRONOGRAMA ACTIVIDADES'!F$38)*($G93/$F93)))</f>
        <v>0</v>
      </c>
      <c r="I93" s="349">
        <f>IF( $F93=0,0,((($F93/$E$88)*'CRONOGRAMA ACTIVIDADES'!G$38)*($G93/$F93)))</f>
        <v>0</v>
      </c>
      <c r="J93" s="349">
        <f>IF( $F93=0,0,((($F93/$E$88)*'CRONOGRAMA ACTIVIDADES'!H$38)*($G93/$F93)))</f>
        <v>0</v>
      </c>
      <c r="K93" s="349">
        <f>IF( $F93=0,0,((($F93/$E$88)*'CRONOGRAMA ACTIVIDADES'!I$38)*($G93/$F93)))</f>
        <v>0</v>
      </c>
      <c r="L93" s="349">
        <f>IF( $F93=0,0,((($F93/$E$88)*'CRONOGRAMA ACTIVIDADES'!J$38)*($G93/$F93)))</f>
        <v>0</v>
      </c>
      <c r="M93" s="349">
        <f>IF( $F93=0,0,((($F93/$E$88)*'CRONOGRAMA ACTIVIDADES'!K$38)*($G93/$F93)))</f>
        <v>0</v>
      </c>
      <c r="N93" s="349">
        <f>IF( $F93=0,0,((($F93/$E$88)*'CRONOGRAMA ACTIVIDADES'!L$38)*($G93/$F93)))</f>
        <v>0</v>
      </c>
      <c r="O93" s="349">
        <f>IF( $F93=0,0,((($F93/$E$88)*'CRONOGRAMA ACTIVIDADES'!M$38)*($G93/$F93)))</f>
        <v>0</v>
      </c>
      <c r="P93" s="349">
        <f>IF( $F93=0,0,((($F93/$E$88)*'CRONOGRAMA ACTIVIDADES'!N$38)*($G93/$F93)))</f>
        <v>0</v>
      </c>
      <c r="Q93" s="349">
        <f>IF( $F93=0,0,((($F93/$E$88)*'CRONOGRAMA ACTIVIDADES'!O$38)*($G93/$F93)))</f>
        <v>0</v>
      </c>
      <c r="R93" s="349">
        <f>IF( $F93=0,0,((($F93/$E$88)*'CRONOGRAMA ACTIVIDADES'!P$38)*($G93/$F93)))</f>
        <v>0</v>
      </c>
      <c r="S93" s="349">
        <f>IF( $F93=0,0,((($F93/$E$88)*'CRONOGRAMA ACTIVIDADES'!Q$38)*($G93/$F93)))</f>
        <v>0</v>
      </c>
      <c r="T93" s="352">
        <f>H93+I93+J93+K93+L93+M93+N93+O93+P93+Q93+R93+S93</f>
        <v>0</v>
      </c>
      <c r="U93" s="353">
        <f>IF( $F93=0,0,((($F93/$E$88)*'CRONOGRAMA ACTIVIDADES'!R$38)*($G93/$F93)))</f>
        <v>0</v>
      </c>
      <c r="V93" s="349">
        <f>IF( $F93=0,0,((($F93/$E$88)*'CRONOGRAMA ACTIVIDADES'!S$38)*($G93/$F93)))</f>
        <v>0</v>
      </c>
      <c r="W93" s="349">
        <f>IF( $F93=0,0,((($F93/$E$88)*'CRONOGRAMA ACTIVIDADES'!T$38)*($G93/$F93)))</f>
        <v>0</v>
      </c>
      <c r="X93" s="349">
        <f>IF( $F93=0,0,((($F93/$E$88)*'CRONOGRAMA ACTIVIDADES'!U$38)*($G93/$F93)))</f>
        <v>0</v>
      </c>
      <c r="Y93" s="349">
        <f>IF( $F93=0,0,((($F93/$E$88)*'CRONOGRAMA ACTIVIDADES'!V$38)*($G93/$F93)))</f>
        <v>0</v>
      </c>
      <c r="Z93" s="349">
        <f>IF( $F93=0,0,((($F93/$E$88)*'CRONOGRAMA ACTIVIDADES'!W$38)*($G93/$F93)))</f>
        <v>0</v>
      </c>
      <c r="AA93" s="349">
        <f>IF( $F93=0,0,((($F93/$E$88)*'CRONOGRAMA ACTIVIDADES'!X$38)*($G93/$F93)))</f>
        <v>0</v>
      </c>
      <c r="AB93" s="349">
        <f>IF( $F93=0,0,((($F93/$E$88)*'CRONOGRAMA ACTIVIDADES'!Y$38)*($G93/$F93)))</f>
        <v>0</v>
      </c>
      <c r="AC93" s="349">
        <f>IF( $F93=0,0,((($F93/$E$88)*'CRONOGRAMA ACTIVIDADES'!Z$38)*($G93/$F93)))</f>
        <v>0</v>
      </c>
      <c r="AD93" s="349">
        <f>IF( $F93=0,0,((($F93/$E$88)*'CRONOGRAMA ACTIVIDADES'!AA$38)*($G93/$F93)))</f>
        <v>0</v>
      </c>
      <c r="AE93" s="349">
        <f>IF( $F93=0,0,((($F93/$E$88)*'CRONOGRAMA ACTIVIDADES'!AB$38)*($G93/$F93)))</f>
        <v>0</v>
      </c>
      <c r="AF93" s="349">
        <f>IF( $F93=0,0,((($F93/$E$88)*'CRONOGRAMA ACTIVIDADES'!AC$38)*($G93/$F93)))</f>
        <v>0</v>
      </c>
      <c r="AG93" s="350">
        <f>U93+V93+W93+X93+Y93+Z93+AA93+AB93+AC93+AD93+AE93+AF93</f>
        <v>0</v>
      </c>
      <c r="AH93" s="354">
        <f>IF( $F93=0,0,((($F93/$E$88)*'CRONOGRAMA ACTIVIDADES'!AD$38)*($G93/$F93)))</f>
        <v>0</v>
      </c>
      <c r="AI93" s="349">
        <f>IF( $F93=0,0,((($F93/$E$88)*'CRONOGRAMA ACTIVIDADES'!AE$38)*($G93/$F93)))</f>
        <v>0</v>
      </c>
      <c r="AJ93" s="349">
        <f>IF( $F93=0,0,((($F93/$E$88)*'CRONOGRAMA ACTIVIDADES'!AF$38)*($G93/$F93)))</f>
        <v>0</v>
      </c>
      <c r="AK93" s="349">
        <f>IF( $F93=0,0,((($F93/$E$88)*'CRONOGRAMA ACTIVIDADES'!AG$38)*($G93/$F93)))</f>
        <v>0</v>
      </c>
      <c r="AL93" s="349">
        <f>IF( $F93=0,0,((($F93/$E$88)*'CRONOGRAMA ACTIVIDADES'!AH$38)*($G93/$F93)))</f>
        <v>0</v>
      </c>
      <c r="AM93" s="349">
        <f>IF( $F93=0,0,((($F93/$E$88)*'CRONOGRAMA ACTIVIDADES'!AI$38)*($G93/$F93)))</f>
        <v>0</v>
      </c>
      <c r="AN93" s="349">
        <f>IF( $F93=0,0,((($F93/$E$88)*'CRONOGRAMA ACTIVIDADES'!AJ$38)*($G93/$F93)))</f>
        <v>0</v>
      </c>
      <c r="AO93" s="349">
        <f>IF( $F93=0,0,((($F93/$E$88)*'CRONOGRAMA ACTIVIDADES'!AK$38)*($G93/$F93)))</f>
        <v>0</v>
      </c>
      <c r="AP93" s="349">
        <f>IF( $F93=0,0,((($F93/$E$88)*'CRONOGRAMA ACTIVIDADES'!AL$38)*($G93/$F93)))</f>
        <v>0</v>
      </c>
      <c r="AQ93" s="349">
        <f>IF( $F93=0,0,((($F93/$E$88)*'CRONOGRAMA ACTIVIDADES'!AM$38)*($G93/$F93)))</f>
        <v>0</v>
      </c>
      <c r="AR93" s="349">
        <f>IF( $F93=0,0,((($F93/$E$88)*'CRONOGRAMA ACTIVIDADES'!AN$38)*($G93/$F93)))</f>
        <v>0</v>
      </c>
      <c r="AS93" s="349">
        <f>IF( $F93=0,0,((($F93/$E$88)*'CRONOGRAMA ACTIVIDADES'!AO$38)*($G93/$F93)))</f>
        <v>0</v>
      </c>
      <c r="AT93" s="352">
        <f>AH93+AI93+AJ93+AK93+AL93+AM93+AN93+AO93+AP93+AQ93+AR93+AS93</f>
        <v>0</v>
      </c>
      <c r="AU93" s="355">
        <f>AS93+AR93+AQ93+AP93+AO93+AN93+AM93+AL93+AK93+AJ93+AI93+AH93+AF93+AE93+AD93+AC93+AB93+AA93+Z93+Y93+X93+W93+V93+U93+S93+R93+Q93+P93+O93+N93+M93+L93+K93+J93+I93+H93</f>
        <v>0</v>
      </c>
      <c r="AV93" s="321">
        <f t="shared" si="24"/>
        <v>0</v>
      </c>
    </row>
    <row r="94" spans="2:48" s="323" customFormat="1" ht="12.75" customHeight="1" x14ac:dyDescent="0.15">
      <c r="B94" s="335" t="str">
        <f>+'FORMATO COSTEO C1'!C$435</f>
        <v>1.3.4</v>
      </c>
      <c r="C94" s="359">
        <f>+'FORMATO COSTEO C1'!B$435</f>
        <v>0</v>
      </c>
      <c r="D94" s="337" t="str">
        <f>+'FORMATO COSTEO C1'!D$435</f>
        <v>Unidad medida</v>
      </c>
      <c r="E94" s="338">
        <f>+'FORMATO COSTEO C1'!E$435</f>
        <v>0</v>
      </c>
      <c r="F94" s="339">
        <f>SUM(F95:F99)</f>
        <v>0</v>
      </c>
      <c r="G94" s="340">
        <f t="shared" ref="G94:AS94" si="27">SUM(G95:G99)</f>
        <v>0</v>
      </c>
      <c r="H94" s="341">
        <f t="shared" si="27"/>
        <v>0</v>
      </c>
      <c r="I94" s="339">
        <f>SUM(I95:I99)</f>
        <v>0</v>
      </c>
      <c r="J94" s="339">
        <f>SUM(J95:J99)</f>
        <v>0</v>
      </c>
      <c r="K94" s="339">
        <f>SUM(K95:K99)</f>
        <v>0</v>
      </c>
      <c r="L94" s="339">
        <f>SUM(L95:L99)</f>
        <v>0</v>
      </c>
      <c r="M94" s="339">
        <f>SUM(M95:M99)</f>
        <v>0</v>
      </c>
      <c r="N94" s="339">
        <f t="shared" si="27"/>
        <v>0</v>
      </c>
      <c r="O94" s="339">
        <f t="shared" si="27"/>
        <v>0</v>
      </c>
      <c r="P94" s="339">
        <f t="shared" si="27"/>
        <v>0</v>
      </c>
      <c r="Q94" s="339">
        <f t="shared" si="27"/>
        <v>0</v>
      </c>
      <c r="R94" s="339">
        <f t="shared" si="27"/>
        <v>0</v>
      </c>
      <c r="S94" s="339">
        <f t="shared" si="27"/>
        <v>0</v>
      </c>
      <c r="T94" s="342">
        <f t="shared" si="27"/>
        <v>0</v>
      </c>
      <c r="U94" s="343">
        <f t="shared" si="27"/>
        <v>0</v>
      </c>
      <c r="V94" s="339">
        <f t="shared" si="27"/>
        <v>0</v>
      </c>
      <c r="W94" s="339">
        <f t="shared" si="27"/>
        <v>0</v>
      </c>
      <c r="X94" s="339">
        <f t="shared" si="27"/>
        <v>0</v>
      </c>
      <c r="Y94" s="339">
        <f t="shared" si="27"/>
        <v>0</v>
      </c>
      <c r="Z94" s="339">
        <f t="shared" si="27"/>
        <v>0</v>
      </c>
      <c r="AA94" s="339">
        <f t="shared" si="27"/>
        <v>0</v>
      </c>
      <c r="AB94" s="339">
        <f t="shared" si="27"/>
        <v>0</v>
      </c>
      <c r="AC94" s="339">
        <f t="shared" si="27"/>
        <v>0</v>
      </c>
      <c r="AD94" s="339">
        <f t="shared" si="27"/>
        <v>0</v>
      </c>
      <c r="AE94" s="339">
        <f t="shared" si="27"/>
        <v>0</v>
      </c>
      <c r="AF94" s="339">
        <f t="shared" si="27"/>
        <v>0</v>
      </c>
      <c r="AG94" s="340">
        <f t="shared" si="27"/>
        <v>0</v>
      </c>
      <c r="AH94" s="341">
        <f t="shared" si="27"/>
        <v>0</v>
      </c>
      <c r="AI94" s="339">
        <f t="shared" si="27"/>
        <v>0</v>
      </c>
      <c r="AJ94" s="339">
        <f t="shared" si="27"/>
        <v>0</v>
      </c>
      <c r="AK94" s="339">
        <f t="shared" si="27"/>
        <v>0</v>
      </c>
      <c r="AL94" s="339">
        <f t="shared" si="27"/>
        <v>0</v>
      </c>
      <c r="AM94" s="339">
        <f t="shared" si="27"/>
        <v>0</v>
      </c>
      <c r="AN94" s="339">
        <f t="shared" si="27"/>
        <v>0</v>
      </c>
      <c r="AO94" s="339">
        <f t="shared" si="27"/>
        <v>0</v>
      </c>
      <c r="AP94" s="339">
        <f t="shared" si="27"/>
        <v>0</v>
      </c>
      <c r="AQ94" s="339">
        <f t="shared" si="27"/>
        <v>0</v>
      </c>
      <c r="AR94" s="339">
        <f t="shared" si="27"/>
        <v>0</v>
      </c>
      <c r="AS94" s="339">
        <f t="shared" si="27"/>
        <v>0</v>
      </c>
      <c r="AT94" s="342">
        <f>SUM(AT95:AT99)</f>
        <v>0</v>
      </c>
      <c r="AU94" s="344">
        <f>SUM(AU95:AU99)</f>
        <v>0</v>
      </c>
      <c r="AV94" s="321">
        <f t="shared" si="24"/>
        <v>0</v>
      </c>
    </row>
    <row r="95" spans="2:48" s="334" customFormat="1" ht="12.75" customHeight="1" outlineLevel="1" x14ac:dyDescent="0.15">
      <c r="B95" s="345" t="str">
        <f>+'FORMATO COSTEO C1'!C$437</f>
        <v>1.3.4.1</v>
      </c>
      <c r="C95" s="346" t="str">
        <f>+'FORMATO COSTEO C1'!B$437</f>
        <v>Categoría de gasto</v>
      </c>
      <c r="D95" s="357"/>
      <c r="E95" s="358"/>
      <c r="F95" s="349">
        <f>+'FORMATO COSTEO C1'!G437</f>
        <v>0</v>
      </c>
      <c r="G95" s="350">
        <f>+'FORMATO COSTEO C1'!X437</f>
        <v>0</v>
      </c>
      <c r="H95" s="351">
        <f>IF( $F95=0,0,((($F95/$E$94)*'CRONOGRAMA ACTIVIDADES'!F$39)*($G95/$F95)))</f>
        <v>0</v>
      </c>
      <c r="I95" s="349">
        <f>IF( $F95=0,0,((($F95/$E$94)*'CRONOGRAMA ACTIVIDADES'!G$39)*($G95/$F95)))</f>
        <v>0</v>
      </c>
      <c r="J95" s="349">
        <f>IF( $F95=0,0,((($F95/$E$94)*'CRONOGRAMA ACTIVIDADES'!H$39)*($G95/$F95)))</f>
        <v>0</v>
      </c>
      <c r="K95" s="349">
        <f>IF( $F95=0,0,((($F95/$E$94)*'CRONOGRAMA ACTIVIDADES'!I$39)*($G95/$F95)))</f>
        <v>0</v>
      </c>
      <c r="L95" s="349">
        <f>IF( $F95=0,0,((($F95/$E$94)*'CRONOGRAMA ACTIVIDADES'!J$39)*($G95/$F95)))</f>
        <v>0</v>
      </c>
      <c r="M95" s="349">
        <f>IF( $F95=0,0,((($F95/$E$94)*'CRONOGRAMA ACTIVIDADES'!K$39)*($G95/$F95)))</f>
        <v>0</v>
      </c>
      <c r="N95" s="349">
        <f>IF( $F95=0,0,((($F95/$E$94)*'CRONOGRAMA ACTIVIDADES'!L$39)*($G95/$F95)))</f>
        <v>0</v>
      </c>
      <c r="O95" s="349">
        <f>IF( $F95=0,0,((($F95/$E$94)*'CRONOGRAMA ACTIVIDADES'!M$39)*($G95/$F95)))</f>
        <v>0</v>
      </c>
      <c r="P95" s="349">
        <f>IF( $F95=0,0,((($F95/$E$94)*'CRONOGRAMA ACTIVIDADES'!N$39)*($G95/$F95)))</f>
        <v>0</v>
      </c>
      <c r="Q95" s="349">
        <f>IF( $F95=0,0,((($F95/$E$94)*'CRONOGRAMA ACTIVIDADES'!O$39)*($G95/$F95)))</f>
        <v>0</v>
      </c>
      <c r="R95" s="349">
        <f>IF( $F95=0,0,((($F95/$E$94)*'CRONOGRAMA ACTIVIDADES'!P$39)*($G95/$F95)))</f>
        <v>0</v>
      </c>
      <c r="S95" s="349">
        <f>IF( $F95=0,0,((($F95/$E$94)*'CRONOGRAMA ACTIVIDADES'!Q$39)*($G95/$F95)))</f>
        <v>0</v>
      </c>
      <c r="T95" s="352">
        <f>H95+I95+J95+K95+L95+M95+N95+O95+P95+Q95+R95+S95</f>
        <v>0</v>
      </c>
      <c r="U95" s="353">
        <f>IF( $F95=0,0,((($F95/$E$94)*'CRONOGRAMA ACTIVIDADES'!R$39)*($G95/$F95)))</f>
        <v>0</v>
      </c>
      <c r="V95" s="349">
        <f>IF( $F95=0,0,((($F95/$E$94)*'CRONOGRAMA ACTIVIDADES'!S$39)*($G95/$F95)))</f>
        <v>0</v>
      </c>
      <c r="W95" s="349">
        <f>IF( $F95=0,0,((($F95/$E$94)*'CRONOGRAMA ACTIVIDADES'!T$39)*($G95/$F95)))</f>
        <v>0</v>
      </c>
      <c r="X95" s="349">
        <f>IF( $F95=0,0,((($F95/$E$94)*'CRONOGRAMA ACTIVIDADES'!U$39)*($G95/$F95)))</f>
        <v>0</v>
      </c>
      <c r="Y95" s="349">
        <f>IF( $F95=0,0,((($F95/$E$94)*'CRONOGRAMA ACTIVIDADES'!V$39)*($G95/$F95)))</f>
        <v>0</v>
      </c>
      <c r="Z95" s="349">
        <f>IF( $F95=0,0,((($F95/$E$94)*'CRONOGRAMA ACTIVIDADES'!W$39)*($G95/$F95)))</f>
        <v>0</v>
      </c>
      <c r="AA95" s="349">
        <f>IF( $F95=0,0,((($F95/$E$94)*'CRONOGRAMA ACTIVIDADES'!X$39)*($G95/$F95)))</f>
        <v>0</v>
      </c>
      <c r="AB95" s="349">
        <f>IF( $F95=0,0,((($F95/$E$94)*'CRONOGRAMA ACTIVIDADES'!Y$39)*($G95/$F95)))</f>
        <v>0</v>
      </c>
      <c r="AC95" s="349">
        <f>IF( $F95=0,0,((($F95/$E$94)*'CRONOGRAMA ACTIVIDADES'!Z$39)*($G95/$F95)))</f>
        <v>0</v>
      </c>
      <c r="AD95" s="349">
        <f>IF( $F95=0,0,((($F95/$E$94)*'CRONOGRAMA ACTIVIDADES'!AA$39)*($G95/$F95)))</f>
        <v>0</v>
      </c>
      <c r="AE95" s="349">
        <f>IF( $F95=0,0,((($F95/$E$94)*'CRONOGRAMA ACTIVIDADES'!AB$39)*($G95/$F95)))</f>
        <v>0</v>
      </c>
      <c r="AF95" s="349">
        <f>IF( $F95=0,0,((($F95/$E$94)*'CRONOGRAMA ACTIVIDADES'!AC$39)*($G95/$F95)))</f>
        <v>0</v>
      </c>
      <c r="AG95" s="350">
        <f>U95+V95+W95+X95+Y95+Z95+AA95+AB95+AC95+AD95+AE95+AF95</f>
        <v>0</v>
      </c>
      <c r="AH95" s="354">
        <f>IF( $F95=0,0,((($F95/$E$94)*'CRONOGRAMA ACTIVIDADES'!AD$39)*($G95/$F95)))</f>
        <v>0</v>
      </c>
      <c r="AI95" s="349">
        <f>IF( $F95=0,0,((($F95/$E$94)*'CRONOGRAMA ACTIVIDADES'!AE$39)*($G95/$F95)))</f>
        <v>0</v>
      </c>
      <c r="AJ95" s="349">
        <f>IF( $F95=0,0,((($F95/$E$94)*'CRONOGRAMA ACTIVIDADES'!AF$39)*($G95/$F95)))</f>
        <v>0</v>
      </c>
      <c r="AK95" s="349">
        <f>IF( $F95=0,0,((($F95/$E$94)*'CRONOGRAMA ACTIVIDADES'!AG$39)*($G95/$F95)))</f>
        <v>0</v>
      </c>
      <c r="AL95" s="349">
        <f>IF( $F95=0,0,((($F95/$E$94)*'CRONOGRAMA ACTIVIDADES'!AH$39)*($G95/$F95)))</f>
        <v>0</v>
      </c>
      <c r="AM95" s="349">
        <f>IF( $F95=0,0,((($F95/$E$94)*'CRONOGRAMA ACTIVIDADES'!AI$39)*($G95/$F95)))</f>
        <v>0</v>
      </c>
      <c r="AN95" s="349">
        <f>IF( $F95=0,0,((($F95/$E$94)*'CRONOGRAMA ACTIVIDADES'!AJ$39)*($G95/$F95)))</f>
        <v>0</v>
      </c>
      <c r="AO95" s="349">
        <f>IF( $F95=0,0,((($F95/$E$94)*'CRONOGRAMA ACTIVIDADES'!AK$39)*($G95/$F95)))</f>
        <v>0</v>
      </c>
      <c r="AP95" s="349">
        <f>IF( $F95=0,0,((($F95/$E$94)*'CRONOGRAMA ACTIVIDADES'!AL$39)*($G95/$F95)))</f>
        <v>0</v>
      </c>
      <c r="AQ95" s="349">
        <f>IF( $F95=0,0,((($F95/$E$94)*'CRONOGRAMA ACTIVIDADES'!AM$39)*($G95/$F95)))</f>
        <v>0</v>
      </c>
      <c r="AR95" s="349">
        <f>IF( $F95=0,0,((($F95/$E$94)*'CRONOGRAMA ACTIVIDADES'!AN$39)*($G95/$F95)))</f>
        <v>0</v>
      </c>
      <c r="AS95" s="349">
        <f>IF( $F95=0,0,((($F95/$E$94)*'CRONOGRAMA ACTIVIDADES'!AO$39)*($G95/$F95)))</f>
        <v>0</v>
      </c>
      <c r="AT95" s="352">
        <f>AH95+AI95+AJ95+AK95+AL95+AM95+AN95+AO95+AP95+AQ95+AR95+AS95</f>
        <v>0</v>
      </c>
      <c r="AU95" s="355">
        <f>AS95+AR95+AQ95+AP95+AO95+AN95+AM95+AL95+AK95+AJ95+AI95+AH95+AF95+AE95+AD95+AC95+AB95+AA95+Z95+Y95+X95+W95+V95+U95+S95+R95+Q95+P95+O95+N95+M95+L95+K95+J95+I95+H95</f>
        <v>0</v>
      </c>
      <c r="AV95" s="321">
        <f t="shared" si="24"/>
        <v>0</v>
      </c>
    </row>
    <row r="96" spans="2:48" s="323" customFormat="1" ht="12.75" customHeight="1" x14ac:dyDescent="0.15">
      <c r="B96" s="345" t="str">
        <f>+'FORMATO COSTEO C1'!C$443</f>
        <v>1.3.4.2</v>
      </c>
      <c r="C96" s="346" t="str">
        <f>+'FORMATO COSTEO C1'!B$443</f>
        <v>Categoría de gasto</v>
      </c>
      <c r="D96" s="357"/>
      <c r="E96" s="358"/>
      <c r="F96" s="349">
        <f>+'FORMATO COSTEO C1'!G443</f>
        <v>0</v>
      </c>
      <c r="G96" s="350">
        <f>+'FORMATO COSTEO C1'!X443</f>
        <v>0</v>
      </c>
      <c r="H96" s="354">
        <f>IF( $F96=0,0,((($F96/$E$94)*'CRONOGRAMA ACTIVIDADES'!F$39)*($G96/$F96)))</f>
        <v>0</v>
      </c>
      <c r="I96" s="349">
        <f>IF( $F96=0,0,((($F96/$E$94)*'CRONOGRAMA ACTIVIDADES'!G$39)*($G96/$F96)))</f>
        <v>0</v>
      </c>
      <c r="J96" s="349">
        <f>IF( $F96=0,0,((($F96/$E$94)*'CRONOGRAMA ACTIVIDADES'!H$39)*($G96/$F96)))</f>
        <v>0</v>
      </c>
      <c r="K96" s="349">
        <f>IF( $F96=0,0,((($F96/$E$94)*'CRONOGRAMA ACTIVIDADES'!I$39)*($G96/$F96)))</f>
        <v>0</v>
      </c>
      <c r="L96" s="349">
        <f>IF( $F96=0,0,((($F96/$E$94)*'CRONOGRAMA ACTIVIDADES'!J$39)*($G96/$F96)))</f>
        <v>0</v>
      </c>
      <c r="M96" s="349">
        <f>IF( $F96=0,0,((($F96/$E$94)*'CRONOGRAMA ACTIVIDADES'!K$39)*($G96/$F96)))</f>
        <v>0</v>
      </c>
      <c r="N96" s="349">
        <f>IF( $F96=0,0,((($F96/$E$94)*'CRONOGRAMA ACTIVIDADES'!L$39)*($G96/$F96)))</f>
        <v>0</v>
      </c>
      <c r="O96" s="349">
        <f>IF( $F96=0,0,((($F96/$E$94)*'CRONOGRAMA ACTIVIDADES'!M$39)*($G96/$F96)))</f>
        <v>0</v>
      </c>
      <c r="P96" s="349">
        <f>IF( $F96=0,0,((($F96/$E$94)*'CRONOGRAMA ACTIVIDADES'!N$39)*($G96/$F96)))</f>
        <v>0</v>
      </c>
      <c r="Q96" s="349">
        <f>IF( $F96=0,0,((($F96/$E$94)*'CRONOGRAMA ACTIVIDADES'!O$39)*($G96/$F96)))</f>
        <v>0</v>
      </c>
      <c r="R96" s="349">
        <f>IF( $F96=0,0,((($F96/$E$94)*'CRONOGRAMA ACTIVIDADES'!P$39)*($G96/$F96)))</f>
        <v>0</v>
      </c>
      <c r="S96" s="349">
        <f>IF( $F96=0,0,((($F96/$E$94)*'CRONOGRAMA ACTIVIDADES'!Q$39)*($G96/$F96)))</f>
        <v>0</v>
      </c>
      <c r="T96" s="352">
        <f>H96+I96+J96+K96+L96+M96+N96+O96+P96+Q96+R96+S96</f>
        <v>0</v>
      </c>
      <c r="U96" s="353">
        <f>IF( $F96=0,0,((($F96/$E$94)*'CRONOGRAMA ACTIVIDADES'!R$39)*($G96/$F96)))</f>
        <v>0</v>
      </c>
      <c r="V96" s="349">
        <f>IF( $F96=0,0,((($F96/$E$94)*'CRONOGRAMA ACTIVIDADES'!S$39)*($G96/$F96)))</f>
        <v>0</v>
      </c>
      <c r="W96" s="349">
        <f>IF( $F96=0,0,((($F96/$E$94)*'CRONOGRAMA ACTIVIDADES'!T$39)*($G96/$F96)))</f>
        <v>0</v>
      </c>
      <c r="X96" s="349">
        <f>IF( $F96=0,0,((($F96/$E$94)*'CRONOGRAMA ACTIVIDADES'!U$39)*($G96/$F96)))</f>
        <v>0</v>
      </c>
      <c r="Y96" s="349">
        <f>IF( $F96=0,0,((($F96/$E$94)*'CRONOGRAMA ACTIVIDADES'!V$39)*($G96/$F96)))</f>
        <v>0</v>
      </c>
      <c r="Z96" s="349">
        <f>IF( $F96=0,0,((($F96/$E$94)*'CRONOGRAMA ACTIVIDADES'!W$39)*($G96/$F96)))</f>
        <v>0</v>
      </c>
      <c r="AA96" s="349">
        <f>IF( $F96=0,0,((($F96/$E$94)*'CRONOGRAMA ACTIVIDADES'!X$39)*($G96/$F96)))</f>
        <v>0</v>
      </c>
      <c r="AB96" s="349">
        <f>IF( $F96=0,0,((($F96/$E$94)*'CRONOGRAMA ACTIVIDADES'!Y$39)*($G96/$F96)))</f>
        <v>0</v>
      </c>
      <c r="AC96" s="349">
        <f>IF( $F96=0,0,((($F96/$E$94)*'CRONOGRAMA ACTIVIDADES'!Z$39)*($G96/$F96)))</f>
        <v>0</v>
      </c>
      <c r="AD96" s="349">
        <f>IF( $F96=0,0,((($F96/$E$94)*'CRONOGRAMA ACTIVIDADES'!AA$39)*($G96/$F96)))</f>
        <v>0</v>
      </c>
      <c r="AE96" s="349">
        <f>IF( $F96=0,0,((($F96/$E$94)*'CRONOGRAMA ACTIVIDADES'!AB$39)*($G96/$F96)))</f>
        <v>0</v>
      </c>
      <c r="AF96" s="349">
        <f>IF( $F96=0,0,((($F96/$E$94)*'CRONOGRAMA ACTIVIDADES'!AC$39)*($G96/$F96)))</f>
        <v>0</v>
      </c>
      <c r="AG96" s="350">
        <f>U96+V96+W96+X96+Y96+Z96+AA96+AB96+AC96+AD96+AE96+AF96</f>
        <v>0</v>
      </c>
      <c r="AH96" s="354">
        <f>IF( $F96=0,0,((($F96/$E$94)*'CRONOGRAMA ACTIVIDADES'!AD$39)*($G96/$F96)))</f>
        <v>0</v>
      </c>
      <c r="AI96" s="349">
        <f>IF( $F96=0,0,((($F96/$E$94)*'CRONOGRAMA ACTIVIDADES'!AE$39)*($G96/$F96)))</f>
        <v>0</v>
      </c>
      <c r="AJ96" s="349">
        <f>IF( $F96=0,0,((($F96/$E$94)*'CRONOGRAMA ACTIVIDADES'!AF$39)*($G96/$F96)))</f>
        <v>0</v>
      </c>
      <c r="AK96" s="349">
        <f>IF( $F96=0,0,((($F96/$E$94)*'CRONOGRAMA ACTIVIDADES'!AG$39)*($G96/$F96)))</f>
        <v>0</v>
      </c>
      <c r="AL96" s="349">
        <f>IF( $F96=0,0,((($F96/$E$94)*'CRONOGRAMA ACTIVIDADES'!AH$39)*($G96/$F96)))</f>
        <v>0</v>
      </c>
      <c r="AM96" s="349">
        <f>IF( $F96=0,0,((($F96/$E$94)*'CRONOGRAMA ACTIVIDADES'!AI$39)*($G96/$F96)))</f>
        <v>0</v>
      </c>
      <c r="AN96" s="349">
        <f>IF( $F96=0,0,((($F96/$E$94)*'CRONOGRAMA ACTIVIDADES'!AJ$39)*($G96/$F96)))</f>
        <v>0</v>
      </c>
      <c r="AO96" s="349">
        <f>IF( $F96=0,0,((($F96/$E$94)*'CRONOGRAMA ACTIVIDADES'!AK$39)*($G96/$F96)))</f>
        <v>0</v>
      </c>
      <c r="AP96" s="349">
        <f>IF( $F96=0,0,((($F96/$E$94)*'CRONOGRAMA ACTIVIDADES'!AL$39)*($G96/$F96)))</f>
        <v>0</v>
      </c>
      <c r="AQ96" s="349">
        <f>IF( $F96=0,0,((($F96/$E$94)*'CRONOGRAMA ACTIVIDADES'!AM$39)*($G96/$F96)))</f>
        <v>0</v>
      </c>
      <c r="AR96" s="349">
        <f>IF( $F96=0,0,((($F96/$E$94)*'CRONOGRAMA ACTIVIDADES'!AN$39)*($G96/$F96)))</f>
        <v>0</v>
      </c>
      <c r="AS96" s="349">
        <f>IF( $F96=0,0,((($F96/$E$94)*'CRONOGRAMA ACTIVIDADES'!AO$39)*($G96/$F96)))</f>
        <v>0</v>
      </c>
      <c r="AT96" s="352">
        <f>AH96+AI96+AJ96+AK96+AL96+AM96+AN96+AO96+AP96+AQ96+AR96+AS96</f>
        <v>0</v>
      </c>
      <c r="AU96" s="355">
        <f>AS96+AR96+AQ96+AP96+AO96+AN96+AM96+AL96+AK96+AJ96+AI96+AH96+AF96+AE96+AD96+AC96+AB96+AA96+Z96+Y96+X96+W96+V96+U96+S96+R96+Q96+P96+O96+N96+M96+L96+K96+J96+I96+H96</f>
        <v>0</v>
      </c>
      <c r="AV96" s="321">
        <f t="shared" si="24"/>
        <v>0</v>
      </c>
    </row>
    <row r="97" spans="2:48" s="334" customFormat="1" ht="12.75" customHeight="1" outlineLevel="1" x14ac:dyDescent="0.15">
      <c r="B97" s="345" t="str">
        <f>+'FORMATO COSTEO C1'!C$449</f>
        <v>1.3.4.3</v>
      </c>
      <c r="C97" s="346" t="str">
        <f>+'FORMATO COSTEO C1'!B$449</f>
        <v>Categoría de gasto</v>
      </c>
      <c r="D97" s="357"/>
      <c r="E97" s="358"/>
      <c r="F97" s="349">
        <f>+'FORMATO COSTEO C1'!G449</f>
        <v>0</v>
      </c>
      <c r="G97" s="350">
        <f>+'FORMATO COSTEO C1'!X449</f>
        <v>0</v>
      </c>
      <c r="H97" s="354">
        <f>IF( $F97=0,0,((($F97/$E$94)*'CRONOGRAMA ACTIVIDADES'!F$39)*($G97/$F97)))</f>
        <v>0</v>
      </c>
      <c r="I97" s="349">
        <f>IF( $F97=0,0,((($F97/$E$94)*'CRONOGRAMA ACTIVIDADES'!G$39)*($G97/$F97)))</f>
        <v>0</v>
      </c>
      <c r="J97" s="349">
        <f>IF( $F97=0,0,((($F97/$E$94)*'CRONOGRAMA ACTIVIDADES'!H$39)*($G97/$F97)))</f>
        <v>0</v>
      </c>
      <c r="K97" s="349">
        <f>IF( $F97=0,0,((($F97/$E$94)*'CRONOGRAMA ACTIVIDADES'!I$39)*($G97/$F97)))</f>
        <v>0</v>
      </c>
      <c r="L97" s="349">
        <f>IF( $F97=0,0,((($F97/$E$94)*'CRONOGRAMA ACTIVIDADES'!J$39)*($G97/$F97)))</f>
        <v>0</v>
      </c>
      <c r="M97" s="349">
        <f>IF( $F97=0,0,((($F97/$E$94)*'CRONOGRAMA ACTIVIDADES'!K$39)*($G97/$F97)))</f>
        <v>0</v>
      </c>
      <c r="N97" s="349">
        <f>IF( $F97=0,0,((($F97/$E$94)*'CRONOGRAMA ACTIVIDADES'!L$39)*($G97/$F97)))</f>
        <v>0</v>
      </c>
      <c r="O97" s="349">
        <f>IF( $F97=0,0,((($F97/$E$94)*'CRONOGRAMA ACTIVIDADES'!M$39)*($G97/$F97)))</f>
        <v>0</v>
      </c>
      <c r="P97" s="349">
        <f>IF( $F97=0,0,((($F97/$E$94)*'CRONOGRAMA ACTIVIDADES'!N$39)*($G97/$F97)))</f>
        <v>0</v>
      </c>
      <c r="Q97" s="349">
        <f>IF( $F97=0,0,((($F97/$E$94)*'CRONOGRAMA ACTIVIDADES'!O$39)*($G97/$F97)))</f>
        <v>0</v>
      </c>
      <c r="R97" s="349">
        <f>IF( $F97=0,0,((($F97/$E$94)*'CRONOGRAMA ACTIVIDADES'!P$39)*($G97/$F97)))</f>
        <v>0</v>
      </c>
      <c r="S97" s="349">
        <f>IF( $F97=0,0,((($F97/$E$94)*'CRONOGRAMA ACTIVIDADES'!Q$39)*($G97/$F97)))</f>
        <v>0</v>
      </c>
      <c r="T97" s="352">
        <f>H97+I97+J97+K97+L97+M97+N97+O97+P97+Q97+R97+S97</f>
        <v>0</v>
      </c>
      <c r="U97" s="353">
        <f>IF( $F97=0,0,((($F97/$E$94)*'CRONOGRAMA ACTIVIDADES'!R$39)*($G97/$F97)))</f>
        <v>0</v>
      </c>
      <c r="V97" s="349">
        <f>IF( $F97=0,0,((($F97/$E$94)*'CRONOGRAMA ACTIVIDADES'!S$39)*($G97/$F97)))</f>
        <v>0</v>
      </c>
      <c r="W97" s="349">
        <f>IF( $F97=0,0,((($F97/$E$94)*'CRONOGRAMA ACTIVIDADES'!T$39)*($G97/$F97)))</f>
        <v>0</v>
      </c>
      <c r="X97" s="349">
        <f>IF( $F97=0,0,((($F97/$E$94)*'CRONOGRAMA ACTIVIDADES'!U$39)*($G97/$F97)))</f>
        <v>0</v>
      </c>
      <c r="Y97" s="349">
        <f>IF( $F97=0,0,((($F97/$E$94)*'CRONOGRAMA ACTIVIDADES'!V$39)*($G97/$F97)))</f>
        <v>0</v>
      </c>
      <c r="Z97" s="349">
        <f>IF( $F97=0,0,((($F97/$E$94)*'CRONOGRAMA ACTIVIDADES'!W$39)*($G97/$F97)))</f>
        <v>0</v>
      </c>
      <c r="AA97" s="349">
        <f>IF( $F97=0,0,((($F97/$E$94)*'CRONOGRAMA ACTIVIDADES'!X$39)*($G97/$F97)))</f>
        <v>0</v>
      </c>
      <c r="AB97" s="349">
        <f>IF( $F97=0,0,((($F97/$E$94)*'CRONOGRAMA ACTIVIDADES'!Y$39)*($G97/$F97)))</f>
        <v>0</v>
      </c>
      <c r="AC97" s="349">
        <f>IF( $F97=0,0,((($F97/$E$94)*'CRONOGRAMA ACTIVIDADES'!Z$39)*($G97/$F97)))</f>
        <v>0</v>
      </c>
      <c r="AD97" s="349">
        <f>IF( $F97=0,0,((($F97/$E$94)*'CRONOGRAMA ACTIVIDADES'!AA$39)*($G97/$F97)))</f>
        <v>0</v>
      </c>
      <c r="AE97" s="349">
        <f>IF( $F97=0,0,((($F97/$E$94)*'CRONOGRAMA ACTIVIDADES'!AB$39)*($G97/$F97)))</f>
        <v>0</v>
      </c>
      <c r="AF97" s="349">
        <f>IF( $F97=0,0,((($F97/$E$94)*'CRONOGRAMA ACTIVIDADES'!AC$39)*($G97/$F97)))</f>
        <v>0</v>
      </c>
      <c r="AG97" s="350">
        <f>U97+V97+W97+X97+Y97+Z97+AA97+AB97+AC97+AD97+AE97+AF97</f>
        <v>0</v>
      </c>
      <c r="AH97" s="354">
        <f>IF( $F97=0,0,((($F97/$E$94)*'CRONOGRAMA ACTIVIDADES'!AD$39)*($G97/$F97)))</f>
        <v>0</v>
      </c>
      <c r="AI97" s="349">
        <f>IF( $F97=0,0,((($F97/$E$94)*'CRONOGRAMA ACTIVIDADES'!AE$39)*($G97/$F97)))</f>
        <v>0</v>
      </c>
      <c r="AJ97" s="349">
        <f>IF( $F97=0,0,((($F97/$E$94)*'CRONOGRAMA ACTIVIDADES'!AF$39)*($G97/$F97)))</f>
        <v>0</v>
      </c>
      <c r="AK97" s="349">
        <f>IF( $F97=0,0,((($F97/$E$94)*'CRONOGRAMA ACTIVIDADES'!AG$39)*($G97/$F97)))</f>
        <v>0</v>
      </c>
      <c r="AL97" s="349">
        <f>IF( $F97=0,0,((($F97/$E$94)*'CRONOGRAMA ACTIVIDADES'!AH$39)*($G97/$F97)))</f>
        <v>0</v>
      </c>
      <c r="AM97" s="349">
        <f>IF( $F97=0,0,((($F97/$E$94)*'CRONOGRAMA ACTIVIDADES'!AI$39)*($G97/$F97)))</f>
        <v>0</v>
      </c>
      <c r="AN97" s="349">
        <f>IF( $F97=0,0,((($F97/$E$94)*'CRONOGRAMA ACTIVIDADES'!AJ$39)*($G97/$F97)))</f>
        <v>0</v>
      </c>
      <c r="AO97" s="349">
        <f>IF( $F97=0,0,((($F97/$E$94)*'CRONOGRAMA ACTIVIDADES'!AK$39)*($G97/$F97)))</f>
        <v>0</v>
      </c>
      <c r="AP97" s="349">
        <f>IF( $F97=0,0,((($F97/$E$94)*'CRONOGRAMA ACTIVIDADES'!AL$39)*($G97/$F97)))</f>
        <v>0</v>
      </c>
      <c r="AQ97" s="349">
        <f>IF( $F97=0,0,((($F97/$E$94)*'CRONOGRAMA ACTIVIDADES'!AM$39)*($G97/$F97)))</f>
        <v>0</v>
      </c>
      <c r="AR97" s="349">
        <f>IF( $F97=0,0,((($F97/$E$94)*'CRONOGRAMA ACTIVIDADES'!AN$39)*($G97/$F97)))</f>
        <v>0</v>
      </c>
      <c r="AS97" s="349">
        <f>IF( $F97=0,0,((($F97/$E$94)*'CRONOGRAMA ACTIVIDADES'!AO$39)*($G97/$F97)))</f>
        <v>0</v>
      </c>
      <c r="AT97" s="352">
        <f>AH97+AI97+AJ97+AK97+AL97+AM97+AN97+AO97+AP97+AQ97+AR97+AS97</f>
        <v>0</v>
      </c>
      <c r="AU97" s="355">
        <f>AS97+AR97+AQ97+AP97+AO97+AN97+AM97+AL97+AK97+AJ97+AI97+AH97+AF97+AE97+AD97+AC97+AB97+AA97+Z97+Y97+X97+W97+V97+U97+S97+R97+Q97+P97+O97+N97+M97+L97+K97+J97+I97+H97</f>
        <v>0</v>
      </c>
      <c r="AV97" s="321">
        <f t="shared" si="24"/>
        <v>0</v>
      </c>
    </row>
    <row r="98" spans="2:48" s="323" customFormat="1" ht="12.75" customHeight="1" x14ac:dyDescent="0.15">
      <c r="B98" s="345" t="str">
        <f>+'FORMATO COSTEO C1'!C$455</f>
        <v>1.3.4.4</v>
      </c>
      <c r="C98" s="346" t="str">
        <f>+'FORMATO COSTEO C1'!B$455</f>
        <v>Categoría de gasto</v>
      </c>
      <c r="D98" s="357"/>
      <c r="E98" s="358"/>
      <c r="F98" s="349">
        <f>+'FORMATO COSTEO C1'!G455</f>
        <v>0</v>
      </c>
      <c r="G98" s="350">
        <f>+'FORMATO COSTEO C1'!X455</f>
        <v>0</v>
      </c>
      <c r="H98" s="354">
        <f>IF( $F98=0,0,((($F98/$E$94)*'CRONOGRAMA ACTIVIDADES'!F$39)*($G98/$F98)))</f>
        <v>0</v>
      </c>
      <c r="I98" s="349">
        <f>IF( $F98=0,0,((($F98/$E$94)*'CRONOGRAMA ACTIVIDADES'!G$39)*($G98/$F98)))</f>
        <v>0</v>
      </c>
      <c r="J98" s="349">
        <f>IF( $F98=0,0,((($F98/$E$94)*'CRONOGRAMA ACTIVIDADES'!H$39)*($G98/$F98)))</f>
        <v>0</v>
      </c>
      <c r="K98" s="349">
        <f>IF( $F98=0,0,((($F98/$E$94)*'CRONOGRAMA ACTIVIDADES'!I$39)*($G98/$F98)))</f>
        <v>0</v>
      </c>
      <c r="L98" s="349">
        <f>IF( $F98=0,0,((($F98/$E$94)*'CRONOGRAMA ACTIVIDADES'!J$39)*($G98/$F98)))</f>
        <v>0</v>
      </c>
      <c r="M98" s="349">
        <f>IF( $F98=0,0,((($F98/$E$94)*'CRONOGRAMA ACTIVIDADES'!K$39)*($G98/$F98)))</f>
        <v>0</v>
      </c>
      <c r="N98" s="349">
        <f>IF( $F98=0,0,((($F98/$E$94)*'CRONOGRAMA ACTIVIDADES'!L$39)*($G98/$F98)))</f>
        <v>0</v>
      </c>
      <c r="O98" s="349">
        <f>IF( $F98=0,0,((($F98/$E$94)*'CRONOGRAMA ACTIVIDADES'!M$39)*($G98/$F98)))</f>
        <v>0</v>
      </c>
      <c r="P98" s="349">
        <f>IF( $F98=0,0,((($F98/$E$94)*'CRONOGRAMA ACTIVIDADES'!N$39)*($G98/$F98)))</f>
        <v>0</v>
      </c>
      <c r="Q98" s="349">
        <f>IF( $F98=0,0,((($F98/$E$94)*'CRONOGRAMA ACTIVIDADES'!O$39)*($G98/$F98)))</f>
        <v>0</v>
      </c>
      <c r="R98" s="349">
        <f>IF( $F98=0,0,((($F98/$E$94)*'CRONOGRAMA ACTIVIDADES'!P$39)*($G98/$F98)))</f>
        <v>0</v>
      </c>
      <c r="S98" s="349">
        <f>IF( $F98=0,0,((($F98/$E$94)*'CRONOGRAMA ACTIVIDADES'!Q$39)*($G98/$F98)))</f>
        <v>0</v>
      </c>
      <c r="T98" s="352">
        <f>H98+I98+J98+K98+L98+M98+N98+O98+P98+Q98+R98+S98</f>
        <v>0</v>
      </c>
      <c r="U98" s="353">
        <f>IF( $F98=0,0,((($F98/$E$94)*'CRONOGRAMA ACTIVIDADES'!R$39)*($G98/$F98)))</f>
        <v>0</v>
      </c>
      <c r="V98" s="349">
        <f>IF( $F98=0,0,((($F98/$E$94)*'CRONOGRAMA ACTIVIDADES'!S$39)*($G98/$F98)))</f>
        <v>0</v>
      </c>
      <c r="W98" s="349">
        <f>IF( $F98=0,0,((($F98/$E$94)*'CRONOGRAMA ACTIVIDADES'!T$39)*($G98/$F98)))</f>
        <v>0</v>
      </c>
      <c r="X98" s="349">
        <f>IF( $F98=0,0,((($F98/$E$94)*'CRONOGRAMA ACTIVIDADES'!U$39)*($G98/$F98)))</f>
        <v>0</v>
      </c>
      <c r="Y98" s="349">
        <f>IF( $F98=0,0,((($F98/$E$94)*'CRONOGRAMA ACTIVIDADES'!V$39)*($G98/$F98)))</f>
        <v>0</v>
      </c>
      <c r="Z98" s="349">
        <f>IF( $F98=0,0,((($F98/$E$94)*'CRONOGRAMA ACTIVIDADES'!W$39)*($G98/$F98)))</f>
        <v>0</v>
      </c>
      <c r="AA98" s="349">
        <f>IF( $F98=0,0,((($F98/$E$94)*'CRONOGRAMA ACTIVIDADES'!X$39)*($G98/$F98)))</f>
        <v>0</v>
      </c>
      <c r="AB98" s="349">
        <f>IF( $F98=0,0,((($F98/$E$94)*'CRONOGRAMA ACTIVIDADES'!Y$39)*($G98/$F98)))</f>
        <v>0</v>
      </c>
      <c r="AC98" s="349">
        <f>IF( $F98=0,0,((($F98/$E$94)*'CRONOGRAMA ACTIVIDADES'!Z$39)*($G98/$F98)))</f>
        <v>0</v>
      </c>
      <c r="AD98" s="349">
        <f>IF( $F98=0,0,((($F98/$E$94)*'CRONOGRAMA ACTIVIDADES'!AA$39)*($G98/$F98)))</f>
        <v>0</v>
      </c>
      <c r="AE98" s="349">
        <f>IF( $F98=0,0,((($F98/$E$94)*'CRONOGRAMA ACTIVIDADES'!AB$39)*($G98/$F98)))</f>
        <v>0</v>
      </c>
      <c r="AF98" s="349">
        <f>IF( $F98=0,0,((($F98/$E$94)*'CRONOGRAMA ACTIVIDADES'!AC$39)*($G98/$F98)))</f>
        <v>0</v>
      </c>
      <c r="AG98" s="350">
        <f>U98+V98+W98+X98+Y98+Z98+AA98+AB98+AC98+AD98+AE98+AF98</f>
        <v>0</v>
      </c>
      <c r="AH98" s="354">
        <f>IF( $F98=0,0,((($F98/$E$94)*'CRONOGRAMA ACTIVIDADES'!AD$39)*($G98/$F98)))</f>
        <v>0</v>
      </c>
      <c r="AI98" s="349">
        <f>IF( $F98=0,0,((($F98/$E$94)*'CRONOGRAMA ACTIVIDADES'!AE$39)*($G98/$F98)))</f>
        <v>0</v>
      </c>
      <c r="AJ98" s="349">
        <f>IF( $F98=0,0,((($F98/$E$94)*'CRONOGRAMA ACTIVIDADES'!AF$39)*($G98/$F98)))</f>
        <v>0</v>
      </c>
      <c r="AK98" s="349">
        <f>IF( $F98=0,0,((($F98/$E$94)*'CRONOGRAMA ACTIVIDADES'!AG$39)*($G98/$F98)))</f>
        <v>0</v>
      </c>
      <c r="AL98" s="349">
        <f>IF( $F98=0,0,((($F98/$E$94)*'CRONOGRAMA ACTIVIDADES'!AH$39)*($G98/$F98)))</f>
        <v>0</v>
      </c>
      <c r="AM98" s="349">
        <f>IF( $F98=0,0,((($F98/$E$94)*'CRONOGRAMA ACTIVIDADES'!AI$39)*($G98/$F98)))</f>
        <v>0</v>
      </c>
      <c r="AN98" s="349">
        <f>IF( $F98=0,0,((($F98/$E$94)*'CRONOGRAMA ACTIVIDADES'!AJ$39)*($G98/$F98)))</f>
        <v>0</v>
      </c>
      <c r="AO98" s="349">
        <f>IF( $F98=0,0,((($F98/$E$94)*'CRONOGRAMA ACTIVIDADES'!AK$39)*($G98/$F98)))</f>
        <v>0</v>
      </c>
      <c r="AP98" s="349">
        <f>IF( $F98=0,0,((($F98/$E$94)*'CRONOGRAMA ACTIVIDADES'!AL$39)*($G98/$F98)))</f>
        <v>0</v>
      </c>
      <c r="AQ98" s="349">
        <f>IF( $F98=0,0,((($F98/$E$94)*'CRONOGRAMA ACTIVIDADES'!AM$39)*($G98/$F98)))</f>
        <v>0</v>
      </c>
      <c r="AR98" s="349">
        <f>IF( $F98=0,0,((($F98/$E$94)*'CRONOGRAMA ACTIVIDADES'!AN$39)*($G98/$F98)))</f>
        <v>0</v>
      </c>
      <c r="AS98" s="349">
        <f>IF( $F98=0,0,((($F98/$E$94)*'CRONOGRAMA ACTIVIDADES'!AO$39)*($G98/$F98)))</f>
        <v>0</v>
      </c>
      <c r="AT98" s="352">
        <f>AH98+AI98+AJ98+AK98+AL98+AM98+AN98+AO98+AP98+AQ98+AR98+AS98</f>
        <v>0</v>
      </c>
      <c r="AU98" s="355">
        <f>AS98+AR98+AQ98+AP98+AO98+AN98+AM98+AL98+AK98+AJ98+AI98+AH98+AF98+AE98+AD98+AC98+AB98+AA98+Z98+Y98+X98+W98+V98+U98+S98+R98+Q98+P98+O98+N98+M98+L98+K98+J98+I98+H98</f>
        <v>0</v>
      </c>
      <c r="AV98" s="321">
        <f t="shared" si="24"/>
        <v>0</v>
      </c>
    </row>
    <row r="99" spans="2:48" s="334" customFormat="1" ht="12.75" customHeight="1" outlineLevel="1" x14ac:dyDescent="0.15">
      <c r="B99" s="345" t="str">
        <f>+'FORMATO COSTEO C1'!C$461</f>
        <v>1.3.4.5</v>
      </c>
      <c r="C99" s="346" t="str">
        <f>+'FORMATO COSTEO C1'!B$461</f>
        <v>Categoría de gasto</v>
      </c>
      <c r="D99" s="357"/>
      <c r="E99" s="358"/>
      <c r="F99" s="349">
        <f>+'FORMATO COSTEO C1'!G461</f>
        <v>0</v>
      </c>
      <c r="G99" s="350">
        <f>+'FORMATO COSTEO C1'!X461</f>
        <v>0</v>
      </c>
      <c r="H99" s="354">
        <f>IF( $F99=0,0,((($F99/$E$94)*'CRONOGRAMA ACTIVIDADES'!F$39)*($G99/$F99)))</f>
        <v>0</v>
      </c>
      <c r="I99" s="349">
        <f>IF( $F99=0,0,((($F99/$E$94)*'CRONOGRAMA ACTIVIDADES'!G$39)*($G99/$F99)))</f>
        <v>0</v>
      </c>
      <c r="J99" s="349">
        <f>IF( $F99=0,0,((($F99/$E$94)*'CRONOGRAMA ACTIVIDADES'!H$39)*($G99/$F99)))</f>
        <v>0</v>
      </c>
      <c r="K99" s="349">
        <f>IF( $F99=0,0,((($F99/$E$94)*'CRONOGRAMA ACTIVIDADES'!I$39)*($G99/$F99)))</f>
        <v>0</v>
      </c>
      <c r="L99" s="349">
        <f>IF( $F99=0,0,((($F99/$E$94)*'CRONOGRAMA ACTIVIDADES'!J$39)*($G99/$F99)))</f>
        <v>0</v>
      </c>
      <c r="M99" s="349">
        <f>IF( $F99=0,0,((($F99/$E$94)*'CRONOGRAMA ACTIVIDADES'!K$39)*($G99/$F99)))</f>
        <v>0</v>
      </c>
      <c r="N99" s="349">
        <f>IF( $F99=0,0,((($F99/$E$94)*'CRONOGRAMA ACTIVIDADES'!L$39)*($G99/$F99)))</f>
        <v>0</v>
      </c>
      <c r="O99" s="349">
        <f>IF( $F99=0,0,((($F99/$E$94)*'CRONOGRAMA ACTIVIDADES'!M$39)*($G99/$F99)))</f>
        <v>0</v>
      </c>
      <c r="P99" s="349">
        <f>IF( $F99=0,0,((($F99/$E$94)*'CRONOGRAMA ACTIVIDADES'!N$39)*($G99/$F99)))</f>
        <v>0</v>
      </c>
      <c r="Q99" s="349">
        <f>IF( $F99=0,0,((($F99/$E$94)*'CRONOGRAMA ACTIVIDADES'!O$39)*($G99/$F99)))</f>
        <v>0</v>
      </c>
      <c r="R99" s="349">
        <f>IF( $F99=0,0,((($F99/$E$94)*'CRONOGRAMA ACTIVIDADES'!P$39)*($G99/$F99)))</f>
        <v>0</v>
      </c>
      <c r="S99" s="349">
        <f>IF( $F99=0,0,((($F99/$E$94)*'CRONOGRAMA ACTIVIDADES'!Q$39)*($G99/$F99)))</f>
        <v>0</v>
      </c>
      <c r="T99" s="352">
        <f>H99+I99+J99+K99+L99+M99+N99+O99+P99+Q99+R99+S99</f>
        <v>0</v>
      </c>
      <c r="U99" s="353">
        <f>IF( $F99=0,0,((($F99/$E$94)*'CRONOGRAMA ACTIVIDADES'!R$39)*($G99/$F99)))</f>
        <v>0</v>
      </c>
      <c r="V99" s="349">
        <f>IF( $F99=0,0,((($F99/$E$94)*'CRONOGRAMA ACTIVIDADES'!S$39)*($G99/$F99)))</f>
        <v>0</v>
      </c>
      <c r="W99" s="349">
        <f>IF( $F99=0,0,((($F99/$E$94)*'CRONOGRAMA ACTIVIDADES'!T$39)*($G99/$F99)))</f>
        <v>0</v>
      </c>
      <c r="X99" s="349">
        <f>IF( $F99=0,0,((($F99/$E$94)*'CRONOGRAMA ACTIVIDADES'!U$39)*($G99/$F99)))</f>
        <v>0</v>
      </c>
      <c r="Y99" s="349">
        <f>IF( $F99=0,0,((($F99/$E$94)*'CRONOGRAMA ACTIVIDADES'!V$39)*($G99/$F99)))</f>
        <v>0</v>
      </c>
      <c r="Z99" s="349">
        <f>IF( $F99=0,0,((($F99/$E$94)*'CRONOGRAMA ACTIVIDADES'!W$39)*($G99/$F99)))</f>
        <v>0</v>
      </c>
      <c r="AA99" s="349">
        <f>IF( $F99=0,0,((($F99/$E$94)*'CRONOGRAMA ACTIVIDADES'!X$39)*($G99/$F99)))</f>
        <v>0</v>
      </c>
      <c r="AB99" s="349">
        <f>IF( $F99=0,0,((($F99/$E$94)*'CRONOGRAMA ACTIVIDADES'!Y$39)*($G99/$F99)))</f>
        <v>0</v>
      </c>
      <c r="AC99" s="349">
        <f>IF( $F99=0,0,((($F99/$E$94)*'CRONOGRAMA ACTIVIDADES'!Z$39)*($G99/$F99)))</f>
        <v>0</v>
      </c>
      <c r="AD99" s="349">
        <f>IF( $F99=0,0,((($F99/$E$94)*'CRONOGRAMA ACTIVIDADES'!AA$39)*($G99/$F99)))</f>
        <v>0</v>
      </c>
      <c r="AE99" s="349">
        <f>IF( $F99=0,0,((($F99/$E$94)*'CRONOGRAMA ACTIVIDADES'!AB$39)*($G99/$F99)))</f>
        <v>0</v>
      </c>
      <c r="AF99" s="349">
        <f>IF( $F99=0,0,((($F99/$E$94)*'CRONOGRAMA ACTIVIDADES'!AC$39)*($G99/$F99)))</f>
        <v>0</v>
      </c>
      <c r="AG99" s="350">
        <f>U99+V99+W99+X99+Y99+Z99+AA99+AB99+AC99+AD99+AE99+AF99</f>
        <v>0</v>
      </c>
      <c r="AH99" s="354">
        <f>IF( $F99=0,0,((($F99/$E$94)*'CRONOGRAMA ACTIVIDADES'!AD$39)*($G99/$F99)))</f>
        <v>0</v>
      </c>
      <c r="AI99" s="349">
        <f>IF( $F99=0,0,((($F99/$E$94)*'CRONOGRAMA ACTIVIDADES'!AE$39)*($G99/$F99)))</f>
        <v>0</v>
      </c>
      <c r="AJ99" s="349">
        <f>IF( $F99=0,0,((($F99/$E$94)*'CRONOGRAMA ACTIVIDADES'!AF$39)*($G99/$F99)))</f>
        <v>0</v>
      </c>
      <c r="AK99" s="349">
        <f>IF( $F99=0,0,((($F99/$E$94)*'CRONOGRAMA ACTIVIDADES'!AG$39)*($G99/$F99)))</f>
        <v>0</v>
      </c>
      <c r="AL99" s="349">
        <f>IF( $F99=0,0,((($F99/$E$94)*'CRONOGRAMA ACTIVIDADES'!AH$39)*($G99/$F99)))</f>
        <v>0</v>
      </c>
      <c r="AM99" s="349">
        <f>IF( $F99=0,0,((($F99/$E$94)*'CRONOGRAMA ACTIVIDADES'!AI$39)*($G99/$F99)))</f>
        <v>0</v>
      </c>
      <c r="AN99" s="349">
        <f>IF( $F99=0,0,((($F99/$E$94)*'CRONOGRAMA ACTIVIDADES'!AJ$39)*($G99/$F99)))</f>
        <v>0</v>
      </c>
      <c r="AO99" s="349">
        <f>IF( $F99=0,0,((($F99/$E$94)*'CRONOGRAMA ACTIVIDADES'!AK$39)*($G99/$F99)))</f>
        <v>0</v>
      </c>
      <c r="AP99" s="349">
        <f>IF( $F99=0,0,((($F99/$E$94)*'CRONOGRAMA ACTIVIDADES'!AL$39)*($G99/$F99)))</f>
        <v>0</v>
      </c>
      <c r="AQ99" s="349">
        <f>IF( $F99=0,0,((($F99/$E$94)*'CRONOGRAMA ACTIVIDADES'!AM$39)*($G99/$F99)))</f>
        <v>0</v>
      </c>
      <c r="AR99" s="349">
        <f>IF( $F99=0,0,((($F99/$E$94)*'CRONOGRAMA ACTIVIDADES'!AN$39)*($G99/$F99)))</f>
        <v>0</v>
      </c>
      <c r="AS99" s="349">
        <f>IF( $F99=0,0,((($F99/$E$94)*'CRONOGRAMA ACTIVIDADES'!AO$39)*($G99/$F99)))</f>
        <v>0</v>
      </c>
      <c r="AT99" s="352">
        <f>AH99+AI99+AJ99+AK99+AL99+AM99+AN99+AO99+AP99+AQ99+AR99+AS99</f>
        <v>0</v>
      </c>
      <c r="AU99" s="355">
        <f>AS99+AR99+AQ99+AP99+AO99+AN99+AM99+AL99+AK99+AJ99+AI99+AH99+AF99+AE99+AD99+AC99+AB99+AA99+Z99+Y99+X99+W99+V99+U99+S99+R99+Q99+P99+O99+N99+M99+L99+K99+J99+I99+H99</f>
        <v>0</v>
      </c>
      <c r="AV99" s="321">
        <f t="shared" si="24"/>
        <v>0</v>
      </c>
    </row>
    <row r="100" spans="2:48" s="323" customFormat="1" ht="12.75" customHeight="1" x14ac:dyDescent="0.15">
      <c r="B100" s="335" t="str">
        <f>+'FORMATO COSTEO C1'!C$467</f>
        <v>1.3.5</v>
      </c>
      <c r="C100" s="359">
        <f>+'FORMATO COSTEO C1'!B$467</f>
        <v>0</v>
      </c>
      <c r="D100" s="337" t="str">
        <f>+'FORMATO COSTEO C1'!D$467</f>
        <v>Unidad medida</v>
      </c>
      <c r="E100" s="338">
        <f>+'FORMATO COSTEO C1'!E$467</f>
        <v>0</v>
      </c>
      <c r="F100" s="339">
        <f>SUM(F101:F105)</f>
        <v>0</v>
      </c>
      <c r="G100" s="340">
        <f t="shared" ref="G100:AS100" si="28">SUM(G101:G105)</f>
        <v>0</v>
      </c>
      <c r="H100" s="341">
        <f t="shared" si="28"/>
        <v>0</v>
      </c>
      <c r="I100" s="339">
        <f>SUM(I101:I105)</f>
        <v>0</v>
      </c>
      <c r="J100" s="339">
        <f>SUM(J101:J105)</f>
        <v>0</v>
      </c>
      <c r="K100" s="339">
        <f>SUM(K101:K105)</f>
        <v>0</v>
      </c>
      <c r="L100" s="339">
        <f>SUM(L101:L105)</f>
        <v>0</v>
      </c>
      <c r="M100" s="339">
        <f>SUM(M101:M105)</f>
        <v>0</v>
      </c>
      <c r="N100" s="339">
        <f t="shared" si="28"/>
        <v>0</v>
      </c>
      <c r="O100" s="339">
        <f t="shared" si="28"/>
        <v>0</v>
      </c>
      <c r="P100" s="339">
        <f t="shared" si="28"/>
        <v>0</v>
      </c>
      <c r="Q100" s="339">
        <f t="shared" si="28"/>
        <v>0</v>
      </c>
      <c r="R100" s="339">
        <f t="shared" si="28"/>
        <v>0</v>
      </c>
      <c r="S100" s="339">
        <f t="shared" si="28"/>
        <v>0</v>
      </c>
      <c r="T100" s="342">
        <f t="shared" si="28"/>
        <v>0</v>
      </c>
      <c r="U100" s="343">
        <f t="shared" si="28"/>
        <v>0</v>
      </c>
      <c r="V100" s="339">
        <f t="shared" si="28"/>
        <v>0</v>
      </c>
      <c r="W100" s="339">
        <f t="shared" si="28"/>
        <v>0</v>
      </c>
      <c r="X100" s="339">
        <f t="shared" si="28"/>
        <v>0</v>
      </c>
      <c r="Y100" s="339">
        <f t="shared" si="28"/>
        <v>0</v>
      </c>
      <c r="Z100" s="339">
        <f t="shared" si="28"/>
        <v>0</v>
      </c>
      <c r="AA100" s="339">
        <f t="shared" si="28"/>
        <v>0</v>
      </c>
      <c r="AB100" s="339">
        <f t="shared" si="28"/>
        <v>0</v>
      </c>
      <c r="AC100" s="339">
        <f t="shared" si="28"/>
        <v>0</v>
      </c>
      <c r="AD100" s="339">
        <f t="shared" si="28"/>
        <v>0</v>
      </c>
      <c r="AE100" s="339">
        <f t="shared" si="28"/>
        <v>0</v>
      </c>
      <c r="AF100" s="339">
        <f t="shared" si="28"/>
        <v>0</v>
      </c>
      <c r="AG100" s="340">
        <f t="shared" si="28"/>
        <v>0</v>
      </c>
      <c r="AH100" s="341">
        <f t="shared" si="28"/>
        <v>0</v>
      </c>
      <c r="AI100" s="339">
        <f t="shared" si="28"/>
        <v>0</v>
      </c>
      <c r="AJ100" s="339">
        <f t="shared" si="28"/>
        <v>0</v>
      </c>
      <c r="AK100" s="339">
        <f t="shared" si="28"/>
        <v>0</v>
      </c>
      <c r="AL100" s="339">
        <f t="shared" si="28"/>
        <v>0</v>
      </c>
      <c r="AM100" s="339">
        <f t="shared" si="28"/>
        <v>0</v>
      </c>
      <c r="AN100" s="339">
        <f t="shared" si="28"/>
        <v>0</v>
      </c>
      <c r="AO100" s="339">
        <f t="shared" si="28"/>
        <v>0</v>
      </c>
      <c r="AP100" s="339">
        <f t="shared" si="28"/>
        <v>0</v>
      </c>
      <c r="AQ100" s="339">
        <f t="shared" si="28"/>
        <v>0</v>
      </c>
      <c r="AR100" s="339">
        <f t="shared" si="28"/>
        <v>0</v>
      </c>
      <c r="AS100" s="339">
        <f t="shared" si="28"/>
        <v>0</v>
      </c>
      <c r="AT100" s="342">
        <f>SUM(AT101:AT105)</f>
        <v>0</v>
      </c>
      <c r="AU100" s="344">
        <f>SUM(AU101:AU105)</f>
        <v>0</v>
      </c>
      <c r="AV100" s="321">
        <f t="shared" si="24"/>
        <v>0</v>
      </c>
    </row>
    <row r="101" spans="2:48" s="323" customFormat="1" ht="12.75" customHeight="1" x14ac:dyDescent="0.15">
      <c r="B101" s="345" t="str">
        <f>+'FORMATO COSTEO C1'!C$469</f>
        <v>1.3.5.1</v>
      </c>
      <c r="C101" s="346" t="str">
        <f>+'FORMATO COSTEO C1'!B$469</f>
        <v>Categoría de gasto</v>
      </c>
      <c r="D101" s="357"/>
      <c r="E101" s="358"/>
      <c r="F101" s="349">
        <f>+'FORMATO COSTEO C1'!G469</f>
        <v>0</v>
      </c>
      <c r="G101" s="350">
        <f>+'FORMATO COSTEO C1'!X469</f>
        <v>0</v>
      </c>
      <c r="H101" s="351">
        <f>IF( $F101=0,0,((($F101/$E$100)*'CRONOGRAMA ACTIVIDADES'!F$40)*($G101/$F101)))</f>
        <v>0</v>
      </c>
      <c r="I101" s="349">
        <f>IF( $F101=0,0,((($F101/$E$100)*'CRONOGRAMA ACTIVIDADES'!G$40)*($G101/$F101)))</f>
        <v>0</v>
      </c>
      <c r="J101" s="349">
        <f>IF( $F101=0,0,((($F101/$E$100)*'CRONOGRAMA ACTIVIDADES'!H$40)*($G101/$F101)))</f>
        <v>0</v>
      </c>
      <c r="K101" s="349">
        <f>IF( $F101=0,0,((($F101/$E$100)*'CRONOGRAMA ACTIVIDADES'!I$40)*($G101/$F101)))</f>
        <v>0</v>
      </c>
      <c r="L101" s="349">
        <f>IF( $F101=0,0,((($F101/$E$100)*'CRONOGRAMA ACTIVIDADES'!J$40)*($G101/$F101)))</f>
        <v>0</v>
      </c>
      <c r="M101" s="349">
        <f>IF( $F101=0,0,((($F101/$E$100)*'CRONOGRAMA ACTIVIDADES'!K$40)*($G101/$F101)))</f>
        <v>0</v>
      </c>
      <c r="N101" s="349">
        <f>IF( $F101=0,0,((($F101/$E$100)*'CRONOGRAMA ACTIVIDADES'!L$40)*($G101/$F101)))</f>
        <v>0</v>
      </c>
      <c r="O101" s="349">
        <f>IF( $F101=0,0,((($F101/$E$100)*'CRONOGRAMA ACTIVIDADES'!M$40)*($G101/$F101)))</f>
        <v>0</v>
      </c>
      <c r="P101" s="349">
        <f>IF( $F101=0,0,((($F101/$E$100)*'CRONOGRAMA ACTIVIDADES'!N$40)*($G101/$F101)))</f>
        <v>0</v>
      </c>
      <c r="Q101" s="349">
        <f>IF( $F101=0,0,((($F101/$E$100)*'CRONOGRAMA ACTIVIDADES'!O$40)*($G101/$F101)))</f>
        <v>0</v>
      </c>
      <c r="R101" s="349">
        <f>IF( $F101=0,0,((($F101/$E$100)*'CRONOGRAMA ACTIVIDADES'!P$40)*($G101/$F101)))</f>
        <v>0</v>
      </c>
      <c r="S101" s="349">
        <f>IF( $F101=0,0,((($F101/$E$100)*'CRONOGRAMA ACTIVIDADES'!Q$40)*($G101/$F101)))</f>
        <v>0</v>
      </c>
      <c r="T101" s="352">
        <f>H101+I101+J101+K101+L101+M101+N101+O101+P101+Q101+R101+S101</f>
        <v>0</v>
      </c>
      <c r="U101" s="353">
        <f>IF( $F101=0,0,((($F101/$E$100)*'CRONOGRAMA ACTIVIDADES'!R$40)*($G101/$F101)))</f>
        <v>0</v>
      </c>
      <c r="V101" s="349">
        <f>IF( $F101=0,0,((($F101/$E$100)*'CRONOGRAMA ACTIVIDADES'!S$40)*($G101/$F101)))</f>
        <v>0</v>
      </c>
      <c r="W101" s="349">
        <f>IF( $F101=0,0,((($F101/$E$100)*'CRONOGRAMA ACTIVIDADES'!T$40)*($G101/$F101)))</f>
        <v>0</v>
      </c>
      <c r="X101" s="349">
        <f>IF( $F101=0,0,((($F101/$E$100)*'CRONOGRAMA ACTIVIDADES'!U$40)*($G101/$F101)))</f>
        <v>0</v>
      </c>
      <c r="Y101" s="349">
        <f>IF( $F101=0,0,((($F101/$E$100)*'CRONOGRAMA ACTIVIDADES'!V$40)*($G101/$F101)))</f>
        <v>0</v>
      </c>
      <c r="Z101" s="349">
        <f>IF( $F101=0,0,((($F101/$E$100)*'CRONOGRAMA ACTIVIDADES'!W$40)*($G101/$F101)))</f>
        <v>0</v>
      </c>
      <c r="AA101" s="349">
        <f>IF( $F101=0,0,((($F101/$E$100)*'CRONOGRAMA ACTIVIDADES'!X$40)*($G101/$F101)))</f>
        <v>0</v>
      </c>
      <c r="AB101" s="349">
        <f>IF( $F101=0,0,((($F101/$E$100)*'CRONOGRAMA ACTIVIDADES'!Y$40)*($G101/$F101)))</f>
        <v>0</v>
      </c>
      <c r="AC101" s="349">
        <f>IF( $F101=0,0,((($F101/$E$100)*'CRONOGRAMA ACTIVIDADES'!Z$40)*($G101/$F101)))</f>
        <v>0</v>
      </c>
      <c r="AD101" s="349">
        <f>IF( $F101=0,0,((($F101/$E$100)*'CRONOGRAMA ACTIVIDADES'!AA$40)*($G101/$F101)))</f>
        <v>0</v>
      </c>
      <c r="AE101" s="349">
        <f>IF( $F101=0,0,((($F101/$E$100)*'CRONOGRAMA ACTIVIDADES'!AB$40)*($G101/$F101)))</f>
        <v>0</v>
      </c>
      <c r="AF101" s="349">
        <f>IF( $F101=0,0,((($F101/$E$100)*'CRONOGRAMA ACTIVIDADES'!AC$40)*($G101/$F101)))</f>
        <v>0</v>
      </c>
      <c r="AG101" s="350">
        <f>U101+V101+W101+X101+Y101+Z101+AA101+AB101+AC101+AD101+AE101+AF101</f>
        <v>0</v>
      </c>
      <c r="AH101" s="354">
        <f>IF( $F101=0,0,((($F101/$E$100)*'CRONOGRAMA ACTIVIDADES'!AD$40)*($G101/$F101)))</f>
        <v>0</v>
      </c>
      <c r="AI101" s="349">
        <f>IF( $F101=0,0,((($F101/$E$100)*'CRONOGRAMA ACTIVIDADES'!AE$40)*($G101/$F101)))</f>
        <v>0</v>
      </c>
      <c r="AJ101" s="349">
        <f>IF( $F101=0,0,((($F101/$E$100)*'CRONOGRAMA ACTIVIDADES'!AF$40)*($G101/$F101)))</f>
        <v>0</v>
      </c>
      <c r="AK101" s="349">
        <f>IF( $F101=0,0,((($F101/$E$100)*'CRONOGRAMA ACTIVIDADES'!AG$40)*($G101/$F101)))</f>
        <v>0</v>
      </c>
      <c r="AL101" s="349">
        <f>IF( $F101=0,0,((($F101/$E$100)*'CRONOGRAMA ACTIVIDADES'!AH$40)*($G101/$F101)))</f>
        <v>0</v>
      </c>
      <c r="AM101" s="349">
        <f>IF( $F101=0,0,((($F101/$E$100)*'CRONOGRAMA ACTIVIDADES'!AI$40)*($G101/$F101)))</f>
        <v>0</v>
      </c>
      <c r="AN101" s="349">
        <f>IF( $F101=0,0,((($F101/$E$100)*'CRONOGRAMA ACTIVIDADES'!AJ$40)*($G101/$F101)))</f>
        <v>0</v>
      </c>
      <c r="AO101" s="349">
        <f>IF( $F101=0,0,((($F101/$E$100)*'CRONOGRAMA ACTIVIDADES'!AK$40)*($G101/$F101)))</f>
        <v>0</v>
      </c>
      <c r="AP101" s="349">
        <f>IF( $F101=0,0,((($F101/$E$100)*'CRONOGRAMA ACTIVIDADES'!AL$40)*($G101/$F101)))</f>
        <v>0</v>
      </c>
      <c r="AQ101" s="349">
        <f>IF( $F101=0,0,((($F101/$E$100)*'CRONOGRAMA ACTIVIDADES'!AM$40)*($G101/$F101)))</f>
        <v>0</v>
      </c>
      <c r="AR101" s="349">
        <f>IF( $F101=0,0,((($F101/$E$100)*'CRONOGRAMA ACTIVIDADES'!AN$40)*($G101/$F101)))</f>
        <v>0</v>
      </c>
      <c r="AS101" s="349">
        <f>IF( $F101=0,0,((($F101/$E$100)*'CRONOGRAMA ACTIVIDADES'!AO$40)*($G101/$F101)))</f>
        <v>0</v>
      </c>
      <c r="AT101" s="352">
        <f>AH101+AI101+AJ101+AK101+AL101+AM101+AN101+AO101+AP101+AQ101+AR101+AS101</f>
        <v>0</v>
      </c>
      <c r="AU101" s="355">
        <f>AS101+AR101+AQ101+AP101+AO101+AN101+AM101+AL101+AK101+AJ101+AI101+AH101+AF101+AE101+AD101+AC101+AB101+AA101+Z101+Y101+X101+W101+V101+U101+S101+R101+Q101+P101+O101+N101+M101+L101+K101+J101+I101+H101</f>
        <v>0</v>
      </c>
      <c r="AV101" s="321">
        <f t="shared" si="24"/>
        <v>0</v>
      </c>
    </row>
    <row r="102" spans="2:48" s="334" customFormat="1" ht="12.75" customHeight="1" outlineLevel="1" x14ac:dyDescent="0.15">
      <c r="B102" s="345" t="str">
        <f>+'FORMATO COSTEO C1'!C$475</f>
        <v>1.3.5.2</v>
      </c>
      <c r="C102" s="346" t="str">
        <f>+'FORMATO COSTEO C1'!B$475</f>
        <v>Categoría de gasto</v>
      </c>
      <c r="D102" s="357"/>
      <c r="E102" s="358"/>
      <c r="F102" s="349">
        <f>+'FORMATO COSTEO C1'!G475</f>
        <v>0</v>
      </c>
      <c r="G102" s="350">
        <f>+'FORMATO COSTEO C1'!X475</f>
        <v>0</v>
      </c>
      <c r="H102" s="354">
        <f>IF( $F102=0,0,((($F102/$E$100)*'CRONOGRAMA ACTIVIDADES'!F$40)*($G102/$F102)))</f>
        <v>0</v>
      </c>
      <c r="I102" s="349">
        <f>IF( $F102=0,0,((($F102/$E$100)*'CRONOGRAMA ACTIVIDADES'!G$40)*($G102/$F102)))</f>
        <v>0</v>
      </c>
      <c r="J102" s="349">
        <f>IF( $F102=0,0,((($F102/$E$100)*'CRONOGRAMA ACTIVIDADES'!H$40)*($G102/$F102)))</f>
        <v>0</v>
      </c>
      <c r="K102" s="349">
        <f>IF( $F102=0,0,((($F102/$E$100)*'CRONOGRAMA ACTIVIDADES'!I$40)*($G102/$F102)))</f>
        <v>0</v>
      </c>
      <c r="L102" s="349">
        <f>IF( $F102=0,0,((($F102/$E$100)*'CRONOGRAMA ACTIVIDADES'!J$40)*($G102/$F102)))</f>
        <v>0</v>
      </c>
      <c r="M102" s="349">
        <f>IF( $F102=0,0,((($F102/$E$100)*'CRONOGRAMA ACTIVIDADES'!K$40)*($G102/$F102)))</f>
        <v>0</v>
      </c>
      <c r="N102" s="349">
        <f>IF( $F102=0,0,((($F102/$E$100)*'CRONOGRAMA ACTIVIDADES'!L$40)*($G102/$F102)))</f>
        <v>0</v>
      </c>
      <c r="O102" s="349">
        <f>IF( $F102=0,0,((($F102/$E$100)*'CRONOGRAMA ACTIVIDADES'!M$40)*($G102/$F102)))</f>
        <v>0</v>
      </c>
      <c r="P102" s="349">
        <f>IF( $F102=0,0,((($F102/$E$100)*'CRONOGRAMA ACTIVIDADES'!N$40)*($G102/$F102)))</f>
        <v>0</v>
      </c>
      <c r="Q102" s="349">
        <f>IF( $F102=0,0,((($F102/$E$100)*'CRONOGRAMA ACTIVIDADES'!O$40)*($G102/$F102)))</f>
        <v>0</v>
      </c>
      <c r="R102" s="349">
        <f>IF( $F102=0,0,((($F102/$E$100)*'CRONOGRAMA ACTIVIDADES'!P$40)*($G102/$F102)))</f>
        <v>0</v>
      </c>
      <c r="S102" s="349">
        <f>IF( $F102=0,0,((($F102/$E$100)*'CRONOGRAMA ACTIVIDADES'!Q$40)*($G102/$F102)))</f>
        <v>0</v>
      </c>
      <c r="T102" s="352">
        <f>H102+I102+J102+K102+L102+M102+N102+O102+P102+Q102+R102+S102</f>
        <v>0</v>
      </c>
      <c r="U102" s="353">
        <f>IF( $F102=0,0,((($F102/$E$100)*'CRONOGRAMA ACTIVIDADES'!R$40)*($G102/$F102)))</f>
        <v>0</v>
      </c>
      <c r="V102" s="349">
        <f>IF( $F102=0,0,((($F102/$E$100)*'CRONOGRAMA ACTIVIDADES'!S$40)*($G102/$F102)))</f>
        <v>0</v>
      </c>
      <c r="W102" s="349">
        <f>IF( $F102=0,0,((($F102/$E$100)*'CRONOGRAMA ACTIVIDADES'!T$40)*($G102/$F102)))</f>
        <v>0</v>
      </c>
      <c r="X102" s="349">
        <f>IF( $F102=0,0,((($F102/$E$100)*'CRONOGRAMA ACTIVIDADES'!U$40)*($G102/$F102)))</f>
        <v>0</v>
      </c>
      <c r="Y102" s="349">
        <f>IF( $F102=0,0,((($F102/$E$100)*'CRONOGRAMA ACTIVIDADES'!V$40)*($G102/$F102)))</f>
        <v>0</v>
      </c>
      <c r="Z102" s="349">
        <f>IF( $F102=0,0,((($F102/$E$100)*'CRONOGRAMA ACTIVIDADES'!W$40)*($G102/$F102)))</f>
        <v>0</v>
      </c>
      <c r="AA102" s="349">
        <f>IF( $F102=0,0,((($F102/$E$100)*'CRONOGRAMA ACTIVIDADES'!X$40)*($G102/$F102)))</f>
        <v>0</v>
      </c>
      <c r="AB102" s="349">
        <f>IF( $F102=0,0,((($F102/$E$100)*'CRONOGRAMA ACTIVIDADES'!Y$40)*($G102/$F102)))</f>
        <v>0</v>
      </c>
      <c r="AC102" s="349">
        <f>IF( $F102=0,0,((($F102/$E$100)*'CRONOGRAMA ACTIVIDADES'!Z$40)*($G102/$F102)))</f>
        <v>0</v>
      </c>
      <c r="AD102" s="349">
        <f>IF( $F102=0,0,((($F102/$E$100)*'CRONOGRAMA ACTIVIDADES'!AA$40)*($G102/$F102)))</f>
        <v>0</v>
      </c>
      <c r="AE102" s="349">
        <f>IF( $F102=0,0,((($F102/$E$100)*'CRONOGRAMA ACTIVIDADES'!AB$40)*($G102/$F102)))</f>
        <v>0</v>
      </c>
      <c r="AF102" s="349">
        <f>IF( $F102=0,0,((($F102/$E$100)*'CRONOGRAMA ACTIVIDADES'!AC$40)*($G102/$F102)))</f>
        <v>0</v>
      </c>
      <c r="AG102" s="350">
        <f>U102+V102+W102+X102+Y102+Z102+AA102+AB102+AC102+AD102+AE102+AF102</f>
        <v>0</v>
      </c>
      <c r="AH102" s="354">
        <f>IF( $F102=0,0,((($F102/$E$100)*'CRONOGRAMA ACTIVIDADES'!AD$40)*($G102/$F102)))</f>
        <v>0</v>
      </c>
      <c r="AI102" s="349">
        <f>IF( $F102=0,0,((($F102/$E$100)*'CRONOGRAMA ACTIVIDADES'!AE$40)*($G102/$F102)))</f>
        <v>0</v>
      </c>
      <c r="AJ102" s="349">
        <f>IF( $F102=0,0,((($F102/$E$100)*'CRONOGRAMA ACTIVIDADES'!AF$40)*($G102/$F102)))</f>
        <v>0</v>
      </c>
      <c r="AK102" s="349">
        <f>IF( $F102=0,0,((($F102/$E$100)*'CRONOGRAMA ACTIVIDADES'!AG$40)*($G102/$F102)))</f>
        <v>0</v>
      </c>
      <c r="AL102" s="349">
        <f>IF( $F102=0,0,((($F102/$E$100)*'CRONOGRAMA ACTIVIDADES'!AH$40)*($G102/$F102)))</f>
        <v>0</v>
      </c>
      <c r="AM102" s="349">
        <f>IF( $F102=0,0,((($F102/$E$100)*'CRONOGRAMA ACTIVIDADES'!AI$40)*($G102/$F102)))</f>
        <v>0</v>
      </c>
      <c r="AN102" s="349">
        <f>IF( $F102=0,0,((($F102/$E$100)*'CRONOGRAMA ACTIVIDADES'!AJ$40)*($G102/$F102)))</f>
        <v>0</v>
      </c>
      <c r="AO102" s="349">
        <f>IF( $F102=0,0,((($F102/$E$100)*'CRONOGRAMA ACTIVIDADES'!AK$40)*($G102/$F102)))</f>
        <v>0</v>
      </c>
      <c r="AP102" s="349">
        <f>IF( $F102=0,0,((($F102/$E$100)*'CRONOGRAMA ACTIVIDADES'!AL$40)*($G102/$F102)))</f>
        <v>0</v>
      </c>
      <c r="AQ102" s="349">
        <f>IF( $F102=0,0,((($F102/$E$100)*'CRONOGRAMA ACTIVIDADES'!AM$40)*($G102/$F102)))</f>
        <v>0</v>
      </c>
      <c r="AR102" s="349">
        <f>IF( $F102=0,0,((($F102/$E$100)*'CRONOGRAMA ACTIVIDADES'!AN$40)*($G102/$F102)))</f>
        <v>0</v>
      </c>
      <c r="AS102" s="349">
        <f>IF( $F102=0,0,((($F102/$E$100)*'CRONOGRAMA ACTIVIDADES'!AO$40)*($G102/$F102)))</f>
        <v>0</v>
      </c>
      <c r="AT102" s="352">
        <f>AH102+AI102+AJ102+AK102+AL102+AM102+AN102+AO102+AP102+AQ102+AR102+AS102</f>
        <v>0</v>
      </c>
      <c r="AU102" s="355">
        <f>AS102+AR102+AQ102+AP102+AO102+AN102+AM102+AL102+AK102+AJ102+AI102+AH102+AF102+AE102+AD102+AC102+AB102+AA102+Z102+Y102+X102+W102+V102+U102+S102+R102+Q102+P102+O102+N102+M102+L102+K102+J102+I102+H102</f>
        <v>0</v>
      </c>
      <c r="AV102" s="321">
        <f t="shared" si="24"/>
        <v>0</v>
      </c>
    </row>
    <row r="103" spans="2:48" s="323" customFormat="1" ht="12.75" customHeight="1" x14ac:dyDescent="0.15">
      <c r="B103" s="345" t="str">
        <f>+'FORMATO COSTEO C1'!C$481</f>
        <v>1.3.5.3</v>
      </c>
      <c r="C103" s="346" t="str">
        <f>+'FORMATO COSTEO C1'!B$481</f>
        <v>Categoría de gasto</v>
      </c>
      <c r="D103" s="357"/>
      <c r="E103" s="358"/>
      <c r="F103" s="349">
        <f>+'FORMATO COSTEO C1'!G481</f>
        <v>0</v>
      </c>
      <c r="G103" s="350">
        <f>+'FORMATO COSTEO C1'!X481</f>
        <v>0</v>
      </c>
      <c r="H103" s="354">
        <f>IF( $F103=0,0,((($F103/$E$100)*'CRONOGRAMA ACTIVIDADES'!F$40)*($G103/$F103)))</f>
        <v>0</v>
      </c>
      <c r="I103" s="349">
        <f>IF( $F103=0,0,((($F103/$E$100)*'CRONOGRAMA ACTIVIDADES'!G$40)*($G103/$F103)))</f>
        <v>0</v>
      </c>
      <c r="J103" s="349">
        <f>IF( $F103=0,0,((($F103/$E$100)*'CRONOGRAMA ACTIVIDADES'!H$40)*($G103/$F103)))</f>
        <v>0</v>
      </c>
      <c r="K103" s="349">
        <f>IF( $F103=0,0,((($F103/$E$100)*'CRONOGRAMA ACTIVIDADES'!I$40)*($G103/$F103)))</f>
        <v>0</v>
      </c>
      <c r="L103" s="349">
        <f>IF( $F103=0,0,((($F103/$E$100)*'CRONOGRAMA ACTIVIDADES'!J$40)*($G103/$F103)))</f>
        <v>0</v>
      </c>
      <c r="M103" s="349">
        <f>IF( $F103=0,0,((($F103/$E$100)*'CRONOGRAMA ACTIVIDADES'!K$40)*($G103/$F103)))</f>
        <v>0</v>
      </c>
      <c r="N103" s="349">
        <f>IF( $F103=0,0,((($F103/$E$100)*'CRONOGRAMA ACTIVIDADES'!L$40)*($G103/$F103)))</f>
        <v>0</v>
      </c>
      <c r="O103" s="349">
        <f>IF( $F103=0,0,((($F103/$E$100)*'CRONOGRAMA ACTIVIDADES'!M$40)*($G103/$F103)))</f>
        <v>0</v>
      </c>
      <c r="P103" s="349">
        <f>IF( $F103=0,0,((($F103/$E$100)*'CRONOGRAMA ACTIVIDADES'!N$40)*($G103/$F103)))</f>
        <v>0</v>
      </c>
      <c r="Q103" s="349">
        <f>IF( $F103=0,0,((($F103/$E$100)*'CRONOGRAMA ACTIVIDADES'!O$40)*($G103/$F103)))</f>
        <v>0</v>
      </c>
      <c r="R103" s="349">
        <f>IF( $F103=0,0,((($F103/$E$100)*'CRONOGRAMA ACTIVIDADES'!P$40)*($G103/$F103)))</f>
        <v>0</v>
      </c>
      <c r="S103" s="349">
        <f>IF( $F103=0,0,((($F103/$E$100)*'CRONOGRAMA ACTIVIDADES'!Q$40)*($G103/$F103)))</f>
        <v>0</v>
      </c>
      <c r="T103" s="352">
        <f>H103+I103+J103+K103+L103+M103+N103+O103+P103+Q103+R103+S103</f>
        <v>0</v>
      </c>
      <c r="U103" s="353">
        <f>IF( $F103=0,0,((($F103/$E$100)*'CRONOGRAMA ACTIVIDADES'!R$40)*($G103/$F103)))</f>
        <v>0</v>
      </c>
      <c r="V103" s="349">
        <f>IF( $F103=0,0,((($F103/$E$100)*'CRONOGRAMA ACTIVIDADES'!S$40)*($G103/$F103)))</f>
        <v>0</v>
      </c>
      <c r="W103" s="349">
        <f>IF( $F103=0,0,((($F103/$E$100)*'CRONOGRAMA ACTIVIDADES'!T$40)*($G103/$F103)))</f>
        <v>0</v>
      </c>
      <c r="X103" s="349">
        <f>IF( $F103=0,0,((($F103/$E$100)*'CRONOGRAMA ACTIVIDADES'!U$40)*($G103/$F103)))</f>
        <v>0</v>
      </c>
      <c r="Y103" s="349">
        <f>IF( $F103=0,0,((($F103/$E$100)*'CRONOGRAMA ACTIVIDADES'!V$40)*($G103/$F103)))</f>
        <v>0</v>
      </c>
      <c r="Z103" s="349">
        <f>IF( $F103=0,0,((($F103/$E$100)*'CRONOGRAMA ACTIVIDADES'!W$40)*($G103/$F103)))</f>
        <v>0</v>
      </c>
      <c r="AA103" s="349">
        <f>IF( $F103=0,0,((($F103/$E$100)*'CRONOGRAMA ACTIVIDADES'!X$40)*($G103/$F103)))</f>
        <v>0</v>
      </c>
      <c r="AB103" s="349">
        <f>IF( $F103=0,0,((($F103/$E$100)*'CRONOGRAMA ACTIVIDADES'!Y$40)*($G103/$F103)))</f>
        <v>0</v>
      </c>
      <c r="AC103" s="349">
        <f>IF( $F103=0,0,((($F103/$E$100)*'CRONOGRAMA ACTIVIDADES'!Z$40)*($G103/$F103)))</f>
        <v>0</v>
      </c>
      <c r="AD103" s="349">
        <f>IF( $F103=0,0,((($F103/$E$100)*'CRONOGRAMA ACTIVIDADES'!AA$40)*($G103/$F103)))</f>
        <v>0</v>
      </c>
      <c r="AE103" s="349">
        <f>IF( $F103=0,0,((($F103/$E$100)*'CRONOGRAMA ACTIVIDADES'!AB$40)*($G103/$F103)))</f>
        <v>0</v>
      </c>
      <c r="AF103" s="349">
        <f>IF( $F103=0,0,((($F103/$E$100)*'CRONOGRAMA ACTIVIDADES'!AC$40)*($G103/$F103)))</f>
        <v>0</v>
      </c>
      <c r="AG103" s="350">
        <f>U103+V103+W103+X103+Y103+Z103+AA103+AB103+AC103+AD103+AE103+AF103</f>
        <v>0</v>
      </c>
      <c r="AH103" s="354">
        <f>IF( $F103=0,0,((($F103/$E$100)*'CRONOGRAMA ACTIVIDADES'!AD$40)*($G103/$F103)))</f>
        <v>0</v>
      </c>
      <c r="AI103" s="349">
        <f>IF( $F103=0,0,((($F103/$E$100)*'CRONOGRAMA ACTIVIDADES'!AE$40)*($G103/$F103)))</f>
        <v>0</v>
      </c>
      <c r="AJ103" s="349">
        <f>IF( $F103=0,0,((($F103/$E$100)*'CRONOGRAMA ACTIVIDADES'!AF$40)*($G103/$F103)))</f>
        <v>0</v>
      </c>
      <c r="AK103" s="349">
        <f>IF( $F103=0,0,((($F103/$E$100)*'CRONOGRAMA ACTIVIDADES'!AG$40)*($G103/$F103)))</f>
        <v>0</v>
      </c>
      <c r="AL103" s="349">
        <f>IF( $F103=0,0,((($F103/$E$100)*'CRONOGRAMA ACTIVIDADES'!AH$40)*($G103/$F103)))</f>
        <v>0</v>
      </c>
      <c r="AM103" s="349">
        <f>IF( $F103=0,0,((($F103/$E$100)*'CRONOGRAMA ACTIVIDADES'!AI$40)*($G103/$F103)))</f>
        <v>0</v>
      </c>
      <c r="AN103" s="349">
        <f>IF( $F103=0,0,((($F103/$E$100)*'CRONOGRAMA ACTIVIDADES'!AJ$40)*($G103/$F103)))</f>
        <v>0</v>
      </c>
      <c r="AO103" s="349">
        <f>IF( $F103=0,0,((($F103/$E$100)*'CRONOGRAMA ACTIVIDADES'!AK$40)*($G103/$F103)))</f>
        <v>0</v>
      </c>
      <c r="AP103" s="349">
        <f>IF( $F103=0,0,((($F103/$E$100)*'CRONOGRAMA ACTIVIDADES'!AL$40)*($G103/$F103)))</f>
        <v>0</v>
      </c>
      <c r="AQ103" s="349">
        <f>IF( $F103=0,0,((($F103/$E$100)*'CRONOGRAMA ACTIVIDADES'!AM$40)*($G103/$F103)))</f>
        <v>0</v>
      </c>
      <c r="AR103" s="349">
        <f>IF( $F103=0,0,((($F103/$E$100)*'CRONOGRAMA ACTIVIDADES'!AN$40)*($G103/$F103)))</f>
        <v>0</v>
      </c>
      <c r="AS103" s="349">
        <f>IF( $F103=0,0,((($F103/$E$100)*'CRONOGRAMA ACTIVIDADES'!AO$40)*($G103/$F103)))</f>
        <v>0</v>
      </c>
      <c r="AT103" s="352">
        <f>AH103+AI103+AJ103+AK103+AL103+AM103+AN103+AO103+AP103+AQ103+AR103+AS103</f>
        <v>0</v>
      </c>
      <c r="AU103" s="355">
        <f>AS103+AR103+AQ103+AP103+AO103+AN103+AM103+AL103+AK103+AJ103+AI103+AH103+AF103+AE103+AD103+AC103+AB103+AA103+Z103+Y103+X103+W103+V103+U103+S103+R103+Q103+P103+O103+N103+M103+L103+K103+J103+I103+H103</f>
        <v>0</v>
      </c>
      <c r="AV103" s="321">
        <f t="shared" si="24"/>
        <v>0</v>
      </c>
    </row>
    <row r="104" spans="2:48" s="323" customFormat="1" ht="12.75" customHeight="1" x14ac:dyDescent="0.15">
      <c r="B104" s="345" t="str">
        <f>+'FORMATO COSTEO C1'!C$487</f>
        <v>1.3.5.4</v>
      </c>
      <c r="C104" s="346" t="str">
        <f>+'FORMATO COSTEO C1'!B$487</f>
        <v>Categoría de gasto</v>
      </c>
      <c r="D104" s="357"/>
      <c r="E104" s="358"/>
      <c r="F104" s="349">
        <f>+'FORMATO COSTEO C1'!G487</f>
        <v>0</v>
      </c>
      <c r="G104" s="350">
        <f>+'FORMATO COSTEO C1'!X487</f>
        <v>0</v>
      </c>
      <c r="H104" s="354">
        <f>IF( $F104=0,0,((($F104/$E$100)*'CRONOGRAMA ACTIVIDADES'!F$40)*($G104/$F104)))</f>
        <v>0</v>
      </c>
      <c r="I104" s="349">
        <f>IF( $F104=0,0,((($F104/$E$100)*'CRONOGRAMA ACTIVIDADES'!G$40)*($G104/$F104)))</f>
        <v>0</v>
      </c>
      <c r="J104" s="349">
        <f>IF( $F104=0,0,((($F104/$E$100)*'CRONOGRAMA ACTIVIDADES'!H$40)*($G104/$F104)))</f>
        <v>0</v>
      </c>
      <c r="K104" s="349">
        <f>IF( $F104=0,0,((($F104/$E$100)*'CRONOGRAMA ACTIVIDADES'!I$40)*($G104/$F104)))</f>
        <v>0</v>
      </c>
      <c r="L104" s="349">
        <f>IF( $F104=0,0,((($F104/$E$100)*'CRONOGRAMA ACTIVIDADES'!J$40)*($G104/$F104)))</f>
        <v>0</v>
      </c>
      <c r="M104" s="349">
        <f>IF( $F104=0,0,((($F104/$E$100)*'CRONOGRAMA ACTIVIDADES'!K$40)*($G104/$F104)))</f>
        <v>0</v>
      </c>
      <c r="N104" s="349">
        <f>IF( $F104=0,0,((($F104/$E$100)*'CRONOGRAMA ACTIVIDADES'!L$40)*($G104/$F104)))</f>
        <v>0</v>
      </c>
      <c r="O104" s="349">
        <f>IF( $F104=0,0,((($F104/$E$100)*'CRONOGRAMA ACTIVIDADES'!M$40)*($G104/$F104)))</f>
        <v>0</v>
      </c>
      <c r="P104" s="349">
        <f>IF( $F104=0,0,((($F104/$E$100)*'CRONOGRAMA ACTIVIDADES'!N$40)*($G104/$F104)))</f>
        <v>0</v>
      </c>
      <c r="Q104" s="349">
        <f>IF( $F104=0,0,((($F104/$E$100)*'CRONOGRAMA ACTIVIDADES'!O$40)*($G104/$F104)))</f>
        <v>0</v>
      </c>
      <c r="R104" s="349">
        <f>IF( $F104=0,0,((($F104/$E$100)*'CRONOGRAMA ACTIVIDADES'!P$40)*($G104/$F104)))</f>
        <v>0</v>
      </c>
      <c r="S104" s="349">
        <f>IF( $F104=0,0,((($F104/$E$100)*'CRONOGRAMA ACTIVIDADES'!Q$40)*($G104/$F104)))</f>
        <v>0</v>
      </c>
      <c r="T104" s="352">
        <f>H104+I104+J104+K104+L104+M104+N104+O104+P104+Q104+R104+S104</f>
        <v>0</v>
      </c>
      <c r="U104" s="353">
        <f>IF( $F104=0,0,((($F104/$E$100)*'CRONOGRAMA ACTIVIDADES'!R$40)*($G104/$F104)))</f>
        <v>0</v>
      </c>
      <c r="V104" s="349">
        <f>IF( $F104=0,0,((($F104/$E$100)*'CRONOGRAMA ACTIVIDADES'!S$40)*($G104/$F104)))</f>
        <v>0</v>
      </c>
      <c r="W104" s="349">
        <f>IF( $F104=0,0,((($F104/$E$100)*'CRONOGRAMA ACTIVIDADES'!T$40)*($G104/$F104)))</f>
        <v>0</v>
      </c>
      <c r="X104" s="349">
        <f>IF( $F104=0,0,((($F104/$E$100)*'CRONOGRAMA ACTIVIDADES'!U$40)*($G104/$F104)))</f>
        <v>0</v>
      </c>
      <c r="Y104" s="349">
        <f>IF( $F104=0,0,((($F104/$E$100)*'CRONOGRAMA ACTIVIDADES'!V$40)*($G104/$F104)))</f>
        <v>0</v>
      </c>
      <c r="Z104" s="349">
        <f>IF( $F104=0,0,((($F104/$E$100)*'CRONOGRAMA ACTIVIDADES'!W$40)*($G104/$F104)))</f>
        <v>0</v>
      </c>
      <c r="AA104" s="349">
        <f>IF( $F104=0,0,((($F104/$E$100)*'CRONOGRAMA ACTIVIDADES'!X$40)*($G104/$F104)))</f>
        <v>0</v>
      </c>
      <c r="AB104" s="349">
        <f>IF( $F104=0,0,((($F104/$E$100)*'CRONOGRAMA ACTIVIDADES'!Y$40)*($G104/$F104)))</f>
        <v>0</v>
      </c>
      <c r="AC104" s="349">
        <f>IF( $F104=0,0,((($F104/$E$100)*'CRONOGRAMA ACTIVIDADES'!Z$40)*($G104/$F104)))</f>
        <v>0</v>
      </c>
      <c r="AD104" s="349">
        <f>IF( $F104=0,0,((($F104/$E$100)*'CRONOGRAMA ACTIVIDADES'!AA$40)*($G104/$F104)))</f>
        <v>0</v>
      </c>
      <c r="AE104" s="349">
        <f>IF( $F104=0,0,((($F104/$E$100)*'CRONOGRAMA ACTIVIDADES'!AB$40)*($G104/$F104)))</f>
        <v>0</v>
      </c>
      <c r="AF104" s="349">
        <f>IF( $F104=0,0,((($F104/$E$100)*'CRONOGRAMA ACTIVIDADES'!AC$40)*($G104/$F104)))</f>
        <v>0</v>
      </c>
      <c r="AG104" s="350">
        <f>U104+V104+W104+X104+Y104+Z104+AA104+AB104+AC104+AD104+AE104+AF104</f>
        <v>0</v>
      </c>
      <c r="AH104" s="354">
        <f>IF( $F104=0,0,((($F104/$E$100)*'CRONOGRAMA ACTIVIDADES'!AD$40)*($G104/$F104)))</f>
        <v>0</v>
      </c>
      <c r="AI104" s="349">
        <f>IF( $F104=0,0,((($F104/$E$100)*'CRONOGRAMA ACTIVIDADES'!AE$40)*($G104/$F104)))</f>
        <v>0</v>
      </c>
      <c r="AJ104" s="349">
        <f>IF( $F104=0,0,((($F104/$E$100)*'CRONOGRAMA ACTIVIDADES'!AF$40)*($G104/$F104)))</f>
        <v>0</v>
      </c>
      <c r="AK104" s="349">
        <f>IF( $F104=0,0,((($F104/$E$100)*'CRONOGRAMA ACTIVIDADES'!AG$40)*($G104/$F104)))</f>
        <v>0</v>
      </c>
      <c r="AL104" s="349">
        <f>IF( $F104=0,0,((($F104/$E$100)*'CRONOGRAMA ACTIVIDADES'!AH$40)*($G104/$F104)))</f>
        <v>0</v>
      </c>
      <c r="AM104" s="349">
        <f>IF( $F104=0,0,((($F104/$E$100)*'CRONOGRAMA ACTIVIDADES'!AI$40)*($G104/$F104)))</f>
        <v>0</v>
      </c>
      <c r="AN104" s="349">
        <f>IF( $F104=0,0,((($F104/$E$100)*'CRONOGRAMA ACTIVIDADES'!AJ$40)*($G104/$F104)))</f>
        <v>0</v>
      </c>
      <c r="AO104" s="349">
        <f>IF( $F104=0,0,((($F104/$E$100)*'CRONOGRAMA ACTIVIDADES'!AK$40)*($G104/$F104)))</f>
        <v>0</v>
      </c>
      <c r="AP104" s="349">
        <f>IF( $F104=0,0,((($F104/$E$100)*'CRONOGRAMA ACTIVIDADES'!AL$40)*($G104/$F104)))</f>
        <v>0</v>
      </c>
      <c r="AQ104" s="349">
        <f>IF( $F104=0,0,((($F104/$E$100)*'CRONOGRAMA ACTIVIDADES'!AM$40)*($G104/$F104)))</f>
        <v>0</v>
      </c>
      <c r="AR104" s="349">
        <f>IF( $F104=0,0,((($F104/$E$100)*'CRONOGRAMA ACTIVIDADES'!AN$40)*($G104/$F104)))</f>
        <v>0</v>
      </c>
      <c r="AS104" s="349">
        <f>IF( $F104=0,0,((($F104/$E$100)*'CRONOGRAMA ACTIVIDADES'!AO$40)*($G104/$F104)))</f>
        <v>0</v>
      </c>
      <c r="AT104" s="352">
        <f>AH104+AI104+AJ104+AK104+AL104+AM104+AN104+AO104+AP104+AQ104+AR104+AS104</f>
        <v>0</v>
      </c>
      <c r="AU104" s="355">
        <f>AS104+AR104+AQ104+AP104+AO104+AN104+AM104+AL104+AK104+AJ104+AI104+AH104+AF104+AE104+AD104+AC104+AB104+AA104+Z104+Y104+X104+W104+V104+U104+S104+R104+Q104+P104+O104+N104+M104+L104+K104+J104+I104+H104</f>
        <v>0</v>
      </c>
      <c r="AV104" s="321">
        <f t="shared" si="24"/>
        <v>0</v>
      </c>
    </row>
    <row r="105" spans="2:48" s="323" customFormat="1" ht="12.75" customHeight="1" x14ac:dyDescent="0.15">
      <c r="B105" s="345" t="str">
        <f>+'FORMATO COSTEO C1'!C$493</f>
        <v>1.3.5.5</v>
      </c>
      <c r="C105" s="346" t="str">
        <f>+'FORMATO COSTEO C1'!B$493</f>
        <v>Categoría de gasto</v>
      </c>
      <c r="D105" s="357"/>
      <c r="E105" s="358"/>
      <c r="F105" s="349">
        <f>+'FORMATO COSTEO C1'!G493</f>
        <v>0</v>
      </c>
      <c r="G105" s="350">
        <f>+'FORMATO COSTEO C1'!X493</f>
        <v>0</v>
      </c>
      <c r="H105" s="354">
        <f>IF( $F105=0,0,((($F105/$E$100)*'CRONOGRAMA ACTIVIDADES'!F$40)*($G105/$F105)))</f>
        <v>0</v>
      </c>
      <c r="I105" s="349">
        <f>IF( $F105=0,0,((($F105/$E$100)*'CRONOGRAMA ACTIVIDADES'!G$40)*($G105/$F105)))</f>
        <v>0</v>
      </c>
      <c r="J105" s="349">
        <f>IF( $F105=0,0,((($F105/$E$100)*'CRONOGRAMA ACTIVIDADES'!H$40)*($G105/$F105)))</f>
        <v>0</v>
      </c>
      <c r="K105" s="349">
        <f>IF( $F105=0,0,((($F105/$E$100)*'CRONOGRAMA ACTIVIDADES'!I$40)*($G105/$F105)))</f>
        <v>0</v>
      </c>
      <c r="L105" s="349">
        <f>IF( $F105=0,0,((($F105/$E$100)*'CRONOGRAMA ACTIVIDADES'!J$40)*($G105/$F105)))</f>
        <v>0</v>
      </c>
      <c r="M105" s="349">
        <f>IF( $F105=0,0,((($F105/$E$100)*'CRONOGRAMA ACTIVIDADES'!K$40)*($G105/$F105)))</f>
        <v>0</v>
      </c>
      <c r="N105" s="349">
        <f>IF( $F105=0,0,((($F105/$E$100)*'CRONOGRAMA ACTIVIDADES'!L$40)*($G105/$F105)))</f>
        <v>0</v>
      </c>
      <c r="O105" s="349">
        <f>IF( $F105=0,0,((($F105/$E$100)*'CRONOGRAMA ACTIVIDADES'!M$40)*($G105/$F105)))</f>
        <v>0</v>
      </c>
      <c r="P105" s="349">
        <f>IF( $F105=0,0,((($F105/$E$100)*'CRONOGRAMA ACTIVIDADES'!N$40)*($G105/$F105)))</f>
        <v>0</v>
      </c>
      <c r="Q105" s="349">
        <f>IF( $F105=0,0,((($F105/$E$100)*'CRONOGRAMA ACTIVIDADES'!O$40)*($G105/$F105)))</f>
        <v>0</v>
      </c>
      <c r="R105" s="349">
        <f>IF( $F105=0,0,((($F105/$E$100)*'CRONOGRAMA ACTIVIDADES'!P$40)*($G105/$F105)))</f>
        <v>0</v>
      </c>
      <c r="S105" s="349">
        <f>IF( $F105=0,0,((($F105/$E$100)*'CRONOGRAMA ACTIVIDADES'!Q$40)*($G105/$F105)))</f>
        <v>0</v>
      </c>
      <c r="T105" s="352">
        <f>H105+I105+J105+K105+L105+M105+N105+O105+P105+Q105+R105+S105</f>
        <v>0</v>
      </c>
      <c r="U105" s="353">
        <f>IF( $F105=0,0,((($F105/$E$100)*'CRONOGRAMA ACTIVIDADES'!R$40)*($G105/$F105)))</f>
        <v>0</v>
      </c>
      <c r="V105" s="349">
        <f>IF( $F105=0,0,((($F105/$E$100)*'CRONOGRAMA ACTIVIDADES'!S$40)*($G105/$F105)))</f>
        <v>0</v>
      </c>
      <c r="W105" s="349">
        <f>IF( $F105=0,0,((($F105/$E$100)*'CRONOGRAMA ACTIVIDADES'!T$40)*($G105/$F105)))</f>
        <v>0</v>
      </c>
      <c r="X105" s="349">
        <f>IF( $F105=0,0,((($F105/$E$100)*'CRONOGRAMA ACTIVIDADES'!U$40)*($G105/$F105)))</f>
        <v>0</v>
      </c>
      <c r="Y105" s="349">
        <f>IF( $F105=0,0,((($F105/$E$100)*'CRONOGRAMA ACTIVIDADES'!V$40)*($G105/$F105)))</f>
        <v>0</v>
      </c>
      <c r="Z105" s="349">
        <f>IF( $F105=0,0,((($F105/$E$100)*'CRONOGRAMA ACTIVIDADES'!W$40)*($G105/$F105)))</f>
        <v>0</v>
      </c>
      <c r="AA105" s="349">
        <f>IF( $F105=0,0,((($F105/$E$100)*'CRONOGRAMA ACTIVIDADES'!X$40)*($G105/$F105)))</f>
        <v>0</v>
      </c>
      <c r="AB105" s="349">
        <f>IF( $F105=0,0,((($F105/$E$100)*'CRONOGRAMA ACTIVIDADES'!Y$40)*($G105/$F105)))</f>
        <v>0</v>
      </c>
      <c r="AC105" s="349">
        <f>IF( $F105=0,0,((($F105/$E$100)*'CRONOGRAMA ACTIVIDADES'!Z$40)*($G105/$F105)))</f>
        <v>0</v>
      </c>
      <c r="AD105" s="349">
        <f>IF( $F105=0,0,((($F105/$E$100)*'CRONOGRAMA ACTIVIDADES'!AA$40)*($G105/$F105)))</f>
        <v>0</v>
      </c>
      <c r="AE105" s="349">
        <f>IF( $F105=0,0,((($F105/$E$100)*'CRONOGRAMA ACTIVIDADES'!AB$40)*($G105/$F105)))</f>
        <v>0</v>
      </c>
      <c r="AF105" s="349">
        <f>IF( $F105=0,0,((($F105/$E$100)*'CRONOGRAMA ACTIVIDADES'!AC$40)*($G105/$F105)))</f>
        <v>0</v>
      </c>
      <c r="AG105" s="350">
        <f>U105+V105+W105+X105+Y105+Z105+AA105+AB105+AC105+AD105+AE105+AF105</f>
        <v>0</v>
      </c>
      <c r="AH105" s="354">
        <f>IF( $F105=0,0,((($F105/$E$100)*'CRONOGRAMA ACTIVIDADES'!AD$40)*($G105/$F105)))</f>
        <v>0</v>
      </c>
      <c r="AI105" s="349">
        <f>IF( $F105=0,0,((($F105/$E$100)*'CRONOGRAMA ACTIVIDADES'!AE$40)*($G105/$F105)))</f>
        <v>0</v>
      </c>
      <c r="AJ105" s="349">
        <f>IF( $F105=0,0,((($F105/$E$100)*'CRONOGRAMA ACTIVIDADES'!AF$40)*($G105/$F105)))</f>
        <v>0</v>
      </c>
      <c r="AK105" s="349">
        <f>IF( $F105=0,0,((($F105/$E$100)*'CRONOGRAMA ACTIVIDADES'!AG$40)*($G105/$F105)))</f>
        <v>0</v>
      </c>
      <c r="AL105" s="349">
        <f>IF( $F105=0,0,((($F105/$E$100)*'CRONOGRAMA ACTIVIDADES'!AH$40)*($G105/$F105)))</f>
        <v>0</v>
      </c>
      <c r="AM105" s="349">
        <f>IF( $F105=0,0,((($F105/$E$100)*'CRONOGRAMA ACTIVIDADES'!AI$40)*($G105/$F105)))</f>
        <v>0</v>
      </c>
      <c r="AN105" s="349">
        <f>IF( $F105=0,0,((($F105/$E$100)*'CRONOGRAMA ACTIVIDADES'!AJ$40)*($G105/$F105)))</f>
        <v>0</v>
      </c>
      <c r="AO105" s="349">
        <f>IF( $F105=0,0,((($F105/$E$100)*'CRONOGRAMA ACTIVIDADES'!AK$40)*($G105/$F105)))</f>
        <v>0</v>
      </c>
      <c r="AP105" s="349">
        <f>IF( $F105=0,0,((($F105/$E$100)*'CRONOGRAMA ACTIVIDADES'!AL$40)*($G105/$F105)))</f>
        <v>0</v>
      </c>
      <c r="AQ105" s="349">
        <f>IF( $F105=0,0,((($F105/$E$100)*'CRONOGRAMA ACTIVIDADES'!AM$40)*($G105/$F105)))</f>
        <v>0</v>
      </c>
      <c r="AR105" s="349">
        <f>IF( $F105=0,0,((($F105/$E$100)*'CRONOGRAMA ACTIVIDADES'!AN$40)*($G105/$F105)))</f>
        <v>0</v>
      </c>
      <c r="AS105" s="349">
        <f>IF( $F105=0,0,((($F105/$E$100)*'CRONOGRAMA ACTIVIDADES'!AO$40)*($G105/$F105)))</f>
        <v>0</v>
      </c>
      <c r="AT105" s="352">
        <f>AH105+AI105+AJ105+AK105+AL105+AM105+AN105+AO105+AP105+AQ105+AR105+AS105</f>
        <v>0</v>
      </c>
      <c r="AU105" s="355">
        <f>AS105+AR105+AQ105+AP105+AO105+AN105+AM105+AL105+AK105+AJ105+AI105+AH105+AF105+AE105+AD105+AC105+AB105+AA105+Z105+Y105+X105+W105+V105+U105+S105+R105+Q105+P105+O105+N105+M105+L105+K105+J105+I105+H105</f>
        <v>0</v>
      </c>
      <c r="AV105" s="321">
        <f t="shared" si="24"/>
        <v>0</v>
      </c>
    </row>
    <row r="106" spans="2:48" s="323" customFormat="1" ht="27" customHeight="1" outlineLevel="1" x14ac:dyDescent="0.15">
      <c r="B106" s="311">
        <f>+'FORMATO COSTEO C2'!C13</f>
        <v>2</v>
      </c>
      <c r="C106" s="361">
        <f>+'FORMATO COSTEO C2'!D13</f>
        <v>0</v>
      </c>
      <c r="D106" s="313"/>
      <c r="E106" s="314"/>
      <c r="F106" s="315">
        <f>+F107+F138+F169</f>
        <v>0</v>
      </c>
      <c r="G106" s="316">
        <f>+G107+G138+G169</f>
        <v>0</v>
      </c>
      <c r="H106" s="317">
        <f>+H107+H138+H169</f>
        <v>0</v>
      </c>
      <c r="I106" s="315">
        <f t="shared" ref="I106:AS106" si="29">+I107+I138+I169</f>
        <v>0</v>
      </c>
      <c r="J106" s="315">
        <f t="shared" si="29"/>
        <v>0</v>
      </c>
      <c r="K106" s="315">
        <f t="shared" si="29"/>
        <v>0</v>
      </c>
      <c r="L106" s="315">
        <f t="shared" si="29"/>
        <v>0</v>
      </c>
      <c r="M106" s="315">
        <f t="shared" si="29"/>
        <v>0</v>
      </c>
      <c r="N106" s="315">
        <f t="shared" si="29"/>
        <v>0</v>
      </c>
      <c r="O106" s="315">
        <f t="shared" si="29"/>
        <v>0</v>
      </c>
      <c r="P106" s="315">
        <f t="shared" si="29"/>
        <v>0</v>
      </c>
      <c r="Q106" s="315">
        <f t="shared" si="29"/>
        <v>0</v>
      </c>
      <c r="R106" s="315">
        <f t="shared" si="29"/>
        <v>0</v>
      </c>
      <c r="S106" s="315">
        <f t="shared" si="29"/>
        <v>0</v>
      </c>
      <c r="T106" s="318">
        <f>+T107+T138+T169</f>
        <v>0</v>
      </c>
      <c r="U106" s="319">
        <f t="shared" si="29"/>
        <v>0</v>
      </c>
      <c r="V106" s="315">
        <f t="shared" si="29"/>
        <v>0</v>
      </c>
      <c r="W106" s="315">
        <f t="shared" si="29"/>
        <v>0</v>
      </c>
      <c r="X106" s="315">
        <f t="shared" si="29"/>
        <v>0</v>
      </c>
      <c r="Y106" s="315">
        <f t="shared" si="29"/>
        <v>0</v>
      </c>
      <c r="Z106" s="315">
        <f t="shared" si="29"/>
        <v>0</v>
      </c>
      <c r="AA106" s="315">
        <f t="shared" si="29"/>
        <v>0</v>
      </c>
      <c r="AB106" s="315">
        <f t="shared" si="29"/>
        <v>0</v>
      </c>
      <c r="AC106" s="315">
        <f t="shared" si="29"/>
        <v>0</v>
      </c>
      <c r="AD106" s="315">
        <f t="shared" si="29"/>
        <v>0</v>
      </c>
      <c r="AE106" s="315">
        <f t="shared" si="29"/>
        <v>0</v>
      </c>
      <c r="AF106" s="315">
        <f t="shared" si="29"/>
        <v>0</v>
      </c>
      <c r="AG106" s="316">
        <f>+AG107+AG138+AG169</f>
        <v>0</v>
      </c>
      <c r="AH106" s="317">
        <f t="shared" si="29"/>
        <v>0</v>
      </c>
      <c r="AI106" s="315">
        <f t="shared" si="29"/>
        <v>0</v>
      </c>
      <c r="AJ106" s="315">
        <f t="shared" si="29"/>
        <v>0</v>
      </c>
      <c r="AK106" s="315">
        <f t="shared" si="29"/>
        <v>0</v>
      </c>
      <c r="AL106" s="315">
        <f t="shared" si="29"/>
        <v>0</v>
      </c>
      <c r="AM106" s="315">
        <f t="shared" si="29"/>
        <v>0</v>
      </c>
      <c r="AN106" s="315">
        <f t="shared" si="29"/>
        <v>0</v>
      </c>
      <c r="AO106" s="315">
        <f t="shared" si="29"/>
        <v>0</v>
      </c>
      <c r="AP106" s="315">
        <f t="shared" si="29"/>
        <v>0</v>
      </c>
      <c r="AQ106" s="315">
        <f t="shared" si="29"/>
        <v>0</v>
      </c>
      <c r="AR106" s="315">
        <f t="shared" si="29"/>
        <v>0</v>
      </c>
      <c r="AS106" s="315">
        <f t="shared" si="29"/>
        <v>0</v>
      </c>
      <c r="AT106" s="318">
        <f>+AT107+AT138+AT169</f>
        <v>0</v>
      </c>
      <c r="AU106" s="362">
        <f>+AU107+AU138+AU169</f>
        <v>0</v>
      </c>
      <c r="AV106" s="321">
        <f t="shared" si="24"/>
        <v>0</v>
      </c>
    </row>
    <row r="107" spans="2:48" s="323" customFormat="1" ht="12.75" customHeight="1" outlineLevel="1" x14ac:dyDescent="0.25">
      <c r="B107" s="324">
        <f>+'FORMATO COSTEO C2'!C14</f>
        <v>2.1</v>
      </c>
      <c r="C107" s="325">
        <f>+'FORMATO COSTEO C2'!D14</f>
        <v>0</v>
      </c>
      <c r="D107" s="326"/>
      <c r="E107" s="327"/>
      <c r="F107" s="328">
        <f t="shared" ref="F107:P107" si="30">+F108+F114+F120+F126+F132</f>
        <v>0</v>
      </c>
      <c r="G107" s="329">
        <f t="shared" si="30"/>
        <v>0</v>
      </c>
      <c r="H107" s="330">
        <f t="shared" si="30"/>
        <v>0</v>
      </c>
      <c r="I107" s="328">
        <f>+I108+I114+I120+I126+I132</f>
        <v>0</v>
      </c>
      <c r="J107" s="328">
        <f>+J108+J114+J120+J126+J132</f>
        <v>0</v>
      </c>
      <c r="K107" s="328">
        <f>+K108+K114+K120+K126+K132</f>
        <v>0</v>
      </c>
      <c r="L107" s="328">
        <f>+L108+L114+L120+L126+L132</f>
        <v>0</v>
      </c>
      <c r="M107" s="328">
        <f>+M108+M114+M120+M126+M132</f>
        <v>0</v>
      </c>
      <c r="N107" s="328">
        <f t="shared" si="30"/>
        <v>0</v>
      </c>
      <c r="O107" s="328">
        <f t="shared" si="30"/>
        <v>0</v>
      </c>
      <c r="P107" s="328">
        <f t="shared" si="30"/>
        <v>0</v>
      </c>
      <c r="Q107" s="328">
        <f>+Q108+Q114+Q120+Q126+Q132</f>
        <v>0</v>
      </c>
      <c r="R107" s="328">
        <f>+R108+R114+R120+R126+R132</f>
        <v>0</v>
      </c>
      <c r="S107" s="328">
        <f>+S108+S114+S120+S126+S132</f>
        <v>0</v>
      </c>
      <c r="T107" s="331">
        <f>+T108+T114+T120+T126+T132</f>
        <v>0</v>
      </c>
      <c r="U107" s="332">
        <f t="shared" ref="U107:AS107" si="31">+U108+U114+U120+U126+U132</f>
        <v>0</v>
      </c>
      <c r="V107" s="328">
        <f t="shared" si="31"/>
        <v>0</v>
      </c>
      <c r="W107" s="328">
        <f t="shared" si="31"/>
        <v>0</v>
      </c>
      <c r="X107" s="328">
        <f t="shared" si="31"/>
        <v>0</v>
      </c>
      <c r="Y107" s="328">
        <f t="shared" si="31"/>
        <v>0</v>
      </c>
      <c r="Z107" s="328">
        <f t="shared" si="31"/>
        <v>0</v>
      </c>
      <c r="AA107" s="328">
        <f t="shared" si="31"/>
        <v>0</v>
      </c>
      <c r="AB107" s="328">
        <f t="shared" si="31"/>
        <v>0</v>
      </c>
      <c r="AC107" s="328">
        <f t="shared" si="31"/>
        <v>0</v>
      </c>
      <c r="AD107" s="328">
        <f t="shared" si="31"/>
        <v>0</v>
      </c>
      <c r="AE107" s="328">
        <f t="shared" si="31"/>
        <v>0</v>
      </c>
      <c r="AF107" s="328">
        <f t="shared" si="31"/>
        <v>0</v>
      </c>
      <c r="AG107" s="329">
        <f>+AG108+AG114+AG120+AG126+AG132</f>
        <v>0</v>
      </c>
      <c r="AH107" s="330">
        <f t="shared" si="31"/>
        <v>0</v>
      </c>
      <c r="AI107" s="328">
        <f t="shared" si="31"/>
        <v>0</v>
      </c>
      <c r="AJ107" s="328">
        <f t="shared" si="31"/>
        <v>0</v>
      </c>
      <c r="AK107" s="328">
        <f t="shared" si="31"/>
        <v>0</v>
      </c>
      <c r="AL107" s="328">
        <f t="shared" si="31"/>
        <v>0</v>
      </c>
      <c r="AM107" s="328">
        <f t="shared" si="31"/>
        <v>0</v>
      </c>
      <c r="AN107" s="328">
        <f t="shared" si="31"/>
        <v>0</v>
      </c>
      <c r="AO107" s="328">
        <f t="shared" si="31"/>
        <v>0</v>
      </c>
      <c r="AP107" s="328">
        <f t="shared" si="31"/>
        <v>0</v>
      </c>
      <c r="AQ107" s="328">
        <f t="shared" si="31"/>
        <v>0</v>
      </c>
      <c r="AR107" s="328">
        <f t="shared" si="31"/>
        <v>0</v>
      </c>
      <c r="AS107" s="328">
        <f t="shared" si="31"/>
        <v>0</v>
      </c>
      <c r="AT107" s="331">
        <f>+AT108+AT114+AT120+AT126+AT132</f>
        <v>0</v>
      </c>
      <c r="AU107" s="333">
        <f>+AU108+AU114+AU120+AU126+AU132</f>
        <v>0</v>
      </c>
      <c r="AV107" s="321">
        <f t="shared" si="24"/>
        <v>0</v>
      </c>
    </row>
    <row r="108" spans="2:48" s="323" customFormat="1" ht="12.75" customHeight="1" outlineLevel="1" x14ac:dyDescent="0.15">
      <c r="B108" s="335" t="str">
        <f>+'FORMATO COSTEO C2'!C15</f>
        <v>2.1.1</v>
      </c>
      <c r="C108" s="359">
        <f>+'FORMATO COSTEO C2'!B15</f>
        <v>0</v>
      </c>
      <c r="D108" s="337" t="str">
        <f>+'FORMATO COSTEO C2'!D15</f>
        <v>Unidad medida</v>
      </c>
      <c r="E108" s="338">
        <f>+'FORMATO COSTEO C2'!E15</f>
        <v>0</v>
      </c>
      <c r="F108" s="339">
        <f>SUM(F109:F113)</f>
        <v>0</v>
      </c>
      <c r="G108" s="340">
        <f t="shared" ref="G108:AS108" si="32">SUM(G109:G113)</f>
        <v>0</v>
      </c>
      <c r="H108" s="341">
        <f t="shared" si="32"/>
        <v>0</v>
      </c>
      <c r="I108" s="339">
        <f t="shared" si="32"/>
        <v>0</v>
      </c>
      <c r="J108" s="339">
        <f t="shared" si="32"/>
        <v>0</v>
      </c>
      <c r="K108" s="339">
        <f t="shared" si="32"/>
        <v>0</v>
      </c>
      <c r="L108" s="339">
        <f t="shared" si="32"/>
        <v>0</v>
      </c>
      <c r="M108" s="339">
        <f t="shared" si="32"/>
        <v>0</v>
      </c>
      <c r="N108" s="339">
        <f t="shared" si="32"/>
        <v>0</v>
      </c>
      <c r="O108" s="339">
        <f t="shared" si="32"/>
        <v>0</v>
      </c>
      <c r="P108" s="339">
        <f t="shared" si="32"/>
        <v>0</v>
      </c>
      <c r="Q108" s="339">
        <f t="shared" si="32"/>
        <v>0</v>
      </c>
      <c r="R108" s="339">
        <f t="shared" si="32"/>
        <v>0</v>
      </c>
      <c r="S108" s="339">
        <f t="shared" si="32"/>
        <v>0</v>
      </c>
      <c r="T108" s="342">
        <f t="shared" si="32"/>
        <v>0</v>
      </c>
      <c r="U108" s="343">
        <f t="shared" si="32"/>
        <v>0</v>
      </c>
      <c r="V108" s="339">
        <f t="shared" si="32"/>
        <v>0</v>
      </c>
      <c r="W108" s="339">
        <f t="shared" si="32"/>
        <v>0</v>
      </c>
      <c r="X108" s="339">
        <f t="shared" si="32"/>
        <v>0</v>
      </c>
      <c r="Y108" s="339">
        <f t="shared" si="32"/>
        <v>0</v>
      </c>
      <c r="Z108" s="339">
        <f t="shared" si="32"/>
        <v>0</v>
      </c>
      <c r="AA108" s="339">
        <f t="shared" si="32"/>
        <v>0</v>
      </c>
      <c r="AB108" s="339">
        <f t="shared" si="32"/>
        <v>0</v>
      </c>
      <c r="AC108" s="339">
        <f t="shared" si="32"/>
        <v>0</v>
      </c>
      <c r="AD108" s="339">
        <f t="shared" si="32"/>
        <v>0</v>
      </c>
      <c r="AE108" s="339">
        <f t="shared" si="32"/>
        <v>0</v>
      </c>
      <c r="AF108" s="339">
        <f t="shared" si="32"/>
        <v>0</v>
      </c>
      <c r="AG108" s="340">
        <f t="shared" si="32"/>
        <v>0</v>
      </c>
      <c r="AH108" s="341">
        <f t="shared" si="32"/>
        <v>0</v>
      </c>
      <c r="AI108" s="339">
        <f t="shared" si="32"/>
        <v>0</v>
      </c>
      <c r="AJ108" s="339">
        <f t="shared" si="32"/>
        <v>0</v>
      </c>
      <c r="AK108" s="339">
        <f t="shared" si="32"/>
        <v>0</v>
      </c>
      <c r="AL108" s="339">
        <f t="shared" si="32"/>
        <v>0</v>
      </c>
      <c r="AM108" s="339">
        <f t="shared" si="32"/>
        <v>0</v>
      </c>
      <c r="AN108" s="339">
        <f t="shared" si="32"/>
        <v>0</v>
      </c>
      <c r="AO108" s="339">
        <f t="shared" si="32"/>
        <v>0</v>
      </c>
      <c r="AP108" s="339">
        <f t="shared" si="32"/>
        <v>0</v>
      </c>
      <c r="AQ108" s="339">
        <f t="shared" si="32"/>
        <v>0</v>
      </c>
      <c r="AR108" s="339">
        <f t="shared" si="32"/>
        <v>0</v>
      </c>
      <c r="AS108" s="339">
        <f t="shared" si="32"/>
        <v>0</v>
      </c>
      <c r="AT108" s="342">
        <f>SUM(AT109:AT113)</f>
        <v>0</v>
      </c>
      <c r="AU108" s="344">
        <f>SUM(AU109:AU113)</f>
        <v>0</v>
      </c>
      <c r="AV108" s="321">
        <f t="shared" si="24"/>
        <v>0</v>
      </c>
    </row>
    <row r="109" spans="2:48" s="323" customFormat="1" ht="12.75" customHeight="1" outlineLevel="1" x14ac:dyDescent="0.15">
      <c r="B109" s="345" t="str">
        <f>+'FORMATO COSTEO C2'!C17</f>
        <v>2.1.1.1</v>
      </c>
      <c r="C109" s="346" t="str">
        <f>+'FORMATO COSTEO C2'!B17</f>
        <v>Categoría de gasto</v>
      </c>
      <c r="D109" s="347"/>
      <c r="E109" s="348"/>
      <c r="F109" s="349">
        <f>+'FORMATO COSTEO C2'!G17</f>
        <v>0</v>
      </c>
      <c r="G109" s="350">
        <f>+'FORMATO COSTEO C2'!X17</f>
        <v>0</v>
      </c>
      <c r="H109" s="351">
        <f>IF( $F109=0,0,((($F109/$E$108)*'CRONOGRAMA ACTIVIDADES'!F$46)*($G109/$F109)))</f>
        <v>0</v>
      </c>
      <c r="I109" s="349">
        <f>IF( $F109=0,0,((($F109/$E$108)*'CRONOGRAMA ACTIVIDADES'!G$46)*($G109/$F109)))</f>
        <v>0</v>
      </c>
      <c r="J109" s="349">
        <f>IF( $F109=0,0,((($F109/$E$108)*'CRONOGRAMA ACTIVIDADES'!H$46)*($G109/$F109)))</f>
        <v>0</v>
      </c>
      <c r="K109" s="349">
        <f>IF( $F109=0,0,((($F109/$E$108)*'CRONOGRAMA ACTIVIDADES'!I$46)*($G109/$F109)))</f>
        <v>0</v>
      </c>
      <c r="L109" s="349">
        <f>IF( $F109=0,0,((($F109/$E$108)*'CRONOGRAMA ACTIVIDADES'!J$46)*($G109/$F109)))</f>
        <v>0</v>
      </c>
      <c r="M109" s="349">
        <f>IF( $F109=0,0,((($F109/$E$108)*'CRONOGRAMA ACTIVIDADES'!K$46)*($G109/$F109)))</f>
        <v>0</v>
      </c>
      <c r="N109" s="349">
        <f>IF( $F109=0,0,((($F109/$E$108)*'CRONOGRAMA ACTIVIDADES'!L$46)*($G109/$F109)))</f>
        <v>0</v>
      </c>
      <c r="O109" s="349">
        <f>IF( $F109=0,0,((($F109/$E$108)*'CRONOGRAMA ACTIVIDADES'!M$46)*($G109/$F109)))</f>
        <v>0</v>
      </c>
      <c r="P109" s="349">
        <f>IF( $F109=0,0,((($F109/$E$108)*'CRONOGRAMA ACTIVIDADES'!N$46)*($G109/$F109)))</f>
        <v>0</v>
      </c>
      <c r="Q109" s="349">
        <f>IF( $F109=0,0,((($F109/$E$108)*'CRONOGRAMA ACTIVIDADES'!O$46)*($G109/$F109)))</f>
        <v>0</v>
      </c>
      <c r="R109" s="349">
        <f>IF( $F109=0,0,((($F109/$E$108)*'CRONOGRAMA ACTIVIDADES'!P$46)*($G109/$F109)))</f>
        <v>0</v>
      </c>
      <c r="S109" s="349">
        <f>IF( $F109=0,0,((($F109/$E$108)*'CRONOGRAMA ACTIVIDADES'!Q$46)*($G109/$F109)))</f>
        <v>0</v>
      </c>
      <c r="T109" s="352">
        <f>H109+I109+J109+K109+L109+M109+N109+O109+P109+Q109+R109+S109</f>
        <v>0</v>
      </c>
      <c r="U109" s="353">
        <f>IF( $F109=0,0,((($F109/$E$108)*'CRONOGRAMA ACTIVIDADES'!R$46)*($G109/$F109)))</f>
        <v>0</v>
      </c>
      <c r="V109" s="349">
        <f>IF( $F109=0,0,((($F109/$E$108)*'CRONOGRAMA ACTIVIDADES'!S$46)*($G109/$F109)))</f>
        <v>0</v>
      </c>
      <c r="W109" s="349">
        <f>IF( $F109=0,0,((($F109/$E$108)*'CRONOGRAMA ACTIVIDADES'!T$46)*($G109/$F109)))</f>
        <v>0</v>
      </c>
      <c r="X109" s="349">
        <f>IF( $F109=0,0,((($F109/$E$108)*'CRONOGRAMA ACTIVIDADES'!U$46)*($G109/$F109)))</f>
        <v>0</v>
      </c>
      <c r="Y109" s="349">
        <f>IF( $F109=0,0,((($F109/$E$108)*'CRONOGRAMA ACTIVIDADES'!V$46)*($G109/$F109)))</f>
        <v>0</v>
      </c>
      <c r="Z109" s="349">
        <f>IF( $F109=0,0,((($F109/$E$108)*'CRONOGRAMA ACTIVIDADES'!W$46)*($G109/$F109)))</f>
        <v>0</v>
      </c>
      <c r="AA109" s="349">
        <f>IF( $F109=0,0,((($F109/$E$108)*'CRONOGRAMA ACTIVIDADES'!X$46)*($G109/$F109)))</f>
        <v>0</v>
      </c>
      <c r="AB109" s="349">
        <f>IF( $F109=0,0,((($F109/$E$108)*'CRONOGRAMA ACTIVIDADES'!Y$46)*($G109/$F109)))</f>
        <v>0</v>
      </c>
      <c r="AC109" s="349">
        <f>IF( $F109=0,0,((($F109/$E$108)*'CRONOGRAMA ACTIVIDADES'!Z$46)*($G109/$F109)))</f>
        <v>0</v>
      </c>
      <c r="AD109" s="349">
        <f>IF( $F109=0,0,((($F109/$E$108)*'CRONOGRAMA ACTIVIDADES'!AA$46)*($G109/$F109)))</f>
        <v>0</v>
      </c>
      <c r="AE109" s="349">
        <f>IF( $F109=0,0,((($F109/$E$108)*'CRONOGRAMA ACTIVIDADES'!AB$46)*($G109/$F109)))</f>
        <v>0</v>
      </c>
      <c r="AF109" s="349">
        <f>IF( $F109=0,0,((($F109/$E$108)*'CRONOGRAMA ACTIVIDADES'!AC$46)*($G109/$F109)))</f>
        <v>0</v>
      </c>
      <c r="AG109" s="350">
        <f>U109+V109+W109+X109+Y109+Z109+AA109+AB109+AC109+AD109+AE109+AF109</f>
        <v>0</v>
      </c>
      <c r="AH109" s="354">
        <f>IF( $F109=0,0,((($F109/$E$108)*'CRONOGRAMA ACTIVIDADES'!AD$46)*($G109/$F109)))</f>
        <v>0</v>
      </c>
      <c r="AI109" s="349">
        <f>IF( $F109=0,0,((($F109/$E$108)*'CRONOGRAMA ACTIVIDADES'!AE$46)*($G109/$F109)))</f>
        <v>0</v>
      </c>
      <c r="AJ109" s="349">
        <f>IF( $F109=0,0,((($F109/$E$108)*'CRONOGRAMA ACTIVIDADES'!AF$46)*($G109/$F109)))</f>
        <v>0</v>
      </c>
      <c r="AK109" s="349">
        <f>IF( $F109=0,0,((($F109/$E$108)*'CRONOGRAMA ACTIVIDADES'!AG$46)*($G109/$F109)))</f>
        <v>0</v>
      </c>
      <c r="AL109" s="349">
        <f>IF( $F109=0,0,((($F109/$E$108)*'CRONOGRAMA ACTIVIDADES'!AH$46)*($G109/$F109)))</f>
        <v>0</v>
      </c>
      <c r="AM109" s="349">
        <f>IF( $F109=0,0,((($F109/$E$108)*'CRONOGRAMA ACTIVIDADES'!AI$46)*($G109/$F109)))</f>
        <v>0</v>
      </c>
      <c r="AN109" s="349">
        <f>IF( $F109=0,0,((($F109/$E$108)*'CRONOGRAMA ACTIVIDADES'!AJ$46)*($G109/$F109)))</f>
        <v>0</v>
      </c>
      <c r="AO109" s="349">
        <f>IF( $F109=0,0,((($F109/$E$108)*'CRONOGRAMA ACTIVIDADES'!AK$46)*($G109/$F109)))</f>
        <v>0</v>
      </c>
      <c r="AP109" s="349">
        <f>IF( $F109=0,0,((($F109/$E$108)*'CRONOGRAMA ACTIVIDADES'!AL$46)*($G109/$F109)))</f>
        <v>0</v>
      </c>
      <c r="AQ109" s="349">
        <f>IF( $F109=0,0,((($F109/$E$108)*'CRONOGRAMA ACTIVIDADES'!AM$46)*($G109/$F109)))</f>
        <v>0</v>
      </c>
      <c r="AR109" s="349">
        <f>IF( $F109=0,0,((($F109/$E$108)*'CRONOGRAMA ACTIVIDADES'!AN$46)*($G109/$F109)))</f>
        <v>0</v>
      </c>
      <c r="AS109" s="349">
        <f>IF( $F109=0,0,((($F109/$E$108)*'CRONOGRAMA ACTIVIDADES'!AO$46)*($G109/$F109)))</f>
        <v>0</v>
      </c>
      <c r="AT109" s="352">
        <f>AH109+AI109+AJ109+AK109+AL109+AM109+AN109+AO109+AP109+AQ109+AR109+AS109</f>
        <v>0</v>
      </c>
      <c r="AU109" s="355">
        <f>AS109+AR109+AQ109+AP109+AO109+AN109+AM109+AL109+AK109+AJ109+AI109+AH109+AF109+AE109+AD109+AC109+AB109+AA109+Z109+Y109+X109+W109+V109+U109+S109+R109+Q109+P109+O109+N109+M109+L109+K109+J109+I109+H109</f>
        <v>0</v>
      </c>
      <c r="AV109" s="321">
        <f t="shared" si="24"/>
        <v>0</v>
      </c>
    </row>
    <row r="110" spans="2:48" s="323" customFormat="1" ht="12.75" customHeight="1" outlineLevel="1" x14ac:dyDescent="0.15">
      <c r="B110" s="345" t="str">
        <f>+'FORMATO COSTEO C2'!C23</f>
        <v>2.1.1.2</v>
      </c>
      <c r="C110" s="346" t="str">
        <f>+'FORMATO COSTEO C2'!B$23</f>
        <v>Categoría de gasto</v>
      </c>
      <c r="D110" s="347"/>
      <c r="E110" s="348"/>
      <c r="F110" s="349">
        <f>+'FORMATO COSTEO C2'!G$23</f>
        <v>0</v>
      </c>
      <c r="G110" s="350">
        <f>+'FORMATO COSTEO C2'!X$23</f>
        <v>0</v>
      </c>
      <c r="H110" s="354">
        <f>IF( $F110=0,0,((($F110/$E$108)*'CRONOGRAMA ACTIVIDADES'!F$46)*($G110/$F110)))</f>
        <v>0</v>
      </c>
      <c r="I110" s="349">
        <f>IF( $F110=0,0,((($F110/$E$108)*'CRONOGRAMA ACTIVIDADES'!G$46)*($G110/$F110)))</f>
        <v>0</v>
      </c>
      <c r="J110" s="349">
        <f>IF( $F110=0,0,((($F110/$E$108)*'CRONOGRAMA ACTIVIDADES'!H$46)*($G110/$F110)))</f>
        <v>0</v>
      </c>
      <c r="K110" s="349">
        <f>IF( $F110=0,0,((($F110/$E$108)*'CRONOGRAMA ACTIVIDADES'!I$46)*($G110/$F110)))</f>
        <v>0</v>
      </c>
      <c r="L110" s="349">
        <f>IF( $F110=0,0,((($F110/$E$108)*'CRONOGRAMA ACTIVIDADES'!J$46)*($G110/$F110)))</f>
        <v>0</v>
      </c>
      <c r="M110" s="349">
        <f>IF( $F110=0,0,((($F110/$E$108)*'CRONOGRAMA ACTIVIDADES'!K$46)*($G110/$F110)))</f>
        <v>0</v>
      </c>
      <c r="N110" s="349">
        <f>IF( $F110=0,0,((($F110/$E$108)*'CRONOGRAMA ACTIVIDADES'!L$46)*($G110/$F110)))</f>
        <v>0</v>
      </c>
      <c r="O110" s="349">
        <f>IF( $F110=0,0,((($F110/$E$108)*'CRONOGRAMA ACTIVIDADES'!M$46)*($G110/$F110)))</f>
        <v>0</v>
      </c>
      <c r="P110" s="349">
        <f>IF( $F110=0,0,((($F110/$E$108)*'CRONOGRAMA ACTIVIDADES'!N$46)*($G110/$F110)))</f>
        <v>0</v>
      </c>
      <c r="Q110" s="349">
        <f>IF( $F110=0,0,((($F110/$E$108)*'CRONOGRAMA ACTIVIDADES'!O$46)*($G110/$F110)))</f>
        <v>0</v>
      </c>
      <c r="R110" s="349">
        <f>IF( $F110=0,0,((($F110/$E$108)*'CRONOGRAMA ACTIVIDADES'!P$46)*($G110/$F110)))</f>
        <v>0</v>
      </c>
      <c r="S110" s="349">
        <f>IF( $F110=0,0,((($F110/$E$108)*'CRONOGRAMA ACTIVIDADES'!Q$46)*($G110/$F110)))</f>
        <v>0</v>
      </c>
      <c r="T110" s="352">
        <f>H110+I110+J110+K110+L110+M110+N110+O110+P110+Q110+R110+S110</f>
        <v>0</v>
      </c>
      <c r="U110" s="353">
        <f>IF( $F110=0,0,((($F110/$E$108)*'CRONOGRAMA ACTIVIDADES'!R$46)*($G110/$F110)))</f>
        <v>0</v>
      </c>
      <c r="V110" s="349">
        <f>IF( $F110=0,0,((($F110/$E$108)*'CRONOGRAMA ACTIVIDADES'!S$46)*($G110/$F110)))</f>
        <v>0</v>
      </c>
      <c r="W110" s="349">
        <f>IF( $F110=0,0,((($F110/$E$108)*'CRONOGRAMA ACTIVIDADES'!T$46)*($G110/$F110)))</f>
        <v>0</v>
      </c>
      <c r="X110" s="349">
        <f>IF( $F110=0,0,((($F110/$E$108)*'CRONOGRAMA ACTIVIDADES'!U$46)*($G110/$F110)))</f>
        <v>0</v>
      </c>
      <c r="Y110" s="349">
        <f>IF( $F110=0,0,((($F110/$E$108)*'CRONOGRAMA ACTIVIDADES'!V$46)*($G110/$F110)))</f>
        <v>0</v>
      </c>
      <c r="Z110" s="349">
        <f>IF( $F110=0,0,((($F110/$E$108)*'CRONOGRAMA ACTIVIDADES'!W$46)*($G110/$F110)))</f>
        <v>0</v>
      </c>
      <c r="AA110" s="349">
        <f>IF( $F110=0,0,((($F110/$E$108)*'CRONOGRAMA ACTIVIDADES'!X$46)*($G110/$F110)))</f>
        <v>0</v>
      </c>
      <c r="AB110" s="349">
        <f>IF( $F110=0,0,((($F110/$E$108)*'CRONOGRAMA ACTIVIDADES'!Y$46)*($G110/$F110)))</f>
        <v>0</v>
      </c>
      <c r="AC110" s="349">
        <f>IF( $F110=0,0,((($F110/$E$108)*'CRONOGRAMA ACTIVIDADES'!Z$46)*($G110/$F110)))</f>
        <v>0</v>
      </c>
      <c r="AD110" s="349">
        <f>IF( $F110=0,0,((($F110/$E$108)*'CRONOGRAMA ACTIVIDADES'!AA$46)*($G110/$F110)))</f>
        <v>0</v>
      </c>
      <c r="AE110" s="349">
        <f>IF( $F110=0,0,((($F110/$E$108)*'CRONOGRAMA ACTIVIDADES'!AB$46)*($G110/$F110)))</f>
        <v>0</v>
      </c>
      <c r="AF110" s="349">
        <f>IF( $F110=0,0,((($F110/$E$108)*'CRONOGRAMA ACTIVIDADES'!AC$46)*($G110/$F110)))</f>
        <v>0</v>
      </c>
      <c r="AG110" s="350">
        <f>U110+V110+W110+X110+Y110+Z110+AA110+AB110+AC110+AD110+AE110+AF110</f>
        <v>0</v>
      </c>
      <c r="AH110" s="354">
        <f>IF( $F110=0,0,((($F110/$E$108)*'CRONOGRAMA ACTIVIDADES'!AD$46)*($G110/$F110)))</f>
        <v>0</v>
      </c>
      <c r="AI110" s="349">
        <f>IF( $F110=0,0,((($F110/$E$108)*'CRONOGRAMA ACTIVIDADES'!AE$46)*($G110/$F110)))</f>
        <v>0</v>
      </c>
      <c r="AJ110" s="349">
        <f>IF( $F110=0,0,((($F110/$E$108)*'CRONOGRAMA ACTIVIDADES'!AF$46)*($G110/$F110)))</f>
        <v>0</v>
      </c>
      <c r="AK110" s="349">
        <f>IF( $F110=0,0,((($F110/$E$108)*'CRONOGRAMA ACTIVIDADES'!AG$46)*($G110/$F110)))</f>
        <v>0</v>
      </c>
      <c r="AL110" s="349">
        <f>IF( $F110=0,0,((($F110/$E$108)*'CRONOGRAMA ACTIVIDADES'!AH$46)*($G110/$F110)))</f>
        <v>0</v>
      </c>
      <c r="AM110" s="349">
        <f>IF( $F110=0,0,((($F110/$E$108)*'CRONOGRAMA ACTIVIDADES'!AI$46)*($G110/$F110)))</f>
        <v>0</v>
      </c>
      <c r="AN110" s="349">
        <f>IF( $F110=0,0,((($F110/$E$108)*'CRONOGRAMA ACTIVIDADES'!AJ$46)*($G110/$F110)))</f>
        <v>0</v>
      </c>
      <c r="AO110" s="349">
        <f>IF( $F110=0,0,((($F110/$E$108)*'CRONOGRAMA ACTIVIDADES'!AK$46)*($G110/$F110)))</f>
        <v>0</v>
      </c>
      <c r="AP110" s="349">
        <f>IF( $F110=0,0,((($F110/$E$108)*'CRONOGRAMA ACTIVIDADES'!AL$46)*($G110/$F110)))</f>
        <v>0</v>
      </c>
      <c r="AQ110" s="349">
        <f>IF( $F110=0,0,((($F110/$E$108)*'CRONOGRAMA ACTIVIDADES'!AM$46)*($G110/$F110)))</f>
        <v>0</v>
      </c>
      <c r="AR110" s="349">
        <f>IF( $F110=0,0,((($F110/$E$108)*'CRONOGRAMA ACTIVIDADES'!AN$46)*($G110/$F110)))</f>
        <v>0</v>
      </c>
      <c r="AS110" s="349">
        <f>IF( $F110=0,0,((($F110/$E$108)*'CRONOGRAMA ACTIVIDADES'!AO$46)*($G110/$F110)))</f>
        <v>0</v>
      </c>
      <c r="AT110" s="352">
        <f>AH110+AI110+AJ110+AK110+AL110+AM110+AN110+AO110+AP110+AQ110+AR110+AS110</f>
        <v>0</v>
      </c>
      <c r="AU110" s="355">
        <f>AS110+AR110+AQ110+AP110+AO110+AN110+AM110+AL110+AK110+AJ110+AI110+AH110+AF110+AE110+AD110+AC110+AB110+AA110+Z110+Y110+X110+W110+V110+U110+S110+R110+Q110+P110+O110+N110+M110+L110+K110+J110+I110+H110</f>
        <v>0</v>
      </c>
      <c r="AV110" s="321">
        <f t="shared" si="24"/>
        <v>0</v>
      </c>
    </row>
    <row r="111" spans="2:48" s="323" customFormat="1" ht="12.75" customHeight="1" outlineLevel="1" x14ac:dyDescent="0.15">
      <c r="B111" s="345" t="str">
        <f>+'FORMATO COSTEO C2'!C29</f>
        <v>2.1.1.3</v>
      </c>
      <c r="C111" s="346" t="str">
        <f>+'FORMATO COSTEO C2'!B$29</f>
        <v>Categoría de gasto</v>
      </c>
      <c r="D111" s="347"/>
      <c r="E111" s="348"/>
      <c r="F111" s="349">
        <f>+'FORMATO COSTEO C2'!G$29</f>
        <v>0</v>
      </c>
      <c r="G111" s="350">
        <f>+'FORMATO COSTEO C2'!X$29</f>
        <v>0</v>
      </c>
      <c r="H111" s="354">
        <f>IF( $F111=0,0,((($F111/$E$108)*'CRONOGRAMA ACTIVIDADES'!F$46)*($G111/$F111)))</f>
        <v>0</v>
      </c>
      <c r="I111" s="349">
        <f>IF( $F111=0,0,((($F111/$E$108)*'CRONOGRAMA ACTIVIDADES'!G$46)*($G111/$F111)))</f>
        <v>0</v>
      </c>
      <c r="J111" s="349">
        <f>IF( $F111=0,0,((($F111/$E$108)*'CRONOGRAMA ACTIVIDADES'!H$46)*($G111/$F111)))</f>
        <v>0</v>
      </c>
      <c r="K111" s="349">
        <f>IF( $F111=0,0,((($F111/$E$108)*'CRONOGRAMA ACTIVIDADES'!I$46)*($G111/$F111)))</f>
        <v>0</v>
      </c>
      <c r="L111" s="349">
        <f>IF( $F111=0,0,((($F111/$E$108)*'CRONOGRAMA ACTIVIDADES'!J$46)*($G111/$F111)))</f>
        <v>0</v>
      </c>
      <c r="M111" s="349">
        <f>IF( $F111=0,0,((($F111/$E$108)*'CRONOGRAMA ACTIVIDADES'!K$46)*($G111/$F111)))</f>
        <v>0</v>
      </c>
      <c r="N111" s="349">
        <f>IF( $F111=0,0,((($F111/$E$108)*'CRONOGRAMA ACTIVIDADES'!L$46)*($G111/$F111)))</f>
        <v>0</v>
      </c>
      <c r="O111" s="349">
        <f>IF( $F111=0,0,((($F111/$E$108)*'CRONOGRAMA ACTIVIDADES'!M$46)*($G111/$F111)))</f>
        <v>0</v>
      </c>
      <c r="P111" s="349">
        <f>IF( $F111=0,0,((($F111/$E$108)*'CRONOGRAMA ACTIVIDADES'!N$46)*($G111/$F111)))</f>
        <v>0</v>
      </c>
      <c r="Q111" s="349">
        <f>IF( $F111=0,0,((($F111/$E$108)*'CRONOGRAMA ACTIVIDADES'!O$46)*($G111/$F111)))</f>
        <v>0</v>
      </c>
      <c r="R111" s="349">
        <f>IF( $F111=0,0,((($F111/$E$108)*'CRONOGRAMA ACTIVIDADES'!P$46)*($G111/$F111)))</f>
        <v>0</v>
      </c>
      <c r="S111" s="349">
        <f>IF( $F111=0,0,((($F111/$E$108)*'CRONOGRAMA ACTIVIDADES'!Q$46)*($G111/$F111)))</f>
        <v>0</v>
      </c>
      <c r="T111" s="352">
        <f>H111+I111+J111+K111+L111+M111+N111+O111+P111+Q111+R111+S111</f>
        <v>0</v>
      </c>
      <c r="U111" s="353">
        <f>IF( $F111=0,0,((($F111/$E$108)*'CRONOGRAMA ACTIVIDADES'!R$46)*($G111/$F111)))</f>
        <v>0</v>
      </c>
      <c r="V111" s="349">
        <f>IF( $F111=0,0,((($F111/$E$108)*'CRONOGRAMA ACTIVIDADES'!S$46)*($G111/$F111)))</f>
        <v>0</v>
      </c>
      <c r="W111" s="349">
        <f>IF( $F111=0,0,((($F111/$E$108)*'CRONOGRAMA ACTIVIDADES'!T$46)*($G111/$F111)))</f>
        <v>0</v>
      </c>
      <c r="X111" s="349">
        <f>IF( $F111=0,0,((($F111/$E$108)*'CRONOGRAMA ACTIVIDADES'!U$46)*($G111/$F111)))</f>
        <v>0</v>
      </c>
      <c r="Y111" s="349">
        <f>IF( $F111=0,0,((($F111/$E$108)*'CRONOGRAMA ACTIVIDADES'!V$46)*($G111/$F111)))</f>
        <v>0</v>
      </c>
      <c r="Z111" s="349">
        <f>IF( $F111=0,0,((($F111/$E$108)*'CRONOGRAMA ACTIVIDADES'!W$46)*($G111/$F111)))</f>
        <v>0</v>
      </c>
      <c r="AA111" s="349">
        <f>IF( $F111=0,0,((($F111/$E$108)*'CRONOGRAMA ACTIVIDADES'!X$46)*($G111/$F111)))</f>
        <v>0</v>
      </c>
      <c r="AB111" s="349">
        <f>IF( $F111=0,0,((($F111/$E$108)*'CRONOGRAMA ACTIVIDADES'!Y$46)*($G111/$F111)))</f>
        <v>0</v>
      </c>
      <c r="AC111" s="349">
        <f>IF( $F111=0,0,((($F111/$E$108)*'CRONOGRAMA ACTIVIDADES'!Z$46)*($G111/$F111)))</f>
        <v>0</v>
      </c>
      <c r="AD111" s="349">
        <f>IF( $F111=0,0,((($F111/$E$108)*'CRONOGRAMA ACTIVIDADES'!AA$46)*($G111/$F111)))</f>
        <v>0</v>
      </c>
      <c r="AE111" s="349">
        <f>IF( $F111=0,0,((($F111/$E$108)*'CRONOGRAMA ACTIVIDADES'!AB$46)*($G111/$F111)))</f>
        <v>0</v>
      </c>
      <c r="AF111" s="349">
        <f>IF( $F111=0,0,((($F111/$E$108)*'CRONOGRAMA ACTIVIDADES'!AC$46)*($G111/$F111)))</f>
        <v>0</v>
      </c>
      <c r="AG111" s="350">
        <f>U111+V111+W111+X111+Y111+Z111+AA111+AB111+AC111+AD111+AE111+AF111</f>
        <v>0</v>
      </c>
      <c r="AH111" s="354">
        <f>IF( $F111=0,0,((($F111/$E$108)*'CRONOGRAMA ACTIVIDADES'!AD$46)*($G111/$F111)))</f>
        <v>0</v>
      </c>
      <c r="AI111" s="349">
        <f>IF( $F111=0,0,((($F111/$E$108)*'CRONOGRAMA ACTIVIDADES'!AE$46)*($G111/$F111)))</f>
        <v>0</v>
      </c>
      <c r="AJ111" s="349">
        <f>IF( $F111=0,0,((($F111/$E$108)*'CRONOGRAMA ACTIVIDADES'!AF$46)*($G111/$F111)))</f>
        <v>0</v>
      </c>
      <c r="AK111" s="349">
        <f>IF( $F111=0,0,((($F111/$E$108)*'CRONOGRAMA ACTIVIDADES'!AG$46)*($G111/$F111)))</f>
        <v>0</v>
      </c>
      <c r="AL111" s="349">
        <f>IF( $F111=0,0,((($F111/$E$108)*'CRONOGRAMA ACTIVIDADES'!AH$46)*($G111/$F111)))</f>
        <v>0</v>
      </c>
      <c r="AM111" s="349">
        <f>IF( $F111=0,0,((($F111/$E$108)*'CRONOGRAMA ACTIVIDADES'!AI$46)*($G111/$F111)))</f>
        <v>0</v>
      </c>
      <c r="AN111" s="349">
        <f>IF( $F111=0,0,((($F111/$E$108)*'CRONOGRAMA ACTIVIDADES'!AJ$46)*($G111/$F111)))</f>
        <v>0</v>
      </c>
      <c r="AO111" s="349">
        <f>IF( $F111=0,0,((($F111/$E$108)*'CRONOGRAMA ACTIVIDADES'!AK$46)*($G111/$F111)))</f>
        <v>0</v>
      </c>
      <c r="AP111" s="349">
        <f>IF( $F111=0,0,((($F111/$E$108)*'CRONOGRAMA ACTIVIDADES'!AL$46)*($G111/$F111)))</f>
        <v>0</v>
      </c>
      <c r="AQ111" s="349">
        <f>IF( $F111=0,0,((($F111/$E$108)*'CRONOGRAMA ACTIVIDADES'!AM$46)*($G111/$F111)))</f>
        <v>0</v>
      </c>
      <c r="AR111" s="349">
        <f>IF( $F111=0,0,((($F111/$E$108)*'CRONOGRAMA ACTIVIDADES'!AN$46)*($G111/$F111)))</f>
        <v>0</v>
      </c>
      <c r="AS111" s="349">
        <f>IF( $F111=0,0,((($F111/$E$108)*'CRONOGRAMA ACTIVIDADES'!AO$46)*($G111/$F111)))</f>
        <v>0</v>
      </c>
      <c r="AT111" s="352">
        <f>AH111+AI111+AJ111+AK111+AL111+AM111+AN111+AO111+AP111+AQ111+AR111+AS111</f>
        <v>0</v>
      </c>
      <c r="AU111" s="355">
        <f>AS111+AR111+AQ111+AP111+AO111+AN111+AM111+AL111+AK111+AJ111+AI111+AH111+AF111+AE111+AD111+AC111+AB111+AA111+Z111+Y111+X111+W111+V111+U111+S111+R111+Q111+P111+O111+N111+M111+L111+K111+J111+I111+H111</f>
        <v>0</v>
      </c>
      <c r="AV111" s="321">
        <f t="shared" si="24"/>
        <v>0</v>
      </c>
    </row>
    <row r="112" spans="2:48" s="323" customFormat="1" ht="12.75" customHeight="1" outlineLevel="1" x14ac:dyDescent="0.15">
      <c r="B112" s="345" t="str">
        <f>+'FORMATO COSTEO C2'!C35</f>
        <v>2.1.1.4</v>
      </c>
      <c r="C112" s="346" t="str">
        <f>+'FORMATO COSTEO C2'!B$35</f>
        <v>Categoría de gasto</v>
      </c>
      <c r="D112" s="347"/>
      <c r="E112" s="348"/>
      <c r="F112" s="349">
        <f>+'FORMATO COSTEO C2'!G$35</f>
        <v>0</v>
      </c>
      <c r="G112" s="350">
        <f>+'FORMATO COSTEO C2'!X$35</f>
        <v>0</v>
      </c>
      <c r="H112" s="354">
        <f>IF( $F112=0,0,((($F112/$E$108)*'CRONOGRAMA ACTIVIDADES'!F$46)*($G112/$F112)))</f>
        <v>0</v>
      </c>
      <c r="I112" s="349">
        <f>IF( $F112=0,0,((($F112/$E$108)*'CRONOGRAMA ACTIVIDADES'!G$46)*($G112/$F112)))</f>
        <v>0</v>
      </c>
      <c r="J112" s="349">
        <f>IF( $F112=0,0,((($F112/$E$108)*'CRONOGRAMA ACTIVIDADES'!H$46)*($G112/$F112)))</f>
        <v>0</v>
      </c>
      <c r="K112" s="349">
        <f>IF( $F112=0,0,((($F112/$E$108)*'CRONOGRAMA ACTIVIDADES'!I$46)*($G112/$F112)))</f>
        <v>0</v>
      </c>
      <c r="L112" s="349">
        <f>IF( $F112=0,0,((($F112/$E$108)*'CRONOGRAMA ACTIVIDADES'!J$46)*($G112/$F112)))</f>
        <v>0</v>
      </c>
      <c r="M112" s="349">
        <f>IF( $F112=0,0,((($F112/$E$108)*'CRONOGRAMA ACTIVIDADES'!K$46)*($G112/$F112)))</f>
        <v>0</v>
      </c>
      <c r="N112" s="349">
        <f>IF( $F112=0,0,((($F112/$E$108)*'CRONOGRAMA ACTIVIDADES'!L$46)*($G112/$F112)))</f>
        <v>0</v>
      </c>
      <c r="O112" s="349">
        <f>IF( $F112=0,0,((($F112/$E$108)*'CRONOGRAMA ACTIVIDADES'!M$46)*($G112/$F112)))</f>
        <v>0</v>
      </c>
      <c r="P112" s="349">
        <f>IF( $F112=0,0,((($F112/$E$108)*'CRONOGRAMA ACTIVIDADES'!N$46)*($G112/$F112)))</f>
        <v>0</v>
      </c>
      <c r="Q112" s="349">
        <f>IF( $F112=0,0,((($F112/$E$108)*'CRONOGRAMA ACTIVIDADES'!O$46)*($G112/$F112)))</f>
        <v>0</v>
      </c>
      <c r="R112" s="349">
        <f>IF( $F112=0,0,((($F112/$E$108)*'CRONOGRAMA ACTIVIDADES'!P$46)*($G112/$F112)))</f>
        <v>0</v>
      </c>
      <c r="S112" s="349">
        <f>IF( $F112=0,0,((($F112/$E$108)*'CRONOGRAMA ACTIVIDADES'!Q$46)*($G112/$F112)))</f>
        <v>0</v>
      </c>
      <c r="T112" s="352">
        <f>H112+I112+J112+K112+L112+M112+N112+O112+P112+Q112+R112+S112</f>
        <v>0</v>
      </c>
      <c r="U112" s="353">
        <f>IF( $F112=0,0,((($F112/$E$108)*'CRONOGRAMA ACTIVIDADES'!R$46)*($G112/$F112)))</f>
        <v>0</v>
      </c>
      <c r="V112" s="349">
        <f>IF( $F112=0,0,((($F112/$E$108)*'CRONOGRAMA ACTIVIDADES'!S$46)*($G112/$F112)))</f>
        <v>0</v>
      </c>
      <c r="W112" s="349">
        <f>IF( $F112=0,0,((($F112/$E$108)*'CRONOGRAMA ACTIVIDADES'!T$46)*($G112/$F112)))</f>
        <v>0</v>
      </c>
      <c r="X112" s="349">
        <f>IF( $F112=0,0,((($F112/$E$108)*'CRONOGRAMA ACTIVIDADES'!U$46)*($G112/$F112)))</f>
        <v>0</v>
      </c>
      <c r="Y112" s="349">
        <f>IF( $F112=0,0,((($F112/$E$108)*'CRONOGRAMA ACTIVIDADES'!V$46)*($G112/$F112)))</f>
        <v>0</v>
      </c>
      <c r="Z112" s="349">
        <f>IF( $F112=0,0,((($F112/$E$108)*'CRONOGRAMA ACTIVIDADES'!W$46)*($G112/$F112)))</f>
        <v>0</v>
      </c>
      <c r="AA112" s="349">
        <f>IF( $F112=0,0,((($F112/$E$108)*'CRONOGRAMA ACTIVIDADES'!X$46)*($G112/$F112)))</f>
        <v>0</v>
      </c>
      <c r="AB112" s="349">
        <f>IF( $F112=0,0,((($F112/$E$108)*'CRONOGRAMA ACTIVIDADES'!Y$46)*($G112/$F112)))</f>
        <v>0</v>
      </c>
      <c r="AC112" s="349">
        <f>IF( $F112=0,0,((($F112/$E$108)*'CRONOGRAMA ACTIVIDADES'!Z$46)*($G112/$F112)))</f>
        <v>0</v>
      </c>
      <c r="AD112" s="349">
        <f>IF( $F112=0,0,((($F112/$E$108)*'CRONOGRAMA ACTIVIDADES'!AA$46)*($G112/$F112)))</f>
        <v>0</v>
      </c>
      <c r="AE112" s="349">
        <f>IF( $F112=0,0,((($F112/$E$108)*'CRONOGRAMA ACTIVIDADES'!AB$46)*($G112/$F112)))</f>
        <v>0</v>
      </c>
      <c r="AF112" s="349">
        <f>IF( $F112=0,0,((($F112/$E$108)*'CRONOGRAMA ACTIVIDADES'!AC$46)*($G112/$F112)))</f>
        <v>0</v>
      </c>
      <c r="AG112" s="350">
        <f>U112+V112+W112+X112+Y112+Z112+AA112+AB112+AC112+AD112+AE112+AF112</f>
        <v>0</v>
      </c>
      <c r="AH112" s="354">
        <f>IF( $F112=0,0,((($F112/$E$108)*'CRONOGRAMA ACTIVIDADES'!AD$46)*($G112/$F112)))</f>
        <v>0</v>
      </c>
      <c r="AI112" s="349">
        <f>IF( $F112=0,0,((($F112/$E$108)*'CRONOGRAMA ACTIVIDADES'!AE$46)*($G112/$F112)))</f>
        <v>0</v>
      </c>
      <c r="AJ112" s="349">
        <f>IF( $F112=0,0,((($F112/$E$108)*'CRONOGRAMA ACTIVIDADES'!AF$46)*($G112/$F112)))</f>
        <v>0</v>
      </c>
      <c r="AK112" s="349">
        <f>IF( $F112=0,0,((($F112/$E$108)*'CRONOGRAMA ACTIVIDADES'!AG$46)*($G112/$F112)))</f>
        <v>0</v>
      </c>
      <c r="AL112" s="349">
        <f>IF( $F112=0,0,((($F112/$E$108)*'CRONOGRAMA ACTIVIDADES'!AH$46)*($G112/$F112)))</f>
        <v>0</v>
      </c>
      <c r="AM112" s="349">
        <f>IF( $F112=0,0,((($F112/$E$108)*'CRONOGRAMA ACTIVIDADES'!AI$46)*($G112/$F112)))</f>
        <v>0</v>
      </c>
      <c r="AN112" s="349">
        <f>IF( $F112=0,0,((($F112/$E$108)*'CRONOGRAMA ACTIVIDADES'!AJ$46)*($G112/$F112)))</f>
        <v>0</v>
      </c>
      <c r="AO112" s="349">
        <f>IF( $F112=0,0,((($F112/$E$108)*'CRONOGRAMA ACTIVIDADES'!AK$46)*($G112/$F112)))</f>
        <v>0</v>
      </c>
      <c r="AP112" s="349">
        <f>IF( $F112=0,0,((($F112/$E$108)*'CRONOGRAMA ACTIVIDADES'!AL$46)*($G112/$F112)))</f>
        <v>0</v>
      </c>
      <c r="AQ112" s="349">
        <f>IF( $F112=0,0,((($F112/$E$108)*'CRONOGRAMA ACTIVIDADES'!AM$46)*($G112/$F112)))</f>
        <v>0</v>
      </c>
      <c r="AR112" s="349">
        <f>IF( $F112=0,0,((($F112/$E$108)*'CRONOGRAMA ACTIVIDADES'!AN$46)*($G112/$F112)))</f>
        <v>0</v>
      </c>
      <c r="AS112" s="349">
        <f>IF( $F112=0,0,((($F112/$E$108)*'CRONOGRAMA ACTIVIDADES'!AO$46)*($G112/$F112)))</f>
        <v>0</v>
      </c>
      <c r="AT112" s="352">
        <f>AH112+AI112+AJ112+AK112+AL112+AM112+AN112+AO112+AP112+AQ112+AR112+AS112</f>
        <v>0</v>
      </c>
      <c r="AU112" s="355">
        <f>AS112+AR112+AQ112+AP112+AO112+AN112+AM112+AL112+AK112+AJ112+AI112+AH112+AF112+AE112+AD112+AC112+AB112+AA112+Z112+Y112+X112+W112+V112+U112+S112+R112+Q112+P112+O112+N112+M112+L112+K112+J112+I112+H112</f>
        <v>0</v>
      </c>
      <c r="AV112" s="321">
        <f t="shared" si="24"/>
        <v>0</v>
      </c>
    </row>
    <row r="113" spans="2:48" s="334" customFormat="1" ht="12.75" customHeight="1" x14ac:dyDescent="0.15">
      <c r="B113" s="345" t="str">
        <f>+'FORMATO COSTEO C2'!C41</f>
        <v>2.1.1.5</v>
      </c>
      <c r="C113" s="346" t="str">
        <f>+'FORMATO COSTEO C2'!B$41</f>
        <v>Categoría de gasto</v>
      </c>
      <c r="D113" s="347"/>
      <c r="E113" s="348"/>
      <c r="F113" s="349">
        <f>+'FORMATO COSTEO C2'!G$41</f>
        <v>0</v>
      </c>
      <c r="G113" s="350">
        <f>+'FORMATO COSTEO C2'!X$41</f>
        <v>0</v>
      </c>
      <c r="H113" s="354">
        <f>IF( $F113=0,0,((($F113/$E$108)*'CRONOGRAMA ACTIVIDADES'!F$46)*($G113/$F113)))</f>
        <v>0</v>
      </c>
      <c r="I113" s="349">
        <f>IF( $F113=0,0,((($F113/$E$108)*'CRONOGRAMA ACTIVIDADES'!G$46)*($G113/$F113)))</f>
        <v>0</v>
      </c>
      <c r="J113" s="349">
        <f>IF( $F113=0,0,((($F113/$E$108)*'CRONOGRAMA ACTIVIDADES'!H$46)*($G113/$F113)))</f>
        <v>0</v>
      </c>
      <c r="K113" s="349">
        <f>IF( $F113=0,0,((($F113/$E$108)*'CRONOGRAMA ACTIVIDADES'!I$46)*($G113/$F113)))</f>
        <v>0</v>
      </c>
      <c r="L113" s="349">
        <f>IF( $F113=0,0,((($F113/$E$108)*'CRONOGRAMA ACTIVIDADES'!J$46)*($G113/$F113)))</f>
        <v>0</v>
      </c>
      <c r="M113" s="349">
        <f>IF( $F113=0,0,((($F113/$E$108)*'CRONOGRAMA ACTIVIDADES'!K$46)*($G113/$F113)))</f>
        <v>0</v>
      </c>
      <c r="N113" s="349">
        <f>IF( $F113=0,0,((($F113/$E$108)*'CRONOGRAMA ACTIVIDADES'!L$46)*($G113/$F113)))</f>
        <v>0</v>
      </c>
      <c r="O113" s="349">
        <f>IF( $F113=0,0,((($F113/$E$108)*'CRONOGRAMA ACTIVIDADES'!M$46)*($G113/$F113)))</f>
        <v>0</v>
      </c>
      <c r="P113" s="349">
        <f>IF( $F113=0,0,((($F113/$E$108)*'CRONOGRAMA ACTIVIDADES'!N$46)*($G113/$F113)))</f>
        <v>0</v>
      </c>
      <c r="Q113" s="349">
        <f>IF( $F113=0,0,((($F113/$E$108)*'CRONOGRAMA ACTIVIDADES'!O$46)*($G113/$F113)))</f>
        <v>0</v>
      </c>
      <c r="R113" s="349">
        <f>IF( $F113=0,0,((($F113/$E$108)*'CRONOGRAMA ACTIVIDADES'!P$46)*($G113/$F113)))</f>
        <v>0</v>
      </c>
      <c r="S113" s="349">
        <f>IF( $F113=0,0,((($F113/$E$108)*'CRONOGRAMA ACTIVIDADES'!Q$46)*($G113/$F113)))</f>
        <v>0</v>
      </c>
      <c r="T113" s="352">
        <f>H113+I113+J113+K113+L113+M113+N113+O113+P113+Q113+R113+S113</f>
        <v>0</v>
      </c>
      <c r="U113" s="353">
        <f>IF( $F113=0,0,((($F113/$E$108)*'CRONOGRAMA ACTIVIDADES'!R$46)*($G113/$F113)))</f>
        <v>0</v>
      </c>
      <c r="V113" s="349">
        <f>IF( $F113=0,0,((($F113/$E$108)*'CRONOGRAMA ACTIVIDADES'!S$46)*($G113/$F113)))</f>
        <v>0</v>
      </c>
      <c r="W113" s="349">
        <f>IF( $F113=0,0,((($F113/$E$108)*'CRONOGRAMA ACTIVIDADES'!T$46)*($G113/$F113)))</f>
        <v>0</v>
      </c>
      <c r="X113" s="349">
        <f>IF( $F113=0,0,((($F113/$E$108)*'CRONOGRAMA ACTIVIDADES'!U$46)*($G113/$F113)))</f>
        <v>0</v>
      </c>
      <c r="Y113" s="349">
        <f>IF( $F113=0,0,((($F113/$E$108)*'CRONOGRAMA ACTIVIDADES'!V$46)*($G113/$F113)))</f>
        <v>0</v>
      </c>
      <c r="Z113" s="349">
        <f>IF( $F113=0,0,((($F113/$E$108)*'CRONOGRAMA ACTIVIDADES'!W$46)*($G113/$F113)))</f>
        <v>0</v>
      </c>
      <c r="AA113" s="349">
        <f>IF( $F113=0,0,((($F113/$E$108)*'CRONOGRAMA ACTIVIDADES'!X$46)*($G113/$F113)))</f>
        <v>0</v>
      </c>
      <c r="AB113" s="349">
        <f>IF( $F113=0,0,((($F113/$E$108)*'CRONOGRAMA ACTIVIDADES'!Y$46)*($G113/$F113)))</f>
        <v>0</v>
      </c>
      <c r="AC113" s="349">
        <f>IF( $F113=0,0,((($F113/$E$108)*'CRONOGRAMA ACTIVIDADES'!Z$46)*($G113/$F113)))</f>
        <v>0</v>
      </c>
      <c r="AD113" s="349">
        <f>IF( $F113=0,0,((($F113/$E$108)*'CRONOGRAMA ACTIVIDADES'!AA$46)*($G113/$F113)))</f>
        <v>0</v>
      </c>
      <c r="AE113" s="349">
        <f>IF( $F113=0,0,((($F113/$E$108)*'CRONOGRAMA ACTIVIDADES'!AB$46)*($G113/$F113)))</f>
        <v>0</v>
      </c>
      <c r="AF113" s="349">
        <f>IF( $F113=0,0,((($F113/$E$108)*'CRONOGRAMA ACTIVIDADES'!AC$46)*($G113/$F113)))</f>
        <v>0</v>
      </c>
      <c r="AG113" s="350">
        <f>U113+V113+W113+X113+Y113+Z113+AA113+AB113+AC113+AD113+AE113+AF113</f>
        <v>0</v>
      </c>
      <c r="AH113" s="354">
        <f>IF( $F113=0,0,((($F113/$E$108)*'CRONOGRAMA ACTIVIDADES'!AD$46)*($G113/$F113)))</f>
        <v>0</v>
      </c>
      <c r="AI113" s="349">
        <f>IF( $F113=0,0,((($F113/$E$108)*'CRONOGRAMA ACTIVIDADES'!AE$46)*($G113/$F113)))</f>
        <v>0</v>
      </c>
      <c r="AJ113" s="349">
        <f>IF( $F113=0,0,((($F113/$E$108)*'CRONOGRAMA ACTIVIDADES'!AF$46)*($G113/$F113)))</f>
        <v>0</v>
      </c>
      <c r="AK113" s="349">
        <f>IF( $F113=0,0,((($F113/$E$108)*'CRONOGRAMA ACTIVIDADES'!AG$46)*($G113/$F113)))</f>
        <v>0</v>
      </c>
      <c r="AL113" s="349">
        <f>IF( $F113=0,0,((($F113/$E$108)*'CRONOGRAMA ACTIVIDADES'!AH$46)*($G113/$F113)))</f>
        <v>0</v>
      </c>
      <c r="AM113" s="349">
        <f>IF( $F113=0,0,((($F113/$E$108)*'CRONOGRAMA ACTIVIDADES'!AI$46)*($G113/$F113)))</f>
        <v>0</v>
      </c>
      <c r="AN113" s="349">
        <f>IF( $F113=0,0,((($F113/$E$108)*'CRONOGRAMA ACTIVIDADES'!AJ$46)*($G113/$F113)))</f>
        <v>0</v>
      </c>
      <c r="AO113" s="349">
        <f>IF( $F113=0,0,((($F113/$E$108)*'CRONOGRAMA ACTIVIDADES'!AK$46)*($G113/$F113)))</f>
        <v>0</v>
      </c>
      <c r="AP113" s="349">
        <f>IF( $F113=0,0,((($F113/$E$108)*'CRONOGRAMA ACTIVIDADES'!AL$46)*($G113/$F113)))</f>
        <v>0</v>
      </c>
      <c r="AQ113" s="349">
        <f>IF( $F113=0,0,((($F113/$E$108)*'CRONOGRAMA ACTIVIDADES'!AM$46)*($G113/$F113)))</f>
        <v>0</v>
      </c>
      <c r="AR113" s="349">
        <f>IF( $F113=0,0,((($F113/$E$108)*'CRONOGRAMA ACTIVIDADES'!AN$46)*($G113/$F113)))</f>
        <v>0</v>
      </c>
      <c r="AS113" s="349">
        <f>IF( $F113=0,0,((($F113/$E$108)*'CRONOGRAMA ACTIVIDADES'!AO$46)*($G113/$F113)))</f>
        <v>0</v>
      </c>
      <c r="AT113" s="352">
        <f>AH113+AI113+AJ113+AK113+AL113+AM113+AN113+AO113+AP113+AQ113+AR113+AS113</f>
        <v>0</v>
      </c>
      <c r="AU113" s="355">
        <f>AS113+AR113+AQ113+AP113+AO113+AN113+AM113+AL113+AK113+AJ113+AI113+AH113+AF113+AE113+AD113+AC113+AB113+AA113+Z113+Y113+X113+W113+V113+U113+S113+R113+Q113+P113+O113+N113+M113+L113+K113+J113+I113+H113</f>
        <v>0</v>
      </c>
      <c r="AV113" s="321">
        <f t="shared" si="24"/>
        <v>0</v>
      </c>
    </row>
    <row r="114" spans="2:48" s="334" customFormat="1" ht="12.75" customHeight="1" x14ac:dyDescent="0.15">
      <c r="B114" s="335" t="str">
        <f>+'FORMATO COSTEO C2'!C47</f>
        <v>2.1.2</v>
      </c>
      <c r="C114" s="359">
        <f>+'FORMATO COSTEO C2'!B47</f>
        <v>0</v>
      </c>
      <c r="D114" s="337" t="str">
        <f>+'FORMATO COSTEO C2'!D47</f>
        <v>Unidad medida</v>
      </c>
      <c r="E114" s="338">
        <f>+'FORMATO COSTEO C2'!E47</f>
        <v>0</v>
      </c>
      <c r="F114" s="339">
        <f>SUM(F115:F119)</f>
        <v>0</v>
      </c>
      <c r="G114" s="340">
        <f t="shared" ref="G114:AS114" si="33">SUM(G115:G119)</f>
        <v>0</v>
      </c>
      <c r="H114" s="341">
        <f t="shared" si="33"/>
        <v>0</v>
      </c>
      <c r="I114" s="339">
        <f t="shared" si="33"/>
        <v>0</v>
      </c>
      <c r="J114" s="339">
        <f t="shared" si="33"/>
        <v>0</v>
      </c>
      <c r="K114" s="339">
        <f t="shared" si="33"/>
        <v>0</v>
      </c>
      <c r="L114" s="339">
        <f t="shared" si="33"/>
        <v>0</v>
      </c>
      <c r="M114" s="339">
        <f t="shared" si="33"/>
        <v>0</v>
      </c>
      <c r="N114" s="339">
        <f t="shared" si="33"/>
        <v>0</v>
      </c>
      <c r="O114" s="339">
        <f t="shared" si="33"/>
        <v>0</v>
      </c>
      <c r="P114" s="339">
        <f t="shared" si="33"/>
        <v>0</v>
      </c>
      <c r="Q114" s="339">
        <f t="shared" si="33"/>
        <v>0</v>
      </c>
      <c r="R114" s="339">
        <f t="shared" si="33"/>
        <v>0</v>
      </c>
      <c r="S114" s="339">
        <f t="shared" si="33"/>
        <v>0</v>
      </c>
      <c r="T114" s="342">
        <f t="shared" si="33"/>
        <v>0</v>
      </c>
      <c r="U114" s="343">
        <f t="shared" si="33"/>
        <v>0</v>
      </c>
      <c r="V114" s="339">
        <f t="shared" si="33"/>
        <v>0</v>
      </c>
      <c r="W114" s="339">
        <f t="shared" si="33"/>
        <v>0</v>
      </c>
      <c r="X114" s="339">
        <f t="shared" si="33"/>
        <v>0</v>
      </c>
      <c r="Y114" s="339">
        <f t="shared" si="33"/>
        <v>0</v>
      </c>
      <c r="Z114" s="339">
        <f t="shared" si="33"/>
        <v>0</v>
      </c>
      <c r="AA114" s="339">
        <f t="shared" si="33"/>
        <v>0</v>
      </c>
      <c r="AB114" s="339">
        <f t="shared" si="33"/>
        <v>0</v>
      </c>
      <c r="AC114" s="339">
        <f t="shared" si="33"/>
        <v>0</v>
      </c>
      <c r="AD114" s="339">
        <f t="shared" si="33"/>
        <v>0</v>
      </c>
      <c r="AE114" s="339">
        <f t="shared" si="33"/>
        <v>0</v>
      </c>
      <c r="AF114" s="339">
        <f t="shared" si="33"/>
        <v>0</v>
      </c>
      <c r="AG114" s="340">
        <f t="shared" si="33"/>
        <v>0</v>
      </c>
      <c r="AH114" s="341">
        <f t="shared" si="33"/>
        <v>0</v>
      </c>
      <c r="AI114" s="339">
        <f t="shared" si="33"/>
        <v>0</v>
      </c>
      <c r="AJ114" s="339">
        <f t="shared" si="33"/>
        <v>0</v>
      </c>
      <c r="AK114" s="339">
        <f t="shared" si="33"/>
        <v>0</v>
      </c>
      <c r="AL114" s="339">
        <f t="shared" si="33"/>
        <v>0</v>
      </c>
      <c r="AM114" s="339">
        <f t="shared" si="33"/>
        <v>0</v>
      </c>
      <c r="AN114" s="339">
        <f t="shared" si="33"/>
        <v>0</v>
      </c>
      <c r="AO114" s="339">
        <f t="shared" si="33"/>
        <v>0</v>
      </c>
      <c r="AP114" s="339">
        <f t="shared" si="33"/>
        <v>0</v>
      </c>
      <c r="AQ114" s="339">
        <f t="shared" si="33"/>
        <v>0</v>
      </c>
      <c r="AR114" s="339">
        <f t="shared" si="33"/>
        <v>0</v>
      </c>
      <c r="AS114" s="339">
        <f t="shared" si="33"/>
        <v>0</v>
      </c>
      <c r="AT114" s="342">
        <f>SUM(AT115:AT119)</f>
        <v>0</v>
      </c>
      <c r="AU114" s="344">
        <f>SUM(AU115:AU119)</f>
        <v>0</v>
      </c>
      <c r="AV114" s="321">
        <f t="shared" si="24"/>
        <v>0</v>
      </c>
    </row>
    <row r="115" spans="2:48" s="323" customFormat="1" ht="12.75" customHeight="1" x14ac:dyDescent="0.15">
      <c r="B115" s="345" t="str">
        <f>+'FORMATO COSTEO C2'!C49</f>
        <v>2.1.2.1</v>
      </c>
      <c r="C115" s="346" t="str">
        <f>+'FORMATO COSTEO C2'!B49</f>
        <v>Categoría de gasto</v>
      </c>
      <c r="D115" s="357"/>
      <c r="E115" s="358"/>
      <c r="F115" s="349">
        <f>+'FORMATO COSTEO C2'!G49</f>
        <v>0</v>
      </c>
      <c r="G115" s="350">
        <f>+'FORMATO COSTEO C2'!X49</f>
        <v>0</v>
      </c>
      <c r="H115" s="351">
        <f>IF( $F115=0,0,((($F115/$E$114)*'CRONOGRAMA ACTIVIDADES'!F$47)*($G115/$F115)))</f>
        <v>0</v>
      </c>
      <c r="I115" s="349">
        <f>IF( $F115=0,0,((($F115/$E$114)*'CRONOGRAMA ACTIVIDADES'!G$47)*($G115/$F115)))</f>
        <v>0</v>
      </c>
      <c r="J115" s="349">
        <f>IF( $F115=0,0,((($F115/$E$114)*'CRONOGRAMA ACTIVIDADES'!H$47)*($G115/$F115)))</f>
        <v>0</v>
      </c>
      <c r="K115" s="349">
        <f>IF( $F115=0,0,((($F115/$E$114)*'CRONOGRAMA ACTIVIDADES'!I$47)*($G115/$F115)))</f>
        <v>0</v>
      </c>
      <c r="L115" s="349">
        <f>IF( $F115=0,0,((($F115/$E$114)*'CRONOGRAMA ACTIVIDADES'!J$47)*($G115/$F115)))</f>
        <v>0</v>
      </c>
      <c r="M115" s="349">
        <f>IF( $F115=0,0,((($F115/$E$114)*'CRONOGRAMA ACTIVIDADES'!K$47)*($G115/$F115)))</f>
        <v>0</v>
      </c>
      <c r="N115" s="349">
        <f>IF( $F115=0,0,((($F115/$E$114)*'CRONOGRAMA ACTIVIDADES'!L$47)*($G115/$F115)))</f>
        <v>0</v>
      </c>
      <c r="O115" s="349">
        <f>IF( $F115=0,0,((($F115/$E$114)*'CRONOGRAMA ACTIVIDADES'!M$47)*($G115/$F115)))</f>
        <v>0</v>
      </c>
      <c r="P115" s="349">
        <f>IF( $F115=0,0,((($F115/$E$114)*'CRONOGRAMA ACTIVIDADES'!N$47)*($G115/$F115)))</f>
        <v>0</v>
      </c>
      <c r="Q115" s="349">
        <f>IF( $F115=0,0,((($F115/$E$114)*'CRONOGRAMA ACTIVIDADES'!O$47)*($G115/$F115)))</f>
        <v>0</v>
      </c>
      <c r="R115" s="349">
        <f>IF( $F115=0,0,((($F115/$E$114)*'CRONOGRAMA ACTIVIDADES'!P$47)*($G115/$F115)))</f>
        <v>0</v>
      </c>
      <c r="S115" s="349">
        <f>IF( $F115=0,0,((($F115/$E$114)*'CRONOGRAMA ACTIVIDADES'!Q$47)*($G115/$F115)))</f>
        <v>0</v>
      </c>
      <c r="T115" s="352">
        <f>H115+I115+J115+K115+L115+M115+N115+O115+P115+Q115+R115+S115</f>
        <v>0</v>
      </c>
      <c r="U115" s="353">
        <f>IF( $F115=0,0,((($F115/$E$114)*'CRONOGRAMA ACTIVIDADES'!R$47)*($G115/$F115)))</f>
        <v>0</v>
      </c>
      <c r="V115" s="349">
        <f>IF( $F115=0,0,((($F115/$E$114)*'CRONOGRAMA ACTIVIDADES'!S$47)*($G115/$F115)))</f>
        <v>0</v>
      </c>
      <c r="W115" s="349">
        <f>IF( $F115=0,0,((($F115/$E$114)*'CRONOGRAMA ACTIVIDADES'!T$47)*($G115/$F115)))</f>
        <v>0</v>
      </c>
      <c r="X115" s="349">
        <f>IF( $F115=0,0,((($F115/$E$114)*'CRONOGRAMA ACTIVIDADES'!U$47)*($G115/$F115)))</f>
        <v>0</v>
      </c>
      <c r="Y115" s="349">
        <f>IF( $F115=0,0,((($F115/$E$114)*'CRONOGRAMA ACTIVIDADES'!V$47)*($G115/$F115)))</f>
        <v>0</v>
      </c>
      <c r="Z115" s="349">
        <f>IF( $F115=0,0,((($F115/$E$114)*'CRONOGRAMA ACTIVIDADES'!W$47)*($G115/$F115)))</f>
        <v>0</v>
      </c>
      <c r="AA115" s="349">
        <f>IF( $F115=0,0,((($F115/$E$114)*'CRONOGRAMA ACTIVIDADES'!X$47)*($G115/$F115)))</f>
        <v>0</v>
      </c>
      <c r="AB115" s="349">
        <f>IF( $F115=0,0,((($F115/$E$114)*'CRONOGRAMA ACTIVIDADES'!Y$47)*($G115/$F115)))</f>
        <v>0</v>
      </c>
      <c r="AC115" s="349">
        <f>IF( $F115=0,0,((($F115/$E$114)*'CRONOGRAMA ACTIVIDADES'!Z$47)*($G115/$F115)))</f>
        <v>0</v>
      </c>
      <c r="AD115" s="349">
        <f>IF( $F115=0,0,((($F115/$E$114)*'CRONOGRAMA ACTIVIDADES'!AA$47)*($G115/$F115)))</f>
        <v>0</v>
      </c>
      <c r="AE115" s="349">
        <f>IF( $F115=0,0,((($F115/$E$114)*'CRONOGRAMA ACTIVIDADES'!AB$47)*($G115/$F115)))</f>
        <v>0</v>
      </c>
      <c r="AF115" s="349">
        <f>IF( $F115=0,0,((($F115/$E$114)*'CRONOGRAMA ACTIVIDADES'!AC$47)*($G115/$F115)))</f>
        <v>0</v>
      </c>
      <c r="AG115" s="350">
        <f>U115+V115+W115+X115+Y115+Z115+AA115+AB115+AC115+AD115+AE115+AF115</f>
        <v>0</v>
      </c>
      <c r="AH115" s="354">
        <f>IF( $F115=0,0,((($F115/$E$114)*'CRONOGRAMA ACTIVIDADES'!AD$47)*($G115/$F115)))</f>
        <v>0</v>
      </c>
      <c r="AI115" s="349">
        <f>IF( $F115=0,0,((($F115/$E$114)*'CRONOGRAMA ACTIVIDADES'!AE$47)*($G115/$F115)))</f>
        <v>0</v>
      </c>
      <c r="AJ115" s="349">
        <f>IF( $F115=0,0,((($F115/$E$114)*'CRONOGRAMA ACTIVIDADES'!AF$47)*($G115/$F115)))</f>
        <v>0</v>
      </c>
      <c r="AK115" s="349">
        <f>IF( $F115=0,0,((($F115/$E$114)*'CRONOGRAMA ACTIVIDADES'!AG$47)*($G115/$F115)))</f>
        <v>0</v>
      </c>
      <c r="AL115" s="349">
        <f>IF( $F115=0,0,((($F115/$E$114)*'CRONOGRAMA ACTIVIDADES'!AH$47)*($G115/$F115)))</f>
        <v>0</v>
      </c>
      <c r="AM115" s="349">
        <f>IF( $F115=0,0,((($F115/$E$114)*'CRONOGRAMA ACTIVIDADES'!AI$47)*($G115/$F115)))</f>
        <v>0</v>
      </c>
      <c r="AN115" s="349">
        <f>IF( $F115=0,0,((($F115/$E$114)*'CRONOGRAMA ACTIVIDADES'!AJ$47)*($G115/$F115)))</f>
        <v>0</v>
      </c>
      <c r="AO115" s="349">
        <f>IF( $F115=0,0,((($F115/$E$114)*'CRONOGRAMA ACTIVIDADES'!AK$47)*($G115/$F115)))</f>
        <v>0</v>
      </c>
      <c r="AP115" s="349">
        <f>IF( $F115=0,0,((($F115/$E$114)*'CRONOGRAMA ACTIVIDADES'!AL$47)*($G115/$F115)))</f>
        <v>0</v>
      </c>
      <c r="AQ115" s="349">
        <f>IF( $F115=0,0,((($F115/$E$114)*'CRONOGRAMA ACTIVIDADES'!AM$47)*($G115/$F115)))</f>
        <v>0</v>
      </c>
      <c r="AR115" s="349">
        <f>IF( $F115=0,0,((($F115/$E$114)*'CRONOGRAMA ACTIVIDADES'!AN$47)*($G115/$F115)))</f>
        <v>0</v>
      </c>
      <c r="AS115" s="349">
        <f>IF( $F115=0,0,((($F115/$E$114)*'CRONOGRAMA ACTIVIDADES'!AO$47)*($G115/$F115)))</f>
        <v>0</v>
      </c>
      <c r="AT115" s="352">
        <f>AH115+AI115+AJ115+AK115+AL115+AM115+AN115+AO115+AP115+AQ115+AR115+AS115</f>
        <v>0</v>
      </c>
      <c r="AU115" s="355">
        <f>AS115+AR115+AQ115+AP115+AO115+AN115+AM115+AL115+AK115+AJ115+AI115+AH115+AF115+AE115+AD115+AC115+AB115+AA115+Z115+Y115+X115+W115+V115+U115+S115+R115+Q115+P115+O115+N115+M115+L115+K115+J115+I115+H115</f>
        <v>0</v>
      </c>
      <c r="AV115" s="321">
        <f t="shared" si="24"/>
        <v>0</v>
      </c>
    </row>
    <row r="116" spans="2:48" s="44" customFormat="1" ht="12.75" customHeight="1" x14ac:dyDescent="0.25">
      <c r="B116" s="345" t="str">
        <f>+'FORMATO COSTEO C2'!C55</f>
        <v>2.1.2.2</v>
      </c>
      <c r="C116" s="346" t="str">
        <f>+'FORMATO COSTEO C2'!B55</f>
        <v>Categoría de gasto</v>
      </c>
      <c r="D116" s="357"/>
      <c r="E116" s="358"/>
      <c r="F116" s="349">
        <f>+'FORMATO COSTEO C2'!G55</f>
        <v>0</v>
      </c>
      <c r="G116" s="350">
        <f>+'FORMATO COSTEO C2'!X55</f>
        <v>0</v>
      </c>
      <c r="H116" s="354">
        <f>IF( $F116=0,0,((($F116/$E$114)*'CRONOGRAMA ACTIVIDADES'!F$47)*($G116/$F116)))</f>
        <v>0</v>
      </c>
      <c r="I116" s="349">
        <f>IF( $F116=0,0,((($F116/$E$114)*'CRONOGRAMA ACTIVIDADES'!G$47)*($G116/$F116)))</f>
        <v>0</v>
      </c>
      <c r="J116" s="349">
        <f>IF( $F116=0,0,((($F116/$E$114)*'CRONOGRAMA ACTIVIDADES'!H$47)*($G116/$F116)))</f>
        <v>0</v>
      </c>
      <c r="K116" s="349">
        <f>IF( $F116=0,0,((($F116/$E$114)*'CRONOGRAMA ACTIVIDADES'!I$47)*($G116/$F116)))</f>
        <v>0</v>
      </c>
      <c r="L116" s="349">
        <f>IF( $F116=0,0,((($F116/$E$114)*'CRONOGRAMA ACTIVIDADES'!J$47)*($G116/$F116)))</f>
        <v>0</v>
      </c>
      <c r="M116" s="349">
        <f>IF( $F116=0,0,((($F116/$E$114)*'CRONOGRAMA ACTIVIDADES'!K$47)*($G116/$F116)))</f>
        <v>0</v>
      </c>
      <c r="N116" s="349">
        <f>IF( $F116=0,0,((($F116/$E$114)*'CRONOGRAMA ACTIVIDADES'!L$47)*($G116/$F116)))</f>
        <v>0</v>
      </c>
      <c r="O116" s="349">
        <f>IF( $F116=0,0,((($F116/$E$114)*'CRONOGRAMA ACTIVIDADES'!M$47)*($G116/$F116)))</f>
        <v>0</v>
      </c>
      <c r="P116" s="349">
        <f>IF( $F116=0,0,((($F116/$E$114)*'CRONOGRAMA ACTIVIDADES'!N$47)*($G116/$F116)))</f>
        <v>0</v>
      </c>
      <c r="Q116" s="349">
        <f>IF( $F116=0,0,((($F116/$E$114)*'CRONOGRAMA ACTIVIDADES'!O$47)*($G116/$F116)))</f>
        <v>0</v>
      </c>
      <c r="R116" s="349">
        <f>IF( $F116=0,0,((($F116/$E$114)*'CRONOGRAMA ACTIVIDADES'!P$47)*($G116/$F116)))</f>
        <v>0</v>
      </c>
      <c r="S116" s="349">
        <f>IF( $F116=0,0,((($F116/$E$114)*'CRONOGRAMA ACTIVIDADES'!Q$47)*($G116/$F116)))</f>
        <v>0</v>
      </c>
      <c r="T116" s="352">
        <f>H116+I116+J116+K116+L116+M116+N116+O116+P116+Q116+R116+S116</f>
        <v>0</v>
      </c>
      <c r="U116" s="353">
        <f>IF( $F116=0,0,((($F116/$E$114)*'CRONOGRAMA ACTIVIDADES'!R$47)*($G116/$F116)))</f>
        <v>0</v>
      </c>
      <c r="V116" s="349">
        <f>IF( $F116=0,0,((($F116/$E$114)*'CRONOGRAMA ACTIVIDADES'!S$47)*($G116/$F116)))</f>
        <v>0</v>
      </c>
      <c r="W116" s="349">
        <f>IF( $F116=0,0,((($F116/$E$114)*'CRONOGRAMA ACTIVIDADES'!T$47)*($G116/$F116)))</f>
        <v>0</v>
      </c>
      <c r="X116" s="349">
        <f>IF( $F116=0,0,((($F116/$E$114)*'CRONOGRAMA ACTIVIDADES'!U$47)*($G116/$F116)))</f>
        <v>0</v>
      </c>
      <c r="Y116" s="349">
        <f>IF( $F116=0,0,((($F116/$E$114)*'CRONOGRAMA ACTIVIDADES'!V$47)*($G116/$F116)))</f>
        <v>0</v>
      </c>
      <c r="Z116" s="349">
        <f>IF( $F116=0,0,((($F116/$E$114)*'CRONOGRAMA ACTIVIDADES'!W$47)*($G116/$F116)))</f>
        <v>0</v>
      </c>
      <c r="AA116" s="349">
        <f>IF( $F116=0,0,((($F116/$E$114)*'CRONOGRAMA ACTIVIDADES'!X$47)*($G116/$F116)))</f>
        <v>0</v>
      </c>
      <c r="AB116" s="349">
        <f>IF( $F116=0,0,((($F116/$E$114)*'CRONOGRAMA ACTIVIDADES'!Y$47)*($G116/$F116)))</f>
        <v>0</v>
      </c>
      <c r="AC116" s="349">
        <f>IF( $F116=0,0,((($F116/$E$114)*'CRONOGRAMA ACTIVIDADES'!Z$47)*($G116/$F116)))</f>
        <v>0</v>
      </c>
      <c r="AD116" s="349">
        <f>IF( $F116=0,0,((($F116/$E$114)*'CRONOGRAMA ACTIVIDADES'!AA$47)*($G116/$F116)))</f>
        <v>0</v>
      </c>
      <c r="AE116" s="349">
        <f>IF( $F116=0,0,((($F116/$E$114)*'CRONOGRAMA ACTIVIDADES'!AB$47)*($G116/$F116)))</f>
        <v>0</v>
      </c>
      <c r="AF116" s="349">
        <f>IF( $F116=0,0,((($F116/$E$114)*'CRONOGRAMA ACTIVIDADES'!AC$47)*($G116/$F116)))</f>
        <v>0</v>
      </c>
      <c r="AG116" s="350">
        <f>U116+V116+W116+X116+Y116+Z116+AA116+AB116+AC116+AD116+AE116+AF116</f>
        <v>0</v>
      </c>
      <c r="AH116" s="354">
        <f>IF( $F116=0,0,((($F116/$E$114)*'CRONOGRAMA ACTIVIDADES'!AD$47)*($G116/$F116)))</f>
        <v>0</v>
      </c>
      <c r="AI116" s="349">
        <f>IF( $F116=0,0,((($F116/$E$114)*'CRONOGRAMA ACTIVIDADES'!AE$47)*($G116/$F116)))</f>
        <v>0</v>
      </c>
      <c r="AJ116" s="349">
        <f>IF( $F116=0,0,((($F116/$E$114)*'CRONOGRAMA ACTIVIDADES'!AF$47)*($G116/$F116)))</f>
        <v>0</v>
      </c>
      <c r="AK116" s="349">
        <f>IF( $F116=0,0,((($F116/$E$114)*'CRONOGRAMA ACTIVIDADES'!AG$47)*($G116/$F116)))</f>
        <v>0</v>
      </c>
      <c r="AL116" s="349">
        <f>IF( $F116=0,0,((($F116/$E$114)*'CRONOGRAMA ACTIVIDADES'!AH$47)*($G116/$F116)))</f>
        <v>0</v>
      </c>
      <c r="AM116" s="349">
        <f>IF( $F116=0,0,((($F116/$E$114)*'CRONOGRAMA ACTIVIDADES'!AI$47)*($G116/$F116)))</f>
        <v>0</v>
      </c>
      <c r="AN116" s="349">
        <f>IF( $F116=0,0,((($F116/$E$114)*'CRONOGRAMA ACTIVIDADES'!AJ$47)*($G116/$F116)))</f>
        <v>0</v>
      </c>
      <c r="AO116" s="349">
        <f>IF( $F116=0,0,((($F116/$E$114)*'CRONOGRAMA ACTIVIDADES'!AK$47)*($G116/$F116)))</f>
        <v>0</v>
      </c>
      <c r="AP116" s="349">
        <f>IF( $F116=0,0,((($F116/$E$114)*'CRONOGRAMA ACTIVIDADES'!AL$47)*($G116/$F116)))</f>
        <v>0</v>
      </c>
      <c r="AQ116" s="349">
        <f>IF( $F116=0,0,((($F116/$E$114)*'CRONOGRAMA ACTIVIDADES'!AM$47)*($G116/$F116)))</f>
        <v>0</v>
      </c>
      <c r="AR116" s="349">
        <f>IF( $F116=0,0,((($F116/$E$114)*'CRONOGRAMA ACTIVIDADES'!AN$47)*($G116/$F116)))</f>
        <v>0</v>
      </c>
      <c r="AS116" s="349">
        <f>IF( $F116=0,0,((($F116/$E$114)*'CRONOGRAMA ACTIVIDADES'!AO$47)*($G116/$F116)))</f>
        <v>0</v>
      </c>
      <c r="AT116" s="352">
        <f>AH116+AI116+AJ116+AK116+AL116+AM116+AN116+AO116+AP116+AQ116+AR116+AS116</f>
        <v>0</v>
      </c>
      <c r="AU116" s="355">
        <f>AS116+AR116+AQ116+AP116+AO116+AN116+AM116+AL116+AK116+AJ116+AI116+AH116+AF116+AE116+AD116+AC116+AB116+AA116+Z116+Y116+X116+W116+V116+U116+S116+R116+Q116+P116+O116+N116+M116+L116+K116+J116+I116+H116</f>
        <v>0</v>
      </c>
      <c r="AV116" s="321">
        <f t="shared" si="24"/>
        <v>0</v>
      </c>
    </row>
    <row r="117" spans="2:48" s="44" customFormat="1" ht="12.75" customHeight="1" x14ac:dyDescent="0.25">
      <c r="B117" s="345" t="str">
        <f>+'FORMATO COSTEO C2'!C61</f>
        <v>2.1.2.3.</v>
      </c>
      <c r="C117" s="346" t="str">
        <f>+'FORMATO COSTEO C2'!B61</f>
        <v>Categoría de gasto</v>
      </c>
      <c r="D117" s="357"/>
      <c r="E117" s="358"/>
      <c r="F117" s="349">
        <f>+'FORMATO COSTEO C2'!G61</f>
        <v>0</v>
      </c>
      <c r="G117" s="350">
        <f>+'FORMATO COSTEO C2'!X61</f>
        <v>0</v>
      </c>
      <c r="H117" s="354">
        <f>IF( $F117=0,0,((($F117/$E$114)*'CRONOGRAMA ACTIVIDADES'!F$47)*($G117/$F117)))</f>
        <v>0</v>
      </c>
      <c r="I117" s="349">
        <f>IF( $F117=0,0,((($F117/$E$114)*'CRONOGRAMA ACTIVIDADES'!G$47)*($G117/$F117)))</f>
        <v>0</v>
      </c>
      <c r="J117" s="349">
        <f>IF( $F117=0,0,((($F117/$E$114)*'CRONOGRAMA ACTIVIDADES'!H$47)*($G117/$F117)))</f>
        <v>0</v>
      </c>
      <c r="K117" s="349">
        <f>IF( $F117=0,0,((($F117/$E$114)*'CRONOGRAMA ACTIVIDADES'!I$47)*($G117/$F117)))</f>
        <v>0</v>
      </c>
      <c r="L117" s="349">
        <f>IF( $F117=0,0,((($F117/$E$114)*'CRONOGRAMA ACTIVIDADES'!J$47)*($G117/$F117)))</f>
        <v>0</v>
      </c>
      <c r="M117" s="349">
        <f>IF( $F117=0,0,((($F117/$E$114)*'CRONOGRAMA ACTIVIDADES'!K$47)*($G117/$F117)))</f>
        <v>0</v>
      </c>
      <c r="N117" s="349">
        <f>IF( $F117=0,0,((($F117/$E$114)*'CRONOGRAMA ACTIVIDADES'!L$47)*($G117/$F117)))</f>
        <v>0</v>
      </c>
      <c r="O117" s="349">
        <f>IF( $F117=0,0,((($F117/$E$114)*'CRONOGRAMA ACTIVIDADES'!M$47)*($G117/$F117)))</f>
        <v>0</v>
      </c>
      <c r="P117" s="349">
        <f>IF( $F117=0,0,((($F117/$E$114)*'CRONOGRAMA ACTIVIDADES'!N$47)*($G117/$F117)))</f>
        <v>0</v>
      </c>
      <c r="Q117" s="349">
        <f>IF( $F117=0,0,((($F117/$E$114)*'CRONOGRAMA ACTIVIDADES'!O$47)*($G117/$F117)))</f>
        <v>0</v>
      </c>
      <c r="R117" s="349">
        <f>IF( $F117=0,0,((($F117/$E$114)*'CRONOGRAMA ACTIVIDADES'!P$47)*($G117/$F117)))</f>
        <v>0</v>
      </c>
      <c r="S117" s="349">
        <f>IF( $F117=0,0,((($F117/$E$114)*'CRONOGRAMA ACTIVIDADES'!Q$47)*($G117/$F117)))</f>
        <v>0</v>
      </c>
      <c r="T117" s="352">
        <f>H117+I117+J117+K117+L117+M117+N117+O117+P117+Q117+R117+S117</f>
        <v>0</v>
      </c>
      <c r="U117" s="353">
        <f>IF( $F117=0,0,((($F117/$E$114)*'CRONOGRAMA ACTIVIDADES'!R$47)*($G117/$F117)))</f>
        <v>0</v>
      </c>
      <c r="V117" s="349">
        <f>IF( $F117=0,0,((($F117/$E$114)*'CRONOGRAMA ACTIVIDADES'!S$47)*($G117/$F117)))</f>
        <v>0</v>
      </c>
      <c r="W117" s="349">
        <f>IF( $F117=0,0,((($F117/$E$114)*'CRONOGRAMA ACTIVIDADES'!T$47)*($G117/$F117)))</f>
        <v>0</v>
      </c>
      <c r="X117" s="349">
        <f>IF( $F117=0,0,((($F117/$E$114)*'CRONOGRAMA ACTIVIDADES'!U$47)*($G117/$F117)))</f>
        <v>0</v>
      </c>
      <c r="Y117" s="349">
        <f>IF( $F117=0,0,((($F117/$E$114)*'CRONOGRAMA ACTIVIDADES'!V$47)*($G117/$F117)))</f>
        <v>0</v>
      </c>
      <c r="Z117" s="349">
        <f>IF( $F117=0,0,((($F117/$E$114)*'CRONOGRAMA ACTIVIDADES'!W$47)*($G117/$F117)))</f>
        <v>0</v>
      </c>
      <c r="AA117" s="349">
        <f>IF( $F117=0,0,((($F117/$E$114)*'CRONOGRAMA ACTIVIDADES'!X$47)*($G117/$F117)))</f>
        <v>0</v>
      </c>
      <c r="AB117" s="349">
        <f>IF( $F117=0,0,((($F117/$E$114)*'CRONOGRAMA ACTIVIDADES'!Y$47)*($G117/$F117)))</f>
        <v>0</v>
      </c>
      <c r="AC117" s="349">
        <f>IF( $F117=0,0,((($F117/$E$114)*'CRONOGRAMA ACTIVIDADES'!Z$47)*($G117/$F117)))</f>
        <v>0</v>
      </c>
      <c r="AD117" s="349">
        <f>IF( $F117=0,0,((($F117/$E$114)*'CRONOGRAMA ACTIVIDADES'!AA$47)*($G117/$F117)))</f>
        <v>0</v>
      </c>
      <c r="AE117" s="349">
        <f>IF( $F117=0,0,((($F117/$E$114)*'CRONOGRAMA ACTIVIDADES'!AB$47)*($G117/$F117)))</f>
        <v>0</v>
      </c>
      <c r="AF117" s="349">
        <f>IF( $F117=0,0,((($F117/$E$114)*'CRONOGRAMA ACTIVIDADES'!AC$47)*($G117/$F117)))</f>
        <v>0</v>
      </c>
      <c r="AG117" s="350">
        <f>U117+V117+W117+X117+Y117+Z117+AA117+AB117+AC117+AD117+AE117+AF117</f>
        <v>0</v>
      </c>
      <c r="AH117" s="354">
        <f>IF( $F117=0,0,((($F117/$E$114)*'CRONOGRAMA ACTIVIDADES'!AD$47)*($G117/$F117)))</f>
        <v>0</v>
      </c>
      <c r="AI117" s="349">
        <f>IF( $F117=0,0,((($F117/$E$114)*'CRONOGRAMA ACTIVIDADES'!AE$47)*($G117/$F117)))</f>
        <v>0</v>
      </c>
      <c r="AJ117" s="349">
        <f>IF( $F117=0,0,((($F117/$E$114)*'CRONOGRAMA ACTIVIDADES'!AF$47)*($G117/$F117)))</f>
        <v>0</v>
      </c>
      <c r="AK117" s="349">
        <f>IF( $F117=0,0,((($F117/$E$114)*'CRONOGRAMA ACTIVIDADES'!AG$47)*($G117/$F117)))</f>
        <v>0</v>
      </c>
      <c r="AL117" s="349">
        <f>IF( $F117=0,0,((($F117/$E$114)*'CRONOGRAMA ACTIVIDADES'!AH$47)*($G117/$F117)))</f>
        <v>0</v>
      </c>
      <c r="AM117" s="349">
        <f>IF( $F117=0,0,((($F117/$E$114)*'CRONOGRAMA ACTIVIDADES'!AI$47)*($G117/$F117)))</f>
        <v>0</v>
      </c>
      <c r="AN117" s="349">
        <f>IF( $F117=0,0,((($F117/$E$114)*'CRONOGRAMA ACTIVIDADES'!AJ$47)*($G117/$F117)))</f>
        <v>0</v>
      </c>
      <c r="AO117" s="349">
        <f>IF( $F117=0,0,((($F117/$E$114)*'CRONOGRAMA ACTIVIDADES'!AK$47)*($G117/$F117)))</f>
        <v>0</v>
      </c>
      <c r="AP117" s="349">
        <f>IF( $F117=0,0,((($F117/$E$114)*'CRONOGRAMA ACTIVIDADES'!AL$47)*($G117/$F117)))</f>
        <v>0</v>
      </c>
      <c r="AQ117" s="349">
        <f>IF( $F117=0,0,((($F117/$E$114)*'CRONOGRAMA ACTIVIDADES'!AM$47)*($G117/$F117)))</f>
        <v>0</v>
      </c>
      <c r="AR117" s="349">
        <f>IF( $F117=0,0,((($F117/$E$114)*'CRONOGRAMA ACTIVIDADES'!AN$47)*($G117/$F117)))</f>
        <v>0</v>
      </c>
      <c r="AS117" s="349">
        <f>IF( $F117=0,0,((($F117/$E$114)*'CRONOGRAMA ACTIVIDADES'!AO$47)*($G117/$F117)))</f>
        <v>0</v>
      </c>
      <c r="AT117" s="352">
        <f>AH117+AI117+AJ117+AK117+AL117+AM117+AN117+AO117+AP117+AQ117+AR117+AS117</f>
        <v>0</v>
      </c>
      <c r="AU117" s="355">
        <f>AS117+AR117+AQ117+AP117+AO117+AN117+AM117+AL117+AK117+AJ117+AI117+AH117+AF117+AE117+AD117+AC117+AB117+AA117+Z117+Y117+X117+W117+V117+U117+S117+R117+Q117+P117+O117+N117+M117+L117+K117+J117+I117+H117</f>
        <v>0</v>
      </c>
      <c r="AV117" s="321">
        <f t="shared" si="24"/>
        <v>0</v>
      </c>
    </row>
    <row r="118" spans="2:48" s="44" customFormat="1" ht="12.75" customHeight="1" x14ac:dyDescent="0.25">
      <c r="B118" s="345" t="str">
        <f>+'FORMATO COSTEO C2'!C67</f>
        <v>2.1.2.4</v>
      </c>
      <c r="C118" s="346" t="str">
        <f>+'FORMATO COSTEO C2'!B67</f>
        <v>Categoría de gasto</v>
      </c>
      <c r="D118" s="357"/>
      <c r="E118" s="358"/>
      <c r="F118" s="349">
        <f>+'FORMATO COSTEO C2'!G67</f>
        <v>0</v>
      </c>
      <c r="G118" s="350">
        <f>+'FORMATO COSTEO C2'!X67</f>
        <v>0</v>
      </c>
      <c r="H118" s="354">
        <f>IF( $F118=0,0,((($F118/$E$114)*'CRONOGRAMA ACTIVIDADES'!F$47)*($G118/$F118)))</f>
        <v>0</v>
      </c>
      <c r="I118" s="349">
        <f>IF( $F118=0,0,((($F118/$E$114)*'CRONOGRAMA ACTIVIDADES'!G$47)*($G118/$F118)))</f>
        <v>0</v>
      </c>
      <c r="J118" s="349">
        <f>IF( $F118=0,0,((($F118/$E$114)*'CRONOGRAMA ACTIVIDADES'!H$47)*($G118/$F118)))</f>
        <v>0</v>
      </c>
      <c r="K118" s="349">
        <f>IF( $F118=0,0,((($F118/$E$114)*'CRONOGRAMA ACTIVIDADES'!I$47)*($G118/$F118)))</f>
        <v>0</v>
      </c>
      <c r="L118" s="349">
        <f>IF( $F118=0,0,((($F118/$E$114)*'CRONOGRAMA ACTIVIDADES'!J$47)*($G118/$F118)))</f>
        <v>0</v>
      </c>
      <c r="M118" s="349">
        <f>IF( $F118=0,0,((($F118/$E$114)*'CRONOGRAMA ACTIVIDADES'!K$47)*($G118/$F118)))</f>
        <v>0</v>
      </c>
      <c r="N118" s="349">
        <f>IF( $F118=0,0,((($F118/$E$114)*'CRONOGRAMA ACTIVIDADES'!L$47)*($G118/$F118)))</f>
        <v>0</v>
      </c>
      <c r="O118" s="349">
        <f>IF( $F118=0,0,((($F118/$E$114)*'CRONOGRAMA ACTIVIDADES'!M$47)*($G118/$F118)))</f>
        <v>0</v>
      </c>
      <c r="P118" s="349">
        <f>IF( $F118=0,0,((($F118/$E$114)*'CRONOGRAMA ACTIVIDADES'!N$47)*($G118/$F118)))</f>
        <v>0</v>
      </c>
      <c r="Q118" s="349">
        <f>IF( $F118=0,0,((($F118/$E$114)*'CRONOGRAMA ACTIVIDADES'!O$47)*($G118/$F118)))</f>
        <v>0</v>
      </c>
      <c r="R118" s="349">
        <f>IF( $F118=0,0,((($F118/$E$114)*'CRONOGRAMA ACTIVIDADES'!P$47)*($G118/$F118)))</f>
        <v>0</v>
      </c>
      <c r="S118" s="349">
        <f>IF( $F118=0,0,((($F118/$E$114)*'CRONOGRAMA ACTIVIDADES'!Q$47)*($G118/$F118)))</f>
        <v>0</v>
      </c>
      <c r="T118" s="352">
        <f>H118+I118+J118+K118+L118+M118+N118+O118+P118+Q118+R118+S118</f>
        <v>0</v>
      </c>
      <c r="U118" s="353">
        <f>IF( $F118=0,0,((($F118/$E$114)*'CRONOGRAMA ACTIVIDADES'!R$47)*($G118/$F118)))</f>
        <v>0</v>
      </c>
      <c r="V118" s="349">
        <f>IF( $F118=0,0,((($F118/$E$114)*'CRONOGRAMA ACTIVIDADES'!S$47)*($G118/$F118)))</f>
        <v>0</v>
      </c>
      <c r="W118" s="349">
        <f>IF( $F118=0,0,((($F118/$E$114)*'CRONOGRAMA ACTIVIDADES'!T$47)*($G118/$F118)))</f>
        <v>0</v>
      </c>
      <c r="X118" s="349">
        <f>IF( $F118=0,0,((($F118/$E$114)*'CRONOGRAMA ACTIVIDADES'!U$47)*($G118/$F118)))</f>
        <v>0</v>
      </c>
      <c r="Y118" s="349">
        <f>IF( $F118=0,0,((($F118/$E$114)*'CRONOGRAMA ACTIVIDADES'!V$47)*($G118/$F118)))</f>
        <v>0</v>
      </c>
      <c r="Z118" s="349">
        <f>IF( $F118=0,0,((($F118/$E$114)*'CRONOGRAMA ACTIVIDADES'!W$47)*($G118/$F118)))</f>
        <v>0</v>
      </c>
      <c r="AA118" s="349">
        <f>IF( $F118=0,0,((($F118/$E$114)*'CRONOGRAMA ACTIVIDADES'!X$47)*($G118/$F118)))</f>
        <v>0</v>
      </c>
      <c r="AB118" s="349">
        <f>IF( $F118=0,0,((($F118/$E$114)*'CRONOGRAMA ACTIVIDADES'!Y$47)*($G118/$F118)))</f>
        <v>0</v>
      </c>
      <c r="AC118" s="349">
        <f>IF( $F118=0,0,((($F118/$E$114)*'CRONOGRAMA ACTIVIDADES'!Z$47)*($G118/$F118)))</f>
        <v>0</v>
      </c>
      <c r="AD118" s="349">
        <f>IF( $F118=0,0,((($F118/$E$114)*'CRONOGRAMA ACTIVIDADES'!AA$47)*($G118/$F118)))</f>
        <v>0</v>
      </c>
      <c r="AE118" s="349">
        <f>IF( $F118=0,0,((($F118/$E$114)*'CRONOGRAMA ACTIVIDADES'!AB$47)*($G118/$F118)))</f>
        <v>0</v>
      </c>
      <c r="AF118" s="349">
        <f>IF( $F118=0,0,((($F118/$E$114)*'CRONOGRAMA ACTIVIDADES'!AC$47)*($G118/$F118)))</f>
        <v>0</v>
      </c>
      <c r="AG118" s="350">
        <f>U118+V118+W118+X118+Y118+Z118+AA118+AB118+AC118+AD118+AE118+AF118</f>
        <v>0</v>
      </c>
      <c r="AH118" s="354">
        <f>IF( $F118=0,0,((($F118/$E$114)*'CRONOGRAMA ACTIVIDADES'!AD$47)*($G118/$F118)))</f>
        <v>0</v>
      </c>
      <c r="AI118" s="349">
        <f>IF( $F118=0,0,((($F118/$E$114)*'CRONOGRAMA ACTIVIDADES'!AE$47)*($G118/$F118)))</f>
        <v>0</v>
      </c>
      <c r="AJ118" s="349">
        <f>IF( $F118=0,0,((($F118/$E$114)*'CRONOGRAMA ACTIVIDADES'!AF$47)*($G118/$F118)))</f>
        <v>0</v>
      </c>
      <c r="AK118" s="349">
        <f>IF( $F118=0,0,((($F118/$E$114)*'CRONOGRAMA ACTIVIDADES'!AG$47)*($G118/$F118)))</f>
        <v>0</v>
      </c>
      <c r="AL118" s="349">
        <f>IF( $F118=0,0,((($F118/$E$114)*'CRONOGRAMA ACTIVIDADES'!AH$47)*($G118/$F118)))</f>
        <v>0</v>
      </c>
      <c r="AM118" s="349">
        <f>IF( $F118=0,0,((($F118/$E$114)*'CRONOGRAMA ACTIVIDADES'!AI$47)*($G118/$F118)))</f>
        <v>0</v>
      </c>
      <c r="AN118" s="349">
        <f>IF( $F118=0,0,((($F118/$E$114)*'CRONOGRAMA ACTIVIDADES'!AJ$47)*($G118/$F118)))</f>
        <v>0</v>
      </c>
      <c r="AO118" s="349">
        <f>IF( $F118=0,0,((($F118/$E$114)*'CRONOGRAMA ACTIVIDADES'!AK$47)*($G118/$F118)))</f>
        <v>0</v>
      </c>
      <c r="AP118" s="349">
        <f>IF( $F118=0,0,((($F118/$E$114)*'CRONOGRAMA ACTIVIDADES'!AL$47)*($G118/$F118)))</f>
        <v>0</v>
      </c>
      <c r="AQ118" s="349">
        <f>IF( $F118=0,0,((($F118/$E$114)*'CRONOGRAMA ACTIVIDADES'!AM$47)*($G118/$F118)))</f>
        <v>0</v>
      </c>
      <c r="AR118" s="349">
        <f>IF( $F118=0,0,((($F118/$E$114)*'CRONOGRAMA ACTIVIDADES'!AN$47)*($G118/$F118)))</f>
        <v>0</v>
      </c>
      <c r="AS118" s="349">
        <f>IF( $F118=0,0,((($F118/$E$114)*'CRONOGRAMA ACTIVIDADES'!AO$47)*($G118/$F118)))</f>
        <v>0</v>
      </c>
      <c r="AT118" s="352">
        <f>AH118+AI118+AJ118+AK118+AL118+AM118+AN118+AO118+AP118+AQ118+AR118+AS118</f>
        <v>0</v>
      </c>
      <c r="AU118" s="355">
        <f>AS118+AR118+AQ118+AP118+AO118+AN118+AM118+AL118+AK118+AJ118+AI118+AH118+AF118+AE118+AD118+AC118+AB118+AA118+Z118+Y118+X118+W118+V118+U118+S118+R118+Q118+P118+O118+N118+M118+L118+K118+J118+I118+H118</f>
        <v>0</v>
      </c>
      <c r="AV118" s="321">
        <f t="shared" si="24"/>
        <v>0</v>
      </c>
    </row>
    <row r="119" spans="2:48" s="44" customFormat="1" ht="12.75" customHeight="1" x14ac:dyDescent="0.25">
      <c r="B119" s="345" t="str">
        <f>+'FORMATO COSTEO C2'!C73</f>
        <v>2.1.2.5</v>
      </c>
      <c r="C119" s="346" t="str">
        <f>+'FORMATO COSTEO C2'!B73</f>
        <v>Categoría de gasto</v>
      </c>
      <c r="D119" s="357"/>
      <c r="E119" s="358"/>
      <c r="F119" s="349">
        <f>+'FORMATO COSTEO C2'!G73</f>
        <v>0</v>
      </c>
      <c r="G119" s="350">
        <f>+'FORMATO COSTEO C2'!X73</f>
        <v>0</v>
      </c>
      <c r="H119" s="354">
        <f>IF( $F119=0,0,((($F119/$E$114)*'CRONOGRAMA ACTIVIDADES'!F$47)*($G119/$F119)))</f>
        <v>0</v>
      </c>
      <c r="I119" s="349">
        <f>IF( $F119=0,0,((($F119/$E$114)*'CRONOGRAMA ACTIVIDADES'!G$47)*($G119/$F119)))</f>
        <v>0</v>
      </c>
      <c r="J119" s="349">
        <f>IF( $F119=0,0,((($F119/$E$114)*'CRONOGRAMA ACTIVIDADES'!H$47)*($G119/$F119)))</f>
        <v>0</v>
      </c>
      <c r="K119" s="349">
        <f>IF( $F119=0,0,((($F119/$E$114)*'CRONOGRAMA ACTIVIDADES'!I$47)*($G119/$F119)))</f>
        <v>0</v>
      </c>
      <c r="L119" s="349">
        <f>IF( $F119=0,0,((($F119/$E$114)*'CRONOGRAMA ACTIVIDADES'!J$47)*($G119/$F119)))</f>
        <v>0</v>
      </c>
      <c r="M119" s="349">
        <f>IF( $F119=0,0,((($F119/$E$114)*'CRONOGRAMA ACTIVIDADES'!K$47)*($G119/$F119)))</f>
        <v>0</v>
      </c>
      <c r="N119" s="349">
        <f>IF( $F119=0,0,((($F119/$E$114)*'CRONOGRAMA ACTIVIDADES'!L$47)*($G119/$F119)))</f>
        <v>0</v>
      </c>
      <c r="O119" s="349">
        <f>IF( $F119=0,0,((($F119/$E$114)*'CRONOGRAMA ACTIVIDADES'!M$47)*($G119/$F119)))</f>
        <v>0</v>
      </c>
      <c r="P119" s="349">
        <f>IF( $F119=0,0,((($F119/$E$114)*'CRONOGRAMA ACTIVIDADES'!N$47)*($G119/$F119)))</f>
        <v>0</v>
      </c>
      <c r="Q119" s="349">
        <f>IF( $F119=0,0,((($F119/$E$114)*'CRONOGRAMA ACTIVIDADES'!O$47)*($G119/$F119)))</f>
        <v>0</v>
      </c>
      <c r="R119" s="349">
        <f>IF( $F119=0,0,((($F119/$E$114)*'CRONOGRAMA ACTIVIDADES'!P$47)*($G119/$F119)))</f>
        <v>0</v>
      </c>
      <c r="S119" s="349">
        <f>IF( $F119=0,0,((($F119/$E$114)*'CRONOGRAMA ACTIVIDADES'!Q$47)*($G119/$F119)))</f>
        <v>0</v>
      </c>
      <c r="T119" s="352">
        <f>H119+I119+J119+K119+L119+M119+N119+O119+P119+Q119+R119+S119</f>
        <v>0</v>
      </c>
      <c r="U119" s="353">
        <f>IF( $F119=0,0,((($F119/$E$114)*'CRONOGRAMA ACTIVIDADES'!R$47)*($G119/$F119)))</f>
        <v>0</v>
      </c>
      <c r="V119" s="349">
        <f>IF( $F119=0,0,((($F119/$E$114)*'CRONOGRAMA ACTIVIDADES'!S$47)*($G119/$F119)))</f>
        <v>0</v>
      </c>
      <c r="W119" s="349">
        <f>IF( $F119=0,0,((($F119/$E$114)*'CRONOGRAMA ACTIVIDADES'!T$47)*($G119/$F119)))</f>
        <v>0</v>
      </c>
      <c r="X119" s="349">
        <f>IF( $F119=0,0,((($F119/$E$114)*'CRONOGRAMA ACTIVIDADES'!U$47)*($G119/$F119)))</f>
        <v>0</v>
      </c>
      <c r="Y119" s="349">
        <f>IF( $F119=0,0,((($F119/$E$114)*'CRONOGRAMA ACTIVIDADES'!V$47)*($G119/$F119)))</f>
        <v>0</v>
      </c>
      <c r="Z119" s="349">
        <f>IF( $F119=0,0,((($F119/$E$114)*'CRONOGRAMA ACTIVIDADES'!W$47)*($G119/$F119)))</f>
        <v>0</v>
      </c>
      <c r="AA119" s="349">
        <f>IF( $F119=0,0,((($F119/$E$114)*'CRONOGRAMA ACTIVIDADES'!X$47)*($G119/$F119)))</f>
        <v>0</v>
      </c>
      <c r="AB119" s="349">
        <f>IF( $F119=0,0,((($F119/$E$114)*'CRONOGRAMA ACTIVIDADES'!Y$47)*($G119/$F119)))</f>
        <v>0</v>
      </c>
      <c r="AC119" s="349">
        <f>IF( $F119=0,0,((($F119/$E$114)*'CRONOGRAMA ACTIVIDADES'!Z$47)*($G119/$F119)))</f>
        <v>0</v>
      </c>
      <c r="AD119" s="349">
        <f>IF( $F119=0,0,((($F119/$E$114)*'CRONOGRAMA ACTIVIDADES'!AA$47)*($G119/$F119)))</f>
        <v>0</v>
      </c>
      <c r="AE119" s="349">
        <f>IF( $F119=0,0,((($F119/$E$114)*'CRONOGRAMA ACTIVIDADES'!AB$47)*($G119/$F119)))</f>
        <v>0</v>
      </c>
      <c r="AF119" s="349">
        <f>IF( $F119=0,0,((($F119/$E$114)*'CRONOGRAMA ACTIVIDADES'!AC$47)*($G119/$F119)))</f>
        <v>0</v>
      </c>
      <c r="AG119" s="350">
        <f>U119+V119+W119+X119+Y119+Z119+AA119+AB119+AC119+AD119+AE119+AF119</f>
        <v>0</v>
      </c>
      <c r="AH119" s="354">
        <f>IF( $F119=0,0,((($F119/$E$114)*'CRONOGRAMA ACTIVIDADES'!AD$47)*($G119/$F119)))</f>
        <v>0</v>
      </c>
      <c r="AI119" s="349">
        <f>IF( $F119=0,0,((($F119/$E$114)*'CRONOGRAMA ACTIVIDADES'!AE$47)*($G119/$F119)))</f>
        <v>0</v>
      </c>
      <c r="AJ119" s="349">
        <f>IF( $F119=0,0,((($F119/$E$114)*'CRONOGRAMA ACTIVIDADES'!AF$47)*($G119/$F119)))</f>
        <v>0</v>
      </c>
      <c r="AK119" s="349">
        <f>IF( $F119=0,0,((($F119/$E$114)*'CRONOGRAMA ACTIVIDADES'!AG$47)*($G119/$F119)))</f>
        <v>0</v>
      </c>
      <c r="AL119" s="349">
        <f>IF( $F119=0,0,((($F119/$E$114)*'CRONOGRAMA ACTIVIDADES'!AH$47)*($G119/$F119)))</f>
        <v>0</v>
      </c>
      <c r="AM119" s="349">
        <f>IF( $F119=0,0,((($F119/$E$114)*'CRONOGRAMA ACTIVIDADES'!AI$47)*($G119/$F119)))</f>
        <v>0</v>
      </c>
      <c r="AN119" s="349">
        <f>IF( $F119=0,0,((($F119/$E$114)*'CRONOGRAMA ACTIVIDADES'!AJ$47)*($G119/$F119)))</f>
        <v>0</v>
      </c>
      <c r="AO119" s="349">
        <f>IF( $F119=0,0,((($F119/$E$114)*'CRONOGRAMA ACTIVIDADES'!AK$47)*($G119/$F119)))</f>
        <v>0</v>
      </c>
      <c r="AP119" s="349">
        <f>IF( $F119=0,0,((($F119/$E$114)*'CRONOGRAMA ACTIVIDADES'!AL$47)*($G119/$F119)))</f>
        <v>0</v>
      </c>
      <c r="AQ119" s="349">
        <f>IF( $F119=0,0,((($F119/$E$114)*'CRONOGRAMA ACTIVIDADES'!AM$47)*($G119/$F119)))</f>
        <v>0</v>
      </c>
      <c r="AR119" s="349">
        <f>IF( $F119=0,0,((($F119/$E$114)*'CRONOGRAMA ACTIVIDADES'!AN$47)*($G119/$F119)))</f>
        <v>0</v>
      </c>
      <c r="AS119" s="349">
        <f>IF( $F119=0,0,((($F119/$E$114)*'CRONOGRAMA ACTIVIDADES'!AO$47)*($G119/$F119)))</f>
        <v>0</v>
      </c>
      <c r="AT119" s="352">
        <f>AH119+AI119+AJ119+AK119+AL119+AM119+AN119+AO119+AP119+AQ119+AR119+AS119</f>
        <v>0</v>
      </c>
      <c r="AU119" s="355">
        <f>AS119+AR119+AQ119+AP119+AO119+AN119+AM119+AL119+AK119+AJ119+AI119+AH119+AF119+AE119+AD119+AC119+AB119+AA119+Z119+Y119+X119+W119+V119+U119+S119+R119+Q119+P119+O119+N119+M119+L119+K119+J119+I119+H119</f>
        <v>0</v>
      </c>
      <c r="AV119" s="321">
        <f t="shared" si="24"/>
        <v>0</v>
      </c>
    </row>
    <row r="120" spans="2:48" s="44" customFormat="1" ht="12.75" customHeight="1" x14ac:dyDescent="0.25">
      <c r="B120" s="335" t="str">
        <f>+'FORMATO COSTEO C2'!C79</f>
        <v>2.1.3</v>
      </c>
      <c r="C120" s="359">
        <f>+'FORMATO COSTEO C2'!B79</f>
        <v>0</v>
      </c>
      <c r="D120" s="337" t="str">
        <f>+'FORMATO COSTEO C2'!D79</f>
        <v>Unidad medida</v>
      </c>
      <c r="E120" s="338">
        <f>+'FORMATO COSTEO C2'!E79</f>
        <v>0</v>
      </c>
      <c r="F120" s="339">
        <f>SUM(F121:F125)</f>
        <v>0</v>
      </c>
      <c r="G120" s="340">
        <f t="shared" ref="G120:AS120" si="34">SUM(G121:G125)</f>
        <v>0</v>
      </c>
      <c r="H120" s="341">
        <f t="shared" si="34"/>
        <v>0</v>
      </c>
      <c r="I120" s="339">
        <f t="shared" si="34"/>
        <v>0</v>
      </c>
      <c r="J120" s="339">
        <f t="shared" si="34"/>
        <v>0</v>
      </c>
      <c r="K120" s="339">
        <f t="shared" si="34"/>
        <v>0</v>
      </c>
      <c r="L120" s="339">
        <f t="shared" si="34"/>
        <v>0</v>
      </c>
      <c r="M120" s="339">
        <f t="shared" si="34"/>
        <v>0</v>
      </c>
      <c r="N120" s="339">
        <f t="shared" si="34"/>
        <v>0</v>
      </c>
      <c r="O120" s="339">
        <f t="shared" si="34"/>
        <v>0</v>
      </c>
      <c r="P120" s="339">
        <f t="shared" si="34"/>
        <v>0</v>
      </c>
      <c r="Q120" s="339">
        <f t="shared" si="34"/>
        <v>0</v>
      </c>
      <c r="R120" s="339">
        <f t="shared" si="34"/>
        <v>0</v>
      </c>
      <c r="S120" s="339">
        <f t="shared" si="34"/>
        <v>0</v>
      </c>
      <c r="T120" s="342">
        <f t="shared" si="34"/>
        <v>0</v>
      </c>
      <c r="U120" s="343">
        <f t="shared" si="34"/>
        <v>0</v>
      </c>
      <c r="V120" s="339">
        <f t="shared" si="34"/>
        <v>0</v>
      </c>
      <c r="W120" s="339">
        <f t="shared" si="34"/>
        <v>0</v>
      </c>
      <c r="X120" s="339">
        <f t="shared" si="34"/>
        <v>0</v>
      </c>
      <c r="Y120" s="339">
        <f t="shared" si="34"/>
        <v>0</v>
      </c>
      <c r="Z120" s="339">
        <f t="shared" si="34"/>
        <v>0</v>
      </c>
      <c r="AA120" s="339">
        <f t="shared" si="34"/>
        <v>0</v>
      </c>
      <c r="AB120" s="339">
        <f t="shared" si="34"/>
        <v>0</v>
      </c>
      <c r="AC120" s="339">
        <f t="shared" si="34"/>
        <v>0</v>
      </c>
      <c r="AD120" s="339">
        <f t="shared" si="34"/>
        <v>0</v>
      </c>
      <c r="AE120" s="339">
        <f t="shared" si="34"/>
        <v>0</v>
      </c>
      <c r="AF120" s="339">
        <f t="shared" si="34"/>
        <v>0</v>
      </c>
      <c r="AG120" s="340">
        <f t="shared" si="34"/>
        <v>0</v>
      </c>
      <c r="AH120" s="341">
        <f t="shared" si="34"/>
        <v>0</v>
      </c>
      <c r="AI120" s="339">
        <f t="shared" si="34"/>
        <v>0</v>
      </c>
      <c r="AJ120" s="339">
        <f t="shared" si="34"/>
        <v>0</v>
      </c>
      <c r="AK120" s="339">
        <f t="shared" si="34"/>
        <v>0</v>
      </c>
      <c r="AL120" s="339">
        <f t="shared" si="34"/>
        <v>0</v>
      </c>
      <c r="AM120" s="339">
        <f t="shared" si="34"/>
        <v>0</v>
      </c>
      <c r="AN120" s="339">
        <f t="shared" si="34"/>
        <v>0</v>
      </c>
      <c r="AO120" s="339">
        <f t="shared" si="34"/>
        <v>0</v>
      </c>
      <c r="AP120" s="339">
        <f t="shared" si="34"/>
        <v>0</v>
      </c>
      <c r="AQ120" s="339">
        <f t="shared" si="34"/>
        <v>0</v>
      </c>
      <c r="AR120" s="339">
        <f t="shared" si="34"/>
        <v>0</v>
      </c>
      <c r="AS120" s="339">
        <f t="shared" si="34"/>
        <v>0</v>
      </c>
      <c r="AT120" s="342">
        <f>SUM(AT121:AT125)</f>
        <v>0</v>
      </c>
      <c r="AU120" s="344">
        <f>SUM(AU121:AU125)</f>
        <v>0</v>
      </c>
      <c r="AV120" s="321">
        <f t="shared" si="24"/>
        <v>0</v>
      </c>
    </row>
    <row r="121" spans="2:48" s="44" customFormat="1" ht="12.75" customHeight="1" x14ac:dyDescent="0.25">
      <c r="B121" s="345" t="str">
        <f>+'FORMATO COSTEO C2'!C81</f>
        <v>2.1.3.1</v>
      </c>
      <c r="C121" s="346" t="str">
        <f>+'FORMATO COSTEO C2'!B81</f>
        <v>Categoría de gasto</v>
      </c>
      <c r="D121" s="357"/>
      <c r="E121" s="358"/>
      <c r="F121" s="349">
        <f>+'FORMATO COSTEO C2'!G81</f>
        <v>0</v>
      </c>
      <c r="G121" s="350">
        <f>+'FORMATO COSTEO C2'!X81</f>
        <v>0</v>
      </c>
      <c r="H121" s="351">
        <f>IF( $F121=0,0,((($F121/$E$120)*'CRONOGRAMA ACTIVIDADES'!F$48)*($G121/$F121)))</f>
        <v>0</v>
      </c>
      <c r="I121" s="349">
        <f>IF( $F121=0,0,((($F121/$E$120)*'CRONOGRAMA ACTIVIDADES'!G$48)*($G121/$F121)))</f>
        <v>0</v>
      </c>
      <c r="J121" s="349">
        <f>IF( $F121=0,0,((($F121/$E$120)*'CRONOGRAMA ACTIVIDADES'!H$48)*($G121/$F121)))</f>
        <v>0</v>
      </c>
      <c r="K121" s="349">
        <f>IF( $F121=0,0,((($F121/$E$120)*'CRONOGRAMA ACTIVIDADES'!I$48)*($G121/$F121)))</f>
        <v>0</v>
      </c>
      <c r="L121" s="349">
        <f>IF( $F121=0,0,((($F121/$E$120)*'CRONOGRAMA ACTIVIDADES'!J$48)*($G121/$F121)))</f>
        <v>0</v>
      </c>
      <c r="M121" s="349">
        <f>IF( $F121=0,0,((($F121/$E$120)*'CRONOGRAMA ACTIVIDADES'!K$48)*($G121/$F121)))</f>
        <v>0</v>
      </c>
      <c r="N121" s="349">
        <f>IF( $F121=0,0,((($F121/$E$120)*'CRONOGRAMA ACTIVIDADES'!L$48)*($G121/$F121)))</f>
        <v>0</v>
      </c>
      <c r="O121" s="349">
        <f>IF( $F121=0,0,((($F121/$E$120)*'CRONOGRAMA ACTIVIDADES'!M$48)*($G121/$F121)))</f>
        <v>0</v>
      </c>
      <c r="P121" s="349">
        <f>IF( $F121=0,0,((($F121/$E$120)*'CRONOGRAMA ACTIVIDADES'!N$48)*($G121/$F121)))</f>
        <v>0</v>
      </c>
      <c r="Q121" s="349">
        <f>IF( $F121=0,0,((($F121/$E$120)*'CRONOGRAMA ACTIVIDADES'!O$48)*($G121/$F121)))</f>
        <v>0</v>
      </c>
      <c r="R121" s="349">
        <f>IF( $F121=0,0,((($F121/$E$120)*'CRONOGRAMA ACTIVIDADES'!P$48)*($G121/$F121)))</f>
        <v>0</v>
      </c>
      <c r="S121" s="349">
        <f>IF( $F121=0,0,((($F121/$E$120)*'CRONOGRAMA ACTIVIDADES'!Q$48)*($G121/$F121)))</f>
        <v>0</v>
      </c>
      <c r="T121" s="352">
        <f>H121+I121+J121+K121+L121+M121+N121+O121+P121+Q121+R121+S121</f>
        <v>0</v>
      </c>
      <c r="U121" s="353">
        <f>IF( $F121=0,0,((($F121/$E$120)*'CRONOGRAMA ACTIVIDADES'!R$48)*($G121/$F121)))</f>
        <v>0</v>
      </c>
      <c r="V121" s="349">
        <f>IF( $F121=0,0,((($F121/$E$120)*'CRONOGRAMA ACTIVIDADES'!S$48)*($G121/$F121)))</f>
        <v>0</v>
      </c>
      <c r="W121" s="349">
        <f>IF( $F121=0,0,((($F121/$E$120)*'CRONOGRAMA ACTIVIDADES'!T$48)*($G121/$F121)))</f>
        <v>0</v>
      </c>
      <c r="X121" s="349">
        <f>IF( $F121=0,0,((($F121/$E$120)*'CRONOGRAMA ACTIVIDADES'!U$48)*($G121/$F121)))</f>
        <v>0</v>
      </c>
      <c r="Y121" s="349">
        <f>IF( $F121=0,0,((($F121/$E$120)*'CRONOGRAMA ACTIVIDADES'!V$48)*($G121/$F121)))</f>
        <v>0</v>
      </c>
      <c r="Z121" s="349">
        <f>IF( $F121=0,0,((($F121/$E$120)*'CRONOGRAMA ACTIVIDADES'!W$48)*($G121/$F121)))</f>
        <v>0</v>
      </c>
      <c r="AA121" s="349">
        <f>IF( $F121=0,0,((($F121/$E$120)*'CRONOGRAMA ACTIVIDADES'!X$48)*($G121/$F121)))</f>
        <v>0</v>
      </c>
      <c r="AB121" s="349">
        <f>IF( $F121=0,0,((($F121/$E$120)*'CRONOGRAMA ACTIVIDADES'!Y$48)*($G121/$F121)))</f>
        <v>0</v>
      </c>
      <c r="AC121" s="349">
        <f>IF( $F121=0,0,((($F121/$E$120)*'CRONOGRAMA ACTIVIDADES'!Z$48)*($G121/$F121)))</f>
        <v>0</v>
      </c>
      <c r="AD121" s="349">
        <f>IF( $F121=0,0,((($F121/$E$120)*'CRONOGRAMA ACTIVIDADES'!AA$48)*($G121/$F121)))</f>
        <v>0</v>
      </c>
      <c r="AE121" s="349">
        <f>IF( $F121=0,0,((($F121/$E$120)*'CRONOGRAMA ACTIVIDADES'!AB$48)*($G121/$F121)))</f>
        <v>0</v>
      </c>
      <c r="AF121" s="349">
        <f>IF( $F121=0,0,((($F121/$E$120)*'CRONOGRAMA ACTIVIDADES'!AC$48)*($G121/$F121)))</f>
        <v>0</v>
      </c>
      <c r="AG121" s="350">
        <f>U121+V121+W121+X121+Y121+Z121+AA121+AB121+AC121+AD121+AE121+AF121</f>
        <v>0</v>
      </c>
      <c r="AH121" s="354">
        <f>IF( $F121=0,0,((($F121/$E$120)*'CRONOGRAMA ACTIVIDADES'!AD$48)*($G121/$F121)))</f>
        <v>0</v>
      </c>
      <c r="AI121" s="349">
        <f>IF( $F121=0,0,((($F121/$E$120)*'CRONOGRAMA ACTIVIDADES'!AE$48)*($G121/$F121)))</f>
        <v>0</v>
      </c>
      <c r="AJ121" s="349">
        <f>IF( $F121=0,0,((($F121/$E$120)*'CRONOGRAMA ACTIVIDADES'!AF$48)*($G121/$F121)))</f>
        <v>0</v>
      </c>
      <c r="AK121" s="349">
        <f>IF( $F121=0,0,((($F121/$E$120)*'CRONOGRAMA ACTIVIDADES'!AG$48)*($G121/$F121)))</f>
        <v>0</v>
      </c>
      <c r="AL121" s="349">
        <f>IF( $F121=0,0,((($F121/$E$120)*'CRONOGRAMA ACTIVIDADES'!AH$48)*($G121/$F121)))</f>
        <v>0</v>
      </c>
      <c r="AM121" s="349">
        <f>IF( $F121=0,0,((($F121/$E$120)*'CRONOGRAMA ACTIVIDADES'!AI$48)*($G121/$F121)))</f>
        <v>0</v>
      </c>
      <c r="AN121" s="349">
        <f>IF( $F121=0,0,((($F121/$E$120)*'CRONOGRAMA ACTIVIDADES'!AJ$48)*($G121/$F121)))</f>
        <v>0</v>
      </c>
      <c r="AO121" s="349">
        <f>IF( $F121=0,0,((($F121/$E$120)*'CRONOGRAMA ACTIVIDADES'!AK$48)*($G121/$F121)))</f>
        <v>0</v>
      </c>
      <c r="AP121" s="349">
        <f>IF( $F121=0,0,((($F121/$E$120)*'CRONOGRAMA ACTIVIDADES'!AL$48)*($G121/$F121)))</f>
        <v>0</v>
      </c>
      <c r="AQ121" s="349">
        <f>IF( $F121=0,0,((($F121/$E$120)*'CRONOGRAMA ACTIVIDADES'!AM$48)*($G121/$F121)))</f>
        <v>0</v>
      </c>
      <c r="AR121" s="349">
        <f>IF( $F121=0,0,((($F121/$E$120)*'CRONOGRAMA ACTIVIDADES'!AN$48)*($G121/$F121)))</f>
        <v>0</v>
      </c>
      <c r="AS121" s="349">
        <f>IF( $F121=0,0,((($F121/$E$120)*'CRONOGRAMA ACTIVIDADES'!AO$48)*($G121/$F121)))</f>
        <v>0</v>
      </c>
      <c r="AT121" s="352">
        <f>AH121+AI121+AJ121+AK121+AL121+AM121+AN121+AO121+AP121+AQ121+AR121+AS121</f>
        <v>0</v>
      </c>
      <c r="AU121" s="355">
        <f>AS121+AR121+AQ121+AP121+AO121+AN121+AM121+AL121+AK121+AJ121+AI121+AH121+AF121+AE121+AD121+AC121+AB121+AA121+Z121+Y121+X121+W121+V121+U121+S121+R121+Q121+P121+O121+N121+M121+L121+K121+J121+I121+H121</f>
        <v>0</v>
      </c>
      <c r="AV121" s="321">
        <f t="shared" si="24"/>
        <v>0</v>
      </c>
    </row>
    <row r="122" spans="2:48" s="44" customFormat="1" ht="12.75" customHeight="1" x14ac:dyDescent="0.25">
      <c r="B122" s="345" t="str">
        <f>+'FORMATO COSTEO C2'!C87</f>
        <v>2.1.3.2</v>
      </c>
      <c r="C122" s="346" t="str">
        <f>+'FORMATO COSTEO C2'!B87</f>
        <v>Categoría de gasto</v>
      </c>
      <c r="D122" s="357"/>
      <c r="E122" s="358"/>
      <c r="F122" s="349">
        <f>+'FORMATO COSTEO C2'!G87</f>
        <v>0</v>
      </c>
      <c r="G122" s="350">
        <f>+'FORMATO COSTEO C2'!X87</f>
        <v>0</v>
      </c>
      <c r="H122" s="354">
        <f>IF( $F122=0,0,((($F122/$E$120)*'CRONOGRAMA ACTIVIDADES'!F$48)*($G122/$F122)))</f>
        <v>0</v>
      </c>
      <c r="I122" s="349">
        <f>IF( $F122=0,0,((($F122/$E$120)*'CRONOGRAMA ACTIVIDADES'!G$48)*($G122/$F122)))</f>
        <v>0</v>
      </c>
      <c r="J122" s="349">
        <f>IF( $F122=0,0,((($F122/$E$120)*'CRONOGRAMA ACTIVIDADES'!H$48)*($G122/$F122)))</f>
        <v>0</v>
      </c>
      <c r="K122" s="349">
        <f>IF( $F122=0,0,((($F122/$E$120)*'CRONOGRAMA ACTIVIDADES'!I$48)*($G122/$F122)))</f>
        <v>0</v>
      </c>
      <c r="L122" s="349">
        <f>IF( $F122=0,0,((($F122/$E$120)*'CRONOGRAMA ACTIVIDADES'!J$48)*($G122/$F122)))</f>
        <v>0</v>
      </c>
      <c r="M122" s="349">
        <f>IF( $F122=0,0,((($F122/$E$120)*'CRONOGRAMA ACTIVIDADES'!K$48)*($G122/$F122)))</f>
        <v>0</v>
      </c>
      <c r="N122" s="349">
        <f>IF( $F122=0,0,((($F122/$E$120)*'CRONOGRAMA ACTIVIDADES'!L$48)*($G122/$F122)))</f>
        <v>0</v>
      </c>
      <c r="O122" s="349">
        <f>IF( $F122=0,0,((($F122/$E$120)*'CRONOGRAMA ACTIVIDADES'!M$48)*($G122/$F122)))</f>
        <v>0</v>
      </c>
      <c r="P122" s="349">
        <f>IF( $F122=0,0,((($F122/$E$120)*'CRONOGRAMA ACTIVIDADES'!N$48)*($G122/$F122)))</f>
        <v>0</v>
      </c>
      <c r="Q122" s="349">
        <f>IF( $F122=0,0,((($F122/$E$120)*'CRONOGRAMA ACTIVIDADES'!O$48)*($G122/$F122)))</f>
        <v>0</v>
      </c>
      <c r="R122" s="349">
        <f>IF( $F122=0,0,((($F122/$E$120)*'CRONOGRAMA ACTIVIDADES'!P$48)*($G122/$F122)))</f>
        <v>0</v>
      </c>
      <c r="S122" s="349">
        <f>IF( $F122=0,0,((($F122/$E$120)*'CRONOGRAMA ACTIVIDADES'!Q$48)*($G122/$F122)))</f>
        <v>0</v>
      </c>
      <c r="T122" s="352">
        <f>H122+I122+J122+K122+L122+M122+N122+O122+P122+Q122+R122+S122</f>
        <v>0</v>
      </c>
      <c r="U122" s="353">
        <f>IF( $F122=0,0,((($F122/$E$120)*'CRONOGRAMA ACTIVIDADES'!R$48)*($G122/$F122)))</f>
        <v>0</v>
      </c>
      <c r="V122" s="349">
        <f>IF( $F122=0,0,((($F122/$E$120)*'CRONOGRAMA ACTIVIDADES'!S$48)*($G122/$F122)))</f>
        <v>0</v>
      </c>
      <c r="W122" s="349">
        <f>IF( $F122=0,0,((($F122/$E$120)*'CRONOGRAMA ACTIVIDADES'!T$48)*($G122/$F122)))</f>
        <v>0</v>
      </c>
      <c r="X122" s="349">
        <f>IF( $F122=0,0,((($F122/$E$120)*'CRONOGRAMA ACTIVIDADES'!U$48)*($G122/$F122)))</f>
        <v>0</v>
      </c>
      <c r="Y122" s="349">
        <f>IF( $F122=0,0,((($F122/$E$120)*'CRONOGRAMA ACTIVIDADES'!V$48)*($G122/$F122)))</f>
        <v>0</v>
      </c>
      <c r="Z122" s="349">
        <f>IF( $F122=0,0,((($F122/$E$120)*'CRONOGRAMA ACTIVIDADES'!W$48)*($G122/$F122)))</f>
        <v>0</v>
      </c>
      <c r="AA122" s="349">
        <f>IF( $F122=0,0,((($F122/$E$120)*'CRONOGRAMA ACTIVIDADES'!X$48)*($G122/$F122)))</f>
        <v>0</v>
      </c>
      <c r="AB122" s="349">
        <f>IF( $F122=0,0,((($F122/$E$120)*'CRONOGRAMA ACTIVIDADES'!Y$48)*($G122/$F122)))</f>
        <v>0</v>
      </c>
      <c r="AC122" s="349">
        <f>IF( $F122=0,0,((($F122/$E$120)*'CRONOGRAMA ACTIVIDADES'!Z$48)*($G122/$F122)))</f>
        <v>0</v>
      </c>
      <c r="AD122" s="349">
        <f>IF( $F122=0,0,((($F122/$E$120)*'CRONOGRAMA ACTIVIDADES'!AA$48)*($G122/$F122)))</f>
        <v>0</v>
      </c>
      <c r="AE122" s="349">
        <f>IF( $F122=0,0,((($F122/$E$120)*'CRONOGRAMA ACTIVIDADES'!AB$48)*($G122/$F122)))</f>
        <v>0</v>
      </c>
      <c r="AF122" s="349">
        <f>IF( $F122=0,0,((($F122/$E$120)*'CRONOGRAMA ACTIVIDADES'!AC$48)*($G122/$F122)))</f>
        <v>0</v>
      </c>
      <c r="AG122" s="350">
        <f>U122+V122+W122+X122+Y122+Z122+AA122+AB122+AC122+AD122+AE122+AF122</f>
        <v>0</v>
      </c>
      <c r="AH122" s="354">
        <f>IF( $F122=0,0,((($F122/$E$120)*'CRONOGRAMA ACTIVIDADES'!AD$48)*($G122/$F122)))</f>
        <v>0</v>
      </c>
      <c r="AI122" s="349">
        <f>IF( $F122=0,0,((($F122/$E$120)*'CRONOGRAMA ACTIVIDADES'!AE$48)*($G122/$F122)))</f>
        <v>0</v>
      </c>
      <c r="AJ122" s="349">
        <f>IF( $F122=0,0,((($F122/$E$120)*'CRONOGRAMA ACTIVIDADES'!AF$48)*($G122/$F122)))</f>
        <v>0</v>
      </c>
      <c r="AK122" s="349">
        <f>IF( $F122=0,0,((($F122/$E$120)*'CRONOGRAMA ACTIVIDADES'!AG$48)*($G122/$F122)))</f>
        <v>0</v>
      </c>
      <c r="AL122" s="349">
        <f>IF( $F122=0,0,((($F122/$E$120)*'CRONOGRAMA ACTIVIDADES'!AH$48)*($G122/$F122)))</f>
        <v>0</v>
      </c>
      <c r="AM122" s="349">
        <f>IF( $F122=0,0,((($F122/$E$120)*'CRONOGRAMA ACTIVIDADES'!AI$48)*($G122/$F122)))</f>
        <v>0</v>
      </c>
      <c r="AN122" s="349">
        <f>IF( $F122=0,0,((($F122/$E$120)*'CRONOGRAMA ACTIVIDADES'!AJ$48)*($G122/$F122)))</f>
        <v>0</v>
      </c>
      <c r="AO122" s="349">
        <f>IF( $F122=0,0,((($F122/$E$120)*'CRONOGRAMA ACTIVIDADES'!AK$48)*($G122/$F122)))</f>
        <v>0</v>
      </c>
      <c r="AP122" s="349">
        <f>IF( $F122=0,0,((($F122/$E$120)*'CRONOGRAMA ACTIVIDADES'!AL$48)*($G122/$F122)))</f>
        <v>0</v>
      </c>
      <c r="AQ122" s="349">
        <f>IF( $F122=0,0,((($F122/$E$120)*'CRONOGRAMA ACTIVIDADES'!AM$48)*($G122/$F122)))</f>
        <v>0</v>
      </c>
      <c r="AR122" s="349">
        <f>IF( $F122=0,0,((($F122/$E$120)*'CRONOGRAMA ACTIVIDADES'!AN$48)*($G122/$F122)))</f>
        <v>0</v>
      </c>
      <c r="AS122" s="349">
        <f>IF( $F122=0,0,((($F122/$E$120)*'CRONOGRAMA ACTIVIDADES'!AO$48)*($G122/$F122)))</f>
        <v>0</v>
      </c>
      <c r="AT122" s="352">
        <f>AH122+AI122+AJ122+AK122+AL122+AM122+AN122+AO122+AP122+AQ122+AR122+AS122</f>
        <v>0</v>
      </c>
      <c r="AU122" s="355">
        <f>AS122+AR122+AQ122+AP122+AO122+AN122+AM122+AL122+AK122+AJ122+AI122+AH122+AF122+AE122+AD122+AC122+AB122+AA122+Z122+Y122+X122+W122+V122+U122+S122+R122+Q122+P122+O122+N122+M122+L122+K122+J122+I122+H122</f>
        <v>0</v>
      </c>
      <c r="AV122" s="321">
        <f t="shared" si="24"/>
        <v>0</v>
      </c>
    </row>
    <row r="123" spans="2:48" s="44" customFormat="1" ht="12.75" customHeight="1" x14ac:dyDescent="0.25">
      <c r="B123" s="345" t="str">
        <f>+'FORMATO COSTEO C2'!C93</f>
        <v>2.1.3.3</v>
      </c>
      <c r="C123" s="346" t="str">
        <f>+'FORMATO COSTEO C2'!B93</f>
        <v>Categoría de gasto</v>
      </c>
      <c r="D123" s="357"/>
      <c r="E123" s="358"/>
      <c r="F123" s="349">
        <f>+'FORMATO COSTEO C2'!G93</f>
        <v>0</v>
      </c>
      <c r="G123" s="350">
        <f>+'FORMATO COSTEO C2'!X93</f>
        <v>0</v>
      </c>
      <c r="H123" s="354">
        <f>IF( $F123=0,0,((($F123/$E$120)*'CRONOGRAMA ACTIVIDADES'!F$48)*($G123/$F123)))</f>
        <v>0</v>
      </c>
      <c r="I123" s="349">
        <f>IF( $F123=0,0,((($F123/$E$120)*'CRONOGRAMA ACTIVIDADES'!G$48)*($G123/$F123)))</f>
        <v>0</v>
      </c>
      <c r="J123" s="349">
        <f>IF( $F123=0,0,((($F123/$E$120)*'CRONOGRAMA ACTIVIDADES'!H$48)*($G123/$F123)))</f>
        <v>0</v>
      </c>
      <c r="K123" s="349">
        <f>IF( $F123=0,0,((($F123/$E$120)*'CRONOGRAMA ACTIVIDADES'!I$48)*($G123/$F123)))</f>
        <v>0</v>
      </c>
      <c r="L123" s="349">
        <f>IF( $F123=0,0,((($F123/$E$120)*'CRONOGRAMA ACTIVIDADES'!J$48)*($G123/$F123)))</f>
        <v>0</v>
      </c>
      <c r="M123" s="349">
        <f>IF( $F123=0,0,((($F123/$E$120)*'CRONOGRAMA ACTIVIDADES'!K$48)*($G123/$F123)))</f>
        <v>0</v>
      </c>
      <c r="N123" s="349">
        <f>IF( $F123=0,0,((($F123/$E$120)*'CRONOGRAMA ACTIVIDADES'!L$48)*($G123/$F123)))</f>
        <v>0</v>
      </c>
      <c r="O123" s="349">
        <f>IF( $F123=0,0,((($F123/$E$120)*'CRONOGRAMA ACTIVIDADES'!M$48)*($G123/$F123)))</f>
        <v>0</v>
      </c>
      <c r="P123" s="349">
        <f>IF( $F123=0,0,((($F123/$E$120)*'CRONOGRAMA ACTIVIDADES'!N$48)*($G123/$F123)))</f>
        <v>0</v>
      </c>
      <c r="Q123" s="349">
        <f>IF( $F123=0,0,((($F123/$E$120)*'CRONOGRAMA ACTIVIDADES'!O$48)*($G123/$F123)))</f>
        <v>0</v>
      </c>
      <c r="R123" s="349">
        <f>IF( $F123=0,0,((($F123/$E$120)*'CRONOGRAMA ACTIVIDADES'!P$48)*($G123/$F123)))</f>
        <v>0</v>
      </c>
      <c r="S123" s="349">
        <f>IF( $F123=0,0,((($F123/$E$120)*'CRONOGRAMA ACTIVIDADES'!Q$48)*($G123/$F123)))</f>
        <v>0</v>
      </c>
      <c r="T123" s="352">
        <f>H123+I123+J123+K123+L123+M123+N123+O123+P123+Q123+R123+S123</f>
        <v>0</v>
      </c>
      <c r="U123" s="353">
        <f>IF( $F123=0,0,((($F123/$E$120)*'CRONOGRAMA ACTIVIDADES'!R$48)*($G123/$F123)))</f>
        <v>0</v>
      </c>
      <c r="V123" s="349">
        <f>IF( $F123=0,0,((($F123/$E$120)*'CRONOGRAMA ACTIVIDADES'!S$48)*($G123/$F123)))</f>
        <v>0</v>
      </c>
      <c r="W123" s="349">
        <f>IF( $F123=0,0,((($F123/$E$120)*'CRONOGRAMA ACTIVIDADES'!T$48)*($G123/$F123)))</f>
        <v>0</v>
      </c>
      <c r="X123" s="349">
        <f>IF( $F123=0,0,((($F123/$E$120)*'CRONOGRAMA ACTIVIDADES'!U$48)*($G123/$F123)))</f>
        <v>0</v>
      </c>
      <c r="Y123" s="349">
        <f>IF( $F123=0,0,((($F123/$E$120)*'CRONOGRAMA ACTIVIDADES'!V$48)*($G123/$F123)))</f>
        <v>0</v>
      </c>
      <c r="Z123" s="349">
        <f>IF( $F123=0,0,((($F123/$E$120)*'CRONOGRAMA ACTIVIDADES'!W$48)*($G123/$F123)))</f>
        <v>0</v>
      </c>
      <c r="AA123" s="349">
        <f>IF( $F123=0,0,((($F123/$E$120)*'CRONOGRAMA ACTIVIDADES'!X$48)*($G123/$F123)))</f>
        <v>0</v>
      </c>
      <c r="AB123" s="349">
        <f>IF( $F123=0,0,((($F123/$E$120)*'CRONOGRAMA ACTIVIDADES'!Y$48)*($G123/$F123)))</f>
        <v>0</v>
      </c>
      <c r="AC123" s="349">
        <f>IF( $F123=0,0,((($F123/$E$120)*'CRONOGRAMA ACTIVIDADES'!Z$48)*($G123/$F123)))</f>
        <v>0</v>
      </c>
      <c r="AD123" s="349">
        <f>IF( $F123=0,0,((($F123/$E$120)*'CRONOGRAMA ACTIVIDADES'!AA$48)*($G123/$F123)))</f>
        <v>0</v>
      </c>
      <c r="AE123" s="349">
        <f>IF( $F123=0,0,((($F123/$E$120)*'CRONOGRAMA ACTIVIDADES'!AB$48)*($G123/$F123)))</f>
        <v>0</v>
      </c>
      <c r="AF123" s="349">
        <f>IF( $F123=0,0,((($F123/$E$120)*'CRONOGRAMA ACTIVIDADES'!AC$48)*($G123/$F123)))</f>
        <v>0</v>
      </c>
      <c r="AG123" s="350">
        <f>U123+V123+W123+X123+Y123+Z123+AA123+AB123+AC123+AD123+AE123+AF123</f>
        <v>0</v>
      </c>
      <c r="AH123" s="354">
        <f>IF( $F123=0,0,((($F123/$E$120)*'CRONOGRAMA ACTIVIDADES'!AD$48)*($G123/$F123)))</f>
        <v>0</v>
      </c>
      <c r="AI123" s="349">
        <f>IF( $F123=0,0,((($F123/$E$120)*'CRONOGRAMA ACTIVIDADES'!AE$48)*($G123/$F123)))</f>
        <v>0</v>
      </c>
      <c r="AJ123" s="349">
        <f>IF( $F123=0,0,((($F123/$E$120)*'CRONOGRAMA ACTIVIDADES'!AF$48)*($G123/$F123)))</f>
        <v>0</v>
      </c>
      <c r="AK123" s="349">
        <f>IF( $F123=0,0,((($F123/$E$120)*'CRONOGRAMA ACTIVIDADES'!AG$48)*($G123/$F123)))</f>
        <v>0</v>
      </c>
      <c r="AL123" s="349">
        <f>IF( $F123=0,0,((($F123/$E$120)*'CRONOGRAMA ACTIVIDADES'!AH$48)*($G123/$F123)))</f>
        <v>0</v>
      </c>
      <c r="AM123" s="349">
        <f>IF( $F123=0,0,((($F123/$E$120)*'CRONOGRAMA ACTIVIDADES'!AI$48)*($G123/$F123)))</f>
        <v>0</v>
      </c>
      <c r="AN123" s="349">
        <f>IF( $F123=0,0,((($F123/$E$120)*'CRONOGRAMA ACTIVIDADES'!AJ$48)*($G123/$F123)))</f>
        <v>0</v>
      </c>
      <c r="AO123" s="349">
        <f>IF( $F123=0,0,((($F123/$E$120)*'CRONOGRAMA ACTIVIDADES'!AK$48)*($G123/$F123)))</f>
        <v>0</v>
      </c>
      <c r="AP123" s="349">
        <f>IF( $F123=0,0,((($F123/$E$120)*'CRONOGRAMA ACTIVIDADES'!AL$48)*($G123/$F123)))</f>
        <v>0</v>
      </c>
      <c r="AQ123" s="349">
        <f>IF( $F123=0,0,((($F123/$E$120)*'CRONOGRAMA ACTIVIDADES'!AM$48)*($G123/$F123)))</f>
        <v>0</v>
      </c>
      <c r="AR123" s="349">
        <f>IF( $F123=0,0,((($F123/$E$120)*'CRONOGRAMA ACTIVIDADES'!AN$48)*($G123/$F123)))</f>
        <v>0</v>
      </c>
      <c r="AS123" s="349">
        <f>IF( $F123=0,0,((($F123/$E$120)*'CRONOGRAMA ACTIVIDADES'!AO$48)*($G123/$F123)))</f>
        <v>0</v>
      </c>
      <c r="AT123" s="352">
        <f>AH123+AI123+AJ123+AK123+AL123+AM123+AN123+AO123+AP123+AQ123+AR123+AS123</f>
        <v>0</v>
      </c>
      <c r="AU123" s="355">
        <f>AS123+AR123+AQ123+AP123+AO123+AN123+AM123+AL123+AK123+AJ123+AI123+AH123+AF123+AE123+AD123+AC123+AB123+AA123+Z123+Y123+X123+W123+V123+U123+S123+R123+Q123+P123+O123+N123+M123+L123+K123+J123+I123+H123</f>
        <v>0</v>
      </c>
      <c r="AV123" s="321">
        <f t="shared" si="24"/>
        <v>0</v>
      </c>
    </row>
    <row r="124" spans="2:48" s="44" customFormat="1" ht="12.75" customHeight="1" x14ac:dyDescent="0.25">
      <c r="B124" s="345" t="str">
        <f>+'FORMATO COSTEO C2'!C99</f>
        <v>2.1.3.4</v>
      </c>
      <c r="C124" s="346" t="str">
        <f>+'FORMATO COSTEO C2'!B99</f>
        <v>Categoría de gasto</v>
      </c>
      <c r="D124" s="357"/>
      <c r="E124" s="358"/>
      <c r="F124" s="349">
        <f>+'FORMATO COSTEO C2'!G99</f>
        <v>0</v>
      </c>
      <c r="G124" s="350">
        <f>+'FORMATO COSTEO C2'!X99</f>
        <v>0</v>
      </c>
      <c r="H124" s="354">
        <f>IF( $F124=0,0,((($F124/$E$120)*'CRONOGRAMA ACTIVIDADES'!F$48)*($G124/$F124)))</f>
        <v>0</v>
      </c>
      <c r="I124" s="349">
        <f>IF( $F124=0,0,((($F124/$E$120)*'CRONOGRAMA ACTIVIDADES'!G$48)*($G124/$F124)))</f>
        <v>0</v>
      </c>
      <c r="J124" s="349">
        <f>IF( $F124=0,0,((($F124/$E$120)*'CRONOGRAMA ACTIVIDADES'!H$48)*($G124/$F124)))</f>
        <v>0</v>
      </c>
      <c r="K124" s="349">
        <f>IF( $F124=0,0,((($F124/$E$120)*'CRONOGRAMA ACTIVIDADES'!I$48)*($G124/$F124)))</f>
        <v>0</v>
      </c>
      <c r="L124" s="349">
        <f>IF( $F124=0,0,((($F124/$E$120)*'CRONOGRAMA ACTIVIDADES'!J$48)*($G124/$F124)))</f>
        <v>0</v>
      </c>
      <c r="M124" s="349">
        <f>IF( $F124=0,0,((($F124/$E$120)*'CRONOGRAMA ACTIVIDADES'!K$48)*($G124/$F124)))</f>
        <v>0</v>
      </c>
      <c r="N124" s="349">
        <f>IF( $F124=0,0,((($F124/$E$120)*'CRONOGRAMA ACTIVIDADES'!L$48)*($G124/$F124)))</f>
        <v>0</v>
      </c>
      <c r="O124" s="349">
        <f>IF( $F124=0,0,((($F124/$E$120)*'CRONOGRAMA ACTIVIDADES'!M$48)*($G124/$F124)))</f>
        <v>0</v>
      </c>
      <c r="P124" s="349">
        <f>IF( $F124=0,0,((($F124/$E$120)*'CRONOGRAMA ACTIVIDADES'!N$48)*($G124/$F124)))</f>
        <v>0</v>
      </c>
      <c r="Q124" s="349">
        <f>IF( $F124=0,0,((($F124/$E$120)*'CRONOGRAMA ACTIVIDADES'!O$48)*($G124/$F124)))</f>
        <v>0</v>
      </c>
      <c r="R124" s="349">
        <f>IF( $F124=0,0,((($F124/$E$120)*'CRONOGRAMA ACTIVIDADES'!P$48)*($G124/$F124)))</f>
        <v>0</v>
      </c>
      <c r="S124" s="349">
        <f>IF( $F124=0,0,((($F124/$E$120)*'CRONOGRAMA ACTIVIDADES'!Q$48)*($G124/$F124)))</f>
        <v>0</v>
      </c>
      <c r="T124" s="352">
        <f>H124+I124+J124+K124+L124+M124+N124+O124+P124+Q124+R124+S124</f>
        <v>0</v>
      </c>
      <c r="U124" s="353">
        <f>IF( $F124=0,0,((($F124/$E$120)*'CRONOGRAMA ACTIVIDADES'!R$48)*($G124/$F124)))</f>
        <v>0</v>
      </c>
      <c r="V124" s="349">
        <f>IF( $F124=0,0,((($F124/$E$120)*'CRONOGRAMA ACTIVIDADES'!S$48)*($G124/$F124)))</f>
        <v>0</v>
      </c>
      <c r="W124" s="349">
        <f>IF( $F124=0,0,((($F124/$E$120)*'CRONOGRAMA ACTIVIDADES'!T$48)*($G124/$F124)))</f>
        <v>0</v>
      </c>
      <c r="X124" s="349">
        <f>IF( $F124=0,0,((($F124/$E$120)*'CRONOGRAMA ACTIVIDADES'!U$48)*($G124/$F124)))</f>
        <v>0</v>
      </c>
      <c r="Y124" s="349">
        <f>IF( $F124=0,0,((($F124/$E$120)*'CRONOGRAMA ACTIVIDADES'!V$48)*($G124/$F124)))</f>
        <v>0</v>
      </c>
      <c r="Z124" s="349">
        <f>IF( $F124=0,0,((($F124/$E$120)*'CRONOGRAMA ACTIVIDADES'!W$48)*($G124/$F124)))</f>
        <v>0</v>
      </c>
      <c r="AA124" s="349">
        <f>IF( $F124=0,0,((($F124/$E$120)*'CRONOGRAMA ACTIVIDADES'!X$48)*($G124/$F124)))</f>
        <v>0</v>
      </c>
      <c r="AB124" s="349">
        <f>IF( $F124=0,0,((($F124/$E$120)*'CRONOGRAMA ACTIVIDADES'!Y$48)*($G124/$F124)))</f>
        <v>0</v>
      </c>
      <c r="AC124" s="349">
        <f>IF( $F124=0,0,((($F124/$E$120)*'CRONOGRAMA ACTIVIDADES'!Z$48)*($G124/$F124)))</f>
        <v>0</v>
      </c>
      <c r="AD124" s="349">
        <f>IF( $F124=0,0,((($F124/$E$120)*'CRONOGRAMA ACTIVIDADES'!AA$48)*($G124/$F124)))</f>
        <v>0</v>
      </c>
      <c r="AE124" s="349">
        <f>IF( $F124=0,0,((($F124/$E$120)*'CRONOGRAMA ACTIVIDADES'!AB$48)*($G124/$F124)))</f>
        <v>0</v>
      </c>
      <c r="AF124" s="349">
        <f>IF( $F124=0,0,((($F124/$E$120)*'CRONOGRAMA ACTIVIDADES'!AC$48)*($G124/$F124)))</f>
        <v>0</v>
      </c>
      <c r="AG124" s="350">
        <f>U124+V124+W124+X124+Y124+Z124+AA124+AB124+AC124+AD124+AE124+AF124</f>
        <v>0</v>
      </c>
      <c r="AH124" s="354">
        <f>IF( $F124=0,0,((($F124/$E$120)*'CRONOGRAMA ACTIVIDADES'!AD$48)*($G124/$F124)))</f>
        <v>0</v>
      </c>
      <c r="AI124" s="349">
        <f>IF( $F124=0,0,((($F124/$E$120)*'CRONOGRAMA ACTIVIDADES'!AE$48)*($G124/$F124)))</f>
        <v>0</v>
      </c>
      <c r="AJ124" s="349">
        <f>IF( $F124=0,0,((($F124/$E$120)*'CRONOGRAMA ACTIVIDADES'!AF$48)*($G124/$F124)))</f>
        <v>0</v>
      </c>
      <c r="AK124" s="349">
        <f>IF( $F124=0,0,((($F124/$E$120)*'CRONOGRAMA ACTIVIDADES'!AG$48)*($G124/$F124)))</f>
        <v>0</v>
      </c>
      <c r="AL124" s="349">
        <f>IF( $F124=0,0,((($F124/$E$120)*'CRONOGRAMA ACTIVIDADES'!AH$48)*($G124/$F124)))</f>
        <v>0</v>
      </c>
      <c r="AM124" s="349">
        <f>IF( $F124=0,0,((($F124/$E$120)*'CRONOGRAMA ACTIVIDADES'!AI$48)*($G124/$F124)))</f>
        <v>0</v>
      </c>
      <c r="AN124" s="349">
        <f>IF( $F124=0,0,((($F124/$E$120)*'CRONOGRAMA ACTIVIDADES'!AJ$48)*($G124/$F124)))</f>
        <v>0</v>
      </c>
      <c r="AO124" s="349">
        <f>IF( $F124=0,0,((($F124/$E$120)*'CRONOGRAMA ACTIVIDADES'!AK$48)*($G124/$F124)))</f>
        <v>0</v>
      </c>
      <c r="AP124" s="349">
        <f>IF( $F124=0,0,((($F124/$E$120)*'CRONOGRAMA ACTIVIDADES'!AL$48)*($G124/$F124)))</f>
        <v>0</v>
      </c>
      <c r="AQ124" s="349">
        <f>IF( $F124=0,0,((($F124/$E$120)*'CRONOGRAMA ACTIVIDADES'!AM$48)*($G124/$F124)))</f>
        <v>0</v>
      </c>
      <c r="AR124" s="349">
        <f>IF( $F124=0,0,((($F124/$E$120)*'CRONOGRAMA ACTIVIDADES'!AN$48)*($G124/$F124)))</f>
        <v>0</v>
      </c>
      <c r="AS124" s="349">
        <f>IF( $F124=0,0,((($F124/$E$120)*'CRONOGRAMA ACTIVIDADES'!AO$48)*($G124/$F124)))</f>
        <v>0</v>
      </c>
      <c r="AT124" s="352">
        <f>AH124+AI124+AJ124+AK124+AL124+AM124+AN124+AO124+AP124+AQ124+AR124+AS124</f>
        <v>0</v>
      </c>
      <c r="AU124" s="355">
        <f>AS124+AR124+AQ124+AP124+AO124+AN124+AM124+AL124+AK124+AJ124+AI124+AH124+AF124+AE124+AD124+AC124+AB124+AA124+Z124+Y124+X124+W124+V124+U124+S124+R124+Q124+P124+O124+N124+M124+L124+K124+J124+I124+H124</f>
        <v>0</v>
      </c>
      <c r="AV124" s="321">
        <f t="shared" si="24"/>
        <v>0</v>
      </c>
    </row>
    <row r="125" spans="2:48" s="44" customFormat="1" ht="12.75" customHeight="1" x14ac:dyDescent="0.25">
      <c r="B125" s="345" t="str">
        <f>+'FORMATO COSTEO C2'!C105</f>
        <v>2.1.3.5</v>
      </c>
      <c r="C125" s="346" t="str">
        <f>+'FORMATO COSTEO C2'!B105</f>
        <v>Categoría de gasto</v>
      </c>
      <c r="D125" s="357"/>
      <c r="E125" s="358"/>
      <c r="F125" s="349">
        <f>+'FORMATO COSTEO C2'!G105</f>
        <v>0</v>
      </c>
      <c r="G125" s="350">
        <f>+'FORMATO COSTEO C2'!X105</f>
        <v>0</v>
      </c>
      <c r="H125" s="354">
        <f>IF( $F125=0,0,((($F125/$E$120)*'CRONOGRAMA ACTIVIDADES'!F$48)*($G125/$F125)))</f>
        <v>0</v>
      </c>
      <c r="I125" s="349">
        <f>IF( $F125=0,0,((($F125/$E$120)*'CRONOGRAMA ACTIVIDADES'!G$48)*($G125/$F125)))</f>
        <v>0</v>
      </c>
      <c r="J125" s="349">
        <f>IF( $F125=0,0,((($F125/$E$120)*'CRONOGRAMA ACTIVIDADES'!H$48)*($G125/$F125)))</f>
        <v>0</v>
      </c>
      <c r="K125" s="349">
        <f>IF( $F125=0,0,((($F125/$E$120)*'CRONOGRAMA ACTIVIDADES'!I$48)*($G125/$F125)))</f>
        <v>0</v>
      </c>
      <c r="L125" s="349">
        <f>IF( $F125=0,0,((($F125/$E$120)*'CRONOGRAMA ACTIVIDADES'!J$48)*($G125/$F125)))</f>
        <v>0</v>
      </c>
      <c r="M125" s="349">
        <f>IF( $F125=0,0,((($F125/$E$120)*'CRONOGRAMA ACTIVIDADES'!K$48)*($G125/$F125)))</f>
        <v>0</v>
      </c>
      <c r="N125" s="349">
        <f>IF( $F125=0,0,((($F125/$E$120)*'CRONOGRAMA ACTIVIDADES'!L$48)*($G125/$F125)))</f>
        <v>0</v>
      </c>
      <c r="O125" s="349">
        <f>IF( $F125=0,0,((($F125/$E$120)*'CRONOGRAMA ACTIVIDADES'!M$48)*($G125/$F125)))</f>
        <v>0</v>
      </c>
      <c r="P125" s="349">
        <f>IF( $F125=0,0,((($F125/$E$120)*'CRONOGRAMA ACTIVIDADES'!N$48)*($G125/$F125)))</f>
        <v>0</v>
      </c>
      <c r="Q125" s="349">
        <f>IF( $F125=0,0,((($F125/$E$120)*'CRONOGRAMA ACTIVIDADES'!O$48)*($G125/$F125)))</f>
        <v>0</v>
      </c>
      <c r="R125" s="349">
        <f>IF( $F125=0,0,((($F125/$E$120)*'CRONOGRAMA ACTIVIDADES'!P$48)*($G125/$F125)))</f>
        <v>0</v>
      </c>
      <c r="S125" s="349">
        <f>IF( $F125=0,0,((($F125/$E$120)*'CRONOGRAMA ACTIVIDADES'!Q$48)*($G125/$F125)))</f>
        <v>0</v>
      </c>
      <c r="T125" s="352">
        <f>H125+I125+J125+K125+L125+M125+N125+O125+P125+Q125+R125+S125</f>
        <v>0</v>
      </c>
      <c r="U125" s="353">
        <f>IF( $F125=0,0,((($F125/$E$120)*'CRONOGRAMA ACTIVIDADES'!R$48)*($G125/$F125)))</f>
        <v>0</v>
      </c>
      <c r="V125" s="349">
        <f>IF( $F125=0,0,((($F125/$E$120)*'CRONOGRAMA ACTIVIDADES'!S$48)*($G125/$F125)))</f>
        <v>0</v>
      </c>
      <c r="W125" s="349">
        <f>IF( $F125=0,0,((($F125/$E$120)*'CRONOGRAMA ACTIVIDADES'!T$48)*($G125/$F125)))</f>
        <v>0</v>
      </c>
      <c r="X125" s="349">
        <f>IF( $F125=0,0,((($F125/$E$120)*'CRONOGRAMA ACTIVIDADES'!U$48)*($G125/$F125)))</f>
        <v>0</v>
      </c>
      <c r="Y125" s="349">
        <f>IF( $F125=0,0,((($F125/$E$120)*'CRONOGRAMA ACTIVIDADES'!V$48)*($G125/$F125)))</f>
        <v>0</v>
      </c>
      <c r="Z125" s="349">
        <f>IF( $F125=0,0,((($F125/$E$120)*'CRONOGRAMA ACTIVIDADES'!W$48)*($G125/$F125)))</f>
        <v>0</v>
      </c>
      <c r="AA125" s="349">
        <f>IF( $F125=0,0,((($F125/$E$120)*'CRONOGRAMA ACTIVIDADES'!X$48)*($G125/$F125)))</f>
        <v>0</v>
      </c>
      <c r="AB125" s="349">
        <f>IF( $F125=0,0,((($F125/$E$120)*'CRONOGRAMA ACTIVIDADES'!Y$48)*($G125/$F125)))</f>
        <v>0</v>
      </c>
      <c r="AC125" s="349">
        <f>IF( $F125=0,0,((($F125/$E$120)*'CRONOGRAMA ACTIVIDADES'!Z$48)*($G125/$F125)))</f>
        <v>0</v>
      </c>
      <c r="AD125" s="349">
        <f>IF( $F125=0,0,((($F125/$E$120)*'CRONOGRAMA ACTIVIDADES'!AA$48)*($G125/$F125)))</f>
        <v>0</v>
      </c>
      <c r="AE125" s="349">
        <f>IF( $F125=0,0,((($F125/$E$120)*'CRONOGRAMA ACTIVIDADES'!AB$48)*($G125/$F125)))</f>
        <v>0</v>
      </c>
      <c r="AF125" s="349">
        <f>IF( $F125=0,0,((($F125/$E$120)*'CRONOGRAMA ACTIVIDADES'!AC$48)*($G125/$F125)))</f>
        <v>0</v>
      </c>
      <c r="AG125" s="350">
        <f>U125+V125+W125+X125+Y125+Z125+AA125+AB125+AC125+AD125+AE125+AF125</f>
        <v>0</v>
      </c>
      <c r="AH125" s="354">
        <f>IF( $F125=0,0,((($F125/$E$120)*'CRONOGRAMA ACTIVIDADES'!AD$48)*($G125/$F125)))</f>
        <v>0</v>
      </c>
      <c r="AI125" s="349">
        <f>IF( $F125=0,0,((($F125/$E$120)*'CRONOGRAMA ACTIVIDADES'!AE$48)*($G125/$F125)))</f>
        <v>0</v>
      </c>
      <c r="AJ125" s="349">
        <f>IF( $F125=0,0,((($F125/$E$120)*'CRONOGRAMA ACTIVIDADES'!AF$48)*($G125/$F125)))</f>
        <v>0</v>
      </c>
      <c r="AK125" s="349">
        <f>IF( $F125=0,0,((($F125/$E$120)*'CRONOGRAMA ACTIVIDADES'!AG$48)*($G125/$F125)))</f>
        <v>0</v>
      </c>
      <c r="AL125" s="349">
        <f>IF( $F125=0,0,((($F125/$E$120)*'CRONOGRAMA ACTIVIDADES'!AH$48)*($G125/$F125)))</f>
        <v>0</v>
      </c>
      <c r="AM125" s="349">
        <f>IF( $F125=0,0,((($F125/$E$120)*'CRONOGRAMA ACTIVIDADES'!AI$48)*($G125/$F125)))</f>
        <v>0</v>
      </c>
      <c r="AN125" s="349">
        <f>IF( $F125=0,0,((($F125/$E$120)*'CRONOGRAMA ACTIVIDADES'!AJ$48)*($G125/$F125)))</f>
        <v>0</v>
      </c>
      <c r="AO125" s="349">
        <f>IF( $F125=0,0,((($F125/$E$120)*'CRONOGRAMA ACTIVIDADES'!AK$48)*($G125/$F125)))</f>
        <v>0</v>
      </c>
      <c r="AP125" s="349">
        <f>IF( $F125=0,0,((($F125/$E$120)*'CRONOGRAMA ACTIVIDADES'!AL$48)*($G125/$F125)))</f>
        <v>0</v>
      </c>
      <c r="AQ125" s="349">
        <f>IF( $F125=0,0,((($F125/$E$120)*'CRONOGRAMA ACTIVIDADES'!AM$48)*($G125/$F125)))</f>
        <v>0</v>
      </c>
      <c r="AR125" s="349">
        <f>IF( $F125=0,0,((($F125/$E$120)*'CRONOGRAMA ACTIVIDADES'!AN$48)*($G125/$F125)))</f>
        <v>0</v>
      </c>
      <c r="AS125" s="349">
        <f>IF( $F125=0,0,((($F125/$E$120)*'CRONOGRAMA ACTIVIDADES'!AO$48)*($G125/$F125)))</f>
        <v>0</v>
      </c>
      <c r="AT125" s="352">
        <f>AH125+AI125+AJ125+AK125+AL125+AM125+AN125+AO125+AP125+AQ125+AR125+AS125</f>
        <v>0</v>
      </c>
      <c r="AU125" s="355">
        <f>AS125+AR125+AQ125+AP125+AO125+AN125+AM125+AL125+AK125+AJ125+AI125+AH125+AF125+AE125+AD125+AC125+AB125+AA125+Z125+Y125+X125+W125+V125+U125+S125+R125+Q125+P125+O125+N125+M125+L125+K125+J125+I125+H125</f>
        <v>0</v>
      </c>
      <c r="AV125" s="321">
        <f t="shared" si="24"/>
        <v>0</v>
      </c>
    </row>
    <row r="126" spans="2:48" s="44" customFormat="1" ht="12.75" customHeight="1" x14ac:dyDescent="0.25">
      <c r="B126" s="335" t="str">
        <f>+'FORMATO COSTEO C2'!C111</f>
        <v>2.1.4</v>
      </c>
      <c r="C126" s="359">
        <f>+'FORMATO COSTEO C2'!B111</f>
        <v>0</v>
      </c>
      <c r="D126" s="363" t="str">
        <f>+'FORMATO COSTEO C2'!D111</f>
        <v>Unidad medida</v>
      </c>
      <c r="E126" s="338">
        <f>+'FORMATO COSTEO C2'!E111</f>
        <v>0</v>
      </c>
      <c r="F126" s="339">
        <f>SUM(F127:F131)</f>
        <v>0</v>
      </c>
      <c r="G126" s="340">
        <f t="shared" ref="G126:AS126" si="35">SUM(G127:G131)</f>
        <v>0</v>
      </c>
      <c r="H126" s="341">
        <f t="shared" si="35"/>
        <v>0</v>
      </c>
      <c r="I126" s="339">
        <f t="shared" si="35"/>
        <v>0</v>
      </c>
      <c r="J126" s="339">
        <f t="shared" si="35"/>
        <v>0</v>
      </c>
      <c r="K126" s="339">
        <f t="shared" si="35"/>
        <v>0</v>
      </c>
      <c r="L126" s="339">
        <f t="shared" si="35"/>
        <v>0</v>
      </c>
      <c r="M126" s="339">
        <f t="shared" si="35"/>
        <v>0</v>
      </c>
      <c r="N126" s="339">
        <f t="shared" si="35"/>
        <v>0</v>
      </c>
      <c r="O126" s="339">
        <f t="shared" si="35"/>
        <v>0</v>
      </c>
      <c r="P126" s="339">
        <f t="shared" si="35"/>
        <v>0</v>
      </c>
      <c r="Q126" s="339">
        <f t="shared" si="35"/>
        <v>0</v>
      </c>
      <c r="R126" s="339">
        <f t="shared" si="35"/>
        <v>0</v>
      </c>
      <c r="S126" s="339">
        <f t="shared" si="35"/>
        <v>0</v>
      </c>
      <c r="T126" s="342">
        <f t="shared" si="35"/>
        <v>0</v>
      </c>
      <c r="U126" s="343">
        <f t="shared" si="35"/>
        <v>0</v>
      </c>
      <c r="V126" s="339">
        <f t="shared" si="35"/>
        <v>0</v>
      </c>
      <c r="W126" s="339">
        <f t="shared" si="35"/>
        <v>0</v>
      </c>
      <c r="X126" s="339">
        <f t="shared" si="35"/>
        <v>0</v>
      </c>
      <c r="Y126" s="339">
        <f t="shared" si="35"/>
        <v>0</v>
      </c>
      <c r="Z126" s="339">
        <f t="shared" si="35"/>
        <v>0</v>
      </c>
      <c r="AA126" s="339">
        <f t="shared" si="35"/>
        <v>0</v>
      </c>
      <c r="AB126" s="339">
        <f t="shared" si="35"/>
        <v>0</v>
      </c>
      <c r="AC126" s="339">
        <f t="shared" si="35"/>
        <v>0</v>
      </c>
      <c r="AD126" s="339">
        <f t="shared" si="35"/>
        <v>0</v>
      </c>
      <c r="AE126" s="339">
        <f t="shared" si="35"/>
        <v>0</v>
      </c>
      <c r="AF126" s="339">
        <f t="shared" si="35"/>
        <v>0</v>
      </c>
      <c r="AG126" s="340">
        <f t="shared" si="35"/>
        <v>0</v>
      </c>
      <c r="AH126" s="341">
        <f t="shared" si="35"/>
        <v>0</v>
      </c>
      <c r="AI126" s="339">
        <f t="shared" si="35"/>
        <v>0</v>
      </c>
      <c r="AJ126" s="339">
        <f t="shared" si="35"/>
        <v>0</v>
      </c>
      <c r="AK126" s="339">
        <f t="shared" si="35"/>
        <v>0</v>
      </c>
      <c r="AL126" s="339">
        <f t="shared" si="35"/>
        <v>0</v>
      </c>
      <c r="AM126" s="339">
        <f t="shared" si="35"/>
        <v>0</v>
      </c>
      <c r="AN126" s="339">
        <f t="shared" si="35"/>
        <v>0</v>
      </c>
      <c r="AO126" s="339">
        <f t="shared" si="35"/>
        <v>0</v>
      </c>
      <c r="AP126" s="339">
        <f t="shared" si="35"/>
        <v>0</v>
      </c>
      <c r="AQ126" s="339">
        <f t="shared" si="35"/>
        <v>0</v>
      </c>
      <c r="AR126" s="339">
        <f t="shared" si="35"/>
        <v>0</v>
      </c>
      <c r="AS126" s="339">
        <f t="shared" si="35"/>
        <v>0</v>
      </c>
      <c r="AT126" s="342">
        <f>SUM(AT127:AT131)</f>
        <v>0</v>
      </c>
      <c r="AU126" s="344">
        <f>SUM(AU127:AU131)</f>
        <v>0</v>
      </c>
      <c r="AV126" s="321">
        <f t="shared" si="24"/>
        <v>0</v>
      </c>
    </row>
    <row r="127" spans="2:48" s="44" customFormat="1" ht="12.75" customHeight="1" x14ac:dyDescent="0.25">
      <c r="B127" s="345" t="str">
        <f>+'FORMATO COSTEO C2'!C113</f>
        <v>2.1.4.1</v>
      </c>
      <c r="C127" s="346" t="str">
        <f>+'FORMATO COSTEO C2'!B113</f>
        <v>Categoría de gasto</v>
      </c>
      <c r="D127" s="357"/>
      <c r="E127" s="358"/>
      <c r="F127" s="349">
        <f>+'FORMATO COSTEO C2'!G113</f>
        <v>0</v>
      </c>
      <c r="G127" s="350">
        <f>+'FORMATO COSTEO C2'!X113</f>
        <v>0</v>
      </c>
      <c r="H127" s="351">
        <f>IF( $F127=0,0,((($F127/$E$126)*'CRONOGRAMA ACTIVIDADES'!F$49)*($G127/$F127)))</f>
        <v>0</v>
      </c>
      <c r="I127" s="349">
        <f>IF( $F127=0,0,((($F127/$E$126)*'CRONOGRAMA ACTIVIDADES'!G$49)*($G127/$F127)))</f>
        <v>0</v>
      </c>
      <c r="J127" s="349">
        <f>IF( $F127=0,0,((($F127/$E$126)*'CRONOGRAMA ACTIVIDADES'!H$49)*($G127/$F127)))</f>
        <v>0</v>
      </c>
      <c r="K127" s="349">
        <f>IF( $F127=0,0,((($F127/$E$126)*'CRONOGRAMA ACTIVIDADES'!I$49)*($G127/$F127)))</f>
        <v>0</v>
      </c>
      <c r="L127" s="349">
        <f>IF( $F127=0,0,((($F127/$E$126)*'CRONOGRAMA ACTIVIDADES'!J$49)*($G127/$F127)))</f>
        <v>0</v>
      </c>
      <c r="M127" s="349">
        <f>IF( $F127=0,0,((($F127/$E$126)*'CRONOGRAMA ACTIVIDADES'!K$49)*($G127/$F127)))</f>
        <v>0</v>
      </c>
      <c r="N127" s="349">
        <f>IF( $F127=0,0,((($F127/$E$126)*'CRONOGRAMA ACTIVIDADES'!L$49)*($G127/$F127)))</f>
        <v>0</v>
      </c>
      <c r="O127" s="349">
        <f>IF( $F127=0,0,((($F127/$E$126)*'CRONOGRAMA ACTIVIDADES'!M$49)*($G127/$F127)))</f>
        <v>0</v>
      </c>
      <c r="P127" s="349">
        <f>IF( $F127=0,0,((($F127/$E$126)*'CRONOGRAMA ACTIVIDADES'!N$49)*($G127/$F127)))</f>
        <v>0</v>
      </c>
      <c r="Q127" s="349">
        <f>IF( $F127=0,0,((($F127/$E$126)*'CRONOGRAMA ACTIVIDADES'!O$49)*($G127/$F127)))</f>
        <v>0</v>
      </c>
      <c r="R127" s="349">
        <f>IF( $F127=0,0,((($F127/$E$126)*'CRONOGRAMA ACTIVIDADES'!P$49)*($G127/$F127)))</f>
        <v>0</v>
      </c>
      <c r="S127" s="349">
        <f>IF( $F127=0,0,((($F127/$E$126)*'CRONOGRAMA ACTIVIDADES'!Q$49)*($G127/$F127)))</f>
        <v>0</v>
      </c>
      <c r="T127" s="352">
        <f>H127+I127+J127+K127+L127+M127+N127+O127+P127+Q127+R127+S127</f>
        <v>0</v>
      </c>
      <c r="U127" s="353">
        <f>IF( $F127=0,0,((($F127/$E$126)*'CRONOGRAMA ACTIVIDADES'!R$49)*($G127/$F127)))</f>
        <v>0</v>
      </c>
      <c r="V127" s="349">
        <f>IF( $F127=0,0,((($F127/$E$126)*'CRONOGRAMA ACTIVIDADES'!S$49)*($G127/$F127)))</f>
        <v>0</v>
      </c>
      <c r="W127" s="349">
        <f>IF( $F127=0,0,((($F127/$E$126)*'CRONOGRAMA ACTIVIDADES'!T$49)*($G127/$F127)))</f>
        <v>0</v>
      </c>
      <c r="X127" s="349">
        <f>IF( $F127=0,0,((($F127/$E$126)*'CRONOGRAMA ACTIVIDADES'!U$49)*($G127/$F127)))</f>
        <v>0</v>
      </c>
      <c r="Y127" s="349">
        <f>IF( $F127=0,0,((($F127/$E$126)*'CRONOGRAMA ACTIVIDADES'!V$49)*($G127/$F127)))</f>
        <v>0</v>
      </c>
      <c r="Z127" s="349">
        <f>IF( $F127=0,0,((($F127/$E$126)*'CRONOGRAMA ACTIVIDADES'!W$49)*($G127/$F127)))</f>
        <v>0</v>
      </c>
      <c r="AA127" s="349">
        <f>IF( $F127=0,0,((($F127/$E$126)*'CRONOGRAMA ACTIVIDADES'!X$49)*($G127/$F127)))</f>
        <v>0</v>
      </c>
      <c r="AB127" s="349">
        <f>IF( $F127=0,0,((($F127/$E$126)*'CRONOGRAMA ACTIVIDADES'!Y$49)*($G127/$F127)))</f>
        <v>0</v>
      </c>
      <c r="AC127" s="349">
        <f>IF( $F127=0,0,((($F127/$E$126)*'CRONOGRAMA ACTIVIDADES'!Z$49)*($G127/$F127)))</f>
        <v>0</v>
      </c>
      <c r="AD127" s="349">
        <f>IF( $F127=0,0,((($F127/$E$126)*'CRONOGRAMA ACTIVIDADES'!AA$49)*($G127/$F127)))</f>
        <v>0</v>
      </c>
      <c r="AE127" s="349">
        <f>IF( $F127=0,0,((($F127/$E$126)*'CRONOGRAMA ACTIVIDADES'!AB$49)*($G127/$F127)))</f>
        <v>0</v>
      </c>
      <c r="AF127" s="349">
        <f>IF( $F127=0,0,((($F127/$E$126)*'CRONOGRAMA ACTIVIDADES'!AC$49)*($G127/$F127)))</f>
        <v>0</v>
      </c>
      <c r="AG127" s="350">
        <f>U127+V127+W127+X127+Y127+Z127+AA127+AB127+AC127+AD127+AE127+AF127</f>
        <v>0</v>
      </c>
      <c r="AH127" s="354">
        <f>IF( $F127=0,0,((($F127/$E$126)*'CRONOGRAMA ACTIVIDADES'!AD$49)*($G127/$F127)))</f>
        <v>0</v>
      </c>
      <c r="AI127" s="349">
        <f>IF( $F127=0,0,((($F127/$E$126)*'CRONOGRAMA ACTIVIDADES'!AE$49)*($G127/$F127)))</f>
        <v>0</v>
      </c>
      <c r="AJ127" s="349">
        <f>IF( $F127=0,0,((($F127/$E$126)*'CRONOGRAMA ACTIVIDADES'!AF$49)*($G127/$F127)))</f>
        <v>0</v>
      </c>
      <c r="AK127" s="349">
        <f>IF( $F127=0,0,((($F127/$E$126)*'CRONOGRAMA ACTIVIDADES'!AG$49)*($G127/$F127)))</f>
        <v>0</v>
      </c>
      <c r="AL127" s="349">
        <f>IF( $F127=0,0,((($F127/$E$126)*'CRONOGRAMA ACTIVIDADES'!AH$49)*($G127/$F127)))</f>
        <v>0</v>
      </c>
      <c r="AM127" s="349">
        <f>IF( $F127=0,0,((($F127/$E$126)*'CRONOGRAMA ACTIVIDADES'!AI$49)*($G127/$F127)))</f>
        <v>0</v>
      </c>
      <c r="AN127" s="349">
        <f>IF( $F127=0,0,((($F127/$E$126)*'CRONOGRAMA ACTIVIDADES'!AJ$49)*($G127/$F127)))</f>
        <v>0</v>
      </c>
      <c r="AO127" s="349">
        <f>IF( $F127=0,0,((($F127/$E$126)*'CRONOGRAMA ACTIVIDADES'!AK$49)*($G127/$F127)))</f>
        <v>0</v>
      </c>
      <c r="AP127" s="349">
        <f>IF( $F127=0,0,((($F127/$E$126)*'CRONOGRAMA ACTIVIDADES'!AL$49)*($G127/$F127)))</f>
        <v>0</v>
      </c>
      <c r="AQ127" s="349">
        <f>IF( $F127=0,0,((($F127/$E$126)*'CRONOGRAMA ACTIVIDADES'!AM$49)*($G127/$F127)))</f>
        <v>0</v>
      </c>
      <c r="AR127" s="349">
        <f>IF( $F127=0,0,((($F127/$E$126)*'CRONOGRAMA ACTIVIDADES'!AN$49)*($G127/$F127)))</f>
        <v>0</v>
      </c>
      <c r="AS127" s="349">
        <f>IF( $F127=0,0,((($F127/$E$126)*'CRONOGRAMA ACTIVIDADES'!AO$49)*($G127/$F127)))</f>
        <v>0</v>
      </c>
      <c r="AT127" s="352">
        <f>AH127+AI127+AJ127+AK127+AL127+AM127+AN127+AO127+AP127+AQ127+AR127+AS127</f>
        <v>0</v>
      </c>
      <c r="AU127" s="355">
        <f>AS127+AR127+AQ127+AP127+AO127+AN127+AM127+AL127+AK127+AJ127+AI127+AH127+AF127+AE127+AD127+AC127+AB127+AA127+Z127+Y127+X127+W127+V127+U127+S127+R127+Q127+P127+O127+N127+M127+L127+K127+J127+I127+H127</f>
        <v>0</v>
      </c>
      <c r="AV127" s="321">
        <f t="shared" si="24"/>
        <v>0</v>
      </c>
    </row>
    <row r="128" spans="2:48" s="44" customFormat="1" ht="12.75" customHeight="1" x14ac:dyDescent="0.25">
      <c r="B128" s="345" t="str">
        <f>+'FORMATO COSTEO C2'!C119</f>
        <v>2.1.4.2</v>
      </c>
      <c r="C128" s="346" t="str">
        <f>+'FORMATO COSTEO C2'!B119</f>
        <v>Categoría de gasto</v>
      </c>
      <c r="D128" s="357"/>
      <c r="E128" s="358"/>
      <c r="F128" s="349">
        <f>+'FORMATO COSTEO C2'!G119</f>
        <v>0</v>
      </c>
      <c r="G128" s="350">
        <f>+'FORMATO COSTEO C2'!X119</f>
        <v>0</v>
      </c>
      <c r="H128" s="354">
        <f>IF( $F128=0,0,((($F128/$E$126)*'CRONOGRAMA ACTIVIDADES'!F$49)*($G128/$F128)))</f>
        <v>0</v>
      </c>
      <c r="I128" s="349">
        <f>IF( $F128=0,0,((($F128/$E$126)*'CRONOGRAMA ACTIVIDADES'!G$49)*($G128/$F128)))</f>
        <v>0</v>
      </c>
      <c r="J128" s="349">
        <f>IF( $F128=0,0,((($F128/$E$126)*'CRONOGRAMA ACTIVIDADES'!H$49)*($G128/$F128)))</f>
        <v>0</v>
      </c>
      <c r="K128" s="349">
        <f>IF( $F128=0,0,((($F128/$E$126)*'CRONOGRAMA ACTIVIDADES'!I$49)*($G128/$F128)))</f>
        <v>0</v>
      </c>
      <c r="L128" s="349">
        <f>IF( $F128=0,0,((($F128/$E$126)*'CRONOGRAMA ACTIVIDADES'!J$49)*($G128/$F128)))</f>
        <v>0</v>
      </c>
      <c r="M128" s="349">
        <f>IF( $F128=0,0,((($F128/$E$126)*'CRONOGRAMA ACTIVIDADES'!K$49)*($G128/$F128)))</f>
        <v>0</v>
      </c>
      <c r="N128" s="349">
        <f>IF( $F128=0,0,((($F128/$E$126)*'CRONOGRAMA ACTIVIDADES'!L$49)*($G128/$F128)))</f>
        <v>0</v>
      </c>
      <c r="O128" s="349">
        <f>IF( $F128=0,0,((($F128/$E$126)*'CRONOGRAMA ACTIVIDADES'!M$49)*($G128/$F128)))</f>
        <v>0</v>
      </c>
      <c r="P128" s="349">
        <f>IF( $F128=0,0,((($F128/$E$126)*'CRONOGRAMA ACTIVIDADES'!N$49)*($G128/$F128)))</f>
        <v>0</v>
      </c>
      <c r="Q128" s="349">
        <f>IF( $F128=0,0,((($F128/$E$126)*'CRONOGRAMA ACTIVIDADES'!O$49)*($G128/$F128)))</f>
        <v>0</v>
      </c>
      <c r="R128" s="349">
        <f>IF( $F128=0,0,((($F128/$E$126)*'CRONOGRAMA ACTIVIDADES'!P$49)*($G128/$F128)))</f>
        <v>0</v>
      </c>
      <c r="S128" s="349">
        <f>IF( $F128=0,0,((($F128/$E$126)*'CRONOGRAMA ACTIVIDADES'!Q$49)*($G128/$F128)))</f>
        <v>0</v>
      </c>
      <c r="T128" s="352">
        <f>H128+I128+J128+K128+L128+M128+N128+O128+P128+Q128+R128+S128</f>
        <v>0</v>
      </c>
      <c r="U128" s="353">
        <f>IF( $F128=0,0,((($F128/$E$126)*'CRONOGRAMA ACTIVIDADES'!R$49)*($G128/$F128)))</f>
        <v>0</v>
      </c>
      <c r="V128" s="349">
        <f>IF( $F128=0,0,((($F128/$E$126)*'CRONOGRAMA ACTIVIDADES'!S$49)*($G128/$F128)))</f>
        <v>0</v>
      </c>
      <c r="W128" s="349">
        <f>IF( $F128=0,0,((($F128/$E$126)*'CRONOGRAMA ACTIVIDADES'!T$49)*($G128/$F128)))</f>
        <v>0</v>
      </c>
      <c r="X128" s="349">
        <f>IF( $F128=0,0,((($F128/$E$126)*'CRONOGRAMA ACTIVIDADES'!U$49)*($G128/$F128)))</f>
        <v>0</v>
      </c>
      <c r="Y128" s="349">
        <f>IF( $F128=0,0,((($F128/$E$126)*'CRONOGRAMA ACTIVIDADES'!V$49)*($G128/$F128)))</f>
        <v>0</v>
      </c>
      <c r="Z128" s="349">
        <f>IF( $F128=0,0,((($F128/$E$126)*'CRONOGRAMA ACTIVIDADES'!W$49)*($G128/$F128)))</f>
        <v>0</v>
      </c>
      <c r="AA128" s="349">
        <f>IF( $F128=0,0,((($F128/$E$126)*'CRONOGRAMA ACTIVIDADES'!X$49)*($G128/$F128)))</f>
        <v>0</v>
      </c>
      <c r="AB128" s="349">
        <f>IF( $F128=0,0,((($F128/$E$126)*'CRONOGRAMA ACTIVIDADES'!Y$49)*($G128/$F128)))</f>
        <v>0</v>
      </c>
      <c r="AC128" s="349">
        <f>IF( $F128=0,0,((($F128/$E$126)*'CRONOGRAMA ACTIVIDADES'!Z$49)*($G128/$F128)))</f>
        <v>0</v>
      </c>
      <c r="AD128" s="349">
        <f>IF( $F128=0,0,((($F128/$E$126)*'CRONOGRAMA ACTIVIDADES'!AA$49)*($G128/$F128)))</f>
        <v>0</v>
      </c>
      <c r="AE128" s="349">
        <f>IF( $F128=0,0,((($F128/$E$126)*'CRONOGRAMA ACTIVIDADES'!AB$49)*($G128/$F128)))</f>
        <v>0</v>
      </c>
      <c r="AF128" s="349">
        <f>IF( $F128=0,0,((($F128/$E$126)*'CRONOGRAMA ACTIVIDADES'!AC$49)*($G128/$F128)))</f>
        <v>0</v>
      </c>
      <c r="AG128" s="350">
        <f>U128+V128+W128+X128+Y128+Z128+AA128+AB128+AC128+AD128+AE128+AF128</f>
        <v>0</v>
      </c>
      <c r="AH128" s="354">
        <f>IF( $F128=0,0,((($F128/$E$126)*'CRONOGRAMA ACTIVIDADES'!AD$49)*($G128/$F128)))</f>
        <v>0</v>
      </c>
      <c r="AI128" s="349">
        <f>IF( $F128=0,0,((($F128/$E$126)*'CRONOGRAMA ACTIVIDADES'!AE$49)*($G128/$F128)))</f>
        <v>0</v>
      </c>
      <c r="AJ128" s="349">
        <f>IF( $F128=0,0,((($F128/$E$126)*'CRONOGRAMA ACTIVIDADES'!AF$49)*($G128/$F128)))</f>
        <v>0</v>
      </c>
      <c r="AK128" s="349">
        <f>IF( $F128=0,0,((($F128/$E$126)*'CRONOGRAMA ACTIVIDADES'!AG$49)*($G128/$F128)))</f>
        <v>0</v>
      </c>
      <c r="AL128" s="349">
        <f>IF( $F128=0,0,((($F128/$E$126)*'CRONOGRAMA ACTIVIDADES'!AH$49)*($G128/$F128)))</f>
        <v>0</v>
      </c>
      <c r="AM128" s="349">
        <f>IF( $F128=0,0,((($F128/$E$126)*'CRONOGRAMA ACTIVIDADES'!AI$49)*($G128/$F128)))</f>
        <v>0</v>
      </c>
      <c r="AN128" s="349">
        <f>IF( $F128=0,0,((($F128/$E$126)*'CRONOGRAMA ACTIVIDADES'!AJ$49)*($G128/$F128)))</f>
        <v>0</v>
      </c>
      <c r="AO128" s="349">
        <f>IF( $F128=0,0,((($F128/$E$126)*'CRONOGRAMA ACTIVIDADES'!AK$49)*($G128/$F128)))</f>
        <v>0</v>
      </c>
      <c r="AP128" s="349">
        <f>IF( $F128=0,0,((($F128/$E$126)*'CRONOGRAMA ACTIVIDADES'!AL$49)*($G128/$F128)))</f>
        <v>0</v>
      </c>
      <c r="AQ128" s="349">
        <f>IF( $F128=0,0,((($F128/$E$126)*'CRONOGRAMA ACTIVIDADES'!AM$49)*($G128/$F128)))</f>
        <v>0</v>
      </c>
      <c r="AR128" s="349">
        <f>IF( $F128=0,0,((($F128/$E$126)*'CRONOGRAMA ACTIVIDADES'!AN$49)*($G128/$F128)))</f>
        <v>0</v>
      </c>
      <c r="AS128" s="349">
        <f>IF( $F128=0,0,((($F128/$E$126)*'CRONOGRAMA ACTIVIDADES'!AO$49)*($G128/$F128)))</f>
        <v>0</v>
      </c>
      <c r="AT128" s="352">
        <f>AH128+AI128+AJ128+AK128+AL128+AM128+AN128+AO128+AP128+AQ128+AR128+AS128</f>
        <v>0</v>
      </c>
      <c r="AU128" s="355">
        <f>AS128+AR128+AQ128+AP128+AO128+AN128+AM128+AL128+AK128+AJ128+AI128+AH128+AF128+AE128+AD128+AC128+AB128+AA128+Z128+Y128+X128+W128+V128+U128+S128+R128+Q128+P128+O128+N128+M128+L128+K128+J128+I128+H128</f>
        <v>0</v>
      </c>
      <c r="AV128" s="321">
        <f t="shared" si="24"/>
        <v>0</v>
      </c>
    </row>
    <row r="129" spans="2:48" s="44" customFormat="1" ht="12.75" customHeight="1" x14ac:dyDescent="0.25">
      <c r="B129" s="345" t="str">
        <f>+'FORMATO COSTEO C2'!C125</f>
        <v>2.1.4.3</v>
      </c>
      <c r="C129" s="346" t="str">
        <f>+'FORMATO COSTEO C2'!B125</f>
        <v>Categoría de gasto</v>
      </c>
      <c r="D129" s="357"/>
      <c r="E129" s="358"/>
      <c r="F129" s="349">
        <f>+'FORMATO COSTEO C2'!G125</f>
        <v>0</v>
      </c>
      <c r="G129" s="350">
        <f>+'FORMATO COSTEO C2'!X125</f>
        <v>0</v>
      </c>
      <c r="H129" s="354">
        <f>IF( $F129=0,0,((($F129/$E$126)*'CRONOGRAMA ACTIVIDADES'!F$49)*($G129/$F129)))</f>
        <v>0</v>
      </c>
      <c r="I129" s="349">
        <f>IF( $F129=0,0,((($F129/$E$126)*'CRONOGRAMA ACTIVIDADES'!G$49)*($G129/$F129)))</f>
        <v>0</v>
      </c>
      <c r="J129" s="349">
        <f>IF( $F129=0,0,((($F129/$E$126)*'CRONOGRAMA ACTIVIDADES'!H$49)*($G129/$F129)))</f>
        <v>0</v>
      </c>
      <c r="K129" s="349">
        <f>IF( $F129=0,0,((($F129/$E$126)*'CRONOGRAMA ACTIVIDADES'!I$49)*($G129/$F129)))</f>
        <v>0</v>
      </c>
      <c r="L129" s="349">
        <f>IF( $F129=0,0,((($F129/$E$126)*'CRONOGRAMA ACTIVIDADES'!J$49)*($G129/$F129)))</f>
        <v>0</v>
      </c>
      <c r="M129" s="349">
        <f>IF( $F129=0,0,((($F129/$E$126)*'CRONOGRAMA ACTIVIDADES'!K$49)*($G129/$F129)))</f>
        <v>0</v>
      </c>
      <c r="N129" s="349">
        <f>IF( $F129=0,0,((($F129/$E$126)*'CRONOGRAMA ACTIVIDADES'!L$49)*($G129/$F129)))</f>
        <v>0</v>
      </c>
      <c r="O129" s="349">
        <f>IF( $F129=0,0,((($F129/$E$126)*'CRONOGRAMA ACTIVIDADES'!M$49)*($G129/$F129)))</f>
        <v>0</v>
      </c>
      <c r="P129" s="349">
        <f>IF( $F129=0,0,((($F129/$E$126)*'CRONOGRAMA ACTIVIDADES'!N$49)*($G129/$F129)))</f>
        <v>0</v>
      </c>
      <c r="Q129" s="349">
        <f>IF( $F129=0,0,((($F129/$E$126)*'CRONOGRAMA ACTIVIDADES'!O$49)*($G129/$F129)))</f>
        <v>0</v>
      </c>
      <c r="R129" s="349">
        <f>IF( $F129=0,0,((($F129/$E$126)*'CRONOGRAMA ACTIVIDADES'!P$49)*($G129/$F129)))</f>
        <v>0</v>
      </c>
      <c r="S129" s="349">
        <f>IF( $F129=0,0,((($F129/$E$126)*'CRONOGRAMA ACTIVIDADES'!Q$49)*($G129/$F129)))</f>
        <v>0</v>
      </c>
      <c r="T129" s="352">
        <f>H129+I129+J129+K129+L129+M129+N129+O129+P129+Q129+R129+S129</f>
        <v>0</v>
      </c>
      <c r="U129" s="353">
        <f>IF( $F129=0,0,((($F129/$E$126)*'CRONOGRAMA ACTIVIDADES'!R$49)*($G129/$F129)))</f>
        <v>0</v>
      </c>
      <c r="V129" s="349">
        <f>IF( $F129=0,0,((($F129/$E$126)*'CRONOGRAMA ACTIVIDADES'!S$49)*($G129/$F129)))</f>
        <v>0</v>
      </c>
      <c r="W129" s="349">
        <f>IF( $F129=0,0,((($F129/$E$126)*'CRONOGRAMA ACTIVIDADES'!T$49)*($G129/$F129)))</f>
        <v>0</v>
      </c>
      <c r="X129" s="349">
        <f>IF( $F129=0,0,((($F129/$E$126)*'CRONOGRAMA ACTIVIDADES'!U$49)*($G129/$F129)))</f>
        <v>0</v>
      </c>
      <c r="Y129" s="349">
        <f>IF( $F129=0,0,((($F129/$E$126)*'CRONOGRAMA ACTIVIDADES'!V$49)*($G129/$F129)))</f>
        <v>0</v>
      </c>
      <c r="Z129" s="349">
        <f>IF( $F129=0,0,((($F129/$E$126)*'CRONOGRAMA ACTIVIDADES'!W$49)*($G129/$F129)))</f>
        <v>0</v>
      </c>
      <c r="AA129" s="349">
        <f>IF( $F129=0,0,((($F129/$E$126)*'CRONOGRAMA ACTIVIDADES'!X$49)*($G129/$F129)))</f>
        <v>0</v>
      </c>
      <c r="AB129" s="349">
        <f>IF( $F129=0,0,((($F129/$E$126)*'CRONOGRAMA ACTIVIDADES'!Y$49)*($G129/$F129)))</f>
        <v>0</v>
      </c>
      <c r="AC129" s="349">
        <f>IF( $F129=0,0,((($F129/$E$126)*'CRONOGRAMA ACTIVIDADES'!Z$49)*($G129/$F129)))</f>
        <v>0</v>
      </c>
      <c r="AD129" s="349">
        <f>IF( $F129=0,0,((($F129/$E$126)*'CRONOGRAMA ACTIVIDADES'!AA$49)*($G129/$F129)))</f>
        <v>0</v>
      </c>
      <c r="AE129" s="349">
        <f>IF( $F129=0,0,((($F129/$E$126)*'CRONOGRAMA ACTIVIDADES'!AB$49)*($G129/$F129)))</f>
        <v>0</v>
      </c>
      <c r="AF129" s="349">
        <f>IF( $F129=0,0,((($F129/$E$126)*'CRONOGRAMA ACTIVIDADES'!AC$49)*($G129/$F129)))</f>
        <v>0</v>
      </c>
      <c r="AG129" s="350">
        <f>U129+V129+W129+X129+Y129+Z129+AA129+AB129+AC129+AD129+AE129+AF129</f>
        <v>0</v>
      </c>
      <c r="AH129" s="354">
        <f>IF( $F129=0,0,((($F129/$E$126)*'CRONOGRAMA ACTIVIDADES'!AD$49)*($G129/$F129)))</f>
        <v>0</v>
      </c>
      <c r="AI129" s="349">
        <f>IF( $F129=0,0,((($F129/$E$126)*'CRONOGRAMA ACTIVIDADES'!AE$49)*($G129/$F129)))</f>
        <v>0</v>
      </c>
      <c r="AJ129" s="349">
        <f>IF( $F129=0,0,((($F129/$E$126)*'CRONOGRAMA ACTIVIDADES'!AF$49)*($G129/$F129)))</f>
        <v>0</v>
      </c>
      <c r="AK129" s="349">
        <f>IF( $F129=0,0,((($F129/$E$126)*'CRONOGRAMA ACTIVIDADES'!AG$49)*($G129/$F129)))</f>
        <v>0</v>
      </c>
      <c r="AL129" s="349">
        <f>IF( $F129=0,0,((($F129/$E$126)*'CRONOGRAMA ACTIVIDADES'!AH$49)*($G129/$F129)))</f>
        <v>0</v>
      </c>
      <c r="AM129" s="349">
        <f>IF( $F129=0,0,((($F129/$E$126)*'CRONOGRAMA ACTIVIDADES'!AI$49)*($G129/$F129)))</f>
        <v>0</v>
      </c>
      <c r="AN129" s="349">
        <f>IF( $F129=0,0,((($F129/$E$126)*'CRONOGRAMA ACTIVIDADES'!AJ$49)*($G129/$F129)))</f>
        <v>0</v>
      </c>
      <c r="AO129" s="349">
        <f>IF( $F129=0,0,((($F129/$E$126)*'CRONOGRAMA ACTIVIDADES'!AK$49)*($G129/$F129)))</f>
        <v>0</v>
      </c>
      <c r="AP129" s="349">
        <f>IF( $F129=0,0,((($F129/$E$126)*'CRONOGRAMA ACTIVIDADES'!AL$49)*($G129/$F129)))</f>
        <v>0</v>
      </c>
      <c r="AQ129" s="349">
        <f>IF( $F129=0,0,((($F129/$E$126)*'CRONOGRAMA ACTIVIDADES'!AM$49)*($G129/$F129)))</f>
        <v>0</v>
      </c>
      <c r="AR129" s="349">
        <f>IF( $F129=0,0,((($F129/$E$126)*'CRONOGRAMA ACTIVIDADES'!AN$49)*($G129/$F129)))</f>
        <v>0</v>
      </c>
      <c r="AS129" s="349">
        <f>IF( $F129=0,0,((($F129/$E$126)*'CRONOGRAMA ACTIVIDADES'!AO$49)*($G129/$F129)))</f>
        <v>0</v>
      </c>
      <c r="AT129" s="352">
        <f>AH129+AI129+AJ129+AK129+AL129+AM129+AN129+AO129+AP129+AQ129+AR129+AS129</f>
        <v>0</v>
      </c>
      <c r="AU129" s="355">
        <f>AS129+AR129+AQ129+AP129+AO129+AN129+AM129+AL129+AK129+AJ129+AI129+AH129+AF129+AE129+AD129+AC129+AB129+AA129+Z129+Y129+X129+W129+V129+U129+S129+R129+Q129+P129+O129+N129+M129+L129+K129+J129+I129+H129</f>
        <v>0</v>
      </c>
      <c r="AV129" s="321">
        <f t="shared" si="24"/>
        <v>0</v>
      </c>
    </row>
    <row r="130" spans="2:48" s="44" customFormat="1" ht="12.75" customHeight="1" x14ac:dyDescent="0.25">
      <c r="B130" s="345" t="str">
        <f>+'FORMATO COSTEO C2'!C131</f>
        <v>2.1.4.4</v>
      </c>
      <c r="C130" s="346" t="str">
        <f>+'FORMATO COSTEO C2'!B131</f>
        <v>Categoría de gasto</v>
      </c>
      <c r="D130" s="357"/>
      <c r="E130" s="358"/>
      <c r="F130" s="349">
        <f>+'FORMATO COSTEO C2'!G131</f>
        <v>0</v>
      </c>
      <c r="G130" s="350">
        <f>+'FORMATO COSTEO C2'!X131</f>
        <v>0</v>
      </c>
      <c r="H130" s="354">
        <f>IF( $F130=0,0,((($F130/$E$126)*'CRONOGRAMA ACTIVIDADES'!F$49)*($G130/$F130)))</f>
        <v>0</v>
      </c>
      <c r="I130" s="349">
        <f>IF( $F130=0,0,((($F130/$E$126)*'CRONOGRAMA ACTIVIDADES'!G$49)*($G130/$F130)))</f>
        <v>0</v>
      </c>
      <c r="J130" s="349">
        <f>IF( $F130=0,0,((($F130/$E$126)*'CRONOGRAMA ACTIVIDADES'!H$49)*($G130/$F130)))</f>
        <v>0</v>
      </c>
      <c r="K130" s="349">
        <f>IF( $F130=0,0,((($F130/$E$126)*'CRONOGRAMA ACTIVIDADES'!I$49)*($G130/$F130)))</f>
        <v>0</v>
      </c>
      <c r="L130" s="349">
        <f>IF( $F130=0,0,((($F130/$E$126)*'CRONOGRAMA ACTIVIDADES'!J$49)*($G130/$F130)))</f>
        <v>0</v>
      </c>
      <c r="M130" s="349">
        <f>IF( $F130=0,0,((($F130/$E$126)*'CRONOGRAMA ACTIVIDADES'!K$49)*($G130/$F130)))</f>
        <v>0</v>
      </c>
      <c r="N130" s="349">
        <f>IF( $F130=0,0,((($F130/$E$126)*'CRONOGRAMA ACTIVIDADES'!L$49)*($G130/$F130)))</f>
        <v>0</v>
      </c>
      <c r="O130" s="349">
        <f>IF( $F130=0,0,((($F130/$E$126)*'CRONOGRAMA ACTIVIDADES'!M$49)*($G130/$F130)))</f>
        <v>0</v>
      </c>
      <c r="P130" s="349">
        <f>IF( $F130=0,0,((($F130/$E$126)*'CRONOGRAMA ACTIVIDADES'!N$49)*($G130/$F130)))</f>
        <v>0</v>
      </c>
      <c r="Q130" s="349">
        <f>IF( $F130=0,0,((($F130/$E$126)*'CRONOGRAMA ACTIVIDADES'!O$49)*($G130/$F130)))</f>
        <v>0</v>
      </c>
      <c r="R130" s="349">
        <f>IF( $F130=0,0,((($F130/$E$126)*'CRONOGRAMA ACTIVIDADES'!P$49)*($G130/$F130)))</f>
        <v>0</v>
      </c>
      <c r="S130" s="349">
        <f>IF( $F130=0,0,((($F130/$E$126)*'CRONOGRAMA ACTIVIDADES'!Q$49)*($G130/$F130)))</f>
        <v>0</v>
      </c>
      <c r="T130" s="352">
        <f>H130+I130+J130+K130+L130+M130+N130+O130+P130+Q130+R130+S130</f>
        <v>0</v>
      </c>
      <c r="U130" s="353">
        <f>IF( $F130=0,0,((($F130/$E$126)*'CRONOGRAMA ACTIVIDADES'!R$49)*($G130/$F130)))</f>
        <v>0</v>
      </c>
      <c r="V130" s="349">
        <f>IF( $F130=0,0,((($F130/$E$126)*'CRONOGRAMA ACTIVIDADES'!S$49)*($G130/$F130)))</f>
        <v>0</v>
      </c>
      <c r="W130" s="349">
        <f>IF( $F130=0,0,((($F130/$E$126)*'CRONOGRAMA ACTIVIDADES'!T$49)*($G130/$F130)))</f>
        <v>0</v>
      </c>
      <c r="X130" s="349">
        <f>IF( $F130=0,0,((($F130/$E$126)*'CRONOGRAMA ACTIVIDADES'!U$49)*($G130/$F130)))</f>
        <v>0</v>
      </c>
      <c r="Y130" s="349">
        <f>IF( $F130=0,0,((($F130/$E$126)*'CRONOGRAMA ACTIVIDADES'!V$49)*($G130/$F130)))</f>
        <v>0</v>
      </c>
      <c r="Z130" s="349">
        <f>IF( $F130=0,0,((($F130/$E$126)*'CRONOGRAMA ACTIVIDADES'!W$49)*($G130/$F130)))</f>
        <v>0</v>
      </c>
      <c r="AA130" s="349">
        <f>IF( $F130=0,0,((($F130/$E$126)*'CRONOGRAMA ACTIVIDADES'!X$49)*($G130/$F130)))</f>
        <v>0</v>
      </c>
      <c r="AB130" s="349">
        <f>IF( $F130=0,0,((($F130/$E$126)*'CRONOGRAMA ACTIVIDADES'!Y$49)*($G130/$F130)))</f>
        <v>0</v>
      </c>
      <c r="AC130" s="349">
        <f>IF( $F130=0,0,((($F130/$E$126)*'CRONOGRAMA ACTIVIDADES'!Z$49)*($G130/$F130)))</f>
        <v>0</v>
      </c>
      <c r="AD130" s="349">
        <f>IF( $F130=0,0,((($F130/$E$126)*'CRONOGRAMA ACTIVIDADES'!AA$49)*($G130/$F130)))</f>
        <v>0</v>
      </c>
      <c r="AE130" s="349">
        <f>IF( $F130=0,0,((($F130/$E$126)*'CRONOGRAMA ACTIVIDADES'!AB$49)*($G130/$F130)))</f>
        <v>0</v>
      </c>
      <c r="AF130" s="349">
        <f>IF( $F130=0,0,((($F130/$E$126)*'CRONOGRAMA ACTIVIDADES'!AC$49)*($G130/$F130)))</f>
        <v>0</v>
      </c>
      <c r="AG130" s="350">
        <f>U130+V130+W130+X130+Y130+Z130+AA130+AB130+AC130+AD130+AE130+AF130</f>
        <v>0</v>
      </c>
      <c r="AH130" s="354">
        <f>IF( $F130=0,0,((($F130/$E$126)*'CRONOGRAMA ACTIVIDADES'!AD$49)*($G130/$F130)))</f>
        <v>0</v>
      </c>
      <c r="AI130" s="349">
        <f>IF( $F130=0,0,((($F130/$E$126)*'CRONOGRAMA ACTIVIDADES'!AE$49)*($G130/$F130)))</f>
        <v>0</v>
      </c>
      <c r="AJ130" s="349">
        <f>IF( $F130=0,0,((($F130/$E$126)*'CRONOGRAMA ACTIVIDADES'!AF$49)*($G130/$F130)))</f>
        <v>0</v>
      </c>
      <c r="AK130" s="349">
        <f>IF( $F130=0,0,((($F130/$E$126)*'CRONOGRAMA ACTIVIDADES'!AG$49)*($G130/$F130)))</f>
        <v>0</v>
      </c>
      <c r="AL130" s="349">
        <f>IF( $F130=0,0,((($F130/$E$126)*'CRONOGRAMA ACTIVIDADES'!AH$49)*($G130/$F130)))</f>
        <v>0</v>
      </c>
      <c r="AM130" s="349">
        <f>IF( $F130=0,0,((($F130/$E$126)*'CRONOGRAMA ACTIVIDADES'!AI$49)*($G130/$F130)))</f>
        <v>0</v>
      </c>
      <c r="AN130" s="349">
        <f>IF( $F130=0,0,((($F130/$E$126)*'CRONOGRAMA ACTIVIDADES'!AJ$49)*($G130/$F130)))</f>
        <v>0</v>
      </c>
      <c r="AO130" s="349">
        <f>IF( $F130=0,0,((($F130/$E$126)*'CRONOGRAMA ACTIVIDADES'!AK$49)*($G130/$F130)))</f>
        <v>0</v>
      </c>
      <c r="AP130" s="349">
        <f>IF( $F130=0,0,((($F130/$E$126)*'CRONOGRAMA ACTIVIDADES'!AL$49)*($G130/$F130)))</f>
        <v>0</v>
      </c>
      <c r="AQ130" s="349">
        <f>IF( $F130=0,0,((($F130/$E$126)*'CRONOGRAMA ACTIVIDADES'!AM$49)*($G130/$F130)))</f>
        <v>0</v>
      </c>
      <c r="AR130" s="349">
        <f>IF( $F130=0,0,((($F130/$E$126)*'CRONOGRAMA ACTIVIDADES'!AN$49)*($G130/$F130)))</f>
        <v>0</v>
      </c>
      <c r="AS130" s="349">
        <f>IF( $F130=0,0,((($F130/$E$126)*'CRONOGRAMA ACTIVIDADES'!AO$49)*($G130/$F130)))</f>
        <v>0</v>
      </c>
      <c r="AT130" s="352">
        <f>AH130+AI130+AJ130+AK130+AL130+AM130+AN130+AO130+AP130+AQ130+AR130+AS130</f>
        <v>0</v>
      </c>
      <c r="AU130" s="355">
        <f>AS130+AR130+AQ130+AP130+AO130+AN130+AM130+AL130+AK130+AJ130+AI130+AH130+AF130+AE130+AD130+AC130+AB130+AA130+Z130+Y130+X130+W130+V130+U130+S130+R130+Q130+P130+O130+N130+M130+L130+K130+J130+I130+H130</f>
        <v>0</v>
      </c>
      <c r="AV130" s="321">
        <f t="shared" si="24"/>
        <v>0</v>
      </c>
    </row>
    <row r="131" spans="2:48" s="44" customFormat="1" ht="12.75" customHeight="1" x14ac:dyDescent="0.25">
      <c r="B131" s="345" t="str">
        <f>+'FORMATO COSTEO C2'!C137</f>
        <v>2.1.4.5</v>
      </c>
      <c r="C131" s="346" t="str">
        <f>+'FORMATO COSTEO C2'!B137</f>
        <v>Categoría de gasto</v>
      </c>
      <c r="D131" s="357"/>
      <c r="E131" s="358"/>
      <c r="F131" s="349">
        <f>+'FORMATO COSTEO C2'!G137</f>
        <v>0</v>
      </c>
      <c r="G131" s="350">
        <f>+'FORMATO COSTEO C2'!X137</f>
        <v>0</v>
      </c>
      <c r="H131" s="354">
        <f>IF( $F131=0,0,((($F131/$E$126)*'CRONOGRAMA ACTIVIDADES'!F$49)*($G131/$F131)))</f>
        <v>0</v>
      </c>
      <c r="I131" s="349">
        <f>IF( $F131=0,0,((($F131/$E$126)*'CRONOGRAMA ACTIVIDADES'!G$49)*($G131/$F131)))</f>
        <v>0</v>
      </c>
      <c r="J131" s="349">
        <f>IF( $F131=0,0,((($F131/$E$126)*'CRONOGRAMA ACTIVIDADES'!H$49)*($G131/$F131)))</f>
        <v>0</v>
      </c>
      <c r="K131" s="349">
        <f>IF( $F131=0,0,((($F131/$E$126)*'CRONOGRAMA ACTIVIDADES'!I$49)*($G131/$F131)))</f>
        <v>0</v>
      </c>
      <c r="L131" s="349">
        <f>IF( $F131=0,0,((($F131/$E$126)*'CRONOGRAMA ACTIVIDADES'!J$49)*($G131/$F131)))</f>
        <v>0</v>
      </c>
      <c r="M131" s="349">
        <f>IF( $F131=0,0,((($F131/$E$126)*'CRONOGRAMA ACTIVIDADES'!K$49)*($G131/$F131)))</f>
        <v>0</v>
      </c>
      <c r="N131" s="349">
        <f>IF( $F131=0,0,((($F131/$E$126)*'CRONOGRAMA ACTIVIDADES'!L$49)*($G131/$F131)))</f>
        <v>0</v>
      </c>
      <c r="O131" s="349">
        <f>IF( $F131=0,0,((($F131/$E$126)*'CRONOGRAMA ACTIVIDADES'!M$49)*($G131/$F131)))</f>
        <v>0</v>
      </c>
      <c r="P131" s="349">
        <f>IF( $F131=0,0,((($F131/$E$126)*'CRONOGRAMA ACTIVIDADES'!N$49)*($G131/$F131)))</f>
        <v>0</v>
      </c>
      <c r="Q131" s="349">
        <f>IF( $F131=0,0,((($F131/$E$126)*'CRONOGRAMA ACTIVIDADES'!O$49)*($G131/$F131)))</f>
        <v>0</v>
      </c>
      <c r="R131" s="349">
        <f>IF( $F131=0,0,((($F131/$E$126)*'CRONOGRAMA ACTIVIDADES'!P$49)*($G131/$F131)))</f>
        <v>0</v>
      </c>
      <c r="S131" s="349">
        <f>IF( $F131=0,0,((($F131/$E$126)*'CRONOGRAMA ACTIVIDADES'!Q$49)*($G131/$F131)))</f>
        <v>0</v>
      </c>
      <c r="T131" s="352">
        <f>H131+I131+J131+K131+L131+M131+N131+O131+P131+Q131+R131+S131</f>
        <v>0</v>
      </c>
      <c r="U131" s="353">
        <f>IF( $F131=0,0,((($F131/$E$126)*'CRONOGRAMA ACTIVIDADES'!R$49)*($G131/$F131)))</f>
        <v>0</v>
      </c>
      <c r="V131" s="349">
        <f>IF( $F131=0,0,((($F131/$E$126)*'CRONOGRAMA ACTIVIDADES'!S$49)*($G131/$F131)))</f>
        <v>0</v>
      </c>
      <c r="W131" s="349">
        <f>IF( $F131=0,0,((($F131/$E$126)*'CRONOGRAMA ACTIVIDADES'!T$49)*($G131/$F131)))</f>
        <v>0</v>
      </c>
      <c r="X131" s="349">
        <f>IF( $F131=0,0,((($F131/$E$126)*'CRONOGRAMA ACTIVIDADES'!U$49)*($G131/$F131)))</f>
        <v>0</v>
      </c>
      <c r="Y131" s="349">
        <f>IF( $F131=0,0,((($F131/$E$126)*'CRONOGRAMA ACTIVIDADES'!V$49)*($G131/$F131)))</f>
        <v>0</v>
      </c>
      <c r="Z131" s="349">
        <f>IF( $F131=0,0,((($F131/$E$126)*'CRONOGRAMA ACTIVIDADES'!W$49)*($G131/$F131)))</f>
        <v>0</v>
      </c>
      <c r="AA131" s="349">
        <f>IF( $F131=0,0,((($F131/$E$126)*'CRONOGRAMA ACTIVIDADES'!X$49)*($G131/$F131)))</f>
        <v>0</v>
      </c>
      <c r="AB131" s="349">
        <f>IF( $F131=0,0,((($F131/$E$126)*'CRONOGRAMA ACTIVIDADES'!Y$49)*($G131/$F131)))</f>
        <v>0</v>
      </c>
      <c r="AC131" s="349">
        <f>IF( $F131=0,0,((($F131/$E$126)*'CRONOGRAMA ACTIVIDADES'!Z$49)*($G131/$F131)))</f>
        <v>0</v>
      </c>
      <c r="AD131" s="349">
        <f>IF( $F131=0,0,((($F131/$E$126)*'CRONOGRAMA ACTIVIDADES'!AA$49)*($G131/$F131)))</f>
        <v>0</v>
      </c>
      <c r="AE131" s="349">
        <f>IF( $F131=0,0,((($F131/$E$126)*'CRONOGRAMA ACTIVIDADES'!AB$49)*($G131/$F131)))</f>
        <v>0</v>
      </c>
      <c r="AF131" s="349">
        <f>IF( $F131=0,0,((($F131/$E$126)*'CRONOGRAMA ACTIVIDADES'!AC$49)*($G131/$F131)))</f>
        <v>0</v>
      </c>
      <c r="AG131" s="350">
        <f>U131+V131+W131+X131+Y131+Z131+AA131+AB131+AC131+AD131+AE131+AF131</f>
        <v>0</v>
      </c>
      <c r="AH131" s="354">
        <f>IF( $F131=0,0,((($F131/$E$126)*'CRONOGRAMA ACTIVIDADES'!AD$49)*($G131/$F131)))</f>
        <v>0</v>
      </c>
      <c r="AI131" s="349">
        <f>IF( $F131=0,0,((($F131/$E$126)*'CRONOGRAMA ACTIVIDADES'!AE$49)*($G131/$F131)))</f>
        <v>0</v>
      </c>
      <c r="AJ131" s="349">
        <f>IF( $F131=0,0,((($F131/$E$126)*'CRONOGRAMA ACTIVIDADES'!AF$49)*($G131/$F131)))</f>
        <v>0</v>
      </c>
      <c r="AK131" s="349">
        <f>IF( $F131=0,0,((($F131/$E$126)*'CRONOGRAMA ACTIVIDADES'!AG$49)*($G131/$F131)))</f>
        <v>0</v>
      </c>
      <c r="AL131" s="349">
        <f>IF( $F131=0,0,((($F131/$E$126)*'CRONOGRAMA ACTIVIDADES'!AH$49)*($G131/$F131)))</f>
        <v>0</v>
      </c>
      <c r="AM131" s="349">
        <f>IF( $F131=0,0,((($F131/$E$126)*'CRONOGRAMA ACTIVIDADES'!AI$49)*($G131/$F131)))</f>
        <v>0</v>
      </c>
      <c r="AN131" s="349">
        <f>IF( $F131=0,0,((($F131/$E$126)*'CRONOGRAMA ACTIVIDADES'!AJ$49)*($G131/$F131)))</f>
        <v>0</v>
      </c>
      <c r="AO131" s="349">
        <f>IF( $F131=0,0,((($F131/$E$126)*'CRONOGRAMA ACTIVIDADES'!AK$49)*($G131/$F131)))</f>
        <v>0</v>
      </c>
      <c r="AP131" s="349">
        <f>IF( $F131=0,0,((($F131/$E$126)*'CRONOGRAMA ACTIVIDADES'!AL$49)*($G131/$F131)))</f>
        <v>0</v>
      </c>
      <c r="AQ131" s="349">
        <f>IF( $F131=0,0,((($F131/$E$126)*'CRONOGRAMA ACTIVIDADES'!AM$49)*($G131/$F131)))</f>
        <v>0</v>
      </c>
      <c r="AR131" s="349">
        <f>IF( $F131=0,0,((($F131/$E$126)*'CRONOGRAMA ACTIVIDADES'!AN$49)*($G131/$F131)))</f>
        <v>0</v>
      </c>
      <c r="AS131" s="349">
        <f>IF( $F131=0,0,((($F131/$E$126)*'CRONOGRAMA ACTIVIDADES'!AO$49)*($G131/$F131)))</f>
        <v>0</v>
      </c>
      <c r="AT131" s="352">
        <f>AH131+AI131+AJ131+AK131+AL131+AM131+AN131+AO131+AP131+AQ131+AR131+AS131</f>
        <v>0</v>
      </c>
      <c r="AU131" s="355">
        <f>AS131+AR131+AQ131+AP131+AO131+AN131+AM131+AL131+AK131+AJ131+AI131+AH131+AF131+AE131+AD131+AC131+AB131+AA131+Z131+Y131+X131+W131+V131+U131+S131+R131+Q131+P131+O131+N131+M131+L131+K131+J131+I131+H131</f>
        <v>0</v>
      </c>
      <c r="AV131" s="321">
        <f t="shared" si="24"/>
        <v>0</v>
      </c>
    </row>
    <row r="132" spans="2:48" s="44" customFormat="1" ht="12.75" customHeight="1" x14ac:dyDescent="0.25">
      <c r="B132" s="335" t="str">
        <f>+'FORMATO COSTEO C2'!C143</f>
        <v>2.1.5</v>
      </c>
      <c r="C132" s="359">
        <f>+'FORMATO COSTEO C2'!B143</f>
        <v>0</v>
      </c>
      <c r="D132" s="337" t="str">
        <f>+'FORMATO COSTEO C2'!D143</f>
        <v>Unidad medida</v>
      </c>
      <c r="E132" s="338">
        <f>+'FORMATO COSTEO C2'!E143</f>
        <v>0</v>
      </c>
      <c r="F132" s="339">
        <f>SUM(F133:F137)</f>
        <v>0</v>
      </c>
      <c r="G132" s="340">
        <f t="shared" ref="G132:AS132" si="36">SUM(G133:G137)</f>
        <v>0</v>
      </c>
      <c r="H132" s="341">
        <f t="shared" si="36"/>
        <v>0</v>
      </c>
      <c r="I132" s="339">
        <f t="shared" si="36"/>
        <v>0</v>
      </c>
      <c r="J132" s="339">
        <f t="shared" si="36"/>
        <v>0</v>
      </c>
      <c r="K132" s="339">
        <f t="shared" si="36"/>
        <v>0</v>
      </c>
      <c r="L132" s="339">
        <f t="shared" si="36"/>
        <v>0</v>
      </c>
      <c r="M132" s="339">
        <f t="shared" si="36"/>
        <v>0</v>
      </c>
      <c r="N132" s="339">
        <f t="shared" si="36"/>
        <v>0</v>
      </c>
      <c r="O132" s="339">
        <f t="shared" si="36"/>
        <v>0</v>
      </c>
      <c r="P132" s="339">
        <f t="shared" si="36"/>
        <v>0</v>
      </c>
      <c r="Q132" s="339">
        <f t="shared" si="36"/>
        <v>0</v>
      </c>
      <c r="R132" s="339">
        <f t="shared" si="36"/>
        <v>0</v>
      </c>
      <c r="S132" s="339">
        <f t="shared" si="36"/>
        <v>0</v>
      </c>
      <c r="T132" s="342">
        <f t="shared" si="36"/>
        <v>0</v>
      </c>
      <c r="U132" s="343">
        <f t="shared" si="36"/>
        <v>0</v>
      </c>
      <c r="V132" s="339">
        <f t="shared" si="36"/>
        <v>0</v>
      </c>
      <c r="W132" s="339">
        <f t="shared" si="36"/>
        <v>0</v>
      </c>
      <c r="X132" s="339">
        <f t="shared" si="36"/>
        <v>0</v>
      </c>
      <c r="Y132" s="339">
        <f t="shared" si="36"/>
        <v>0</v>
      </c>
      <c r="Z132" s="339">
        <f t="shared" si="36"/>
        <v>0</v>
      </c>
      <c r="AA132" s="339">
        <f t="shared" si="36"/>
        <v>0</v>
      </c>
      <c r="AB132" s="339">
        <f t="shared" si="36"/>
        <v>0</v>
      </c>
      <c r="AC132" s="339">
        <f t="shared" si="36"/>
        <v>0</v>
      </c>
      <c r="AD132" s="339">
        <f t="shared" si="36"/>
        <v>0</v>
      </c>
      <c r="AE132" s="339">
        <f t="shared" si="36"/>
        <v>0</v>
      </c>
      <c r="AF132" s="339">
        <f t="shared" si="36"/>
        <v>0</v>
      </c>
      <c r="AG132" s="340">
        <f t="shared" si="36"/>
        <v>0</v>
      </c>
      <c r="AH132" s="341">
        <f t="shared" si="36"/>
        <v>0</v>
      </c>
      <c r="AI132" s="339">
        <f t="shared" si="36"/>
        <v>0</v>
      </c>
      <c r="AJ132" s="339">
        <f t="shared" si="36"/>
        <v>0</v>
      </c>
      <c r="AK132" s="339">
        <f t="shared" si="36"/>
        <v>0</v>
      </c>
      <c r="AL132" s="339">
        <f t="shared" si="36"/>
        <v>0</v>
      </c>
      <c r="AM132" s="339">
        <f t="shared" si="36"/>
        <v>0</v>
      </c>
      <c r="AN132" s="339">
        <f t="shared" si="36"/>
        <v>0</v>
      </c>
      <c r="AO132" s="339">
        <f t="shared" si="36"/>
        <v>0</v>
      </c>
      <c r="AP132" s="339">
        <f t="shared" si="36"/>
        <v>0</v>
      </c>
      <c r="AQ132" s="339">
        <f t="shared" si="36"/>
        <v>0</v>
      </c>
      <c r="AR132" s="339">
        <f t="shared" si="36"/>
        <v>0</v>
      </c>
      <c r="AS132" s="339">
        <f t="shared" si="36"/>
        <v>0</v>
      </c>
      <c r="AT132" s="342">
        <f>SUM(AT133:AT137)</f>
        <v>0</v>
      </c>
      <c r="AU132" s="344">
        <f>SUM(AU133:AU137)</f>
        <v>0</v>
      </c>
      <c r="AV132" s="321">
        <f t="shared" si="24"/>
        <v>0</v>
      </c>
    </row>
    <row r="133" spans="2:48" s="44" customFormat="1" ht="12.75" customHeight="1" x14ac:dyDescent="0.25">
      <c r="B133" s="345" t="str">
        <f>+'FORMATO COSTEO C2'!C145</f>
        <v>2.1.5.1</v>
      </c>
      <c r="C133" s="346" t="str">
        <f>+'FORMATO COSTEO C2'!B145</f>
        <v>Categoría de gasto</v>
      </c>
      <c r="D133" s="357"/>
      <c r="E133" s="358"/>
      <c r="F133" s="349">
        <f>+'FORMATO COSTEO C2'!G145</f>
        <v>0</v>
      </c>
      <c r="G133" s="350">
        <f>+'FORMATO COSTEO C2'!X145</f>
        <v>0</v>
      </c>
      <c r="H133" s="351">
        <f>IF( $F133=0,0,((($F133/$E$132)*'CRONOGRAMA ACTIVIDADES'!F$50)*($G133/$F133)))</f>
        <v>0</v>
      </c>
      <c r="I133" s="349">
        <f>IF( $F133=0,0,((($F133/$E$132)*'CRONOGRAMA ACTIVIDADES'!G$50)*($G133/$F133)))</f>
        <v>0</v>
      </c>
      <c r="J133" s="349">
        <f>IF( $F133=0,0,((($F133/$E$132)*'CRONOGRAMA ACTIVIDADES'!H$50)*($G133/$F133)))</f>
        <v>0</v>
      </c>
      <c r="K133" s="349">
        <f>IF( $F133=0,0,((($F133/$E$132)*'CRONOGRAMA ACTIVIDADES'!I$50)*($G133/$F133)))</f>
        <v>0</v>
      </c>
      <c r="L133" s="349">
        <f>IF( $F133=0,0,((($F133/$E$132)*'CRONOGRAMA ACTIVIDADES'!J$50)*($G133/$F133)))</f>
        <v>0</v>
      </c>
      <c r="M133" s="349">
        <f>IF( $F133=0,0,((($F133/$E$132)*'CRONOGRAMA ACTIVIDADES'!K$50)*($G133/$F133)))</f>
        <v>0</v>
      </c>
      <c r="N133" s="349">
        <f>IF( $F133=0,0,((($F133/$E$132)*'CRONOGRAMA ACTIVIDADES'!L$50)*($G133/$F133)))</f>
        <v>0</v>
      </c>
      <c r="O133" s="349">
        <f>IF( $F133=0,0,((($F133/$E$132)*'CRONOGRAMA ACTIVIDADES'!M$50)*($G133/$F133)))</f>
        <v>0</v>
      </c>
      <c r="P133" s="349">
        <f>IF( $F133=0,0,((($F133/$E$132)*'CRONOGRAMA ACTIVIDADES'!N$50)*($G133/$F133)))</f>
        <v>0</v>
      </c>
      <c r="Q133" s="349">
        <f>IF( $F133=0,0,((($F133/$E$132)*'CRONOGRAMA ACTIVIDADES'!O$50)*($G133/$F133)))</f>
        <v>0</v>
      </c>
      <c r="R133" s="349">
        <f>IF( $F133=0,0,((($F133/$E$132)*'CRONOGRAMA ACTIVIDADES'!P$50)*($G133/$F133)))</f>
        <v>0</v>
      </c>
      <c r="S133" s="349">
        <f>IF( $F133=0,0,((($F133/$E$132)*'CRONOGRAMA ACTIVIDADES'!Q$50)*($G133/$F133)))</f>
        <v>0</v>
      </c>
      <c r="T133" s="352">
        <f>H133+I133+J133+K133+L133+M133+N133+O133+P133+Q133+R133+S133</f>
        <v>0</v>
      </c>
      <c r="U133" s="353">
        <f>IF( $F133=0,0,((($F133/$E$132)*'CRONOGRAMA ACTIVIDADES'!R$50)*($G133/$F133)))</f>
        <v>0</v>
      </c>
      <c r="V133" s="349">
        <f>IF( $F133=0,0,((($F133/$E$132)*'CRONOGRAMA ACTIVIDADES'!S$50)*($G133/$F133)))</f>
        <v>0</v>
      </c>
      <c r="W133" s="349">
        <f>IF( $F133=0,0,((($F133/$E$132)*'CRONOGRAMA ACTIVIDADES'!T$50)*($G133/$F133)))</f>
        <v>0</v>
      </c>
      <c r="X133" s="349">
        <f>IF( $F133=0,0,((($F133/$E$132)*'CRONOGRAMA ACTIVIDADES'!U$50)*($G133/$F133)))</f>
        <v>0</v>
      </c>
      <c r="Y133" s="349">
        <f>IF( $F133=0,0,((($F133/$E$132)*'CRONOGRAMA ACTIVIDADES'!V$50)*($G133/$F133)))</f>
        <v>0</v>
      </c>
      <c r="Z133" s="349">
        <f>IF( $F133=0,0,((($F133/$E$132)*'CRONOGRAMA ACTIVIDADES'!W$50)*($G133/$F133)))</f>
        <v>0</v>
      </c>
      <c r="AA133" s="349">
        <f>IF( $F133=0,0,((($F133/$E$132)*'CRONOGRAMA ACTIVIDADES'!X$50)*($G133/$F133)))</f>
        <v>0</v>
      </c>
      <c r="AB133" s="349">
        <f>IF( $F133=0,0,((($F133/$E$132)*'CRONOGRAMA ACTIVIDADES'!Y$50)*($G133/$F133)))</f>
        <v>0</v>
      </c>
      <c r="AC133" s="349">
        <f>IF( $F133=0,0,((($F133/$E$132)*'CRONOGRAMA ACTIVIDADES'!Z$50)*($G133/$F133)))</f>
        <v>0</v>
      </c>
      <c r="AD133" s="349">
        <f>IF( $F133=0,0,((($F133/$E$132)*'CRONOGRAMA ACTIVIDADES'!AA$50)*($G133/$F133)))</f>
        <v>0</v>
      </c>
      <c r="AE133" s="349">
        <f>IF( $F133=0,0,((($F133/$E$132)*'CRONOGRAMA ACTIVIDADES'!AB$50)*($G133/$F133)))</f>
        <v>0</v>
      </c>
      <c r="AF133" s="349">
        <f>IF( $F133=0,0,((($F133/$E$132)*'CRONOGRAMA ACTIVIDADES'!AC$50)*($G133/$F133)))</f>
        <v>0</v>
      </c>
      <c r="AG133" s="350">
        <f>U133+V133+W133+X133+Y133+Z133+AA133+AB133+AC133+AD133+AE133+AF133</f>
        <v>0</v>
      </c>
      <c r="AH133" s="354">
        <f>IF( $F133=0,0,((($F133/$E$132)*'CRONOGRAMA ACTIVIDADES'!AD$50)*($G133/$F133)))</f>
        <v>0</v>
      </c>
      <c r="AI133" s="349">
        <f>IF( $F133=0,0,((($F133/$E$132)*'CRONOGRAMA ACTIVIDADES'!AE$50)*($G133/$F133)))</f>
        <v>0</v>
      </c>
      <c r="AJ133" s="349">
        <f>IF( $F133=0,0,((($F133/$E$132)*'CRONOGRAMA ACTIVIDADES'!AF$50)*($G133/$F133)))</f>
        <v>0</v>
      </c>
      <c r="AK133" s="349">
        <f>IF( $F133=0,0,((($F133/$E$132)*'CRONOGRAMA ACTIVIDADES'!AG$50)*($G133/$F133)))</f>
        <v>0</v>
      </c>
      <c r="AL133" s="349">
        <f>IF( $F133=0,0,((($F133/$E$132)*'CRONOGRAMA ACTIVIDADES'!AH$50)*($G133/$F133)))</f>
        <v>0</v>
      </c>
      <c r="AM133" s="349">
        <f>IF( $F133=0,0,((($F133/$E$132)*'CRONOGRAMA ACTIVIDADES'!AI$50)*($G133/$F133)))</f>
        <v>0</v>
      </c>
      <c r="AN133" s="349">
        <f>IF( $F133=0,0,((($F133/$E$132)*'CRONOGRAMA ACTIVIDADES'!AJ$50)*($G133/$F133)))</f>
        <v>0</v>
      </c>
      <c r="AO133" s="349">
        <f>IF( $F133=0,0,((($F133/$E$132)*'CRONOGRAMA ACTIVIDADES'!AK$50)*($G133/$F133)))</f>
        <v>0</v>
      </c>
      <c r="AP133" s="349">
        <f>IF( $F133=0,0,((($F133/$E$132)*'CRONOGRAMA ACTIVIDADES'!AL$50)*($G133/$F133)))</f>
        <v>0</v>
      </c>
      <c r="AQ133" s="349">
        <f>IF( $F133=0,0,((($F133/$E$132)*'CRONOGRAMA ACTIVIDADES'!AM$50)*($G133/$F133)))</f>
        <v>0</v>
      </c>
      <c r="AR133" s="349">
        <f>IF( $F133=0,0,((($F133/$E$132)*'CRONOGRAMA ACTIVIDADES'!AN$50)*($G133/$F133)))</f>
        <v>0</v>
      </c>
      <c r="AS133" s="349">
        <f>IF( $F133=0,0,((($F133/$E$132)*'CRONOGRAMA ACTIVIDADES'!AO$50)*($G133/$F133)))</f>
        <v>0</v>
      </c>
      <c r="AT133" s="352">
        <f>AH133+AI133+AJ133+AK133+AL133+AM133+AN133+AO133+AP133+AQ133+AR133+AS133</f>
        <v>0</v>
      </c>
      <c r="AU133" s="355">
        <f>AS133+AR133+AQ133+AP133+AO133+AN133+AM133+AL133+AK133+AJ133+AI133+AH133+AF133+AE133+AD133+AC133+AB133+AA133+Z133+Y133+X133+W133+V133+U133+S133+R133+Q133+P133+O133+N133+M133+L133+K133+J133+I133+H133</f>
        <v>0</v>
      </c>
      <c r="AV133" s="321">
        <f t="shared" si="24"/>
        <v>0</v>
      </c>
    </row>
    <row r="134" spans="2:48" s="44" customFormat="1" ht="12.75" customHeight="1" x14ac:dyDescent="0.25">
      <c r="B134" s="345" t="str">
        <f>+'FORMATO COSTEO C2'!C151</f>
        <v>2.1.5.2</v>
      </c>
      <c r="C134" s="346" t="str">
        <f>+'FORMATO COSTEO C2'!B151</f>
        <v>Categoría de gasto</v>
      </c>
      <c r="D134" s="357"/>
      <c r="E134" s="358"/>
      <c r="F134" s="349">
        <f>+'FORMATO COSTEO C2'!G151</f>
        <v>0</v>
      </c>
      <c r="G134" s="350">
        <f>+'FORMATO COSTEO C2'!X151</f>
        <v>0</v>
      </c>
      <c r="H134" s="354">
        <f>IF( $F134=0,0,((($F134/$E$132)*'CRONOGRAMA ACTIVIDADES'!F$50)*($G134/$F134)))</f>
        <v>0</v>
      </c>
      <c r="I134" s="349">
        <f>IF( $F134=0,0,((($F134/$E$132)*'CRONOGRAMA ACTIVIDADES'!G$50)*($G134/$F134)))</f>
        <v>0</v>
      </c>
      <c r="J134" s="349">
        <f>IF( $F134=0,0,((($F134/$E$132)*'CRONOGRAMA ACTIVIDADES'!H$50)*($G134/$F134)))</f>
        <v>0</v>
      </c>
      <c r="K134" s="349">
        <f>IF( $F134=0,0,((($F134/$E$132)*'CRONOGRAMA ACTIVIDADES'!I$50)*($G134/$F134)))</f>
        <v>0</v>
      </c>
      <c r="L134" s="349">
        <f>IF( $F134=0,0,((($F134/$E$132)*'CRONOGRAMA ACTIVIDADES'!J$50)*($G134/$F134)))</f>
        <v>0</v>
      </c>
      <c r="M134" s="349">
        <f>IF( $F134=0,0,((($F134/$E$132)*'CRONOGRAMA ACTIVIDADES'!K$50)*($G134/$F134)))</f>
        <v>0</v>
      </c>
      <c r="N134" s="349">
        <f>IF( $F134=0,0,((($F134/$E$132)*'CRONOGRAMA ACTIVIDADES'!L$50)*($G134/$F134)))</f>
        <v>0</v>
      </c>
      <c r="O134" s="349">
        <f>IF( $F134=0,0,((($F134/$E$132)*'CRONOGRAMA ACTIVIDADES'!M$50)*($G134/$F134)))</f>
        <v>0</v>
      </c>
      <c r="P134" s="349">
        <f>IF( $F134=0,0,((($F134/$E$132)*'CRONOGRAMA ACTIVIDADES'!N$50)*($G134/$F134)))</f>
        <v>0</v>
      </c>
      <c r="Q134" s="349">
        <f>IF( $F134=0,0,((($F134/$E$132)*'CRONOGRAMA ACTIVIDADES'!O$50)*($G134/$F134)))</f>
        <v>0</v>
      </c>
      <c r="R134" s="349">
        <f>IF( $F134=0,0,((($F134/$E$132)*'CRONOGRAMA ACTIVIDADES'!P$50)*($G134/$F134)))</f>
        <v>0</v>
      </c>
      <c r="S134" s="349">
        <f>IF( $F134=0,0,((($F134/$E$132)*'CRONOGRAMA ACTIVIDADES'!Q$50)*($G134/$F134)))</f>
        <v>0</v>
      </c>
      <c r="T134" s="352">
        <f>H134+I134+J134+K134+L134+M134+N134+O134+P134+Q134+R134+S134</f>
        <v>0</v>
      </c>
      <c r="U134" s="353">
        <f>IF( $F134=0,0,((($F134/$E$132)*'CRONOGRAMA ACTIVIDADES'!R$50)*($G134/$F134)))</f>
        <v>0</v>
      </c>
      <c r="V134" s="349">
        <f>IF( $F134=0,0,((($F134/$E$132)*'CRONOGRAMA ACTIVIDADES'!S$50)*($G134/$F134)))</f>
        <v>0</v>
      </c>
      <c r="W134" s="349">
        <f>IF( $F134=0,0,((($F134/$E$132)*'CRONOGRAMA ACTIVIDADES'!T$50)*($G134/$F134)))</f>
        <v>0</v>
      </c>
      <c r="X134" s="349">
        <f>IF( $F134=0,0,((($F134/$E$132)*'CRONOGRAMA ACTIVIDADES'!U$50)*($G134/$F134)))</f>
        <v>0</v>
      </c>
      <c r="Y134" s="349">
        <f>IF( $F134=0,0,((($F134/$E$132)*'CRONOGRAMA ACTIVIDADES'!V$50)*($G134/$F134)))</f>
        <v>0</v>
      </c>
      <c r="Z134" s="349">
        <f>IF( $F134=0,0,((($F134/$E$132)*'CRONOGRAMA ACTIVIDADES'!W$50)*($G134/$F134)))</f>
        <v>0</v>
      </c>
      <c r="AA134" s="349">
        <f>IF( $F134=0,0,((($F134/$E$132)*'CRONOGRAMA ACTIVIDADES'!X$50)*($G134/$F134)))</f>
        <v>0</v>
      </c>
      <c r="AB134" s="349">
        <f>IF( $F134=0,0,((($F134/$E$132)*'CRONOGRAMA ACTIVIDADES'!Y$50)*($G134/$F134)))</f>
        <v>0</v>
      </c>
      <c r="AC134" s="349">
        <f>IF( $F134=0,0,((($F134/$E$132)*'CRONOGRAMA ACTIVIDADES'!Z$50)*($G134/$F134)))</f>
        <v>0</v>
      </c>
      <c r="AD134" s="349">
        <f>IF( $F134=0,0,((($F134/$E$132)*'CRONOGRAMA ACTIVIDADES'!AA$50)*($G134/$F134)))</f>
        <v>0</v>
      </c>
      <c r="AE134" s="349">
        <f>IF( $F134=0,0,((($F134/$E$132)*'CRONOGRAMA ACTIVIDADES'!AB$50)*($G134/$F134)))</f>
        <v>0</v>
      </c>
      <c r="AF134" s="349">
        <f>IF( $F134=0,0,((($F134/$E$132)*'CRONOGRAMA ACTIVIDADES'!AC$50)*($G134/$F134)))</f>
        <v>0</v>
      </c>
      <c r="AG134" s="350">
        <f>U134+V134+W134+X134+Y134+Z134+AA134+AB134+AC134+AD134+AE134+AF134</f>
        <v>0</v>
      </c>
      <c r="AH134" s="354">
        <f>IF( $F134=0,0,((($F134/$E$132)*'CRONOGRAMA ACTIVIDADES'!AD$50)*($G134/$F134)))</f>
        <v>0</v>
      </c>
      <c r="AI134" s="349">
        <f>IF( $F134=0,0,((($F134/$E$132)*'CRONOGRAMA ACTIVIDADES'!AE$50)*($G134/$F134)))</f>
        <v>0</v>
      </c>
      <c r="AJ134" s="349">
        <f>IF( $F134=0,0,((($F134/$E$132)*'CRONOGRAMA ACTIVIDADES'!AF$50)*($G134/$F134)))</f>
        <v>0</v>
      </c>
      <c r="AK134" s="349">
        <f>IF( $F134=0,0,((($F134/$E$132)*'CRONOGRAMA ACTIVIDADES'!AG$50)*($G134/$F134)))</f>
        <v>0</v>
      </c>
      <c r="AL134" s="349">
        <f>IF( $F134=0,0,((($F134/$E$132)*'CRONOGRAMA ACTIVIDADES'!AH$50)*($G134/$F134)))</f>
        <v>0</v>
      </c>
      <c r="AM134" s="349">
        <f>IF( $F134=0,0,((($F134/$E$132)*'CRONOGRAMA ACTIVIDADES'!AI$50)*($G134/$F134)))</f>
        <v>0</v>
      </c>
      <c r="AN134" s="349">
        <f>IF( $F134=0,0,((($F134/$E$132)*'CRONOGRAMA ACTIVIDADES'!AJ$50)*($G134/$F134)))</f>
        <v>0</v>
      </c>
      <c r="AO134" s="349">
        <f>IF( $F134=0,0,((($F134/$E$132)*'CRONOGRAMA ACTIVIDADES'!AK$50)*($G134/$F134)))</f>
        <v>0</v>
      </c>
      <c r="AP134" s="349">
        <f>IF( $F134=0,0,((($F134/$E$132)*'CRONOGRAMA ACTIVIDADES'!AL$50)*($G134/$F134)))</f>
        <v>0</v>
      </c>
      <c r="AQ134" s="349">
        <f>IF( $F134=0,0,((($F134/$E$132)*'CRONOGRAMA ACTIVIDADES'!AM$50)*($G134/$F134)))</f>
        <v>0</v>
      </c>
      <c r="AR134" s="349">
        <f>IF( $F134=0,0,((($F134/$E$132)*'CRONOGRAMA ACTIVIDADES'!AN$50)*($G134/$F134)))</f>
        <v>0</v>
      </c>
      <c r="AS134" s="349">
        <f>IF( $F134=0,0,((($F134/$E$132)*'CRONOGRAMA ACTIVIDADES'!AO$50)*($G134/$F134)))</f>
        <v>0</v>
      </c>
      <c r="AT134" s="352">
        <f>AH134+AI134+AJ134+AK134+AL134+AM134+AN134+AO134+AP134+AQ134+AR134+AS134</f>
        <v>0</v>
      </c>
      <c r="AU134" s="355">
        <f>AS134+AR134+AQ134+AP134+AO134+AN134+AM134+AL134+AK134+AJ134+AI134+AH134+AF134+AE134+AD134+AC134+AB134+AA134+Z134+Y134+X134+W134+V134+U134+S134+R134+Q134+P134+O134+N134+M134+L134+K134+J134+I134+H134</f>
        <v>0</v>
      </c>
      <c r="AV134" s="321">
        <f t="shared" si="24"/>
        <v>0</v>
      </c>
    </row>
    <row r="135" spans="2:48" s="44" customFormat="1" ht="12.75" customHeight="1" x14ac:dyDescent="0.25">
      <c r="B135" s="345" t="str">
        <f>+'FORMATO COSTEO C2'!C157</f>
        <v>2.1.5.3</v>
      </c>
      <c r="C135" s="346" t="str">
        <f>+'FORMATO COSTEO C2'!B157</f>
        <v>Categoría de gasto</v>
      </c>
      <c r="D135" s="357"/>
      <c r="E135" s="358"/>
      <c r="F135" s="349">
        <f>+'FORMATO COSTEO C2'!G157</f>
        <v>0</v>
      </c>
      <c r="G135" s="350">
        <f>+'FORMATO COSTEO C2'!X157</f>
        <v>0</v>
      </c>
      <c r="H135" s="354">
        <f>IF( $F135=0,0,((($F135/$E$132)*'CRONOGRAMA ACTIVIDADES'!F$50)*($G135/$F135)))</f>
        <v>0</v>
      </c>
      <c r="I135" s="349">
        <f>IF( $F135=0,0,((($F135/$E$132)*'CRONOGRAMA ACTIVIDADES'!G$50)*($G135/$F135)))</f>
        <v>0</v>
      </c>
      <c r="J135" s="349">
        <f>IF( $F135=0,0,((($F135/$E$132)*'CRONOGRAMA ACTIVIDADES'!H$50)*($G135/$F135)))</f>
        <v>0</v>
      </c>
      <c r="K135" s="349">
        <f>IF( $F135=0,0,((($F135/$E$132)*'CRONOGRAMA ACTIVIDADES'!I$50)*($G135/$F135)))</f>
        <v>0</v>
      </c>
      <c r="L135" s="349">
        <f>IF( $F135=0,0,((($F135/$E$132)*'CRONOGRAMA ACTIVIDADES'!J$50)*($G135/$F135)))</f>
        <v>0</v>
      </c>
      <c r="M135" s="349">
        <f>IF( $F135=0,0,((($F135/$E$132)*'CRONOGRAMA ACTIVIDADES'!K$50)*($G135/$F135)))</f>
        <v>0</v>
      </c>
      <c r="N135" s="349">
        <f>IF( $F135=0,0,((($F135/$E$132)*'CRONOGRAMA ACTIVIDADES'!L$50)*($G135/$F135)))</f>
        <v>0</v>
      </c>
      <c r="O135" s="349">
        <f>IF( $F135=0,0,((($F135/$E$132)*'CRONOGRAMA ACTIVIDADES'!M$50)*($G135/$F135)))</f>
        <v>0</v>
      </c>
      <c r="P135" s="349">
        <f>IF( $F135=0,0,((($F135/$E$132)*'CRONOGRAMA ACTIVIDADES'!N$50)*($G135/$F135)))</f>
        <v>0</v>
      </c>
      <c r="Q135" s="349">
        <f>IF( $F135=0,0,((($F135/$E$132)*'CRONOGRAMA ACTIVIDADES'!O$50)*($G135/$F135)))</f>
        <v>0</v>
      </c>
      <c r="R135" s="349">
        <f>IF( $F135=0,0,((($F135/$E$132)*'CRONOGRAMA ACTIVIDADES'!P$50)*($G135/$F135)))</f>
        <v>0</v>
      </c>
      <c r="S135" s="349">
        <f>IF( $F135=0,0,((($F135/$E$132)*'CRONOGRAMA ACTIVIDADES'!Q$50)*($G135/$F135)))</f>
        <v>0</v>
      </c>
      <c r="T135" s="352">
        <f>H135+I135+J135+K135+L135+M135+N135+O135+P135+Q135+R135+S135</f>
        <v>0</v>
      </c>
      <c r="U135" s="353">
        <f>IF( $F135=0,0,((($F135/$E$132)*'CRONOGRAMA ACTIVIDADES'!R$50)*($G135/$F135)))</f>
        <v>0</v>
      </c>
      <c r="V135" s="349">
        <f>IF( $F135=0,0,((($F135/$E$132)*'CRONOGRAMA ACTIVIDADES'!S$50)*($G135/$F135)))</f>
        <v>0</v>
      </c>
      <c r="W135" s="349">
        <f>IF( $F135=0,0,((($F135/$E$132)*'CRONOGRAMA ACTIVIDADES'!T$50)*($G135/$F135)))</f>
        <v>0</v>
      </c>
      <c r="X135" s="349">
        <f>IF( $F135=0,0,((($F135/$E$132)*'CRONOGRAMA ACTIVIDADES'!U$50)*($G135/$F135)))</f>
        <v>0</v>
      </c>
      <c r="Y135" s="349">
        <f>IF( $F135=0,0,((($F135/$E$132)*'CRONOGRAMA ACTIVIDADES'!V$50)*($G135/$F135)))</f>
        <v>0</v>
      </c>
      <c r="Z135" s="349">
        <f>IF( $F135=0,0,((($F135/$E$132)*'CRONOGRAMA ACTIVIDADES'!W$50)*($G135/$F135)))</f>
        <v>0</v>
      </c>
      <c r="AA135" s="349">
        <f>IF( $F135=0,0,((($F135/$E$132)*'CRONOGRAMA ACTIVIDADES'!X$50)*($G135/$F135)))</f>
        <v>0</v>
      </c>
      <c r="AB135" s="349">
        <f>IF( $F135=0,0,((($F135/$E$132)*'CRONOGRAMA ACTIVIDADES'!Y$50)*($G135/$F135)))</f>
        <v>0</v>
      </c>
      <c r="AC135" s="349">
        <f>IF( $F135=0,0,((($F135/$E$132)*'CRONOGRAMA ACTIVIDADES'!Z$50)*($G135/$F135)))</f>
        <v>0</v>
      </c>
      <c r="AD135" s="349">
        <f>IF( $F135=0,0,((($F135/$E$132)*'CRONOGRAMA ACTIVIDADES'!AA$50)*($G135/$F135)))</f>
        <v>0</v>
      </c>
      <c r="AE135" s="349">
        <f>IF( $F135=0,0,((($F135/$E$132)*'CRONOGRAMA ACTIVIDADES'!AB$50)*($G135/$F135)))</f>
        <v>0</v>
      </c>
      <c r="AF135" s="349">
        <f>IF( $F135=0,0,((($F135/$E$132)*'CRONOGRAMA ACTIVIDADES'!AC$50)*($G135/$F135)))</f>
        <v>0</v>
      </c>
      <c r="AG135" s="350">
        <f>U135+V135+W135+X135+Y135+Z135+AA135+AB135+AC135+AD135+AE135+AF135</f>
        <v>0</v>
      </c>
      <c r="AH135" s="354">
        <f>IF( $F135=0,0,((($F135/$E$132)*'CRONOGRAMA ACTIVIDADES'!AD$50)*($G135/$F135)))</f>
        <v>0</v>
      </c>
      <c r="AI135" s="349">
        <f>IF( $F135=0,0,((($F135/$E$132)*'CRONOGRAMA ACTIVIDADES'!AE$50)*($G135/$F135)))</f>
        <v>0</v>
      </c>
      <c r="AJ135" s="349">
        <f>IF( $F135=0,0,((($F135/$E$132)*'CRONOGRAMA ACTIVIDADES'!AF$50)*($G135/$F135)))</f>
        <v>0</v>
      </c>
      <c r="AK135" s="349">
        <f>IF( $F135=0,0,((($F135/$E$132)*'CRONOGRAMA ACTIVIDADES'!AG$50)*($G135/$F135)))</f>
        <v>0</v>
      </c>
      <c r="AL135" s="349">
        <f>IF( $F135=0,0,((($F135/$E$132)*'CRONOGRAMA ACTIVIDADES'!AH$50)*($G135/$F135)))</f>
        <v>0</v>
      </c>
      <c r="AM135" s="349">
        <f>IF( $F135=0,0,((($F135/$E$132)*'CRONOGRAMA ACTIVIDADES'!AI$50)*($G135/$F135)))</f>
        <v>0</v>
      </c>
      <c r="AN135" s="349">
        <f>IF( $F135=0,0,((($F135/$E$132)*'CRONOGRAMA ACTIVIDADES'!AJ$50)*($G135/$F135)))</f>
        <v>0</v>
      </c>
      <c r="AO135" s="349">
        <f>IF( $F135=0,0,((($F135/$E$132)*'CRONOGRAMA ACTIVIDADES'!AK$50)*($G135/$F135)))</f>
        <v>0</v>
      </c>
      <c r="AP135" s="349">
        <f>IF( $F135=0,0,((($F135/$E$132)*'CRONOGRAMA ACTIVIDADES'!AL$50)*($G135/$F135)))</f>
        <v>0</v>
      </c>
      <c r="AQ135" s="349">
        <f>IF( $F135=0,0,((($F135/$E$132)*'CRONOGRAMA ACTIVIDADES'!AM$50)*($G135/$F135)))</f>
        <v>0</v>
      </c>
      <c r="AR135" s="349">
        <f>IF( $F135=0,0,((($F135/$E$132)*'CRONOGRAMA ACTIVIDADES'!AN$50)*($G135/$F135)))</f>
        <v>0</v>
      </c>
      <c r="AS135" s="349">
        <f>IF( $F135=0,0,((($F135/$E$132)*'CRONOGRAMA ACTIVIDADES'!AO$50)*($G135/$F135)))</f>
        <v>0</v>
      </c>
      <c r="AT135" s="352">
        <f>AH135+AI135+AJ135+AK135+AL135+AM135+AN135+AO135+AP135+AQ135+AR135+AS135</f>
        <v>0</v>
      </c>
      <c r="AU135" s="355">
        <f>AS135+AR135+AQ135+AP135+AO135+AN135+AM135+AL135+AK135+AJ135+AI135+AH135+AF135+AE135+AD135+AC135+AB135+AA135+Z135+Y135+X135+W135+V135+U135+S135+R135+Q135+P135+O135+N135+M135+L135+K135+J135+I135+H135</f>
        <v>0</v>
      </c>
      <c r="AV135" s="321">
        <f t="shared" si="24"/>
        <v>0</v>
      </c>
    </row>
    <row r="136" spans="2:48" s="44" customFormat="1" ht="12.75" customHeight="1" x14ac:dyDescent="0.25">
      <c r="B136" s="345" t="str">
        <f>+'FORMATO COSTEO C2'!C163</f>
        <v>2.1.5.4</v>
      </c>
      <c r="C136" s="346" t="str">
        <f>+'FORMATO COSTEO C2'!B163</f>
        <v>Categoría de gasto</v>
      </c>
      <c r="D136" s="357"/>
      <c r="E136" s="358"/>
      <c r="F136" s="349">
        <f>+'FORMATO COSTEO C2'!G163</f>
        <v>0</v>
      </c>
      <c r="G136" s="350">
        <f>+'FORMATO COSTEO C2'!X163</f>
        <v>0</v>
      </c>
      <c r="H136" s="354">
        <f>IF( $F136=0,0,((($F136/$E$132)*'CRONOGRAMA ACTIVIDADES'!F$50)*($G136/$F136)))</f>
        <v>0</v>
      </c>
      <c r="I136" s="349">
        <f>IF( $F136=0,0,((($F136/$E$132)*'CRONOGRAMA ACTIVIDADES'!G$50)*($G136/$F136)))</f>
        <v>0</v>
      </c>
      <c r="J136" s="349">
        <f>IF( $F136=0,0,((($F136/$E$132)*'CRONOGRAMA ACTIVIDADES'!H$50)*($G136/$F136)))</f>
        <v>0</v>
      </c>
      <c r="K136" s="349">
        <f>IF( $F136=0,0,((($F136/$E$132)*'CRONOGRAMA ACTIVIDADES'!I$50)*($G136/$F136)))</f>
        <v>0</v>
      </c>
      <c r="L136" s="349">
        <f>IF( $F136=0,0,((($F136/$E$132)*'CRONOGRAMA ACTIVIDADES'!J$50)*($G136/$F136)))</f>
        <v>0</v>
      </c>
      <c r="M136" s="349">
        <f>IF( $F136=0,0,((($F136/$E$132)*'CRONOGRAMA ACTIVIDADES'!K$50)*($G136/$F136)))</f>
        <v>0</v>
      </c>
      <c r="N136" s="349">
        <f>IF( $F136=0,0,((($F136/$E$132)*'CRONOGRAMA ACTIVIDADES'!L$50)*($G136/$F136)))</f>
        <v>0</v>
      </c>
      <c r="O136" s="349">
        <f>IF( $F136=0,0,((($F136/$E$132)*'CRONOGRAMA ACTIVIDADES'!M$50)*($G136/$F136)))</f>
        <v>0</v>
      </c>
      <c r="P136" s="349">
        <f>IF( $F136=0,0,((($F136/$E$132)*'CRONOGRAMA ACTIVIDADES'!N$50)*($G136/$F136)))</f>
        <v>0</v>
      </c>
      <c r="Q136" s="349">
        <f>IF( $F136=0,0,((($F136/$E$132)*'CRONOGRAMA ACTIVIDADES'!O$50)*($G136/$F136)))</f>
        <v>0</v>
      </c>
      <c r="R136" s="349">
        <f>IF( $F136=0,0,((($F136/$E$132)*'CRONOGRAMA ACTIVIDADES'!P$50)*($G136/$F136)))</f>
        <v>0</v>
      </c>
      <c r="S136" s="349">
        <f>IF( $F136=0,0,((($F136/$E$132)*'CRONOGRAMA ACTIVIDADES'!Q$50)*($G136/$F136)))</f>
        <v>0</v>
      </c>
      <c r="T136" s="352">
        <f>H136+I136+J136+K136+L136+M136+N136+O136+P136+Q136+R136+S136</f>
        <v>0</v>
      </c>
      <c r="U136" s="353">
        <f>IF( $F136=0,0,((($F136/$E$132)*'CRONOGRAMA ACTIVIDADES'!R$50)*($G136/$F136)))</f>
        <v>0</v>
      </c>
      <c r="V136" s="349">
        <f>IF( $F136=0,0,((($F136/$E$132)*'CRONOGRAMA ACTIVIDADES'!S$50)*($G136/$F136)))</f>
        <v>0</v>
      </c>
      <c r="W136" s="349">
        <f>IF( $F136=0,0,((($F136/$E$132)*'CRONOGRAMA ACTIVIDADES'!T$50)*($G136/$F136)))</f>
        <v>0</v>
      </c>
      <c r="X136" s="349">
        <f>IF( $F136=0,0,((($F136/$E$132)*'CRONOGRAMA ACTIVIDADES'!U$50)*($G136/$F136)))</f>
        <v>0</v>
      </c>
      <c r="Y136" s="349">
        <f>IF( $F136=0,0,((($F136/$E$132)*'CRONOGRAMA ACTIVIDADES'!V$50)*($G136/$F136)))</f>
        <v>0</v>
      </c>
      <c r="Z136" s="349">
        <f>IF( $F136=0,0,((($F136/$E$132)*'CRONOGRAMA ACTIVIDADES'!W$50)*($G136/$F136)))</f>
        <v>0</v>
      </c>
      <c r="AA136" s="349">
        <f>IF( $F136=0,0,((($F136/$E$132)*'CRONOGRAMA ACTIVIDADES'!X$50)*($G136/$F136)))</f>
        <v>0</v>
      </c>
      <c r="AB136" s="349">
        <f>IF( $F136=0,0,((($F136/$E$132)*'CRONOGRAMA ACTIVIDADES'!Y$50)*($G136/$F136)))</f>
        <v>0</v>
      </c>
      <c r="AC136" s="349">
        <f>IF( $F136=0,0,((($F136/$E$132)*'CRONOGRAMA ACTIVIDADES'!Z$50)*($G136/$F136)))</f>
        <v>0</v>
      </c>
      <c r="AD136" s="349">
        <f>IF( $F136=0,0,((($F136/$E$132)*'CRONOGRAMA ACTIVIDADES'!AA$50)*($G136/$F136)))</f>
        <v>0</v>
      </c>
      <c r="AE136" s="349">
        <f>IF( $F136=0,0,((($F136/$E$132)*'CRONOGRAMA ACTIVIDADES'!AB$50)*($G136/$F136)))</f>
        <v>0</v>
      </c>
      <c r="AF136" s="349">
        <f>IF( $F136=0,0,((($F136/$E$132)*'CRONOGRAMA ACTIVIDADES'!AC$50)*($G136/$F136)))</f>
        <v>0</v>
      </c>
      <c r="AG136" s="350">
        <f>U136+V136+W136+X136+Y136+Z136+AA136+AB136+AC136+AD136+AE136+AF136</f>
        <v>0</v>
      </c>
      <c r="AH136" s="354">
        <f>IF( $F136=0,0,((($F136/$E$132)*'CRONOGRAMA ACTIVIDADES'!AD$50)*($G136/$F136)))</f>
        <v>0</v>
      </c>
      <c r="AI136" s="349">
        <f>IF( $F136=0,0,((($F136/$E$132)*'CRONOGRAMA ACTIVIDADES'!AE$50)*($G136/$F136)))</f>
        <v>0</v>
      </c>
      <c r="AJ136" s="349">
        <f>IF( $F136=0,0,((($F136/$E$132)*'CRONOGRAMA ACTIVIDADES'!AF$50)*($G136/$F136)))</f>
        <v>0</v>
      </c>
      <c r="AK136" s="349">
        <f>IF( $F136=0,0,((($F136/$E$132)*'CRONOGRAMA ACTIVIDADES'!AG$50)*($G136/$F136)))</f>
        <v>0</v>
      </c>
      <c r="AL136" s="349">
        <f>IF( $F136=0,0,((($F136/$E$132)*'CRONOGRAMA ACTIVIDADES'!AH$50)*($G136/$F136)))</f>
        <v>0</v>
      </c>
      <c r="AM136" s="349">
        <f>IF( $F136=0,0,((($F136/$E$132)*'CRONOGRAMA ACTIVIDADES'!AI$50)*($G136/$F136)))</f>
        <v>0</v>
      </c>
      <c r="AN136" s="349">
        <f>IF( $F136=0,0,((($F136/$E$132)*'CRONOGRAMA ACTIVIDADES'!AJ$50)*($G136/$F136)))</f>
        <v>0</v>
      </c>
      <c r="AO136" s="349">
        <f>IF( $F136=0,0,((($F136/$E$132)*'CRONOGRAMA ACTIVIDADES'!AK$50)*($G136/$F136)))</f>
        <v>0</v>
      </c>
      <c r="AP136" s="349">
        <f>IF( $F136=0,0,((($F136/$E$132)*'CRONOGRAMA ACTIVIDADES'!AL$50)*($G136/$F136)))</f>
        <v>0</v>
      </c>
      <c r="AQ136" s="349">
        <f>IF( $F136=0,0,((($F136/$E$132)*'CRONOGRAMA ACTIVIDADES'!AM$50)*($G136/$F136)))</f>
        <v>0</v>
      </c>
      <c r="AR136" s="349">
        <f>IF( $F136=0,0,((($F136/$E$132)*'CRONOGRAMA ACTIVIDADES'!AN$50)*($G136/$F136)))</f>
        <v>0</v>
      </c>
      <c r="AS136" s="349">
        <f>IF( $F136=0,0,((($F136/$E$132)*'CRONOGRAMA ACTIVIDADES'!AO$50)*($G136/$F136)))</f>
        <v>0</v>
      </c>
      <c r="AT136" s="352">
        <f>AH136+AI136+AJ136+AK136+AL136+AM136+AN136+AO136+AP136+AQ136+AR136+AS136</f>
        <v>0</v>
      </c>
      <c r="AU136" s="355">
        <f>AS136+AR136+AQ136+AP136+AO136+AN136+AM136+AL136+AK136+AJ136+AI136+AH136+AF136+AE136+AD136+AC136+AB136+AA136+Z136+Y136+X136+W136+V136+U136+S136+R136+Q136+P136+O136+N136+M136+L136+K136+J136+I136+H136</f>
        <v>0</v>
      </c>
      <c r="AV136" s="321">
        <f t="shared" si="24"/>
        <v>0</v>
      </c>
    </row>
    <row r="137" spans="2:48" s="44" customFormat="1" ht="12.75" customHeight="1" x14ac:dyDescent="0.25">
      <c r="B137" s="345" t="str">
        <f>+'FORMATO COSTEO C2'!C169</f>
        <v>2.1.5.5</v>
      </c>
      <c r="C137" s="346" t="str">
        <f>+'FORMATO COSTEO C2'!B169</f>
        <v>Categoría de gasto</v>
      </c>
      <c r="D137" s="357"/>
      <c r="E137" s="358"/>
      <c r="F137" s="349">
        <f>+'FORMATO COSTEO C2'!G169</f>
        <v>0</v>
      </c>
      <c r="G137" s="350">
        <f>+'FORMATO COSTEO C2'!X169</f>
        <v>0</v>
      </c>
      <c r="H137" s="354">
        <f>IF( $F137=0,0,((($F137/$E$132)*'CRONOGRAMA ACTIVIDADES'!F$50)*($G137/$F137)))</f>
        <v>0</v>
      </c>
      <c r="I137" s="349">
        <f>IF( $F137=0,0,((($F137/$E$132)*'CRONOGRAMA ACTIVIDADES'!G$50)*($G137/$F137)))</f>
        <v>0</v>
      </c>
      <c r="J137" s="349">
        <f>IF( $F137=0,0,((($F137/$E$132)*'CRONOGRAMA ACTIVIDADES'!H$50)*($G137/$F137)))</f>
        <v>0</v>
      </c>
      <c r="K137" s="349">
        <f>IF( $F137=0,0,((($F137/$E$132)*'CRONOGRAMA ACTIVIDADES'!I$50)*($G137/$F137)))</f>
        <v>0</v>
      </c>
      <c r="L137" s="349">
        <f>IF( $F137=0,0,((($F137/$E$132)*'CRONOGRAMA ACTIVIDADES'!J$50)*($G137/$F137)))</f>
        <v>0</v>
      </c>
      <c r="M137" s="349">
        <f>IF( $F137=0,0,((($F137/$E$132)*'CRONOGRAMA ACTIVIDADES'!K$50)*($G137/$F137)))</f>
        <v>0</v>
      </c>
      <c r="N137" s="349">
        <f>IF( $F137=0,0,((($F137/$E$132)*'CRONOGRAMA ACTIVIDADES'!L$50)*($G137/$F137)))</f>
        <v>0</v>
      </c>
      <c r="O137" s="349">
        <f>IF( $F137=0,0,((($F137/$E$132)*'CRONOGRAMA ACTIVIDADES'!M$50)*($G137/$F137)))</f>
        <v>0</v>
      </c>
      <c r="P137" s="349">
        <f>IF( $F137=0,0,((($F137/$E$132)*'CRONOGRAMA ACTIVIDADES'!N$50)*($G137/$F137)))</f>
        <v>0</v>
      </c>
      <c r="Q137" s="349">
        <f>IF( $F137=0,0,((($F137/$E$132)*'CRONOGRAMA ACTIVIDADES'!O$50)*($G137/$F137)))</f>
        <v>0</v>
      </c>
      <c r="R137" s="349">
        <f>IF( $F137=0,0,((($F137/$E$132)*'CRONOGRAMA ACTIVIDADES'!P$50)*($G137/$F137)))</f>
        <v>0</v>
      </c>
      <c r="S137" s="349">
        <f>IF( $F137=0,0,((($F137/$E$132)*'CRONOGRAMA ACTIVIDADES'!Q$50)*($G137/$F137)))</f>
        <v>0</v>
      </c>
      <c r="T137" s="352">
        <f>H137+I137+J137+K137+L137+M137+N137+O137+P137+Q137+R137+S137</f>
        <v>0</v>
      </c>
      <c r="U137" s="353">
        <f>IF( $F137=0,0,((($F137/$E$132)*'CRONOGRAMA ACTIVIDADES'!R$50)*($G137/$F137)))</f>
        <v>0</v>
      </c>
      <c r="V137" s="349">
        <f>IF( $F137=0,0,((($F137/$E$132)*'CRONOGRAMA ACTIVIDADES'!S$50)*($G137/$F137)))</f>
        <v>0</v>
      </c>
      <c r="W137" s="349">
        <f>IF( $F137=0,0,((($F137/$E$132)*'CRONOGRAMA ACTIVIDADES'!T$50)*($G137/$F137)))</f>
        <v>0</v>
      </c>
      <c r="X137" s="349">
        <f>IF( $F137=0,0,((($F137/$E$132)*'CRONOGRAMA ACTIVIDADES'!U$50)*($G137/$F137)))</f>
        <v>0</v>
      </c>
      <c r="Y137" s="349">
        <f>IF( $F137=0,0,((($F137/$E$132)*'CRONOGRAMA ACTIVIDADES'!V$50)*($G137/$F137)))</f>
        <v>0</v>
      </c>
      <c r="Z137" s="349">
        <f>IF( $F137=0,0,((($F137/$E$132)*'CRONOGRAMA ACTIVIDADES'!W$50)*($G137/$F137)))</f>
        <v>0</v>
      </c>
      <c r="AA137" s="349">
        <f>IF( $F137=0,0,((($F137/$E$132)*'CRONOGRAMA ACTIVIDADES'!X$50)*($G137/$F137)))</f>
        <v>0</v>
      </c>
      <c r="AB137" s="349">
        <f>IF( $F137=0,0,((($F137/$E$132)*'CRONOGRAMA ACTIVIDADES'!Y$50)*($G137/$F137)))</f>
        <v>0</v>
      </c>
      <c r="AC137" s="349">
        <f>IF( $F137=0,0,((($F137/$E$132)*'CRONOGRAMA ACTIVIDADES'!Z$50)*($G137/$F137)))</f>
        <v>0</v>
      </c>
      <c r="AD137" s="349">
        <f>IF( $F137=0,0,((($F137/$E$132)*'CRONOGRAMA ACTIVIDADES'!AA$50)*($G137/$F137)))</f>
        <v>0</v>
      </c>
      <c r="AE137" s="349">
        <f>IF( $F137=0,0,((($F137/$E$132)*'CRONOGRAMA ACTIVIDADES'!AB$50)*($G137/$F137)))</f>
        <v>0</v>
      </c>
      <c r="AF137" s="349">
        <f>IF( $F137=0,0,((($F137/$E$132)*'CRONOGRAMA ACTIVIDADES'!AC$50)*($G137/$F137)))</f>
        <v>0</v>
      </c>
      <c r="AG137" s="350">
        <f>U137+V137+W137+X137+Y137+Z137+AA137+AB137+AC137+AD137+AE137+AF137</f>
        <v>0</v>
      </c>
      <c r="AH137" s="354">
        <f>IF( $F137=0,0,((($F137/$E$132)*'CRONOGRAMA ACTIVIDADES'!AD$50)*($G137/$F137)))</f>
        <v>0</v>
      </c>
      <c r="AI137" s="349">
        <f>IF( $F137=0,0,((($F137/$E$132)*'CRONOGRAMA ACTIVIDADES'!AE$50)*($G137/$F137)))</f>
        <v>0</v>
      </c>
      <c r="AJ137" s="349">
        <f>IF( $F137=0,0,((($F137/$E$132)*'CRONOGRAMA ACTIVIDADES'!AF$50)*($G137/$F137)))</f>
        <v>0</v>
      </c>
      <c r="AK137" s="349">
        <f>IF( $F137=0,0,((($F137/$E$132)*'CRONOGRAMA ACTIVIDADES'!AG$50)*($G137/$F137)))</f>
        <v>0</v>
      </c>
      <c r="AL137" s="349">
        <f>IF( $F137=0,0,((($F137/$E$132)*'CRONOGRAMA ACTIVIDADES'!AH$50)*($G137/$F137)))</f>
        <v>0</v>
      </c>
      <c r="AM137" s="349">
        <f>IF( $F137=0,0,((($F137/$E$132)*'CRONOGRAMA ACTIVIDADES'!AI$50)*($G137/$F137)))</f>
        <v>0</v>
      </c>
      <c r="AN137" s="349">
        <f>IF( $F137=0,0,((($F137/$E$132)*'CRONOGRAMA ACTIVIDADES'!AJ$50)*($G137/$F137)))</f>
        <v>0</v>
      </c>
      <c r="AO137" s="349">
        <f>IF( $F137=0,0,((($F137/$E$132)*'CRONOGRAMA ACTIVIDADES'!AK$50)*($G137/$F137)))</f>
        <v>0</v>
      </c>
      <c r="AP137" s="349">
        <f>IF( $F137=0,0,((($F137/$E$132)*'CRONOGRAMA ACTIVIDADES'!AL$50)*($G137/$F137)))</f>
        <v>0</v>
      </c>
      <c r="AQ137" s="349">
        <f>IF( $F137=0,0,((($F137/$E$132)*'CRONOGRAMA ACTIVIDADES'!AM$50)*($G137/$F137)))</f>
        <v>0</v>
      </c>
      <c r="AR137" s="349">
        <f>IF( $F137=0,0,((($F137/$E$132)*'CRONOGRAMA ACTIVIDADES'!AN$50)*($G137/$F137)))</f>
        <v>0</v>
      </c>
      <c r="AS137" s="349">
        <f>IF( $F137=0,0,((($F137/$E$132)*'CRONOGRAMA ACTIVIDADES'!AO$50)*($G137/$F137)))</f>
        <v>0</v>
      </c>
      <c r="AT137" s="352">
        <f>AH137+AI137+AJ137+AK137+AL137+AM137+AN137+AO137+AP137+AQ137+AR137+AS137</f>
        <v>0</v>
      </c>
      <c r="AU137" s="355">
        <f>AS137+AR137+AQ137+AP137+AO137+AN137+AM137+AL137+AK137+AJ137+AI137+AH137+AF137+AE137+AD137+AC137+AB137+AA137+Z137+Y137+X137+W137+V137+U137+S137+R137+Q137+P137+O137+N137+M137+L137+K137+J137+I137+H137</f>
        <v>0</v>
      </c>
      <c r="AV137" s="321">
        <f t="shared" si="24"/>
        <v>0</v>
      </c>
    </row>
    <row r="138" spans="2:48" s="44" customFormat="1" ht="12.75" customHeight="1" x14ac:dyDescent="0.25">
      <c r="B138" s="324">
        <f>+'FORMATO COSTEO C2'!C176</f>
        <v>2.2000000000000002</v>
      </c>
      <c r="C138" s="325">
        <f>+'FORMATO COSTEO C2'!D176</f>
        <v>0</v>
      </c>
      <c r="D138" s="326"/>
      <c r="E138" s="327"/>
      <c r="F138" s="328">
        <f t="shared" ref="F138:P138" si="37">+F139+F145+F151+F157+F163</f>
        <v>0</v>
      </c>
      <c r="G138" s="329">
        <f t="shared" si="37"/>
        <v>0</v>
      </c>
      <c r="H138" s="330">
        <f t="shared" si="37"/>
        <v>0</v>
      </c>
      <c r="I138" s="328">
        <f>+I139+I145+I151+I157+I163</f>
        <v>0</v>
      </c>
      <c r="J138" s="328">
        <f>+J139+J145+J151+J157+J163</f>
        <v>0</v>
      </c>
      <c r="K138" s="328">
        <f>+K139+K145+K151+K157+K163</f>
        <v>0</v>
      </c>
      <c r="L138" s="328">
        <f>+L139+L145+L151+L157+L163</f>
        <v>0</v>
      </c>
      <c r="M138" s="328">
        <f>+M139+M145+M151+M157+M163</f>
        <v>0</v>
      </c>
      <c r="N138" s="328">
        <f t="shared" si="37"/>
        <v>0</v>
      </c>
      <c r="O138" s="328">
        <f t="shared" si="37"/>
        <v>0</v>
      </c>
      <c r="P138" s="328">
        <f t="shared" si="37"/>
        <v>0</v>
      </c>
      <c r="Q138" s="328">
        <f>+Q139+Q145+Q151+Q157+Q163</f>
        <v>0</v>
      </c>
      <c r="R138" s="328">
        <f>+R139+R145+R151+R157+R163</f>
        <v>0</v>
      </c>
      <c r="S138" s="328">
        <f>+S139+S145+S151+S157+S163</f>
        <v>0</v>
      </c>
      <c r="T138" s="331">
        <f>+T139+T145+T151+T157+T163</f>
        <v>0</v>
      </c>
      <c r="U138" s="332">
        <f t="shared" ref="U138:AS138" si="38">+U139+U145+U151+U157+U163</f>
        <v>0</v>
      </c>
      <c r="V138" s="328">
        <f t="shared" si="38"/>
        <v>0</v>
      </c>
      <c r="W138" s="328">
        <f t="shared" si="38"/>
        <v>0</v>
      </c>
      <c r="X138" s="328">
        <f t="shared" si="38"/>
        <v>0</v>
      </c>
      <c r="Y138" s="328">
        <f t="shared" si="38"/>
        <v>0</v>
      </c>
      <c r="Z138" s="328">
        <f t="shared" si="38"/>
        <v>0</v>
      </c>
      <c r="AA138" s="328">
        <f t="shared" si="38"/>
        <v>0</v>
      </c>
      <c r="AB138" s="328">
        <f t="shared" si="38"/>
        <v>0</v>
      </c>
      <c r="AC138" s="328">
        <f t="shared" si="38"/>
        <v>0</v>
      </c>
      <c r="AD138" s="328">
        <f t="shared" si="38"/>
        <v>0</v>
      </c>
      <c r="AE138" s="328">
        <f t="shared" si="38"/>
        <v>0</v>
      </c>
      <c r="AF138" s="328">
        <f t="shared" si="38"/>
        <v>0</v>
      </c>
      <c r="AG138" s="329">
        <f>+AG139+AG145+AG151+AG157+AG163</f>
        <v>0</v>
      </c>
      <c r="AH138" s="330">
        <f t="shared" si="38"/>
        <v>0</v>
      </c>
      <c r="AI138" s="328">
        <f t="shared" si="38"/>
        <v>0</v>
      </c>
      <c r="AJ138" s="328">
        <f t="shared" si="38"/>
        <v>0</v>
      </c>
      <c r="AK138" s="328">
        <f t="shared" si="38"/>
        <v>0</v>
      </c>
      <c r="AL138" s="328">
        <f t="shared" si="38"/>
        <v>0</v>
      </c>
      <c r="AM138" s="328">
        <f t="shared" si="38"/>
        <v>0</v>
      </c>
      <c r="AN138" s="328">
        <f t="shared" si="38"/>
        <v>0</v>
      </c>
      <c r="AO138" s="328">
        <f t="shared" si="38"/>
        <v>0</v>
      </c>
      <c r="AP138" s="328">
        <f t="shared" si="38"/>
        <v>0</v>
      </c>
      <c r="AQ138" s="328">
        <f t="shared" si="38"/>
        <v>0</v>
      </c>
      <c r="AR138" s="328">
        <f t="shared" si="38"/>
        <v>0</v>
      </c>
      <c r="AS138" s="328">
        <f t="shared" si="38"/>
        <v>0</v>
      </c>
      <c r="AT138" s="331">
        <f>+AT139+AT145+AT151+AT157+AT163</f>
        <v>0</v>
      </c>
      <c r="AU138" s="333">
        <f>+AU139+AU145+AU151+AU157+AU163</f>
        <v>0</v>
      </c>
      <c r="AV138" s="321">
        <f t="shared" si="24"/>
        <v>0</v>
      </c>
    </row>
    <row r="139" spans="2:48" s="44" customFormat="1" ht="12.75" customHeight="1" x14ac:dyDescent="0.25">
      <c r="B139" s="335" t="str">
        <f>+'FORMATO COSTEO C2'!C177</f>
        <v>2.2.1</v>
      </c>
      <c r="C139" s="359">
        <f>+'FORMATO COSTEO C2'!B177</f>
        <v>0</v>
      </c>
      <c r="D139" s="337" t="str">
        <f>+'FORMATO COSTEO C2'!D177</f>
        <v>Unidad medida</v>
      </c>
      <c r="E139" s="338">
        <f>+'FORMATO COSTEO C2'!E177</f>
        <v>0</v>
      </c>
      <c r="F139" s="339">
        <f>SUM(F140:F144)</f>
        <v>0</v>
      </c>
      <c r="G139" s="340">
        <f t="shared" ref="G139:AS139" si="39">SUM(G140:G144)</f>
        <v>0</v>
      </c>
      <c r="H139" s="341">
        <f t="shared" si="39"/>
        <v>0</v>
      </c>
      <c r="I139" s="339">
        <f t="shared" si="39"/>
        <v>0</v>
      </c>
      <c r="J139" s="339">
        <f t="shared" si="39"/>
        <v>0</v>
      </c>
      <c r="K139" s="339">
        <f t="shared" si="39"/>
        <v>0</v>
      </c>
      <c r="L139" s="339">
        <f t="shared" si="39"/>
        <v>0</v>
      </c>
      <c r="M139" s="339">
        <f t="shared" si="39"/>
        <v>0</v>
      </c>
      <c r="N139" s="339">
        <f t="shared" si="39"/>
        <v>0</v>
      </c>
      <c r="O139" s="339">
        <f t="shared" si="39"/>
        <v>0</v>
      </c>
      <c r="P139" s="339">
        <f t="shared" si="39"/>
        <v>0</v>
      </c>
      <c r="Q139" s="339">
        <f t="shared" si="39"/>
        <v>0</v>
      </c>
      <c r="R139" s="339">
        <f t="shared" si="39"/>
        <v>0</v>
      </c>
      <c r="S139" s="339">
        <f t="shared" si="39"/>
        <v>0</v>
      </c>
      <c r="T139" s="342">
        <f t="shared" si="39"/>
        <v>0</v>
      </c>
      <c r="U139" s="343">
        <f t="shared" si="39"/>
        <v>0</v>
      </c>
      <c r="V139" s="339">
        <f t="shared" si="39"/>
        <v>0</v>
      </c>
      <c r="W139" s="339">
        <f t="shared" si="39"/>
        <v>0</v>
      </c>
      <c r="X139" s="339">
        <f t="shared" si="39"/>
        <v>0</v>
      </c>
      <c r="Y139" s="339">
        <f t="shared" si="39"/>
        <v>0</v>
      </c>
      <c r="Z139" s="339">
        <f t="shared" si="39"/>
        <v>0</v>
      </c>
      <c r="AA139" s="339">
        <f t="shared" si="39"/>
        <v>0</v>
      </c>
      <c r="AB139" s="339">
        <f t="shared" si="39"/>
        <v>0</v>
      </c>
      <c r="AC139" s="339">
        <f t="shared" si="39"/>
        <v>0</v>
      </c>
      <c r="AD139" s="339">
        <f t="shared" si="39"/>
        <v>0</v>
      </c>
      <c r="AE139" s="339">
        <f t="shared" si="39"/>
        <v>0</v>
      </c>
      <c r="AF139" s="339">
        <f t="shared" si="39"/>
        <v>0</v>
      </c>
      <c r="AG139" s="340">
        <f t="shared" si="39"/>
        <v>0</v>
      </c>
      <c r="AH139" s="341">
        <f t="shared" si="39"/>
        <v>0</v>
      </c>
      <c r="AI139" s="339">
        <f t="shared" si="39"/>
        <v>0</v>
      </c>
      <c r="AJ139" s="339">
        <f t="shared" si="39"/>
        <v>0</v>
      </c>
      <c r="AK139" s="339">
        <f t="shared" si="39"/>
        <v>0</v>
      </c>
      <c r="AL139" s="339">
        <f t="shared" si="39"/>
        <v>0</v>
      </c>
      <c r="AM139" s="339">
        <f t="shared" si="39"/>
        <v>0</v>
      </c>
      <c r="AN139" s="339">
        <f t="shared" si="39"/>
        <v>0</v>
      </c>
      <c r="AO139" s="339">
        <f t="shared" si="39"/>
        <v>0</v>
      </c>
      <c r="AP139" s="339">
        <f t="shared" si="39"/>
        <v>0</v>
      </c>
      <c r="AQ139" s="339">
        <f t="shared" si="39"/>
        <v>0</v>
      </c>
      <c r="AR139" s="339">
        <f t="shared" si="39"/>
        <v>0</v>
      </c>
      <c r="AS139" s="339">
        <f t="shared" si="39"/>
        <v>0</v>
      </c>
      <c r="AT139" s="342">
        <f>SUM(AT140:AT144)</f>
        <v>0</v>
      </c>
      <c r="AU139" s="344">
        <f>SUM(AU140:AU144)</f>
        <v>0</v>
      </c>
      <c r="AV139" s="321">
        <f t="shared" si="24"/>
        <v>0</v>
      </c>
    </row>
    <row r="140" spans="2:48" s="44" customFormat="1" ht="12.75" customHeight="1" x14ac:dyDescent="0.25">
      <c r="B140" s="345" t="str">
        <f>+'FORMATO COSTEO C2'!C179</f>
        <v>2.2.1.1</v>
      </c>
      <c r="C140" s="346" t="str">
        <f>+'FORMATO COSTEO C2'!B179</f>
        <v>Categoría de gasto</v>
      </c>
      <c r="D140" s="347"/>
      <c r="E140" s="348"/>
      <c r="F140" s="349">
        <f>+'FORMATO COSTEO C2'!G179</f>
        <v>0</v>
      </c>
      <c r="G140" s="350">
        <f>+'FORMATO COSTEO C2'!X179</f>
        <v>0</v>
      </c>
      <c r="H140" s="351">
        <f>IF( $F140=0,0,((($F140/$E$139)*'CRONOGRAMA ACTIVIDADES'!F$55)*($G140/$F140)))</f>
        <v>0</v>
      </c>
      <c r="I140" s="349">
        <f>IF( $F140=0,0,((($F140/$E$139)*'CRONOGRAMA ACTIVIDADES'!G$55)*($G140/$F140)))</f>
        <v>0</v>
      </c>
      <c r="J140" s="349">
        <f>IF( $F140=0,0,((($F140/$E$139)*'CRONOGRAMA ACTIVIDADES'!H$55)*($G140/$F140)))</f>
        <v>0</v>
      </c>
      <c r="K140" s="349">
        <f>IF( $F140=0,0,((($F140/$E$139)*'CRONOGRAMA ACTIVIDADES'!I$55)*($G140/$F140)))</f>
        <v>0</v>
      </c>
      <c r="L140" s="349">
        <f>IF( $F140=0,0,((($F140/$E$139)*'CRONOGRAMA ACTIVIDADES'!J$55)*($G140/$F140)))</f>
        <v>0</v>
      </c>
      <c r="M140" s="349">
        <f>IF( $F140=0,0,((($F140/$E$139)*'CRONOGRAMA ACTIVIDADES'!K$55)*($G140/$F140)))</f>
        <v>0</v>
      </c>
      <c r="N140" s="349">
        <f>IF( $F140=0,0,((($F140/$E$139)*'CRONOGRAMA ACTIVIDADES'!L$55)*($G140/$F140)))</f>
        <v>0</v>
      </c>
      <c r="O140" s="349">
        <f>IF( $F140=0,0,((($F140/$E$139)*'CRONOGRAMA ACTIVIDADES'!M$55)*($G140/$F140)))</f>
        <v>0</v>
      </c>
      <c r="P140" s="349">
        <f>IF( $F140=0,0,((($F140/$E$139)*'CRONOGRAMA ACTIVIDADES'!N$55)*($G140/$F140)))</f>
        <v>0</v>
      </c>
      <c r="Q140" s="349">
        <f>IF( $F140=0,0,((($F140/$E$139)*'CRONOGRAMA ACTIVIDADES'!O$55)*($G140/$F140)))</f>
        <v>0</v>
      </c>
      <c r="R140" s="349">
        <f>IF( $F140=0,0,((($F140/$E$139)*'CRONOGRAMA ACTIVIDADES'!P$55)*($G140/$F140)))</f>
        <v>0</v>
      </c>
      <c r="S140" s="349">
        <f>IF( $F140=0,0,((($F140/$E$139)*'CRONOGRAMA ACTIVIDADES'!Q$55)*($G140/$F140)))</f>
        <v>0</v>
      </c>
      <c r="T140" s="352">
        <f>H140+I140+J140+K140+L140+M140+N140+O140+P140+Q140+R140+S140</f>
        <v>0</v>
      </c>
      <c r="U140" s="353">
        <f>IF( $F140=0,0,((($F140/$E$139)*'CRONOGRAMA ACTIVIDADES'!R$55)*($G140/$F140)))</f>
        <v>0</v>
      </c>
      <c r="V140" s="349">
        <f>IF( $F140=0,0,((($F140/$E$139)*'CRONOGRAMA ACTIVIDADES'!S$55)*($G140/$F140)))</f>
        <v>0</v>
      </c>
      <c r="W140" s="349">
        <f>IF( $F140=0,0,((($F140/$E$139)*'CRONOGRAMA ACTIVIDADES'!T$55)*($G140/$F140)))</f>
        <v>0</v>
      </c>
      <c r="X140" s="349">
        <f>IF( $F140=0,0,((($F140/$E$139)*'CRONOGRAMA ACTIVIDADES'!U$55)*($G140/$F140)))</f>
        <v>0</v>
      </c>
      <c r="Y140" s="349">
        <f>IF( $F140=0,0,((($F140/$E$139)*'CRONOGRAMA ACTIVIDADES'!V$55)*($G140/$F140)))</f>
        <v>0</v>
      </c>
      <c r="Z140" s="349">
        <f>IF( $F140=0,0,((($F140/$E$139)*'CRONOGRAMA ACTIVIDADES'!W$55)*($G140/$F140)))</f>
        <v>0</v>
      </c>
      <c r="AA140" s="349">
        <f>IF( $F140=0,0,((($F140/$E$139)*'CRONOGRAMA ACTIVIDADES'!X$55)*($G140/$F140)))</f>
        <v>0</v>
      </c>
      <c r="AB140" s="349">
        <f>IF( $F140=0,0,((($F140/$E$139)*'CRONOGRAMA ACTIVIDADES'!Y$55)*($G140/$F140)))</f>
        <v>0</v>
      </c>
      <c r="AC140" s="349">
        <f>IF( $F140=0,0,((($F140/$E$139)*'CRONOGRAMA ACTIVIDADES'!Z$55)*($G140/$F140)))</f>
        <v>0</v>
      </c>
      <c r="AD140" s="349">
        <f>IF( $F140=0,0,((($F140/$E$139)*'CRONOGRAMA ACTIVIDADES'!AA$55)*($G140/$F140)))</f>
        <v>0</v>
      </c>
      <c r="AE140" s="349">
        <f>IF( $F140=0,0,((($F140/$E$139)*'CRONOGRAMA ACTIVIDADES'!AB$55)*($G140/$F140)))</f>
        <v>0</v>
      </c>
      <c r="AF140" s="349">
        <f>IF( $F140=0,0,((($F140/$E$139)*'CRONOGRAMA ACTIVIDADES'!AC$55)*($G140/$F140)))</f>
        <v>0</v>
      </c>
      <c r="AG140" s="350">
        <f>U140+V140+W140+X140+Y140+Z140+AA140+AB140+AC140+AD140+AE140+AF140</f>
        <v>0</v>
      </c>
      <c r="AH140" s="354">
        <f>IF( $F140=0,0,((($F140/$E$139)*'CRONOGRAMA ACTIVIDADES'!AD$55)*($G140/$F140)))</f>
        <v>0</v>
      </c>
      <c r="AI140" s="349">
        <f>IF( $F140=0,0,((($F140/$E$139)*'CRONOGRAMA ACTIVIDADES'!AE$55)*($G140/$F140)))</f>
        <v>0</v>
      </c>
      <c r="AJ140" s="349">
        <f>IF( $F140=0,0,((($F140/$E$139)*'CRONOGRAMA ACTIVIDADES'!AF$55)*($G140/$F140)))</f>
        <v>0</v>
      </c>
      <c r="AK140" s="349">
        <f>IF( $F140=0,0,((($F140/$E$139)*'CRONOGRAMA ACTIVIDADES'!AG$55)*($G140/$F140)))</f>
        <v>0</v>
      </c>
      <c r="AL140" s="349">
        <f>IF( $F140=0,0,((($F140/$E$139)*'CRONOGRAMA ACTIVIDADES'!AH$55)*($G140/$F140)))</f>
        <v>0</v>
      </c>
      <c r="AM140" s="349">
        <f>IF( $F140=0,0,((($F140/$E$139)*'CRONOGRAMA ACTIVIDADES'!AI$55)*($G140/$F140)))</f>
        <v>0</v>
      </c>
      <c r="AN140" s="349">
        <f>IF( $F140=0,0,((($F140/$E$139)*'CRONOGRAMA ACTIVIDADES'!AJ$55)*($G140/$F140)))</f>
        <v>0</v>
      </c>
      <c r="AO140" s="349">
        <f>IF( $F140=0,0,((($F140/$E$139)*'CRONOGRAMA ACTIVIDADES'!AK$55)*($G140/$F140)))</f>
        <v>0</v>
      </c>
      <c r="AP140" s="349">
        <f>IF( $F140=0,0,((($F140/$E$139)*'CRONOGRAMA ACTIVIDADES'!AL$55)*($G140/$F140)))</f>
        <v>0</v>
      </c>
      <c r="AQ140" s="349">
        <f>IF( $F140=0,0,((($F140/$E$139)*'CRONOGRAMA ACTIVIDADES'!AM$55)*($G140/$F140)))</f>
        <v>0</v>
      </c>
      <c r="AR140" s="349">
        <f>IF( $F140=0,0,((($F140/$E$139)*'CRONOGRAMA ACTIVIDADES'!AN$55)*($G140/$F140)))</f>
        <v>0</v>
      </c>
      <c r="AS140" s="349">
        <f>IF( $F140=0,0,((($F140/$E$139)*'CRONOGRAMA ACTIVIDADES'!AO$55)*($G140/$F140)))</f>
        <v>0</v>
      </c>
      <c r="AT140" s="352">
        <f>AH140+AI140+AJ140+AK140+AL140+AM140+AN140+AO140+AP140+AQ140+AR140+AS140</f>
        <v>0</v>
      </c>
      <c r="AU140" s="355">
        <f>AS140+AR140+AQ140+AP140+AO140+AN140+AM140+AL140+AK140+AJ140+AI140+AH140+AF140+AE140+AD140+AC140+AB140+AA140+Z140+Y140+X140+W140+V140+U140+S140+R140+Q140+P140+O140+N140+M140+L140+K140+J140+I140+H140</f>
        <v>0</v>
      </c>
      <c r="AV140" s="321">
        <f t="shared" ref="AV140:AV203" si="40">+G140-AU140</f>
        <v>0</v>
      </c>
    </row>
    <row r="141" spans="2:48" s="44" customFormat="1" ht="12.75" customHeight="1" x14ac:dyDescent="0.25">
      <c r="B141" s="345" t="str">
        <f>+'FORMATO COSTEO C2'!C185</f>
        <v>2.2.1.2</v>
      </c>
      <c r="C141" s="346" t="str">
        <f>+'FORMATO COSTEO C2'!B185</f>
        <v>Categoría de gasto</v>
      </c>
      <c r="D141" s="347"/>
      <c r="E141" s="348"/>
      <c r="F141" s="349">
        <f>+'FORMATO COSTEO C2'!G185</f>
        <v>0</v>
      </c>
      <c r="G141" s="350">
        <f>+'FORMATO COSTEO C2'!X185</f>
        <v>0</v>
      </c>
      <c r="H141" s="354">
        <f>IF( $F141=0,0,((($F141/$E$139)*'CRONOGRAMA ACTIVIDADES'!F$55)*($G141/$F141)))</f>
        <v>0</v>
      </c>
      <c r="I141" s="349">
        <f>IF( $F141=0,0,((($F141/$E$139)*'CRONOGRAMA ACTIVIDADES'!G$55)*($G141/$F141)))</f>
        <v>0</v>
      </c>
      <c r="J141" s="349">
        <f>IF( $F141=0,0,((($F141/$E$139)*'CRONOGRAMA ACTIVIDADES'!H$55)*($G141/$F141)))</f>
        <v>0</v>
      </c>
      <c r="K141" s="349">
        <f>IF( $F141=0,0,((($F141/$E$139)*'CRONOGRAMA ACTIVIDADES'!I$55)*($G141/$F141)))</f>
        <v>0</v>
      </c>
      <c r="L141" s="349">
        <f>IF( $F141=0,0,((($F141/$E$139)*'CRONOGRAMA ACTIVIDADES'!J$55)*($G141/$F141)))</f>
        <v>0</v>
      </c>
      <c r="M141" s="349">
        <f>IF( $F141=0,0,((($F141/$E$139)*'CRONOGRAMA ACTIVIDADES'!K$55)*($G141/$F141)))</f>
        <v>0</v>
      </c>
      <c r="N141" s="349">
        <f>IF( $F141=0,0,((($F141/$E$139)*'CRONOGRAMA ACTIVIDADES'!L$55)*($G141/$F141)))</f>
        <v>0</v>
      </c>
      <c r="O141" s="349">
        <f>IF( $F141=0,0,((($F141/$E$139)*'CRONOGRAMA ACTIVIDADES'!M$55)*($G141/$F141)))</f>
        <v>0</v>
      </c>
      <c r="P141" s="349">
        <f>IF( $F141=0,0,((($F141/$E$139)*'CRONOGRAMA ACTIVIDADES'!N$55)*($G141/$F141)))</f>
        <v>0</v>
      </c>
      <c r="Q141" s="349">
        <f>IF( $F141=0,0,((($F141/$E$139)*'CRONOGRAMA ACTIVIDADES'!O$55)*($G141/$F141)))</f>
        <v>0</v>
      </c>
      <c r="R141" s="349">
        <f>IF( $F141=0,0,((($F141/$E$139)*'CRONOGRAMA ACTIVIDADES'!P$55)*($G141/$F141)))</f>
        <v>0</v>
      </c>
      <c r="S141" s="349">
        <f>IF( $F141=0,0,((($F141/$E$139)*'CRONOGRAMA ACTIVIDADES'!Q$55)*($G141/$F141)))</f>
        <v>0</v>
      </c>
      <c r="T141" s="352">
        <f>H141+I141+J141+K141+L141+M141+N141+O141+P141+Q141+R141+S141</f>
        <v>0</v>
      </c>
      <c r="U141" s="353">
        <f>IF( $F141=0,0,((($F141/$E$139)*'CRONOGRAMA ACTIVIDADES'!R$55)*($G141/$F141)))</f>
        <v>0</v>
      </c>
      <c r="V141" s="349">
        <f>IF( $F141=0,0,((($F141/$E$139)*'CRONOGRAMA ACTIVIDADES'!S$55)*($G141/$F141)))</f>
        <v>0</v>
      </c>
      <c r="W141" s="349">
        <f>IF( $F141=0,0,((($F141/$E$139)*'CRONOGRAMA ACTIVIDADES'!T$55)*($G141/$F141)))</f>
        <v>0</v>
      </c>
      <c r="X141" s="349">
        <f>IF( $F141=0,0,((($F141/$E$139)*'CRONOGRAMA ACTIVIDADES'!U$55)*($G141/$F141)))</f>
        <v>0</v>
      </c>
      <c r="Y141" s="349">
        <f>IF( $F141=0,0,((($F141/$E$139)*'CRONOGRAMA ACTIVIDADES'!V$55)*($G141/$F141)))</f>
        <v>0</v>
      </c>
      <c r="Z141" s="349">
        <f>IF( $F141=0,0,((($F141/$E$139)*'CRONOGRAMA ACTIVIDADES'!W$55)*($G141/$F141)))</f>
        <v>0</v>
      </c>
      <c r="AA141" s="349">
        <f>IF( $F141=0,0,((($F141/$E$139)*'CRONOGRAMA ACTIVIDADES'!X$55)*($G141/$F141)))</f>
        <v>0</v>
      </c>
      <c r="AB141" s="349">
        <f>IF( $F141=0,0,((($F141/$E$139)*'CRONOGRAMA ACTIVIDADES'!Y$55)*($G141/$F141)))</f>
        <v>0</v>
      </c>
      <c r="AC141" s="349">
        <f>IF( $F141=0,0,((($F141/$E$139)*'CRONOGRAMA ACTIVIDADES'!Z$55)*($G141/$F141)))</f>
        <v>0</v>
      </c>
      <c r="AD141" s="349">
        <f>IF( $F141=0,0,((($F141/$E$139)*'CRONOGRAMA ACTIVIDADES'!AA$55)*($G141/$F141)))</f>
        <v>0</v>
      </c>
      <c r="AE141" s="349">
        <f>IF( $F141=0,0,((($F141/$E$139)*'CRONOGRAMA ACTIVIDADES'!AB$55)*($G141/$F141)))</f>
        <v>0</v>
      </c>
      <c r="AF141" s="349">
        <f>IF( $F141=0,0,((($F141/$E$139)*'CRONOGRAMA ACTIVIDADES'!AC$55)*($G141/$F141)))</f>
        <v>0</v>
      </c>
      <c r="AG141" s="350">
        <f>U141+V141+W141+X141+Y141+Z141+AA141+AB141+AC141+AD141+AE141+AF141</f>
        <v>0</v>
      </c>
      <c r="AH141" s="354">
        <f>IF( $F141=0,0,((($F141/$E$139)*'CRONOGRAMA ACTIVIDADES'!AD$55)*($G141/$F141)))</f>
        <v>0</v>
      </c>
      <c r="AI141" s="349">
        <f>IF( $F141=0,0,((($F141/$E$139)*'CRONOGRAMA ACTIVIDADES'!AE$55)*($G141/$F141)))</f>
        <v>0</v>
      </c>
      <c r="AJ141" s="349">
        <f>IF( $F141=0,0,((($F141/$E$139)*'CRONOGRAMA ACTIVIDADES'!AF$55)*($G141/$F141)))</f>
        <v>0</v>
      </c>
      <c r="AK141" s="349">
        <f>IF( $F141=0,0,((($F141/$E$139)*'CRONOGRAMA ACTIVIDADES'!AG$55)*($G141/$F141)))</f>
        <v>0</v>
      </c>
      <c r="AL141" s="349">
        <f>IF( $F141=0,0,((($F141/$E$139)*'CRONOGRAMA ACTIVIDADES'!AH$55)*($G141/$F141)))</f>
        <v>0</v>
      </c>
      <c r="AM141" s="349">
        <f>IF( $F141=0,0,((($F141/$E$139)*'CRONOGRAMA ACTIVIDADES'!AI$55)*($G141/$F141)))</f>
        <v>0</v>
      </c>
      <c r="AN141" s="349">
        <f>IF( $F141=0,0,((($F141/$E$139)*'CRONOGRAMA ACTIVIDADES'!AJ$55)*($G141/$F141)))</f>
        <v>0</v>
      </c>
      <c r="AO141" s="349">
        <f>IF( $F141=0,0,((($F141/$E$139)*'CRONOGRAMA ACTIVIDADES'!AK$55)*($G141/$F141)))</f>
        <v>0</v>
      </c>
      <c r="AP141" s="349">
        <f>IF( $F141=0,0,((($F141/$E$139)*'CRONOGRAMA ACTIVIDADES'!AL$55)*($G141/$F141)))</f>
        <v>0</v>
      </c>
      <c r="AQ141" s="349">
        <f>IF( $F141=0,0,((($F141/$E$139)*'CRONOGRAMA ACTIVIDADES'!AM$55)*($G141/$F141)))</f>
        <v>0</v>
      </c>
      <c r="AR141" s="349">
        <f>IF( $F141=0,0,((($F141/$E$139)*'CRONOGRAMA ACTIVIDADES'!AN$55)*($G141/$F141)))</f>
        <v>0</v>
      </c>
      <c r="AS141" s="349">
        <f>IF( $F141=0,0,((($F141/$E$139)*'CRONOGRAMA ACTIVIDADES'!AO$55)*($G141/$F141)))</f>
        <v>0</v>
      </c>
      <c r="AT141" s="352">
        <f>AH141+AI141+AJ141+AK141+AL141+AM141+AN141+AO141+AP141+AQ141+AR141+AS141</f>
        <v>0</v>
      </c>
      <c r="AU141" s="355">
        <f>AS141+AR141+AQ141+AP141+AO141+AN141+AM141+AL141+AK141+AJ141+AI141+AH141+AF141+AE141+AD141+AC141+AB141+AA141+Z141+Y141+X141+W141+V141+U141+S141+R141+Q141+P141+O141+N141+M141+L141+K141+J141+I141+H141</f>
        <v>0</v>
      </c>
      <c r="AV141" s="321">
        <f t="shared" si="40"/>
        <v>0</v>
      </c>
    </row>
    <row r="142" spans="2:48" s="44" customFormat="1" ht="12.75" customHeight="1" x14ac:dyDescent="0.25">
      <c r="B142" s="345" t="str">
        <f>+'FORMATO COSTEO C2'!C191</f>
        <v>2.2.1.3</v>
      </c>
      <c r="C142" s="346" t="str">
        <f>+'FORMATO COSTEO C2'!B191</f>
        <v>Categoría de gasto</v>
      </c>
      <c r="D142" s="347"/>
      <c r="E142" s="348"/>
      <c r="F142" s="349">
        <f>+'FORMATO COSTEO C2'!G191</f>
        <v>0</v>
      </c>
      <c r="G142" s="350">
        <f>+'FORMATO COSTEO C2'!X191</f>
        <v>0</v>
      </c>
      <c r="H142" s="354">
        <f>IF( $F142=0,0,((($F142/$E$139)*'CRONOGRAMA ACTIVIDADES'!F$55)*($G142/$F142)))</f>
        <v>0</v>
      </c>
      <c r="I142" s="349">
        <f>IF( $F142=0,0,((($F142/$E$139)*'CRONOGRAMA ACTIVIDADES'!G$55)*($G142/$F142)))</f>
        <v>0</v>
      </c>
      <c r="J142" s="349">
        <f>IF( $F142=0,0,((($F142/$E$139)*'CRONOGRAMA ACTIVIDADES'!H$55)*($G142/$F142)))</f>
        <v>0</v>
      </c>
      <c r="K142" s="349">
        <f>IF( $F142=0,0,((($F142/$E$139)*'CRONOGRAMA ACTIVIDADES'!I$55)*($G142/$F142)))</f>
        <v>0</v>
      </c>
      <c r="L142" s="349">
        <f>IF( $F142=0,0,((($F142/$E$139)*'CRONOGRAMA ACTIVIDADES'!J$55)*($G142/$F142)))</f>
        <v>0</v>
      </c>
      <c r="M142" s="349">
        <f>IF( $F142=0,0,((($F142/$E$139)*'CRONOGRAMA ACTIVIDADES'!K$55)*($G142/$F142)))</f>
        <v>0</v>
      </c>
      <c r="N142" s="349">
        <f>IF( $F142=0,0,((($F142/$E$139)*'CRONOGRAMA ACTIVIDADES'!L$55)*($G142/$F142)))</f>
        <v>0</v>
      </c>
      <c r="O142" s="349">
        <f>IF( $F142=0,0,((($F142/$E$139)*'CRONOGRAMA ACTIVIDADES'!M$55)*($G142/$F142)))</f>
        <v>0</v>
      </c>
      <c r="P142" s="349">
        <f>IF( $F142=0,0,((($F142/$E$139)*'CRONOGRAMA ACTIVIDADES'!N$55)*($G142/$F142)))</f>
        <v>0</v>
      </c>
      <c r="Q142" s="349">
        <f>IF( $F142=0,0,((($F142/$E$139)*'CRONOGRAMA ACTIVIDADES'!O$55)*($G142/$F142)))</f>
        <v>0</v>
      </c>
      <c r="R142" s="349">
        <f>IF( $F142=0,0,((($F142/$E$139)*'CRONOGRAMA ACTIVIDADES'!P$55)*($G142/$F142)))</f>
        <v>0</v>
      </c>
      <c r="S142" s="349">
        <f>IF( $F142=0,0,((($F142/$E$139)*'CRONOGRAMA ACTIVIDADES'!Q$55)*($G142/$F142)))</f>
        <v>0</v>
      </c>
      <c r="T142" s="352">
        <f>H142+I142+J142+K142+L142+M142+N142+O142+P142+Q142+R142+S142</f>
        <v>0</v>
      </c>
      <c r="U142" s="353">
        <f>IF( $F142=0,0,((($F142/$E$139)*'CRONOGRAMA ACTIVIDADES'!R$55)*($G142/$F142)))</f>
        <v>0</v>
      </c>
      <c r="V142" s="349">
        <f>IF( $F142=0,0,((($F142/$E$139)*'CRONOGRAMA ACTIVIDADES'!S$55)*($G142/$F142)))</f>
        <v>0</v>
      </c>
      <c r="W142" s="349">
        <f>IF( $F142=0,0,((($F142/$E$139)*'CRONOGRAMA ACTIVIDADES'!T$55)*($G142/$F142)))</f>
        <v>0</v>
      </c>
      <c r="X142" s="349">
        <f>IF( $F142=0,0,((($F142/$E$139)*'CRONOGRAMA ACTIVIDADES'!U$55)*($G142/$F142)))</f>
        <v>0</v>
      </c>
      <c r="Y142" s="349">
        <f>IF( $F142=0,0,((($F142/$E$139)*'CRONOGRAMA ACTIVIDADES'!V$55)*($G142/$F142)))</f>
        <v>0</v>
      </c>
      <c r="Z142" s="349">
        <f>IF( $F142=0,0,((($F142/$E$139)*'CRONOGRAMA ACTIVIDADES'!W$55)*($G142/$F142)))</f>
        <v>0</v>
      </c>
      <c r="AA142" s="349">
        <f>IF( $F142=0,0,((($F142/$E$139)*'CRONOGRAMA ACTIVIDADES'!X$55)*($G142/$F142)))</f>
        <v>0</v>
      </c>
      <c r="AB142" s="349">
        <f>IF( $F142=0,0,((($F142/$E$139)*'CRONOGRAMA ACTIVIDADES'!Y$55)*($G142/$F142)))</f>
        <v>0</v>
      </c>
      <c r="AC142" s="349">
        <f>IF( $F142=0,0,((($F142/$E$139)*'CRONOGRAMA ACTIVIDADES'!Z$55)*($G142/$F142)))</f>
        <v>0</v>
      </c>
      <c r="AD142" s="349">
        <f>IF( $F142=0,0,((($F142/$E$139)*'CRONOGRAMA ACTIVIDADES'!AA$55)*($G142/$F142)))</f>
        <v>0</v>
      </c>
      <c r="AE142" s="349">
        <f>IF( $F142=0,0,((($F142/$E$139)*'CRONOGRAMA ACTIVIDADES'!AB$55)*($G142/$F142)))</f>
        <v>0</v>
      </c>
      <c r="AF142" s="349">
        <f>IF( $F142=0,0,((($F142/$E$139)*'CRONOGRAMA ACTIVIDADES'!AC$55)*($G142/$F142)))</f>
        <v>0</v>
      </c>
      <c r="AG142" s="350">
        <f>U142+V142+W142+X142+Y142+Z142+AA142+AB142+AC142+AD142+AE142+AF142</f>
        <v>0</v>
      </c>
      <c r="AH142" s="354">
        <f>IF( $F142=0,0,((($F142/$E$139)*'CRONOGRAMA ACTIVIDADES'!AD$55)*($G142/$F142)))</f>
        <v>0</v>
      </c>
      <c r="AI142" s="349">
        <f>IF( $F142=0,0,((($F142/$E$139)*'CRONOGRAMA ACTIVIDADES'!AE$55)*($G142/$F142)))</f>
        <v>0</v>
      </c>
      <c r="AJ142" s="349">
        <f>IF( $F142=0,0,((($F142/$E$139)*'CRONOGRAMA ACTIVIDADES'!AF$55)*($G142/$F142)))</f>
        <v>0</v>
      </c>
      <c r="AK142" s="349">
        <f>IF( $F142=0,0,((($F142/$E$139)*'CRONOGRAMA ACTIVIDADES'!AG$55)*($G142/$F142)))</f>
        <v>0</v>
      </c>
      <c r="AL142" s="349">
        <f>IF( $F142=0,0,((($F142/$E$139)*'CRONOGRAMA ACTIVIDADES'!AH$55)*($G142/$F142)))</f>
        <v>0</v>
      </c>
      <c r="AM142" s="349">
        <f>IF( $F142=0,0,((($F142/$E$139)*'CRONOGRAMA ACTIVIDADES'!AI$55)*($G142/$F142)))</f>
        <v>0</v>
      </c>
      <c r="AN142" s="349">
        <f>IF( $F142=0,0,((($F142/$E$139)*'CRONOGRAMA ACTIVIDADES'!AJ$55)*($G142/$F142)))</f>
        <v>0</v>
      </c>
      <c r="AO142" s="349">
        <f>IF( $F142=0,0,((($F142/$E$139)*'CRONOGRAMA ACTIVIDADES'!AK$55)*($G142/$F142)))</f>
        <v>0</v>
      </c>
      <c r="AP142" s="349">
        <f>IF( $F142=0,0,((($F142/$E$139)*'CRONOGRAMA ACTIVIDADES'!AL$55)*($G142/$F142)))</f>
        <v>0</v>
      </c>
      <c r="AQ142" s="349">
        <f>IF( $F142=0,0,((($F142/$E$139)*'CRONOGRAMA ACTIVIDADES'!AM$55)*($G142/$F142)))</f>
        <v>0</v>
      </c>
      <c r="AR142" s="349">
        <f>IF( $F142=0,0,((($F142/$E$139)*'CRONOGRAMA ACTIVIDADES'!AN$55)*($G142/$F142)))</f>
        <v>0</v>
      </c>
      <c r="AS142" s="349">
        <f>IF( $F142=0,0,((($F142/$E$139)*'CRONOGRAMA ACTIVIDADES'!AO$55)*($G142/$F142)))</f>
        <v>0</v>
      </c>
      <c r="AT142" s="352">
        <f>AH142+AI142+AJ142+AK142+AL142+AM142+AN142+AO142+AP142+AQ142+AR142+AS142</f>
        <v>0</v>
      </c>
      <c r="AU142" s="355">
        <f>AS142+AR142+AQ142+AP142+AO142+AN142+AM142+AL142+AK142+AJ142+AI142+AH142+AF142+AE142+AD142+AC142+AB142+AA142+Z142+Y142+X142+W142+V142+U142+S142+R142+Q142+P142+O142+N142+M142+L142+K142+J142+I142+H142</f>
        <v>0</v>
      </c>
      <c r="AV142" s="321">
        <f t="shared" si="40"/>
        <v>0</v>
      </c>
    </row>
    <row r="143" spans="2:48" s="44" customFormat="1" ht="12.75" customHeight="1" x14ac:dyDescent="0.25">
      <c r="B143" s="345" t="str">
        <f>+'FORMATO COSTEO C2'!C197</f>
        <v>2.2.1.4</v>
      </c>
      <c r="C143" s="346" t="str">
        <f>+'FORMATO COSTEO C2'!B197</f>
        <v>Categoría de gasto</v>
      </c>
      <c r="D143" s="347"/>
      <c r="E143" s="348"/>
      <c r="F143" s="349">
        <f>+'FORMATO COSTEO C2'!G197</f>
        <v>0</v>
      </c>
      <c r="G143" s="350">
        <f>+'FORMATO COSTEO C2'!X197</f>
        <v>0</v>
      </c>
      <c r="H143" s="354">
        <f>IF( $F143=0,0,((($F143/$E$139)*'CRONOGRAMA ACTIVIDADES'!F$55)*($G143/$F143)))</f>
        <v>0</v>
      </c>
      <c r="I143" s="349">
        <f>IF( $F143=0,0,((($F143/$E$139)*'CRONOGRAMA ACTIVIDADES'!G$55)*($G143/$F143)))</f>
        <v>0</v>
      </c>
      <c r="J143" s="349">
        <f>IF( $F143=0,0,((($F143/$E$139)*'CRONOGRAMA ACTIVIDADES'!H$55)*($G143/$F143)))</f>
        <v>0</v>
      </c>
      <c r="K143" s="349">
        <f>IF( $F143=0,0,((($F143/$E$139)*'CRONOGRAMA ACTIVIDADES'!I$55)*($G143/$F143)))</f>
        <v>0</v>
      </c>
      <c r="L143" s="349">
        <f>IF( $F143=0,0,((($F143/$E$139)*'CRONOGRAMA ACTIVIDADES'!J$55)*($G143/$F143)))</f>
        <v>0</v>
      </c>
      <c r="M143" s="349">
        <f>IF( $F143=0,0,((($F143/$E$139)*'CRONOGRAMA ACTIVIDADES'!K$55)*($G143/$F143)))</f>
        <v>0</v>
      </c>
      <c r="N143" s="349">
        <f>IF( $F143=0,0,((($F143/$E$139)*'CRONOGRAMA ACTIVIDADES'!L$55)*($G143/$F143)))</f>
        <v>0</v>
      </c>
      <c r="O143" s="349">
        <f>IF( $F143=0,0,((($F143/$E$139)*'CRONOGRAMA ACTIVIDADES'!M$55)*($G143/$F143)))</f>
        <v>0</v>
      </c>
      <c r="P143" s="349">
        <f>IF( $F143=0,0,((($F143/$E$139)*'CRONOGRAMA ACTIVIDADES'!N$55)*($G143/$F143)))</f>
        <v>0</v>
      </c>
      <c r="Q143" s="349">
        <f>IF( $F143=0,0,((($F143/$E$139)*'CRONOGRAMA ACTIVIDADES'!O$55)*($G143/$F143)))</f>
        <v>0</v>
      </c>
      <c r="R143" s="349">
        <f>IF( $F143=0,0,((($F143/$E$139)*'CRONOGRAMA ACTIVIDADES'!P$55)*($G143/$F143)))</f>
        <v>0</v>
      </c>
      <c r="S143" s="349">
        <f>IF( $F143=0,0,((($F143/$E$139)*'CRONOGRAMA ACTIVIDADES'!Q$55)*($G143/$F143)))</f>
        <v>0</v>
      </c>
      <c r="T143" s="352">
        <f>H143+I143+J143+K143+L143+M143+N143+O143+P143+Q143+R143+S143</f>
        <v>0</v>
      </c>
      <c r="U143" s="353">
        <f>IF( $F143=0,0,((($F143/$E$139)*'CRONOGRAMA ACTIVIDADES'!R$55)*($G143/$F143)))</f>
        <v>0</v>
      </c>
      <c r="V143" s="349">
        <f>IF( $F143=0,0,((($F143/$E$139)*'CRONOGRAMA ACTIVIDADES'!S$55)*($G143/$F143)))</f>
        <v>0</v>
      </c>
      <c r="W143" s="349">
        <f>IF( $F143=0,0,((($F143/$E$139)*'CRONOGRAMA ACTIVIDADES'!T$55)*($G143/$F143)))</f>
        <v>0</v>
      </c>
      <c r="X143" s="349">
        <f>IF( $F143=0,0,((($F143/$E$139)*'CRONOGRAMA ACTIVIDADES'!U$55)*($G143/$F143)))</f>
        <v>0</v>
      </c>
      <c r="Y143" s="349">
        <f>IF( $F143=0,0,((($F143/$E$139)*'CRONOGRAMA ACTIVIDADES'!V$55)*($G143/$F143)))</f>
        <v>0</v>
      </c>
      <c r="Z143" s="349">
        <f>IF( $F143=0,0,((($F143/$E$139)*'CRONOGRAMA ACTIVIDADES'!W$55)*($G143/$F143)))</f>
        <v>0</v>
      </c>
      <c r="AA143" s="349">
        <f>IF( $F143=0,0,((($F143/$E$139)*'CRONOGRAMA ACTIVIDADES'!X$55)*($G143/$F143)))</f>
        <v>0</v>
      </c>
      <c r="AB143" s="349">
        <f>IF( $F143=0,0,((($F143/$E$139)*'CRONOGRAMA ACTIVIDADES'!Y$55)*($G143/$F143)))</f>
        <v>0</v>
      </c>
      <c r="AC143" s="349">
        <f>IF( $F143=0,0,((($F143/$E$139)*'CRONOGRAMA ACTIVIDADES'!Z$55)*($G143/$F143)))</f>
        <v>0</v>
      </c>
      <c r="AD143" s="349">
        <f>IF( $F143=0,0,((($F143/$E$139)*'CRONOGRAMA ACTIVIDADES'!AA$55)*($G143/$F143)))</f>
        <v>0</v>
      </c>
      <c r="AE143" s="349">
        <f>IF( $F143=0,0,((($F143/$E$139)*'CRONOGRAMA ACTIVIDADES'!AB$55)*($G143/$F143)))</f>
        <v>0</v>
      </c>
      <c r="AF143" s="349">
        <f>IF( $F143=0,0,((($F143/$E$139)*'CRONOGRAMA ACTIVIDADES'!AC$55)*($G143/$F143)))</f>
        <v>0</v>
      </c>
      <c r="AG143" s="350">
        <f>U143+V143+W143+X143+Y143+Z143+AA143+AB143+AC143+AD143+AE143+AF143</f>
        <v>0</v>
      </c>
      <c r="AH143" s="354">
        <f>IF( $F143=0,0,((($F143/$E$139)*'CRONOGRAMA ACTIVIDADES'!AD$55)*($G143/$F143)))</f>
        <v>0</v>
      </c>
      <c r="AI143" s="349">
        <f>IF( $F143=0,0,((($F143/$E$139)*'CRONOGRAMA ACTIVIDADES'!AE$55)*($G143/$F143)))</f>
        <v>0</v>
      </c>
      <c r="AJ143" s="349">
        <f>IF( $F143=0,0,((($F143/$E$139)*'CRONOGRAMA ACTIVIDADES'!AF$55)*($G143/$F143)))</f>
        <v>0</v>
      </c>
      <c r="AK143" s="349">
        <f>IF( $F143=0,0,((($F143/$E$139)*'CRONOGRAMA ACTIVIDADES'!AG$55)*($G143/$F143)))</f>
        <v>0</v>
      </c>
      <c r="AL143" s="349">
        <f>IF( $F143=0,0,((($F143/$E$139)*'CRONOGRAMA ACTIVIDADES'!AH$55)*($G143/$F143)))</f>
        <v>0</v>
      </c>
      <c r="AM143" s="349">
        <f>IF( $F143=0,0,((($F143/$E$139)*'CRONOGRAMA ACTIVIDADES'!AI$55)*($G143/$F143)))</f>
        <v>0</v>
      </c>
      <c r="AN143" s="349">
        <f>IF( $F143=0,0,((($F143/$E$139)*'CRONOGRAMA ACTIVIDADES'!AJ$55)*($G143/$F143)))</f>
        <v>0</v>
      </c>
      <c r="AO143" s="349">
        <f>IF( $F143=0,0,((($F143/$E$139)*'CRONOGRAMA ACTIVIDADES'!AK$55)*($G143/$F143)))</f>
        <v>0</v>
      </c>
      <c r="AP143" s="349">
        <f>IF( $F143=0,0,((($F143/$E$139)*'CRONOGRAMA ACTIVIDADES'!AL$55)*($G143/$F143)))</f>
        <v>0</v>
      </c>
      <c r="AQ143" s="349">
        <f>IF( $F143=0,0,((($F143/$E$139)*'CRONOGRAMA ACTIVIDADES'!AM$55)*($G143/$F143)))</f>
        <v>0</v>
      </c>
      <c r="AR143" s="349">
        <f>IF( $F143=0,0,((($F143/$E$139)*'CRONOGRAMA ACTIVIDADES'!AN$55)*($G143/$F143)))</f>
        <v>0</v>
      </c>
      <c r="AS143" s="349">
        <f>IF( $F143=0,0,((($F143/$E$139)*'CRONOGRAMA ACTIVIDADES'!AO$55)*($G143/$F143)))</f>
        <v>0</v>
      </c>
      <c r="AT143" s="352">
        <f>AH143+AI143+AJ143+AK143+AL143+AM143+AN143+AO143+AP143+AQ143+AR143+AS143</f>
        <v>0</v>
      </c>
      <c r="AU143" s="355">
        <f>AS143+AR143+AQ143+AP143+AO143+AN143+AM143+AL143+AK143+AJ143+AI143+AH143+AF143+AE143+AD143+AC143+AB143+AA143+Z143+Y143+X143+W143+V143+U143+S143+R143+Q143+P143+O143+N143+M143+L143+K143+J143+I143+H143</f>
        <v>0</v>
      </c>
      <c r="AV143" s="321">
        <f t="shared" si="40"/>
        <v>0</v>
      </c>
    </row>
    <row r="144" spans="2:48" s="44" customFormat="1" ht="12.75" customHeight="1" x14ac:dyDescent="0.25">
      <c r="B144" s="345" t="str">
        <f>+'FORMATO COSTEO C2'!C203</f>
        <v>2.2.1.5</v>
      </c>
      <c r="C144" s="346" t="str">
        <f>+'FORMATO COSTEO C2'!B203</f>
        <v>Categoría de gasto</v>
      </c>
      <c r="D144" s="347"/>
      <c r="E144" s="348"/>
      <c r="F144" s="349">
        <f>+'FORMATO COSTEO C2'!G203</f>
        <v>0</v>
      </c>
      <c r="G144" s="350">
        <f>+'FORMATO COSTEO C2'!X203</f>
        <v>0</v>
      </c>
      <c r="H144" s="354">
        <f>IF( $F144=0,0,((($F144/$E$139)*'CRONOGRAMA ACTIVIDADES'!F$55)*($G144/$F144)))</f>
        <v>0</v>
      </c>
      <c r="I144" s="349">
        <f>IF( $F144=0,0,((($F144/$E$139)*'CRONOGRAMA ACTIVIDADES'!G$55)*($G144/$F144)))</f>
        <v>0</v>
      </c>
      <c r="J144" s="349">
        <f>IF( $F144=0,0,((($F144/$E$139)*'CRONOGRAMA ACTIVIDADES'!H$55)*($G144/$F144)))</f>
        <v>0</v>
      </c>
      <c r="K144" s="349">
        <f>IF( $F144=0,0,((($F144/$E$139)*'CRONOGRAMA ACTIVIDADES'!I$55)*($G144/$F144)))</f>
        <v>0</v>
      </c>
      <c r="L144" s="349">
        <f>IF( $F144=0,0,((($F144/$E$139)*'CRONOGRAMA ACTIVIDADES'!J$55)*($G144/$F144)))</f>
        <v>0</v>
      </c>
      <c r="M144" s="349">
        <f>IF( $F144=0,0,((($F144/$E$139)*'CRONOGRAMA ACTIVIDADES'!K$55)*($G144/$F144)))</f>
        <v>0</v>
      </c>
      <c r="N144" s="349">
        <f>IF( $F144=0,0,((($F144/$E$139)*'CRONOGRAMA ACTIVIDADES'!L$55)*($G144/$F144)))</f>
        <v>0</v>
      </c>
      <c r="O144" s="349">
        <f>IF( $F144=0,0,((($F144/$E$139)*'CRONOGRAMA ACTIVIDADES'!M$55)*($G144/$F144)))</f>
        <v>0</v>
      </c>
      <c r="P144" s="349">
        <f>IF( $F144=0,0,((($F144/$E$139)*'CRONOGRAMA ACTIVIDADES'!N$55)*($G144/$F144)))</f>
        <v>0</v>
      </c>
      <c r="Q144" s="349">
        <f>IF( $F144=0,0,((($F144/$E$139)*'CRONOGRAMA ACTIVIDADES'!O$55)*($G144/$F144)))</f>
        <v>0</v>
      </c>
      <c r="R144" s="349">
        <f>IF( $F144=0,0,((($F144/$E$139)*'CRONOGRAMA ACTIVIDADES'!P$55)*($G144/$F144)))</f>
        <v>0</v>
      </c>
      <c r="S144" s="349">
        <f>IF( $F144=0,0,((($F144/$E$139)*'CRONOGRAMA ACTIVIDADES'!Q$55)*($G144/$F144)))</f>
        <v>0</v>
      </c>
      <c r="T144" s="352">
        <f>H144+I144+J144+K144+L144+M144+N144+O144+P144+Q144+R144+S144</f>
        <v>0</v>
      </c>
      <c r="U144" s="353">
        <f>IF( $F144=0,0,((($F144/$E$139)*'CRONOGRAMA ACTIVIDADES'!R$55)*($G144/$F144)))</f>
        <v>0</v>
      </c>
      <c r="V144" s="349">
        <f>IF( $F144=0,0,((($F144/$E$139)*'CRONOGRAMA ACTIVIDADES'!S$55)*($G144/$F144)))</f>
        <v>0</v>
      </c>
      <c r="W144" s="349">
        <f>IF( $F144=0,0,((($F144/$E$139)*'CRONOGRAMA ACTIVIDADES'!T$55)*($G144/$F144)))</f>
        <v>0</v>
      </c>
      <c r="X144" s="349">
        <f>IF( $F144=0,0,((($F144/$E$139)*'CRONOGRAMA ACTIVIDADES'!U$55)*($G144/$F144)))</f>
        <v>0</v>
      </c>
      <c r="Y144" s="349">
        <f>IF( $F144=0,0,((($F144/$E$139)*'CRONOGRAMA ACTIVIDADES'!V$55)*($G144/$F144)))</f>
        <v>0</v>
      </c>
      <c r="Z144" s="349">
        <f>IF( $F144=0,0,((($F144/$E$139)*'CRONOGRAMA ACTIVIDADES'!W$55)*($G144/$F144)))</f>
        <v>0</v>
      </c>
      <c r="AA144" s="349">
        <f>IF( $F144=0,0,((($F144/$E$139)*'CRONOGRAMA ACTIVIDADES'!X$55)*($G144/$F144)))</f>
        <v>0</v>
      </c>
      <c r="AB144" s="349">
        <f>IF( $F144=0,0,((($F144/$E$139)*'CRONOGRAMA ACTIVIDADES'!Y$55)*($G144/$F144)))</f>
        <v>0</v>
      </c>
      <c r="AC144" s="349">
        <f>IF( $F144=0,0,((($F144/$E$139)*'CRONOGRAMA ACTIVIDADES'!Z$55)*($G144/$F144)))</f>
        <v>0</v>
      </c>
      <c r="AD144" s="349">
        <f>IF( $F144=0,0,((($F144/$E$139)*'CRONOGRAMA ACTIVIDADES'!AA$55)*($G144/$F144)))</f>
        <v>0</v>
      </c>
      <c r="AE144" s="349">
        <f>IF( $F144=0,0,((($F144/$E$139)*'CRONOGRAMA ACTIVIDADES'!AB$55)*($G144/$F144)))</f>
        <v>0</v>
      </c>
      <c r="AF144" s="349">
        <f>IF( $F144=0,0,((($F144/$E$139)*'CRONOGRAMA ACTIVIDADES'!AC$55)*($G144/$F144)))</f>
        <v>0</v>
      </c>
      <c r="AG144" s="350">
        <f>U144+V144+W144+X144+Y144+Z144+AA144+AB144+AC144+AD144+AE144+AF144</f>
        <v>0</v>
      </c>
      <c r="AH144" s="354">
        <f>IF( $F144=0,0,((($F144/$E$139)*'CRONOGRAMA ACTIVIDADES'!AD$55)*($G144/$F144)))</f>
        <v>0</v>
      </c>
      <c r="AI144" s="349">
        <f>IF( $F144=0,0,((($F144/$E$139)*'CRONOGRAMA ACTIVIDADES'!AE$55)*($G144/$F144)))</f>
        <v>0</v>
      </c>
      <c r="AJ144" s="349">
        <f>IF( $F144=0,0,((($F144/$E$139)*'CRONOGRAMA ACTIVIDADES'!AF$55)*($G144/$F144)))</f>
        <v>0</v>
      </c>
      <c r="AK144" s="349">
        <f>IF( $F144=0,0,((($F144/$E$139)*'CRONOGRAMA ACTIVIDADES'!AG$55)*($G144/$F144)))</f>
        <v>0</v>
      </c>
      <c r="AL144" s="349">
        <f>IF( $F144=0,0,((($F144/$E$139)*'CRONOGRAMA ACTIVIDADES'!AH$55)*($G144/$F144)))</f>
        <v>0</v>
      </c>
      <c r="AM144" s="349">
        <f>IF( $F144=0,0,((($F144/$E$139)*'CRONOGRAMA ACTIVIDADES'!AI$55)*($G144/$F144)))</f>
        <v>0</v>
      </c>
      <c r="AN144" s="349">
        <f>IF( $F144=0,0,((($F144/$E$139)*'CRONOGRAMA ACTIVIDADES'!AJ$55)*($G144/$F144)))</f>
        <v>0</v>
      </c>
      <c r="AO144" s="349">
        <f>IF( $F144=0,0,((($F144/$E$139)*'CRONOGRAMA ACTIVIDADES'!AK$55)*($G144/$F144)))</f>
        <v>0</v>
      </c>
      <c r="AP144" s="349">
        <f>IF( $F144=0,0,((($F144/$E$139)*'CRONOGRAMA ACTIVIDADES'!AL$55)*($G144/$F144)))</f>
        <v>0</v>
      </c>
      <c r="AQ144" s="349">
        <f>IF( $F144=0,0,((($F144/$E$139)*'CRONOGRAMA ACTIVIDADES'!AM$55)*($G144/$F144)))</f>
        <v>0</v>
      </c>
      <c r="AR144" s="349">
        <f>IF( $F144=0,0,((($F144/$E$139)*'CRONOGRAMA ACTIVIDADES'!AN$55)*($G144/$F144)))</f>
        <v>0</v>
      </c>
      <c r="AS144" s="349">
        <f>IF( $F144=0,0,((($F144/$E$139)*'CRONOGRAMA ACTIVIDADES'!AO$55)*($G144/$F144)))</f>
        <v>0</v>
      </c>
      <c r="AT144" s="352">
        <f>AH144+AI144+AJ144+AK144+AL144+AM144+AN144+AO144+AP144+AQ144+AR144+AS144</f>
        <v>0</v>
      </c>
      <c r="AU144" s="355">
        <f>AS144+AR144+AQ144+AP144+AO144+AN144+AM144+AL144+AK144+AJ144+AI144+AH144+AF144+AE144+AD144+AC144+AB144+AA144+Z144+Y144+X144+W144+V144+U144+S144+R144+Q144+P144+O144+N144+M144+L144+K144+J144+I144+H144</f>
        <v>0</v>
      </c>
      <c r="AV144" s="321">
        <f t="shared" si="40"/>
        <v>0</v>
      </c>
    </row>
    <row r="145" spans="2:48" s="44" customFormat="1" ht="12.75" customHeight="1" x14ac:dyDescent="0.25">
      <c r="B145" s="335" t="str">
        <f>+'FORMATO COSTEO C2'!C209</f>
        <v>2.2.2</v>
      </c>
      <c r="C145" s="359">
        <f>+'FORMATO COSTEO C2'!B209</f>
        <v>0</v>
      </c>
      <c r="D145" s="337" t="str">
        <f>+'FORMATO COSTEO C2'!D209</f>
        <v>Unidad medida</v>
      </c>
      <c r="E145" s="338">
        <f>+'FORMATO COSTEO C2'!E209</f>
        <v>0</v>
      </c>
      <c r="F145" s="339">
        <f>SUM(F146:F150)</f>
        <v>0</v>
      </c>
      <c r="G145" s="340">
        <f t="shared" ref="G145:AS145" si="41">SUM(G146:G150)</f>
        <v>0</v>
      </c>
      <c r="H145" s="341">
        <f t="shared" si="41"/>
        <v>0</v>
      </c>
      <c r="I145" s="339">
        <f t="shared" si="41"/>
        <v>0</v>
      </c>
      <c r="J145" s="339">
        <f t="shared" si="41"/>
        <v>0</v>
      </c>
      <c r="K145" s="339">
        <f t="shared" si="41"/>
        <v>0</v>
      </c>
      <c r="L145" s="339">
        <f t="shared" si="41"/>
        <v>0</v>
      </c>
      <c r="M145" s="339">
        <f t="shared" si="41"/>
        <v>0</v>
      </c>
      <c r="N145" s="339">
        <f t="shared" si="41"/>
        <v>0</v>
      </c>
      <c r="O145" s="339">
        <f t="shared" si="41"/>
        <v>0</v>
      </c>
      <c r="P145" s="339">
        <f t="shared" si="41"/>
        <v>0</v>
      </c>
      <c r="Q145" s="339">
        <f t="shared" si="41"/>
        <v>0</v>
      </c>
      <c r="R145" s="339">
        <f t="shared" si="41"/>
        <v>0</v>
      </c>
      <c r="S145" s="339">
        <f t="shared" si="41"/>
        <v>0</v>
      </c>
      <c r="T145" s="342">
        <f t="shared" si="41"/>
        <v>0</v>
      </c>
      <c r="U145" s="343">
        <f t="shared" si="41"/>
        <v>0</v>
      </c>
      <c r="V145" s="339">
        <f t="shared" si="41"/>
        <v>0</v>
      </c>
      <c r="W145" s="339">
        <f t="shared" si="41"/>
        <v>0</v>
      </c>
      <c r="X145" s="339">
        <f t="shared" si="41"/>
        <v>0</v>
      </c>
      <c r="Y145" s="339">
        <f t="shared" si="41"/>
        <v>0</v>
      </c>
      <c r="Z145" s="339">
        <f t="shared" si="41"/>
        <v>0</v>
      </c>
      <c r="AA145" s="339">
        <f t="shared" si="41"/>
        <v>0</v>
      </c>
      <c r="AB145" s="339">
        <f t="shared" si="41"/>
        <v>0</v>
      </c>
      <c r="AC145" s="339">
        <f t="shared" si="41"/>
        <v>0</v>
      </c>
      <c r="AD145" s="339">
        <f t="shared" si="41"/>
        <v>0</v>
      </c>
      <c r="AE145" s="339">
        <f t="shared" si="41"/>
        <v>0</v>
      </c>
      <c r="AF145" s="339">
        <f t="shared" si="41"/>
        <v>0</v>
      </c>
      <c r="AG145" s="340">
        <f t="shared" si="41"/>
        <v>0</v>
      </c>
      <c r="AH145" s="341">
        <f t="shared" si="41"/>
        <v>0</v>
      </c>
      <c r="AI145" s="339">
        <f t="shared" si="41"/>
        <v>0</v>
      </c>
      <c r="AJ145" s="339">
        <f t="shared" si="41"/>
        <v>0</v>
      </c>
      <c r="AK145" s="339">
        <f t="shared" si="41"/>
        <v>0</v>
      </c>
      <c r="AL145" s="339">
        <f t="shared" si="41"/>
        <v>0</v>
      </c>
      <c r="AM145" s="339">
        <f t="shared" si="41"/>
        <v>0</v>
      </c>
      <c r="AN145" s="339">
        <f t="shared" si="41"/>
        <v>0</v>
      </c>
      <c r="AO145" s="339">
        <f t="shared" si="41"/>
        <v>0</v>
      </c>
      <c r="AP145" s="339">
        <f t="shared" si="41"/>
        <v>0</v>
      </c>
      <c r="AQ145" s="339">
        <f t="shared" si="41"/>
        <v>0</v>
      </c>
      <c r="AR145" s="339">
        <f t="shared" si="41"/>
        <v>0</v>
      </c>
      <c r="AS145" s="339">
        <f t="shared" si="41"/>
        <v>0</v>
      </c>
      <c r="AT145" s="342">
        <f>SUM(AT146:AT150)</f>
        <v>0</v>
      </c>
      <c r="AU145" s="344">
        <f>SUM(AU146:AU150)</f>
        <v>0</v>
      </c>
      <c r="AV145" s="321">
        <f t="shared" si="40"/>
        <v>0</v>
      </c>
    </row>
    <row r="146" spans="2:48" s="44" customFormat="1" ht="12.75" customHeight="1" x14ac:dyDescent="0.25">
      <c r="B146" s="345" t="str">
        <f>+'FORMATO COSTEO C2'!C211</f>
        <v>2.2.2.1</v>
      </c>
      <c r="C146" s="346" t="str">
        <f>+'FORMATO COSTEO C2'!B211</f>
        <v>Categoría de gasto</v>
      </c>
      <c r="D146" s="357"/>
      <c r="E146" s="358"/>
      <c r="F146" s="349">
        <f>+'FORMATO COSTEO C2'!G211</f>
        <v>0</v>
      </c>
      <c r="G146" s="350">
        <f>+'FORMATO COSTEO C2'!X211</f>
        <v>0</v>
      </c>
      <c r="H146" s="351">
        <f>IF( $F146=0,0,((($F146/$E$145)*'CRONOGRAMA ACTIVIDADES'!F$56)*($G146/$F146)))</f>
        <v>0</v>
      </c>
      <c r="I146" s="349">
        <f>IF( $F146=0,0,((($F146/$E$145)*'CRONOGRAMA ACTIVIDADES'!G$56)*($G146/$F146)))</f>
        <v>0</v>
      </c>
      <c r="J146" s="349">
        <f>IF( $F146=0,0,((($F146/$E$145)*'CRONOGRAMA ACTIVIDADES'!H$56)*($G146/$F146)))</f>
        <v>0</v>
      </c>
      <c r="K146" s="349">
        <f>IF( $F146=0,0,((($F146/$E$145)*'CRONOGRAMA ACTIVIDADES'!I$56)*($G146/$F146)))</f>
        <v>0</v>
      </c>
      <c r="L146" s="349">
        <f>IF( $F146=0,0,((($F146/$E$145)*'CRONOGRAMA ACTIVIDADES'!J$56)*($G146/$F146)))</f>
        <v>0</v>
      </c>
      <c r="M146" s="349">
        <f>IF( $F146=0,0,((($F146/$E$145)*'CRONOGRAMA ACTIVIDADES'!K$56)*($G146/$F146)))</f>
        <v>0</v>
      </c>
      <c r="N146" s="349">
        <f>IF( $F146=0,0,((($F146/$E$145)*'CRONOGRAMA ACTIVIDADES'!L$56)*($G146/$F146)))</f>
        <v>0</v>
      </c>
      <c r="O146" s="349">
        <f>IF( $F146=0,0,((($F146/$E$145)*'CRONOGRAMA ACTIVIDADES'!M$56)*($G146/$F146)))</f>
        <v>0</v>
      </c>
      <c r="P146" s="349">
        <f>IF( $F146=0,0,((($F146/$E$145)*'CRONOGRAMA ACTIVIDADES'!N$56)*($G146/$F146)))</f>
        <v>0</v>
      </c>
      <c r="Q146" s="349">
        <f>IF( $F146=0,0,((($F146/$E$145)*'CRONOGRAMA ACTIVIDADES'!O$56)*($G146/$F146)))</f>
        <v>0</v>
      </c>
      <c r="R146" s="349">
        <f>IF( $F146=0,0,((($F146/$E$145)*'CRONOGRAMA ACTIVIDADES'!P$56)*($G146/$F146)))</f>
        <v>0</v>
      </c>
      <c r="S146" s="349">
        <f>IF( $F146=0,0,((($F146/$E$145)*'CRONOGRAMA ACTIVIDADES'!Q$56)*($G146/$F146)))</f>
        <v>0</v>
      </c>
      <c r="T146" s="352">
        <f>H146+I146+J146+K146+L146+M146+N146+O146+P146+Q146+R146+S146</f>
        <v>0</v>
      </c>
      <c r="U146" s="353">
        <f>IF( $F146=0,0,((($F146/$E$145)*'CRONOGRAMA ACTIVIDADES'!R$56)*($G146/$F146)))</f>
        <v>0</v>
      </c>
      <c r="V146" s="349">
        <f>IF( $F146=0,0,((($F146/$E$145)*'CRONOGRAMA ACTIVIDADES'!S$56)*($G146/$F146)))</f>
        <v>0</v>
      </c>
      <c r="W146" s="349">
        <f>IF( $F146=0,0,((($F146/$E$145)*'CRONOGRAMA ACTIVIDADES'!T$56)*($G146/$F146)))</f>
        <v>0</v>
      </c>
      <c r="X146" s="349">
        <f>IF( $F146=0,0,((($F146/$E$145)*'CRONOGRAMA ACTIVIDADES'!U$56)*($G146/$F146)))</f>
        <v>0</v>
      </c>
      <c r="Y146" s="349">
        <f>IF( $F146=0,0,((($F146/$E$145)*'CRONOGRAMA ACTIVIDADES'!V$56)*($G146/$F146)))</f>
        <v>0</v>
      </c>
      <c r="Z146" s="349">
        <f>IF( $F146=0,0,((($F146/$E$145)*'CRONOGRAMA ACTIVIDADES'!W$56)*($G146/$F146)))</f>
        <v>0</v>
      </c>
      <c r="AA146" s="349">
        <f>IF( $F146=0,0,((($F146/$E$145)*'CRONOGRAMA ACTIVIDADES'!X$56)*($G146/$F146)))</f>
        <v>0</v>
      </c>
      <c r="AB146" s="349">
        <f>IF( $F146=0,0,((($F146/$E$145)*'CRONOGRAMA ACTIVIDADES'!Y$56)*($G146/$F146)))</f>
        <v>0</v>
      </c>
      <c r="AC146" s="349">
        <f>IF( $F146=0,0,((($F146/$E$145)*'CRONOGRAMA ACTIVIDADES'!Z$56)*($G146/$F146)))</f>
        <v>0</v>
      </c>
      <c r="AD146" s="349">
        <f>IF( $F146=0,0,((($F146/$E$145)*'CRONOGRAMA ACTIVIDADES'!AA$56)*($G146/$F146)))</f>
        <v>0</v>
      </c>
      <c r="AE146" s="349">
        <f>IF( $F146=0,0,((($F146/$E$145)*'CRONOGRAMA ACTIVIDADES'!AB$56)*($G146/$F146)))</f>
        <v>0</v>
      </c>
      <c r="AF146" s="349">
        <f>IF( $F146=0,0,((($F146/$E$145)*'CRONOGRAMA ACTIVIDADES'!AC$56)*($G146/$F146)))</f>
        <v>0</v>
      </c>
      <c r="AG146" s="350">
        <f>U146+V146+W146+X146+Y146+Z146+AA146+AB146+AC146+AD146+AE146+AF146</f>
        <v>0</v>
      </c>
      <c r="AH146" s="354">
        <f>IF( $F146=0,0,((($F146/$E$145)*'CRONOGRAMA ACTIVIDADES'!AD$56)*($G146/$F146)))</f>
        <v>0</v>
      </c>
      <c r="AI146" s="349">
        <f>IF( $F146=0,0,((($F146/$E$145)*'CRONOGRAMA ACTIVIDADES'!AE$56)*($G146/$F146)))</f>
        <v>0</v>
      </c>
      <c r="AJ146" s="349">
        <f>IF( $F146=0,0,((($F146/$E$145)*'CRONOGRAMA ACTIVIDADES'!AF$56)*($G146/$F146)))</f>
        <v>0</v>
      </c>
      <c r="AK146" s="349">
        <f>IF( $F146=0,0,((($F146/$E$145)*'CRONOGRAMA ACTIVIDADES'!AG$56)*($G146/$F146)))</f>
        <v>0</v>
      </c>
      <c r="AL146" s="349">
        <f>IF( $F146=0,0,((($F146/$E$145)*'CRONOGRAMA ACTIVIDADES'!AH$56)*($G146/$F146)))</f>
        <v>0</v>
      </c>
      <c r="AM146" s="349">
        <f>IF( $F146=0,0,((($F146/$E$145)*'CRONOGRAMA ACTIVIDADES'!AI$56)*($G146/$F146)))</f>
        <v>0</v>
      </c>
      <c r="AN146" s="349">
        <f>IF( $F146=0,0,((($F146/$E$145)*'CRONOGRAMA ACTIVIDADES'!AJ$56)*($G146/$F146)))</f>
        <v>0</v>
      </c>
      <c r="AO146" s="349">
        <f>IF( $F146=0,0,((($F146/$E$145)*'CRONOGRAMA ACTIVIDADES'!AK$56)*($G146/$F146)))</f>
        <v>0</v>
      </c>
      <c r="AP146" s="349">
        <f>IF( $F146=0,0,((($F146/$E$145)*'CRONOGRAMA ACTIVIDADES'!AL$56)*($G146/$F146)))</f>
        <v>0</v>
      </c>
      <c r="AQ146" s="349">
        <f>IF( $F146=0,0,((($F146/$E$145)*'CRONOGRAMA ACTIVIDADES'!AM$56)*($G146/$F146)))</f>
        <v>0</v>
      </c>
      <c r="AR146" s="349">
        <f>IF( $F146=0,0,((($F146/$E$145)*'CRONOGRAMA ACTIVIDADES'!AN$56)*($G146/$F146)))</f>
        <v>0</v>
      </c>
      <c r="AS146" s="349">
        <f>IF( $F146=0,0,((($F146/$E$145)*'CRONOGRAMA ACTIVIDADES'!AO$56)*($G146/$F146)))</f>
        <v>0</v>
      </c>
      <c r="AT146" s="352">
        <f>AH146+AI146+AJ146+AK146+AL146+AM146+AN146+AO146+AP146+AQ146+AR146+AS146</f>
        <v>0</v>
      </c>
      <c r="AU146" s="355">
        <f>AS146+AR146+AQ146+AP146+AO146+AN146+AM146+AL146+AK146+AJ146+AI146+AH146+AF146+AE146+AD146+AC146+AB146+AA146+Z146+Y146+X146+W146+V146+U146+S146+R146+Q146+P146+O146+N146+M146+L146+K146+J146+I146+H146</f>
        <v>0</v>
      </c>
      <c r="AV146" s="321">
        <f t="shared" si="40"/>
        <v>0</v>
      </c>
    </row>
    <row r="147" spans="2:48" s="44" customFormat="1" ht="12.75" customHeight="1" x14ac:dyDescent="0.25">
      <c r="B147" s="345" t="str">
        <f>+'FORMATO COSTEO C2'!C217</f>
        <v>2.2.2.2</v>
      </c>
      <c r="C147" s="346" t="str">
        <f>+'FORMATO COSTEO C2'!B217</f>
        <v>Categoría de gasto</v>
      </c>
      <c r="D147" s="357"/>
      <c r="E147" s="358"/>
      <c r="F147" s="349">
        <f>+'FORMATO COSTEO C2'!G217</f>
        <v>0</v>
      </c>
      <c r="G147" s="350">
        <f>+'FORMATO COSTEO C2'!X217</f>
        <v>0</v>
      </c>
      <c r="H147" s="354">
        <f>IF( $F147=0,0,((($F147/$E$145)*'CRONOGRAMA ACTIVIDADES'!F$56)*($G147/$F147)))</f>
        <v>0</v>
      </c>
      <c r="I147" s="349">
        <f>IF( $F147=0,0,((($F147/$E$145)*'CRONOGRAMA ACTIVIDADES'!G$56)*($G147/$F147)))</f>
        <v>0</v>
      </c>
      <c r="J147" s="349">
        <f>IF( $F147=0,0,((($F147/$E$145)*'CRONOGRAMA ACTIVIDADES'!H$56)*($G147/$F147)))</f>
        <v>0</v>
      </c>
      <c r="K147" s="349">
        <f>IF( $F147=0,0,((($F147/$E$145)*'CRONOGRAMA ACTIVIDADES'!I$56)*($G147/$F147)))</f>
        <v>0</v>
      </c>
      <c r="L147" s="349">
        <f>IF( $F147=0,0,((($F147/$E$145)*'CRONOGRAMA ACTIVIDADES'!J$56)*($G147/$F147)))</f>
        <v>0</v>
      </c>
      <c r="M147" s="349">
        <f>IF( $F147=0,0,((($F147/$E$145)*'CRONOGRAMA ACTIVIDADES'!K$56)*($G147/$F147)))</f>
        <v>0</v>
      </c>
      <c r="N147" s="349">
        <f>IF( $F147=0,0,((($F147/$E$145)*'CRONOGRAMA ACTIVIDADES'!L$56)*($G147/$F147)))</f>
        <v>0</v>
      </c>
      <c r="O147" s="349">
        <f>IF( $F147=0,0,((($F147/$E$145)*'CRONOGRAMA ACTIVIDADES'!M$56)*($G147/$F147)))</f>
        <v>0</v>
      </c>
      <c r="P147" s="349">
        <f>IF( $F147=0,0,((($F147/$E$145)*'CRONOGRAMA ACTIVIDADES'!N$56)*($G147/$F147)))</f>
        <v>0</v>
      </c>
      <c r="Q147" s="349">
        <f>IF( $F147=0,0,((($F147/$E$145)*'CRONOGRAMA ACTIVIDADES'!O$56)*($G147/$F147)))</f>
        <v>0</v>
      </c>
      <c r="R147" s="349">
        <f>IF( $F147=0,0,((($F147/$E$145)*'CRONOGRAMA ACTIVIDADES'!P$56)*($G147/$F147)))</f>
        <v>0</v>
      </c>
      <c r="S147" s="349">
        <f>IF( $F147=0,0,((($F147/$E$145)*'CRONOGRAMA ACTIVIDADES'!Q$56)*($G147/$F147)))</f>
        <v>0</v>
      </c>
      <c r="T147" s="352">
        <f>H147+I147+J147+K147+L147+M147+N147+O147+P147+Q147+R147+S147</f>
        <v>0</v>
      </c>
      <c r="U147" s="353">
        <f>IF( $F147=0,0,((($F147/$E$145)*'CRONOGRAMA ACTIVIDADES'!R$56)*($G147/$F147)))</f>
        <v>0</v>
      </c>
      <c r="V147" s="349">
        <f>IF( $F147=0,0,((($F147/$E$145)*'CRONOGRAMA ACTIVIDADES'!S$56)*($G147/$F147)))</f>
        <v>0</v>
      </c>
      <c r="W147" s="349">
        <f>IF( $F147=0,0,((($F147/$E$145)*'CRONOGRAMA ACTIVIDADES'!T$56)*($G147/$F147)))</f>
        <v>0</v>
      </c>
      <c r="X147" s="349">
        <f>IF( $F147=0,0,((($F147/$E$145)*'CRONOGRAMA ACTIVIDADES'!U$56)*($G147/$F147)))</f>
        <v>0</v>
      </c>
      <c r="Y147" s="349">
        <f>IF( $F147=0,0,((($F147/$E$145)*'CRONOGRAMA ACTIVIDADES'!V$56)*($G147/$F147)))</f>
        <v>0</v>
      </c>
      <c r="Z147" s="349">
        <f>IF( $F147=0,0,((($F147/$E$145)*'CRONOGRAMA ACTIVIDADES'!W$56)*($G147/$F147)))</f>
        <v>0</v>
      </c>
      <c r="AA147" s="349">
        <f>IF( $F147=0,0,((($F147/$E$145)*'CRONOGRAMA ACTIVIDADES'!X$56)*($G147/$F147)))</f>
        <v>0</v>
      </c>
      <c r="AB147" s="349">
        <f>IF( $F147=0,0,((($F147/$E$145)*'CRONOGRAMA ACTIVIDADES'!Y$56)*($G147/$F147)))</f>
        <v>0</v>
      </c>
      <c r="AC147" s="349">
        <f>IF( $F147=0,0,((($F147/$E$145)*'CRONOGRAMA ACTIVIDADES'!Z$56)*($G147/$F147)))</f>
        <v>0</v>
      </c>
      <c r="AD147" s="349">
        <f>IF( $F147=0,0,((($F147/$E$145)*'CRONOGRAMA ACTIVIDADES'!AA$56)*($G147/$F147)))</f>
        <v>0</v>
      </c>
      <c r="AE147" s="349">
        <f>IF( $F147=0,0,((($F147/$E$145)*'CRONOGRAMA ACTIVIDADES'!AB$56)*($G147/$F147)))</f>
        <v>0</v>
      </c>
      <c r="AF147" s="349">
        <f>IF( $F147=0,0,((($F147/$E$145)*'CRONOGRAMA ACTIVIDADES'!AC$56)*($G147/$F147)))</f>
        <v>0</v>
      </c>
      <c r="AG147" s="350">
        <f>U147+V147+W147+X147+Y147+Z147+AA147+AB147+AC147+AD147+AE147+AF147</f>
        <v>0</v>
      </c>
      <c r="AH147" s="354">
        <f>IF( $F147=0,0,((($F147/$E$145)*'CRONOGRAMA ACTIVIDADES'!AD$56)*($G147/$F147)))</f>
        <v>0</v>
      </c>
      <c r="AI147" s="349">
        <f>IF( $F147=0,0,((($F147/$E$145)*'CRONOGRAMA ACTIVIDADES'!AE$56)*($G147/$F147)))</f>
        <v>0</v>
      </c>
      <c r="AJ147" s="349">
        <f>IF( $F147=0,0,((($F147/$E$145)*'CRONOGRAMA ACTIVIDADES'!AF$56)*($G147/$F147)))</f>
        <v>0</v>
      </c>
      <c r="AK147" s="349">
        <f>IF( $F147=0,0,((($F147/$E$145)*'CRONOGRAMA ACTIVIDADES'!AG$56)*($G147/$F147)))</f>
        <v>0</v>
      </c>
      <c r="AL147" s="349">
        <f>IF( $F147=0,0,((($F147/$E$145)*'CRONOGRAMA ACTIVIDADES'!AH$56)*($G147/$F147)))</f>
        <v>0</v>
      </c>
      <c r="AM147" s="349">
        <f>IF( $F147=0,0,((($F147/$E$145)*'CRONOGRAMA ACTIVIDADES'!AI$56)*($G147/$F147)))</f>
        <v>0</v>
      </c>
      <c r="AN147" s="349">
        <f>IF( $F147=0,0,((($F147/$E$145)*'CRONOGRAMA ACTIVIDADES'!AJ$56)*($G147/$F147)))</f>
        <v>0</v>
      </c>
      <c r="AO147" s="349">
        <f>IF( $F147=0,0,((($F147/$E$145)*'CRONOGRAMA ACTIVIDADES'!AK$56)*($G147/$F147)))</f>
        <v>0</v>
      </c>
      <c r="AP147" s="349">
        <f>IF( $F147=0,0,((($F147/$E$145)*'CRONOGRAMA ACTIVIDADES'!AL$56)*($G147/$F147)))</f>
        <v>0</v>
      </c>
      <c r="AQ147" s="349">
        <f>IF( $F147=0,0,((($F147/$E$145)*'CRONOGRAMA ACTIVIDADES'!AM$56)*($G147/$F147)))</f>
        <v>0</v>
      </c>
      <c r="AR147" s="349">
        <f>IF( $F147=0,0,((($F147/$E$145)*'CRONOGRAMA ACTIVIDADES'!AN$56)*($G147/$F147)))</f>
        <v>0</v>
      </c>
      <c r="AS147" s="349">
        <f>IF( $F147=0,0,((($F147/$E$145)*'CRONOGRAMA ACTIVIDADES'!AO$56)*($G147/$F147)))</f>
        <v>0</v>
      </c>
      <c r="AT147" s="352">
        <f>AH147+AI147+AJ147+AK147+AL147+AM147+AN147+AO147+AP147+AQ147+AR147+AS147</f>
        <v>0</v>
      </c>
      <c r="AU147" s="355">
        <f>AS147+AR147+AQ147+AP147+AO147+AN147+AM147+AL147+AK147+AJ147+AI147+AH147+AF147+AE147+AD147+AC147+AB147+AA147+Z147+Y147+X147+W147+V147+U147+S147+R147+Q147+P147+O147+N147+M147+L147+K147+J147+I147+H147</f>
        <v>0</v>
      </c>
      <c r="AV147" s="321">
        <f t="shared" si="40"/>
        <v>0</v>
      </c>
    </row>
    <row r="148" spans="2:48" s="44" customFormat="1" ht="12.75" customHeight="1" x14ac:dyDescent="0.25">
      <c r="B148" s="345" t="str">
        <f>+'FORMATO COSTEO C2'!C223</f>
        <v>2.2.2.3</v>
      </c>
      <c r="C148" s="346" t="str">
        <f>+'FORMATO COSTEO C2'!B223</f>
        <v>Categoría de gasto</v>
      </c>
      <c r="D148" s="357"/>
      <c r="E148" s="358"/>
      <c r="F148" s="349">
        <f>+'FORMATO COSTEO C2'!G223</f>
        <v>0</v>
      </c>
      <c r="G148" s="350">
        <f>+'FORMATO COSTEO C2'!X223</f>
        <v>0</v>
      </c>
      <c r="H148" s="354">
        <f>IF( $F148=0,0,((($F148/$E$145)*'CRONOGRAMA ACTIVIDADES'!F$56)*($G148/$F148)))</f>
        <v>0</v>
      </c>
      <c r="I148" s="349">
        <f>IF( $F148=0,0,((($F148/$E$145)*'CRONOGRAMA ACTIVIDADES'!G$56)*($G148/$F148)))</f>
        <v>0</v>
      </c>
      <c r="J148" s="349">
        <f>IF( $F148=0,0,((($F148/$E$145)*'CRONOGRAMA ACTIVIDADES'!H$56)*($G148/$F148)))</f>
        <v>0</v>
      </c>
      <c r="K148" s="349">
        <f>IF( $F148=0,0,((($F148/$E$145)*'CRONOGRAMA ACTIVIDADES'!I$56)*($G148/$F148)))</f>
        <v>0</v>
      </c>
      <c r="L148" s="349">
        <f>IF( $F148=0,0,((($F148/$E$145)*'CRONOGRAMA ACTIVIDADES'!J$56)*($G148/$F148)))</f>
        <v>0</v>
      </c>
      <c r="M148" s="349">
        <f>IF( $F148=0,0,((($F148/$E$145)*'CRONOGRAMA ACTIVIDADES'!K$56)*($G148/$F148)))</f>
        <v>0</v>
      </c>
      <c r="N148" s="349">
        <f>IF( $F148=0,0,((($F148/$E$145)*'CRONOGRAMA ACTIVIDADES'!L$56)*($G148/$F148)))</f>
        <v>0</v>
      </c>
      <c r="O148" s="349">
        <f>IF( $F148=0,0,((($F148/$E$145)*'CRONOGRAMA ACTIVIDADES'!M$56)*($G148/$F148)))</f>
        <v>0</v>
      </c>
      <c r="P148" s="349">
        <f>IF( $F148=0,0,((($F148/$E$145)*'CRONOGRAMA ACTIVIDADES'!N$56)*($G148/$F148)))</f>
        <v>0</v>
      </c>
      <c r="Q148" s="349">
        <f>IF( $F148=0,0,((($F148/$E$145)*'CRONOGRAMA ACTIVIDADES'!O$56)*($G148/$F148)))</f>
        <v>0</v>
      </c>
      <c r="R148" s="349">
        <f>IF( $F148=0,0,((($F148/$E$145)*'CRONOGRAMA ACTIVIDADES'!P$56)*($G148/$F148)))</f>
        <v>0</v>
      </c>
      <c r="S148" s="349">
        <f>IF( $F148=0,0,((($F148/$E$145)*'CRONOGRAMA ACTIVIDADES'!Q$56)*($G148/$F148)))</f>
        <v>0</v>
      </c>
      <c r="T148" s="352">
        <f>H148+I148+J148+K148+L148+M148+N148+O148+P148+Q148+R148+S148</f>
        <v>0</v>
      </c>
      <c r="U148" s="353">
        <f>IF( $F148=0,0,((($F148/$E$145)*'CRONOGRAMA ACTIVIDADES'!R$56)*($G148/$F148)))</f>
        <v>0</v>
      </c>
      <c r="V148" s="349">
        <f>IF( $F148=0,0,((($F148/$E$145)*'CRONOGRAMA ACTIVIDADES'!S$56)*($G148/$F148)))</f>
        <v>0</v>
      </c>
      <c r="W148" s="349">
        <f>IF( $F148=0,0,((($F148/$E$145)*'CRONOGRAMA ACTIVIDADES'!T$56)*($G148/$F148)))</f>
        <v>0</v>
      </c>
      <c r="X148" s="349">
        <f>IF( $F148=0,0,((($F148/$E$145)*'CRONOGRAMA ACTIVIDADES'!U$56)*($G148/$F148)))</f>
        <v>0</v>
      </c>
      <c r="Y148" s="349">
        <f>IF( $F148=0,0,((($F148/$E$145)*'CRONOGRAMA ACTIVIDADES'!V$56)*($G148/$F148)))</f>
        <v>0</v>
      </c>
      <c r="Z148" s="349">
        <f>IF( $F148=0,0,((($F148/$E$145)*'CRONOGRAMA ACTIVIDADES'!W$56)*($G148/$F148)))</f>
        <v>0</v>
      </c>
      <c r="AA148" s="349">
        <f>IF( $F148=0,0,((($F148/$E$145)*'CRONOGRAMA ACTIVIDADES'!X$56)*($G148/$F148)))</f>
        <v>0</v>
      </c>
      <c r="AB148" s="349">
        <f>IF( $F148=0,0,((($F148/$E$145)*'CRONOGRAMA ACTIVIDADES'!Y$56)*($G148/$F148)))</f>
        <v>0</v>
      </c>
      <c r="AC148" s="349">
        <f>IF( $F148=0,0,((($F148/$E$145)*'CRONOGRAMA ACTIVIDADES'!Z$56)*($G148/$F148)))</f>
        <v>0</v>
      </c>
      <c r="AD148" s="349">
        <f>IF( $F148=0,0,((($F148/$E$145)*'CRONOGRAMA ACTIVIDADES'!AA$56)*($G148/$F148)))</f>
        <v>0</v>
      </c>
      <c r="AE148" s="349">
        <f>IF( $F148=0,0,((($F148/$E$145)*'CRONOGRAMA ACTIVIDADES'!AB$56)*($G148/$F148)))</f>
        <v>0</v>
      </c>
      <c r="AF148" s="349">
        <f>IF( $F148=0,0,((($F148/$E$145)*'CRONOGRAMA ACTIVIDADES'!AC$56)*($G148/$F148)))</f>
        <v>0</v>
      </c>
      <c r="AG148" s="350">
        <f>U148+V148+W148+X148+Y148+Z148+AA148+AB148+AC148+AD148+AE148+AF148</f>
        <v>0</v>
      </c>
      <c r="AH148" s="354">
        <f>IF( $F148=0,0,((($F148/$E$145)*'CRONOGRAMA ACTIVIDADES'!AD$56)*($G148/$F148)))</f>
        <v>0</v>
      </c>
      <c r="AI148" s="349">
        <f>IF( $F148=0,0,((($F148/$E$145)*'CRONOGRAMA ACTIVIDADES'!AE$56)*($G148/$F148)))</f>
        <v>0</v>
      </c>
      <c r="AJ148" s="349">
        <f>IF( $F148=0,0,((($F148/$E$145)*'CRONOGRAMA ACTIVIDADES'!AF$56)*($G148/$F148)))</f>
        <v>0</v>
      </c>
      <c r="AK148" s="349">
        <f>IF( $F148=0,0,((($F148/$E$145)*'CRONOGRAMA ACTIVIDADES'!AG$56)*($G148/$F148)))</f>
        <v>0</v>
      </c>
      <c r="AL148" s="349">
        <f>IF( $F148=0,0,((($F148/$E$145)*'CRONOGRAMA ACTIVIDADES'!AH$56)*($G148/$F148)))</f>
        <v>0</v>
      </c>
      <c r="AM148" s="349">
        <f>IF( $F148=0,0,((($F148/$E$145)*'CRONOGRAMA ACTIVIDADES'!AI$56)*($G148/$F148)))</f>
        <v>0</v>
      </c>
      <c r="AN148" s="349">
        <f>IF( $F148=0,0,((($F148/$E$145)*'CRONOGRAMA ACTIVIDADES'!AJ$56)*($G148/$F148)))</f>
        <v>0</v>
      </c>
      <c r="AO148" s="349">
        <f>IF( $F148=0,0,((($F148/$E$145)*'CRONOGRAMA ACTIVIDADES'!AK$56)*($G148/$F148)))</f>
        <v>0</v>
      </c>
      <c r="AP148" s="349">
        <f>IF( $F148=0,0,((($F148/$E$145)*'CRONOGRAMA ACTIVIDADES'!AL$56)*($G148/$F148)))</f>
        <v>0</v>
      </c>
      <c r="AQ148" s="349">
        <f>IF( $F148=0,0,((($F148/$E$145)*'CRONOGRAMA ACTIVIDADES'!AM$56)*($G148/$F148)))</f>
        <v>0</v>
      </c>
      <c r="AR148" s="349">
        <f>IF( $F148=0,0,((($F148/$E$145)*'CRONOGRAMA ACTIVIDADES'!AN$56)*($G148/$F148)))</f>
        <v>0</v>
      </c>
      <c r="AS148" s="349">
        <f>IF( $F148=0,0,((($F148/$E$145)*'CRONOGRAMA ACTIVIDADES'!AO$56)*($G148/$F148)))</f>
        <v>0</v>
      </c>
      <c r="AT148" s="352">
        <f>AH148+AI148+AJ148+AK148+AL148+AM148+AN148+AO148+AP148+AQ148+AR148+AS148</f>
        <v>0</v>
      </c>
      <c r="AU148" s="355">
        <f>AS148+AR148+AQ148+AP148+AO148+AN148+AM148+AL148+AK148+AJ148+AI148+AH148+AF148+AE148+AD148+AC148+AB148+AA148+Z148+Y148+X148+W148+V148+U148+S148+R148+Q148+P148+O148+N148+M148+L148+K148+J148+I148+H148</f>
        <v>0</v>
      </c>
      <c r="AV148" s="321">
        <f t="shared" si="40"/>
        <v>0</v>
      </c>
    </row>
    <row r="149" spans="2:48" s="44" customFormat="1" ht="12.75" customHeight="1" x14ac:dyDescent="0.25">
      <c r="B149" s="345" t="str">
        <f>+'FORMATO COSTEO C2'!C229</f>
        <v>2.2.2.4</v>
      </c>
      <c r="C149" s="346" t="str">
        <f>+'FORMATO COSTEO C2'!B229</f>
        <v>Categoría de gasto</v>
      </c>
      <c r="D149" s="357"/>
      <c r="E149" s="358"/>
      <c r="F149" s="349">
        <f>+'FORMATO COSTEO C2'!G229</f>
        <v>0</v>
      </c>
      <c r="G149" s="350">
        <f>+'FORMATO COSTEO C2'!X229</f>
        <v>0</v>
      </c>
      <c r="H149" s="354">
        <f>IF( $F149=0,0,((($F149/$E$145)*'CRONOGRAMA ACTIVIDADES'!F$56)*($G149/$F149)))</f>
        <v>0</v>
      </c>
      <c r="I149" s="349">
        <f>IF( $F149=0,0,((($F149/$E$145)*'CRONOGRAMA ACTIVIDADES'!G$56)*($G149/$F149)))</f>
        <v>0</v>
      </c>
      <c r="J149" s="349">
        <f>IF( $F149=0,0,((($F149/$E$145)*'CRONOGRAMA ACTIVIDADES'!H$56)*($G149/$F149)))</f>
        <v>0</v>
      </c>
      <c r="K149" s="349">
        <f>IF( $F149=0,0,((($F149/$E$145)*'CRONOGRAMA ACTIVIDADES'!I$56)*($G149/$F149)))</f>
        <v>0</v>
      </c>
      <c r="L149" s="349">
        <f>IF( $F149=0,0,((($F149/$E$145)*'CRONOGRAMA ACTIVIDADES'!J$56)*($G149/$F149)))</f>
        <v>0</v>
      </c>
      <c r="M149" s="349">
        <f>IF( $F149=0,0,((($F149/$E$145)*'CRONOGRAMA ACTIVIDADES'!K$56)*($G149/$F149)))</f>
        <v>0</v>
      </c>
      <c r="N149" s="349">
        <f>IF( $F149=0,0,((($F149/$E$145)*'CRONOGRAMA ACTIVIDADES'!L$56)*($G149/$F149)))</f>
        <v>0</v>
      </c>
      <c r="O149" s="349">
        <f>IF( $F149=0,0,((($F149/$E$145)*'CRONOGRAMA ACTIVIDADES'!M$56)*($G149/$F149)))</f>
        <v>0</v>
      </c>
      <c r="P149" s="349">
        <f>IF( $F149=0,0,((($F149/$E$145)*'CRONOGRAMA ACTIVIDADES'!N$56)*($G149/$F149)))</f>
        <v>0</v>
      </c>
      <c r="Q149" s="349">
        <f>IF( $F149=0,0,((($F149/$E$145)*'CRONOGRAMA ACTIVIDADES'!O$56)*($G149/$F149)))</f>
        <v>0</v>
      </c>
      <c r="R149" s="349">
        <f>IF( $F149=0,0,((($F149/$E$145)*'CRONOGRAMA ACTIVIDADES'!P$56)*($G149/$F149)))</f>
        <v>0</v>
      </c>
      <c r="S149" s="349">
        <f>IF( $F149=0,0,((($F149/$E$145)*'CRONOGRAMA ACTIVIDADES'!Q$56)*($G149/$F149)))</f>
        <v>0</v>
      </c>
      <c r="T149" s="352">
        <f>H149+I149+J149+K149+L149+M149+N149+O149+P149+Q149+R149+S149</f>
        <v>0</v>
      </c>
      <c r="U149" s="353">
        <f>IF( $F149=0,0,((($F149/$E$145)*'CRONOGRAMA ACTIVIDADES'!R$56)*($G149/$F149)))</f>
        <v>0</v>
      </c>
      <c r="V149" s="349">
        <f>IF( $F149=0,0,((($F149/$E$145)*'CRONOGRAMA ACTIVIDADES'!S$56)*($G149/$F149)))</f>
        <v>0</v>
      </c>
      <c r="W149" s="349">
        <f>IF( $F149=0,0,((($F149/$E$145)*'CRONOGRAMA ACTIVIDADES'!T$56)*($G149/$F149)))</f>
        <v>0</v>
      </c>
      <c r="X149" s="349">
        <f>IF( $F149=0,0,((($F149/$E$145)*'CRONOGRAMA ACTIVIDADES'!U$56)*($G149/$F149)))</f>
        <v>0</v>
      </c>
      <c r="Y149" s="349">
        <f>IF( $F149=0,0,((($F149/$E$145)*'CRONOGRAMA ACTIVIDADES'!V$56)*($G149/$F149)))</f>
        <v>0</v>
      </c>
      <c r="Z149" s="349">
        <f>IF( $F149=0,0,((($F149/$E$145)*'CRONOGRAMA ACTIVIDADES'!W$56)*($G149/$F149)))</f>
        <v>0</v>
      </c>
      <c r="AA149" s="349">
        <f>IF( $F149=0,0,((($F149/$E$145)*'CRONOGRAMA ACTIVIDADES'!X$56)*($G149/$F149)))</f>
        <v>0</v>
      </c>
      <c r="AB149" s="349">
        <f>IF( $F149=0,0,((($F149/$E$145)*'CRONOGRAMA ACTIVIDADES'!Y$56)*($G149/$F149)))</f>
        <v>0</v>
      </c>
      <c r="AC149" s="349">
        <f>IF( $F149=0,0,((($F149/$E$145)*'CRONOGRAMA ACTIVIDADES'!Z$56)*($G149/$F149)))</f>
        <v>0</v>
      </c>
      <c r="AD149" s="349">
        <f>IF( $F149=0,0,((($F149/$E$145)*'CRONOGRAMA ACTIVIDADES'!AA$56)*($G149/$F149)))</f>
        <v>0</v>
      </c>
      <c r="AE149" s="349">
        <f>IF( $F149=0,0,((($F149/$E$145)*'CRONOGRAMA ACTIVIDADES'!AB$56)*($G149/$F149)))</f>
        <v>0</v>
      </c>
      <c r="AF149" s="349">
        <f>IF( $F149=0,0,((($F149/$E$145)*'CRONOGRAMA ACTIVIDADES'!AC$56)*($G149/$F149)))</f>
        <v>0</v>
      </c>
      <c r="AG149" s="350">
        <f>U149+V149+W149+X149+Y149+Z149+AA149+AB149+AC149+AD149+AE149+AF149</f>
        <v>0</v>
      </c>
      <c r="AH149" s="354">
        <f>IF( $F149=0,0,((($F149/$E$145)*'CRONOGRAMA ACTIVIDADES'!AD$56)*($G149/$F149)))</f>
        <v>0</v>
      </c>
      <c r="AI149" s="349">
        <f>IF( $F149=0,0,((($F149/$E$145)*'CRONOGRAMA ACTIVIDADES'!AE$56)*($G149/$F149)))</f>
        <v>0</v>
      </c>
      <c r="AJ149" s="349">
        <f>IF( $F149=0,0,((($F149/$E$145)*'CRONOGRAMA ACTIVIDADES'!AF$56)*($G149/$F149)))</f>
        <v>0</v>
      </c>
      <c r="AK149" s="349">
        <f>IF( $F149=0,0,((($F149/$E$145)*'CRONOGRAMA ACTIVIDADES'!AG$56)*($G149/$F149)))</f>
        <v>0</v>
      </c>
      <c r="AL149" s="349">
        <f>IF( $F149=0,0,((($F149/$E$145)*'CRONOGRAMA ACTIVIDADES'!AH$56)*($G149/$F149)))</f>
        <v>0</v>
      </c>
      <c r="AM149" s="349">
        <f>IF( $F149=0,0,((($F149/$E$145)*'CRONOGRAMA ACTIVIDADES'!AI$56)*($G149/$F149)))</f>
        <v>0</v>
      </c>
      <c r="AN149" s="349">
        <f>IF( $F149=0,0,((($F149/$E$145)*'CRONOGRAMA ACTIVIDADES'!AJ$56)*($G149/$F149)))</f>
        <v>0</v>
      </c>
      <c r="AO149" s="349">
        <f>IF( $F149=0,0,((($F149/$E$145)*'CRONOGRAMA ACTIVIDADES'!AK$56)*($G149/$F149)))</f>
        <v>0</v>
      </c>
      <c r="AP149" s="349">
        <f>IF( $F149=0,0,((($F149/$E$145)*'CRONOGRAMA ACTIVIDADES'!AL$56)*($G149/$F149)))</f>
        <v>0</v>
      </c>
      <c r="AQ149" s="349">
        <f>IF( $F149=0,0,((($F149/$E$145)*'CRONOGRAMA ACTIVIDADES'!AM$56)*($G149/$F149)))</f>
        <v>0</v>
      </c>
      <c r="AR149" s="349">
        <f>IF( $F149=0,0,((($F149/$E$145)*'CRONOGRAMA ACTIVIDADES'!AN$56)*($G149/$F149)))</f>
        <v>0</v>
      </c>
      <c r="AS149" s="349">
        <f>IF( $F149=0,0,((($F149/$E$145)*'CRONOGRAMA ACTIVIDADES'!AO$56)*($G149/$F149)))</f>
        <v>0</v>
      </c>
      <c r="AT149" s="352">
        <f>AH149+AI149+AJ149+AK149+AL149+AM149+AN149+AO149+AP149+AQ149+AR149+AS149</f>
        <v>0</v>
      </c>
      <c r="AU149" s="355">
        <f>AS149+AR149+AQ149+AP149+AO149+AN149+AM149+AL149+AK149+AJ149+AI149+AH149+AF149+AE149+AD149+AC149+AB149+AA149+Z149+Y149+X149+W149+V149+U149+S149+R149+Q149+P149+O149+N149+M149+L149+K149+J149+I149+H149</f>
        <v>0</v>
      </c>
      <c r="AV149" s="321">
        <f t="shared" si="40"/>
        <v>0</v>
      </c>
    </row>
    <row r="150" spans="2:48" s="44" customFormat="1" ht="12.75" customHeight="1" x14ac:dyDescent="0.25">
      <c r="B150" s="345" t="str">
        <f>+'FORMATO COSTEO C2'!C235</f>
        <v>2.2.2.5</v>
      </c>
      <c r="C150" s="346" t="str">
        <f>+'FORMATO COSTEO C2'!B235</f>
        <v>Categoría de gasto</v>
      </c>
      <c r="D150" s="357"/>
      <c r="E150" s="358"/>
      <c r="F150" s="349">
        <f>+'FORMATO COSTEO C2'!G235</f>
        <v>0</v>
      </c>
      <c r="G150" s="350">
        <f>+'FORMATO COSTEO C2'!X235</f>
        <v>0</v>
      </c>
      <c r="H150" s="354">
        <f>IF( $F150=0,0,((($F150/$E$145)*'CRONOGRAMA ACTIVIDADES'!F$56)*($G150/$F150)))</f>
        <v>0</v>
      </c>
      <c r="I150" s="349">
        <f>IF( $F150=0,0,((($F150/$E$145)*'CRONOGRAMA ACTIVIDADES'!G$56)*($G150/$F150)))</f>
        <v>0</v>
      </c>
      <c r="J150" s="349">
        <f>IF( $F150=0,0,((($F150/$E$145)*'CRONOGRAMA ACTIVIDADES'!H$56)*($G150/$F150)))</f>
        <v>0</v>
      </c>
      <c r="K150" s="349">
        <f>IF( $F150=0,0,((($F150/$E$145)*'CRONOGRAMA ACTIVIDADES'!I$56)*($G150/$F150)))</f>
        <v>0</v>
      </c>
      <c r="L150" s="349">
        <f>IF( $F150=0,0,((($F150/$E$145)*'CRONOGRAMA ACTIVIDADES'!J$56)*($G150/$F150)))</f>
        <v>0</v>
      </c>
      <c r="M150" s="349">
        <f>IF( $F150=0,0,((($F150/$E$145)*'CRONOGRAMA ACTIVIDADES'!K$56)*($G150/$F150)))</f>
        <v>0</v>
      </c>
      <c r="N150" s="349">
        <f>IF( $F150=0,0,((($F150/$E$145)*'CRONOGRAMA ACTIVIDADES'!L$56)*($G150/$F150)))</f>
        <v>0</v>
      </c>
      <c r="O150" s="349">
        <f>IF( $F150=0,0,((($F150/$E$145)*'CRONOGRAMA ACTIVIDADES'!M$56)*($G150/$F150)))</f>
        <v>0</v>
      </c>
      <c r="P150" s="349">
        <f>IF( $F150=0,0,((($F150/$E$145)*'CRONOGRAMA ACTIVIDADES'!N$56)*($G150/$F150)))</f>
        <v>0</v>
      </c>
      <c r="Q150" s="349">
        <f>IF( $F150=0,0,((($F150/$E$145)*'CRONOGRAMA ACTIVIDADES'!O$56)*($G150/$F150)))</f>
        <v>0</v>
      </c>
      <c r="R150" s="349">
        <f>IF( $F150=0,0,((($F150/$E$145)*'CRONOGRAMA ACTIVIDADES'!P$56)*($G150/$F150)))</f>
        <v>0</v>
      </c>
      <c r="S150" s="349">
        <f>IF( $F150=0,0,((($F150/$E$145)*'CRONOGRAMA ACTIVIDADES'!Q$56)*($G150/$F150)))</f>
        <v>0</v>
      </c>
      <c r="T150" s="352">
        <f>H150+I150+J150+K150+L150+M150+N150+O150+P150+Q150+R150+S150</f>
        <v>0</v>
      </c>
      <c r="U150" s="353">
        <f>IF( $F150=0,0,((($F150/$E$145)*'CRONOGRAMA ACTIVIDADES'!R$56)*($G150/$F150)))</f>
        <v>0</v>
      </c>
      <c r="V150" s="349">
        <f>IF( $F150=0,0,((($F150/$E$145)*'CRONOGRAMA ACTIVIDADES'!S$56)*($G150/$F150)))</f>
        <v>0</v>
      </c>
      <c r="W150" s="349">
        <f>IF( $F150=0,0,((($F150/$E$145)*'CRONOGRAMA ACTIVIDADES'!T$56)*($G150/$F150)))</f>
        <v>0</v>
      </c>
      <c r="X150" s="349">
        <f>IF( $F150=0,0,((($F150/$E$145)*'CRONOGRAMA ACTIVIDADES'!U$56)*($G150/$F150)))</f>
        <v>0</v>
      </c>
      <c r="Y150" s="349">
        <f>IF( $F150=0,0,((($F150/$E$145)*'CRONOGRAMA ACTIVIDADES'!V$56)*($G150/$F150)))</f>
        <v>0</v>
      </c>
      <c r="Z150" s="349">
        <f>IF( $F150=0,0,((($F150/$E$145)*'CRONOGRAMA ACTIVIDADES'!W$56)*($G150/$F150)))</f>
        <v>0</v>
      </c>
      <c r="AA150" s="349">
        <f>IF( $F150=0,0,((($F150/$E$145)*'CRONOGRAMA ACTIVIDADES'!X$56)*($G150/$F150)))</f>
        <v>0</v>
      </c>
      <c r="AB150" s="349">
        <f>IF( $F150=0,0,((($F150/$E$145)*'CRONOGRAMA ACTIVIDADES'!Y$56)*($G150/$F150)))</f>
        <v>0</v>
      </c>
      <c r="AC150" s="349">
        <f>IF( $F150=0,0,((($F150/$E$145)*'CRONOGRAMA ACTIVIDADES'!Z$56)*($G150/$F150)))</f>
        <v>0</v>
      </c>
      <c r="AD150" s="349">
        <f>IF( $F150=0,0,((($F150/$E$145)*'CRONOGRAMA ACTIVIDADES'!AA$56)*($G150/$F150)))</f>
        <v>0</v>
      </c>
      <c r="AE150" s="349">
        <f>IF( $F150=0,0,((($F150/$E$145)*'CRONOGRAMA ACTIVIDADES'!AB$56)*($G150/$F150)))</f>
        <v>0</v>
      </c>
      <c r="AF150" s="349">
        <f>IF( $F150=0,0,((($F150/$E$145)*'CRONOGRAMA ACTIVIDADES'!AC$56)*($G150/$F150)))</f>
        <v>0</v>
      </c>
      <c r="AG150" s="350">
        <f>U150+V150+W150+X150+Y150+Z150+AA150+AB150+AC150+AD150+AE150+AF150</f>
        <v>0</v>
      </c>
      <c r="AH150" s="354">
        <f>IF( $F150=0,0,((($F150/$E$145)*'CRONOGRAMA ACTIVIDADES'!AD$56)*($G150/$F150)))</f>
        <v>0</v>
      </c>
      <c r="AI150" s="349">
        <f>IF( $F150=0,0,((($F150/$E$145)*'CRONOGRAMA ACTIVIDADES'!AE$56)*($G150/$F150)))</f>
        <v>0</v>
      </c>
      <c r="AJ150" s="349">
        <f>IF( $F150=0,0,((($F150/$E$145)*'CRONOGRAMA ACTIVIDADES'!AF$56)*($G150/$F150)))</f>
        <v>0</v>
      </c>
      <c r="AK150" s="349">
        <f>IF( $F150=0,0,((($F150/$E$145)*'CRONOGRAMA ACTIVIDADES'!AG$56)*($G150/$F150)))</f>
        <v>0</v>
      </c>
      <c r="AL150" s="349">
        <f>IF( $F150=0,0,((($F150/$E$145)*'CRONOGRAMA ACTIVIDADES'!AH$56)*($G150/$F150)))</f>
        <v>0</v>
      </c>
      <c r="AM150" s="349">
        <f>IF( $F150=0,0,((($F150/$E$145)*'CRONOGRAMA ACTIVIDADES'!AI$56)*($G150/$F150)))</f>
        <v>0</v>
      </c>
      <c r="AN150" s="349">
        <f>IF( $F150=0,0,((($F150/$E$145)*'CRONOGRAMA ACTIVIDADES'!AJ$56)*($G150/$F150)))</f>
        <v>0</v>
      </c>
      <c r="AO150" s="349">
        <f>IF( $F150=0,0,((($F150/$E$145)*'CRONOGRAMA ACTIVIDADES'!AK$56)*($G150/$F150)))</f>
        <v>0</v>
      </c>
      <c r="AP150" s="349">
        <f>IF( $F150=0,0,((($F150/$E$145)*'CRONOGRAMA ACTIVIDADES'!AL$56)*($G150/$F150)))</f>
        <v>0</v>
      </c>
      <c r="AQ150" s="349">
        <f>IF( $F150=0,0,((($F150/$E$145)*'CRONOGRAMA ACTIVIDADES'!AM$56)*($G150/$F150)))</f>
        <v>0</v>
      </c>
      <c r="AR150" s="349">
        <f>IF( $F150=0,0,((($F150/$E$145)*'CRONOGRAMA ACTIVIDADES'!AN$56)*($G150/$F150)))</f>
        <v>0</v>
      </c>
      <c r="AS150" s="349">
        <f>IF( $F150=0,0,((($F150/$E$145)*'CRONOGRAMA ACTIVIDADES'!AO$56)*($G150/$F150)))</f>
        <v>0</v>
      </c>
      <c r="AT150" s="352">
        <f>AH150+AI150+AJ150+AK150+AL150+AM150+AN150+AO150+AP150+AQ150+AR150+AS150</f>
        <v>0</v>
      </c>
      <c r="AU150" s="355">
        <f>AS150+AR150+AQ150+AP150+AO150+AN150+AM150+AL150+AK150+AJ150+AI150+AH150+AF150+AE150+AD150+AC150+AB150+AA150+Z150+Y150+X150+W150+V150+U150+S150+R150+Q150+P150+O150+N150+M150+L150+K150+J150+I150+H150</f>
        <v>0</v>
      </c>
      <c r="AV150" s="321">
        <f t="shared" si="40"/>
        <v>0</v>
      </c>
    </row>
    <row r="151" spans="2:48" s="44" customFormat="1" ht="12.75" customHeight="1" x14ac:dyDescent="0.25">
      <c r="B151" s="335" t="str">
        <f>+'FORMATO COSTEO C2'!C241</f>
        <v>2.2.3</v>
      </c>
      <c r="C151" s="359">
        <f>+'FORMATO COSTEO C2'!B241</f>
        <v>0</v>
      </c>
      <c r="D151" s="337" t="str">
        <f>+'FORMATO COSTEO C2'!D241</f>
        <v>Unidad medida</v>
      </c>
      <c r="E151" s="338">
        <f>+'FORMATO COSTEO C2'!E241</f>
        <v>0</v>
      </c>
      <c r="F151" s="339">
        <f>SUM(F152:F156)</f>
        <v>0</v>
      </c>
      <c r="G151" s="340">
        <f t="shared" ref="G151:AS151" si="42">SUM(G152:G156)</f>
        <v>0</v>
      </c>
      <c r="H151" s="341">
        <f t="shared" si="42"/>
        <v>0</v>
      </c>
      <c r="I151" s="339">
        <f t="shared" si="42"/>
        <v>0</v>
      </c>
      <c r="J151" s="339">
        <f t="shared" si="42"/>
        <v>0</v>
      </c>
      <c r="K151" s="339">
        <f t="shared" si="42"/>
        <v>0</v>
      </c>
      <c r="L151" s="339">
        <f t="shared" si="42"/>
        <v>0</v>
      </c>
      <c r="M151" s="339">
        <f t="shared" si="42"/>
        <v>0</v>
      </c>
      <c r="N151" s="339">
        <f t="shared" si="42"/>
        <v>0</v>
      </c>
      <c r="O151" s="339">
        <f t="shared" si="42"/>
        <v>0</v>
      </c>
      <c r="P151" s="339">
        <f t="shared" si="42"/>
        <v>0</v>
      </c>
      <c r="Q151" s="339">
        <f t="shared" si="42"/>
        <v>0</v>
      </c>
      <c r="R151" s="339">
        <f t="shared" si="42"/>
        <v>0</v>
      </c>
      <c r="S151" s="339">
        <f t="shared" si="42"/>
        <v>0</v>
      </c>
      <c r="T151" s="342">
        <f t="shared" si="42"/>
        <v>0</v>
      </c>
      <c r="U151" s="343">
        <f t="shared" si="42"/>
        <v>0</v>
      </c>
      <c r="V151" s="339">
        <f t="shared" si="42"/>
        <v>0</v>
      </c>
      <c r="W151" s="339">
        <f t="shared" si="42"/>
        <v>0</v>
      </c>
      <c r="X151" s="339">
        <f t="shared" si="42"/>
        <v>0</v>
      </c>
      <c r="Y151" s="339">
        <f t="shared" si="42"/>
        <v>0</v>
      </c>
      <c r="Z151" s="339">
        <f t="shared" si="42"/>
        <v>0</v>
      </c>
      <c r="AA151" s="339">
        <f t="shared" si="42"/>
        <v>0</v>
      </c>
      <c r="AB151" s="339">
        <f t="shared" si="42"/>
        <v>0</v>
      </c>
      <c r="AC151" s="339">
        <f t="shared" si="42"/>
        <v>0</v>
      </c>
      <c r="AD151" s="339">
        <f t="shared" si="42"/>
        <v>0</v>
      </c>
      <c r="AE151" s="339">
        <f t="shared" si="42"/>
        <v>0</v>
      </c>
      <c r="AF151" s="339">
        <f t="shared" si="42"/>
        <v>0</v>
      </c>
      <c r="AG151" s="340">
        <f t="shared" si="42"/>
        <v>0</v>
      </c>
      <c r="AH151" s="341">
        <f t="shared" si="42"/>
        <v>0</v>
      </c>
      <c r="AI151" s="339">
        <f t="shared" si="42"/>
        <v>0</v>
      </c>
      <c r="AJ151" s="339">
        <f t="shared" si="42"/>
        <v>0</v>
      </c>
      <c r="AK151" s="339">
        <f t="shared" si="42"/>
        <v>0</v>
      </c>
      <c r="AL151" s="339">
        <f t="shared" si="42"/>
        <v>0</v>
      </c>
      <c r="AM151" s="339">
        <f t="shared" si="42"/>
        <v>0</v>
      </c>
      <c r="AN151" s="339">
        <f t="shared" si="42"/>
        <v>0</v>
      </c>
      <c r="AO151" s="339">
        <f t="shared" si="42"/>
        <v>0</v>
      </c>
      <c r="AP151" s="339">
        <f t="shared" si="42"/>
        <v>0</v>
      </c>
      <c r="AQ151" s="339">
        <f t="shared" si="42"/>
        <v>0</v>
      </c>
      <c r="AR151" s="339">
        <f t="shared" si="42"/>
        <v>0</v>
      </c>
      <c r="AS151" s="339">
        <f t="shared" si="42"/>
        <v>0</v>
      </c>
      <c r="AT151" s="342">
        <f>SUM(AT152:AT156)</f>
        <v>0</v>
      </c>
      <c r="AU151" s="344">
        <f>SUM(AU152:AU156)</f>
        <v>0</v>
      </c>
      <c r="AV151" s="321">
        <f t="shared" si="40"/>
        <v>0</v>
      </c>
    </row>
    <row r="152" spans="2:48" s="44" customFormat="1" ht="12.75" customHeight="1" x14ac:dyDescent="0.25">
      <c r="B152" s="345" t="str">
        <f>+'FORMATO COSTEO C2'!C243</f>
        <v>2.2.3.1</v>
      </c>
      <c r="C152" s="346" t="str">
        <f>+'FORMATO COSTEO C2'!B243</f>
        <v>Categoría de gasto</v>
      </c>
      <c r="D152" s="357"/>
      <c r="E152" s="358"/>
      <c r="F152" s="349">
        <f>+'FORMATO COSTEO C2'!G243</f>
        <v>0</v>
      </c>
      <c r="G152" s="350">
        <f>+'FORMATO COSTEO C2'!X243</f>
        <v>0</v>
      </c>
      <c r="H152" s="351">
        <f>IF( $F152=0,0,((($F152/$E$151)*'CRONOGRAMA ACTIVIDADES'!F$57)*($G152/$F152)))</f>
        <v>0</v>
      </c>
      <c r="I152" s="349">
        <f>IF( $F152=0,0,((($F152/$E$151)*'CRONOGRAMA ACTIVIDADES'!G$57)*($G152/$F152)))</f>
        <v>0</v>
      </c>
      <c r="J152" s="349">
        <f>IF( $F152=0,0,((($F152/$E$151)*'CRONOGRAMA ACTIVIDADES'!H$57)*($G152/$F152)))</f>
        <v>0</v>
      </c>
      <c r="K152" s="349">
        <f>IF( $F152=0,0,((($F152/$E$151)*'CRONOGRAMA ACTIVIDADES'!I$57)*($G152/$F152)))</f>
        <v>0</v>
      </c>
      <c r="L152" s="349">
        <f>IF( $F152=0,0,((($F152/$E$151)*'CRONOGRAMA ACTIVIDADES'!J$57)*($G152/$F152)))</f>
        <v>0</v>
      </c>
      <c r="M152" s="349">
        <f>IF( $F152=0,0,((($F152/$E$151)*'CRONOGRAMA ACTIVIDADES'!K$57)*($G152/$F152)))</f>
        <v>0</v>
      </c>
      <c r="N152" s="349">
        <f>IF( $F152=0,0,((($F152/$E$151)*'CRONOGRAMA ACTIVIDADES'!L$57)*($G152/$F152)))</f>
        <v>0</v>
      </c>
      <c r="O152" s="349">
        <f>IF( $F152=0,0,((($F152/$E$151)*'CRONOGRAMA ACTIVIDADES'!M$57)*($G152/$F152)))</f>
        <v>0</v>
      </c>
      <c r="P152" s="349">
        <f>IF( $F152=0,0,((($F152/$E$151)*'CRONOGRAMA ACTIVIDADES'!N$57)*($G152/$F152)))</f>
        <v>0</v>
      </c>
      <c r="Q152" s="349">
        <f>IF( $F152=0,0,((($F152/$E$151)*'CRONOGRAMA ACTIVIDADES'!O$57)*($G152/$F152)))</f>
        <v>0</v>
      </c>
      <c r="R152" s="349">
        <f>IF( $F152=0,0,((($F152/$E$151)*'CRONOGRAMA ACTIVIDADES'!P$57)*($G152/$F152)))</f>
        <v>0</v>
      </c>
      <c r="S152" s="349">
        <f>IF( $F152=0,0,((($F152/$E$151)*'CRONOGRAMA ACTIVIDADES'!Q$57)*($G152/$F152)))</f>
        <v>0</v>
      </c>
      <c r="T152" s="352">
        <f>H152+I152+J152+K152+L152+M152+N152+O152+P152+Q152+R152+S152</f>
        <v>0</v>
      </c>
      <c r="U152" s="353">
        <f>IF( $F152=0,0,((($F152/$E$151)*'CRONOGRAMA ACTIVIDADES'!R$57)*($G152/$F152)))</f>
        <v>0</v>
      </c>
      <c r="V152" s="349">
        <f>IF( $F152=0,0,((($F152/$E$151)*'CRONOGRAMA ACTIVIDADES'!S$57)*($G152/$F152)))</f>
        <v>0</v>
      </c>
      <c r="W152" s="349">
        <f>IF( $F152=0,0,((($F152/$E$151)*'CRONOGRAMA ACTIVIDADES'!T$57)*($G152/$F152)))</f>
        <v>0</v>
      </c>
      <c r="X152" s="349">
        <f>IF( $F152=0,0,((($F152/$E$151)*'CRONOGRAMA ACTIVIDADES'!U$57)*($G152/$F152)))</f>
        <v>0</v>
      </c>
      <c r="Y152" s="349">
        <f>IF( $F152=0,0,((($F152/$E$151)*'CRONOGRAMA ACTIVIDADES'!V$57)*($G152/$F152)))</f>
        <v>0</v>
      </c>
      <c r="Z152" s="349">
        <f>IF( $F152=0,0,((($F152/$E$151)*'CRONOGRAMA ACTIVIDADES'!W$57)*($G152/$F152)))</f>
        <v>0</v>
      </c>
      <c r="AA152" s="349">
        <f>IF( $F152=0,0,((($F152/$E$151)*'CRONOGRAMA ACTIVIDADES'!X$57)*($G152/$F152)))</f>
        <v>0</v>
      </c>
      <c r="AB152" s="349">
        <f>IF( $F152=0,0,((($F152/$E$151)*'CRONOGRAMA ACTIVIDADES'!Y$57)*($G152/$F152)))</f>
        <v>0</v>
      </c>
      <c r="AC152" s="349">
        <f>IF( $F152=0,0,((($F152/$E$151)*'CRONOGRAMA ACTIVIDADES'!Z$57)*($G152/$F152)))</f>
        <v>0</v>
      </c>
      <c r="AD152" s="349">
        <f>IF( $F152=0,0,((($F152/$E$151)*'CRONOGRAMA ACTIVIDADES'!AA$57)*($G152/$F152)))</f>
        <v>0</v>
      </c>
      <c r="AE152" s="349">
        <f>IF( $F152=0,0,((($F152/$E$151)*'CRONOGRAMA ACTIVIDADES'!AB$57)*($G152/$F152)))</f>
        <v>0</v>
      </c>
      <c r="AF152" s="349">
        <f>IF( $F152=0,0,((($F152/$E$151)*'CRONOGRAMA ACTIVIDADES'!AC$57)*($G152/$F152)))</f>
        <v>0</v>
      </c>
      <c r="AG152" s="350">
        <f>U152+V152+W152+X152+Y152+Z152+AA152+AB152+AC152+AD152+AE152+AF152</f>
        <v>0</v>
      </c>
      <c r="AH152" s="354">
        <f>IF( $F152=0,0,((($F152/$E$151)*'CRONOGRAMA ACTIVIDADES'!AD$57)*($G152/$F152)))</f>
        <v>0</v>
      </c>
      <c r="AI152" s="349">
        <f>IF( $F152=0,0,((($F152/$E$151)*'CRONOGRAMA ACTIVIDADES'!AE$57)*($G152/$F152)))</f>
        <v>0</v>
      </c>
      <c r="AJ152" s="349">
        <f>IF( $F152=0,0,((($F152/$E$151)*'CRONOGRAMA ACTIVIDADES'!AF$57)*($G152/$F152)))</f>
        <v>0</v>
      </c>
      <c r="AK152" s="349">
        <f>IF( $F152=0,0,((($F152/$E$151)*'CRONOGRAMA ACTIVIDADES'!AG$57)*($G152/$F152)))</f>
        <v>0</v>
      </c>
      <c r="AL152" s="349">
        <f>IF( $F152=0,0,((($F152/$E$151)*'CRONOGRAMA ACTIVIDADES'!AH$57)*($G152/$F152)))</f>
        <v>0</v>
      </c>
      <c r="AM152" s="349">
        <f>IF( $F152=0,0,((($F152/$E$151)*'CRONOGRAMA ACTIVIDADES'!AI$57)*($G152/$F152)))</f>
        <v>0</v>
      </c>
      <c r="AN152" s="349">
        <f>IF( $F152=0,0,((($F152/$E$151)*'CRONOGRAMA ACTIVIDADES'!AJ$57)*($G152/$F152)))</f>
        <v>0</v>
      </c>
      <c r="AO152" s="349">
        <f>IF( $F152=0,0,((($F152/$E$151)*'CRONOGRAMA ACTIVIDADES'!AK$57)*($G152/$F152)))</f>
        <v>0</v>
      </c>
      <c r="AP152" s="349">
        <f>IF( $F152=0,0,((($F152/$E$151)*'CRONOGRAMA ACTIVIDADES'!AL$57)*($G152/$F152)))</f>
        <v>0</v>
      </c>
      <c r="AQ152" s="349">
        <f>IF( $F152=0,0,((($F152/$E$151)*'CRONOGRAMA ACTIVIDADES'!AM$57)*($G152/$F152)))</f>
        <v>0</v>
      </c>
      <c r="AR152" s="349">
        <f>IF( $F152=0,0,((($F152/$E$151)*'CRONOGRAMA ACTIVIDADES'!AN$57)*($G152/$F152)))</f>
        <v>0</v>
      </c>
      <c r="AS152" s="349">
        <f>IF( $F152=0,0,((($F152/$E$151)*'CRONOGRAMA ACTIVIDADES'!AO$57)*($G152/$F152)))</f>
        <v>0</v>
      </c>
      <c r="AT152" s="352">
        <f>AH152+AI152+AJ152+AK152+AL152+AM152+AN152+AO152+AP152+AQ152+AR152+AS152</f>
        <v>0</v>
      </c>
      <c r="AU152" s="355">
        <f>AS152+AR152+AQ152+AP152+AO152+AN152+AM152+AL152+AK152+AJ152+AI152+AH152+AF152+AE152+AD152+AC152+AB152+AA152+Z152+Y152+X152+W152+V152+U152+S152+R152+Q152+P152+O152+N152+M152+L152+K152+J152+I152+H152</f>
        <v>0</v>
      </c>
      <c r="AV152" s="321">
        <f t="shared" si="40"/>
        <v>0</v>
      </c>
    </row>
    <row r="153" spans="2:48" s="44" customFormat="1" ht="12.75" customHeight="1" x14ac:dyDescent="0.25">
      <c r="B153" s="345" t="str">
        <f>+'FORMATO COSTEO C2'!C249</f>
        <v>2.2.3.2</v>
      </c>
      <c r="C153" s="346" t="str">
        <f>+'FORMATO COSTEO C2'!B249</f>
        <v>Categoría de gasto</v>
      </c>
      <c r="D153" s="357"/>
      <c r="E153" s="358"/>
      <c r="F153" s="349">
        <f>+'FORMATO COSTEO C2'!G249</f>
        <v>0</v>
      </c>
      <c r="G153" s="350">
        <f>+'FORMATO COSTEO C2'!X249</f>
        <v>0</v>
      </c>
      <c r="H153" s="354">
        <f>IF( $F153=0,0,((($F153/$E$151)*'CRONOGRAMA ACTIVIDADES'!F$57)*($G153/$F153)))</f>
        <v>0</v>
      </c>
      <c r="I153" s="349">
        <f>IF( $F153=0,0,((($F153/$E$151)*'CRONOGRAMA ACTIVIDADES'!G$57)*($G153/$F153)))</f>
        <v>0</v>
      </c>
      <c r="J153" s="349">
        <f>IF( $F153=0,0,((($F153/$E$151)*'CRONOGRAMA ACTIVIDADES'!H$57)*($G153/$F153)))</f>
        <v>0</v>
      </c>
      <c r="K153" s="349">
        <f>IF( $F153=0,0,((($F153/$E$151)*'CRONOGRAMA ACTIVIDADES'!I$57)*($G153/$F153)))</f>
        <v>0</v>
      </c>
      <c r="L153" s="349">
        <f>IF( $F153=0,0,((($F153/$E$151)*'CRONOGRAMA ACTIVIDADES'!J$57)*($G153/$F153)))</f>
        <v>0</v>
      </c>
      <c r="M153" s="349">
        <f>IF( $F153=0,0,((($F153/$E$151)*'CRONOGRAMA ACTIVIDADES'!K$57)*($G153/$F153)))</f>
        <v>0</v>
      </c>
      <c r="N153" s="349">
        <f>IF( $F153=0,0,((($F153/$E$151)*'CRONOGRAMA ACTIVIDADES'!L$57)*($G153/$F153)))</f>
        <v>0</v>
      </c>
      <c r="O153" s="349">
        <f>IF( $F153=0,0,((($F153/$E$151)*'CRONOGRAMA ACTIVIDADES'!M$57)*($G153/$F153)))</f>
        <v>0</v>
      </c>
      <c r="P153" s="349">
        <f>IF( $F153=0,0,((($F153/$E$151)*'CRONOGRAMA ACTIVIDADES'!N$57)*($G153/$F153)))</f>
        <v>0</v>
      </c>
      <c r="Q153" s="349">
        <f>IF( $F153=0,0,((($F153/$E$151)*'CRONOGRAMA ACTIVIDADES'!O$57)*($G153/$F153)))</f>
        <v>0</v>
      </c>
      <c r="R153" s="349">
        <f>IF( $F153=0,0,((($F153/$E$151)*'CRONOGRAMA ACTIVIDADES'!P$57)*($G153/$F153)))</f>
        <v>0</v>
      </c>
      <c r="S153" s="349">
        <f>IF( $F153=0,0,((($F153/$E$151)*'CRONOGRAMA ACTIVIDADES'!Q$57)*($G153/$F153)))</f>
        <v>0</v>
      </c>
      <c r="T153" s="352">
        <f>H153+I153+J153+K153+L153+M153+N153+O153+P153+Q153+R153+S153</f>
        <v>0</v>
      </c>
      <c r="U153" s="353">
        <f>IF( $F153=0,0,((($F153/$E$151)*'CRONOGRAMA ACTIVIDADES'!R$57)*($G153/$F153)))</f>
        <v>0</v>
      </c>
      <c r="V153" s="349">
        <f>IF( $F153=0,0,((($F153/$E$151)*'CRONOGRAMA ACTIVIDADES'!S$57)*($G153/$F153)))</f>
        <v>0</v>
      </c>
      <c r="W153" s="349">
        <f>IF( $F153=0,0,((($F153/$E$151)*'CRONOGRAMA ACTIVIDADES'!T$57)*($G153/$F153)))</f>
        <v>0</v>
      </c>
      <c r="X153" s="349">
        <f>IF( $F153=0,0,((($F153/$E$151)*'CRONOGRAMA ACTIVIDADES'!U$57)*($G153/$F153)))</f>
        <v>0</v>
      </c>
      <c r="Y153" s="349">
        <f>IF( $F153=0,0,((($F153/$E$151)*'CRONOGRAMA ACTIVIDADES'!V$57)*($G153/$F153)))</f>
        <v>0</v>
      </c>
      <c r="Z153" s="349">
        <f>IF( $F153=0,0,((($F153/$E$151)*'CRONOGRAMA ACTIVIDADES'!W$57)*($G153/$F153)))</f>
        <v>0</v>
      </c>
      <c r="AA153" s="349">
        <f>IF( $F153=0,0,((($F153/$E$151)*'CRONOGRAMA ACTIVIDADES'!X$57)*($G153/$F153)))</f>
        <v>0</v>
      </c>
      <c r="AB153" s="349">
        <f>IF( $F153=0,0,((($F153/$E$151)*'CRONOGRAMA ACTIVIDADES'!Y$57)*($G153/$F153)))</f>
        <v>0</v>
      </c>
      <c r="AC153" s="349">
        <f>IF( $F153=0,0,((($F153/$E$151)*'CRONOGRAMA ACTIVIDADES'!Z$57)*($G153/$F153)))</f>
        <v>0</v>
      </c>
      <c r="AD153" s="349">
        <f>IF( $F153=0,0,((($F153/$E$151)*'CRONOGRAMA ACTIVIDADES'!AA$57)*($G153/$F153)))</f>
        <v>0</v>
      </c>
      <c r="AE153" s="349">
        <f>IF( $F153=0,0,((($F153/$E$151)*'CRONOGRAMA ACTIVIDADES'!AB$57)*($G153/$F153)))</f>
        <v>0</v>
      </c>
      <c r="AF153" s="349">
        <f>IF( $F153=0,0,((($F153/$E$151)*'CRONOGRAMA ACTIVIDADES'!AC$57)*($G153/$F153)))</f>
        <v>0</v>
      </c>
      <c r="AG153" s="350">
        <f>U153+V153+W153+X153+Y153+Z153+AA153+AB153+AC153+AD153+AE153+AF153</f>
        <v>0</v>
      </c>
      <c r="AH153" s="354">
        <f>IF( $F153=0,0,((($F153/$E$151)*'CRONOGRAMA ACTIVIDADES'!AD$57)*($G153/$F153)))</f>
        <v>0</v>
      </c>
      <c r="AI153" s="349">
        <f>IF( $F153=0,0,((($F153/$E$151)*'CRONOGRAMA ACTIVIDADES'!AE$57)*($G153/$F153)))</f>
        <v>0</v>
      </c>
      <c r="AJ153" s="349">
        <f>IF( $F153=0,0,((($F153/$E$151)*'CRONOGRAMA ACTIVIDADES'!AF$57)*($G153/$F153)))</f>
        <v>0</v>
      </c>
      <c r="AK153" s="349">
        <f>IF( $F153=0,0,((($F153/$E$151)*'CRONOGRAMA ACTIVIDADES'!AG$57)*($G153/$F153)))</f>
        <v>0</v>
      </c>
      <c r="AL153" s="349">
        <f>IF( $F153=0,0,((($F153/$E$151)*'CRONOGRAMA ACTIVIDADES'!AH$57)*($G153/$F153)))</f>
        <v>0</v>
      </c>
      <c r="AM153" s="349">
        <f>IF( $F153=0,0,((($F153/$E$151)*'CRONOGRAMA ACTIVIDADES'!AI$57)*($G153/$F153)))</f>
        <v>0</v>
      </c>
      <c r="AN153" s="349">
        <f>IF( $F153=0,0,((($F153/$E$151)*'CRONOGRAMA ACTIVIDADES'!AJ$57)*($G153/$F153)))</f>
        <v>0</v>
      </c>
      <c r="AO153" s="349">
        <f>IF( $F153=0,0,((($F153/$E$151)*'CRONOGRAMA ACTIVIDADES'!AK$57)*($G153/$F153)))</f>
        <v>0</v>
      </c>
      <c r="AP153" s="349">
        <f>IF( $F153=0,0,((($F153/$E$151)*'CRONOGRAMA ACTIVIDADES'!AL$57)*($G153/$F153)))</f>
        <v>0</v>
      </c>
      <c r="AQ153" s="349">
        <f>IF( $F153=0,0,((($F153/$E$151)*'CRONOGRAMA ACTIVIDADES'!AM$57)*($G153/$F153)))</f>
        <v>0</v>
      </c>
      <c r="AR153" s="349">
        <f>IF( $F153=0,0,((($F153/$E$151)*'CRONOGRAMA ACTIVIDADES'!AN$57)*($G153/$F153)))</f>
        <v>0</v>
      </c>
      <c r="AS153" s="349">
        <f>IF( $F153=0,0,((($F153/$E$151)*'CRONOGRAMA ACTIVIDADES'!AO$57)*($G153/$F153)))</f>
        <v>0</v>
      </c>
      <c r="AT153" s="352">
        <f>AH153+AI153+AJ153+AK153+AL153+AM153+AN153+AO153+AP153+AQ153+AR153+AS153</f>
        <v>0</v>
      </c>
      <c r="AU153" s="355">
        <f>AS153+AR153+AQ153+AP153+AO153+AN153+AM153+AL153+AK153+AJ153+AI153+AH153+AF153+AE153+AD153+AC153+AB153+AA153+Z153+Y153+X153+W153+V153+U153+S153+R153+Q153+P153+O153+N153+M153+L153+K153+J153+I153+H153</f>
        <v>0</v>
      </c>
      <c r="AV153" s="321">
        <f t="shared" si="40"/>
        <v>0</v>
      </c>
    </row>
    <row r="154" spans="2:48" s="44" customFormat="1" ht="12.75" customHeight="1" x14ac:dyDescent="0.25">
      <c r="B154" s="345" t="str">
        <f>+'FORMATO COSTEO C2'!C255</f>
        <v>2.2.3.3</v>
      </c>
      <c r="C154" s="346" t="str">
        <f>+'FORMATO COSTEO C2'!B255</f>
        <v>Categoría de gasto</v>
      </c>
      <c r="D154" s="357"/>
      <c r="E154" s="358"/>
      <c r="F154" s="349">
        <f>+'FORMATO COSTEO C2'!G255</f>
        <v>0</v>
      </c>
      <c r="G154" s="350">
        <f>+'FORMATO COSTEO C2'!X255</f>
        <v>0</v>
      </c>
      <c r="H154" s="354">
        <f>IF( $F154=0,0,((($F154/$E$151)*'CRONOGRAMA ACTIVIDADES'!F$57)*($G154/$F154)))</f>
        <v>0</v>
      </c>
      <c r="I154" s="349">
        <f>IF( $F154=0,0,((($F154/$E$151)*'CRONOGRAMA ACTIVIDADES'!G$57)*($G154/$F154)))</f>
        <v>0</v>
      </c>
      <c r="J154" s="349">
        <f>IF( $F154=0,0,((($F154/$E$151)*'CRONOGRAMA ACTIVIDADES'!H$57)*($G154/$F154)))</f>
        <v>0</v>
      </c>
      <c r="K154" s="349">
        <f>IF( $F154=0,0,((($F154/$E$151)*'CRONOGRAMA ACTIVIDADES'!I$57)*($G154/$F154)))</f>
        <v>0</v>
      </c>
      <c r="L154" s="349">
        <f>IF( $F154=0,0,((($F154/$E$151)*'CRONOGRAMA ACTIVIDADES'!J$57)*($G154/$F154)))</f>
        <v>0</v>
      </c>
      <c r="M154" s="349">
        <f>IF( $F154=0,0,((($F154/$E$151)*'CRONOGRAMA ACTIVIDADES'!K$57)*($G154/$F154)))</f>
        <v>0</v>
      </c>
      <c r="N154" s="349">
        <f>IF( $F154=0,0,((($F154/$E$151)*'CRONOGRAMA ACTIVIDADES'!L$57)*($G154/$F154)))</f>
        <v>0</v>
      </c>
      <c r="O154" s="349">
        <f>IF( $F154=0,0,((($F154/$E$151)*'CRONOGRAMA ACTIVIDADES'!M$57)*($G154/$F154)))</f>
        <v>0</v>
      </c>
      <c r="P154" s="349">
        <f>IF( $F154=0,0,((($F154/$E$151)*'CRONOGRAMA ACTIVIDADES'!N$57)*($G154/$F154)))</f>
        <v>0</v>
      </c>
      <c r="Q154" s="349">
        <f>IF( $F154=0,0,((($F154/$E$151)*'CRONOGRAMA ACTIVIDADES'!O$57)*($G154/$F154)))</f>
        <v>0</v>
      </c>
      <c r="R154" s="349">
        <f>IF( $F154=0,0,((($F154/$E$151)*'CRONOGRAMA ACTIVIDADES'!P$57)*($G154/$F154)))</f>
        <v>0</v>
      </c>
      <c r="S154" s="349">
        <f>IF( $F154=0,0,((($F154/$E$151)*'CRONOGRAMA ACTIVIDADES'!Q$57)*($G154/$F154)))</f>
        <v>0</v>
      </c>
      <c r="T154" s="352">
        <f>H154+I154+J154+K154+L154+M154+N154+O154+P154+Q154+R154+S154</f>
        <v>0</v>
      </c>
      <c r="U154" s="353">
        <f>IF( $F154=0,0,((($F154/$E$151)*'CRONOGRAMA ACTIVIDADES'!R$57)*($G154/$F154)))</f>
        <v>0</v>
      </c>
      <c r="V154" s="349">
        <f>IF( $F154=0,0,((($F154/$E$151)*'CRONOGRAMA ACTIVIDADES'!S$57)*($G154/$F154)))</f>
        <v>0</v>
      </c>
      <c r="W154" s="349">
        <f>IF( $F154=0,0,((($F154/$E$151)*'CRONOGRAMA ACTIVIDADES'!T$57)*($G154/$F154)))</f>
        <v>0</v>
      </c>
      <c r="X154" s="349">
        <f>IF( $F154=0,0,((($F154/$E$151)*'CRONOGRAMA ACTIVIDADES'!U$57)*($G154/$F154)))</f>
        <v>0</v>
      </c>
      <c r="Y154" s="349">
        <f>IF( $F154=0,0,((($F154/$E$151)*'CRONOGRAMA ACTIVIDADES'!V$57)*($G154/$F154)))</f>
        <v>0</v>
      </c>
      <c r="Z154" s="349">
        <f>IF( $F154=0,0,((($F154/$E$151)*'CRONOGRAMA ACTIVIDADES'!W$57)*($G154/$F154)))</f>
        <v>0</v>
      </c>
      <c r="AA154" s="349">
        <f>IF( $F154=0,0,((($F154/$E$151)*'CRONOGRAMA ACTIVIDADES'!X$57)*($G154/$F154)))</f>
        <v>0</v>
      </c>
      <c r="AB154" s="349">
        <f>IF( $F154=0,0,((($F154/$E$151)*'CRONOGRAMA ACTIVIDADES'!Y$57)*($G154/$F154)))</f>
        <v>0</v>
      </c>
      <c r="AC154" s="349">
        <f>IF( $F154=0,0,((($F154/$E$151)*'CRONOGRAMA ACTIVIDADES'!Z$57)*($G154/$F154)))</f>
        <v>0</v>
      </c>
      <c r="AD154" s="349">
        <f>IF( $F154=0,0,((($F154/$E$151)*'CRONOGRAMA ACTIVIDADES'!AA$57)*($G154/$F154)))</f>
        <v>0</v>
      </c>
      <c r="AE154" s="349">
        <f>IF( $F154=0,0,((($F154/$E$151)*'CRONOGRAMA ACTIVIDADES'!AB$57)*($G154/$F154)))</f>
        <v>0</v>
      </c>
      <c r="AF154" s="349">
        <f>IF( $F154=0,0,((($F154/$E$151)*'CRONOGRAMA ACTIVIDADES'!AC$57)*($G154/$F154)))</f>
        <v>0</v>
      </c>
      <c r="AG154" s="350">
        <f>U154+V154+W154+X154+Y154+Z154+AA154+AB154+AC154+AD154+AE154+AF154</f>
        <v>0</v>
      </c>
      <c r="AH154" s="354">
        <f>IF( $F154=0,0,((($F154/$E$151)*'CRONOGRAMA ACTIVIDADES'!AD$57)*($G154/$F154)))</f>
        <v>0</v>
      </c>
      <c r="AI154" s="349">
        <f>IF( $F154=0,0,((($F154/$E$151)*'CRONOGRAMA ACTIVIDADES'!AE$57)*($G154/$F154)))</f>
        <v>0</v>
      </c>
      <c r="AJ154" s="349">
        <f>IF( $F154=0,0,((($F154/$E$151)*'CRONOGRAMA ACTIVIDADES'!AF$57)*($G154/$F154)))</f>
        <v>0</v>
      </c>
      <c r="AK154" s="349">
        <f>IF( $F154=0,0,((($F154/$E$151)*'CRONOGRAMA ACTIVIDADES'!AG$57)*($G154/$F154)))</f>
        <v>0</v>
      </c>
      <c r="AL154" s="349">
        <f>IF( $F154=0,0,((($F154/$E$151)*'CRONOGRAMA ACTIVIDADES'!AH$57)*($G154/$F154)))</f>
        <v>0</v>
      </c>
      <c r="AM154" s="349">
        <f>IF( $F154=0,0,((($F154/$E$151)*'CRONOGRAMA ACTIVIDADES'!AI$57)*($G154/$F154)))</f>
        <v>0</v>
      </c>
      <c r="AN154" s="349">
        <f>IF( $F154=0,0,((($F154/$E$151)*'CRONOGRAMA ACTIVIDADES'!AJ$57)*($G154/$F154)))</f>
        <v>0</v>
      </c>
      <c r="AO154" s="349">
        <f>IF( $F154=0,0,((($F154/$E$151)*'CRONOGRAMA ACTIVIDADES'!AK$57)*($G154/$F154)))</f>
        <v>0</v>
      </c>
      <c r="AP154" s="349">
        <f>IF( $F154=0,0,((($F154/$E$151)*'CRONOGRAMA ACTIVIDADES'!AL$57)*($G154/$F154)))</f>
        <v>0</v>
      </c>
      <c r="AQ154" s="349">
        <f>IF( $F154=0,0,((($F154/$E$151)*'CRONOGRAMA ACTIVIDADES'!AM$57)*($G154/$F154)))</f>
        <v>0</v>
      </c>
      <c r="AR154" s="349">
        <f>IF( $F154=0,0,((($F154/$E$151)*'CRONOGRAMA ACTIVIDADES'!AN$57)*($G154/$F154)))</f>
        <v>0</v>
      </c>
      <c r="AS154" s="349">
        <f>IF( $F154=0,0,((($F154/$E$151)*'CRONOGRAMA ACTIVIDADES'!AO$57)*($G154/$F154)))</f>
        <v>0</v>
      </c>
      <c r="AT154" s="352">
        <f>AH154+AI154+AJ154+AK154+AL154+AM154+AN154+AO154+AP154+AQ154+AR154+AS154</f>
        <v>0</v>
      </c>
      <c r="AU154" s="355">
        <f>AS154+AR154+AQ154+AP154+AO154+AN154+AM154+AL154+AK154+AJ154+AI154+AH154+AF154+AE154+AD154+AC154+AB154+AA154+Z154+Y154+X154+W154+V154+U154+S154+R154+Q154+P154+O154+N154+M154+L154+K154+J154+I154+H154</f>
        <v>0</v>
      </c>
      <c r="AV154" s="321">
        <f t="shared" si="40"/>
        <v>0</v>
      </c>
    </row>
    <row r="155" spans="2:48" s="44" customFormat="1" ht="12.75" customHeight="1" x14ac:dyDescent="0.25">
      <c r="B155" s="345" t="str">
        <f>+'FORMATO COSTEO C2'!C261</f>
        <v>2.2.3.4</v>
      </c>
      <c r="C155" s="346" t="str">
        <f>+'FORMATO COSTEO C2'!B261</f>
        <v>Categoría de gasto</v>
      </c>
      <c r="D155" s="357"/>
      <c r="E155" s="358"/>
      <c r="F155" s="349">
        <f>+'FORMATO COSTEO C2'!G261</f>
        <v>0</v>
      </c>
      <c r="G155" s="350">
        <f>+'FORMATO COSTEO C2'!X261</f>
        <v>0</v>
      </c>
      <c r="H155" s="354">
        <f>IF( $F155=0,0,((($F155/$E$151)*'CRONOGRAMA ACTIVIDADES'!F$57)*($G155/$F155)))</f>
        <v>0</v>
      </c>
      <c r="I155" s="349">
        <f>IF( $F155=0,0,((($F155/$E$151)*'CRONOGRAMA ACTIVIDADES'!G$57)*($G155/$F155)))</f>
        <v>0</v>
      </c>
      <c r="J155" s="349">
        <f>IF( $F155=0,0,((($F155/$E$151)*'CRONOGRAMA ACTIVIDADES'!H$57)*($G155/$F155)))</f>
        <v>0</v>
      </c>
      <c r="K155" s="349">
        <f>IF( $F155=0,0,((($F155/$E$151)*'CRONOGRAMA ACTIVIDADES'!I$57)*($G155/$F155)))</f>
        <v>0</v>
      </c>
      <c r="L155" s="349">
        <f>IF( $F155=0,0,((($F155/$E$151)*'CRONOGRAMA ACTIVIDADES'!J$57)*($G155/$F155)))</f>
        <v>0</v>
      </c>
      <c r="M155" s="349">
        <f>IF( $F155=0,0,((($F155/$E$151)*'CRONOGRAMA ACTIVIDADES'!K$57)*($G155/$F155)))</f>
        <v>0</v>
      </c>
      <c r="N155" s="349">
        <f>IF( $F155=0,0,((($F155/$E$151)*'CRONOGRAMA ACTIVIDADES'!L$57)*($G155/$F155)))</f>
        <v>0</v>
      </c>
      <c r="O155" s="349">
        <f>IF( $F155=0,0,((($F155/$E$151)*'CRONOGRAMA ACTIVIDADES'!M$57)*($G155/$F155)))</f>
        <v>0</v>
      </c>
      <c r="P155" s="349">
        <f>IF( $F155=0,0,((($F155/$E$151)*'CRONOGRAMA ACTIVIDADES'!N$57)*($G155/$F155)))</f>
        <v>0</v>
      </c>
      <c r="Q155" s="349">
        <f>IF( $F155=0,0,((($F155/$E$151)*'CRONOGRAMA ACTIVIDADES'!O$57)*($G155/$F155)))</f>
        <v>0</v>
      </c>
      <c r="R155" s="349">
        <f>IF( $F155=0,0,((($F155/$E$151)*'CRONOGRAMA ACTIVIDADES'!P$57)*($G155/$F155)))</f>
        <v>0</v>
      </c>
      <c r="S155" s="349">
        <f>IF( $F155=0,0,((($F155/$E$151)*'CRONOGRAMA ACTIVIDADES'!Q$57)*($G155/$F155)))</f>
        <v>0</v>
      </c>
      <c r="T155" s="352">
        <f>H155+I155+J155+K155+L155+M155+N155+O155+P155+Q155+R155+S155</f>
        <v>0</v>
      </c>
      <c r="U155" s="353">
        <f>IF( $F155=0,0,((($F155/$E$151)*'CRONOGRAMA ACTIVIDADES'!R$57)*($G155/$F155)))</f>
        <v>0</v>
      </c>
      <c r="V155" s="349">
        <f>IF( $F155=0,0,((($F155/$E$151)*'CRONOGRAMA ACTIVIDADES'!S$57)*($G155/$F155)))</f>
        <v>0</v>
      </c>
      <c r="W155" s="349">
        <f>IF( $F155=0,0,((($F155/$E$151)*'CRONOGRAMA ACTIVIDADES'!T$57)*($G155/$F155)))</f>
        <v>0</v>
      </c>
      <c r="X155" s="349">
        <f>IF( $F155=0,0,((($F155/$E$151)*'CRONOGRAMA ACTIVIDADES'!U$57)*($G155/$F155)))</f>
        <v>0</v>
      </c>
      <c r="Y155" s="349">
        <f>IF( $F155=0,0,((($F155/$E$151)*'CRONOGRAMA ACTIVIDADES'!V$57)*($G155/$F155)))</f>
        <v>0</v>
      </c>
      <c r="Z155" s="349">
        <f>IF( $F155=0,0,((($F155/$E$151)*'CRONOGRAMA ACTIVIDADES'!W$57)*($G155/$F155)))</f>
        <v>0</v>
      </c>
      <c r="AA155" s="349">
        <f>IF( $F155=0,0,((($F155/$E$151)*'CRONOGRAMA ACTIVIDADES'!X$57)*($G155/$F155)))</f>
        <v>0</v>
      </c>
      <c r="AB155" s="349">
        <f>IF( $F155=0,0,((($F155/$E$151)*'CRONOGRAMA ACTIVIDADES'!Y$57)*($G155/$F155)))</f>
        <v>0</v>
      </c>
      <c r="AC155" s="349">
        <f>IF( $F155=0,0,((($F155/$E$151)*'CRONOGRAMA ACTIVIDADES'!Z$57)*($G155/$F155)))</f>
        <v>0</v>
      </c>
      <c r="AD155" s="349">
        <f>IF( $F155=0,0,((($F155/$E$151)*'CRONOGRAMA ACTIVIDADES'!AA$57)*($G155/$F155)))</f>
        <v>0</v>
      </c>
      <c r="AE155" s="349">
        <f>IF( $F155=0,0,((($F155/$E$151)*'CRONOGRAMA ACTIVIDADES'!AB$57)*($G155/$F155)))</f>
        <v>0</v>
      </c>
      <c r="AF155" s="349">
        <f>IF( $F155=0,0,((($F155/$E$151)*'CRONOGRAMA ACTIVIDADES'!AC$57)*($G155/$F155)))</f>
        <v>0</v>
      </c>
      <c r="AG155" s="350">
        <f>U155+V155+W155+X155+Y155+Z155+AA155+AB155+AC155+AD155+AE155+AF155</f>
        <v>0</v>
      </c>
      <c r="AH155" s="354">
        <f>IF( $F155=0,0,((($F155/$E$151)*'CRONOGRAMA ACTIVIDADES'!AD$57)*($G155/$F155)))</f>
        <v>0</v>
      </c>
      <c r="AI155" s="349">
        <f>IF( $F155=0,0,((($F155/$E$151)*'CRONOGRAMA ACTIVIDADES'!AE$57)*($G155/$F155)))</f>
        <v>0</v>
      </c>
      <c r="AJ155" s="349">
        <f>IF( $F155=0,0,((($F155/$E$151)*'CRONOGRAMA ACTIVIDADES'!AF$57)*($G155/$F155)))</f>
        <v>0</v>
      </c>
      <c r="AK155" s="349">
        <f>IF( $F155=0,0,((($F155/$E$151)*'CRONOGRAMA ACTIVIDADES'!AG$57)*($G155/$F155)))</f>
        <v>0</v>
      </c>
      <c r="AL155" s="349">
        <f>IF( $F155=0,0,((($F155/$E$151)*'CRONOGRAMA ACTIVIDADES'!AH$57)*($G155/$F155)))</f>
        <v>0</v>
      </c>
      <c r="AM155" s="349">
        <f>IF( $F155=0,0,((($F155/$E$151)*'CRONOGRAMA ACTIVIDADES'!AI$57)*($G155/$F155)))</f>
        <v>0</v>
      </c>
      <c r="AN155" s="349">
        <f>IF( $F155=0,0,((($F155/$E$151)*'CRONOGRAMA ACTIVIDADES'!AJ$57)*($G155/$F155)))</f>
        <v>0</v>
      </c>
      <c r="AO155" s="349">
        <f>IF( $F155=0,0,((($F155/$E$151)*'CRONOGRAMA ACTIVIDADES'!AK$57)*($G155/$F155)))</f>
        <v>0</v>
      </c>
      <c r="AP155" s="349">
        <f>IF( $F155=0,0,((($F155/$E$151)*'CRONOGRAMA ACTIVIDADES'!AL$57)*($G155/$F155)))</f>
        <v>0</v>
      </c>
      <c r="AQ155" s="349">
        <f>IF( $F155=0,0,((($F155/$E$151)*'CRONOGRAMA ACTIVIDADES'!AM$57)*($G155/$F155)))</f>
        <v>0</v>
      </c>
      <c r="AR155" s="349">
        <f>IF( $F155=0,0,((($F155/$E$151)*'CRONOGRAMA ACTIVIDADES'!AN$57)*($G155/$F155)))</f>
        <v>0</v>
      </c>
      <c r="AS155" s="349">
        <f>IF( $F155=0,0,((($F155/$E$151)*'CRONOGRAMA ACTIVIDADES'!AO$57)*($G155/$F155)))</f>
        <v>0</v>
      </c>
      <c r="AT155" s="352">
        <f>AH155+AI155+AJ155+AK155+AL155+AM155+AN155+AO155+AP155+AQ155+AR155+AS155</f>
        <v>0</v>
      </c>
      <c r="AU155" s="355">
        <f>AS155+AR155+AQ155+AP155+AO155+AN155+AM155+AL155+AK155+AJ155+AI155+AH155+AF155+AE155+AD155+AC155+AB155+AA155+Z155+Y155+X155+W155+V155+U155+S155+R155+Q155+P155+O155+N155+M155+L155+K155+J155+I155+H155</f>
        <v>0</v>
      </c>
      <c r="AV155" s="321">
        <f t="shared" si="40"/>
        <v>0</v>
      </c>
    </row>
    <row r="156" spans="2:48" s="44" customFormat="1" ht="12.75" customHeight="1" x14ac:dyDescent="0.25">
      <c r="B156" s="345" t="str">
        <f>+'FORMATO COSTEO C2'!C267</f>
        <v>2.2.3.5</v>
      </c>
      <c r="C156" s="346" t="str">
        <f>+'FORMATO COSTEO C2'!B267</f>
        <v>Categoría de gasto</v>
      </c>
      <c r="D156" s="357"/>
      <c r="E156" s="358"/>
      <c r="F156" s="349">
        <f>+'FORMATO COSTEO C2'!G267</f>
        <v>0</v>
      </c>
      <c r="G156" s="350">
        <f>+'FORMATO COSTEO C2'!X267</f>
        <v>0</v>
      </c>
      <c r="H156" s="354">
        <f>IF( $F156=0,0,((($F156/$E$151)*'CRONOGRAMA ACTIVIDADES'!F$57)*($G156/$F156)))</f>
        <v>0</v>
      </c>
      <c r="I156" s="349">
        <f>IF( $F156=0,0,((($F156/$E$151)*'CRONOGRAMA ACTIVIDADES'!G$57)*($G156/$F156)))</f>
        <v>0</v>
      </c>
      <c r="J156" s="349">
        <f>IF( $F156=0,0,((($F156/$E$151)*'CRONOGRAMA ACTIVIDADES'!H$57)*($G156/$F156)))</f>
        <v>0</v>
      </c>
      <c r="K156" s="349">
        <f>IF( $F156=0,0,((($F156/$E$151)*'CRONOGRAMA ACTIVIDADES'!I$57)*($G156/$F156)))</f>
        <v>0</v>
      </c>
      <c r="L156" s="349">
        <f>IF( $F156=0,0,((($F156/$E$151)*'CRONOGRAMA ACTIVIDADES'!J$57)*($G156/$F156)))</f>
        <v>0</v>
      </c>
      <c r="M156" s="349">
        <f>IF( $F156=0,0,((($F156/$E$151)*'CRONOGRAMA ACTIVIDADES'!K$57)*($G156/$F156)))</f>
        <v>0</v>
      </c>
      <c r="N156" s="349">
        <f>IF( $F156=0,0,((($F156/$E$151)*'CRONOGRAMA ACTIVIDADES'!L$57)*($G156/$F156)))</f>
        <v>0</v>
      </c>
      <c r="O156" s="349">
        <f>IF( $F156=0,0,((($F156/$E$151)*'CRONOGRAMA ACTIVIDADES'!M$57)*($G156/$F156)))</f>
        <v>0</v>
      </c>
      <c r="P156" s="349">
        <f>IF( $F156=0,0,((($F156/$E$151)*'CRONOGRAMA ACTIVIDADES'!N$57)*($G156/$F156)))</f>
        <v>0</v>
      </c>
      <c r="Q156" s="349">
        <f>IF( $F156=0,0,((($F156/$E$151)*'CRONOGRAMA ACTIVIDADES'!O$57)*($G156/$F156)))</f>
        <v>0</v>
      </c>
      <c r="R156" s="349">
        <f>IF( $F156=0,0,((($F156/$E$151)*'CRONOGRAMA ACTIVIDADES'!P$57)*($G156/$F156)))</f>
        <v>0</v>
      </c>
      <c r="S156" s="349">
        <f>IF( $F156=0,0,((($F156/$E$151)*'CRONOGRAMA ACTIVIDADES'!Q$57)*($G156/$F156)))</f>
        <v>0</v>
      </c>
      <c r="T156" s="352">
        <f>H156+I156+J156+K156+L156+M156+N156+O156+P156+Q156+R156+S156</f>
        <v>0</v>
      </c>
      <c r="U156" s="353">
        <f>IF( $F156=0,0,((($F156/$E$151)*'CRONOGRAMA ACTIVIDADES'!R$57)*($G156/$F156)))</f>
        <v>0</v>
      </c>
      <c r="V156" s="349">
        <f>IF( $F156=0,0,((($F156/$E$151)*'CRONOGRAMA ACTIVIDADES'!S$57)*($G156/$F156)))</f>
        <v>0</v>
      </c>
      <c r="W156" s="349">
        <f>IF( $F156=0,0,((($F156/$E$151)*'CRONOGRAMA ACTIVIDADES'!T$57)*($G156/$F156)))</f>
        <v>0</v>
      </c>
      <c r="X156" s="349">
        <f>IF( $F156=0,0,((($F156/$E$151)*'CRONOGRAMA ACTIVIDADES'!U$57)*($G156/$F156)))</f>
        <v>0</v>
      </c>
      <c r="Y156" s="349">
        <f>IF( $F156=0,0,((($F156/$E$151)*'CRONOGRAMA ACTIVIDADES'!V$57)*($G156/$F156)))</f>
        <v>0</v>
      </c>
      <c r="Z156" s="349">
        <f>IF( $F156=0,0,((($F156/$E$151)*'CRONOGRAMA ACTIVIDADES'!W$57)*($G156/$F156)))</f>
        <v>0</v>
      </c>
      <c r="AA156" s="349">
        <f>IF( $F156=0,0,((($F156/$E$151)*'CRONOGRAMA ACTIVIDADES'!X$57)*($G156/$F156)))</f>
        <v>0</v>
      </c>
      <c r="AB156" s="349">
        <f>IF( $F156=0,0,((($F156/$E$151)*'CRONOGRAMA ACTIVIDADES'!Y$57)*($G156/$F156)))</f>
        <v>0</v>
      </c>
      <c r="AC156" s="349">
        <f>IF( $F156=0,0,((($F156/$E$151)*'CRONOGRAMA ACTIVIDADES'!Z$57)*($G156/$F156)))</f>
        <v>0</v>
      </c>
      <c r="AD156" s="349">
        <f>IF( $F156=0,0,((($F156/$E$151)*'CRONOGRAMA ACTIVIDADES'!AA$57)*($G156/$F156)))</f>
        <v>0</v>
      </c>
      <c r="AE156" s="349">
        <f>IF( $F156=0,0,((($F156/$E$151)*'CRONOGRAMA ACTIVIDADES'!AB$57)*($G156/$F156)))</f>
        <v>0</v>
      </c>
      <c r="AF156" s="349">
        <f>IF( $F156=0,0,((($F156/$E$151)*'CRONOGRAMA ACTIVIDADES'!AC$57)*($G156/$F156)))</f>
        <v>0</v>
      </c>
      <c r="AG156" s="350">
        <f>U156+V156+W156+X156+Y156+Z156+AA156+AB156+AC156+AD156+AE156+AF156</f>
        <v>0</v>
      </c>
      <c r="AH156" s="354">
        <f>IF( $F156=0,0,((($F156/$E$151)*'CRONOGRAMA ACTIVIDADES'!AD$57)*($G156/$F156)))</f>
        <v>0</v>
      </c>
      <c r="AI156" s="349">
        <f>IF( $F156=0,0,((($F156/$E$151)*'CRONOGRAMA ACTIVIDADES'!AE$57)*($G156/$F156)))</f>
        <v>0</v>
      </c>
      <c r="AJ156" s="349">
        <f>IF( $F156=0,0,((($F156/$E$151)*'CRONOGRAMA ACTIVIDADES'!AF$57)*($G156/$F156)))</f>
        <v>0</v>
      </c>
      <c r="AK156" s="349">
        <f>IF( $F156=0,0,((($F156/$E$151)*'CRONOGRAMA ACTIVIDADES'!AG$57)*($G156/$F156)))</f>
        <v>0</v>
      </c>
      <c r="AL156" s="349">
        <f>IF( $F156=0,0,((($F156/$E$151)*'CRONOGRAMA ACTIVIDADES'!AH$57)*($G156/$F156)))</f>
        <v>0</v>
      </c>
      <c r="AM156" s="349">
        <f>IF( $F156=0,0,((($F156/$E$151)*'CRONOGRAMA ACTIVIDADES'!AI$57)*($G156/$F156)))</f>
        <v>0</v>
      </c>
      <c r="AN156" s="349">
        <f>IF( $F156=0,0,((($F156/$E$151)*'CRONOGRAMA ACTIVIDADES'!AJ$57)*($G156/$F156)))</f>
        <v>0</v>
      </c>
      <c r="AO156" s="349">
        <f>IF( $F156=0,0,((($F156/$E$151)*'CRONOGRAMA ACTIVIDADES'!AK$57)*($G156/$F156)))</f>
        <v>0</v>
      </c>
      <c r="AP156" s="349">
        <f>IF( $F156=0,0,((($F156/$E$151)*'CRONOGRAMA ACTIVIDADES'!AL$57)*($G156/$F156)))</f>
        <v>0</v>
      </c>
      <c r="AQ156" s="349">
        <f>IF( $F156=0,0,((($F156/$E$151)*'CRONOGRAMA ACTIVIDADES'!AM$57)*($G156/$F156)))</f>
        <v>0</v>
      </c>
      <c r="AR156" s="349">
        <f>IF( $F156=0,0,((($F156/$E$151)*'CRONOGRAMA ACTIVIDADES'!AN$57)*($G156/$F156)))</f>
        <v>0</v>
      </c>
      <c r="AS156" s="349">
        <f>IF( $F156=0,0,((($F156/$E$151)*'CRONOGRAMA ACTIVIDADES'!AO$57)*($G156/$F156)))</f>
        <v>0</v>
      </c>
      <c r="AT156" s="352">
        <f>AH156+AI156+AJ156+AK156+AL156+AM156+AN156+AO156+AP156+AQ156+AR156+AS156</f>
        <v>0</v>
      </c>
      <c r="AU156" s="355">
        <f>AS156+AR156+AQ156+AP156+AO156+AN156+AM156+AL156+AK156+AJ156+AI156+AH156+AF156+AE156+AD156+AC156+AB156+AA156+Z156+Y156+X156+W156+V156+U156+S156+R156+Q156+P156+O156+N156+M156+L156+K156+J156+I156+H156</f>
        <v>0</v>
      </c>
      <c r="AV156" s="321">
        <f t="shared" si="40"/>
        <v>0</v>
      </c>
    </row>
    <row r="157" spans="2:48" s="44" customFormat="1" ht="12.75" customHeight="1" x14ac:dyDescent="0.25">
      <c r="B157" s="335" t="str">
        <f>+'FORMATO COSTEO C2'!C273</f>
        <v>2.2.4</v>
      </c>
      <c r="C157" s="359">
        <f>+'FORMATO COSTEO C2'!B273</f>
        <v>0</v>
      </c>
      <c r="D157" s="337" t="str">
        <f>+'FORMATO COSTEO C2'!D273</f>
        <v>Unidad medida</v>
      </c>
      <c r="E157" s="338">
        <f>+'FORMATO COSTEO C2'!E273</f>
        <v>0</v>
      </c>
      <c r="F157" s="339">
        <f>SUM(F158:F162)</f>
        <v>0</v>
      </c>
      <c r="G157" s="340">
        <f t="shared" ref="G157:AS157" si="43">SUM(G158:G162)</f>
        <v>0</v>
      </c>
      <c r="H157" s="341">
        <f t="shared" si="43"/>
        <v>0</v>
      </c>
      <c r="I157" s="339">
        <f t="shared" si="43"/>
        <v>0</v>
      </c>
      <c r="J157" s="339">
        <f t="shared" si="43"/>
        <v>0</v>
      </c>
      <c r="K157" s="339">
        <f t="shared" si="43"/>
        <v>0</v>
      </c>
      <c r="L157" s="339">
        <f t="shared" si="43"/>
        <v>0</v>
      </c>
      <c r="M157" s="339">
        <f t="shared" si="43"/>
        <v>0</v>
      </c>
      <c r="N157" s="339">
        <f t="shared" si="43"/>
        <v>0</v>
      </c>
      <c r="O157" s="339">
        <f t="shared" si="43"/>
        <v>0</v>
      </c>
      <c r="P157" s="339">
        <f t="shared" si="43"/>
        <v>0</v>
      </c>
      <c r="Q157" s="339">
        <f t="shared" si="43"/>
        <v>0</v>
      </c>
      <c r="R157" s="339">
        <f t="shared" si="43"/>
        <v>0</v>
      </c>
      <c r="S157" s="339">
        <f t="shared" si="43"/>
        <v>0</v>
      </c>
      <c r="T157" s="342">
        <f t="shared" si="43"/>
        <v>0</v>
      </c>
      <c r="U157" s="343">
        <f t="shared" si="43"/>
        <v>0</v>
      </c>
      <c r="V157" s="339">
        <f t="shared" si="43"/>
        <v>0</v>
      </c>
      <c r="W157" s="339">
        <f t="shared" si="43"/>
        <v>0</v>
      </c>
      <c r="X157" s="339">
        <f t="shared" si="43"/>
        <v>0</v>
      </c>
      <c r="Y157" s="339">
        <f t="shared" si="43"/>
        <v>0</v>
      </c>
      <c r="Z157" s="339">
        <f t="shared" si="43"/>
        <v>0</v>
      </c>
      <c r="AA157" s="339">
        <f t="shared" si="43"/>
        <v>0</v>
      </c>
      <c r="AB157" s="339">
        <f t="shared" si="43"/>
        <v>0</v>
      </c>
      <c r="AC157" s="339">
        <f t="shared" si="43"/>
        <v>0</v>
      </c>
      <c r="AD157" s="339">
        <f t="shared" si="43"/>
        <v>0</v>
      </c>
      <c r="AE157" s="339">
        <f t="shared" si="43"/>
        <v>0</v>
      </c>
      <c r="AF157" s="339">
        <f t="shared" si="43"/>
        <v>0</v>
      </c>
      <c r="AG157" s="340">
        <f t="shared" si="43"/>
        <v>0</v>
      </c>
      <c r="AH157" s="341">
        <f t="shared" si="43"/>
        <v>0</v>
      </c>
      <c r="AI157" s="339">
        <f t="shared" si="43"/>
        <v>0</v>
      </c>
      <c r="AJ157" s="339">
        <f t="shared" si="43"/>
        <v>0</v>
      </c>
      <c r="AK157" s="339">
        <f t="shared" si="43"/>
        <v>0</v>
      </c>
      <c r="AL157" s="339">
        <f t="shared" si="43"/>
        <v>0</v>
      </c>
      <c r="AM157" s="339">
        <f t="shared" si="43"/>
        <v>0</v>
      </c>
      <c r="AN157" s="339">
        <f t="shared" si="43"/>
        <v>0</v>
      </c>
      <c r="AO157" s="339">
        <f t="shared" si="43"/>
        <v>0</v>
      </c>
      <c r="AP157" s="339">
        <f t="shared" si="43"/>
        <v>0</v>
      </c>
      <c r="AQ157" s="339">
        <f t="shared" si="43"/>
        <v>0</v>
      </c>
      <c r="AR157" s="339">
        <f t="shared" si="43"/>
        <v>0</v>
      </c>
      <c r="AS157" s="339">
        <f t="shared" si="43"/>
        <v>0</v>
      </c>
      <c r="AT157" s="342">
        <f>SUM(AT158:AT162)</f>
        <v>0</v>
      </c>
      <c r="AU157" s="344">
        <f>SUM(AU158:AU162)</f>
        <v>0</v>
      </c>
      <c r="AV157" s="321">
        <f t="shared" si="40"/>
        <v>0</v>
      </c>
    </row>
    <row r="158" spans="2:48" s="44" customFormat="1" ht="12.75" customHeight="1" x14ac:dyDescent="0.25">
      <c r="B158" s="345" t="str">
        <f>+'FORMATO COSTEO C2'!C275</f>
        <v>2.2.4.1</v>
      </c>
      <c r="C158" s="346" t="str">
        <f>+'FORMATO COSTEO C2'!B275</f>
        <v>Categoría de gasto</v>
      </c>
      <c r="D158" s="357"/>
      <c r="E158" s="358"/>
      <c r="F158" s="349">
        <f>+'FORMATO COSTEO C2'!G275</f>
        <v>0</v>
      </c>
      <c r="G158" s="350">
        <f>+'FORMATO COSTEO C2'!X275</f>
        <v>0</v>
      </c>
      <c r="H158" s="351">
        <f>IF( $F158=0,0,((($F158/$E$157)*'CRONOGRAMA ACTIVIDADES'!F$58)*($G158/$F158)))</f>
        <v>0</v>
      </c>
      <c r="I158" s="349">
        <f>IF( $F158=0,0,((($F158/$E$157)*'CRONOGRAMA ACTIVIDADES'!G$58)*($G158/$F158)))</f>
        <v>0</v>
      </c>
      <c r="J158" s="349">
        <f>IF( $F158=0,0,((($F158/$E$157)*'CRONOGRAMA ACTIVIDADES'!H$58)*($G158/$F158)))</f>
        <v>0</v>
      </c>
      <c r="K158" s="349">
        <f>IF( $F158=0,0,((($F158/$E$157)*'CRONOGRAMA ACTIVIDADES'!I$58)*($G158/$F158)))</f>
        <v>0</v>
      </c>
      <c r="L158" s="349">
        <f>IF( $F158=0,0,((($F158/$E$157)*'CRONOGRAMA ACTIVIDADES'!J$58)*($G158/$F158)))</f>
        <v>0</v>
      </c>
      <c r="M158" s="349">
        <f>IF( $F158=0,0,((($F158/$E$157)*'CRONOGRAMA ACTIVIDADES'!K$58)*($G158/$F158)))</f>
        <v>0</v>
      </c>
      <c r="N158" s="349">
        <f>IF( $F158=0,0,((($F158/$E$157)*'CRONOGRAMA ACTIVIDADES'!L$58)*($G158/$F158)))</f>
        <v>0</v>
      </c>
      <c r="O158" s="349">
        <f>IF( $F158=0,0,((($F158/$E$157)*'CRONOGRAMA ACTIVIDADES'!M$58)*($G158/$F158)))</f>
        <v>0</v>
      </c>
      <c r="P158" s="349">
        <f>IF( $F158=0,0,((($F158/$E$157)*'CRONOGRAMA ACTIVIDADES'!N$58)*($G158/$F158)))</f>
        <v>0</v>
      </c>
      <c r="Q158" s="349">
        <f>IF( $F158=0,0,((($F158/$E$157)*'CRONOGRAMA ACTIVIDADES'!O$58)*($G158/$F158)))</f>
        <v>0</v>
      </c>
      <c r="R158" s="349">
        <f>IF( $F158=0,0,((($F158/$E$157)*'CRONOGRAMA ACTIVIDADES'!P$58)*($G158/$F158)))</f>
        <v>0</v>
      </c>
      <c r="S158" s="349">
        <f>IF( $F158=0,0,((($F158/$E$157)*'CRONOGRAMA ACTIVIDADES'!Q$58)*($G158/$F158)))</f>
        <v>0</v>
      </c>
      <c r="T158" s="352">
        <f>H158+I158+J158+K158+L158+M158+N158+O158+P158+Q158+R158+S158</f>
        <v>0</v>
      </c>
      <c r="U158" s="353">
        <f>IF( $F158=0,0,((($F158/$E$157)*'CRONOGRAMA ACTIVIDADES'!R$58)*($G158/$F158)))</f>
        <v>0</v>
      </c>
      <c r="V158" s="349">
        <f>IF( $F158=0,0,((($F158/$E$157)*'CRONOGRAMA ACTIVIDADES'!S$58)*($G158/$F158)))</f>
        <v>0</v>
      </c>
      <c r="W158" s="349">
        <f>IF( $F158=0,0,((($F158/$E$157)*'CRONOGRAMA ACTIVIDADES'!T$58)*($G158/$F158)))</f>
        <v>0</v>
      </c>
      <c r="X158" s="349">
        <f>IF( $F158=0,0,((($F158/$E$157)*'CRONOGRAMA ACTIVIDADES'!U$58)*($G158/$F158)))</f>
        <v>0</v>
      </c>
      <c r="Y158" s="349">
        <f>IF( $F158=0,0,((($F158/$E$157)*'CRONOGRAMA ACTIVIDADES'!V$58)*($G158/$F158)))</f>
        <v>0</v>
      </c>
      <c r="Z158" s="349">
        <f>IF( $F158=0,0,((($F158/$E$157)*'CRONOGRAMA ACTIVIDADES'!W$58)*($G158/$F158)))</f>
        <v>0</v>
      </c>
      <c r="AA158" s="349">
        <f>IF( $F158=0,0,((($F158/$E$157)*'CRONOGRAMA ACTIVIDADES'!X$58)*($G158/$F158)))</f>
        <v>0</v>
      </c>
      <c r="AB158" s="349">
        <f>IF( $F158=0,0,((($F158/$E$157)*'CRONOGRAMA ACTIVIDADES'!Y$58)*($G158/$F158)))</f>
        <v>0</v>
      </c>
      <c r="AC158" s="349">
        <f>IF( $F158=0,0,((($F158/$E$157)*'CRONOGRAMA ACTIVIDADES'!Z$58)*($G158/$F158)))</f>
        <v>0</v>
      </c>
      <c r="AD158" s="349">
        <f>IF( $F158=0,0,((($F158/$E$157)*'CRONOGRAMA ACTIVIDADES'!AA$58)*($G158/$F158)))</f>
        <v>0</v>
      </c>
      <c r="AE158" s="349">
        <f>IF( $F158=0,0,((($F158/$E$157)*'CRONOGRAMA ACTIVIDADES'!AB$58)*($G158/$F158)))</f>
        <v>0</v>
      </c>
      <c r="AF158" s="349">
        <f>IF( $F158=0,0,((($F158/$E$157)*'CRONOGRAMA ACTIVIDADES'!AC$58)*($G158/$F158)))</f>
        <v>0</v>
      </c>
      <c r="AG158" s="350">
        <f>U158+V158+W158+X158+Y158+Z158+AA158+AB158+AC158+AD158+AE158+AF158</f>
        <v>0</v>
      </c>
      <c r="AH158" s="354">
        <f>IF( $F158=0,0,((($F158/$E$157)*'CRONOGRAMA ACTIVIDADES'!AD$58)*($G158/$F158)))</f>
        <v>0</v>
      </c>
      <c r="AI158" s="349">
        <f>IF( $F158=0,0,((($F158/$E$157)*'CRONOGRAMA ACTIVIDADES'!AE$58)*($G158/$F158)))</f>
        <v>0</v>
      </c>
      <c r="AJ158" s="349">
        <f>IF( $F158=0,0,((($F158/$E$157)*'CRONOGRAMA ACTIVIDADES'!AF$58)*($G158/$F158)))</f>
        <v>0</v>
      </c>
      <c r="AK158" s="349">
        <f>IF( $F158=0,0,((($F158/$E$157)*'CRONOGRAMA ACTIVIDADES'!AG$58)*($G158/$F158)))</f>
        <v>0</v>
      </c>
      <c r="AL158" s="349">
        <f>IF( $F158=0,0,((($F158/$E$157)*'CRONOGRAMA ACTIVIDADES'!AH$58)*($G158/$F158)))</f>
        <v>0</v>
      </c>
      <c r="AM158" s="349">
        <f>IF( $F158=0,0,((($F158/$E$157)*'CRONOGRAMA ACTIVIDADES'!AI$58)*($G158/$F158)))</f>
        <v>0</v>
      </c>
      <c r="AN158" s="349">
        <f>IF( $F158=0,0,((($F158/$E$157)*'CRONOGRAMA ACTIVIDADES'!AJ$58)*($G158/$F158)))</f>
        <v>0</v>
      </c>
      <c r="AO158" s="349">
        <f>IF( $F158=0,0,((($F158/$E$157)*'CRONOGRAMA ACTIVIDADES'!AK$58)*($G158/$F158)))</f>
        <v>0</v>
      </c>
      <c r="AP158" s="349">
        <f>IF( $F158=0,0,((($F158/$E$157)*'CRONOGRAMA ACTIVIDADES'!AL$58)*($G158/$F158)))</f>
        <v>0</v>
      </c>
      <c r="AQ158" s="349">
        <f>IF( $F158=0,0,((($F158/$E$157)*'CRONOGRAMA ACTIVIDADES'!AM$58)*($G158/$F158)))</f>
        <v>0</v>
      </c>
      <c r="AR158" s="349">
        <f>IF( $F158=0,0,((($F158/$E$157)*'CRONOGRAMA ACTIVIDADES'!AN$58)*($G158/$F158)))</f>
        <v>0</v>
      </c>
      <c r="AS158" s="349">
        <f>IF( $F158=0,0,((($F158/$E$157)*'CRONOGRAMA ACTIVIDADES'!AO$58)*($G158/$F158)))</f>
        <v>0</v>
      </c>
      <c r="AT158" s="352">
        <f>AH158+AI158+AJ158+AK158+AL158+AM158+AN158+AO158+AP158+AQ158+AR158+AS158</f>
        <v>0</v>
      </c>
      <c r="AU158" s="355">
        <f>AS158+AR158+AQ158+AP158+AO158+AN158+AM158+AL158+AK158+AJ158+AI158+AH158+AF158+AE158+AD158+AC158+AB158+AA158+Z158+Y158+X158+W158+V158+U158+S158+R158+Q158+P158+O158+N158+M158+L158+K158+J158+I158+H158</f>
        <v>0</v>
      </c>
      <c r="AV158" s="321">
        <f t="shared" si="40"/>
        <v>0</v>
      </c>
    </row>
    <row r="159" spans="2:48" s="44" customFormat="1" ht="12.75" customHeight="1" x14ac:dyDescent="0.25">
      <c r="B159" s="345" t="str">
        <f>+'FORMATO COSTEO C2'!C281</f>
        <v>2.2.4.2</v>
      </c>
      <c r="C159" s="346" t="str">
        <f>+'FORMATO COSTEO C2'!B281</f>
        <v>Categoría de gasto</v>
      </c>
      <c r="D159" s="357"/>
      <c r="E159" s="358"/>
      <c r="F159" s="349">
        <f>+'FORMATO COSTEO C2'!G281</f>
        <v>0</v>
      </c>
      <c r="G159" s="350">
        <f>+'FORMATO COSTEO C2'!X281</f>
        <v>0</v>
      </c>
      <c r="H159" s="354">
        <f>IF( $F159=0,0,((($F159/$E$157)*'CRONOGRAMA ACTIVIDADES'!F$58)*($G159/$F159)))</f>
        <v>0</v>
      </c>
      <c r="I159" s="349">
        <f>IF( $F159=0,0,((($F159/$E$157)*'CRONOGRAMA ACTIVIDADES'!G$58)*($G159/$F159)))</f>
        <v>0</v>
      </c>
      <c r="J159" s="349">
        <f>IF( $F159=0,0,((($F159/$E$157)*'CRONOGRAMA ACTIVIDADES'!H$58)*($G159/$F159)))</f>
        <v>0</v>
      </c>
      <c r="K159" s="349">
        <f>IF( $F159=0,0,((($F159/$E$157)*'CRONOGRAMA ACTIVIDADES'!I$58)*($G159/$F159)))</f>
        <v>0</v>
      </c>
      <c r="L159" s="349">
        <f>IF( $F159=0,0,((($F159/$E$157)*'CRONOGRAMA ACTIVIDADES'!J$58)*($G159/$F159)))</f>
        <v>0</v>
      </c>
      <c r="M159" s="349">
        <f>IF( $F159=0,0,((($F159/$E$157)*'CRONOGRAMA ACTIVIDADES'!K$58)*($G159/$F159)))</f>
        <v>0</v>
      </c>
      <c r="N159" s="349">
        <f>IF( $F159=0,0,((($F159/$E$157)*'CRONOGRAMA ACTIVIDADES'!L$58)*($G159/$F159)))</f>
        <v>0</v>
      </c>
      <c r="O159" s="349">
        <f>IF( $F159=0,0,((($F159/$E$157)*'CRONOGRAMA ACTIVIDADES'!M$58)*($G159/$F159)))</f>
        <v>0</v>
      </c>
      <c r="P159" s="349">
        <f>IF( $F159=0,0,((($F159/$E$157)*'CRONOGRAMA ACTIVIDADES'!N$58)*($G159/$F159)))</f>
        <v>0</v>
      </c>
      <c r="Q159" s="349">
        <f>IF( $F159=0,0,((($F159/$E$157)*'CRONOGRAMA ACTIVIDADES'!O$58)*($G159/$F159)))</f>
        <v>0</v>
      </c>
      <c r="R159" s="349">
        <f>IF( $F159=0,0,((($F159/$E$157)*'CRONOGRAMA ACTIVIDADES'!P$58)*($G159/$F159)))</f>
        <v>0</v>
      </c>
      <c r="S159" s="349">
        <f>IF( $F159=0,0,((($F159/$E$157)*'CRONOGRAMA ACTIVIDADES'!Q$58)*($G159/$F159)))</f>
        <v>0</v>
      </c>
      <c r="T159" s="352">
        <f>H159+I159+J159+K159+L159+M159+N159+O159+P159+Q159+R159+S159</f>
        <v>0</v>
      </c>
      <c r="U159" s="353">
        <f>IF( $F159=0,0,((($F159/$E$157)*'CRONOGRAMA ACTIVIDADES'!R$58)*($G159/$F159)))</f>
        <v>0</v>
      </c>
      <c r="V159" s="349">
        <f>IF( $F159=0,0,((($F159/$E$157)*'CRONOGRAMA ACTIVIDADES'!S$58)*($G159/$F159)))</f>
        <v>0</v>
      </c>
      <c r="W159" s="349">
        <f>IF( $F159=0,0,((($F159/$E$157)*'CRONOGRAMA ACTIVIDADES'!T$58)*($G159/$F159)))</f>
        <v>0</v>
      </c>
      <c r="X159" s="349">
        <f>IF( $F159=0,0,((($F159/$E$157)*'CRONOGRAMA ACTIVIDADES'!U$58)*($G159/$F159)))</f>
        <v>0</v>
      </c>
      <c r="Y159" s="349">
        <f>IF( $F159=0,0,((($F159/$E$157)*'CRONOGRAMA ACTIVIDADES'!V$58)*($G159/$F159)))</f>
        <v>0</v>
      </c>
      <c r="Z159" s="349">
        <f>IF( $F159=0,0,((($F159/$E$157)*'CRONOGRAMA ACTIVIDADES'!W$58)*($G159/$F159)))</f>
        <v>0</v>
      </c>
      <c r="AA159" s="349">
        <f>IF( $F159=0,0,((($F159/$E$157)*'CRONOGRAMA ACTIVIDADES'!X$58)*($G159/$F159)))</f>
        <v>0</v>
      </c>
      <c r="AB159" s="349">
        <f>IF( $F159=0,0,((($F159/$E$157)*'CRONOGRAMA ACTIVIDADES'!Y$58)*($G159/$F159)))</f>
        <v>0</v>
      </c>
      <c r="AC159" s="349">
        <f>IF( $F159=0,0,((($F159/$E$157)*'CRONOGRAMA ACTIVIDADES'!Z$58)*($G159/$F159)))</f>
        <v>0</v>
      </c>
      <c r="AD159" s="349">
        <f>IF( $F159=0,0,((($F159/$E$157)*'CRONOGRAMA ACTIVIDADES'!AA$58)*($G159/$F159)))</f>
        <v>0</v>
      </c>
      <c r="AE159" s="349">
        <f>IF( $F159=0,0,((($F159/$E$157)*'CRONOGRAMA ACTIVIDADES'!AB$58)*($G159/$F159)))</f>
        <v>0</v>
      </c>
      <c r="AF159" s="349">
        <f>IF( $F159=0,0,((($F159/$E$157)*'CRONOGRAMA ACTIVIDADES'!AC$58)*($G159/$F159)))</f>
        <v>0</v>
      </c>
      <c r="AG159" s="350">
        <f>U159+V159+W159+X159+Y159+Z159+AA159+AB159+AC159+AD159+AE159+AF159</f>
        <v>0</v>
      </c>
      <c r="AH159" s="354">
        <f>IF( $F159=0,0,((($F159/$E$157)*'CRONOGRAMA ACTIVIDADES'!AD$58)*($G159/$F159)))</f>
        <v>0</v>
      </c>
      <c r="AI159" s="349">
        <f>IF( $F159=0,0,((($F159/$E$157)*'CRONOGRAMA ACTIVIDADES'!AE$58)*($G159/$F159)))</f>
        <v>0</v>
      </c>
      <c r="AJ159" s="349">
        <f>IF( $F159=0,0,((($F159/$E$157)*'CRONOGRAMA ACTIVIDADES'!AF$58)*($G159/$F159)))</f>
        <v>0</v>
      </c>
      <c r="AK159" s="349">
        <f>IF( $F159=0,0,((($F159/$E$157)*'CRONOGRAMA ACTIVIDADES'!AG$58)*($G159/$F159)))</f>
        <v>0</v>
      </c>
      <c r="AL159" s="349">
        <f>IF( $F159=0,0,((($F159/$E$157)*'CRONOGRAMA ACTIVIDADES'!AH$58)*($G159/$F159)))</f>
        <v>0</v>
      </c>
      <c r="AM159" s="349">
        <f>IF( $F159=0,0,((($F159/$E$157)*'CRONOGRAMA ACTIVIDADES'!AI$58)*($G159/$F159)))</f>
        <v>0</v>
      </c>
      <c r="AN159" s="349">
        <f>IF( $F159=0,0,((($F159/$E$157)*'CRONOGRAMA ACTIVIDADES'!AJ$58)*($G159/$F159)))</f>
        <v>0</v>
      </c>
      <c r="AO159" s="349">
        <f>IF( $F159=0,0,((($F159/$E$157)*'CRONOGRAMA ACTIVIDADES'!AK$58)*($G159/$F159)))</f>
        <v>0</v>
      </c>
      <c r="AP159" s="349">
        <f>IF( $F159=0,0,((($F159/$E$157)*'CRONOGRAMA ACTIVIDADES'!AL$58)*($G159/$F159)))</f>
        <v>0</v>
      </c>
      <c r="AQ159" s="349">
        <f>IF( $F159=0,0,((($F159/$E$157)*'CRONOGRAMA ACTIVIDADES'!AM$58)*($G159/$F159)))</f>
        <v>0</v>
      </c>
      <c r="AR159" s="349">
        <f>IF( $F159=0,0,((($F159/$E$157)*'CRONOGRAMA ACTIVIDADES'!AN$58)*($G159/$F159)))</f>
        <v>0</v>
      </c>
      <c r="AS159" s="349">
        <f>IF( $F159=0,0,((($F159/$E$157)*'CRONOGRAMA ACTIVIDADES'!AO$58)*($G159/$F159)))</f>
        <v>0</v>
      </c>
      <c r="AT159" s="352">
        <f>AH159+AI159+AJ159+AK159+AL159+AM159+AN159+AO159+AP159+AQ159+AR159+AS159</f>
        <v>0</v>
      </c>
      <c r="AU159" s="355">
        <f>AS159+AR159+AQ159+AP159+AO159+AN159+AM159+AL159+AK159+AJ159+AI159+AH159+AF159+AE159+AD159+AC159+AB159+AA159+Z159+Y159+X159+W159+V159+U159+S159+R159+Q159+P159+O159+N159+M159+L159+K159+J159+I159+H159</f>
        <v>0</v>
      </c>
      <c r="AV159" s="321">
        <f t="shared" si="40"/>
        <v>0</v>
      </c>
    </row>
    <row r="160" spans="2:48" s="44" customFormat="1" ht="12.75" customHeight="1" x14ac:dyDescent="0.25">
      <c r="B160" s="345" t="str">
        <f>+'FORMATO COSTEO C2'!C287</f>
        <v>2.2.4.3</v>
      </c>
      <c r="C160" s="346" t="str">
        <f>+'FORMATO COSTEO C2'!B287</f>
        <v>Categoría de gasto</v>
      </c>
      <c r="D160" s="357"/>
      <c r="E160" s="358"/>
      <c r="F160" s="349">
        <f>+'FORMATO COSTEO C2'!G287</f>
        <v>0</v>
      </c>
      <c r="G160" s="350">
        <f>+'FORMATO COSTEO C2'!X287</f>
        <v>0</v>
      </c>
      <c r="H160" s="354">
        <f>IF( $F160=0,0,((($F160/$E$157)*'CRONOGRAMA ACTIVIDADES'!F$58)*($G160/$F160)))</f>
        <v>0</v>
      </c>
      <c r="I160" s="349">
        <f>IF( $F160=0,0,((($F160/$E$157)*'CRONOGRAMA ACTIVIDADES'!G$58)*($G160/$F160)))</f>
        <v>0</v>
      </c>
      <c r="J160" s="349">
        <f>IF( $F160=0,0,((($F160/$E$157)*'CRONOGRAMA ACTIVIDADES'!H$58)*($G160/$F160)))</f>
        <v>0</v>
      </c>
      <c r="K160" s="349">
        <f>IF( $F160=0,0,((($F160/$E$157)*'CRONOGRAMA ACTIVIDADES'!I$58)*($G160/$F160)))</f>
        <v>0</v>
      </c>
      <c r="L160" s="349">
        <f>IF( $F160=0,0,((($F160/$E$157)*'CRONOGRAMA ACTIVIDADES'!J$58)*($G160/$F160)))</f>
        <v>0</v>
      </c>
      <c r="M160" s="349">
        <f>IF( $F160=0,0,((($F160/$E$157)*'CRONOGRAMA ACTIVIDADES'!K$58)*($G160/$F160)))</f>
        <v>0</v>
      </c>
      <c r="N160" s="349">
        <f>IF( $F160=0,0,((($F160/$E$157)*'CRONOGRAMA ACTIVIDADES'!L$58)*($G160/$F160)))</f>
        <v>0</v>
      </c>
      <c r="O160" s="349">
        <f>IF( $F160=0,0,((($F160/$E$157)*'CRONOGRAMA ACTIVIDADES'!M$58)*($G160/$F160)))</f>
        <v>0</v>
      </c>
      <c r="P160" s="349">
        <f>IF( $F160=0,0,((($F160/$E$157)*'CRONOGRAMA ACTIVIDADES'!N$58)*($G160/$F160)))</f>
        <v>0</v>
      </c>
      <c r="Q160" s="349">
        <f>IF( $F160=0,0,((($F160/$E$157)*'CRONOGRAMA ACTIVIDADES'!O$58)*($G160/$F160)))</f>
        <v>0</v>
      </c>
      <c r="R160" s="349">
        <f>IF( $F160=0,0,((($F160/$E$157)*'CRONOGRAMA ACTIVIDADES'!P$58)*($G160/$F160)))</f>
        <v>0</v>
      </c>
      <c r="S160" s="349">
        <f>IF( $F160=0,0,((($F160/$E$157)*'CRONOGRAMA ACTIVIDADES'!Q$58)*($G160/$F160)))</f>
        <v>0</v>
      </c>
      <c r="T160" s="352">
        <f>H160+I160+J160+K160+L160+M160+N160+O160+P160+Q160+R160+S160</f>
        <v>0</v>
      </c>
      <c r="U160" s="353">
        <f>IF( $F160=0,0,((($F160/$E$157)*'CRONOGRAMA ACTIVIDADES'!R$58)*($G160/$F160)))</f>
        <v>0</v>
      </c>
      <c r="V160" s="349">
        <f>IF( $F160=0,0,((($F160/$E$157)*'CRONOGRAMA ACTIVIDADES'!S$58)*($G160/$F160)))</f>
        <v>0</v>
      </c>
      <c r="W160" s="349">
        <f>IF( $F160=0,0,((($F160/$E$157)*'CRONOGRAMA ACTIVIDADES'!T$58)*($G160/$F160)))</f>
        <v>0</v>
      </c>
      <c r="X160" s="349">
        <f>IF( $F160=0,0,((($F160/$E$157)*'CRONOGRAMA ACTIVIDADES'!U$58)*($G160/$F160)))</f>
        <v>0</v>
      </c>
      <c r="Y160" s="349">
        <f>IF( $F160=0,0,((($F160/$E$157)*'CRONOGRAMA ACTIVIDADES'!V$58)*($G160/$F160)))</f>
        <v>0</v>
      </c>
      <c r="Z160" s="349">
        <f>IF( $F160=0,0,((($F160/$E$157)*'CRONOGRAMA ACTIVIDADES'!W$58)*($G160/$F160)))</f>
        <v>0</v>
      </c>
      <c r="AA160" s="349">
        <f>IF( $F160=0,0,((($F160/$E$157)*'CRONOGRAMA ACTIVIDADES'!X$58)*($G160/$F160)))</f>
        <v>0</v>
      </c>
      <c r="AB160" s="349">
        <f>IF( $F160=0,0,((($F160/$E$157)*'CRONOGRAMA ACTIVIDADES'!Y$58)*($G160/$F160)))</f>
        <v>0</v>
      </c>
      <c r="AC160" s="349">
        <f>IF( $F160=0,0,((($F160/$E$157)*'CRONOGRAMA ACTIVIDADES'!Z$58)*($G160/$F160)))</f>
        <v>0</v>
      </c>
      <c r="AD160" s="349">
        <f>IF( $F160=0,0,((($F160/$E$157)*'CRONOGRAMA ACTIVIDADES'!AA$58)*($G160/$F160)))</f>
        <v>0</v>
      </c>
      <c r="AE160" s="349">
        <f>IF( $F160=0,0,((($F160/$E$157)*'CRONOGRAMA ACTIVIDADES'!AB$58)*($G160/$F160)))</f>
        <v>0</v>
      </c>
      <c r="AF160" s="349">
        <f>IF( $F160=0,0,((($F160/$E$157)*'CRONOGRAMA ACTIVIDADES'!AC$58)*($G160/$F160)))</f>
        <v>0</v>
      </c>
      <c r="AG160" s="350">
        <f>U160+V160+W160+X160+Y160+Z160+AA160+AB160+AC160+AD160+AE160+AF160</f>
        <v>0</v>
      </c>
      <c r="AH160" s="354">
        <f>IF( $F160=0,0,((($F160/$E$157)*'CRONOGRAMA ACTIVIDADES'!AD$58)*($G160/$F160)))</f>
        <v>0</v>
      </c>
      <c r="AI160" s="349">
        <f>IF( $F160=0,0,((($F160/$E$157)*'CRONOGRAMA ACTIVIDADES'!AE$58)*($G160/$F160)))</f>
        <v>0</v>
      </c>
      <c r="AJ160" s="349">
        <f>IF( $F160=0,0,((($F160/$E$157)*'CRONOGRAMA ACTIVIDADES'!AF$58)*($G160/$F160)))</f>
        <v>0</v>
      </c>
      <c r="AK160" s="349">
        <f>IF( $F160=0,0,((($F160/$E$157)*'CRONOGRAMA ACTIVIDADES'!AG$58)*($G160/$F160)))</f>
        <v>0</v>
      </c>
      <c r="AL160" s="349">
        <f>IF( $F160=0,0,((($F160/$E$157)*'CRONOGRAMA ACTIVIDADES'!AH$58)*($G160/$F160)))</f>
        <v>0</v>
      </c>
      <c r="AM160" s="349">
        <f>IF( $F160=0,0,((($F160/$E$157)*'CRONOGRAMA ACTIVIDADES'!AI$58)*($G160/$F160)))</f>
        <v>0</v>
      </c>
      <c r="AN160" s="349">
        <f>IF( $F160=0,0,((($F160/$E$157)*'CRONOGRAMA ACTIVIDADES'!AJ$58)*($G160/$F160)))</f>
        <v>0</v>
      </c>
      <c r="AO160" s="349">
        <f>IF( $F160=0,0,((($F160/$E$157)*'CRONOGRAMA ACTIVIDADES'!AK$58)*($G160/$F160)))</f>
        <v>0</v>
      </c>
      <c r="AP160" s="349">
        <f>IF( $F160=0,0,((($F160/$E$157)*'CRONOGRAMA ACTIVIDADES'!AL$58)*($G160/$F160)))</f>
        <v>0</v>
      </c>
      <c r="AQ160" s="349">
        <f>IF( $F160=0,0,((($F160/$E$157)*'CRONOGRAMA ACTIVIDADES'!AM$58)*($G160/$F160)))</f>
        <v>0</v>
      </c>
      <c r="AR160" s="349">
        <f>IF( $F160=0,0,((($F160/$E$157)*'CRONOGRAMA ACTIVIDADES'!AN$58)*($G160/$F160)))</f>
        <v>0</v>
      </c>
      <c r="AS160" s="349">
        <f>IF( $F160=0,0,((($F160/$E$157)*'CRONOGRAMA ACTIVIDADES'!AO$58)*($G160/$F160)))</f>
        <v>0</v>
      </c>
      <c r="AT160" s="352">
        <f>AH160+AI160+AJ160+AK160+AL160+AM160+AN160+AO160+AP160+AQ160+AR160+AS160</f>
        <v>0</v>
      </c>
      <c r="AU160" s="355">
        <f>AS160+AR160+AQ160+AP160+AO160+AN160+AM160+AL160+AK160+AJ160+AI160+AH160+AF160+AE160+AD160+AC160+AB160+AA160+Z160+Y160+X160+W160+V160+U160+S160+R160+Q160+P160+O160+N160+M160+L160+K160+J160+I160+H160</f>
        <v>0</v>
      </c>
      <c r="AV160" s="321">
        <f t="shared" si="40"/>
        <v>0</v>
      </c>
    </row>
    <row r="161" spans="2:48" s="44" customFormat="1" ht="12.75" customHeight="1" x14ac:dyDescent="0.25">
      <c r="B161" s="345" t="str">
        <f>+'FORMATO COSTEO C2'!C293</f>
        <v>2.2.4.4</v>
      </c>
      <c r="C161" s="346" t="str">
        <f>+'FORMATO COSTEO C2'!B293</f>
        <v>Categoría de gasto</v>
      </c>
      <c r="D161" s="357"/>
      <c r="E161" s="358"/>
      <c r="F161" s="349">
        <f>+'FORMATO COSTEO C2'!G293</f>
        <v>0</v>
      </c>
      <c r="G161" s="350">
        <f>+'FORMATO COSTEO C2'!X293</f>
        <v>0</v>
      </c>
      <c r="H161" s="354">
        <f>IF( $F161=0,0,((($F161/$E$157)*'CRONOGRAMA ACTIVIDADES'!F$58)*($G161/$F161)))</f>
        <v>0</v>
      </c>
      <c r="I161" s="349">
        <f>IF( $F161=0,0,((($F161/$E$157)*'CRONOGRAMA ACTIVIDADES'!G$58)*($G161/$F161)))</f>
        <v>0</v>
      </c>
      <c r="J161" s="349">
        <f>IF( $F161=0,0,((($F161/$E$157)*'CRONOGRAMA ACTIVIDADES'!H$58)*($G161/$F161)))</f>
        <v>0</v>
      </c>
      <c r="K161" s="349">
        <f>IF( $F161=0,0,((($F161/$E$157)*'CRONOGRAMA ACTIVIDADES'!I$58)*($G161/$F161)))</f>
        <v>0</v>
      </c>
      <c r="L161" s="349">
        <f>IF( $F161=0,0,((($F161/$E$157)*'CRONOGRAMA ACTIVIDADES'!J$58)*($G161/$F161)))</f>
        <v>0</v>
      </c>
      <c r="M161" s="349">
        <f>IF( $F161=0,0,((($F161/$E$157)*'CRONOGRAMA ACTIVIDADES'!K$58)*($G161/$F161)))</f>
        <v>0</v>
      </c>
      <c r="N161" s="349">
        <f>IF( $F161=0,0,((($F161/$E$157)*'CRONOGRAMA ACTIVIDADES'!L$58)*($G161/$F161)))</f>
        <v>0</v>
      </c>
      <c r="O161" s="349">
        <f>IF( $F161=0,0,((($F161/$E$157)*'CRONOGRAMA ACTIVIDADES'!M$58)*($G161/$F161)))</f>
        <v>0</v>
      </c>
      <c r="P161" s="349">
        <f>IF( $F161=0,0,((($F161/$E$157)*'CRONOGRAMA ACTIVIDADES'!N$58)*($G161/$F161)))</f>
        <v>0</v>
      </c>
      <c r="Q161" s="349">
        <f>IF( $F161=0,0,((($F161/$E$157)*'CRONOGRAMA ACTIVIDADES'!O$58)*($G161/$F161)))</f>
        <v>0</v>
      </c>
      <c r="R161" s="349">
        <f>IF( $F161=0,0,((($F161/$E$157)*'CRONOGRAMA ACTIVIDADES'!P$58)*($G161/$F161)))</f>
        <v>0</v>
      </c>
      <c r="S161" s="349">
        <f>IF( $F161=0,0,((($F161/$E$157)*'CRONOGRAMA ACTIVIDADES'!Q$58)*($G161/$F161)))</f>
        <v>0</v>
      </c>
      <c r="T161" s="352">
        <f>H161+I161+J161+K161+L161+M161+N161+O161+P161+Q161+R161+S161</f>
        <v>0</v>
      </c>
      <c r="U161" s="353">
        <f>IF( $F161=0,0,((($F161/$E$157)*'CRONOGRAMA ACTIVIDADES'!R$58)*($G161/$F161)))</f>
        <v>0</v>
      </c>
      <c r="V161" s="349">
        <f>IF( $F161=0,0,((($F161/$E$157)*'CRONOGRAMA ACTIVIDADES'!S$58)*($G161/$F161)))</f>
        <v>0</v>
      </c>
      <c r="W161" s="349">
        <f>IF( $F161=0,0,((($F161/$E$157)*'CRONOGRAMA ACTIVIDADES'!T$58)*($G161/$F161)))</f>
        <v>0</v>
      </c>
      <c r="X161" s="349">
        <f>IF( $F161=0,0,((($F161/$E$157)*'CRONOGRAMA ACTIVIDADES'!U$58)*($G161/$F161)))</f>
        <v>0</v>
      </c>
      <c r="Y161" s="349">
        <f>IF( $F161=0,0,((($F161/$E$157)*'CRONOGRAMA ACTIVIDADES'!V$58)*($G161/$F161)))</f>
        <v>0</v>
      </c>
      <c r="Z161" s="349">
        <f>IF( $F161=0,0,((($F161/$E$157)*'CRONOGRAMA ACTIVIDADES'!W$58)*($G161/$F161)))</f>
        <v>0</v>
      </c>
      <c r="AA161" s="349">
        <f>IF( $F161=0,0,((($F161/$E$157)*'CRONOGRAMA ACTIVIDADES'!X$58)*($G161/$F161)))</f>
        <v>0</v>
      </c>
      <c r="AB161" s="349">
        <f>IF( $F161=0,0,((($F161/$E$157)*'CRONOGRAMA ACTIVIDADES'!Y$58)*($G161/$F161)))</f>
        <v>0</v>
      </c>
      <c r="AC161" s="349">
        <f>IF( $F161=0,0,((($F161/$E$157)*'CRONOGRAMA ACTIVIDADES'!Z$58)*($G161/$F161)))</f>
        <v>0</v>
      </c>
      <c r="AD161" s="349">
        <f>IF( $F161=0,0,((($F161/$E$157)*'CRONOGRAMA ACTIVIDADES'!AA$58)*($G161/$F161)))</f>
        <v>0</v>
      </c>
      <c r="AE161" s="349">
        <f>IF( $F161=0,0,((($F161/$E$157)*'CRONOGRAMA ACTIVIDADES'!AB$58)*($G161/$F161)))</f>
        <v>0</v>
      </c>
      <c r="AF161" s="349">
        <f>IF( $F161=0,0,((($F161/$E$157)*'CRONOGRAMA ACTIVIDADES'!AC$58)*($G161/$F161)))</f>
        <v>0</v>
      </c>
      <c r="AG161" s="350">
        <f>U161+V161+W161+X161+Y161+Z161+AA161+AB161+AC161+AD161+AE161+AF161</f>
        <v>0</v>
      </c>
      <c r="AH161" s="354">
        <f>IF( $F161=0,0,((($F161/$E$157)*'CRONOGRAMA ACTIVIDADES'!AD$58)*($G161/$F161)))</f>
        <v>0</v>
      </c>
      <c r="AI161" s="349">
        <f>IF( $F161=0,0,((($F161/$E$157)*'CRONOGRAMA ACTIVIDADES'!AE$58)*($G161/$F161)))</f>
        <v>0</v>
      </c>
      <c r="AJ161" s="349">
        <f>IF( $F161=0,0,((($F161/$E$157)*'CRONOGRAMA ACTIVIDADES'!AF$58)*($G161/$F161)))</f>
        <v>0</v>
      </c>
      <c r="AK161" s="349">
        <f>IF( $F161=0,0,((($F161/$E$157)*'CRONOGRAMA ACTIVIDADES'!AG$58)*($G161/$F161)))</f>
        <v>0</v>
      </c>
      <c r="AL161" s="349">
        <f>IF( $F161=0,0,((($F161/$E$157)*'CRONOGRAMA ACTIVIDADES'!AH$58)*($G161/$F161)))</f>
        <v>0</v>
      </c>
      <c r="AM161" s="349">
        <f>IF( $F161=0,0,((($F161/$E$157)*'CRONOGRAMA ACTIVIDADES'!AI$58)*($G161/$F161)))</f>
        <v>0</v>
      </c>
      <c r="AN161" s="349">
        <f>IF( $F161=0,0,((($F161/$E$157)*'CRONOGRAMA ACTIVIDADES'!AJ$58)*($G161/$F161)))</f>
        <v>0</v>
      </c>
      <c r="AO161" s="349">
        <f>IF( $F161=0,0,((($F161/$E$157)*'CRONOGRAMA ACTIVIDADES'!AK$58)*($G161/$F161)))</f>
        <v>0</v>
      </c>
      <c r="AP161" s="349">
        <f>IF( $F161=0,0,((($F161/$E$157)*'CRONOGRAMA ACTIVIDADES'!AL$58)*($G161/$F161)))</f>
        <v>0</v>
      </c>
      <c r="AQ161" s="349">
        <f>IF( $F161=0,0,((($F161/$E$157)*'CRONOGRAMA ACTIVIDADES'!AM$58)*($G161/$F161)))</f>
        <v>0</v>
      </c>
      <c r="AR161" s="349">
        <f>IF( $F161=0,0,((($F161/$E$157)*'CRONOGRAMA ACTIVIDADES'!AN$58)*($G161/$F161)))</f>
        <v>0</v>
      </c>
      <c r="AS161" s="349">
        <f>IF( $F161=0,0,((($F161/$E$157)*'CRONOGRAMA ACTIVIDADES'!AO$58)*($G161/$F161)))</f>
        <v>0</v>
      </c>
      <c r="AT161" s="352">
        <f>AH161+AI161+AJ161+AK161+AL161+AM161+AN161+AO161+AP161+AQ161+AR161+AS161</f>
        <v>0</v>
      </c>
      <c r="AU161" s="355">
        <f>AS161+AR161+AQ161+AP161+AO161+AN161+AM161+AL161+AK161+AJ161+AI161+AH161+AF161+AE161+AD161+AC161+AB161+AA161+Z161+Y161+X161+W161+V161+U161+S161+R161+Q161+P161+O161+N161+M161+L161+K161+J161+I161+H161</f>
        <v>0</v>
      </c>
      <c r="AV161" s="321">
        <f t="shared" si="40"/>
        <v>0</v>
      </c>
    </row>
    <row r="162" spans="2:48" s="44" customFormat="1" ht="12.75" customHeight="1" x14ac:dyDescent="0.25">
      <c r="B162" s="345" t="str">
        <f>+'FORMATO COSTEO C2'!C299</f>
        <v>2.2.4.5</v>
      </c>
      <c r="C162" s="346" t="str">
        <f>+'FORMATO COSTEO C2'!B299</f>
        <v>Categoría de gasto</v>
      </c>
      <c r="D162" s="357"/>
      <c r="E162" s="358"/>
      <c r="F162" s="349">
        <f>+'FORMATO COSTEO C2'!G299</f>
        <v>0</v>
      </c>
      <c r="G162" s="350">
        <f>+'FORMATO COSTEO C2'!X299</f>
        <v>0</v>
      </c>
      <c r="H162" s="354">
        <f>IF( $F162=0,0,((($F162/$E$157)*'CRONOGRAMA ACTIVIDADES'!F$58)*($G162/$F162)))</f>
        <v>0</v>
      </c>
      <c r="I162" s="349">
        <f>IF( $F162=0,0,((($F162/$E$157)*'CRONOGRAMA ACTIVIDADES'!G$58)*($G162/$F162)))</f>
        <v>0</v>
      </c>
      <c r="J162" s="349">
        <f>IF( $F162=0,0,((($F162/$E$157)*'CRONOGRAMA ACTIVIDADES'!H$58)*($G162/$F162)))</f>
        <v>0</v>
      </c>
      <c r="K162" s="349">
        <f>IF( $F162=0,0,((($F162/$E$157)*'CRONOGRAMA ACTIVIDADES'!I$58)*($G162/$F162)))</f>
        <v>0</v>
      </c>
      <c r="L162" s="349">
        <f>IF( $F162=0,0,((($F162/$E$157)*'CRONOGRAMA ACTIVIDADES'!J$58)*($G162/$F162)))</f>
        <v>0</v>
      </c>
      <c r="M162" s="349">
        <f>IF( $F162=0,0,((($F162/$E$157)*'CRONOGRAMA ACTIVIDADES'!K$58)*($G162/$F162)))</f>
        <v>0</v>
      </c>
      <c r="N162" s="349">
        <f>IF( $F162=0,0,((($F162/$E$157)*'CRONOGRAMA ACTIVIDADES'!L$58)*($G162/$F162)))</f>
        <v>0</v>
      </c>
      <c r="O162" s="349">
        <f>IF( $F162=0,0,((($F162/$E$157)*'CRONOGRAMA ACTIVIDADES'!M$58)*($G162/$F162)))</f>
        <v>0</v>
      </c>
      <c r="P162" s="349">
        <f>IF( $F162=0,0,((($F162/$E$157)*'CRONOGRAMA ACTIVIDADES'!N$58)*($G162/$F162)))</f>
        <v>0</v>
      </c>
      <c r="Q162" s="349">
        <f>IF( $F162=0,0,((($F162/$E$157)*'CRONOGRAMA ACTIVIDADES'!O$58)*($G162/$F162)))</f>
        <v>0</v>
      </c>
      <c r="R162" s="349">
        <f>IF( $F162=0,0,((($F162/$E$157)*'CRONOGRAMA ACTIVIDADES'!P$58)*($G162/$F162)))</f>
        <v>0</v>
      </c>
      <c r="S162" s="349">
        <f>IF( $F162=0,0,((($F162/$E$157)*'CRONOGRAMA ACTIVIDADES'!Q$58)*($G162/$F162)))</f>
        <v>0</v>
      </c>
      <c r="T162" s="352">
        <f>H162+I162+J162+K162+L162+M162+N162+O162+P162+Q162+R162+S162</f>
        <v>0</v>
      </c>
      <c r="U162" s="353">
        <f>IF( $F162=0,0,((($F162/$E$157)*'CRONOGRAMA ACTIVIDADES'!R$58)*($G162/$F162)))</f>
        <v>0</v>
      </c>
      <c r="V162" s="349">
        <f>IF( $F162=0,0,((($F162/$E$157)*'CRONOGRAMA ACTIVIDADES'!S$58)*($G162/$F162)))</f>
        <v>0</v>
      </c>
      <c r="W162" s="349">
        <f>IF( $F162=0,0,((($F162/$E$157)*'CRONOGRAMA ACTIVIDADES'!T$58)*($G162/$F162)))</f>
        <v>0</v>
      </c>
      <c r="X162" s="349">
        <f>IF( $F162=0,0,((($F162/$E$157)*'CRONOGRAMA ACTIVIDADES'!U$58)*($G162/$F162)))</f>
        <v>0</v>
      </c>
      <c r="Y162" s="349">
        <f>IF( $F162=0,0,((($F162/$E$157)*'CRONOGRAMA ACTIVIDADES'!V$58)*($G162/$F162)))</f>
        <v>0</v>
      </c>
      <c r="Z162" s="349">
        <f>IF( $F162=0,0,((($F162/$E$157)*'CRONOGRAMA ACTIVIDADES'!W$58)*($G162/$F162)))</f>
        <v>0</v>
      </c>
      <c r="AA162" s="349">
        <f>IF( $F162=0,0,((($F162/$E$157)*'CRONOGRAMA ACTIVIDADES'!X$58)*($G162/$F162)))</f>
        <v>0</v>
      </c>
      <c r="AB162" s="349">
        <f>IF( $F162=0,0,((($F162/$E$157)*'CRONOGRAMA ACTIVIDADES'!Y$58)*($G162/$F162)))</f>
        <v>0</v>
      </c>
      <c r="AC162" s="349">
        <f>IF( $F162=0,0,((($F162/$E$157)*'CRONOGRAMA ACTIVIDADES'!Z$58)*($G162/$F162)))</f>
        <v>0</v>
      </c>
      <c r="AD162" s="349">
        <f>IF( $F162=0,0,((($F162/$E$157)*'CRONOGRAMA ACTIVIDADES'!AA$58)*($G162/$F162)))</f>
        <v>0</v>
      </c>
      <c r="AE162" s="349">
        <f>IF( $F162=0,0,((($F162/$E$157)*'CRONOGRAMA ACTIVIDADES'!AB$58)*($G162/$F162)))</f>
        <v>0</v>
      </c>
      <c r="AF162" s="349">
        <f>IF( $F162=0,0,((($F162/$E$157)*'CRONOGRAMA ACTIVIDADES'!AC$58)*($G162/$F162)))</f>
        <v>0</v>
      </c>
      <c r="AG162" s="350">
        <f>U162+V162+W162+X162+Y162+Z162+AA162+AB162+AC162+AD162+AE162+AF162</f>
        <v>0</v>
      </c>
      <c r="AH162" s="354">
        <f>IF( $F162=0,0,((($F162/$E$157)*'CRONOGRAMA ACTIVIDADES'!AD$58)*($G162/$F162)))</f>
        <v>0</v>
      </c>
      <c r="AI162" s="349">
        <f>IF( $F162=0,0,((($F162/$E$157)*'CRONOGRAMA ACTIVIDADES'!AE$58)*($G162/$F162)))</f>
        <v>0</v>
      </c>
      <c r="AJ162" s="349">
        <f>IF( $F162=0,0,((($F162/$E$157)*'CRONOGRAMA ACTIVIDADES'!AF$58)*($G162/$F162)))</f>
        <v>0</v>
      </c>
      <c r="AK162" s="349">
        <f>IF( $F162=0,0,((($F162/$E$157)*'CRONOGRAMA ACTIVIDADES'!AG$58)*($G162/$F162)))</f>
        <v>0</v>
      </c>
      <c r="AL162" s="349">
        <f>IF( $F162=0,0,((($F162/$E$157)*'CRONOGRAMA ACTIVIDADES'!AH$58)*($G162/$F162)))</f>
        <v>0</v>
      </c>
      <c r="AM162" s="349">
        <f>IF( $F162=0,0,((($F162/$E$157)*'CRONOGRAMA ACTIVIDADES'!AI$58)*($G162/$F162)))</f>
        <v>0</v>
      </c>
      <c r="AN162" s="349">
        <f>IF( $F162=0,0,((($F162/$E$157)*'CRONOGRAMA ACTIVIDADES'!AJ$58)*($G162/$F162)))</f>
        <v>0</v>
      </c>
      <c r="AO162" s="349">
        <f>IF( $F162=0,0,((($F162/$E$157)*'CRONOGRAMA ACTIVIDADES'!AK$58)*($G162/$F162)))</f>
        <v>0</v>
      </c>
      <c r="AP162" s="349">
        <f>IF( $F162=0,0,((($F162/$E$157)*'CRONOGRAMA ACTIVIDADES'!AL$58)*($G162/$F162)))</f>
        <v>0</v>
      </c>
      <c r="AQ162" s="349">
        <f>IF( $F162=0,0,((($F162/$E$157)*'CRONOGRAMA ACTIVIDADES'!AM$58)*($G162/$F162)))</f>
        <v>0</v>
      </c>
      <c r="AR162" s="349">
        <f>IF( $F162=0,0,((($F162/$E$157)*'CRONOGRAMA ACTIVIDADES'!AN$58)*($G162/$F162)))</f>
        <v>0</v>
      </c>
      <c r="AS162" s="349">
        <f>IF( $F162=0,0,((($F162/$E$157)*'CRONOGRAMA ACTIVIDADES'!AO$58)*($G162/$F162)))</f>
        <v>0</v>
      </c>
      <c r="AT162" s="352">
        <f>AH162+AI162+AJ162+AK162+AL162+AM162+AN162+AO162+AP162+AQ162+AR162+AS162</f>
        <v>0</v>
      </c>
      <c r="AU162" s="355">
        <f>AS162+AR162+AQ162+AP162+AO162+AN162+AM162+AL162+AK162+AJ162+AI162+AH162+AF162+AE162+AD162+AC162+AB162+AA162+Z162+Y162+X162+W162+V162+U162+S162+R162+Q162+P162+O162+N162+M162+L162+K162+J162+I162+H162</f>
        <v>0</v>
      </c>
      <c r="AV162" s="321">
        <f t="shared" si="40"/>
        <v>0</v>
      </c>
    </row>
    <row r="163" spans="2:48" s="44" customFormat="1" ht="12.75" customHeight="1" x14ac:dyDescent="0.25">
      <c r="B163" s="335" t="str">
        <f>+'FORMATO COSTEO C2'!C305</f>
        <v>2.2.5</v>
      </c>
      <c r="C163" s="359">
        <f>+'FORMATO COSTEO C2'!B305</f>
        <v>0</v>
      </c>
      <c r="D163" s="364" t="str">
        <f>+'FORMATO COSTEO C2'!D305</f>
        <v>Unidad medida</v>
      </c>
      <c r="E163" s="338">
        <f>+'FORMATO COSTEO C2'!E305</f>
        <v>0</v>
      </c>
      <c r="F163" s="339">
        <f>SUM(F164:F168)</f>
        <v>0</v>
      </c>
      <c r="G163" s="340">
        <f t="shared" ref="G163:AS163" si="44">SUM(G164:G168)</f>
        <v>0</v>
      </c>
      <c r="H163" s="341">
        <f t="shared" si="44"/>
        <v>0</v>
      </c>
      <c r="I163" s="339">
        <f t="shared" si="44"/>
        <v>0</v>
      </c>
      <c r="J163" s="339">
        <f t="shared" si="44"/>
        <v>0</v>
      </c>
      <c r="K163" s="339">
        <f t="shared" si="44"/>
        <v>0</v>
      </c>
      <c r="L163" s="339">
        <f t="shared" si="44"/>
        <v>0</v>
      </c>
      <c r="M163" s="339">
        <f t="shared" si="44"/>
        <v>0</v>
      </c>
      <c r="N163" s="339">
        <f t="shared" si="44"/>
        <v>0</v>
      </c>
      <c r="O163" s="339">
        <f t="shared" si="44"/>
        <v>0</v>
      </c>
      <c r="P163" s="339">
        <f t="shared" si="44"/>
        <v>0</v>
      </c>
      <c r="Q163" s="339">
        <f t="shared" si="44"/>
        <v>0</v>
      </c>
      <c r="R163" s="339">
        <f t="shared" si="44"/>
        <v>0</v>
      </c>
      <c r="S163" s="339">
        <f t="shared" si="44"/>
        <v>0</v>
      </c>
      <c r="T163" s="342">
        <f t="shared" si="44"/>
        <v>0</v>
      </c>
      <c r="U163" s="343">
        <f t="shared" si="44"/>
        <v>0</v>
      </c>
      <c r="V163" s="339">
        <f t="shared" si="44"/>
        <v>0</v>
      </c>
      <c r="W163" s="339">
        <f t="shared" si="44"/>
        <v>0</v>
      </c>
      <c r="X163" s="339">
        <f t="shared" si="44"/>
        <v>0</v>
      </c>
      <c r="Y163" s="339">
        <f t="shared" si="44"/>
        <v>0</v>
      </c>
      <c r="Z163" s="339">
        <f t="shared" si="44"/>
        <v>0</v>
      </c>
      <c r="AA163" s="339">
        <f t="shared" si="44"/>
        <v>0</v>
      </c>
      <c r="AB163" s="339">
        <f t="shared" si="44"/>
        <v>0</v>
      </c>
      <c r="AC163" s="339">
        <f t="shared" si="44"/>
        <v>0</v>
      </c>
      <c r="AD163" s="339">
        <f t="shared" si="44"/>
        <v>0</v>
      </c>
      <c r="AE163" s="339">
        <f t="shared" si="44"/>
        <v>0</v>
      </c>
      <c r="AF163" s="339">
        <f t="shared" si="44"/>
        <v>0</v>
      </c>
      <c r="AG163" s="340">
        <f t="shared" si="44"/>
        <v>0</v>
      </c>
      <c r="AH163" s="341">
        <f t="shared" si="44"/>
        <v>0</v>
      </c>
      <c r="AI163" s="339">
        <f t="shared" si="44"/>
        <v>0</v>
      </c>
      <c r="AJ163" s="339">
        <f t="shared" si="44"/>
        <v>0</v>
      </c>
      <c r="AK163" s="339">
        <f t="shared" si="44"/>
        <v>0</v>
      </c>
      <c r="AL163" s="339">
        <f t="shared" si="44"/>
        <v>0</v>
      </c>
      <c r="AM163" s="339">
        <f t="shared" si="44"/>
        <v>0</v>
      </c>
      <c r="AN163" s="339">
        <f t="shared" si="44"/>
        <v>0</v>
      </c>
      <c r="AO163" s="339">
        <f t="shared" si="44"/>
        <v>0</v>
      </c>
      <c r="AP163" s="339">
        <f t="shared" si="44"/>
        <v>0</v>
      </c>
      <c r="AQ163" s="339">
        <f t="shared" si="44"/>
        <v>0</v>
      </c>
      <c r="AR163" s="339">
        <f t="shared" si="44"/>
        <v>0</v>
      </c>
      <c r="AS163" s="339">
        <f t="shared" si="44"/>
        <v>0</v>
      </c>
      <c r="AT163" s="342">
        <f>SUM(AT164:AT168)</f>
        <v>0</v>
      </c>
      <c r="AU163" s="344">
        <f>SUM(AU164:AU168)</f>
        <v>0</v>
      </c>
      <c r="AV163" s="321">
        <f t="shared" si="40"/>
        <v>0</v>
      </c>
    </row>
    <row r="164" spans="2:48" s="44" customFormat="1" ht="12.75" customHeight="1" x14ac:dyDescent="0.25">
      <c r="B164" s="345" t="str">
        <f>+'FORMATO COSTEO C2'!C307</f>
        <v>2.2.5.1</v>
      </c>
      <c r="C164" s="346" t="str">
        <f>+'FORMATO COSTEO C2'!B307</f>
        <v>Categoría de gasto</v>
      </c>
      <c r="D164" s="357"/>
      <c r="E164" s="358"/>
      <c r="F164" s="349">
        <f>+'FORMATO COSTEO C2'!G307</f>
        <v>0</v>
      </c>
      <c r="G164" s="350">
        <f>+'FORMATO COSTEO C2'!X307</f>
        <v>0</v>
      </c>
      <c r="H164" s="351">
        <f>IF( $F164=0,0,((($F164/$E$163)*'CRONOGRAMA ACTIVIDADES'!F$59)*($G164/$F164)))</f>
        <v>0</v>
      </c>
      <c r="I164" s="349">
        <f>IF( $F164=0,0,((($F164/$E$163)*'CRONOGRAMA ACTIVIDADES'!G$59)*($G164/$F164)))</f>
        <v>0</v>
      </c>
      <c r="J164" s="349">
        <f>IF( $F164=0,0,((($F164/$E$163)*'CRONOGRAMA ACTIVIDADES'!H$59)*($G164/$F164)))</f>
        <v>0</v>
      </c>
      <c r="K164" s="349">
        <f>IF( $F164=0,0,((($F164/$E$163)*'CRONOGRAMA ACTIVIDADES'!I$59)*($G164/$F164)))</f>
        <v>0</v>
      </c>
      <c r="L164" s="349">
        <f>IF( $F164=0,0,((($F164/$E$163)*'CRONOGRAMA ACTIVIDADES'!J$59)*($G164/$F164)))</f>
        <v>0</v>
      </c>
      <c r="M164" s="349">
        <f>IF( $F164=0,0,((($F164/$E$163)*'CRONOGRAMA ACTIVIDADES'!K$59)*($G164/$F164)))</f>
        <v>0</v>
      </c>
      <c r="N164" s="349">
        <f>IF( $F164=0,0,((($F164/$E$163)*'CRONOGRAMA ACTIVIDADES'!L$59)*($G164/$F164)))</f>
        <v>0</v>
      </c>
      <c r="O164" s="349">
        <f>IF( $F164=0,0,((($F164/$E$163)*'CRONOGRAMA ACTIVIDADES'!M$59)*($G164/$F164)))</f>
        <v>0</v>
      </c>
      <c r="P164" s="349">
        <f>IF( $F164=0,0,((($F164/$E$163)*'CRONOGRAMA ACTIVIDADES'!N$59)*($G164/$F164)))</f>
        <v>0</v>
      </c>
      <c r="Q164" s="349">
        <f>IF( $F164=0,0,((($F164/$E$163)*'CRONOGRAMA ACTIVIDADES'!O$59)*($G164/$F164)))</f>
        <v>0</v>
      </c>
      <c r="R164" s="349">
        <f>IF( $F164=0,0,((($F164/$E$163)*'CRONOGRAMA ACTIVIDADES'!P$59)*($G164/$F164)))</f>
        <v>0</v>
      </c>
      <c r="S164" s="349">
        <f>IF( $F164=0,0,((($F164/$E$163)*'CRONOGRAMA ACTIVIDADES'!Q$59)*($G164/$F164)))</f>
        <v>0</v>
      </c>
      <c r="T164" s="352">
        <f>H164+I164+J164+K164+L164+M164+N164+O164+P164+Q164+R164+S164</f>
        <v>0</v>
      </c>
      <c r="U164" s="353">
        <f>IF( $F164=0,0,((($F164/$E$163)*'CRONOGRAMA ACTIVIDADES'!R$59)*($G164/$F164)))</f>
        <v>0</v>
      </c>
      <c r="V164" s="349">
        <f>IF( $F164=0,0,((($F164/$E$163)*'CRONOGRAMA ACTIVIDADES'!S$59)*($G164/$F164)))</f>
        <v>0</v>
      </c>
      <c r="W164" s="349">
        <f>IF( $F164=0,0,((($F164/$E$163)*'CRONOGRAMA ACTIVIDADES'!T$59)*($G164/$F164)))</f>
        <v>0</v>
      </c>
      <c r="X164" s="349">
        <f>IF( $F164=0,0,((($F164/$E$163)*'CRONOGRAMA ACTIVIDADES'!U$59)*($G164/$F164)))</f>
        <v>0</v>
      </c>
      <c r="Y164" s="349">
        <f>IF( $F164=0,0,((($F164/$E$163)*'CRONOGRAMA ACTIVIDADES'!V$59)*($G164/$F164)))</f>
        <v>0</v>
      </c>
      <c r="Z164" s="349">
        <f>IF( $F164=0,0,((($F164/$E$163)*'CRONOGRAMA ACTIVIDADES'!W$59)*($G164/$F164)))</f>
        <v>0</v>
      </c>
      <c r="AA164" s="349">
        <f>IF( $F164=0,0,((($F164/$E$163)*'CRONOGRAMA ACTIVIDADES'!X$59)*($G164/$F164)))</f>
        <v>0</v>
      </c>
      <c r="AB164" s="349">
        <f>IF( $F164=0,0,((($F164/$E$163)*'CRONOGRAMA ACTIVIDADES'!Y$59)*($G164/$F164)))</f>
        <v>0</v>
      </c>
      <c r="AC164" s="349">
        <f>IF( $F164=0,0,((($F164/$E$163)*'CRONOGRAMA ACTIVIDADES'!Z$59)*($G164/$F164)))</f>
        <v>0</v>
      </c>
      <c r="AD164" s="349">
        <f>IF( $F164=0,0,((($F164/$E$163)*'CRONOGRAMA ACTIVIDADES'!AA$59)*($G164/$F164)))</f>
        <v>0</v>
      </c>
      <c r="AE164" s="349">
        <f>IF( $F164=0,0,((($F164/$E$163)*'CRONOGRAMA ACTIVIDADES'!AB$59)*($G164/$F164)))</f>
        <v>0</v>
      </c>
      <c r="AF164" s="349">
        <f>IF( $F164=0,0,((($F164/$E$163)*'CRONOGRAMA ACTIVIDADES'!AC$59)*($G164/$F164)))</f>
        <v>0</v>
      </c>
      <c r="AG164" s="350">
        <f>U164+V164+W164+X164+Y164+Z164+AA164+AB164+AC164+AD164+AE164+AF164</f>
        <v>0</v>
      </c>
      <c r="AH164" s="354">
        <f>IF( $F164=0,0,((($F164/$E$163)*'CRONOGRAMA ACTIVIDADES'!AD$59)*($G164/$F164)))</f>
        <v>0</v>
      </c>
      <c r="AI164" s="349">
        <f>IF( $F164=0,0,((($F164/$E$163)*'CRONOGRAMA ACTIVIDADES'!AE$59)*($G164/$F164)))</f>
        <v>0</v>
      </c>
      <c r="AJ164" s="349">
        <f>IF( $F164=0,0,((($F164/$E$163)*'CRONOGRAMA ACTIVIDADES'!AF$59)*($G164/$F164)))</f>
        <v>0</v>
      </c>
      <c r="AK164" s="349">
        <f>IF( $F164=0,0,((($F164/$E$163)*'CRONOGRAMA ACTIVIDADES'!AG$59)*($G164/$F164)))</f>
        <v>0</v>
      </c>
      <c r="AL164" s="349">
        <f>IF( $F164=0,0,((($F164/$E$163)*'CRONOGRAMA ACTIVIDADES'!AH$59)*($G164/$F164)))</f>
        <v>0</v>
      </c>
      <c r="AM164" s="349">
        <f>IF( $F164=0,0,((($F164/$E$163)*'CRONOGRAMA ACTIVIDADES'!AI$59)*($G164/$F164)))</f>
        <v>0</v>
      </c>
      <c r="AN164" s="349">
        <f>IF( $F164=0,0,((($F164/$E$163)*'CRONOGRAMA ACTIVIDADES'!AJ$59)*($G164/$F164)))</f>
        <v>0</v>
      </c>
      <c r="AO164" s="349">
        <f>IF( $F164=0,0,((($F164/$E$163)*'CRONOGRAMA ACTIVIDADES'!AK$59)*($G164/$F164)))</f>
        <v>0</v>
      </c>
      <c r="AP164" s="349">
        <f>IF( $F164=0,0,((($F164/$E$163)*'CRONOGRAMA ACTIVIDADES'!AL$59)*($G164/$F164)))</f>
        <v>0</v>
      </c>
      <c r="AQ164" s="349">
        <f>IF( $F164=0,0,((($F164/$E$163)*'CRONOGRAMA ACTIVIDADES'!AM$59)*($G164/$F164)))</f>
        <v>0</v>
      </c>
      <c r="AR164" s="349">
        <f>IF( $F164=0,0,((($F164/$E$163)*'CRONOGRAMA ACTIVIDADES'!AN$59)*($G164/$F164)))</f>
        <v>0</v>
      </c>
      <c r="AS164" s="349">
        <f>IF( $F164=0,0,((($F164/$E$163)*'CRONOGRAMA ACTIVIDADES'!AO$59)*($G164/$F164)))</f>
        <v>0</v>
      </c>
      <c r="AT164" s="352">
        <f>AH164+AI164+AJ164+AK164+AL164+AM164+AN164+AO164+AP164+AQ164+AR164+AS164</f>
        <v>0</v>
      </c>
      <c r="AU164" s="355">
        <f>AS164+AR164+AQ164+AP164+AO164+AN164+AM164+AL164+AK164+AJ164+AI164+AH164+AF164+AE164+AD164+AC164+AB164+AA164+Z164+Y164+X164+W164+V164+U164+S164+R164+Q164+P164+O164+N164+M164+L164+K164+J164+I164+H164</f>
        <v>0</v>
      </c>
      <c r="AV164" s="321">
        <f t="shared" si="40"/>
        <v>0</v>
      </c>
    </row>
    <row r="165" spans="2:48" s="44" customFormat="1" ht="12.75" customHeight="1" x14ac:dyDescent="0.25">
      <c r="B165" s="345" t="str">
        <f>+'FORMATO COSTEO C2'!C313</f>
        <v>2.2.5.2</v>
      </c>
      <c r="C165" s="346" t="str">
        <f>+'FORMATO COSTEO C2'!B313</f>
        <v>Categoría de gasto</v>
      </c>
      <c r="D165" s="357"/>
      <c r="E165" s="358"/>
      <c r="F165" s="349">
        <f>+'FORMATO COSTEO C2'!G313</f>
        <v>0</v>
      </c>
      <c r="G165" s="350">
        <f>+'FORMATO COSTEO C2'!X313</f>
        <v>0</v>
      </c>
      <c r="H165" s="354">
        <f>IF( $F165=0,0,((($F165/$E$163)*'CRONOGRAMA ACTIVIDADES'!F$59)*($G165/$F165)))</f>
        <v>0</v>
      </c>
      <c r="I165" s="349">
        <f>IF( $F165=0,0,((($F165/$E$163)*'CRONOGRAMA ACTIVIDADES'!G$59)*($G165/$F165)))</f>
        <v>0</v>
      </c>
      <c r="J165" s="349">
        <f>IF( $F165=0,0,((($F165/$E$163)*'CRONOGRAMA ACTIVIDADES'!H$59)*($G165/$F165)))</f>
        <v>0</v>
      </c>
      <c r="K165" s="349">
        <f>IF( $F165=0,0,((($F165/$E$163)*'CRONOGRAMA ACTIVIDADES'!I$59)*($G165/$F165)))</f>
        <v>0</v>
      </c>
      <c r="L165" s="349">
        <f>IF( $F165=0,0,((($F165/$E$163)*'CRONOGRAMA ACTIVIDADES'!J$59)*($G165/$F165)))</f>
        <v>0</v>
      </c>
      <c r="M165" s="349">
        <f>IF( $F165=0,0,((($F165/$E$163)*'CRONOGRAMA ACTIVIDADES'!K$59)*($G165/$F165)))</f>
        <v>0</v>
      </c>
      <c r="N165" s="349">
        <f>IF( $F165=0,0,((($F165/$E$163)*'CRONOGRAMA ACTIVIDADES'!L$59)*($G165/$F165)))</f>
        <v>0</v>
      </c>
      <c r="O165" s="349">
        <f>IF( $F165=0,0,((($F165/$E$163)*'CRONOGRAMA ACTIVIDADES'!M$59)*($G165/$F165)))</f>
        <v>0</v>
      </c>
      <c r="P165" s="349">
        <f>IF( $F165=0,0,((($F165/$E$163)*'CRONOGRAMA ACTIVIDADES'!N$59)*($G165/$F165)))</f>
        <v>0</v>
      </c>
      <c r="Q165" s="349">
        <f>IF( $F165=0,0,((($F165/$E$163)*'CRONOGRAMA ACTIVIDADES'!O$59)*($G165/$F165)))</f>
        <v>0</v>
      </c>
      <c r="R165" s="349">
        <f>IF( $F165=0,0,((($F165/$E$163)*'CRONOGRAMA ACTIVIDADES'!P$59)*($G165/$F165)))</f>
        <v>0</v>
      </c>
      <c r="S165" s="349">
        <f>IF( $F165=0,0,((($F165/$E$163)*'CRONOGRAMA ACTIVIDADES'!Q$59)*($G165/$F165)))</f>
        <v>0</v>
      </c>
      <c r="T165" s="352">
        <f>H165+I165+J165+K165+L165+M165+N165+O165+P165+Q165+R165+S165</f>
        <v>0</v>
      </c>
      <c r="U165" s="353">
        <f>IF( $F165=0,0,((($F165/$E$163)*'CRONOGRAMA ACTIVIDADES'!R$59)*($G165/$F165)))</f>
        <v>0</v>
      </c>
      <c r="V165" s="349">
        <f>IF( $F165=0,0,((($F165/$E$163)*'CRONOGRAMA ACTIVIDADES'!S$59)*($G165/$F165)))</f>
        <v>0</v>
      </c>
      <c r="W165" s="349">
        <f>IF( $F165=0,0,((($F165/$E$163)*'CRONOGRAMA ACTIVIDADES'!T$59)*($G165/$F165)))</f>
        <v>0</v>
      </c>
      <c r="X165" s="349">
        <f>IF( $F165=0,0,((($F165/$E$163)*'CRONOGRAMA ACTIVIDADES'!U$59)*($G165/$F165)))</f>
        <v>0</v>
      </c>
      <c r="Y165" s="349">
        <f>IF( $F165=0,0,((($F165/$E$163)*'CRONOGRAMA ACTIVIDADES'!V$59)*($G165/$F165)))</f>
        <v>0</v>
      </c>
      <c r="Z165" s="349">
        <f>IF( $F165=0,0,((($F165/$E$163)*'CRONOGRAMA ACTIVIDADES'!W$59)*($G165/$F165)))</f>
        <v>0</v>
      </c>
      <c r="AA165" s="349">
        <f>IF( $F165=0,0,((($F165/$E$163)*'CRONOGRAMA ACTIVIDADES'!X$59)*($G165/$F165)))</f>
        <v>0</v>
      </c>
      <c r="AB165" s="349">
        <f>IF( $F165=0,0,((($F165/$E$163)*'CRONOGRAMA ACTIVIDADES'!Y$59)*($G165/$F165)))</f>
        <v>0</v>
      </c>
      <c r="AC165" s="349">
        <f>IF( $F165=0,0,((($F165/$E$163)*'CRONOGRAMA ACTIVIDADES'!Z$59)*($G165/$F165)))</f>
        <v>0</v>
      </c>
      <c r="AD165" s="349">
        <f>IF( $F165=0,0,((($F165/$E$163)*'CRONOGRAMA ACTIVIDADES'!AA$59)*($G165/$F165)))</f>
        <v>0</v>
      </c>
      <c r="AE165" s="349">
        <f>IF( $F165=0,0,((($F165/$E$163)*'CRONOGRAMA ACTIVIDADES'!AB$59)*($G165/$F165)))</f>
        <v>0</v>
      </c>
      <c r="AF165" s="349">
        <f>IF( $F165=0,0,((($F165/$E$163)*'CRONOGRAMA ACTIVIDADES'!AC$59)*($G165/$F165)))</f>
        <v>0</v>
      </c>
      <c r="AG165" s="350">
        <f>U165+V165+W165+X165+Y165+Z165+AA165+AB165+AC165+AD165+AE165+AF165</f>
        <v>0</v>
      </c>
      <c r="AH165" s="354">
        <f>IF( $F165=0,0,((($F165/$E$163)*'CRONOGRAMA ACTIVIDADES'!AD$59)*($G165/$F165)))</f>
        <v>0</v>
      </c>
      <c r="AI165" s="349">
        <f>IF( $F165=0,0,((($F165/$E$163)*'CRONOGRAMA ACTIVIDADES'!AE$59)*($G165/$F165)))</f>
        <v>0</v>
      </c>
      <c r="AJ165" s="349">
        <f>IF( $F165=0,0,((($F165/$E$163)*'CRONOGRAMA ACTIVIDADES'!AF$59)*($G165/$F165)))</f>
        <v>0</v>
      </c>
      <c r="AK165" s="349">
        <f>IF( $F165=0,0,((($F165/$E$163)*'CRONOGRAMA ACTIVIDADES'!AG$59)*($G165/$F165)))</f>
        <v>0</v>
      </c>
      <c r="AL165" s="349">
        <f>IF( $F165=0,0,((($F165/$E$163)*'CRONOGRAMA ACTIVIDADES'!AH$59)*($G165/$F165)))</f>
        <v>0</v>
      </c>
      <c r="AM165" s="349">
        <f>IF( $F165=0,0,((($F165/$E$163)*'CRONOGRAMA ACTIVIDADES'!AI$59)*($G165/$F165)))</f>
        <v>0</v>
      </c>
      <c r="AN165" s="349">
        <f>IF( $F165=0,0,((($F165/$E$163)*'CRONOGRAMA ACTIVIDADES'!AJ$59)*($G165/$F165)))</f>
        <v>0</v>
      </c>
      <c r="AO165" s="349">
        <f>IF( $F165=0,0,((($F165/$E$163)*'CRONOGRAMA ACTIVIDADES'!AK$59)*($G165/$F165)))</f>
        <v>0</v>
      </c>
      <c r="AP165" s="349">
        <f>IF( $F165=0,0,((($F165/$E$163)*'CRONOGRAMA ACTIVIDADES'!AL$59)*($G165/$F165)))</f>
        <v>0</v>
      </c>
      <c r="AQ165" s="349">
        <f>IF( $F165=0,0,((($F165/$E$163)*'CRONOGRAMA ACTIVIDADES'!AM$59)*($G165/$F165)))</f>
        <v>0</v>
      </c>
      <c r="AR165" s="349">
        <f>IF( $F165=0,0,((($F165/$E$163)*'CRONOGRAMA ACTIVIDADES'!AN$59)*($G165/$F165)))</f>
        <v>0</v>
      </c>
      <c r="AS165" s="349">
        <f>IF( $F165=0,0,((($F165/$E$163)*'CRONOGRAMA ACTIVIDADES'!AO$59)*($G165/$F165)))</f>
        <v>0</v>
      </c>
      <c r="AT165" s="352">
        <f>AH165+AI165+AJ165+AK165+AL165+AM165+AN165+AO165+AP165+AQ165+AR165+AS165</f>
        <v>0</v>
      </c>
      <c r="AU165" s="355">
        <f>AS165+AR165+AQ165+AP165+AO165+AN165+AM165+AL165+AK165+AJ165+AI165+AH165+AF165+AE165+AD165+AC165+AB165+AA165+Z165+Y165+X165+W165+V165+U165+S165+R165+Q165+P165+O165+N165+M165+L165+K165+J165+I165+H165</f>
        <v>0</v>
      </c>
      <c r="AV165" s="321">
        <f t="shared" si="40"/>
        <v>0</v>
      </c>
    </row>
    <row r="166" spans="2:48" s="44" customFormat="1" ht="12.75" customHeight="1" x14ac:dyDescent="0.25">
      <c r="B166" s="345" t="str">
        <f>+'FORMATO COSTEO C2'!C319</f>
        <v>2.2.5.3</v>
      </c>
      <c r="C166" s="346" t="str">
        <f>+'FORMATO COSTEO C2'!B319</f>
        <v>Categoría de gasto</v>
      </c>
      <c r="D166" s="357"/>
      <c r="E166" s="358"/>
      <c r="F166" s="349">
        <f>+'FORMATO COSTEO C2'!G319</f>
        <v>0</v>
      </c>
      <c r="G166" s="350">
        <f>+'FORMATO COSTEO C2'!X319</f>
        <v>0</v>
      </c>
      <c r="H166" s="354">
        <f>IF( $F166=0,0,((($F166/$E$163)*'CRONOGRAMA ACTIVIDADES'!F$59)*($G166/$F166)))</f>
        <v>0</v>
      </c>
      <c r="I166" s="349">
        <f>IF( $F166=0,0,((($F166/$E$163)*'CRONOGRAMA ACTIVIDADES'!G$59)*($G166/$F166)))</f>
        <v>0</v>
      </c>
      <c r="J166" s="349">
        <f>IF( $F166=0,0,((($F166/$E$163)*'CRONOGRAMA ACTIVIDADES'!H$59)*($G166/$F166)))</f>
        <v>0</v>
      </c>
      <c r="K166" s="349">
        <f>IF( $F166=0,0,((($F166/$E$163)*'CRONOGRAMA ACTIVIDADES'!I$59)*($G166/$F166)))</f>
        <v>0</v>
      </c>
      <c r="L166" s="349">
        <f>IF( $F166=0,0,((($F166/$E$163)*'CRONOGRAMA ACTIVIDADES'!J$59)*($G166/$F166)))</f>
        <v>0</v>
      </c>
      <c r="M166" s="349">
        <f>IF( $F166=0,0,((($F166/$E$163)*'CRONOGRAMA ACTIVIDADES'!K$59)*($G166/$F166)))</f>
        <v>0</v>
      </c>
      <c r="N166" s="349">
        <f>IF( $F166=0,0,((($F166/$E$163)*'CRONOGRAMA ACTIVIDADES'!L$59)*($G166/$F166)))</f>
        <v>0</v>
      </c>
      <c r="O166" s="349">
        <f>IF( $F166=0,0,((($F166/$E$163)*'CRONOGRAMA ACTIVIDADES'!M$59)*($G166/$F166)))</f>
        <v>0</v>
      </c>
      <c r="P166" s="349">
        <f>IF( $F166=0,0,((($F166/$E$163)*'CRONOGRAMA ACTIVIDADES'!N$59)*($G166/$F166)))</f>
        <v>0</v>
      </c>
      <c r="Q166" s="349">
        <f>IF( $F166=0,0,((($F166/$E$163)*'CRONOGRAMA ACTIVIDADES'!O$59)*($G166/$F166)))</f>
        <v>0</v>
      </c>
      <c r="R166" s="349">
        <f>IF( $F166=0,0,((($F166/$E$163)*'CRONOGRAMA ACTIVIDADES'!P$59)*($G166/$F166)))</f>
        <v>0</v>
      </c>
      <c r="S166" s="349">
        <f>IF( $F166=0,0,((($F166/$E$163)*'CRONOGRAMA ACTIVIDADES'!Q$59)*($G166/$F166)))</f>
        <v>0</v>
      </c>
      <c r="T166" s="352">
        <f>H166+I166+J166+K166+L166+M166+N166+O166+P166+Q166+R166+S166</f>
        <v>0</v>
      </c>
      <c r="U166" s="353">
        <f>IF( $F166=0,0,((($F166/$E$163)*'CRONOGRAMA ACTIVIDADES'!R$59)*($G166/$F166)))</f>
        <v>0</v>
      </c>
      <c r="V166" s="349">
        <f>IF( $F166=0,0,((($F166/$E$163)*'CRONOGRAMA ACTIVIDADES'!S$59)*($G166/$F166)))</f>
        <v>0</v>
      </c>
      <c r="W166" s="349">
        <f>IF( $F166=0,0,((($F166/$E$163)*'CRONOGRAMA ACTIVIDADES'!T$59)*($G166/$F166)))</f>
        <v>0</v>
      </c>
      <c r="X166" s="349">
        <f>IF( $F166=0,0,((($F166/$E$163)*'CRONOGRAMA ACTIVIDADES'!U$59)*($G166/$F166)))</f>
        <v>0</v>
      </c>
      <c r="Y166" s="349">
        <f>IF( $F166=0,0,((($F166/$E$163)*'CRONOGRAMA ACTIVIDADES'!V$59)*($G166/$F166)))</f>
        <v>0</v>
      </c>
      <c r="Z166" s="349">
        <f>IF( $F166=0,0,((($F166/$E$163)*'CRONOGRAMA ACTIVIDADES'!W$59)*($G166/$F166)))</f>
        <v>0</v>
      </c>
      <c r="AA166" s="349">
        <f>IF( $F166=0,0,((($F166/$E$163)*'CRONOGRAMA ACTIVIDADES'!X$59)*($G166/$F166)))</f>
        <v>0</v>
      </c>
      <c r="AB166" s="349">
        <f>IF( $F166=0,0,((($F166/$E$163)*'CRONOGRAMA ACTIVIDADES'!Y$59)*($G166/$F166)))</f>
        <v>0</v>
      </c>
      <c r="AC166" s="349">
        <f>IF( $F166=0,0,((($F166/$E$163)*'CRONOGRAMA ACTIVIDADES'!Z$59)*($G166/$F166)))</f>
        <v>0</v>
      </c>
      <c r="AD166" s="349">
        <f>IF( $F166=0,0,((($F166/$E$163)*'CRONOGRAMA ACTIVIDADES'!AA$59)*($G166/$F166)))</f>
        <v>0</v>
      </c>
      <c r="AE166" s="349">
        <f>IF( $F166=0,0,((($F166/$E$163)*'CRONOGRAMA ACTIVIDADES'!AB$59)*($G166/$F166)))</f>
        <v>0</v>
      </c>
      <c r="AF166" s="349">
        <f>IF( $F166=0,0,((($F166/$E$163)*'CRONOGRAMA ACTIVIDADES'!AC$59)*($G166/$F166)))</f>
        <v>0</v>
      </c>
      <c r="AG166" s="350">
        <f>U166+V166+W166+X166+Y166+Z166+AA166+AB166+AC166+AD166+AE166+AF166</f>
        <v>0</v>
      </c>
      <c r="AH166" s="354">
        <f>IF( $F166=0,0,((($F166/$E$163)*'CRONOGRAMA ACTIVIDADES'!AD$59)*($G166/$F166)))</f>
        <v>0</v>
      </c>
      <c r="AI166" s="349">
        <f>IF( $F166=0,0,((($F166/$E$163)*'CRONOGRAMA ACTIVIDADES'!AE$59)*($G166/$F166)))</f>
        <v>0</v>
      </c>
      <c r="AJ166" s="349">
        <f>IF( $F166=0,0,((($F166/$E$163)*'CRONOGRAMA ACTIVIDADES'!AF$59)*($G166/$F166)))</f>
        <v>0</v>
      </c>
      <c r="AK166" s="349">
        <f>IF( $F166=0,0,((($F166/$E$163)*'CRONOGRAMA ACTIVIDADES'!AG$59)*($G166/$F166)))</f>
        <v>0</v>
      </c>
      <c r="AL166" s="349">
        <f>IF( $F166=0,0,((($F166/$E$163)*'CRONOGRAMA ACTIVIDADES'!AH$59)*($G166/$F166)))</f>
        <v>0</v>
      </c>
      <c r="AM166" s="349">
        <f>IF( $F166=0,0,((($F166/$E$163)*'CRONOGRAMA ACTIVIDADES'!AI$59)*($G166/$F166)))</f>
        <v>0</v>
      </c>
      <c r="AN166" s="349">
        <f>IF( $F166=0,0,((($F166/$E$163)*'CRONOGRAMA ACTIVIDADES'!AJ$59)*($G166/$F166)))</f>
        <v>0</v>
      </c>
      <c r="AO166" s="349">
        <f>IF( $F166=0,0,((($F166/$E$163)*'CRONOGRAMA ACTIVIDADES'!AK$59)*($G166/$F166)))</f>
        <v>0</v>
      </c>
      <c r="AP166" s="349">
        <f>IF( $F166=0,0,((($F166/$E$163)*'CRONOGRAMA ACTIVIDADES'!AL$59)*($G166/$F166)))</f>
        <v>0</v>
      </c>
      <c r="AQ166" s="349">
        <f>IF( $F166=0,0,((($F166/$E$163)*'CRONOGRAMA ACTIVIDADES'!AM$59)*($G166/$F166)))</f>
        <v>0</v>
      </c>
      <c r="AR166" s="349">
        <f>IF( $F166=0,0,((($F166/$E$163)*'CRONOGRAMA ACTIVIDADES'!AN$59)*($G166/$F166)))</f>
        <v>0</v>
      </c>
      <c r="AS166" s="349">
        <f>IF( $F166=0,0,((($F166/$E$163)*'CRONOGRAMA ACTIVIDADES'!AO$59)*($G166/$F166)))</f>
        <v>0</v>
      </c>
      <c r="AT166" s="352">
        <f>AH166+AI166+AJ166+AK166+AL166+AM166+AN166+AO166+AP166+AQ166+AR166+AS166</f>
        <v>0</v>
      </c>
      <c r="AU166" s="355">
        <f>AS166+AR166+AQ166+AP166+AO166+AN166+AM166+AL166+AK166+AJ166+AI166+AH166+AF166+AE166+AD166+AC166+AB166+AA166+Z166+Y166+X166+W166+V166+U166+S166+R166+Q166+P166+O166+N166+M166+L166+K166+J166+I166+H166</f>
        <v>0</v>
      </c>
      <c r="AV166" s="321">
        <f t="shared" si="40"/>
        <v>0</v>
      </c>
    </row>
    <row r="167" spans="2:48" s="44" customFormat="1" ht="12.75" customHeight="1" x14ac:dyDescent="0.25">
      <c r="B167" s="345" t="str">
        <f>+'FORMATO COSTEO C2'!C325</f>
        <v>2.2.5.4</v>
      </c>
      <c r="C167" s="346" t="str">
        <f>+'FORMATO COSTEO C2'!B325</f>
        <v>Categoría de gasto</v>
      </c>
      <c r="D167" s="357"/>
      <c r="E167" s="358"/>
      <c r="F167" s="349">
        <f>+'FORMATO COSTEO C2'!G325</f>
        <v>0</v>
      </c>
      <c r="G167" s="350">
        <f>+'FORMATO COSTEO C2'!X325</f>
        <v>0</v>
      </c>
      <c r="H167" s="354">
        <f>IF( $F167=0,0,((($F167/$E$163)*'CRONOGRAMA ACTIVIDADES'!F$59)*($G167/$F167)))</f>
        <v>0</v>
      </c>
      <c r="I167" s="349">
        <f>IF( $F167=0,0,((($F167/$E$163)*'CRONOGRAMA ACTIVIDADES'!G$59)*($G167/$F167)))</f>
        <v>0</v>
      </c>
      <c r="J167" s="349">
        <f>IF( $F167=0,0,((($F167/$E$163)*'CRONOGRAMA ACTIVIDADES'!H$59)*($G167/$F167)))</f>
        <v>0</v>
      </c>
      <c r="K167" s="349">
        <f>IF( $F167=0,0,((($F167/$E$163)*'CRONOGRAMA ACTIVIDADES'!I$59)*($G167/$F167)))</f>
        <v>0</v>
      </c>
      <c r="L167" s="349">
        <f>IF( $F167=0,0,((($F167/$E$163)*'CRONOGRAMA ACTIVIDADES'!J$59)*($G167/$F167)))</f>
        <v>0</v>
      </c>
      <c r="M167" s="349">
        <f>IF( $F167=0,0,((($F167/$E$163)*'CRONOGRAMA ACTIVIDADES'!K$59)*($G167/$F167)))</f>
        <v>0</v>
      </c>
      <c r="N167" s="349">
        <f>IF( $F167=0,0,((($F167/$E$163)*'CRONOGRAMA ACTIVIDADES'!L$59)*($G167/$F167)))</f>
        <v>0</v>
      </c>
      <c r="O167" s="349">
        <f>IF( $F167=0,0,((($F167/$E$163)*'CRONOGRAMA ACTIVIDADES'!M$59)*($G167/$F167)))</f>
        <v>0</v>
      </c>
      <c r="P167" s="349">
        <f>IF( $F167=0,0,((($F167/$E$163)*'CRONOGRAMA ACTIVIDADES'!N$59)*($G167/$F167)))</f>
        <v>0</v>
      </c>
      <c r="Q167" s="349">
        <f>IF( $F167=0,0,((($F167/$E$163)*'CRONOGRAMA ACTIVIDADES'!O$59)*($G167/$F167)))</f>
        <v>0</v>
      </c>
      <c r="R167" s="349">
        <f>IF( $F167=0,0,((($F167/$E$163)*'CRONOGRAMA ACTIVIDADES'!P$59)*($G167/$F167)))</f>
        <v>0</v>
      </c>
      <c r="S167" s="349">
        <f>IF( $F167=0,0,((($F167/$E$163)*'CRONOGRAMA ACTIVIDADES'!Q$59)*($G167/$F167)))</f>
        <v>0</v>
      </c>
      <c r="T167" s="352">
        <f>H167+I167+J167+K167+L167+M167+N167+O167+P167+Q167+R167+S167</f>
        <v>0</v>
      </c>
      <c r="U167" s="353">
        <f>IF( $F167=0,0,((($F167/$E$163)*'CRONOGRAMA ACTIVIDADES'!R$59)*($G167/$F167)))</f>
        <v>0</v>
      </c>
      <c r="V167" s="349">
        <f>IF( $F167=0,0,((($F167/$E$163)*'CRONOGRAMA ACTIVIDADES'!S$59)*($G167/$F167)))</f>
        <v>0</v>
      </c>
      <c r="W167" s="349">
        <f>IF( $F167=0,0,((($F167/$E$163)*'CRONOGRAMA ACTIVIDADES'!T$59)*($G167/$F167)))</f>
        <v>0</v>
      </c>
      <c r="X167" s="349">
        <f>IF( $F167=0,0,((($F167/$E$163)*'CRONOGRAMA ACTIVIDADES'!U$59)*($G167/$F167)))</f>
        <v>0</v>
      </c>
      <c r="Y167" s="349">
        <f>IF( $F167=0,0,((($F167/$E$163)*'CRONOGRAMA ACTIVIDADES'!V$59)*($G167/$F167)))</f>
        <v>0</v>
      </c>
      <c r="Z167" s="349">
        <f>IF( $F167=0,0,((($F167/$E$163)*'CRONOGRAMA ACTIVIDADES'!W$59)*($G167/$F167)))</f>
        <v>0</v>
      </c>
      <c r="AA167" s="349">
        <f>IF( $F167=0,0,((($F167/$E$163)*'CRONOGRAMA ACTIVIDADES'!X$59)*($G167/$F167)))</f>
        <v>0</v>
      </c>
      <c r="AB167" s="349">
        <f>IF( $F167=0,0,((($F167/$E$163)*'CRONOGRAMA ACTIVIDADES'!Y$59)*($G167/$F167)))</f>
        <v>0</v>
      </c>
      <c r="AC167" s="349">
        <f>IF( $F167=0,0,((($F167/$E$163)*'CRONOGRAMA ACTIVIDADES'!Z$59)*($G167/$F167)))</f>
        <v>0</v>
      </c>
      <c r="AD167" s="349">
        <f>IF( $F167=0,0,((($F167/$E$163)*'CRONOGRAMA ACTIVIDADES'!AA$59)*($G167/$F167)))</f>
        <v>0</v>
      </c>
      <c r="AE167" s="349">
        <f>IF( $F167=0,0,((($F167/$E$163)*'CRONOGRAMA ACTIVIDADES'!AB$59)*($G167/$F167)))</f>
        <v>0</v>
      </c>
      <c r="AF167" s="349">
        <f>IF( $F167=0,0,((($F167/$E$163)*'CRONOGRAMA ACTIVIDADES'!AC$59)*($G167/$F167)))</f>
        <v>0</v>
      </c>
      <c r="AG167" s="350">
        <f>U167+V167+W167+X167+Y167+Z167+AA167+AB167+AC167+AD167+AE167+AF167</f>
        <v>0</v>
      </c>
      <c r="AH167" s="354">
        <f>IF( $F167=0,0,((($F167/$E$163)*'CRONOGRAMA ACTIVIDADES'!AD$59)*($G167/$F167)))</f>
        <v>0</v>
      </c>
      <c r="AI167" s="349">
        <f>IF( $F167=0,0,((($F167/$E$163)*'CRONOGRAMA ACTIVIDADES'!AE$59)*($G167/$F167)))</f>
        <v>0</v>
      </c>
      <c r="AJ167" s="349">
        <f>IF( $F167=0,0,((($F167/$E$163)*'CRONOGRAMA ACTIVIDADES'!AF$59)*($G167/$F167)))</f>
        <v>0</v>
      </c>
      <c r="AK167" s="349">
        <f>IF( $F167=0,0,((($F167/$E$163)*'CRONOGRAMA ACTIVIDADES'!AG$59)*($G167/$F167)))</f>
        <v>0</v>
      </c>
      <c r="AL167" s="349">
        <f>IF( $F167=0,0,((($F167/$E$163)*'CRONOGRAMA ACTIVIDADES'!AH$59)*($G167/$F167)))</f>
        <v>0</v>
      </c>
      <c r="AM167" s="349">
        <f>IF( $F167=0,0,((($F167/$E$163)*'CRONOGRAMA ACTIVIDADES'!AI$59)*($G167/$F167)))</f>
        <v>0</v>
      </c>
      <c r="AN167" s="349">
        <f>IF( $F167=0,0,((($F167/$E$163)*'CRONOGRAMA ACTIVIDADES'!AJ$59)*($G167/$F167)))</f>
        <v>0</v>
      </c>
      <c r="AO167" s="349">
        <f>IF( $F167=0,0,((($F167/$E$163)*'CRONOGRAMA ACTIVIDADES'!AK$59)*($G167/$F167)))</f>
        <v>0</v>
      </c>
      <c r="AP167" s="349">
        <f>IF( $F167=0,0,((($F167/$E$163)*'CRONOGRAMA ACTIVIDADES'!AL$59)*($G167/$F167)))</f>
        <v>0</v>
      </c>
      <c r="AQ167" s="349">
        <f>IF( $F167=0,0,((($F167/$E$163)*'CRONOGRAMA ACTIVIDADES'!AM$59)*($G167/$F167)))</f>
        <v>0</v>
      </c>
      <c r="AR167" s="349">
        <f>IF( $F167=0,0,((($F167/$E$163)*'CRONOGRAMA ACTIVIDADES'!AN$59)*($G167/$F167)))</f>
        <v>0</v>
      </c>
      <c r="AS167" s="349">
        <f>IF( $F167=0,0,((($F167/$E$163)*'CRONOGRAMA ACTIVIDADES'!AO$59)*($G167/$F167)))</f>
        <v>0</v>
      </c>
      <c r="AT167" s="352">
        <f>AH167+AI167+AJ167+AK167+AL167+AM167+AN167+AO167+AP167+AQ167+AR167+AS167</f>
        <v>0</v>
      </c>
      <c r="AU167" s="355">
        <f>AS167+AR167+AQ167+AP167+AO167+AN167+AM167+AL167+AK167+AJ167+AI167+AH167+AF167+AE167+AD167+AC167+AB167+AA167+Z167+Y167+X167+W167+V167+U167+S167+R167+Q167+P167+O167+N167+M167+L167+K167+J167+I167+H167</f>
        <v>0</v>
      </c>
      <c r="AV167" s="321">
        <f t="shared" si="40"/>
        <v>0</v>
      </c>
    </row>
    <row r="168" spans="2:48" s="44" customFormat="1" ht="12.75" customHeight="1" x14ac:dyDescent="0.25">
      <c r="B168" s="345" t="str">
        <f>+'FORMATO COSTEO C2'!C331</f>
        <v>2.2.5.5</v>
      </c>
      <c r="C168" s="346" t="str">
        <f>+'FORMATO COSTEO C2'!B331</f>
        <v>Categoría de gasto</v>
      </c>
      <c r="D168" s="357"/>
      <c r="E168" s="358"/>
      <c r="F168" s="349">
        <f>+'FORMATO COSTEO C2'!G331</f>
        <v>0</v>
      </c>
      <c r="G168" s="350">
        <f>+'FORMATO COSTEO C2'!X331</f>
        <v>0</v>
      </c>
      <c r="H168" s="354">
        <f>IF( $F168=0,0,((($F168/$E$163)*'CRONOGRAMA ACTIVIDADES'!F$59)*($G168/$F168)))</f>
        <v>0</v>
      </c>
      <c r="I168" s="349">
        <f>IF( $F168=0,0,((($F168/$E$163)*'CRONOGRAMA ACTIVIDADES'!G$59)*($G168/$F168)))</f>
        <v>0</v>
      </c>
      <c r="J168" s="349">
        <f>IF( $F168=0,0,((($F168/$E$163)*'CRONOGRAMA ACTIVIDADES'!H$59)*($G168/$F168)))</f>
        <v>0</v>
      </c>
      <c r="K168" s="349">
        <f>IF( $F168=0,0,((($F168/$E$163)*'CRONOGRAMA ACTIVIDADES'!I$59)*($G168/$F168)))</f>
        <v>0</v>
      </c>
      <c r="L168" s="349">
        <f>IF( $F168=0,0,((($F168/$E$163)*'CRONOGRAMA ACTIVIDADES'!J$59)*($G168/$F168)))</f>
        <v>0</v>
      </c>
      <c r="M168" s="349">
        <f>IF( $F168=0,0,((($F168/$E$163)*'CRONOGRAMA ACTIVIDADES'!K$59)*($G168/$F168)))</f>
        <v>0</v>
      </c>
      <c r="N168" s="349">
        <f>IF( $F168=0,0,((($F168/$E$163)*'CRONOGRAMA ACTIVIDADES'!L$59)*($G168/$F168)))</f>
        <v>0</v>
      </c>
      <c r="O168" s="349">
        <f>IF( $F168=0,0,((($F168/$E$163)*'CRONOGRAMA ACTIVIDADES'!M$59)*($G168/$F168)))</f>
        <v>0</v>
      </c>
      <c r="P168" s="349">
        <f>IF( $F168=0,0,((($F168/$E$163)*'CRONOGRAMA ACTIVIDADES'!N$59)*($G168/$F168)))</f>
        <v>0</v>
      </c>
      <c r="Q168" s="349">
        <f>IF( $F168=0,0,((($F168/$E$163)*'CRONOGRAMA ACTIVIDADES'!O$59)*($G168/$F168)))</f>
        <v>0</v>
      </c>
      <c r="R168" s="349">
        <f>IF( $F168=0,0,((($F168/$E$163)*'CRONOGRAMA ACTIVIDADES'!P$59)*($G168/$F168)))</f>
        <v>0</v>
      </c>
      <c r="S168" s="349">
        <f>IF( $F168=0,0,((($F168/$E$163)*'CRONOGRAMA ACTIVIDADES'!Q$59)*($G168/$F168)))</f>
        <v>0</v>
      </c>
      <c r="T168" s="352">
        <f>H168+I168+J168+K168+L168+M168+N168+O168+P168+Q168+R168+S168</f>
        <v>0</v>
      </c>
      <c r="U168" s="353">
        <f>IF( $F168=0,0,((($F168/$E$163)*'CRONOGRAMA ACTIVIDADES'!R$59)*($G168/$F168)))</f>
        <v>0</v>
      </c>
      <c r="V168" s="349">
        <f>IF( $F168=0,0,((($F168/$E$163)*'CRONOGRAMA ACTIVIDADES'!S$59)*($G168/$F168)))</f>
        <v>0</v>
      </c>
      <c r="W168" s="349">
        <f>IF( $F168=0,0,((($F168/$E$163)*'CRONOGRAMA ACTIVIDADES'!T$59)*($G168/$F168)))</f>
        <v>0</v>
      </c>
      <c r="X168" s="349">
        <f>IF( $F168=0,0,((($F168/$E$163)*'CRONOGRAMA ACTIVIDADES'!U$59)*($G168/$F168)))</f>
        <v>0</v>
      </c>
      <c r="Y168" s="349">
        <f>IF( $F168=0,0,((($F168/$E$163)*'CRONOGRAMA ACTIVIDADES'!V$59)*($G168/$F168)))</f>
        <v>0</v>
      </c>
      <c r="Z168" s="349">
        <f>IF( $F168=0,0,((($F168/$E$163)*'CRONOGRAMA ACTIVIDADES'!W$59)*($G168/$F168)))</f>
        <v>0</v>
      </c>
      <c r="AA168" s="349">
        <f>IF( $F168=0,0,((($F168/$E$163)*'CRONOGRAMA ACTIVIDADES'!X$59)*($G168/$F168)))</f>
        <v>0</v>
      </c>
      <c r="AB168" s="349">
        <f>IF( $F168=0,0,((($F168/$E$163)*'CRONOGRAMA ACTIVIDADES'!Y$59)*($G168/$F168)))</f>
        <v>0</v>
      </c>
      <c r="AC168" s="349">
        <f>IF( $F168=0,0,((($F168/$E$163)*'CRONOGRAMA ACTIVIDADES'!Z$59)*($G168/$F168)))</f>
        <v>0</v>
      </c>
      <c r="AD168" s="349">
        <f>IF( $F168=0,0,((($F168/$E$163)*'CRONOGRAMA ACTIVIDADES'!AA$59)*($G168/$F168)))</f>
        <v>0</v>
      </c>
      <c r="AE168" s="349">
        <f>IF( $F168=0,0,((($F168/$E$163)*'CRONOGRAMA ACTIVIDADES'!AB$59)*($G168/$F168)))</f>
        <v>0</v>
      </c>
      <c r="AF168" s="349">
        <f>IF( $F168=0,0,((($F168/$E$163)*'CRONOGRAMA ACTIVIDADES'!AC$59)*($G168/$F168)))</f>
        <v>0</v>
      </c>
      <c r="AG168" s="350">
        <f>U168+V168+W168+X168+Y168+Z168+AA168+AB168+AC168+AD168+AE168+AF168</f>
        <v>0</v>
      </c>
      <c r="AH168" s="354">
        <f>IF( $F168=0,0,((($F168/$E$163)*'CRONOGRAMA ACTIVIDADES'!AD$59)*($G168/$F168)))</f>
        <v>0</v>
      </c>
      <c r="AI168" s="349">
        <f>IF( $F168=0,0,((($F168/$E$163)*'CRONOGRAMA ACTIVIDADES'!AE$59)*($G168/$F168)))</f>
        <v>0</v>
      </c>
      <c r="AJ168" s="349">
        <f>IF( $F168=0,0,((($F168/$E$163)*'CRONOGRAMA ACTIVIDADES'!AF$59)*($G168/$F168)))</f>
        <v>0</v>
      </c>
      <c r="AK168" s="349">
        <f>IF( $F168=0,0,((($F168/$E$163)*'CRONOGRAMA ACTIVIDADES'!AG$59)*($G168/$F168)))</f>
        <v>0</v>
      </c>
      <c r="AL168" s="349">
        <f>IF( $F168=0,0,((($F168/$E$163)*'CRONOGRAMA ACTIVIDADES'!AH$59)*($G168/$F168)))</f>
        <v>0</v>
      </c>
      <c r="AM168" s="349">
        <f>IF( $F168=0,0,((($F168/$E$163)*'CRONOGRAMA ACTIVIDADES'!AI$59)*($G168/$F168)))</f>
        <v>0</v>
      </c>
      <c r="AN168" s="349">
        <f>IF( $F168=0,0,((($F168/$E$163)*'CRONOGRAMA ACTIVIDADES'!AJ$59)*($G168/$F168)))</f>
        <v>0</v>
      </c>
      <c r="AO168" s="349">
        <f>IF( $F168=0,0,((($F168/$E$163)*'CRONOGRAMA ACTIVIDADES'!AK$59)*($G168/$F168)))</f>
        <v>0</v>
      </c>
      <c r="AP168" s="349">
        <f>IF( $F168=0,0,((($F168/$E$163)*'CRONOGRAMA ACTIVIDADES'!AL$59)*($G168/$F168)))</f>
        <v>0</v>
      </c>
      <c r="AQ168" s="349">
        <f>IF( $F168=0,0,((($F168/$E$163)*'CRONOGRAMA ACTIVIDADES'!AM$59)*($G168/$F168)))</f>
        <v>0</v>
      </c>
      <c r="AR168" s="349">
        <f>IF( $F168=0,0,((($F168/$E$163)*'CRONOGRAMA ACTIVIDADES'!AN$59)*($G168/$F168)))</f>
        <v>0</v>
      </c>
      <c r="AS168" s="349">
        <f>IF( $F168=0,0,((($F168/$E$163)*'CRONOGRAMA ACTIVIDADES'!AO$59)*($G168/$F168)))</f>
        <v>0</v>
      </c>
      <c r="AT168" s="352">
        <f>AH168+AI168+AJ168+AK168+AL168+AM168+AN168+AO168+AP168+AQ168+AR168+AS168</f>
        <v>0</v>
      </c>
      <c r="AU168" s="355">
        <f>AS168+AR168+AQ168+AP168+AO168+AN168+AM168+AL168+AK168+AJ168+AI168+AH168+AF168+AE168+AD168+AC168+AB168+AA168+Z168+Y168+X168+W168+V168+U168+S168+R168+Q168+P168+O168+N168+M168+L168+K168+J168+I168+H168</f>
        <v>0</v>
      </c>
      <c r="AV168" s="321">
        <f t="shared" si="40"/>
        <v>0</v>
      </c>
    </row>
    <row r="169" spans="2:48" s="44" customFormat="1" ht="12.75" customHeight="1" x14ac:dyDescent="0.25">
      <c r="B169" s="360">
        <f>+'FORMATO COSTEO C2'!C338</f>
        <v>2.2999999999999998</v>
      </c>
      <c r="C169" s="325">
        <f>+'FORMATO COSTEO C2'!D338</f>
        <v>0</v>
      </c>
      <c r="D169" s="326"/>
      <c r="E169" s="327"/>
      <c r="F169" s="328">
        <f t="shared" ref="F169:P169" si="45">+F170+F176+F182+F188+F194</f>
        <v>0</v>
      </c>
      <c r="G169" s="329">
        <f t="shared" si="45"/>
        <v>0</v>
      </c>
      <c r="H169" s="330">
        <f t="shared" si="45"/>
        <v>0</v>
      </c>
      <c r="I169" s="328">
        <f>+I170+I176+I182+I188+I194</f>
        <v>0</v>
      </c>
      <c r="J169" s="328">
        <f>+J170+J176+J182+J188+J194</f>
        <v>0</v>
      </c>
      <c r="K169" s="328">
        <f>+K170+K176+K182+K188+K194</f>
        <v>0</v>
      </c>
      <c r="L169" s="328">
        <f>+L170+L176+L182+L188+L194</f>
        <v>0</v>
      </c>
      <c r="M169" s="328">
        <f>+M170+M176+M182+M188+M194</f>
        <v>0</v>
      </c>
      <c r="N169" s="328">
        <f t="shared" si="45"/>
        <v>0</v>
      </c>
      <c r="O169" s="328">
        <f t="shared" si="45"/>
        <v>0</v>
      </c>
      <c r="P169" s="328">
        <f t="shared" si="45"/>
        <v>0</v>
      </c>
      <c r="Q169" s="328">
        <f>+Q170+Q176+Q182+Q188+Q194</f>
        <v>0</v>
      </c>
      <c r="R169" s="328">
        <f>+R170+R176+R182+R188+R194</f>
        <v>0</v>
      </c>
      <c r="S169" s="328">
        <f>+S170+S176+S182+S188+S194</f>
        <v>0</v>
      </c>
      <c r="T169" s="331">
        <f>+T170+T176+T182+T188+T194</f>
        <v>0</v>
      </c>
      <c r="U169" s="332">
        <f t="shared" ref="U169:AS169" si="46">+U170+U176+U182+U188+U194</f>
        <v>0</v>
      </c>
      <c r="V169" s="328">
        <f t="shared" si="46"/>
        <v>0</v>
      </c>
      <c r="W169" s="328">
        <f t="shared" si="46"/>
        <v>0</v>
      </c>
      <c r="X169" s="328">
        <f t="shared" si="46"/>
        <v>0</v>
      </c>
      <c r="Y169" s="328">
        <f t="shared" si="46"/>
        <v>0</v>
      </c>
      <c r="Z169" s="328">
        <f t="shared" si="46"/>
        <v>0</v>
      </c>
      <c r="AA169" s="328">
        <f t="shared" si="46"/>
        <v>0</v>
      </c>
      <c r="AB169" s="328">
        <f t="shared" si="46"/>
        <v>0</v>
      </c>
      <c r="AC169" s="328">
        <f t="shared" si="46"/>
        <v>0</v>
      </c>
      <c r="AD169" s="328">
        <f t="shared" si="46"/>
        <v>0</v>
      </c>
      <c r="AE169" s="328">
        <f t="shared" si="46"/>
        <v>0</v>
      </c>
      <c r="AF169" s="328">
        <f t="shared" si="46"/>
        <v>0</v>
      </c>
      <c r="AG169" s="329">
        <f>+AG170+AG176+AG182+AG188+AG194</f>
        <v>0</v>
      </c>
      <c r="AH169" s="330">
        <f t="shared" si="46"/>
        <v>0</v>
      </c>
      <c r="AI169" s="328">
        <f t="shared" si="46"/>
        <v>0</v>
      </c>
      <c r="AJ169" s="328">
        <f t="shared" si="46"/>
        <v>0</v>
      </c>
      <c r="AK169" s="328">
        <f t="shared" si="46"/>
        <v>0</v>
      </c>
      <c r="AL169" s="328">
        <f t="shared" si="46"/>
        <v>0</v>
      </c>
      <c r="AM169" s="328">
        <f t="shared" si="46"/>
        <v>0</v>
      </c>
      <c r="AN169" s="328">
        <f t="shared" si="46"/>
        <v>0</v>
      </c>
      <c r="AO169" s="328">
        <f t="shared" si="46"/>
        <v>0</v>
      </c>
      <c r="AP169" s="328">
        <f t="shared" si="46"/>
        <v>0</v>
      </c>
      <c r="AQ169" s="328">
        <f t="shared" si="46"/>
        <v>0</v>
      </c>
      <c r="AR169" s="328">
        <f t="shared" si="46"/>
        <v>0</v>
      </c>
      <c r="AS169" s="328">
        <f t="shared" si="46"/>
        <v>0</v>
      </c>
      <c r="AT169" s="331">
        <f>+AT170+AT176+AT182+AT188+AT194</f>
        <v>0</v>
      </c>
      <c r="AU169" s="333">
        <f>+AU170+AU176+AU182+AU188+AU194</f>
        <v>0</v>
      </c>
      <c r="AV169" s="321">
        <f t="shared" si="40"/>
        <v>0</v>
      </c>
    </row>
    <row r="170" spans="2:48" s="44" customFormat="1" ht="12.75" customHeight="1" x14ac:dyDescent="0.25">
      <c r="B170" s="335" t="str">
        <f>+'FORMATO COSTEO C2'!C339</f>
        <v>2.3.1</v>
      </c>
      <c r="C170" s="359">
        <f>+'FORMATO COSTEO C2'!B339</f>
        <v>0</v>
      </c>
      <c r="D170" s="337" t="str">
        <f>+'FORMATO COSTEO C2'!D339</f>
        <v>Unidad medida</v>
      </c>
      <c r="E170" s="338">
        <f>+'FORMATO COSTEO C2'!E339</f>
        <v>0</v>
      </c>
      <c r="F170" s="339">
        <f>SUM(F171:F175)</f>
        <v>0</v>
      </c>
      <c r="G170" s="340">
        <f t="shared" ref="G170:AS170" si="47">SUM(G171:G175)</f>
        <v>0</v>
      </c>
      <c r="H170" s="341">
        <f t="shared" si="47"/>
        <v>0</v>
      </c>
      <c r="I170" s="339">
        <f t="shared" si="47"/>
        <v>0</v>
      </c>
      <c r="J170" s="339">
        <f t="shared" si="47"/>
        <v>0</v>
      </c>
      <c r="K170" s="339">
        <f t="shared" si="47"/>
        <v>0</v>
      </c>
      <c r="L170" s="339">
        <f t="shared" si="47"/>
        <v>0</v>
      </c>
      <c r="M170" s="339">
        <f t="shared" si="47"/>
        <v>0</v>
      </c>
      <c r="N170" s="339">
        <f t="shared" si="47"/>
        <v>0</v>
      </c>
      <c r="O170" s="339">
        <f t="shared" si="47"/>
        <v>0</v>
      </c>
      <c r="P170" s="339">
        <f t="shared" si="47"/>
        <v>0</v>
      </c>
      <c r="Q170" s="339">
        <f t="shared" si="47"/>
        <v>0</v>
      </c>
      <c r="R170" s="339">
        <f t="shared" si="47"/>
        <v>0</v>
      </c>
      <c r="S170" s="339">
        <f t="shared" si="47"/>
        <v>0</v>
      </c>
      <c r="T170" s="342">
        <f t="shared" si="47"/>
        <v>0</v>
      </c>
      <c r="U170" s="343">
        <f t="shared" si="47"/>
        <v>0</v>
      </c>
      <c r="V170" s="339">
        <f t="shared" si="47"/>
        <v>0</v>
      </c>
      <c r="W170" s="339">
        <f t="shared" si="47"/>
        <v>0</v>
      </c>
      <c r="X170" s="339">
        <f t="shared" si="47"/>
        <v>0</v>
      </c>
      <c r="Y170" s="339">
        <f t="shared" si="47"/>
        <v>0</v>
      </c>
      <c r="Z170" s="339">
        <f t="shared" si="47"/>
        <v>0</v>
      </c>
      <c r="AA170" s="339">
        <f t="shared" si="47"/>
        <v>0</v>
      </c>
      <c r="AB170" s="339">
        <f t="shared" si="47"/>
        <v>0</v>
      </c>
      <c r="AC170" s="339">
        <f t="shared" si="47"/>
        <v>0</v>
      </c>
      <c r="AD170" s="339">
        <f t="shared" si="47"/>
        <v>0</v>
      </c>
      <c r="AE170" s="339">
        <f t="shared" si="47"/>
        <v>0</v>
      </c>
      <c r="AF170" s="339">
        <f t="shared" si="47"/>
        <v>0</v>
      </c>
      <c r="AG170" s="340">
        <f t="shared" si="47"/>
        <v>0</v>
      </c>
      <c r="AH170" s="341">
        <f t="shared" si="47"/>
        <v>0</v>
      </c>
      <c r="AI170" s="339">
        <f t="shared" si="47"/>
        <v>0</v>
      </c>
      <c r="AJ170" s="339">
        <f t="shared" si="47"/>
        <v>0</v>
      </c>
      <c r="AK170" s="339">
        <f t="shared" si="47"/>
        <v>0</v>
      </c>
      <c r="AL170" s="339">
        <f t="shared" si="47"/>
        <v>0</v>
      </c>
      <c r="AM170" s="339">
        <f t="shared" si="47"/>
        <v>0</v>
      </c>
      <c r="AN170" s="339">
        <f t="shared" si="47"/>
        <v>0</v>
      </c>
      <c r="AO170" s="339">
        <f t="shared" si="47"/>
        <v>0</v>
      </c>
      <c r="AP170" s="339">
        <f t="shared" si="47"/>
        <v>0</v>
      </c>
      <c r="AQ170" s="339">
        <f t="shared" si="47"/>
        <v>0</v>
      </c>
      <c r="AR170" s="339">
        <f t="shared" si="47"/>
        <v>0</v>
      </c>
      <c r="AS170" s="339">
        <f t="shared" si="47"/>
        <v>0</v>
      </c>
      <c r="AT170" s="342">
        <f>SUM(AT171:AT175)</f>
        <v>0</v>
      </c>
      <c r="AU170" s="344">
        <f>SUM(AU171:AU175)</f>
        <v>0</v>
      </c>
      <c r="AV170" s="321">
        <f t="shared" si="40"/>
        <v>0</v>
      </c>
    </row>
    <row r="171" spans="2:48" s="44" customFormat="1" ht="12.75" customHeight="1" x14ac:dyDescent="0.25">
      <c r="B171" s="345" t="str">
        <f>+'FORMATO COSTEO C2'!C341</f>
        <v>2.3.1.1</v>
      </c>
      <c r="C171" s="346" t="str">
        <f>+'FORMATO COSTEO C2'!B341</f>
        <v>Categoría de gasto</v>
      </c>
      <c r="D171" s="347"/>
      <c r="E171" s="348"/>
      <c r="F171" s="349">
        <f>+'FORMATO COSTEO C2'!G341</f>
        <v>0</v>
      </c>
      <c r="G171" s="350">
        <f>+'FORMATO COSTEO C2'!X341</f>
        <v>0</v>
      </c>
      <c r="H171" s="351">
        <f>IF( $F171=0,0,((($F171/$E$170)*'CRONOGRAMA ACTIVIDADES'!F$64)*($G171/$F171)))</f>
        <v>0</v>
      </c>
      <c r="I171" s="349">
        <f>IF( $F171=0,0,((($F171/$E$170)*'CRONOGRAMA ACTIVIDADES'!G$64)*($G171/$F171)))</f>
        <v>0</v>
      </c>
      <c r="J171" s="349">
        <f>IF( $F171=0,0,((($F171/$E$170)*'CRONOGRAMA ACTIVIDADES'!H$64)*($G171/$F171)))</f>
        <v>0</v>
      </c>
      <c r="K171" s="349">
        <f>IF( $F171=0,0,((($F171/$E$170)*'CRONOGRAMA ACTIVIDADES'!I$64)*($G171/$F171)))</f>
        <v>0</v>
      </c>
      <c r="L171" s="349">
        <f>IF( $F171=0,0,((($F171/$E$170)*'CRONOGRAMA ACTIVIDADES'!J$64)*($G171/$F171)))</f>
        <v>0</v>
      </c>
      <c r="M171" s="349">
        <f>IF( $F171=0,0,((($F171/$E$170)*'CRONOGRAMA ACTIVIDADES'!K$64)*($G171/$F171)))</f>
        <v>0</v>
      </c>
      <c r="N171" s="349">
        <f>IF( $F171=0,0,((($F171/$E$170)*'CRONOGRAMA ACTIVIDADES'!L$64)*($G171/$F171)))</f>
        <v>0</v>
      </c>
      <c r="O171" s="349">
        <f>IF( $F171=0,0,((($F171/$E$170)*'CRONOGRAMA ACTIVIDADES'!M$64)*($G171/$F171)))</f>
        <v>0</v>
      </c>
      <c r="P171" s="349">
        <f>IF( $F171=0,0,((($F171/$E$170)*'CRONOGRAMA ACTIVIDADES'!N$64)*($G171/$F171)))</f>
        <v>0</v>
      </c>
      <c r="Q171" s="349">
        <f>IF( $F171=0,0,((($F171/$E$170)*'CRONOGRAMA ACTIVIDADES'!O$64)*($G171/$F171)))</f>
        <v>0</v>
      </c>
      <c r="R171" s="349">
        <f>IF( $F171=0,0,((($F171/$E$170)*'CRONOGRAMA ACTIVIDADES'!P$64)*($G171/$F171)))</f>
        <v>0</v>
      </c>
      <c r="S171" s="349">
        <f>IF( $F171=0,0,((($F171/$E$170)*'CRONOGRAMA ACTIVIDADES'!Q$64)*($G171/$F171)))</f>
        <v>0</v>
      </c>
      <c r="T171" s="352">
        <f>H171+I171+J171+K171+L171+M171+N171+O171+P171+Q171+R171+S171</f>
        <v>0</v>
      </c>
      <c r="U171" s="353">
        <f>IF( $F171=0,0,((($F171/$E$170)*'CRONOGRAMA ACTIVIDADES'!R$64)*($G171/$F171)))</f>
        <v>0</v>
      </c>
      <c r="V171" s="349">
        <f>IF( $F171=0,0,((($F171/$E$170)*'CRONOGRAMA ACTIVIDADES'!S$64)*($G171/$F171)))</f>
        <v>0</v>
      </c>
      <c r="W171" s="349">
        <f>IF( $F171=0,0,((($F171/$E$170)*'CRONOGRAMA ACTIVIDADES'!T$64)*($G171/$F171)))</f>
        <v>0</v>
      </c>
      <c r="X171" s="349">
        <f>IF( $F171=0,0,((($F171/$E$170)*'CRONOGRAMA ACTIVIDADES'!U$64)*($G171/$F171)))</f>
        <v>0</v>
      </c>
      <c r="Y171" s="349">
        <f>IF( $F171=0,0,((($F171/$E$170)*'CRONOGRAMA ACTIVIDADES'!V$64)*($G171/$F171)))</f>
        <v>0</v>
      </c>
      <c r="Z171" s="349">
        <f>IF( $F171=0,0,((($F171/$E$170)*'CRONOGRAMA ACTIVIDADES'!W$64)*($G171/$F171)))</f>
        <v>0</v>
      </c>
      <c r="AA171" s="349">
        <f>IF( $F171=0,0,((($F171/$E$170)*'CRONOGRAMA ACTIVIDADES'!X$64)*($G171/$F171)))</f>
        <v>0</v>
      </c>
      <c r="AB171" s="349">
        <f>IF( $F171=0,0,((($F171/$E$170)*'CRONOGRAMA ACTIVIDADES'!Y$64)*($G171/$F171)))</f>
        <v>0</v>
      </c>
      <c r="AC171" s="349">
        <f>IF( $F171=0,0,((($F171/$E$170)*'CRONOGRAMA ACTIVIDADES'!Z$64)*($G171/$F171)))</f>
        <v>0</v>
      </c>
      <c r="AD171" s="349">
        <f>IF( $F171=0,0,((($F171/$E$170)*'CRONOGRAMA ACTIVIDADES'!AA$64)*($G171/$F171)))</f>
        <v>0</v>
      </c>
      <c r="AE171" s="349">
        <f>IF( $F171=0,0,((($F171/$E$170)*'CRONOGRAMA ACTIVIDADES'!AB$64)*($G171/$F171)))</f>
        <v>0</v>
      </c>
      <c r="AF171" s="349">
        <f>IF( $F171=0,0,((($F171/$E$170)*'CRONOGRAMA ACTIVIDADES'!AC$64)*($G171/$F171)))</f>
        <v>0</v>
      </c>
      <c r="AG171" s="350">
        <f>U171+V171+W171+X171+Y171+Z171+AA171+AB171+AC171+AD171+AE171+AF171</f>
        <v>0</v>
      </c>
      <c r="AH171" s="354">
        <f>IF( $F171=0,0,((($F171/$E$170)*'CRONOGRAMA ACTIVIDADES'!AD$64)*($G171/$F171)))</f>
        <v>0</v>
      </c>
      <c r="AI171" s="349">
        <f>IF( $F171=0,0,((($F171/$E$170)*'CRONOGRAMA ACTIVIDADES'!AE$64)*($G171/$F171)))</f>
        <v>0</v>
      </c>
      <c r="AJ171" s="349">
        <f>IF( $F171=0,0,((($F171/$E$170)*'CRONOGRAMA ACTIVIDADES'!AF$64)*($G171/$F171)))</f>
        <v>0</v>
      </c>
      <c r="AK171" s="349">
        <f>IF( $F171=0,0,((($F171/$E$170)*'CRONOGRAMA ACTIVIDADES'!AG$64)*($G171/$F171)))</f>
        <v>0</v>
      </c>
      <c r="AL171" s="349">
        <f>IF( $F171=0,0,((($F171/$E$170)*'CRONOGRAMA ACTIVIDADES'!AH$64)*($G171/$F171)))</f>
        <v>0</v>
      </c>
      <c r="AM171" s="349">
        <f>IF( $F171=0,0,((($F171/$E$170)*'CRONOGRAMA ACTIVIDADES'!AI$64)*($G171/$F171)))</f>
        <v>0</v>
      </c>
      <c r="AN171" s="349">
        <f>IF( $F171=0,0,((($F171/$E$170)*'CRONOGRAMA ACTIVIDADES'!AJ$64)*($G171/$F171)))</f>
        <v>0</v>
      </c>
      <c r="AO171" s="349">
        <f>IF( $F171=0,0,((($F171/$E$170)*'CRONOGRAMA ACTIVIDADES'!AK$64)*($G171/$F171)))</f>
        <v>0</v>
      </c>
      <c r="AP171" s="349">
        <f>IF( $F171=0,0,((($F171/$E$170)*'CRONOGRAMA ACTIVIDADES'!AL$64)*($G171/$F171)))</f>
        <v>0</v>
      </c>
      <c r="AQ171" s="349">
        <f>IF( $F171=0,0,((($F171/$E$170)*'CRONOGRAMA ACTIVIDADES'!AM$64)*($G171/$F171)))</f>
        <v>0</v>
      </c>
      <c r="AR171" s="349">
        <f>IF( $F171=0,0,((($F171/$E$170)*'CRONOGRAMA ACTIVIDADES'!AN$64)*($G171/$F171)))</f>
        <v>0</v>
      </c>
      <c r="AS171" s="349">
        <f>IF( $F171=0,0,((($F171/$E$170)*'CRONOGRAMA ACTIVIDADES'!AO$64)*($G171/$F171)))</f>
        <v>0</v>
      </c>
      <c r="AT171" s="352">
        <f>AH171+AI171+AJ171+AK171+AL171+AM171+AN171+AO171+AP171+AQ171+AR171+AS171</f>
        <v>0</v>
      </c>
      <c r="AU171" s="355">
        <f>AS171+AR171+AQ171+AP171+AO171+AN171+AM171+AL171+AK171+AJ171+AI171+AH171+AF171+AE171+AD171+AC171+AB171+AA171+Z171+Y171+X171+W171+V171+U171+S171+R171+Q171+P171+O171+N171+M171+L171+K171+J171+I171+H171</f>
        <v>0</v>
      </c>
      <c r="AV171" s="321">
        <f t="shared" si="40"/>
        <v>0</v>
      </c>
    </row>
    <row r="172" spans="2:48" s="44" customFormat="1" ht="12.75" customHeight="1" x14ac:dyDescent="0.25">
      <c r="B172" s="345" t="str">
        <f>+'FORMATO COSTEO C2'!C347</f>
        <v>2.3.1.2</v>
      </c>
      <c r="C172" s="346" t="str">
        <f>+'FORMATO COSTEO C2'!B347</f>
        <v>Categoría de gasto</v>
      </c>
      <c r="D172" s="347"/>
      <c r="E172" s="348"/>
      <c r="F172" s="349">
        <f>+'FORMATO COSTEO C2'!G347</f>
        <v>0</v>
      </c>
      <c r="G172" s="350">
        <f>+'FORMATO COSTEO C2'!X347</f>
        <v>0</v>
      </c>
      <c r="H172" s="354">
        <f>IF( $F172=0,0,((($F172/$E$170)*'CRONOGRAMA ACTIVIDADES'!F$64)*($G172/$F172)))</f>
        <v>0</v>
      </c>
      <c r="I172" s="349">
        <f>IF( $F172=0,0,((($F172/$E$170)*'CRONOGRAMA ACTIVIDADES'!G$64)*($G172/$F172)))</f>
        <v>0</v>
      </c>
      <c r="J172" s="349">
        <f>IF( $F172=0,0,((($F172/$E$170)*'CRONOGRAMA ACTIVIDADES'!H$64)*($G172/$F172)))</f>
        <v>0</v>
      </c>
      <c r="K172" s="349">
        <f>IF( $F172=0,0,((($F172/$E$170)*'CRONOGRAMA ACTIVIDADES'!I$64)*($G172/$F172)))</f>
        <v>0</v>
      </c>
      <c r="L172" s="349">
        <f>IF( $F172=0,0,((($F172/$E$170)*'CRONOGRAMA ACTIVIDADES'!J$64)*($G172/$F172)))</f>
        <v>0</v>
      </c>
      <c r="M172" s="349">
        <f>IF( $F172=0,0,((($F172/$E$170)*'CRONOGRAMA ACTIVIDADES'!K$64)*($G172/$F172)))</f>
        <v>0</v>
      </c>
      <c r="N172" s="349">
        <f>IF( $F172=0,0,((($F172/$E$170)*'CRONOGRAMA ACTIVIDADES'!L$64)*($G172/$F172)))</f>
        <v>0</v>
      </c>
      <c r="O172" s="349">
        <f>IF( $F172=0,0,((($F172/$E$170)*'CRONOGRAMA ACTIVIDADES'!M$64)*($G172/$F172)))</f>
        <v>0</v>
      </c>
      <c r="P172" s="349">
        <f>IF( $F172=0,0,((($F172/$E$170)*'CRONOGRAMA ACTIVIDADES'!N$64)*($G172/$F172)))</f>
        <v>0</v>
      </c>
      <c r="Q172" s="349">
        <f>IF( $F172=0,0,((($F172/$E$170)*'CRONOGRAMA ACTIVIDADES'!O$64)*($G172/$F172)))</f>
        <v>0</v>
      </c>
      <c r="R172" s="349">
        <f>IF( $F172=0,0,((($F172/$E$170)*'CRONOGRAMA ACTIVIDADES'!P$64)*($G172/$F172)))</f>
        <v>0</v>
      </c>
      <c r="S172" s="349">
        <f>IF( $F172=0,0,((($F172/$E$170)*'CRONOGRAMA ACTIVIDADES'!Q$64)*($G172/$F172)))</f>
        <v>0</v>
      </c>
      <c r="T172" s="352">
        <f>H172+I172+J172+K172+L172+M172+N172+O172+P172+Q172+R172+S172</f>
        <v>0</v>
      </c>
      <c r="U172" s="353">
        <f>IF( $F172=0,0,((($F172/$E$170)*'CRONOGRAMA ACTIVIDADES'!R$64)*($G172/$F172)))</f>
        <v>0</v>
      </c>
      <c r="V172" s="349">
        <f>IF( $F172=0,0,((($F172/$E$170)*'CRONOGRAMA ACTIVIDADES'!S$64)*($G172/$F172)))</f>
        <v>0</v>
      </c>
      <c r="W172" s="349">
        <f>IF( $F172=0,0,((($F172/$E$170)*'CRONOGRAMA ACTIVIDADES'!T$64)*($G172/$F172)))</f>
        <v>0</v>
      </c>
      <c r="X172" s="349">
        <f>IF( $F172=0,0,((($F172/$E$170)*'CRONOGRAMA ACTIVIDADES'!U$64)*($G172/$F172)))</f>
        <v>0</v>
      </c>
      <c r="Y172" s="349">
        <f>IF( $F172=0,0,((($F172/$E$170)*'CRONOGRAMA ACTIVIDADES'!V$64)*($G172/$F172)))</f>
        <v>0</v>
      </c>
      <c r="Z172" s="349">
        <f>IF( $F172=0,0,((($F172/$E$170)*'CRONOGRAMA ACTIVIDADES'!W$64)*($G172/$F172)))</f>
        <v>0</v>
      </c>
      <c r="AA172" s="349">
        <f>IF( $F172=0,0,((($F172/$E$170)*'CRONOGRAMA ACTIVIDADES'!X$64)*($G172/$F172)))</f>
        <v>0</v>
      </c>
      <c r="AB172" s="349">
        <f>IF( $F172=0,0,((($F172/$E$170)*'CRONOGRAMA ACTIVIDADES'!Y$64)*($G172/$F172)))</f>
        <v>0</v>
      </c>
      <c r="AC172" s="349">
        <f>IF( $F172=0,0,((($F172/$E$170)*'CRONOGRAMA ACTIVIDADES'!Z$64)*($G172/$F172)))</f>
        <v>0</v>
      </c>
      <c r="AD172" s="349">
        <f>IF( $F172=0,0,((($F172/$E$170)*'CRONOGRAMA ACTIVIDADES'!AA$64)*($G172/$F172)))</f>
        <v>0</v>
      </c>
      <c r="AE172" s="349">
        <f>IF( $F172=0,0,((($F172/$E$170)*'CRONOGRAMA ACTIVIDADES'!AB$64)*($G172/$F172)))</f>
        <v>0</v>
      </c>
      <c r="AF172" s="349">
        <f>IF( $F172=0,0,((($F172/$E$170)*'CRONOGRAMA ACTIVIDADES'!AC$64)*($G172/$F172)))</f>
        <v>0</v>
      </c>
      <c r="AG172" s="350">
        <f>U172+V172+W172+X172+Y172+Z172+AA172+AB172+AC172+AD172+AE172+AF172</f>
        <v>0</v>
      </c>
      <c r="AH172" s="354">
        <f>IF( $F172=0,0,((($F172/$E$170)*'CRONOGRAMA ACTIVIDADES'!AD$64)*($G172/$F172)))</f>
        <v>0</v>
      </c>
      <c r="AI172" s="349">
        <f>IF( $F172=0,0,((($F172/$E$170)*'CRONOGRAMA ACTIVIDADES'!AE$64)*($G172/$F172)))</f>
        <v>0</v>
      </c>
      <c r="AJ172" s="349">
        <f>IF( $F172=0,0,((($F172/$E$170)*'CRONOGRAMA ACTIVIDADES'!AF$64)*($G172/$F172)))</f>
        <v>0</v>
      </c>
      <c r="AK172" s="349">
        <f>IF( $F172=0,0,((($F172/$E$170)*'CRONOGRAMA ACTIVIDADES'!AG$64)*($G172/$F172)))</f>
        <v>0</v>
      </c>
      <c r="AL172" s="349">
        <f>IF( $F172=0,0,((($F172/$E$170)*'CRONOGRAMA ACTIVIDADES'!AH$64)*($G172/$F172)))</f>
        <v>0</v>
      </c>
      <c r="AM172" s="349">
        <f>IF( $F172=0,0,((($F172/$E$170)*'CRONOGRAMA ACTIVIDADES'!AI$64)*($G172/$F172)))</f>
        <v>0</v>
      </c>
      <c r="AN172" s="349">
        <f>IF( $F172=0,0,((($F172/$E$170)*'CRONOGRAMA ACTIVIDADES'!AJ$64)*($G172/$F172)))</f>
        <v>0</v>
      </c>
      <c r="AO172" s="349">
        <f>IF( $F172=0,0,((($F172/$E$170)*'CRONOGRAMA ACTIVIDADES'!AK$64)*($G172/$F172)))</f>
        <v>0</v>
      </c>
      <c r="AP172" s="349">
        <f>IF( $F172=0,0,((($F172/$E$170)*'CRONOGRAMA ACTIVIDADES'!AL$64)*($G172/$F172)))</f>
        <v>0</v>
      </c>
      <c r="AQ172" s="349">
        <f>IF( $F172=0,0,((($F172/$E$170)*'CRONOGRAMA ACTIVIDADES'!AM$64)*($G172/$F172)))</f>
        <v>0</v>
      </c>
      <c r="AR172" s="349">
        <f>IF( $F172=0,0,((($F172/$E$170)*'CRONOGRAMA ACTIVIDADES'!AN$64)*($G172/$F172)))</f>
        <v>0</v>
      </c>
      <c r="AS172" s="349">
        <f>IF( $F172=0,0,((($F172/$E$170)*'CRONOGRAMA ACTIVIDADES'!AO$64)*($G172/$F172)))</f>
        <v>0</v>
      </c>
      <c r="AT172" s="352">
        <f>AH172+AI172+AJ172+AK172+AL172+AM172+AN172+AO172+AP172+AQ172+AR172+AS172</f>
        <v>0</v>
      </c>
      <c r="AU172" s="355">
        <f>AS172+AR172+AQ172+AP172+AO172+AN172+AM172+AL172+AK172+AJ172+AI172+AH172+AF172+AE172+AD172+AC172+AB172+AA172+Z172+Y172+X172+W172+V172+U172+S172+R172+Q172+P172+O172+N172+M172+L172+K172+J172+I172+H172</f>
        <v>0</v>
      </c>
      <c r="AV172" s="321">
        <f t="shared" si="40"/>
        <v>0</v>
      </c>
    </row>
    <row r="173" spans="2:48" s="44" customFormat="1" ht="12.75" customHeight="1" x14ac:dyDescent="0.25">
      <c r="B173" s="345" t="str">
        <f>+'FORMATO COSTEO C2'!C353</f>
        <v>2.3.1.3</v>
      </c>
      <c r="C173" s="346" t="str">
        <f>+'FORMATO COSTEO C2'!B353</f>
        <v>Categoría de gasto</v>
      </c>
      <c r="D173" s="347"/>
      <c r="E173" s="348"/>
      <c r="F173" s="349">
        <f>+'FORMATO COSTEO C2'!G353</f>
        <v>0</v>
      </c>
      <c r="G173" s="350">
        <f>+'FORMATO COSTEO C2'!X353</f>
        <v>0</v>
      </c>
      <c r="H173" s="354">
        <f>IF( $F173=0,0,((($F173/$E$170)*'CRONOGRAMA ACTIVIDADES'!F$64)*($G173/$F173)))</f>
        <v>0</v>
      </c>
      <c r="I173" s="349">
        <f>IF( $F173=0,0,((($F173/$E$170)*'CRONOGRAMA ACTIVIDADES'!G$64)*($G173/$F173)))</f>
        <v>0</v>
      </c>
      <c r="J173" s="349">
        <f>IF( $F173=0,0,((($F173/$E$170)*'CRONOGRAMA ACTIVIDADES'!H$64)*($G173/$F173)))</f>
        <v>0</v>
      </c>
      <c r="K173" s="349">
        <f>IF( $F173=0,0,((($F173/$E$170)*'CRONOGRAMA ACTIVIDADES'!I$64)*($G173/$F173)))</f>
        <v>0</v>
      </c>
      <c r="L173" s="349">
        <f>IF( $F173=0,0,((($F173/$E$170)*'CRONOGRAMA ACTIVIDADES'!J$64)*($G173/$F173)))</f>
        <v>0</v>
      </c>
      <c r="M173" s="349">
        <f>IF( $F173=0,0,((($F173/$E$170)*'CRONOGRAMA ACTIVIDADES'!K$64)*($G173/$F173)))</f>
        <v>0</v>
      </c>
      <c r="N173" s="349">
        <f>IF( $F173=0,0,((($F173/$E$170)*'CRONOGRAMA ACTIVIDADES'!L$64)*($G173/$F173)))</f>
        <v>0</v>
      </c>
      <c r="O173" s="349">
        <f>IF( $F173=0,0,((($F173/$E$170)*'CRONOGRAMA ACTIVIDADES'!M$64)*($G173/$F173)))</f>
        <v>0</v>
      </c>
      <c r="P173" s="349">
        <f>IF( $F173=0,0,((($F173/$E$170)*'CRONOGRAMA ACTIVIDADES'!N$64)*($G173/$F173)))</f>
        <v>0</v>
      </c>
      <c r="Q173" s="349">
        <f>IF( $F173=0,0,((($F173/$E$170)*'CRONOGRAMA ACTIVIDADES'!O$64)*($G173/$F173)))</f>
        <v>0</v>
      </c>
      <c r="R173" s="349">
        <f>IF( $F173=0,0,((($F173/$E$170)*'CRONOGRAMA ACTIVIDADES'!P$64)*($G173/$F173)))</f>
        <v>0</v>
      </c>
      <c r="S173" s="349">
        <f>IF( $F173=0,0,((($F173/$E$170)*'CRONOGRAMA ACTIVIDADES'!Q$64)*($G173/$F173)))</f>
        <v>0</v>
      </c>
      <c r="T173" s="352">
        <f>H173+I173+J173+K173+L173+M173+N173+O173+P173+Q173+R173+S173</f>
        <v>0</v>
      </c>
      <c r="U173" s="353">
        <f>IF( $F173=0,0,((($F173/$E$170)*'CRONOGRAMA ACTIVIDADES'!R$64)*($G173/$F173)))</f>
        <v>0</v>
      </c>
      <c r="V173" s="349">
        <f>IF( $F173=0,0,((($F173/$E$170)*'CRONOGRAMA ACTIVIDADES'!S$64)*($G173/$F173)))</f>
        <v>0</v>
      </c>
      <c r="W173" s="349">
        <f>IF( $F173=0,0,((($F173/$E$170)*'CRONOGRAMA ACTIVIDADES'!T$64)*($G173/$F173)))</f>
        <v>0</v>
      </c>
      <c r="X173" s="349">
        <f>IF( $F173=0,0,((($F173/$E$170)*'CRONOGRAMA ACTIVIDADES'!U$64)*($G173/$F173)))</f>
        <v>0</v>
      </c>
      <c r="Y173" s="349">
        <f>IF( $F173=0,0,((($F173/$E$170)*'CRONOGRAMA ACTIVIDADES'!V$64)*($G173/$F173)))</f>
        <v>0</v>
      </c>
      <c r="Z173" s="349">
        <f>IF( $F173=0,0,((($F173/$E$170)*'CRONOGRAMA ACTIVIDADES'!W$64)*($G173/$F173)))</f>
        <v>0</v>
      </c>
      <c r="AA173" s="349">
        <f>IF( $F173=0,0,((($F173/$E$170)*'CRONOGRAMA ACTIVIDADES'!X$64)*($G173/$F173)))</f>
        <v>0</v>
      </c>
      <c r="AB173" s="349">
        <f>IF( $F173=0,0,((($F173/$E$170)*'CRONOGRAMA ACTIVIDADES'!Y$64)*($G173/$F173)))</f>
        <v>0</v>
      </c>
      <c r="AC173" s="349">
        <f>IF( $F173=0,0,((($F173/$E$170)*'CRONOGRAMA ACTIVIDADES'!Z$64)*($G173/$F173)))</f>
        <v>0</v>
      </c>
      <c r="AD173" s="349">
        <f>IF( $F173=0,0,((($F173/$E$170)*'CRONOGRAMA ACTIVIDADES'!AA$64)*($G173/$F173)))</f>
        <v>0</v>
      </c>
      <c r="AE173" s="349">
        <f>IF( $F173=0,0,((($F173/$E$170)*'CRONOGRAMA ACTIVIDADES'!AB$64)*($G173/$F173)))</f>
        <v>0</v>
      </c>
      <c r="AF173" s="349">
        <f>IF( $F173=0,0,((($F173/$E$170)*'CRONOGRAMA ACTIVIDADES'!AC$64)*($G173/$F173)))</f>
        <v>0</v>
      </c>
      <c r="AG173" s="350">
        <f>U173+V173+W173+X173+Y173+Z173+AA173+AB173+AC173+AD173+AE173+AF173</f>
        <v>0</v>
      </c>
      <c r="AH173" s="354">
        <f>IF( $F173=0,0,((($F173/$E$170)*'CRONOGRAMA ACTIVIDADES'!AD$64)*($G173/$F173)))</f>
        <v>0</v>
      </c>
      <c r="AI173" s="349">
        <f>IF( $F173=0,0,((($F173/$E$170)*'CRONOGRAMA ACTIVIDADES'!AE$64)*($G173/$F173)))</f>
        <v>0</v>
      </c>
      <c r="AJ173" s="349">
        <f>IF( $F173=0,0,((($F173/$E$170)*'CRONOGRAMA ACTIVIDADES'!AF$64)*($G173/$F173)))</f>
        <v>0</v>
      </c>
      <c r="AK173" s="349">
        <f>IF( $F173=0,0,((($F173/$E$170)*'CRONOGRAMA ACTIVIDADES'!AG$64)*($G173/$F173)))</f>
        <v>0</v>
      </c>
      <c r="AL173" s="349">
        <f>IF( $F173=0,0,((($F173/$E$170)*'CRONOGRAMA ACTIVIDADES'!AH$64)*($G173/$F173)))</f>
        <v>0</v>
      </c>
      <c r="AM173" s="349">
        <f>IF( $F173=0,0,((($F173/$E$170)*'CRONOGRAMA ACTIVIDADES'!AI$64)*($G173/$F173)))</f>
        <v>0</v>
      </c>
      <c r="AN173" s="349">
        <f>IF( $F173=0,0,((($F173/$E$170)*'CRONOGRAMA ACTIVIDADES'!AJ$64)*($G173/$F173)))</f>
        <v>0</v>
      </c>
      <c r="AO173" s="349">
        <f>IF( $F173=0,0,((($F173/$E$170)*'CRONOGRAMA ACTIVIDADES'!AK$64)*($G173/$F173)))</f>
        <v>0</v>
      </c>
      <c r="AP173" s="349">
        <f>IF( $F173=0,0,((($F173/$E$170)*'CRONOGRAMA ACTIVIDADES'!AL$64)*($G173/$F173)))</f>
        <v>0</v>
      </c>
      <c r="AQ173" s="349">
        <f>IF( $F173=0,0,((($F173/$E$170)*'CRONOGRAMA ACTIVIDADES'!AM$64)*($G173/$F173)))</f>
        <v>0</v>
      </c>
      <c r="AR173" s="349">
        <f>IF( $F173=0,0,((($F173/$E$170)*'CRONOGRAMA ACTIVIDADES'!AN$64)*($G173/$F173)))</f>
        <v>0</v>
      </c>
      <c r="AS173" s="349">
        <f>IF( $F173=0,0,((($F173/$E$170)*'CRONOGRAMA ACTIVIDADES'!AO$64)*($G173/$F173)))</f>
        <v>0</v>
      </c>
      <c r="AT173" s="352">
        <f>AH173+AI173+AJ173+AK173+AL173+AM173+AN173+AO173+AP173+AQ173+AR173+AS173</f>
        <v>0</v>
      </c>
      <c r="AU173" s="355">
        <f>AS173+AR173+AQ173+AP173+AO173+AN173+AM173+AL173+AK173+AJ173+AI173+AH173+AF173+AE173+AD173+AC173+AB173+AA173+Z173+Y173+X173+W173+V173+U173+S173+R173+Q173+P173+O173+N173+M173+L173+K173+J173+I173+H173</f>
        <v>0</v>
      </c>
      <c r="AV173" s="321">
        <f t="shared" si="40"/>
        <v>0</v>
      </c>
    </row>
    <row r="174" spans="2:48" s="44" customFormat="1" ht="12.75" customHeight="1" x14ac:dyDescent="0.25">
      <c r="B174" s="345" t="str">
        <f>+'FORMATO COSTEO C2'!C359</f>
        <v>2.3.1.4</v>
      </c>
      <c r="C174" s="346" t="str">
        <f>+'FORMATO COSTEO C2'!B359</f>
        <v>Categoría de gasto</v>
      </c>
      <c r="D174" s="347"/>
      <c r="E174" s="348"/>
      <c r="F174" s="349">
        <f>+'FORMATO COSTEO C2'!G359</f>
        <v>0</v>
      </c>
      <c r="G174" s="350">
        <f>+'FORMATO COSTEO C2'!X359</f>
        <v>0</v>
      </c>
      <c r="H174" s="354">
        <f>IF( $F174=0,0,((($F174/$E$170)*'CRONOGRAMA ACTIVIDADES'!F$64)*($G174/$F174)))</f>
        <v>0</v>
      </c>
      <c r="I174" s="349">
        <f>IF( $F174=0,0,((($F174/$E$170)*'CRONOGRAMA ACTIVIDADES'!G$64)*($G174/$F174)))</f>
        <v>0</v>
      </c>
      <c r="J174" s="349">
        <f>IF( $F174=0,0,((($F174/$E$170)*'CRONOGRAMA ACTIVIDADES'!H$64)*($G174/$F174)))</f>
        <v>0</v>
      </c>
      <c r="K174" s="349">
        <f>IF( $F174=0,0,((($F174/$E$170)*'CRONOGRAMA ACTIVIDADES'!I$64)*($G174/$F174)))</f>
        <v>0</v>
      </c>
      <c r="L174" s="349">
        <f>IF( $F174=0,0,((($F174/$E$170)*'CRONOGRAMA ACTIVIDADES'!J$64)*($G174/$F174)))</f>
        <v>0</v>
      </c>
      <c r="M174" s="349">
        <f>IF( $F174=0,0,((($F174/$E$170)*'CRONOGRAMA ACTIVIDADES'!K$64)*($G174/$F174)))</f>
        <v>0</v>
      </c>
      <c r="N174" s="349">
        <f>IF( $F174=0,0,((($F174/$E$170)*'CRONOGRAMA ACTIVIDADES'!L$64)*($G174/$F174)))</f>
        <v>0</v>
      </c>
      <c r="O174" s="349">
        <f>IF( $F174=0,0,((($F174/$E$170)*'CRONOGRAMA ACTIVIDADES'!M$64)*($G174/$F174)))</f>
        <v>0</v>
      </c>
      <c r="P174" s="349">
        <f>IF( $F174=0,0,((($F174/$E$170)*'CRONOGRAMA ACTIVIDADES'!N$64)*($G174/$F174)))</f>
        <v>0</v>
      </c>
      <c r="Q174" s="349">
        <f>IF( $F174=0,0,((($F174/$E$170)*'CRONOGRAMA ACTIVIDADES'!O$64)*($G174/$F174)))</f>
        <v>0</v>
      </c>
      <c r="R174" s="349">
        <f>IF( $F174=0,0,((($F174/$E$170)*'CRONOGRAMA ACTIVIDADES'!P$64)*($G174/$F174)))</f>
        <v>0</v>
      </c>
      <c r="S174" s="349">
        <f>IF( $F174=0,0,((($F174/$E$170)*'CRONOGRAMA ACTIVIDADES'!Q$64)*($G174/$F174)))</f>
        <v>0</v>
      </c>
      <c r="T174" s="352">
        <f>H174+I174+J174+K174+L174+M174+N174+O174+P174+Q174+R174+S174</f>
        <v>0</v>
      </c>
      <c r="U174" s="353">
        <f>IF( $F174=0,0,((($F174/$E$170)*'CRONOGRAMA ACTIVIDADES'!R$64)*($G174/$F174)))</f>
        <v>0</v>
      </c>
      <c r="V174" s="349">
        <f>IF( $F174=0,0,((($F174/$E$170)*'CRONOGRAMA ACTIVIDADES'!S$64)*($G174/$F174)))</f>
        <v>0</v>
      </c>
      <c r="W174" s="349">
        <f>IF( $F174=0,0,((($F174/$E$170)*'CRONOGRAMA ACTIVIDADES'!T$64)*($G174/$F174)))</f>
        <v>0</v>
      </c>
      <c r="X174" s="349">
        <f>IF( $F174=0,0,((($F174/$E$170)*'CRONOGRAMA ACTIVIDADES'!U$64)*($G174/$F174)))</f>
        <v>0</v>
      </c>
      <c r="Y174" s="349">
        <f>IF( $F174=0,0,((($F174/$E$170)*'CRONOGRAMA ACTIVIDADES'!V$64)*($G174/$F174)))</f>
        <v>0</v>
      </c>
      <c r="Z174" s="349">
        <f>IF( $F174=0,0,((($F174/$E$170)*'CRONOGRAMA ACTIVIDADES'!W$64)*($G174/$F174)))</f>
        <v>0</v>
      </c>
      <c r="AA174" s="349">
        <f>IF( $F174=0,0,((($F174/$E$170)*'CRONOGRAMA ACTIVIDADES'!X$64)*($G174/$F174)))</f>
        <v>0</v>
      </c>
      <c r="AB174" s="349">
        <f>IF( $F174=0,0,((($F174/$E$170)*'CRONOGRAMA ACTIVIDADES'!Y$64)*($G174/$F174)))</f>
        <v>0</v>
      </c>
      <c r="AC174" s="349">
        <f>IF( $F174=0,0,((($F174/$E$170)*'CRONOGRAMA ACTIVIDADES'!Z$64)*($G174/$F174)))</f>
        <v>0</v>
      </c>
      <c r="AD174" s="349">
        <f>IF( $F174=0,0,((($F174/$E$170)*'CRONOGRAMA ACTIVIDADES'!AA$64)*($G174/$F174)))</f>
        <v>0</v>
      </c>
      <c r="AE174" s="349">
        <f>IF( $F174=0,0,((($F174/$E$170)*'CRONOGRAMA ACTIVIDADES'!AB$64)*($G174/$F174)))</f>
        <v>0</v>
      </c>
      <c r="AF174" s="349">
        <f>IF( $F174=0,0,((($F174/$E$170)*'CRONOGRAMA ACTIVIDADES'!AC$64)*($G174/$F174)))</f>
        <v>0</v>
      </c>
      <c r="AG174" s="350">
        <f>U174+V174+W174+X174+Y174+Z174+AA174+AB174+AC174+AD174+AE174+AF174</f>
        <v>0</v>
      </c>
      <c r="AH174" s="354">
        <f>IF( $F174=0,0,((($F174/$E$170)*'CRONOGRAMA ACTIVIDADES'!AD$64)*($G174/$F174)))</f>
        <v>0</v>
      </c>
      <c r="AI174" s="349">
        <f>IF( $F174=0,0,((($F174/$E$170)*'CRONOGRAMA ACTIVIDADES'!AE$64)*($G174/$F174)))</f>
        <v>0</v>
      </c>
      <c r="AJ174" s="349">
        <f>IF( $F174=0,0,((($F174/$E$170)*'CRONOGRAMA ACTIVIDADES'!AF$64)*($G174/$F174)))</f>
        <v>0</v>
      </c>
      <c r="AK174" s="349">
        <f>IF( $F174=0,0,((($F174/$E$170)*'CRONOGRAMA ACTIVIDADES'!AG$64)*($G174/$F174)))</f>
        <v>0</v>
      </c>
      <c r="AL174" s="349">
        <f>IF( $F174=0,0,((($F174/$E$170)*'CRONOGRAMA ACTIVIDADES'!AH$64)*($G174/$F174)))</f>
        <v>0</v>
      </c>
      <c r="AM174" s="349">
        <f>IF( $F174=0,0,((($F174/$E$170)*'CRONOGRAMA ACTIVIDADES'!AI$64)*($G174/$F174)))</f>
        <v>0</v>
      </c>
      <c r="AN174" s="349">
        <f>IF( $F174=0,0,((($F174/$E$170)*'CRONOGRAMA ACTIVIDADES'!AJ$64)*($G174/$F174)))</f>
        <v>0</v>
      </c>
      <c r="AO174" s="349">
        <f>IF( $F174=0,0,((($F174/$E$170)*'CRONOGRAMA ACTIVIDADES'!AK$64)*($G174/$F174)))</f>
        <v>0</v>
      </c>
      <c r="AP174" s="349">
        <f>IF( $F174=0,0,((($F174/$E$170)*'CRONOGRAMA ACTIVIDADES'!AL$64)*($G174/$F174)))</f>
        <v>0</v>
      </c>
      <c r="AQ174" s="349">
        <f>IF( $F174=0,0,((($F174/$E$170)*'CRONOGRAMA ACTIVIDADES'!AM$64)*($G174/$F174)))</f>
        <v>0</v>
      </c>
      <c r="AR174" s="349">
        <f>IF( $F174=0,0,((($F174/$E$170)*'CRONOGRAMA ACTIVIDADES'!AN$64)*($G174/$F174)))</f>
        <v>0</v>
      </c>
      <c r="AS174" s="349">
        <f>IF( $F174=0,0,((($F174/$E$170)*'CRONOGRAMA ACTIVIDADES'!AO$64)*($G174/$F174)))</f>
        <v>0</v>
      </c>
      <c r="AT174" s="352">
        <f>AH174+AI174+AJ174+AK174+AL174+AM174+AN174+AO174+AP174+AQ174+AR174+AS174</f>
        <v>0</v>
      </c>
      <c r="AU174" s="355">
        <f>AS174+AR174+AQ174+AP174+AO174+AN174+AM174+AL174+AK174+AJ174+AI174+AH174+AF174+AE174+AD174+AC174+AB174+AA174+Z174+Y174+X174+W174+V174+U174+S174+R174+Q174+P174+O174+N174+M174+L174+K174+J174+I174+H174</f>
        <v>0</v>
      </c>
      <c r="AV174" s="321">
        <f t="shared" si="40"/>
        <v>0</v>
      </c>
    </row>
    <row r="175" spans="2:48" s="44" customFormat="1" ht="12.75" customHeight="1" x14ac:dyDescent="0.25">
      <c r="B175" s="345" t="str">
        <f>+'FORMATO COSTEO C2'!C365</f>
        <v>2.3.1.5</v>
      </c>
      <c r="C175" s="346" t="str">
        <f>+'FORMATO COSTEO C2'!B365</f>
        <v>Categoría de gasto</v>
      </c>
      <c r="D175" s="347"/>
      <c r="E175" s="348"/>
      <c r="F175" s="349">
        <f>+'FORMATO COSTEO C2'!G365</f>
        <v>0</v>
      </c>
      <c r="G175" s="350">
        <f>+'FORMATO COSTEO C2'!X365</f>
        <v>0</v>
      </c>
      <c r="H175" s="354">
        <f>IF( $F175=0,0,((($F175/$E$170)*'CRONOGRAMA ACTIVIDADES'!F$64)*($G175/$F175)))</f>
        <v>0</v>
      </c>
      <c r="I175" s="349">
        <f>IF( $F175=0,0,((($F175/$E$170)*'CRONOGRAMA ACTIVIDADES'!G$64)*($G175/$F175)))</f>
        <v>0</v>
      </c>
      <c r="J175" s="349">
        <f>IF( $F175=0,0,((($F175/$E$170)*'CRONOGRAMA ACTIVIDADES'!H$64)*($G175/$F175)))</f>
        <v>0</v>
      </c>
      <c r="K175" s="349">
        <f>IF( $F175=0,0,((($F175/$E$170)*'CRONOGRAMA ACTIVIDADES'!I$64)*($G175/$F175)))</f>
        <v>0</v>
      </c>
      <c r="L175" s="349">
        <f>IF( $F175=0,0,((($F175/$E$170)*'CRONOGRAMA ACTIVIDADES'!J$64)*($G175/$F175)))</f>
        <v>0</v>
      </c>
      <c r="M175" s="349">
        <f>IF( $F175=0,0,((($F175/$E$170)*'CRONOGRAMA ACTIVIDADES'!K$64)*($G175/$F175)))</f>
        <v>0</v>
      </c>
      <c r="N175" s="349">
        <f>IF( $F175=0,0,((($F175/$E$170)*'CRONOGRAMA ACTIVIDADES'!L$64)*($G175/$F175)))</f>
        <v>0</v>
      </c>
      <c r="O175" s="349">
        <f>IF( $F175=0,0,((($F175/$E$170)*'CRONOGRAMA ACTIVIDADES'!M$64)*($G175/$F175)))</f>
        <v>0</v>
      </c>
      <c r="P175" s="349">
        <f>IF( $F175=0,0,((($F175/$E$170)*'CRONOGRAMA ACTIVIDADES'!N$64)*($G175/$F175)))</f>
        <v>0</v>
      </c>
      <c r="Q175" s="349">
        <f>IF( $F175=0,0,((($F175/$E$170)*'CRONOGRAMA ACTIVIDADES'!O$64)*($G175/$F175)))</f>
        <v>0</v>
      </c>
      <c r="R175" s="349">
        <f>IF( $F175=0,0,((($F175/$E$170)*'CRONOGRAMA ACTIVIDADES'!P$64)*($G175/$F175)))</f>
        <v>0</v>
      </c>
      <c r="S175" s="349">
        <f>IF( $F175=0,0,((($F175/$E$170)*'CRONOGRAMA ACTIVIDADES'!Q$64)*($G175/$F175)))</f>
        <v>0</v>
      </c>
      <c r="T175" s="352">
        <f>H175+I175+J175+K175+L175+M175+N175+O175+P175+Q175+R175+S175</f>
        <v>0</v>
      </c>
      <c r="U175" s="353">
        <f>IF( $F175=0,0,((($F175/$E$170)*'CRONOGRAMA ACTIVIDADES'!R$64)*($G175/$F175)))</f>
        <v>0</v>
      </c>
      <c r="V175" s="349">
        <f>IF( $F175=0,0,((($F175/$E$170)*'CRONOGRAMA ACTIVIDADES'!S$64)*($G175/$F175)))</f>
        <v>0</v>
      </c>
      <c r="W175" s="349">
        <f>IF( $F175=0,0,((($F175/$E$170)*'CRONOGRAMA ACTIVIDADES'!T$64)*($G175/$F175)))</f>
        <v>0</v>
      </c>
      <c r="X175" s="349">
        <f>IF( $F175=0,0,((($F175/$E$170)*'CRONOGRAMA ACTIVIDADES'!U$64)*($G175/$F175)))</f>
        <v>0</v>
      </c>
      <c r="Y175" s="349">
        <f>IF( $F175=0,0,((($F175/$E$170)*'CRONOGRAMA ACTIVIDADES'!V$64)*($G175/$F175)))</f>
        <v>0</v>
      </c>
      <c r="Z175" s="349">
        <f>IF( $F175=0,0,((($F175/$E$170)*'CRONOGRAMA ACTIVIDADES'!W$64)*($G175/$F175)))</f>
        <v>0</v>
      </c>
      <c r="AA175" s="349">
        <f>IF( $F175=0,0,((($F175/$E$170)*'CRONOGRAMA ACTIVIDADES'!X$64)*($G175/$F175)))</f>
        <v>0</v>
      </c>
      <c r="AB175" s="349">
        <f>IF( $F175=0,0,((($F175/$E$170)*'CRONOGRAMA ACTIVIDADES'!Y$64)*($G175/$F175)))</f>
        <v>0</v>
      </c>
      <c r="AC175" s="349">
        <f>IF( $F175=0,0,((($F175/$E$170)*'CRONOGRAMA ACTIVIDADES'!Z$64)*($G175/$F175)))</f>
        <v>0</v>
      </c>
      <c r="AD175" s="349">
        <f>IF( $F175=0,0,((($F175/$E$170)*'CRONOGRAMA ACTIVIDADES'!AA$64)*($G175/$F175)))</f>
        <v>0</v>
      </c>
      <c r="AE175" s="349">
        <f>IF( $F175=0,0,((($F175/$E$170)*'CRONOGRAMA ACTIVIDADES'!AB$64)*($G175/$F175)))</f>
        <v>0</v>
      </c>
      <c r="AF175" s="349">
        <f>IF( $F175=0,0,((($F175/$E$170)*'CRONOGRAMA ACTIVIDADES'!AC$64)*($G175/$F175)))</f>
        <v>0</v>
      </c>
      <c r="AG175" s="350">
        <f>U175+V175+W175+X175+Y175+Z175+AA175+AB175+AC175+AD175+AE175+AF175</f>
        <v>0</v>
      </c>
      <c r="AH175" s="354">
        <f>IF( $F175=0,0,((($F175/$E$170)*'CRONOGRAMA ACTIVIDADES'!AD$64)*($G175/$F175)))</f>
        <v>0</v>
      </c>
      <c r="AI175" s="349">
        <f>IF( $F175=0,0,((($F175/$E$170)*'CRONOGRAMA ACTIVIDADES'!AE$64)*($G175/$F175)))</f>
        <v>0</v>
      </c>
      <c r="AJ175" s="349">
        <f>IF( $F175=0,0,((($F175/$E$170)*'CRONOGRAMA ACTIVIDADES'!AF$64)*($G175/$F175)))</f>
        <v>0</v>
      </c>
      <c r="AK175" s="349">
        <f>IF( $F175=0,0,((($F175/$E$170)*'CRONOGRAMA ACTIVIDADES'!AG$64)*($G175/$F175)))</f>
        <v>0</v>
      </c>
      <c r="AL175" s="349">
        <f>IF( $F175=0,0,((($F175/$E$170)*'CRONOGRAMA ACTIVIDADES'!AH$64)*($G175/$F175)))</f>
        <v>0</v>
      </c>
      <c r="AM175" s="349">
        <f>IF( $F175=0,0,((($F175/$E$170)*'CRONOGRAMA ACTIVIDADES'!AI$64)*($G175/$F175)))</f>
        <v>0</v>
      </c>
      <c r="AN175" s="349">
        <f>IF( $F175=0,0,((($F175/$E$170)*'CRONOGRAMA ACTIVIDADES'!AJ$64)*($G175/$F175)))</f>
        <v>0</v>
      </c>
      <c r="AO175" s="349">
        <f>IF( $F175=0,0,((($F175/$E$170)*'CRONOGRAMA ACTIVIDADES'!AK$64)*($G175/$F175)))</f>
        <v>0</v>
      </c>
      <c r="AP175" s="349">
        <f>IF( $F175=0,0,((($F175/$E$170)*'CRONOGRAMA ACTIVIDADES'!AL$64)*($G175/$F175)))</f>
        <v>0</v>
      </c>
      <c r="AQ175" s="349">
        <f>IF( $F175=0,0,((($F175/$E$170)*'CRONOGRAMA ACTIVIDADES'!AM$64)*($G175/$F175)))</f>
        <v>0</v>
      </c>
      <c r="AR175" s="349">
        <f>IF( $F175=0,0,((($F175/$E$170)*'CRONOGRAMA ACTIVIDADES'!AN$64)*($G175/$F175)))</f>
        <v>0</v>
      </c>
      <c r="AS175" s="349">
        <f>IF( $F175=0,0,((($F175/$E$170)*'CRONOGRAMA ACTIVIDADES'!AO$64)*($G175/$F175)))</f>
        <v>0</v>
      </c>
      <c r="AT175" s="352">
        <f>AH175+AI175+AJ175+AK175+AL175+AM175+AN175+AO175+AP175+AQ175+AR175+AS175</f>
        <v>0</v>
      </c>
      <c r="AU175" s="355">
        <f>AS175+AR175+AQ175+AP175+AO175+AN175+AM175+AL175+AK175+AJ175+AI175+AH175+AF175+AE175+AD175+AC175+AB175+AA175+Z175+Y175+X175+W175+V175+U175+S175+R175+Q175+P175+O175+N175+M175+L175+K175+J175+I175+H175</f>
        <v>0</v>
      </c>
      <c r="AV175" s="321">
        <f t="shared" si="40"/>
        <v>0</v>
      </c>
    </row>
    <row r="176" spans="2:48" s="44" customFormat="1" ht="12.75" customHeight="1" x14ac:dyDescent="0.25">
      <c r="B176" s="335" t="str">
        <f>+'FORMATO COSTEO C2'!C371</f>
        <v>2.3.2</v>
      </c>
      <c r="C176" s="359">
        <f>+'FORMATO COSTEO C2'!B371</f>
        <v>0</v>
      </c>
      <c r="D176" s="337" t="str">
        <f>+'FORMATO COSTEO C2'!D371</f>
        <v>Unidad medida</v>
      </c>
      <c r="E176" s="338">
        <f>+'FORMATO COSTEO C2'!E371</f>
        <v>0</v>
      </c>
      <c r="F176" s="339">
        <f>SUM(F177:F181)</f>
        <v>0</v>
      </c>
      <c r="G176" s="340">
        <f t="shared" ref="G176:AS176" si="48">SUM(G177:G181)</f>
        <v>0</v>
      </c>
      <c r="H176" s="341">
        <f t="shared" si="48"/>
        <v>0</v>
      </c>
      <c r="I176" s="339">
        <f t="shared" si="48"/>
        <v>0</v>
      </c>
      <c r="J176" s="339">
        <f t="shared" si="48"/>
        <v>0</v>
      </c>
      <c r="K176" s="339">
        <f t="shared" si="48"/>
        <v>0</v>
      </c>
      <c r="L176" s="339">
        <f t="shared" si="48"/>
        <v>0</v>
      </c>
      <c r="M176" s="339">
        <f t="shared" si="48"/>
        <v>0</v>
      </c>
      <c r="N176" s="339">
        <f t="shared" si="48"/>
        <v>0</v>
      </c>
      <c r="O176" s="339">
        <f t="shared" si="48"/>
        <v>0</v>
      </c>
      <c r="P176" s="339">
        <f t="shared" si="48"/>
        <v>0</v>
      </c>
      <c r="Q176" s="339">
        <f t="shared" si="48"/>
        <v>0</v>
      </c>
      <c r="R176" s="339">
        <f t="shared" si="48"/>
        <v>0</v>
      </c>
      <c r="S176" s="339">
        <f t="shared" si="48"/>
        <v>0</v>
      </c>
      <c r="T176" s="342">
        <f t="shared" si="48"/>
        <v>0</v>
      </c>
      <c r="U176" s="343">
        <f t="shared" si="48"/>
        <v>0</v>
      </c>
      <c r="V176" s="339">
        <f t="shared" si="48"/>
        <v>0</v>
      </c>
      <c r="W176" s="339">
        <f t="shared" si="48"/>
        <v>0</v>
      </c>
      <c r="X176" s="339">
        <f t="shared" si="48"/>
        <v>0</v>
      </c>
      <c r="Y176" s="339">
        <f t="shared" si="48"/>
        <v>0</v>
      </c>
      <c r="Z176" s="339">
        <f t="shared" si="48"/>
        <v>0</v>
      </c>
      <c r="AA176" s="339">
        <f t="shared" si="48"/>
        <v>0</v>
      </c>
      <c r="AB176" s="339">
        <f t="shared" si="48"/>
        <v>0</v>
      </c>
      <c r="AC176" s="339">
        <f t="shared" si="48"/>
        <v>0</v>
      </c>
      <c r="AD176" s="339">
        <f t="shared" si="48"/>
        <v>0</v>
      </c>
      <c r="AE176" s="339">
        <f t="shared" si="48"/>
        <v>0</v>
      </c>
      <c r="AF176" s="339">
        <f t="shared" si="48"/>
        <v>0</v>
      </c>
      <c r="AG176" s="340">
        <f t="shared" si="48"/>
        <v>0</v>
      </c>
      <c r="AH176" s="341">
        <f t="shared" si="48"/>
        <v>0</v>
      </c>
      <c r="AI176" s="339">
        <f t="shared" si="48"/>
        <v>0</v>
      </c>
      <c r="AJ176" s="339">
        <f t="shared" si="48"/>
        <v>0</v>
      </c>
      <c r="AK176" s="339">
        <f t="shared" si="48"/>
        <v>0</v>
      </c>
      <c r="AL176" s="339">
        <f t="shared" si="48"/>
        <v>0</v>
      </c>
      <c r="AM176" s="339">
        <f t="shared" si="48"/>
        <v>0</v>
      </c>
      <c r="AN176" s="339">
        <f t="shared" si="48"/>
        <v>0</v>
      </c>
      <c r="AO176" s="339">
        <f t="shared" si="48"/>
        <v>0</v>
      </c>
      <c r="AP176" s="339">
        <f t="shared" si="48"/>
        <v>0</v>
      </c>
      <c r="AQ176" s="339">
        <f t="shared" si="48"/>
        <v>0</v>
      </c>
      <c r="AR176" s="339">
        <f t="shared" si="48"/>
        <v>0</v>
      </c>
      <c r="AS176" s="339">
        <f t="shared" si="48"/>
        <v>0</v>
      </c>
      <c r="AT176" s="342">
        <f>SUM(AT177:AT181)</f>
        <v>0</v>
      </c>
      <c r="AU176" s="344">
        <f>SUM(AU177:AU181)</f>
        <v>0</v>
      </c>
      <c r="AV176" s="321">
        <f t="shared" si="40"/>
        <v>0</v>
      </c>
    </row>
    <row r="177" spans="2:48" s="44" customFormat="1" ht="12.75" customHeight="1" x14ac:dyDescent="0.25">
      <c r="B177" s="345" t="str">
        <f>+'FORMATO COSTEO C2'!C373</f>
        <v>2.3.2.1</v>
      </c>
      <c r="C177" s="346" t="str">
        <f>+'FORMATO COSTEO C2'!B373</f>
        <v>Categoría de gasto</v>
      </c>
      <c r="D177" s="357"/>
      <c r="E177" s="358"/>
      <c r="F177" s="349">
        <f>+'FORMATO COSTEO C2'!G373</f>
        <v>0</v>
      </c>
      <c r="G177" s="350">
        <f>+'FORMATO COSTEO C2'!X373</f>
        <v>0</v>
      </c>
      <c r="H177" s="351">
        <f>IF( $F177=0,0,((($F177/$E$176)*'CRONOGRAMA ACTIVIDADES'!F$65)*($G177/$F177)))</f>
        <v>0</v>
      </c>
      <c r="I177" s="349">
        <f>IF( $F177=0,0,((($F177/$E$176)*'CRONOGRAMA ACTIVIDADES'!G$65)*($G177/$F177)))</f>
        <v>0</v>
      </c>
      <c r="J177" s="349">
        <f>IF( $F177=0,0,((($F177/$E$176)*'CRONOGRAMA ACTIVIDADES'!H$65)*($G177/$F177)))</f>
        <v>0</v>
      </c>
      <c r="K177" s="349">
        <f>IF( $F177=0,0,((($F177/$E$176)*'CRONOGRAMA ACTIVIDADES'!I$65)*($G177/$F177)))</f>
        <v>0</v>
      </c>
      <c r="L177" s="349">
        <f>IF( $F177=0,0,((($F177/$E$176)*'CRONOGRAMA ACTIVIDADES'!J$65)*($G177/$F177)))</f>
        <v>0</v>
      </c>
      <c r="M177" s="349">
        <f>IF( $F177=0,0,((($F177/$E$176)*'CRONOGRAMA ACTIVIDADES'!K$65)*($G177/$F177)))</f>
        <v>0</v>
      </c>
      <c r="N177" s="349">
        <f>IF( $F177=0,0,((($F177/$E$176)*'CRONOGRAMA ACTIVIDADES'!L$65)*($G177/$F177)))</f>
        <v>0</v>
      </c>
      <c r="O177" s="349">
        <f>IF( $F177=0,0,((($F177/$E$176)*'CRONOGRAMA ACTIVIDADES'!M$65)*($G177/$F177)))</f>
        <v>0</v>
      </c>
      <c r="P177" s="349">
        <f>IF( $F177=0,0,((($F177/$E$176)*'CRONOGRAMA ACTIVIDADES'!N$65)*($G177/$F177)))</f>
        <v>0</v>
      </c>
      <c r="Q177" s="349">
        <f>IF( $F177=0,0,((($F177/$E$176)*'CRONOGRAMA ACTIVIDADES'!O$65)*($G177/$F177)))</f>
        <v>0</v>
      </c>
      <c r="R177" s="349">
        <f>IF( $F177=0,0,((($F177/$E$176)*'CRONOGRAMA ACTIVIDADES'!P$65)*($G177/$F177)))</f>
        <v>0</v>
      </c>
      <c r="S177" s="349">
        <f>IF( $F177=0,0,((($F177/$E$176)*'CRONOGRAMA ACTIVIDADES'!Q$65)*($G177/$F177)))</f>
        <v>0</v>
      </c>
      <c r="T177" s="352">
        <f>H177+I177+J177+K177+L177+M177+N177+O177+P177+Q177+R177+S177</f>
        <v>0</v>
      </c>
      <c r="U177" s="353">
        <f>IF( $F177=0,0,((($F177/$E$176)*'CRONOGRAMA ACTIVIDADES'!R$65)*($G177/$F177)))</f>
        <v>0</v>
      </c>
      <c r="V177" s="349">
        <f>IF( $F177=0,0,((($F177/$E$176)*'CRONOGRAMA ACTIVIDADES'!S$65)*($G177/$F177)))</f>
        <v>0</v>
      </c>
      <c r="W177" s="349">
        <f>IF( $F177=0,0,((($F177/$E$176)*'CRONOGRAMA ACTIVIDADES'!T$65)*($G177/$F177)))</f>
        <v>0</v>
      </c>
      <c r="X177" s="349">
        <f>IF( $F177=0,0,((($F177/$E$176)*'CRONOGRAMA ACTIVIDADES'!U$65)*($G177/$F177)))</f>
        <v>0</v>
      </c>
      <c r="Y177" s="349">
        <f>IF( $F177=0,0,((($F177/$E$176)*'CRONOGRAMA ACTIVIDADES'!V$65)*($G177/$F177)))</f>
        <v>0</v>
      </c>
      <c r="Z177" s="349">
        <f>IF( $F177=0,0,((($F177/$E$176)*'CRONOGRAMA ACTIVIDADES'!W$65)*($G177/$F177)))</f>
        <v>0</v>
      </c>
      <c r="AA177" s="349">
        <f>IF( $F177=0,0,((($F177/$E$176)*'CRONOGRAMA ACTIVIDADES'!X$65)*($G177/$F177)))</f>
        <v>0</v>
      </c>
      <c r="AB177" s="349">
        <f>IF( $F177=0,0,((($F177/$E$176)*'CRONOGRAMA ACTIVIDADES'!Y$65)*($G177/$F177)))</f>
        <v>0</v>
      </c>
      <c r="AC177" s="349">
        <f>IF( $F177=0,0,((($F177/$E$176)*'CRONOGRAMA ACTIVIDADES'!Z$65)*($G177/$F177)))</f>
        <v>0</v>
      </c>
      <c r="AD177" s="349">
        <f>IF( $F177=0,0,((($F177/$E$176)*'CRONOGRAMA ACTIVIDADES'!AA$65)*($G177/$F177)))</f>
        <v>0</v>
      </c>
      <c r="AE177" s="349">
        <f>IF( $F177=0,0,((($F177/$E$176)*'CRONOGRAMA ACTIVIDADES'!AB$65)*($G177/$F177)))</f>
        <v>0</v>
      </c>
      <c r="AF177" s="349">
        <f>IF( $F177=0,0,((($F177/$E$176)*'CRONOGRAMA ACTIVIDADES'!AC$65)*($G177/$F177)))</f>
        <v>0</v>
      </c>
      <c r="AG177" s="350">
        <f>U177+V177+W177+X177+Y177+Z177+AA177+AB177+AC177+AD177+AE177+AF177</f>
        <v>0</v>
      </c>
      <c r="AH177" s="354">
        <f>IF( $F177=0,0,((($F177/$E$176)*'CRONOGRAMA ACTIVIDADES'!AD$65)*($G177/$F177)))</f>
        <v>0</v>
      </c>
      <c r="AI177" s="349">
        <f>IF( $F177=0,0,((($F177/$E$176)*'CRONOGRAMA ACTIVIDADES'!AE$65)*($G177/$F177)))</f>
        <v>0</v>
      </c>
      <c r="AJ177" s="349">
        <f>IF( $F177=0,0,((($F177/$E$176)*'CRONOGRAMA ACTIVIDADES'!AF$65)*($G177/$F177)))</f>
        <v>0</v>
      </c>
      <c r="AK177" s="349">
        <f>IF( $F177=0,0,((($F177/$E$176)*'CRONOGRAMA ACTIVIDADES'!AG$65)*($G177/$F177)))</f>
        <v>0</v>
      </c>
      <c r="AL177" s="349">
        <f>IF( $F177=0,0,((($F177/$E$176)*'CRONOGRAMA ACTIVIDADES'!AH$65)*($G177/$F177)))</f>
        <v>0</v>
      </c>
      <c r="AM177" s="349">
        <f>IF( $F177=0,0,((($F177/$E$176)*'CRONOGRAMA ACTIVIDADES'!AI$65)*($G177/$F177)))</f>
        <v>0</v>
      </c>
      <c r="AN177" s="349">
        <f>IF( $F177=0,0,((($F177/$E$176)*'CRONOGRAMA ACTIVIDADES'!AJ$65)*($G177/$F177)))</f>
        <v>0</v>
      </c>
      <c r="AO177" s="349">
        <f>IF( $F177=0,0,((($F177/$E$176)*'CRONOGRAMA ACTIVIDADES'!AK$65)*($G177/$F177)))</f>
        <v>0</v>
      </c>
      <c r="AP177" s="349">
        <f>IF( $F177=0,0,((($F177/$E$176)*'CRONOGRAMA ACTIVIDADES'!AL$65)*($G177/$F177)))</f>
        <v>0</v>
      </c>
      <c r="AQ177" s="349">
        <f>IF( $F177=0,0,((($F177/$E$176)*'CRONOGRAMA ACTIVIDADES'!AM$65)*($G177/$F177)))</f>
        <v>0</v>
      </c>
      <c r="AR177" s="349">
        <f>IF( $F177=0,0,((($F177/$E$176)*'CRONOGRAMA ACTIVIDADES'!AN$65)*($G177/$F177)))</f>
        <v>0</v>
      </c>
      <c r="AS177" s="349">
        <f>IF( $F177=0,0,((($F177/$E$176)*'CRONOGRAMA ACTIVIDADES'!AO$65)*($G177/$F177)))</f>
        <v>0</v>
      </c>
      <c r="AT177" s="352">
        <f>AH177+AI177+AJ177+AK177+AL177+AM177+AN177+AO177+AP177+AQ177+AR177+AS177</f>
        <v>0</v>
      </c>
      <c r="AU177" s="355">
        <f>AS177+AR177+AQ177+AP177+AO177+AN177+AM177+AL177+AK177+AJ177+AI177+AH177+AF177+AE177+AD177+AC177+AB177+AA177+Z177+Y177+X177+W177+V177+U177+S177+R177+Q177+P177+O177+N177+M177+L177+K177+J177+I177+H177</f>
        <v>0</v>
      </c>
      <c r="AV177" s="321">
        <f t="shared" si="40"/>
        <v>0</v>
      </c>
    </row>
    <row r="178" spans="2:48" s="44" customFormat="1" ht="12.75" customHeight="1" x14ac:dyDescent="0.25">
      <c r="B178" s="345" t="str">
        <f>+'FORMATO COSTEO C2'!C379</f>
        <v>2.3.2.2</v>
      </c>
      <c r="C178" s="346" t="str">
        <f>+'FORMATO COSTEO C2'!B379</f>
        <v>Categoría de gasto</v>
      </c>
      <c r="D178" s="357"/>
      <c r="E178" s="358"/>
      <c r="F178" s="349">
        <f>+'FORMATO COSTEO C2'!G379</f>
        <v>0</v>
      </c>
      <c r="G178" s="350">
        <f>+'FORMATO COSTEO C2'!X379</f>
        <v>0</v>
      </c>
      <c r="H178" s="354">
        <f>IF( $F178=0,0,((($F178/$E$176)*'CRONOGRAMA ACTIVIDADES'!F$65)*($G178/$F178)))</f>
        <v>0</v>
      </c>
      <c r="I178" s="349">
        <f>IF( $F178=0,0,((($F178/$E$176)*'CRONOGRAMA ACTIVIDADES'!G$65)*($G178/$F178)))</f>
        <v>0</v>
      </c>
      <c r="J178" s="349">
        <f>IF( $F178=0,0,((($F178/$E$176)*'CRONOGRAMA ACTIVIDADES'!H$65)*($G178/$F178)))</f>
        <v>0</v>
      </c>
      <c r="K178" s="349">
        <f>IF( $F178=0,0,((($F178/$E$176)*'CRONOGRAMA ACTIVIDADES'!I$65)*($G178/$F178)))</f>
        <v>0</v>
      </c>
      <c r="L178" s="349">
        <f>IF( $F178=0,0,((($F178/$E$176)*'CRONOGRAMA ACTIVIDADES'!J$65)*($G178/$F178)))</f>
        <v>0</v>
      </c>
      <c r="M178" s="349">
        <f>IF( $F178=0,0,((($F178/$E$176)*'CRONOGRAMA ACTIVIDADES'!K$65)*($G178/$F178)))</f>
        <v>0</v>
      </c>
      <c r="N178" s="349">
        <f>IF( $F178=0,0,((($F178/$E$176)*'CRONOGRAMA ACTIVIDADES'!L$65)*($G178/$F178)))</f>
        <v>0</v>
      </c>
      <c r="O178" s="349">
        <f>IF( $F178=0,0,((($F178/$E$176)*'CRONOGRAMA ACTIVIDADES'!M$65)*($G178/$F178)))</f>
        <v>0</v>
      </c>
      <c r="P178" s="349">
        <f>IF( $F178=0,0,((($F178/$E$176)*'CRONOGRAMA ACTIVIDADES'!N$65)*($G178/$F178)))</f>
        <v>0</v>
      </c>
      <c r="Q178" s="349">
        <f>IF( $F178=0,0,((($F178/$E$176)*'CRONOGRAMA ACTIVIDADES'!O$65)*($G178/$F178)))</f>
        <v>0</v>
      </c>
      <c r="R178" s="349">
        <f>IF( $F178=0,0,((($F178/$E$176)*'CRONOGRAMA ACTIVIDADES'!P$65)*($G178/$F178)))</f>
        <v>0</v>
      </c>
      <c r="S178" s="349">
        <f>IF( $F178=0,0,((($F178/$E$176)*'CRONOGRAMA ACTIVIDADES'!Q$65)*($G178/$F178)))</f>
        <v>0</v>
      </c>
      <c r="T178" s="352">
        <f>H178+I178+J178+K178+L178+M178+N178+O178+P178+Q178+R178+S178</f>
        <v>0</v>
      </c>
      <c r="U178" s="353">
        <f>IF( $F178=0,0,((($F178/$E$176)*'CRONOGRAMA ACTIVIDADES'!R$65)*($G178/$F178)))</f>
        <v>0</v>
      </c>
      <c r="V178" s="349">
        <f>IF( $F178=0,0,((($F178/$E$176)*'CRONOGRAMA ACTIVIDADES'!S$65)*($G178/$F178)))</f>
        <v>0</v>
      </c>
      <c r="W178" s="349">
        <f>IF( $F178=0,0,((($F178/$E$176)*'CRONOGRAMA ACTIVIDADES'!T$65)*($G178/$F178)))</f>
        <v>0</v>
      </c>
      <c r="X178" s="349">
        <f>IF( $F178=0,0,((($F178/$E$176)*'CRONOGRAMA ACTIVIDADES'!U$65)*($G178/$F178)))</f>
        <v>0</v>
      </c>
      <c r="Y178" s="349">
        <f>IF( $F178=0,0,((($F178/$E$176)*'CRONOGRAMA ACTIVIDADES'!V$65)*($G178/$F178)))</f>
        <v>0</v>
      </c>
      <c r="Z178" s="349">
        <f>IF( $F178=0,0,((($F178/$E$176)*'CRONOGRAMA ACTIVIDADES'!W$65)*($G178/$F178)))</f>
        <v>0</v>
      </c>
      <c r="AA178" s="349">
        <f>IF( $F178=0,0,((($F178/$E$176)*'CRONOGRAMA ACTIVIDADES'!X$65)*($G178/$F178)))</f>
        <v>0</v>
      </c>
      <c r="AB178" s="349">
        <f>IF( $F178=0,0,((($F178/$E$176)*'CRONOGRAMA ACTIVIDADES'!Y$65)*($G178/$F178)))</f>
        <v>0</v>
      </c>
      <c r="AC178" s="349">
        <f>IF( $F178=0,0,((($F178/$E$176)*'CRONOGRAMA ACTIVIDADES'!Z$65)*($G178/$F178)))</f>
        <v>0</v>
      </c>
      <c r="AD178" s="349">
        <f>IF( $F178=0,0,((($F178/$E$176)*'CRONOGRAMA ACTIVIDADES'!AA$65)*($G178/$F178)))</f>
        <v>0</v>
      </c>
      <c r="AE178" s="349">
        <f>IF( $F178=0,0,((($F178/$E$176)*'CRONOGRAMA ACTIVIDADES'!AB$65)*($G178/$F178)))</f>
        <v>0</v>
      </c>
      <c r="AF178" s="349">
        <f>IF( $F178=0,0,((($F178/$E$176)*'CRONOGRAMA ACTIVIDADES'!AC$65)*($G178/$F178)))</f>
        <v>0</v>
      </c>
      <c r="AG178" s="350">
        <f>U178+V178+W178+X178+Y178+Z178+AA178+AB178+AC178+AD178+AE178+AF178</f>
        <v>0</v>
      </c>
      <c r="AH178" s="354">
        <f>IF( $F178=0,0,((($F178/$E$176)*'CRONOGRAMA ACTIVIDADES'!AD$65)*($G178/$F178)))</f>
        <v>0</v>
      </c>
      <c r="AI178" s="349">
        <f>IF( $F178=0,0,((($F178/$E$176)*'CRONOGRAMA ACTIVIDADES'!AE$65)*($G178/$F178)))</f>
        <v>0</v>
      </c>
      <c r="AJ178" s="349">
        <f>IF( $F178=0,0,((($F178/$E$176)*'CRONOGRAMA ACTIVIDADES'!AF$65)*($G178/$F178)))</f>
        <v>0</v>
      </c>
      <c r="AK178" s="349">
        <f>IF( $F178=0,0,((($F178/$E$176)*'CRONOGRAMA ACTIVIDADES'!AG$65)*($G178/$F178)))</f>
        <v>0</v>
      </c>
      <c r="AL178" s="349">
        <f>IF( $F178=0,0,((($F178/$E$176)*'CRONOGRAMA ACTIVIDADES'!AH$65)*($G178/$F178)))</f>
        <v>0</v>
      </c>
      <c r="AM178" s="349">
        <f>IF( $F178=0,0,((($F178/$E$176)*'CRONOGRAMA ACTIVIDADES'!AI$65)*($G178/$F178)))</f>
        <v>0</v>
      </c>
      <c r="AN178" s="349">
        <f>IF( $F178=0,0,((($F178/$E$176)*'CRONOGRAMA ACTIVIDADES'!AJ$65)*($G178/$F178)))</f>
        <v>0</v>
      </c>
      <c r="AO178" s="349">
        <f>IF( $F178=0,0,((($F178/$E$176)*'CRONOGRAMA ACTIVIDADES'!AK$65)*($G178/$F178)))</f>
        <v>0</v>
      </c>
      <c r="AP178" s="349">
        <f>IF( $F178=0,0,((($F178/$E$176)*'CRONOGRAMA ACTIVIDADES'!AL$65)*($G178/$F178)))</f>
        <v>0</v>
      </c>
      <c r="AQ178" s="349">
        <f>IF( $F178=0,0,((($F178/$E$176)*'CRONOGRAMA ACTIVIDADES'!AM$65)*($G178/$F178)))</f>
        <v>0</v>
      </c>
      <c r="AR178" s="349">
        <f>IF( $F178=0,0,((($F178/$E$176)*'CRONOGRAMA ACTIVIDADES'!AN$65)*($G178/$F178)))</f>
        <v>0</v>
      </c>
      <c r="AS178" s="349">
        <f>IF( $F178=0,0,((($F178/$E$176)*'CRONOGRAMA ACTIVIDADES'!AO$65)*($G178/$F178)))</f>
        <v>0</v>
      </c>
      <c r="AT178" s="352">
        <f>AH178+AI178+AJ178+AK178+AL178+AM178+AN178+AO178+AP178+AQ178+AR178+AS178</f>
        <v>0</v>
      </c>
      <c r="AU178" s="355">
        <f>AS178+AR178+AQ178+AP178+AO178+AN178+AM178+AL178+AK178+AJ178+AI178+AH178+AF178+AE178+AD178+AC178+AB178+AA178+Z178+Y178+X178+W178+V178+U178+S178+R178+Q178+P178+O178+N178+M178+L178+K178+J178+I178+H178</f>
        <v>0</v>
      </c>
      <c r="AV178" s="321">
        <f t="shared" si="40"/>
        <v>0</v>
      </c>
    </row>
    <row r="179" spans="2:48" s="44" customFormat="1" ht="12.75" customHeight="1" x14ac:dyDescent="0.25">
      <c r="B179" s="345" t="str">
        <f>+'FORMATO COSTEO C2'!C385</f>
        <v>2.3.2.3</v>
      </c>
      <c r="C179" s="346" t="str">
        <f>+'FORMATO COSTEO C2'!B385</f>
        <v>Categoría de gasto</v>
      </c>
      <c r="D179" s="357"/>
      <c r="E179" s="358"/>
      <c r="F179" s="349">
        <f>+'FORMATO COSTEO C2'!G385</f>
        <v>0</v>
      </c>
      <c r="G179" s="350">
        <f>+'FORMATO COSTEO C2'!X385</f>
        <v>0</v>
      </c>
      <c r="H179" s="354">
        <f>IF( $F179=0,0,((($F179/$E$176)*'CRONOGRAMA ACTIVIDADES'!F$65)*($G179/$F179)))</f>
        <v>0</v>
      </c>
      <c r="I179" s="349">
        <f>IF( $F179=0,0,((($F179/$E$176)*'CRONOGRAMA ACTIVIDADES'!G$65)*($G179/$F179)))</f>
        <v>0</v>
      </c>
      <c r="J179" s="349">
        <f>IF( $F179=0,0,((($F179/$E$176)*'CRONOGRAMA ACTIVIDADES'!H$65)*($G179/$F179)))</f>
        <v>0</v>
      </c>
      <c r="K179" s="349">
        <f>IF( $F179=0,0,((($F179/$E$176)*'CRONOGRAMA ACTIVIDADES'!I$65)*($G179/$F179)))</f>
        <v>0</v>
      </c>
      <c r="L179" s="349">
        <f>IF( $F179=0,0,((($F179/$E$176)*'CRONOGRAMA ACTIVIDADES'!J$65)*($G179/$F179)))</f>
        <v>0</v>
      </c>
      <c r="M179" s="349">
        <f>IF( $F179=0,0,((($F179/$E$176)*'CRONOGRAMA ACTIVIDADES'!K$65)*($G179/$F179)))</f>
        <v>0</v>
      </c>
      <c r="N179" s="349">
        <f>IF( $F179=0,0,((($F179/$E$176)*'CRONOGRAMA ACTIVIDADES'!L$65)*($G179/$F179)))</f>
        <v>0</v>
      </c>
      <c r="O179" s="349">
        <f>IF( $F179=0,0,((($F179/$E$176)*'CRONOGRAMA ACTIVIDADES'!M$65)*($G179/$F179)))</f>
        <v>0</v>
      </c>
      <c r="P179" s="349">
        <f>IF( $F179=0,0,((($F179/$E$176)*'CRONOGRAMA ACTIVIDADES'!N$65)*($G179/$F179)))</f>
        <v>0</v>
      </c>
      <c r="Q179" s="349">
        <f>IF( $F179=0,0,((($F179/$E$176)*'CRONOGRAMA ACTIVIDADES'!O$65)*($G179/$F179)))</f>
        <v>0</v>
      </c>
      <c r="R179" s="349">
        <f>IF( $F179=0,0,((($F179/$E$176)*'CRONOGRAMA ACTIVIDADES'!P$65)*($G179/$F179)))</f>
        <v>0</v>
      </c>
      <c r="S179" s="349">
        <f>IF( $F179=0,0,((($F179/$E$176)*'CRONOGRAMA ACTIVIDADES'!Q$65)*($G179/$F179)))</f>
        <v>0</v>
      </c>
      <c r="T179" s="352">
        <f>H179+I179+J179+K179+L179+M179+N179+O179+P179+Q179+R179+S179</f>
        <v>0</v>
      </c>
      <c r="U179" s="353">
        <f>IF( $F179=0,0,((($F179/$E$176)*'CRONOGRAMA ACTIVIDADES'!R$65)*($G179/$F179)))</f>
        <v>0</v>
      </c>
      <c r="V179" s="349">
        <f>IF( $F179=0,0,((($F179/$E$176)*'CRONOGRAMA ACTIVIDADES'!S$65)*($G179/$F179)))</f>
        <v>0</v>
      </c>
      <c r="W179" s="349">
        <f>IF( $F179=0,0,((($F179/$E$176)*'CRONOGRAMA ACTIVIDADES'!T$65)*($G179/$F179)))</f>
        <v>0</v>
      </c>
      <c r="X179" s="349">
        <f>IF( $F179=0,0,((($F179/$E$176)*'CRONOGRAMA ACTIVIDADES'!U$65)*($G179/$F179)))</f>
        <v>0</v>
      </c>
      <c r="Y179" s="349">
        <f>IF( $F179=0,0,((($F179/$E$176)*'CRONOGRAMA ACTIVIDADES'!V$65)*($G179/$F179)))</f>
        <v>0</v>
      </c>
      <c r="Z179" s="349">
        <f>IF( $F179=0,0,((($F179/$E$176)*'CRONOGRAMA ACTIVIDADES'!W$65)*($G179/$F179)))</f>
        <v>0</v>
      </c>
      <c r="AA179" s="349">
        <f>IF( $F179=0,0,((($F179/$E$176)*'CRONOGRAMA ACTIVIDADES'!X$65)*($G179/$F179)))</f>
        <v>0</v>
      </c>
      <c r="AB179" s="349">
        <f>IF( $F179=0,0,((($F179/$E$176)*'CRONOGRAMA ACTIVIDADES'!Y$65)*($G179/$F179)))</f>
        <v>0</v>
      </c>
      <c r="AC179" s="349">
        <f>IF( $F179=0,0,((($F179/$E$176)*'CRONOGRAMA ACTIVIDADES'!Z$65)*($G179/$F179)))</f>
        <v>0</v>
      </c>
      <c r="AD179" s="349">
        <f>IF( $F179=0,0,((($F179/$E$176)*'CRONOGRAMA ACTIVIDADES'!AA$65)*($G179/$F179)))</f>
        <v>0</v>
      </c>
      <c r="AE179" s="349">
        <f>IF( $F179=0,0,((($F179/$E$176)*'CRONOGRAMA ACTIVIDADES'!AB$65)*($G179/$F179)))</f>
        <v>0</v>
      </c>
      <c r="AF179" s="349">
        <f>IF( $F179=0,0,((($F179/$E$176)*'CRONOGRAMA ACTIVIDADES'!AC$65)*($G179/$F179)))</f>
        <v>0</v>
      </c>
      <c r="AG179" s="350">
        <f>U179+V179+W179+X179+Y179+Z179+AA179+AB179+AC179+AD179+AE179+AF179</f>
        <v>0</v>
      </c>
      <c r="AH179" s="354">
        <f>IF( $F179=0,0,((($F179/$E$176)*'CRONOGRAMA ACTIVIDADES'!AD$65)*($G179/$F179)))</f>
        <v>0</v>
      </c>
      <c r="AI179" s="349">
        <f>IF( $F179=0,0,((($F179/$E$176)*'CRONOGRAMA ACTIVIDADES'!AE$65)*($G179/$F179)))</f>
        <v>0</v>
      </c>
      <c r="AJ179" s="349">
        <f>IF( $F179=0,0,((($F179/$E$176)*'CRONOGRAMA ACTIVIDADES'!AF$65)*($G179/$F179)))</f>
        <v>0</v>
      </c>
      <c r="AK179" s="349">
        <f>IF( $F179=0,0,((($F179/$E$176)*'CRONOGRAMA ACTIVIDADES'!AG$65)*($G179/$F179)))</f>
        <v>0</v>
      </c>
      <c r="AL179" s="349">
        <f>IF( $F179=0,0,((($F179/$E$176)*'CRONOGRAMA ACTIVIDADES'!AH$65)*($G179/$F179)))</f>
        <v>0</v>
      </c>
      <c r="AM179" s="349">
        <f>IF( $F179=0,0,((($F179/$E$176)*'CRONOGRAMA ACTIVIDADES'!AI$65)*($G179/$F179)))</f>
        <v>0</v>
      </c>
      <c r="AN179" s="349">
        <f>IF( $F179=0,0,((($F179/$E$176)*'CRONOGRAMA ACTIVIDADES'!AJ$65)*($G179/$F179)))</f>
        <v>0</v>
      </c>
      <c r="AO179" s="349">
        <f>IF( $F179=0,0,((($F179/$E$176)*'CRONOGRAMA ACTIVIDADES'!AK$65)*($G179/$F179)))</f>
        <v>0</v>
      </c>
      <c r="AP179" s="349">
        <f>IF( $F179=0,0,((($F179/$E$176)*'CRONOGRAMA ACTIVIDADES'!AL$65)*($G179/$F179)))</f>
        <v>0</v>
      </c>
      <c r="AQ179" s="349">
        <f>IF( $F179=0,0,((($F179/$E$176)*'CRONOGRAMA ACTIVIDADES'!AM$65)*($G179/$F179)))</f>
        <v>0</v>
      </c>
      <c r="AR179" s="349">
        <f>IF( $F179=0,0,((($F179/$E$176)*'CRONOGRAMA ACTIVIDADES'!AN$65)*($G179/$F179)))</f>
        <v>0</v>
      </c>
      <c r="AS179" s="349">
        <f>IF( $F179=0,0,((($F179/$E$176)*'CRONOGRAMA ACTIVIDADES'!AO$65)*($G179/$F179)))</f>
        <v>0</v>
      </c>
      <c r="AT179" s="352">
        <f>AH179+AI179+AJ179+AK179+AL179+AM179+AN179+AO179+AP179+AQ179+AR179+AS179</f>
        <v>0</v>
      </c>
      <c r="AU179" s="355">
        <f>AS179+AR179+AQ179+AP179+AO179+AN179+AM179+AL179+AK179+AJ179+AI179+AH179+AF179+AE179+AD179+AC179+AB179+AA179+Z179+Y179+X179+W179+V179+U179+S179+R179+Q179+P179+O179+N179+M179+L179+K179+J179+I179+H179</f>
        <v>0</v>
      </c>
      <c r="AV179" s="321">
        <f t="shared" si="40"/>
        <v>0</v>
      </c>
    </row>
    <row r="180" spans="2:48" s="44" customFormat="1" ht="12.75" customHeight="1" x14ac:dyDescent="0.25">
      <c r="B180" s="345" t="str">
        <f>+'FORMATO COSTEO C2'!C391</f>
        <v>2.3.2.4</v>
      </c>
      <c r="C180" s="346" t="str">
        <f>+'FORMATO COSTEO C2'!B391</f>
        <v>Categoría de gasto</v>
      </c>
      <c r="D180" s="357"/>
      <c r="E180" s="358"/>
      <c r="F180" s="349">
        <f>+'FORMATO COSTEO C2'!G391</f>
        <v>0</v>
      </c>
      <c r="G180" s="350">
        <f>+'FORMATO COSTEO C2'!X391</f>
        <v>0</v>
      </c>
      <c r="H180" s="354">
        <f>IF( $F180=0,0,((($F180/$E$176)*'CRONOGRAMA ACTIVIDADES'!F$65)*($G180/$F180)))</f>
        <v>0</v>
      </c>
      <c r="I180" s="349">
        <f>IF( $F180=0,0,((($F180/$E$176)*'CRONOGRAMA ACTIVIDADES'!G$65)*($G180/$F180)))</f>
        <v>0</v>
      </c>
      <c r="J180" s="349">
        <f>IF( $F180=0,0,((($F180/$E$176)*'CRONOGRAMA ACTIVIDADES'!H$65)*($G180/$F180)))</f>
        <v>0</v>
      </c>
      <c r="K180" s="349">
        <f>IF( $F180=0,0,((($F180/$E$176)*'CRONOGRAMA ACTIVIDADES'!I$65)*($G180/$F180)))</f>
        <v>0</v>
      </c>
      <c r="L180" s="349">
        <f>IF( $F180=0,0,((($F180/$E$176)*'CRONOGRAMA ACTIVIDADES'!J$65)*($G180/$F180)))</f>
        <v>0</v>
      </c>
      <c r="M180" s="349">
        <f>IF( $F180=0,0,((($F180/$E$176)*'CRONOGRAMA ACTIVIDADES'!K$65)*($G180/$F180)))</f>
        <v>0</v>
      </c>
      <c r="N180" s="349">
        <f>IF( $F180=0,0,((($F180/$E$176)*'CRONOGRAMA ACTIVIDADES'!L$65)*($G180/$F180)))</f>
        <v>0</v>
      </c>
      <c r="O180" s="349">
        <f>IF( $F180=0,0,((($F180/$E$176)*'CRONOGRAMA ACTIVIDADES'!M$65)*($G180/$F180)))</f>
        <v>0</v>
      </c>
      <c r="P180" s="349">
        <f>IF( $F180=0,0,((($F180/$E$176)*'CRONOGRAMA ACTIVIDADES'!N$65)*($G180/$F180)))</f>
        <v>0</v>
      </c>
      <c r="Q180" s="349">
        <f>IF( $F180=0,0,((($F180/$E$176)*'CRONOGRAMA ACTIVIDADES'!O$65)*($G180/$F180)))</f>
        <v>0</v>
      </c>
      <c r="R180" s="349">
        <f>IF( $F180=0,0,((($F180/$E$176)*'CRONOGRAMA ACTIVIDADES'!P$65)*($G180/$F180)))</f>
        <v>0</v>
      </c>
      <c r="S180" s="349">
        <f>IF( $F180=0,0,((($F180/$E$176)*'CRONOGRAMA ACTIVIDADES'!Q$65)*($G180/$F180)))</f>
        <v>0</v>
      </c>
      <c r="T180" s="352">
        <f>H180+I180+J180+K180+L180+M180+N180+O180+P180+Q180+R180+S180</f>
        <v>0</v>
      </c>
      <c r="U180" s="353">
        <f>IF( $F180=0,0,((($F180/$E$176)*'CRONOGRAMA ACTIVIDADES'!R$65)*($G180/$F180)))</f>
        <v>0</v>
      </c>
      <c r="V180" s="349">
        <f>IF( $F180=0,0,((($F180/$E$176)*'CRONOGRAMA ACTIVIDADES'!S$65)*($G180/$F180)))</f>
        <v>0</v>
      </c>
      <c r="W180" s="349">
        <f>IF( $F180=0,0,((($F180/$E$176)*'CRONOGRAMA ACTIVIDADES'!T$65)*($G180/$F180)))</f>
        <v>0</v>
      </c>
      <c r="X180" s="349">
        <f>IF( $F180=0,0,((($F180/$E$176)*'CRONOGRAMA ACTIVIDADES'!U$65)*($G180/$F180)))</f>
        <v>0</v>
      </c>
      <c r="Y180" s="349">
        <f>IF( $F180=0,0,((($F180/$E$176)*'CRONOGRAMA ACTIVIDADES'!V$65)*($G180/$F180)))</f>
        <v>0</v>
      </c>
      <c r="Z180" s="349">
        <f>IF( $F180=0,0,((($F180/$E$176)*'CRONOGRAMA ACTIVIDADES'!W$65)*($G180/$F180)))</f>
        <v>0</v>
      </c>
      <c r="AA180" s="349">
        <f>IF( $F180=0,0,((($F180/$E$176)*'CRONOGRAMA ACTIVIDADES'!X$65)*($G180/$F180)))</f>
        <v>0</v>
      </c>
      <c r="AB180" s="349">
        <f>IF( $F180=0,0,((($F180/$E$176)*'CRONOGRAMA ACTIVIDADES'!Y$65)*($G180/$F180)))</f>
        <v>0</v>
      </c>
      <c r="AC180" s="349">
        <f>IF( $F180=0,0,((($F180/$E$176)*'CRONOGRAMA ACTIVIDADES'!Z$65)*($G180/$F180)))</f>
        <v>0</v>
      </c>
      <c r="AD180" s="349">
        <f>IF( $F180=0,0,((($F180/$E$176)*'CRONOGRAMA ACTIVIDADES'!AA$65)*($G180/$F180)))</f>
        <v>0</v>
      </c>
      <c r="AE180" s="349">
        <f>IF( $F180=0,0,((($F180/$E$176)*'CRONOGRAMA ACTIVIDADES'!AB$65)*($G180/$F180)))</f>
        <v>0</v>
      </c>
      <c r="AF180" s="349">
        <f>IF( $F180=0,0,((($F180/$E$176)*'CRONOGRAMA ACTIVIDADES'!AC$65)*($G180/$F180)))</f>
        <v>0</v>
      </c>
      <c r="AG180" s="350">
        <f>U180+V180+W180+X180+Y180+Z180+AA180+AB180+AC180+AD180+AE180+AF180</f>
        <v>0</v>
      </c>
      <c r="AH180" s="354">
        <f>IF( $F180=0,0,((($F180/$E$176)*'CRONOGRAMA ACTIVIDADES'!AD$65)*($G180/$F180)))</f>
        <v>0</v>
      </c>
      <c r="AI180" s="349">
        <f>IF( $F180=0,0,((($F180/$E$176)*'CRONOGRAMA ACTIVIDADES'!AE$65)*($G180/$F180)))</f>
        <v>0</v>
      </c>
      <c r="AJ180" s="349">
        <f>IF( $F180=0,0,((($F180/$E$176)*'CRONOGRAMA ACTIVIDADES'!AF$65)*($G180/$F180)))</f>
        <v>0</v>
      </c>
      <c r="AK180" s="349">
        <f>IF( $F180=0,0,((($F180/$E$176)*'CRONOGRAMA ACTIVIDADES'!AG$65)*($G180/$F180)))</f>
        <v>0</v>
      </c>
      <c r="AL180" s="349">
        <f>IF( $F180=0,0,((($F180/$E$176)*'CRONOGRAMA ACTIVIDADES'!AH$65)*($G180/$F180)))</f>
        <v>0</v>
      </c>
      <c r="AM180" s="349">
        <f>IF( $F180=0,0,((($F180/$E$176)*'CRONOGRAMA ACTIVIDADES'!AI$65)*($G180/$F180)))</f>
        <v>0</v>
      </c>
      <c r="AN180" s="349">
        <f>IF( $F180=0,0,((($F180/$E$176)*'CRONOGRAMA ACTIVIDADES'!AJ$65)*($G180/$F180)))</f>
        <v>0</v>
      </c>
      <c r="AO180" s="349">
        <f>IF( $F180=0,0,((($F180/$E$176)*'CRONOGRAMA ACTIVIDADES'!AK$65)*($G180/$F180)))</f>
        <v>0</v>
      </c>
      <c r="AP180" s="349">
        <f>IF( $F180=0,0,((($F180/$E$176)*'CRONOGRAMA ACTIVIDADES'!AL$65)*($G180/$F180)))</f>
        <v>0</v>
      </c>
      <c r="AQ180" s="349">
        <f>IF( $F180=0,0,((($F180/$E$176)*'CRONOGRAMA ACTIVIDADES'!AM$65)*($G180/$F180)))</f>
        <v>0</v>
      </c>
      <c r="AR180" s="349">
        <f>IF( $F180=0,0,((($F180/$E$176)*'CRONOGRAMA ACTIVIDADES'!AN$65)*($G180/$F180)))</f>
        <v>0</v>
      </c>
      <c r="AS180" s="349">
        <f>IF( $F180=0,0,((($F180/$E$176)*'CRONOGRAMA ACTIVIDADES'!AO$65)*($G180/$F180)))</f>
        <v>0</v>
      </c>
      <c r="AT180" s="352">
        <f>AH180+AI180+AJ180+AK180+AL180+AM180+AN180+AO180+AP180+AQ180+AR180+AS180</f>
        <v>0</v>
      </c>
      <c r="AU180" s="355">
        <f>AS180+AR180+AQ180+AP180+AO180+AN180+AM180+AL180+AK180+AJ180+AI180+AH180+AF180+AE180+AD180+AC180+AB180+AA180+Z180+Y180+X180+W180+V180+U180+S180+R180+Q180+P180+O180+N180+M180+L180+K180+J180+I180+H180</f>
        <v>0</v>
      </c>
      <c r="AV180" s="321">
        <f t="shared" si="40"/>
        <v>0</v>
      </c>
    </row>
    <row r="181" spans="2:48" s="44" customFormat="1" ht="12.75" customHeight="1" x14ac:dyDescent="0.25">
      <c r="B181" s="345" t="str">
        <f>+'FORMATO COSTEO C2'!C397</f>
        <v>2.3.2.5</v>
      </c>
      <c r="C181" s="346" t="str">
        <f>+'FORMATO COSTEO C2'!B397</f>
        <v>Categoría de gasto</v>
      </c>
      <c r="D181" s="357"/>
      <c r="E181" s="358"/>
      <c r="F181" s="349">
        <f>+'FORMATO COSTEO C2'!G397</f>
        <v>0</v>
      </c>
      <c r="G181" s="350">
        <f>+'FORMATO COSTEO C2'!X397</f>
        <v>0</v>
      </c>
      <c r="H181" s="354">
        <f>IF( $F181=0,0,((($F181/$E$176)*'CRONOGRAMA ACTIVIDADES'!F$65)*($G181/$F181)))</f>
        <v>0</v>
      </c>
      <c r="I181" s="349">
        <f>IF( $F181=0,0,((($F181/$E$176)*'CRONOGRAMA ACTIVIDADES'!G$65)*($G181/$F181)))</f>
        <v>0</v>
      </c>
      <c r="J181" s="349">
        <f>IF( $F181=0,0,((($F181/$E$176)*'CRONOGRAMA ACTIVIDADES'!H$65)*($G181/$F181)))</f>
        <v>0</v>
      </c>
      <c r="K181" s="349">
        <f>IF( $F181=0,0,((($F181/$E$176)*'CRONOGRAMA ACTIVIDADES'!I$65)*($G181/$F181)))</f>
        <v>0</v>
      </c>
      <c r="L181" s="349">
        <f>IF( $F181=0,0,((($F181/$E$176)*'CRONOGRAMA ACTIVIDADES'!J$65)*($G181/$F181)))</f>
        <v>0</v>
      </c>
      <c r="M181" s="349">
        <f>IF( $F181=0,0,((($F181/$E$176)*'CRONOGRAMA ACTIVIDADES'!K$65)*($G181/$F181)))</f>
        <v>0</v>
      </c>
      <c r="N181" s="349">
        <f>IF( $F181=0,0,((($F181/$E$176)*'CRONOGRAMA ACTIVIDADES'!L$65)*($G181/$F181)))</f>
        <v>0</v>
      </c>
      <c r="O181" s="349">
        <f>IF( $F181=0,0,((($F181/$E$176)*'CRONOGRAMA ACTIVIDADES'!M$65)*($G181/$F181)))</f>
        <v>0</v>
      </c>
      <c r="P181" s="349">
        <f>IF( $F181=0,0,((($F181/$E$176)*'CRONOGRAMA ACTIVIDADES'!N$65)*($G181/$F181)))</f>
        <v>0</v>
      </c>
      <c r="Q181" s="349">
        <f>IF( $F181=0,0,((($F181/$E$176)*'CRONOGRAMA ACTIVIDADES'!O$65)*($G181/$F181)))</f>
        <v>0</v>
      </c>
      <c r="R181" s="349">
        <f>IF( $F181=0,0,((($F181/$E$176)*'CRONOGRAMA ACTIVIDADES'!P$65)*($G181/$F181)))</f>
        <v>0</v>
      </c>
      <c r="S181" s="349">
        <f>IF( $F181=0,0,((($F181/$E$176)*'CRONOGRAMA ACTIVIDADES'!Q$65)*($G181/$F181)))</f>
        <v>0</v>
      </c>
      <c r="T181" s="352">
        <f>H181+I181+J181+K181+L181+M181+N181+O181+P181+Q181+R181+S181</f>
        <v>0</v>
      </c>
      <c r="U181" s="353">
        <f>IF( $F181=0,0,((($F181/$E$176)*'CRONOGRAMA ACTIVIDADES'!R$65)*($G181/$F181)))</f>
        <v>0</v>
      </c>
      <c r="V181" s="349">
        <f>IF( $F181=0,0,((($F181/$E$176)*'CRONOGRAMA ACTIVIDADES'!S$65)*($G181/$F181)))</f>
        <v>0</v>
      </c>
      <c r="W181" s="349">
        <f>IF( $F181=0,0,((($F181/$E$176)*'CRONOGRAMA ACTIVIDADES'!T$65)*($G181/$F181)))</f>
        <v>0</v>
      </c>
      <c r="X181" s="349">
        <f>IF( $F181=0,0,((($F181/$E$176)*'CRONOGRAMA ACTIVIDADES'!U$65)*($G181/$F181)))</f>
        <v>0</v>
      </c>
      <c r="Y181" s="349">
        <f>IF( $F181=0,0,((($F181/$E$176)*'CRONOGRAMA ACTIVIDADES'!V$65)*($G181/$F181)))</f>
        <v>0</v>
      </c>
      <c r="Z181" s="349">
        <f>IF( $F181=0,0,((($F181/$E$176)*'CRONOGRAMA ACTIVIDADES'!W$65)*($G181/$F181)))</f>
        <v>0</v>
      </c>
      <c r="AA181" s="349">
        <f>IF( $F181=0,0,((($F181/$E$176)*'CRONOGRAMA ACTIVIDADES'!X$65)*($G181/$F181)))</f>
        <v>0</v>
      </c>
      <c r="AB181" s="349">
        <f>IF( $F181=0,0,((($F181/$E$176)*'CRONOGRAMA ACTIVIDADES'!Y$65)*($G181/$F181)))</f>
        <v>0</v>
      </c>
      <c r="AC181" s="349">
        <f>IF( $F181=0,0,((($F181/$E$176)*'CRONOGRAMA ACTIVIDADES'!Z$65)*($G181/$F181)))</f>
        <v>0</v>
      </c>
      <c r="AD181" s="349">
        <f>IF( $F181=0,0,((($F181/$E$176)*'CRONOGRAMA ACTIVIDADES'!AA$65)*($G181/$F181)))</f>
        <v>0</v>
      </c>
      <c r="AE181" s="349">
        <f>IF( $F181=0,0,((($F181/$E$176)*'CRONOGRAMA ACTIVIDADES'!AB$65)*($G181/$F181)))</f>
        <v>0</v>
      </c>
      <c r="AF181" s="349">
        <f>IF( $F181=0,0,((($F181/$E$176)*'CRONOGRAMA ACTIVIDADES'!AC$65)*($G181/$F181)))</f>
        <v>0</v>
      </c>
      <c r="AG181" s="350">
        <f>U181+V181+W181+X181+Y181+Z181+AA181+AB181+AC181+AD181+AE181+AF181</f>
        <v>0</v>
      </c>
      <c r="AH181" s="354">
        <f>IF( $F181=0,0,((($F181/$E$176)*'CRONOGRAMA ACTIVIDADES'!AD$65)*($G181/$F181)))</f>
        <v>0</v>
      </c>
      <c r="AI181" s="349">
        <f>IF( $F181=0,0,((($F181/$E$176)*'CRONOGRAMA ACTIVIDADES'!AE$65)*($G181/$F181)))</f>
        <v>0</v>
      </c>
      <c r="AJ181" s="349">
        <f>IF( $F181=0,0,((($F181/$E$176)*'CRONOGRAMA ACTIVIDADES'!AF$65)*($G181/$F181)))</f>
        <v>0</v>
      </c>
      <c r="AK181" s="349">
        <f>IF( $F181=0,0,((($F181/$E$176)*'CRONOGRAMA ACTIVIDADES'!AG$65)*($G181/$F181)))</f>
        <v>0</v>
      </c>
      <c r="AL181" s="349">
        <f>IF( $F181=0,0,((($F181/$E$176)*'CRONOGRAMA ACTIVIDADES'!AH$65)*($G181/$F181)))</f>
        <v>0</v>
      </c>
      <c r="AM181" s="349">
        <f>IF( $F181=0,0,((($F181/$E$176)*'CRONOGRAMA ACTIVIDADES'!AI$65)*($G181/$F181)))</f>
        <v>0</v>
      </c>
      <c r="AN181" s="349">
        <f>IF( $F181=0,0,((($F181/$E$176)*'CRONOGRAMA ACTIVIDADES'!AJ$65)*($G181/$F181)))</f>
        <v>0</v>
      </c>
      <c r="AO181" s="349">
        <f>IF( $F181=0,0,((($F181/$E$176)*'CRONOGRAMA ACTIVIDADES'!AK$65)*($G181/$F181)))</f>
        <v>0</v>
      </c>
      <c r="AP181" s="349">
        <f>IF( $F181=0,0,((($F181/$E$176)*'CRONOGRAMA ACTIVIDADES'!AL$65)*($G181/$F181)))</f>
        <v>0</v>
      </c>
      <c r="AQ181" s="349">
        <f>IF( $F181=0,0,((($F181/$E$176)*'CRONOGRAMA ACTIVIDADES'!AM$65)*($G181/$F181)))</f>
        <v>0</v>
      </c>
      <c r="AR181" s="349">
        <f>IF( $F181=0,0,((($F181/$E$176)*'CRONOGRAMA ACTIVIDADES'!AN$65)*($G181/$F181)))</f>
        <v>0</v>
      </c>
      <c r="AS181" s="349">
        <f>IF( $F181=0,0,((($F181/$E$176)*'CRONOGRAMA ACTIVIDADES'!AO$65)*($G181/$F181)))</f>
        <v>0</v>
      </c>
      <c r="AT181" s="352">
        <f>AH181+AI181+AJ181+AK181+AL181+AM181+AN181+AO181+AP181+AQ181+AR181+AS181</f>
        <v>0</v>
      </c>
      <c r="AU181" s="355">
        <f>AS181+AR181+AQ181+AP181+AO181+AN181+AM181+AL181+AK181+AJ181+AI181+AH181+AF181+AE181+AD181+AC181+AB181+AA181+Z181+Y181+X181+W181+V181+U181+S181+R181+Q181+P181+O181+N181+M181+L181+K181+J181+I181+H181</f>
        <v>0</v>
      </c>
      <c r="AV181" s="321">
        <f t="shared" si="40"/>
        <v>0</v>
      </c>
    </row>
    <row r="182" spans="2:48" s="44" customFormat="1" ht="12.75" customHeight="1" x14ac:dyDescent="0.25">
      <c r="B182" s="335" t="str">
        <f>+'FORMATO COSTEO C2'!C403</f>
        <v>2.3.3</v>
      </c>
      <c r="C182" s="359">
        <f>+'FORMATO COSTEO C2'!B403</f>
        <v>0</v>
      </c>
      <c r="D182" s="337" t="str">
        <f>+'FORMATO COSTEO C2'!D403</f>
        <v>Unidad medida</v>
      </c>
      <c r="E182" s="338">
        <f>+'FORMATO COSTEO C2'!E403</f>
        <v>0</v>
      </c>
      <c r="F182" s="339">
        <f>SUM(F183:F187)</f>
        <v>0</v>
      </c>
      <c r="G182" s="340">
        <f t="shared" ref="G182:AS182" si="49">SUM(G183:G187)</f>
        <v>0</v>
      </c>
      <c r="H182" s="341">
        <f t="shared" si="49"/>
        <v>0</v>
      </c>
      <c r="I182" s="339">
        <f t="shared" si="49"/>
        <v>0</v>
      </c>
      <c r="J182" s="339">
        <f t="shared" si="49"/>
        <v>0</v>
      </c>
      <c r="K182" s="339">
        <f t="shared" si="49"/>
        <v>0</v>
      </c>
      <c r="L182" s="339">
        <f t="shared" si="49"/>
        <v>0</v>
      </c>
      <c r="M182" s="339">
        <f t="shared" si="49"/>
        <v>0</v>
      </c>
      <c r="N182" s="339">
        <f t="shared" si="49"/>
        <v>0</v>
      </c>
      <c r="O182" s="339">
        <f t="shared" si="49"/>
        <v>0</v>
      </c>
      <c r="P182" s="339">
        <f t="shared" si="49"/>
        <v>0</v>
      </c>
      <c r="Q182" s="339">
        <f t="shared" si="49"/>
        <v>0</v>
      </c>
      <c r="R182" s="339">
        <f t="shared" si="49"/>
        <v>0</v>
      </c>
      <c r="S182" s="339">
        <f t="shared" si="49"/>
        <v>0</v>
      </c>
      <c r="T182" s="342">
        <f t="shared" si="49"/>
        <v>0</v>
      </c>
      <c r="U182" s="343">
        <f t="shared" si="49"/>
        <v>0</v>
      </c>
      <c r="V182" s="339">
        <f t="shared" si="49"/>
        <v>0</v>
      </c>
      <c r="W182" s="339">
        <f t="shared" si="49"/>
        <v>0</v>
      </c>
      <c r="X182" s="339">
        <f t="shared" si="49"/>
        <v>0</v>
      </c>
      <c r="Y182" s="339">
        <f t="shared" si="49"/>
        <v>0</v>
      </c>
      <c r="Z182" s="339">
        <f t="shared" si="49"/>
        <v>0</v>
      </c>
      <c r="AA182" s="339">
        <f t="shared" si="49"/>
        <v>0</v>
      </c>
      <c r="AB182" s="339">
        <f t="shared" si="49"/>
        <v>0</v>
      </c>
      <c r="AC182" s="339">
        <f t="shared" si="49"/>
        <v>0</v>
      </c>
      <c r="AD182" s="339">
        <f t="shared" si="49"/>
        <v>0</v>
      </c>
      <c r="AE182" s="339">
        <f t="shared" si="49"/>
        <v>0</v>
      </c>
      <c r="AF182" s="339">
        <f t="shared" si="49"/>
        <v>0</v>
      </c>
      <c r="AG182" s="340">
        <f t="shared" si="49"/>
        <v>0</v>
      </c>
      <c r="AH182" s="341">
        <f t="shared" si="49"/>
        <v>0</v>
      </c>
      <c r="AI182" s="339">
        <f t="shared" si="49"/>
        <v>0</v>
      </c>
      <c r="AJ182" s="339">
        <f t="shared" si="49"/>
        <v>0</v>
      </c>
      <c r="AK182" s="339">
        <f t="shared" si="49"/>
        <v>0</v>
      </c>
      <c r="AL182" s="339">
        <f t="shared" si="49"/>
        <v>0</v>
      </c>
      <c r="AM182" s="339">
        <f t="shared" si="49"/>
        <v>0</v>
      </c>
      <c r="AN182" s="339">
        <f t="shared" si="49"/>
        <v>0</v>
      </c>
      <c r="AO182" s="339">
        <f t="shared" si="49"/>
        <v>0</v>
      </c>
      <c r="AP182" s="339">
        <f t="shared" si="49"/>
        <v>0</v>
      </c>
      <c r="AQ182" s="339">
        <f t="shared" si="49"/>
        <v>0</v>
      </c>
      <c r="AR182" s="339">
        <f t="shared" si="49"/>
        <v>0</v>
      </c>
      <c r="AS182" s="339">
        <f t="shared" si="49"/>
        <v>0</v>
      </c>
      <c r="AT182" s="342">
        <f>SUM(AT183:AT187)</f>
        <v>0</v>
      </c>
      <c r="AU182" s="344">
        <f>SUM(AU183:AU187)</f>
        <v>0</v>
      </c>
      <c r="AV182" s="321">
        <f t="shared" si="40"/>
        <v>0</v>
      </c>
    </row>
    <row r="183" spans="2:48" s="44" customFormat="1" ht="12.75" customHeight="1" x14ac:dyDescent="0.25">
      <c r="B183" s="345" t="str">
        <f>+'FORMATO COSTEO C2'!C405</f>
        <v>2.3.3.1</v>
      </c>
      <c r="C183" s="346" t="str">
        <f>+'FORMATO COSTEO C2'!B405</f>
        <v>Categoría de gasto</v>
      </c>
      <c r="D183" s="357"/>
      <c r="E183" s="358"/>
      <c r="F183" s="349">
        <f>+'FORMATO COSTEO C2'!G405</f>
        <v>0</v>
      </c>
      <c r="G183" s="350">
        <f>+'FORMATO COSTEO C2'!X405</f>
        <v>0</v>
      </c>
      <c r="H183" s="351">
        <f>IF( $F183=0,0,((($F183/$E$182)*'CRONOGRAMA ACTIVIDADES'!F$66)*($G183/$F183)))</f>
        <v>0</v>
      </c>
      <c r="I183" s="349">
        <f>IF( $F183=0,0,((($F183/$E$182)*'CRONOGRAMA ACTIVIDADES'!G$66)*($G183/$F183)))</f>
        <v>0</v>
      </c>
      <c r="J183" s="349">
        <f>IF( $F183=0,0,((($F183/$E$182)*'CRONOGRAMA ACTIVIDADES'!H$66)*($G183/$F183)))</f>
        <v>0</v>
      </c>
      <c r="K183" s="349">
        <f>IF( $F183=0,0,((($F183/$E$182)*'CRONOGRAMA ACTIVIDADES'!I$66)*($G183/$F183)))</f>
        <v>0</v>
      </c>
      <c r="L183" s="349">
        <f>IF( $F183=0,0,((($F183/$E$182)*'CRONOGRAMA ACTIVIDADES'!J$66)*($G183/$F183)))</f>
        <v>0</v>
      </c>
      <c r="M183" s="349">
        <f>IF( $F183=0,0,((($F183/$E$182)*'CRONOGRAMA ACTIVIDADES'!K$66)*($G183/$F183)))</f>
        <v>0</v>
      </c>
      <c r="N183" s="349">
        <f>IF( $F183=0,0,((($F183/$E$182)*'CRONOGRAMA ACTIVIDADES'!L$66)*($G183/$F183)))</f>
        <v>0</v>
      </c>
      <c r="O183" s="349">
        <f>IF( $F183=0,0,((($F183/$E$182)*'CRONOGRAMA ACTIVIDADES'!M$66)*($G183/$F183)))</f>
        <v>0</v>
      </c>
      <c r="P183" s="349">
        <f>IF( $F183=0,0,((($F183/$E$182)*'CRONOGRAMA ACTIVIDADES'!N$66)*($G183/$F183)))</f>
        <v>0</v>
      </c>
      <c r="Q183" s="349">
        <f>IF( $F183=0,0,((($F183/$E$182)*'CRONOGRAMA ACTIVIDADES'!O$66)*($G183/$F183)))</f>
        <v>0</v>
      </c>
      <c r="R183" s="349">
        <f>IF( $F183=0,0,((($F183/$E$182)*'CRONOGRAMA ACTIVIDADES'!P$66)*($G183/$F183)))</f>
        <v>0</v>
      </c>
      <c r="S183" s="349">
        <f>IF( $F183=0,0,((($F183/$E$182)*'CRONOGRAMA ACTIVIDADES'!Q$66)*($G183/$F183)))</f>
        <v>0</v>
      </c>
      <c r="T183" s="352">
        <f>H183+I183+J183+K183+L183+M183+N183+O183+P183+Q183+R183+S183</f>
        <v>0</v>
      </c>
      <c r="U183" s="353">
        <f>IF( $F183=0,0,((($F183/$E$182)*'CRONOGRAMA ACTIVIDADES'!R$66)*($G183/$F183)))</f>
        <v>0</v>
      </c>
      <c r="V183" s="349">
        <f>IF( $F183=0,0,((($F183/$E$182)*'CRONOGRAMA ACTIVIDADES'!S$66)*($G183/$F183)))</f>
        <v>0</v>
      </c>
      <c r="W183" s="349">
        <f>IF( $F183=0,0,((($F183/$E$182)*'CRONOGRAMA ACTIVIDADES'!T$66)*($G183/$F183)))</f>
        <v>0</v>
      </c>
      <c r="X183" s="349">
        <f>IF( $F183=0,0,((($F183/$E$182)*'CRONOGRAMA ACTIVIDADES'!U$66)*($G183/$F183)))</f>
        <v>0</v>
      </c>
      <c r="Y183" s="349">
        <f>IF( $F183=0,0,((($F183/$E$182)*'CRONOGRAMA ACTIVIDADES'!V$66)*($G183/$F183)))</f>
        <v>0</v>
      </c>
      <c r="Z183" s="349">
        <f>IF( $F183=0,0,((($F183/$E$182)*'CRONOGRAMA ACTIVIDADES'!W$66)*($G183/$F183)))</f>
        <v>0</v>
      </c>
      <c r="AA183" s="349">
        <f>IF( $F183=0,0,((($F183/$E$182)*'CRONOGRAMA ACTIVIDADES'!X$66)*($G183/$F183)))</f>
        <v>0</v>
      </c>
      <c r="AB183" s="349">
        <f>IF( $F183=0,0,((($F183/$E$182)*'CRONOGRAMA ACTIVIDADES'!Y$66)*($G183/$F183)))</f>
        <v>0</v>
      </c>
      <c r="AC183" s="349">
        <f>IF( $F183=0,0,((($F183/$E$182)*'CRONOGRAMA ACTIVIDADES'!Z$66)*($G183/$F183)))</f>
        <v>0</v>
      </c>
      <c r="AD183" s="349">
        <f>IF( $F183=0,0,((($F183/$E$182)*'CRONOGRAMA ACTIVIDADES'!AA$66)*($G183/$F183)))</f>
        <v>0</v>
      </c>
      <c r="AE183" s="349">
        <f>IF( $F183=0,0,((($F183/$E$182)*'CRONOGRAMA ACTIVIDADES'!AB$66)*($G183/$F183)))</f>
        <v>0</v>
      </c>
      <c r="AF183" s="349">
        <f>IF( $F183=0,0,((($F183/$E$182)*'CRONOGRAMA ACTIVIDADES'!AC$66)*($G183/$F183)))</f>
        <v>0</v>
      </c>
      <c r="AG183" s="350">
        <f>U183+V183+W183+X183+Y183+Z183+AA183+AB183+AC183+AD183+AE183+AF183</f>
        <v>0</v>
      </c>
      <c r="AH183" s="354">
        <f>IF( $F183=0,0,((($F183/$E$182)*'CRONOGRAMA ACTIVIDADES'!AD$66)*($G183/$F183)))</f>
        <v>0</v>
      </c>
      <c r="AI183" s="349">
        <f>IF( $F183=0,0,((($F183/$E$182)*'CRONOGRAMA ACTIVIDADES'!AE$66)*($G183/$F183)))</f>
        <v>0</v>
      </c>
      <c r="AJ183" s="349">
        <f>IF( $F183=0,0,((($F183/$E$182)*'CRONOGRAMA ACTIVIDADES'!AF$66)*($G183/$F183)))</f>
        <v>0</v>
      </c>
      <c r="AK183" s="349">
        <f>IF( $F183=0,0,((($F183/$E$182)*'CRONOGRAMA ACTIVIDADES'!AG$66)*($G183/$F183)))</f>
        <v>0</v>
      </c>
      <c r="AL183" s="349">
        <f>IF( $F183=0,0,((($F183/$E$182)*'CRONOGRAMA ACTIVIDADES'!AH$66)*($G183/$F183)))</f>
        <v>0</v>
      </c>
      <c r="AM183" s="349">
        <f>IF( $F183=0,0,((($F183/$E$182)*'CRONOGRAMA ACTIVIDADES'!AI$66)*($G183/$F183)))</f>
        <v>0</v>
      </c>
      <c r="AN183" s="349">
        <f>IF( $F183=0,0,((($F183/$E$182)*'CRONOGRAMA ACTIVIDADES'!AJ$66)*($G183/$F183)))</f>
        <v>0</v>
      </c>
      <c r="AO183" s="349">
        <f>IF( $F183=0,0,((($F183/$E$182)*'CRONOGRAMA ACTIVIDADES'!AK$66)*($G183/$F183)))</f>
        <v>0</v>
      </c>
      <c r="AP183" s="349">
        <f>IF( $F183=0,0,((($F183/$E$182)*'CRONOGRAMA ACTIVIDADES'!AL$66)*($G183/$F183)))</f>
        <v>0</v>
      </c>
      <c r="AQ183" s="349">
        <f>IF( $F183=0,0,((($F183/$E$182)*'CRONOGRAMA ACTIVIDADES'!AM$66)*($G183/$F183)))</f>
        <v>0</v>
      </c>
      <c r="AR183" s="349">
        <f>IF( $F183=0,0,((($F183/$E$182)*'CRONOGRAMA ACTIVIDADES'!AN$66)*($G183/$F183)))</f>
        <v>0</v>
      </c>
      <c r="AS183" s="349">
        <f>IF( $F183=0,0,((($F183/$E$182)*'CRONOGRAMA ACTIVIDADES'!AO$66)*($G183/$F183)))</f>
        <v>0</v>
      </c>
      <c r="AT183" s="352">
        <f>AH183+AI183+AJ183+AK183+AL183+AM183+AN183+AO183+AP183+AQ183+AR183+AS183</f>
        <v>0</v>
      </c>
      <c r="AU183" s="355">
        <f>AS183+AR183+AQ183+AP183+AO183+AN183+AM183+AL183+AK183+AJ183+AI183+AH183+AF183+AE183+AD183+AC183+AB183+AA183+Z183+Y183+X183+W183+V183+U183+S183+R183+Q183+P183+O183+N183+M183+L183+K183+J183+I183+H183</f>
        <v>0</v>
      </c>
      <c r="AV183" s="321">
        <f t="shared" si="40"/>
        <v>0</v>
      </c>
    </row>
    <row r="184" spans="2:48" s="44" customFormat="1" ht="12.75" customHeight="1" x14ac:dyDescent="0.25">
      <c r="B184" s="345" t="str">
        <f>+'FORMATO COSTEO C2'!C411</f>
        <v>2.3.3.2</v>
      </c>
      <c r="C184" s="346" t="str">
        <f>+'FORMATO COSTEO C2'!B411</f>
        <v>Categoría de gasto</v>
      </c>
      <c r="D184" s="357"/>
      <c r="E184" s="358"/>
      <c r="F184" s="349">
        <f>+'FORMATO COSTEO C2'!G411</f>
        <v>0</v>
      </c>
      <c r="G184" s="350">
        <f>+'FORMATO COSTEO C2'!X411</f>
        <v>0</v>
      </c>
      <c r="H184" s="354">
        <f>IF( $F184=0,0,((($F184/$E$182)*'CRONOGRAMA ACTIVIDADES'!F$66)*($G184/$F184)))</f>
        <v>0</v>
      </c>
      <c r="I184" s="349">
        <f>IF( $F184=0,0,((($F184/$E$182)*'CRONOGRAMA ACTIVIDADES'!G$66)*($G184/$F184)))</f>
        <v>0</v>
      </c>
      <c r="J184" s="349">
        <f>IF( $F184=0,0,((($F184/$E$182)*'CRONOGRAMA ACTIVIDADES'!H$66)*($G184/$F184)))</f>
        <v>0</v>
      </c>
      <c r="K184" s="349">
        <f>IF( $F184=0,0,((($F184/$E$182)*'CRONOGRAMA ACTIVIDADES'!I$66)*($G184/$F184)))</f>
        <v>0</v>
      </c>
      <c r="L184" s="349">
        <f>IF( $F184=0,0,((($F184/$E$182)*'CRONOGRAMA ACTIVIDADES'!J$66)*($G184/$F184)))</f>
        <v>0</v>
      </c>
      <c r="M184" s="349">
        <f>IF( $F184=0,0,((($F184/$E$182)*'CRONOGRAMA ACTIVIDADES'!K$66)*($G184/$F184)))</f>
        <v>0</v>
      </c>
      <c r="N184" s="349">
        <f>IF( $F184=0,0,((($F184/$E$182)*'CRONOGRAMA ACTIVIDADES'!L$66)*($G184/$F184)))</f>
        <v>0</v>
      </c>
      <c r="O184" s="349">
        <f>IF( $F184=0,0,((($F184/$E$182)*'CRONOGRAMA ACTIVIDADES'!M$66)*($G184/$F184)))</f>
        <v>0</v>
      </c>
      <c r="P184" s="349">
        <f>IF( $F184=0,0,((($F184/$E$182)*'CRONOGRAMA ACTIVIDADES'!N$66)*($G184/$F184)))</f>
        <v>0</v>
      </c>
      <c r="Q184" s="349">
        <f>IF( $F184=0,0,((($F184/$E$182)*'CRONOGRAMA ACTIVIDADES'!O$66)*($G184/$F184)))</f>
        <v>0</v>
      </c>
      <c r="R184" s="349">
        <f>IF( $F184=0,0,((($F184/$E$182)*'CRONOGRAMA ACTIVIDADES'!P$66)*($G184/$F184)))</f>
        <v>0</v>
      </c>
      <c r="S184" s="349">
        <f>IF( $F184=0,0,((($F184/$E$182)*'CRONOGRAMA ACTIVIDADES'!Q$66)*($G184/$F184)))</f>
        <v>0</v>
      </c>
      <c r="T184" s="352">
        <f>H184+I184+J184+K184+L184+M184+N184+O184+P184+Q184+R184+S184</f>
        <v>0</v>
      </c>
      <c r="U184" s="353">
        <f>IF( $F184=0,0,((($F184/$E$182)*'CRONOGRAMA ACTIVIDADES'!R$66)*($G184/$F184)))</f>
        <v>0</v>
      </c>
      <c r="V184" s="349">
        <f>IF( $F184=0,0,((($F184/$E$182)*'CRONOGRAMA ACTIVIDADES'!S$66)*($G184/$F184)))</f>
        <v>0</v>
      </c>
      <c r="W184" s="349">
        <f>IF( $F184=0,0,((($F184/$E$182)*'CRONOGRAMA ACTIVIDADES'!T$66)*($G184/$F184)))</f>
        <v>0</v>
      </c>
      <c r="X184" s="349">
        <f>IF( $F184=0,0,((($F184/$E$182)*'CRONOGRAMA ACTIVIDADES'!U$66)*($G184/$F184)))</f>
        <v>0</v>
      </c>
      <c r="Y184" s="349">
        <f>IF( $F184=0,0,((($F184/$E$182)*'CRONOGRAMA ACTIVIDADES'!V$66)*($G184/$F184)))</f>
        <v>0</v>
      </c>
      <c r="Z184" s="349">
        <f>IF( $F184=0,0,((($F184/$E$182)*'CRONOGRAMA ACTIVIDADES'!W$66)*($G184/$F184)))</f>
        <v>0</v>
      </c>
      <c r="AA184" s="349">
        <f>IF( $F184=0,0,((($F184/$E$182)*'CRONOGRAMA ACTIVIDADES'!X$66)*($G184/$F184)))</f>
        <v>0</v>
      </c>
      <c r="AB184" s="349">
        <f>IF( $F184=0,0,((($F184/$E$182)*'CRONOGRAMA ACTIVIDADES'!Y$66)*($G184/$F184)))</f>
        <v>0</v>
      </c>
      <c r="AC184" s="349">
        <f>IF( $F184=0,0,((($F184/$E$182)*'CRONOGRAMA ACTIVIDADES'!Z$66)*($G184/$F184)))</f>
        <v>0</v>
      </c>
      <c r="AD184" s="349">
        <f>IF( $F184=0,0,((($F184/$E$182)*'CRONOGRAMA ACTIVIDADES'!AA$66)*($G184/$F184)))</f>
        <v>0</v>
      </c>
      <c r="AE184" s="349">
        <f>IF( $F184=0,0,((($F184/$E$182)*'CRONOGRAMA ACTIVIDADES'!AB$66)*($G184/$F184)))</f>
        <v>0</v>
      </c>
      <c r="AF184" s="349">
        <f>IF( $F184=0,0,((($F184/$E$182)*'CRONOGRAMA ACTIVIDADES'!AC$66)*($G184/$F184)))</f>
        <v>0</v>
      </c>
      <c r="AG184" s="350">
        <f>U184+V184+W184+X184+Y184+Z184+AA184+AB184+AC184+AD184+AE184+AF184</f>
        <v>0</v>
      </c>
      <c r="AH184" s="354">
        <f>IF( $F184=0,0,((($F184/$E$182)*'CRONOGRAMA ACTIVIDADES'!AD$66)*($G184/$F184)))</f>
        <v>0</v>
      </c>
      <c r="AI184" s="349">
        <f>IF( $F184=0,0,((($F184/$E$182)*'CRONOGRAMA ACTIVIDADES'!AE$66)*($G184/$F184)))</f>
        <v>0</v>
      </c>
      <c r="AJ184" s="349">
        <f>IF( $F184=0,0,((($F184/$E$182)*'CRONOGRAMA ACTIVIDADES'!AF$66)*($G184/$F184)))</f>
        <v>0</v>
      </c>
      <c r="AK184" s="349">
        <f>IF( $F184=0,0,((($F184/$E$182)*'CRONOGRAMA ACTIVIDADES'!AG$66)*($G184/$F184)))</f>
        <v>0</v>
      </c>
      <c r="AL184" s="349">
        <f>IF( $F184=0,0,((($F184/$E$182)*'CRONOGRAMA ACTIVIDADES'!AH$66)*($G184/$F184)))</f>
        <v>0</v>
      </c>
      <c r="AM184" s="349">
        <f>IF( $F184=0,0,((($F184/$E$182)*'CRONOGRAMA ACTIVIDADES'!AI$66)*($G184/$F184)))</f>
        <v>0</v>
      </c>
      <c r="AN184" s="349">
        <f>IF( $F184=0,0,((($F184/$E$182)*'CRONOGRAMA ACTIVIDADES'!AJ$66)*($G184/$F184)))</f>
        <v>0</v>
      </c>
      <c r="AO184" s="349">
        <f>IF( $F184=0,0,((($F184/$E$182)*'CRONOGRAMA ACTIVIDADES'!AK$66)*($G184/$F184)))</f>
        <v>0</v>
      </c>
      <c r="AP184" s="349">
        <f>IF( $F184=0,0,((($F184/$E$182)*'CRONOGRAMA ACTIVIDADES'!AL$66)*($G184/$F184)))</f>
        <v>0</v>
      </c>
      <c r="AQ184" s="349">
        <f>IF( $F184=0,0,((($F184/$E$182)*'CRONOGRAMA ACTIVIDADES'!AM$66)*($G184/$F184)))</f>
        <v>0</v>
      </c>
      <c r="AR184" s="349">
        <f>IF( $F184=0,0,((($F184/$E$182)*'CRONOGRAMA ACTIVIDADES'!AN$66)*($G184/$F184)))</f>
        <v>0</v>
      </c>
      <c r="AS184" s="349">
        <f>IF( $F184=0,0,((($F184/$E$182)*'CRONOGRAMA ACTIVIDADES'!AO$66)*($G184/$F184)))</f>
        <v>0</v>
      </c>
      <c r="AT184" s="352">
        <f>AH184+AI184+AJ184+AK184+AL184+AM184+AN184+AO184+AP184+AQ184+AR184+AS184</f>
        <v>0</v>
      </c>
      <c r="AU184" s="355">
        <f>AS184+AR184+AQ184+AP184+AO184+AN184+AM184+AL184+AK184+AJ184+AI184+AH184+AF184+AE184+AD184+AC184+AB184+AA184+Z184+Y184+X184+W184+V184+U184+S184+R184+Q184+P184+O184+N184+M184+L184+K184+J184+I184+H184</f>
        <v>0</v>
      </c>
      <c r="AV184" s="321">
        <f t="shared" si="40"/>
        <v>0</v>
      </c>
    </row>
    <row r="185" spans="2:48" s="44" customFormat="1" ht="12.75" customHeight="1" x14ac:dyDescent="0.25">
      <c r="B185" s="345" t="str">
        <f>+'FORMATO COSTEO C2'!C417</f>
        <v>2.3.3.3</v>
      </c>
      <c r="C185" s="346" t="str">
        <f>+'FORMATO COSTEO C2'!B417</f>
        <v>Categoría de gasto</v>
      </c>
      <c r="D185" s="357"/>
      <c r="E185" s="358"/>
      <c r="F185" s="349">
        <f>+'FORMATO COSTEO C2'!G417</f>
        <v>0</v>
      </c>
      <c r="G185" s="350">
        <f>+'FORMATO COSTEO C2'!X417</f>
        <v>0</v>
      </c>
      <c r="H185" s="354">
        <f>IF( $F185=0,0,((($F185/$E$182)*'CRONOGRAMA ACTIVIDADES'!F$66)*($G185/$F185)))</f>
        <v>0</v>
      </c>
      <c r="I185" s="349">
        <f>IF( $F185=0,0,((($F185/$E$182)*'CRONOGRAMA ACTIVIDADES'!G$66)*($G185/$F185)))</f>
        <v>0</v>
      </c>
      <c r="J185" s="349">
        <f>IF( $F185=0,0,((($F185/$E$182)*'CRONOGRAMA ACTIVIDADES'!H$66)*($G185/$F185)))</f>
        <v>0</v>
      </c>
      <c r="K185" s="349">
        <f>IF( $F185=0,0,((($F185/$E$182)*'CRONOGRAMA ACTIVIDADES'!I$66)*($G185/$F185)))</f>
        <v>0</v>
      </c>
      <c r="L185" s="349">
        <f>IF( $F185=0,0,((($F185/$E$182)*'CRONOGRAMA ACTIVIDADES'!J$66)*($G185/$F185)))</f>
        <v>0</v>
      </c>
      <c r="M185" s="349">
        <f>IF( $F185=0,0,((($F185/$E$182)*'CRONOGRAMA ACTIVIDADES'!K$66)*($G185/$F185)))</f>
        <v>0</v>
      </c>
      <c r="N185" s="349">
        <f>IF( $F185=0,0,((($F185/$E$182)*'CRONOGRAMA ACTIVIDADES'!L$66)*($G185/$F185)))</f>
        <v>0</v>
      </c>
      <c r="O185" s="349">
        <f>IF( $F185=0,0,((($F185/$E$182)*'CRONOGRAMA ACTIVIDADES'!M$66)*($G185/$F185)))</f>
        <v>0</v>
      </c>
      <c r="P185" s="349">
        <f>IF( $F185=0,0,((($F185/$E$182)*'CRONOGRAMA ACTIVIDADES'!N$66)*($G185/$F185)))</f>
        <v>0</v>
      </c>
      <c r="Q185" s="349">
        <f>IF( $F185=0,0,((($F185/$E$182)*'CRONOGRAMA ACTIVIDADES'!O$66)*($G185/$F185)))</f>
        <v>0</v>
      </c>
      <c r="R185" s="349">
        <f>IF( $F185=0,0,((($F185/$E$182)*'CRONOGRAMA ACTIVIDADES'!P$66)*($G185/$F185)))</f>
        <v>0</v>
      </c>
      <c r="S185" s="349">
        <f>IF( $F185=0,0,((($F185/$E$182)*'CRONOGRAMA ACTIVIDADES'!Q$66)*($G185/$F185)))</f>
        <v>0</v>
      </c>
      <c r="T185" s="352">
        <f>H185+I185+J185+K185+L185+M185+N185+O185+P185+Q185+R185+S185</f>
        <v>0</v>
      </c>
      <c r="U185" s="353">
        <f>IF( $F185=0,0,((($F185/$E$182)*'CRONOGRAMA ACTIVIDADES'!R$66)*($G185/$F185)))</f>
        <v>0</v>
      </c>
      <c r="V185" s="349">
        <f>IF( $F185=0,0,((($F185/$E$182)*'CRONOGRAMA ACTIVIDADES'!S$66)*($G185/$F185)))</f>
        <v>0</v>
      </c>
      <c r="W185" s="349">
        <f>IF( $F185=0,0,((($F185/$E$182)*'CRONOGRAMA ACTIVIDADES'!T$66)*($G185/$F185)))</f>
        <v>0</v>
      </c>
      <c r="X185" s="349">
        <f>IF( $F185=0,0,((($F185/$E$182)*'CRONOGRAMA ACTIVIDADES'!U$66)*($G185/$F185)))</f>
        <v>0</v>
      </c>
      <c r="Y185" s="349">
        <f>IF( $F185=0,0,((($F185/$E$182)*'CRONOGRAMA ACTIVIDADES'!V$66)*($G185/$F185)))</f>
        <v>0</v>
      </c>
      <c r="Z185" s="349">
        <f>IF( $F185=0,0,((($F185/$E$182)*'CRONOGRAMA ACTIVIDADES'!W$66)*($G185/$F185)))</f>
        <v>0</v>
      </c>
      <c r="AA185" s="349">
        <f>IF( $F185=0,0,((($F185/$E$182)*'CRONOGRAMA ACTIVIDADES'!X$66)*($G185/$F185)))</f>
        <v>0</v>
      </c>
      <c r="AB185" s="349">
        <f>IF( $F185=0,0,((($F185/$E$182)*'CRONOGRAMA ACTIVIDADES'!Y$66)*($G185/$F185)))</f>
        <v>0</v>
      </c>
      <c r="AC185" s="349">
        <f>IF( $F185=0,0,((($F185/$E$182)*'CRONOGRAMA ACTIVIDADES'!Z$66)*($G185/$F185)))</f>
        <v>0</v>
      </c>
      <c r="AD185" s="349">
        <f>IF( $F185=0,0,((($F185/$E$182)*'CRONOGRAMA ACTIVIDADES'!AA$66)*($G185/$F185)))</f>
        <v>0</v>
      </c>
      <c r="AE185" s="349">
        <f>IF( $F185=0,0,((($F185/$E$182)*'CRONOGRAMA ACTIVIDADES'!AB$66)*($G185/$F185)))</f>
        <v>0</v>
      </c>
      <c r="AF185" s="349">
        <f>IF( $F185=0,0,((($F185/$E$182)*'CRONOGRAMA ACTIVIDADES'!AC$66)*($G185/$F185)))</f>
        <v>0</v>
      </c>
      <c r="AG185" s="350">
        <f>U185+V185+W185+X185+Y185+Z185+AA185+AB185+AC185+AD185+AE185+AF185</f>
        <v>0</v>
      </c>
      <c r="AH185" s="354">
        <f>IF( $F185=0,0,((($F185/$E$182)*'CRONOGRAMA ACTIVIDADES'!AD$66)*($G185/$F185)))</f>
        <v>0</v>
      </c>
      <c r="AI185" s="349">
        <f>IF( $F185=0,0,((($F185/$E$182)*'CRONOGRAMA ACTIVIDADES'!AE$66)*($G185/$F185)))</f>
        <v>0</v>
      </c>
      <c r="AJ185" s="349">
        <f>IF( $F185=0,0,((($F185/$E$182)*'CRONOGRAMA ACTIVIDADES'!AF$66)*($G185/$F185)))</f>
        <v>0</v>
      </c>
      <c r="AK185" s="349">
        <f>IF( $F185=0,0,((($F185/$E$182)*'CRONOGRAMA ACTIVIDADES'!AG$66)*($G185/$F185)))</f>
        <v>0</v>
      </c>
      <c r="AL185" s="349">
        <f>IF( $F185=0,0,((($F185/$E$182)*'CRONOGRAMA ACTIVIDADES'!AH$66)*($G185/$F185)))</f>
        <v>0</v>
      </c>
      <c r="AM185" s="349">
        <f>IF( $F185=0,0,((($F185/$E$182)*'CRONOGRAMA ACTIVIDADES'!AI$66)*($G185/$F185)))</f>
        <v>0</v>
      </c>
      <c r="AN185" s="349">
        <f>IF( $F185=0,0,((($F185/$E$182)*'CRONOGRAMA ACTIVIDADES'!AJ$66)*($G185/$F185)))</f>
        <v>0</v>
      </c>
      <c r="AO185" s="349">
        <f>IF( $F185=0,0,((($F185/$E$182)*'CRONOGRAMA ACTIVIDADES'!AK$66)*($G185/$F185)))</f>
        <v>0</v>
      </c>
      <c r="AP185" s="349">
        <f>IF( $F185=0,0,((($F185/$E$182)*'CRONOGRAMA ACTIVIDADES'!AL$66)*($G185/$F185)))</f>
        <v>0</v>
      </c>
      <c r="AQ185" s="349">
        <f>IF( $F185=0,0,((($F185/$E$182)*'CRONOGRAMA ACTIVIDADES'!AM$66)*($G185/$F185)))</f>
        <v>0</v>
      </c>
      <c r="AR185" s="349">
        <f>IF( $F185=0,0,((($F185/$E$182)*'CRONOGRAMA ACTIVIDADES'!AN$66)*($G185/$F185)))</f>
        <v>0</v>
      </c>
      <c r="AS185" s="349">
        <f>IF( $F185=0,0,((($F185/$E$182)*'CRONOGRAMA ACTIVIDADES'!AO$66)*($G185/$F185)))</f>
        <v>0</v>
      </c>
      <c r="AT185" s="352">
        <f>AH185+AI185+AJ185+AK185+AL185+AM185+AN185+AO185+AP185+AQ185+AR185+AS185</f>
        <v>0</v>
      </c>
      <c r="AU185" s="355">
        <f>AS185+AR185+AQ185+AP185+AO185+AN185+AM185+AL185+AK185+AJ185+AI185+AH185+AF185+AE185+AD185+AC185+AB185+AA185+Z185+Y185+X185+W185+V185+U185+S185+R185+Q185+P185+O185+N185+M185+L185+K185+J185+I185+H185</f>
        <v>0</v>
      </c>
      <c r="AV185" s="321">
        <f t="shared" si="40"/>
        <v>0</v>
      </c>
    </row>
    <row r="186" spans="2:48" s="44" customFormat="1" ht="12.75" customHeight="1" x14ac:dyDescent="0.25">
      <c r="B186" s="345" t="str">
        <f>+'FORMATO COSTEO C2'!C423</f>
        <v>2.3.3.4</v>
      </c>
      <c r="C186" s="346" t="str">
        <f>+'FORMATO COSTEO C2'!B423</f>
        <v>Categoría de gasto</v>
      </c>
      <c r="D186" s="357"/>
      <c r="E186" s="358"/>
      <c r="F186" s="349">
        <f>+'FORMATO COSTEO C2'!G423</f>
        <v>0</v>
      </c>
      <c r="G186" s="350">
        <f>+'FORMATO COSTEO C2'!X423</f>
        <v>0</v>
      </c>
      <c r="H186" s="354">
        <f>IF( $F186=0,0,((($F186/$E$182)*'CRONOGRAMA ACTIVIDADES'!F$66)*($G186/$F186)))</f>
        <v>0</v>
      </c>
      <c r="I186" s="349">
        <f>IF( $F186=0,0,((($F186/$E$182)*'CRONOGRAMA ACTIVIDADES'!G$66)*($G186/$F186)))</f>
        <v>0</v>
      </c>
      <c r="J186" s="349">
        <f>IF( $F186=0,0,((($F186/$E$182)*'CRONOGRAMA ACTIVIDADES'!H$66)*($G186/$F186)))</f>
        <v>0</v>
      </c>
      <c r="K186" s="349">
        <f>IF( $F186=0,0,((($F186/$E$182)*'CRONOGRAMA ACTIVIDADES'!I$66)*($G186/$F186)))</f>
        <v>0</v>
      </c>
      <c r="L186" s="349">
        <f>IF( $F186=0,0,((($F186/$E$182)*'CRONOGRAMA ACTIVIDADES'!J$66)*($G186/$F186)))</f>
        <v>0</v>
      </c>
      <c r="M186" s="349">
        <f>IF( $F186=0,0,((($F186/$E$182)*'CRONOGRAMA ACTIVIDADES'!K$66)*($G186/$F186)))</f>
        <v>0</v>
      </c>
      <c r="N186" s="349">
        <f>IF( $F186=0,0,((($F186/$E$182)*'CRONOGRAMA ACTIVIDADES'!L$66)*($G186/$F186)))</f>
        <v>0</v>
      </c>
      <c r="O186" s="349">
        <f>IF( $F186=0,0,((($F186/$E$182)*'CRONOGRAMA ACTIVIDADES'!M$66)*($G186/$F186)))</f>
        <v>0</v>
      </c>
      <c r="P186" s="349">
        <f>IF( $F186=0,0,((($F186/$E$182)*'CRONOGRAMA ACTIVIDADES'!N$66)*($G186/$F186)))</f>
        <v>0</v>
      </c>
      <c r="Q186" s="349">
        <f>IF( $F186=0,0,((($F186/$E$182)*'CRONOGRAMA ACTIVIDADES'!O$66)*($G186/$F186)))</f>
        <v>0</v>
      </c>
      <c r="R186" s="349">
        <f>IF( $F186=0,0,((($F186/$E$182)*'CRONOGRAMA ACTIVIDADES'!P$66)*($G186/$F186)))</f>
        <v>0</v>
      </c>
      <c r="S186" s="349">
        <f>IF( $F186=0,0,((($F186/$E$182)*'CRONOGRAMA ACTIVIDADES'!Q$66)*($G186/$F186)))</f>
        <v>0</v>
      </c>
      <c r="T186" s="352">
        <f>H186+I186+J186+K186+L186+M186+N186+O186+P186+Q186+R186+S186</f>
        <v>0</v>
      </c>
      <c r="U186" s="353">
        <f>IF( $F186=0,0,((($F186/$E$182)*'CRONOGRAMA ACTIVIDADES'!R$66)*($G186/$F186)))</f>
        <v>0</v>
      </c>
      <c r="V186" s="349">
        <f>IF( $F186=0,0,((($F186/$E$182)*'CRONOGRAMA ACTIVIDADES'!S$66)*($G186/$F186)))</f>
        <v>0</v>
      </c>
      <c r="W186" s="349">
        <f>IF( $F186=0,0,((($F186/$E$182)*'CRONOGRAMA ACTIVIDADES'!T$66)*($G186/$F186)))</f>
        <v>0</v>
      </c>
      <c r="X186" s="349">
        <f>IF( $F186=0,0,((($F186/$E$182)*'CRONOGRAMA ACTIVIDADES'!U$66)*($G186/$F186)))</f>
        <v>0</v>
      </c>
      <c r="Y186" s="349">
        <f>IF( $F186=0,0,((($F186/$E$182)*'CRONOGRAMA ACTIVIDADES'!V$66)*($G186/$F186)))</f>
        <v>0</v>
      </c>
      <c r="Z186" s="349">
        <f>IF( $F186=0,0,((($F186/$E$182)*'CRONOGRAMA ACTIVIDADES'!W$66)*($G186/$F186)))</f>
        <v>0</v>
      </c>
      <c r="AA186" s="349">
        <f>IF( $F186=0,0,((($F186/$E$182)*'CRONOGRAMA ACTIVIDADES'!X$66)*($G186/$F186)))</f>
        <v>0</v>
      </c>
      <c r="AB186" s="349">
        <f>IF( $F186=0,0,((($F186/$E$182)*'CRONOGRAMA ACTIVIDADES'!Y$66)*($G186/$F186)))</f>
        <v>0</v>
      </c>
      <c r="AC186" s="349">
        <f>IF( $F186=0,0,((($F186/$E$182)*'CRONOGRAMA ACTIVIDADES'!Z$66)*($G186/$F186)))</f>
        <v>0</v>
      </c>
      <c r="AD186" s="349">
        <f>IF( $F186=0,0,((($F186/$E$182)*'CRONOGRAMA ACTIVIDADES'!AA$66)*($G186/$F186)))</f>
        <v>0</v>
      </c>
      <c r="AE186" s="349">
        <f>IF( $F186=0,0,((($F186/$E$182)*'CRONOGRAMA ACTIVIDADES'!AB$66)*($G186/$F186)))</f>
        <v>0</v>
      </c>
      <c r="AF186" s="349">
        <f>IF( $F186=0,0,((($F186/$E$182)*'CRONOGRAMA ACTIVIDADES'!AC$66)*($G186/$F186)))</f>
        <v>0</v>
      </c>
      <c r="AG186" s="350">
        <f>U186+V186+W186+X186+Y186+Z186+AA186+AB186+AC186+AD186+AE186+AF186</f>
        <v>0</v>
      </c>
      <c r="AH186" s="354">
        <f>IF( $F186=0,0,((($F186/$E$182)*'CRONOGRAMA ACTIVIDADES'!AD$66)*($G186/$F186)))</f>
        <v>0</v>
      </c>
      <c r="AI186" s="349">
        <f>IF( $F186=0,0,((($F186/$E$182)*'CRONOGRAMA ACTIVIDADES'!AE$66)*($G186/$F186)))</f>
        <v>0</v>
      </c>
      <c r="AJ186" s="349">
        <f>IF( $F186=0,0,((($F186/$E$182)*'CRONOGRAMA ACTIVIDADES'!AF$66)*($G186/$F186)))</f>
        <v>0</v>
      </c>
      <c r="AK186" s="349">
        <f>IF( $F186=0,0,((($F186/$E$182)*'CRONOGRAMA ACTIVIDADES'!AG$66)*($G186/$F186)))</f>
        <v>0</v>
      </c>
      <c r="AL186" s="349">
        <f>IF( $F186=0,0,((($F186/$E$182)*'CRONOGRAMA ACTIVIDADES'!AH$66)*($G186/$F186)))</f>
        <v>0</v>
      </c>
      <c r="AM186" s="349">
        <f>IF( $F186=0,0,((($F186/$E$182)*'CRONOGRAMA ACTIVIDADES'!AI$66)*($G186/$F186)))</f>
        <v>0</v>
      </c>
      <c r="AN186" s="349">
        <f>IF( $F186=0,0,((($F186/$E$182)*'CRONOGRAMA ACTIVIDADES'!AJ$66)*($G186/$F186)))</f>
        <v>0</v>
      </c>
      <c r="AO186" s="349">
        <f>IF( $F186=0,0,((($F186/$E$182)*'CRONOGRAMA ACTIVIDADES'!AK$66)*($G186/$F186)))</f>
        <v>0</v>
      </c>
      <c r="AP186" s="349">
        <f>IF( $F186=0,0,((($F186/$E$182)*'CRONOGRAMA ACTIVIDADES'!AL$66)*($G186/$F186)))</f>
        <v>0</v>
      </c>
      <c r="AQ186" s="349">
        <f>IF( $F186=0,0,((($F186/$E$182)*'CRONOGRAMA ACTIVIDADES'!AM$66)*($G186/$F186)))</f>
        <v>0</v>
      </c>
      <c r="AR186" s="349">
        <f>IF( $F186=0,0,((($F186/$E$182)*'CRONOGRAMA ACTIVIDADES'!AN$66)*($G186/$F186)))</f>
        <v>0</v>
      </c>
      <c r="AS186" s="349">
        <f>IF( $F186=0,0,((($F186/$E$182)*'CRONOGRAMA ACTIVIDADES'!AO$66)*($G186/$F186)))</f>
        <v>0</v>
      </c>
      <c r="AT186" s="352">
        <f>AH186+AI186+AJ186+AK186+AL186+AM186+AN186+AO186+AP186+AQ186+AR186+AS186</f>
        <v>0</v>
      </c>
      <c r="AU186" s="355">
        <f>AS186+AR186+AQ186+AP186+AO186+AN186+AM186+AL186+AK186+AJ186+AI186+AH186+AF186+AE186+AD186+AC186+AB186+AA186+Z186+Y186+X186+W186+V186+U186+S186+R186+Q186+P186+O186+N186+M186+L186+K186+J186+I186+H186</f>
        <v>0</v>
      </c>
      <c r="AV186" s="321">
        <f t="shared" si="40"/>
        <v>0</v>
      </c>
    </row>
    <row r="187" spans="2:48" s="44" customFormat="1" ht="12.75" customHeight="1" x14ac:dyDescent="0.25">
      <c r="B187" s="345" t="str">
        <f>+'FORMATO COSTEO C2'!C429</f>
        <v>2.3.3.5</v>
      </c>
      <c r="C187" s="346" t="str">
        <f>+'FORMATO COSTEO C2'!B429</f>
        <v>Categoría de gasto</v>
      </c>
      <c r="D187" s="357"/>
      <c r="E187" s="358"/>
      <c r="F187" s="349">
        <f>+'FORMATO COSTEO C2'!G429</f>
        <v>0</v>
      </c>
      <c r="G187" s="350">
        <f>+'FORMATO COSTEO C2'!X429</f>
        <v>0</v>
      </c>
      <c r="H187" s="354">
        <f>IF( $F187=0,0,((($F187/$E$182)*'CRONOGRAMA ACTIVIDADES'!F$66)*($G187/$F187)))</f>
        <v>0</v>
      </c>
      <c r="I187" s="349">
        <f>IF( $F187=0,0,((($F187/$E$182)*'CRONOGRAMA ACTIVIDADES'!G$66)*($G187/$F187)))</f>
        <v>0</v>
      </c>
      <c r="J187" s="349">
        <f>IF( $F187=0,0,((($F187/$E$182)*'CRONOGRAMA ACTIVIDADES'!H$66)*($G187/$F187)))</f>
        <v>0</v>
      </c>
      <c r="K187" s="349">
        <f>IF( $F187=0,0,((($F187/$E$182)*'CRONOGRAMA ACTIVIDADES'!I$66)*($G187/$F187)))</f>
        <v>0</v>
      </c>
      <c r="L187" s="349">
        <f>IF( $F187=0,0,((($F187/$E$182)*'CRONOGRAMA ACTIVIDADES'!J$66)*($G187/$F187)))</f>
        <v>0</v>
      </c>
      <c r="M187" s="349">
        <f>IF( $F187=0,0,((($F187/$E$182)*'CRONOGRAMA ACTIVIDADES'!K$66)*($G187/$F187)))</f>
        <v>0</v>
      </c>
      <c r="N187" s="349">
        <f>IF( $F187=0,0,((($F187/$E$182)*'CRONOGRAMA ACTIVIDADES'!L$66)*($G187/$F187)))</f>
        <v>0</v>
      </c>
      <c r="O187" s="349">
        <f>IF( $F187=0,0,((($F187/$E$182)*'CRONOGRAMA ACTIVIDADES'!M$66)*($G187/$F187)))</f>
        <v>0</v>
      </c>
      <c r="P187" s="349">
        <f>IF( $F187=0,0,((($F187/$E$182)*'CRONOGRAMA ACTIVIDADES'!N$66)*($G187/$F187)))</f>
        <v>0</v>
      </c>
      <c r="Q187" s="349">
        <f>IF( $F187=0,0,((($F187/$E$182)*'CRONOGRAMA ACTIVIDADES'!O$66)*($G187/$F187)))</f>
        <v>0</v>
      </c>
      <c r="R187" s="349">
        <f>IF( $F187=0,0,((($F187/$E$182)*'CRONOGRAMA ACTIVIDADES'!P$66)*($G187/$F187)))</f>
        <v>0</v>
      </c>
      <c r="S187" s="349">
        <f>IF( $F187=0,0,((($F187/$E$182)*'CRONOGRAMA ACTIVIDADES'!Q$66)*($G187/$F187)))</f>
        <v>0</v>
      </c>
      <c r="T187" s="352">
        <f>H187+I187+J187+K187+L187+M187+N187+O187+P187+Q187+R187+S187</f>
        <v>0</v>
      </c>
      <c r="U187" s="353">
        <f>IF( $F187=0,0,((($F187/$E$182)*'CRONOGRAMA ACTIVIDADES'!R$66)*($G187/$F187)))</f>
        <v>0</v>
      </c>
      <c r="V187" s="349">
        <f>IF( $F187=0,0,((($F187/$E$182)*'CRONOGRAMA ACTIVIDADES'!S$66)*($G187/$F187)))</f>
        <v>0</v>
      </c>
      <c r="W187" s="349">
        <f>IF( $F187=0,0,((($F187/$E$182)*'CRONOGRAMA ACTIVIDADES'!T$66)*($G187/$F187)))</f>
        <v>0</v>
      </c>
      <c r="X187" s="349">
        <f>IF( $F187=0,0,((($F187/$E$182)*'CRONOGRAMA ACTIVIDADES'!U$66)*($G187/$F187)))</f>
        <v>0</v>
      </c>
      <c r="Y187" s="349">
        <f>IF( $F187=0,0,((($F187/$E$182)*'CRONOGRAMA ACTIVIDADES'!V$66)*($G187/$F187)))</f>
        <v>0</v>
      </c>
      <c r="Z187" s="349">
        <f>IF( $F187=0,0,((($F187/$E$182)*'CRONOGRAMA ACTIVIDADES'!W$66)*($G187/$F187)))</f>
        <v>0</v>
      </c>
      <c r="AA187" s="349">
        <f>IF( $F187=0,0,((($F187/$E$182)*'CRONOGRAMA ACTIVIDADES'!X$66)*($G187/$F187)))</f>
        <v>0</v>
      </c>
      <c r="AB187" s="349">
        <f>IF( $F187=0,0,((($F187/$E$182)*'CRONOGRAMA ACTIVIDADES'!Y$66)*($G187/$F187)))</f>
        <v>0</v>
      </c>
      <c r="AC187" s="349">
        <f>IF( $F187=0,0,((($F187/$E$182)*'CRONOGRAMA ACTIVIDADES'!Z$66)*($G187/$F187)))</f>
        <v>0</v>
      </c>
      <c r="AD187" s="349">
        <f>IF( $F187=0,0,((($F187/$E$182)*'CRONOGRAMA ACTIVIDADES'!AA$66)*($G187/$F187)))</f>
        <v>0</v>
      </c>
      <c r="AE187" s="349">
        <f>IF( $F187=0,0,((($F187/$E$182)*'CRONOGRAMA ACTIVIDADES'!AB$66)*($G187/$F187)))</f>
        <v>0</v>
      </c>
      <c r="AF187" s="349">
        <f>IF( $F187=0,0,((($F187/$E$182)*'CRONOGRAMA ACTIVIDADES'!AC$66)*($G187/$F187)))</f>
        <v>0</v>
      </c>
      <c r="AG187" s="350">
        <f>U187+V187+W187+X187+Y187+Z187+AA187+AB187+AC187+AD187+AE187+AF187</f>
        <v>0</v>
      </c>
      <c r="AH187" s="354">
        <f>IF( $F187=0,0,((($F187/$E$182)*'CRONOGRAMA ACTIVIDADES'!AD$66)*($G187/$F187)))</f>
        <v>0</v>
      </c>
      <c r="AI187" s="349">
        <f>IF( $F187=0,0,((($F187/$E$182)*'CRONOGRAMA ACTIVIDADES'!AE$66)*($G187/$F187)))</f>
        <v>0</v>
      </c>
      <c r="AJ187" s="349">
        <f>IF( $F187=0,0,((($F187/$E$182)*'CRONOGRAMA ACTIVIDADES'!AF$66)*($G187/$F187)))</f>
        <v>0</v>
      </c>
      <c r="AK187" s="349">
        <f>IF( $F187=0,0,((($F187/$E$182)*'CRONOGRAMA ACTIVIDADES'!AG$66)*($G187/$F187)))</f>
        <v>0</v>
      </c>
      <c r="AL187" s="349">
        <f>IF( $F187=0,0,((($F187/$E$182)*'CRONOGRAMA ACTIVIDADES'!AH$66)*($G187/$F187)))</f>
        <v>0</v>
      </c>
      <c r="AM187" s="349">
        <f>IF( $F187=0,0,((($F187/$E$182)*'CRONOGRAMA ACTIVIDADES'!AI$66)*($G187/$F187)))</f>
        <v>0</v>
      </c>
      <c r="AN187" s="349">
        <f>IF( $F187=0,0,((($F187/$E$182)*'CRONOGRAMA ACTIVIDADES'!AJ$66)*($G187/$F187)))</f>
        <v>0</v>
      </c>
      <c r="AO187" s="349">
        <f>IF( $F187=0,0,((($F187/$E$182)*'CRONOGRAMA ACTIVIDADES'!AK$66)*($G187/$F187)))</f>
        <v>0</v>
      </c>
      <c r="AP187" s="349">
        <f>IF( $F187=0,0,((($F187/$E$182)*'CRONOGRAMA ACTIVIDADES'!AL$66)*($G187/$F187)))</f>
        <v>0</v>
      </c>
      <c r="AQ187" s="349">
        <f>IF( $F187=0,0,((($F187/$E$182)*'CRONOGRAMA ACTIVIDADES'!AM$66)*($G187/$F187)))</f>
        <v>0</v>
      </c>
      <c r="AR187" s="349">
        <f>IF( $F187=0,0,((($F187/$E$182)*'CRONOGRAMA ACTIVIDADES'!AN$66)*($G187/$F187)))</f>
        <v>0</v>
      </c>
      <c r="AS187" s="349">
        <f>IF( $F187=0,0,((($F187/$E$182)*'CRONOGRAMA ACTIVIDADES'!AO$66)*($G187/$F187)))</f>
        <v>0</v>
      </c>
      <c r="AT187" s="352">
        <f>AH187+AI187+AJ187+AK187+AL187+AM187+AN187+AO187+AP187+AQ187+AR187+AS187</f>
        <v>0</v>
      </c>
      <c r="AU187" s="355">
        <f>AS187+AR187+AQ187+AP187+AO187+AN187+AM187+AL187+AK187+AJ187+AI187+AH187+AF187+AE187+AD187+AC187+AB187+AA187+Z187+Y187+X187+W187+V187+U187+S187+R187+Q187+P187+O187+N187+M187+L187+K187+J187+I187+H187</f>
        <v>0</v>
      </c>
      <c r="AV187" s="321">
        <f t="shared" si="40"/>
        <v>0</v>
      </c>
    </row>
    <row r="188" spans="2:48" s="44" customFormat="1" ht="12.75" customHeight="1" x14ac:dyDescent="0.25">
      <c r="B188" s="335" t="str">
        <f>+'FORMATO COSTEO C2'!C435</f>
        <v>2.3.4</v>
      </c>
      <c r="C188" s="359">
        <f>+'FORMATO COSTEO C2'!B435</f>
        <v>0</v>
      </c>
      <c r="D188" s="337" t="str">
        <f>+'FORMATO COSTEO C2'!D435</f>
        <v>Unidad medida</v>
      </c>
      <c r="E188" s="338">
        <f>+'FORMATO COSTEO C2'!E435</f>
        <v>0</v>
      </c>
      <c r="F188" s="339">
        <f>SUM(F189:F193)</f>
        <v>0</v>
      </c>
      <c r="G188" s="340">
        <f t="shared" ref="G188:AS188" si="50">SUM(G189:G193)</f>
        <v>0</v>
      </c>
      <c r="H188" s="341">
        <f t="shared" si="50"/>
        <v>0</v>
      </c>
      <c r="I188" s="339">
        <f t="shared" si="50"/>
        <v>0</v>
      </c>
      <c r="J188" s="339">
        <f t="shared" si="50"/>
        <v>0</v>
      </c>
      <c r="K188" s="339">
        <f t="shared" si="50"/>
        <v>0</v>
      </c>
      <c r="L188" s="339">
        <f t="shared" si="50"/>
        <v>0</v>
      </c>
      <c r="M188" s="339">
        <f t="shared" si="50"/>
        <v>0</v>
      </c>
      <c r="N188" s="339">
        <f t="shared" si="50"/>
        <v>0</v>
      </c>
      <c r="O188" s="339">
        <f t="shared" si="50"/>
        <v>0</v>
      </c>
      <c r="P188" s="339">
        <f t="shared" si="50"/>
        <v>0</v>
      </c>
      <c r="Q188" s="339">
        <f t="shared" si="50"/>
        <v>0</v>
      </c>
      <c r="R188" s="339">
        <f t="shared" si="50"/>
        <v>0</v>
      </c>
      <c r="S188" s="339">
        <f t="shared" si="50"/>
        <v>0</v>
      </c>
      <c r="T188" s="342">
        <f t="shared" si="50"/>
        <v>0</v>
      </c>
      <c r="U188" s="343">
        <f t="shared" si="50"/>
        <v>0</v>
      </c>
      <c r="V188" s="339">
        <f t="shared" si="50"/>
        <v>0</v>
      </c>
      <c r="W188" s="339">
        <f t="shared" si="50"/>
        <v>0</v>
      </c>
      <c r="X188" s="339">
        <f t="shared" si="50"/>
        <v>0</v>
      </c>
      <c r="Y188" s="339">
        <f t="shared" si="50"/>
        <v>0</v>
      </c>
      <c r="Z188" s="339">
        <f t="shared" si="50"/>
        <v>0</v>
      </c>
      <c r="AA188" s="339">
        <f t="shared" si="50"/>
        <v>0</v>
      </c>
      <c r="AB188" s="339">
        <f t="shared" si="50"/>
        <v>0</v>
      </c>
      <c r="AC188" s="339">
        <f t="shared" si="50"/>
        <v>0</v>
      </c>
      <c r="AD188" s="339">
        <f t="shared" si="50"/>
        <v>0</v>
      </c>
      <c r="AE188" s="339">
        <f t="shared" si="50"/>
        <v>0</v>
      </c>
      <c r="AF188" s="339">
        <f t="shared" si="50"/>
        <v>0</v>
      </c>
      <c r="AG188" s="340">
        <f t="shared" si="50"/>
        <v>0</v>
      </c>
      <c r="AH188" s="341">
        <f t="shared" si="50"/>
        <v>0</v>
      </c>
      <c r="AI188" s="339">
        <f t="shared" si="50"/>
        <v>0</v>
      </c>
      <c r="AJ188" s="339">
        <f t="shared" si="50"/>
        <v>0</v>
      </c>
      <c r="AK188" s="339">
        <f t="shared" si="50"/>
        <v>0</v>
      </c>
      <c r="AL188" s="339">
        <f t="shared" si="50"/>
        <v>0</v>
      </c>
      <c r="AM188" s="339">
        <f t="shared" si="50"/>
        <v>0</v>
      </c>
      <c r="AN188" s="339">
        <f t="shared" si="50"/>
        <v>0</v>
      </c>
      <c r="AO188" s="339">
        <f t="shared" si="50"/>
        <v>0</v>
      </c>
      <c r="AP188" s="339">
        <f t="shared" si="50"/>
        <v>0</v>
      </c>
      <c r="AQ188" s="339">
        <f t="shared" si="50"/>
        <v>0</v>
      </c>
      <c r="AR188" s="339">
        <f t="shared" si="50"/>
        <v>0</v>
      </c>
      <c r="AS188" s="339">
        <f t="shared" si="50"/>
        <v>0</v>
      </c>
      <c r="AT188" s="342">
        <f>SUM(AT189:AT193)</f>
        <v>0</v>
      </c>
      <c r="AU188" s="344">
        <f>SUM(AU189:AU193)</f>
        <v>0</v>
      </c>
      <c r="AV188" s="321">
        <f t="shared" si="40"/>
        <v>0</v>
      </c>
    </row>
    <row r="189" spans="2:48" s="44" customFormat="1" ht="12.75" customHeight="1" x14ac:dyDescent="0.25">
      <c r="B189" s="345" t="str">
        <f>+'FORMATO COSTEO C2'!C437</f>
        <v>2.3.4.1</v>
      </c>
      <c r="C189" s="346" t="str">
        <f>+'FORMATO COSTEO C2'!B437</f>
        <v>Categoría de gasto</v>
      </c>
      <c r="D189" s="357"/>
      <c r="E189" s="358"/>
      <c r="F189" s="349">
        <f>+'FORMATO COSTEO C2'!G437</f>
        <v>0</v>
      </c>
      <c r="G189" s="350">
        <f>+'FORMATO COSTEO C2'!X437</f>
        <v>0</v>
      </c>
      <c r="H189" s="351">
        <f>IF( $F189=0,0,((($F189/$E$188)*'CRONOGRAMA ACTIVIDADES'!F$67)*($G189/$F189)))</f>
        <v>0</v>
      </c>
      <c r="I189" s="349">
        <f>IF( $F189=0,0,((($F189/$E$188)*'CRONOGRAMA ACTIVIDADES'!G$67)*($G189/$F189)))</f>
        <v>0</v>
      </c>
      <c r="J189" s="349">
        <f>IF( $F189=0,0,((($F189/$E$188)*'CRONOGRAMA ACTIVIDADES'!H$67)*($G189/$F189)))</f>
        <v>0</v>
      </c>
      <c r="K189" s="349">
        <f>IF( $F189=0,0,((($F189/$E$188)*'CRONOGRAMA ACTIVIDADES'!I$67)*($G189/$F189)))</f>
        <v>0</v>
      </c>
      <c r="L189" s="349">
        <f>IF( $F189=0,0,((($F189/$E$188)*'CRONOGRAMA ACTIVIDADES'!J$67)*($G189/$F189)))</f>
        <v>0</v>
      </c>
      <c r="M189" s="349">
        <f>IF( $F189=0,0,((($F189/$E$188)*'CRONOGRAMA ACTIVIDADES'!K$67)*($G189/$F189)))</f>
        <v>0</v>
      </c>
      <c r="N189" s="349">
        <f>IF( $F189=0,0,((($F189/$E$188)*'CRONOGRAMA ACTIVIDADES'!L$67)*($G189/$F189)))</f>
        <v>0</v>
      </c>
      <c r="O189" s="349">
        <f>IF( $F189=0,0,((($F189/$E$188)*'CRONOGRAMA ACTIVIDADES'!M$67)*($G189/$F189)))</f>
        <v>0</v>
      </c>
      <c r="P189" s="349">
        <f>IF( $F189=0,0,((($F189/$E$188)*'CRONOGRAMA ACTIVIDADES'!N$67)*($G189/$F189)))</f>
        <v>0</v>
      </c>
      <c r="Q189" s="349">
        <f>IF( $F189=0,0,((($F189/$E$188)*'CRONOGRAMA ACTIVIDADES'!O$67)*($G189/$F189)))</f>
        <v>0</v>
      </c>
      <c r="R189" s="349">
        <f>IF( $F189=0,0,((($F189/$E$188)*'CRONOGRAMA ACTIVIDADES'!P$67)*($G189/$F189)))</f>
        <v>0</v>
      </c>
      <c r="S189" s="349">
        <f>IF( $F189=0,0,((($F189/$E$188)*'CRONOGRAMA ACTIVIDADES'!Q$67)*($G189/$F189)))</f>
        <v>0</v>
      </c>
      <c r="T189" s="352">
        <f>H189+I189+J189+K189+L189+M189+N189+O189+P189+Q189+R189+S189</f>
        <v>0</v>
      </c>
      <c r="U189" s="353">
        <f>IF( $F189=0,0,((($F189/$E$188)*'CRONOGRAMA ACTIVIDADES'!R$67)*($G189/$F189)))</f>
        <v>0</v>
      </c>
      <c r="V189" s="349">
        <f>IF( $F189=0,0,((($F189/$E$188)*'CRONOGRAMA ACTIVIDADES'!S$67)*($G189/$F189)))</f>
        <v>0</v>
      </c>
      <c r="W189" s="349">
        <f>IF( $F189=0,0,((($F189/$E$188)*'CRONOGRAMA ACTIVIDADES'!T$67)*($G189/$F189)))</f>
        <v>0</v>
      </c>
      <c r="X189" s="349">
        <f>IF( $F189=0,0,((($F189/$E$188)*'CRONOGRAMA ACTIVIDADES'!U$67)*($G189/$F189)))</f>
        <v>0</v>
      </c>
      <c r="Y189" s="349">
        <f>IF( $F189=0,0,((($F189/$E$188)*'CRONOGRAMA ACTIVIDADES'!V$67)*($G189/$F189)))</f>
        <v>0</v>
      </c>
      <c r="Z189" s="349">
        <f>IF( $F189=0,0,((($F189/$E$188)*'CRONOGRAMA ACTIVIDADES'!W$67)*($G189/$F189)))</f>
        <v>0</v>
      </c>
      <c r="AA189" s="349">
        <f>IF( $F189=0,0,((($F189/$E$188)*'CRONOGRAMA ACTIVIDADES'!X$67)*($G189/$F189)))</f>
        <v>0</v>
      </c>
      <c r="AB189" s="349">
        <f>IF( $F189=0,0,((($F189/$E$188)*'CRONOGRAMA ACTIVIDADES'!Y$67)*($G189/$F189)))</f>
        <v>0</v>
      </c>
      <c r="AC189" s="349">
        <f>IF( $F189=0,0,((($F189/$E$188)*'CRONOGRAMA ACTIVIDADES'!Z$67)*($G189/$F189)))</f>
        <v>0</v>
      </c>
      <c r="AD189" s="349">
        <f>IF( $F189=0,0,((($F189/$E$188)*'CRONOGRAMA ACTIVIDADES'!AA$67)*($G189/$F189)))</f>
        <v>0</v>
      </c>
      <c r="AE189" s="349">
        <f>IF( $F189=0,0,((($F189/$E$188)*'CRONOGRAMA ACTIVIDADES'!AB$67)*($G189/$F189)))</f>
        <v>0</v>
      </c>
      <c r="AF189" s="349">
        <f>IF( $F189=0,0,((($F189/$E$188)*'CRONOGRAMA ACTIVIDADES'!AC$67)*($G189/$F189)))</f>
        <v>0</v>
      </c>
      <c r="AG189" s="350">
        <f>U189+V189+W189+X189+Y189+Z189+AA189+AB189+AC189+AD189+AE189+AF189</f>
        <v>0</v>
      </c>
      <c r="AH189" s="354">
        <f>IF( $F189=0,0,((($F189/$E$188)*'CRONOGRAMA ACTIVIDADES'!AD$67)*($G189/$F189)))</f>
        <v>0</v>
      </c>
      <c r="AI189" s="349">
        <f>IF( $F189=0,0,((($F189/$E$188)*'CRONOGRAMA ACTIVIDADES'!AE$67)*($G189/$F189)))</f>
        <v>0</v>
      </c>
      <c r="AJ189" s="349">
        <f>IF( $F189=0,0,((($F189/$E$188)*'CRONOGRAMA ACTIVIDADES'!AF$67)*($G189/$F189)))</f>
        <v>0</v>
      </c>
      <c r="AK189" s="349">
        <f>IF( $F189=0,0,((($F189/$E$188)*'CRONOGRAMA ACTIVIDADES'!AG$67)*($G189/$F189)))</f>
        <v>0</v>
      </c>
      <c r="AL189" s="349">
        <f>IF( $F189=0,0,((($F189/$E$188)*'CRONOGRAMA ACTIVIDADES'!AH$67)*($G189/$F189)))</f>
        <v>0</v>
      </c>
      <c r="AM189" s="349">
        <f>IF( $F189=0,0,((($F189/$E$188)*'CRONOGRAMA ACTIVIDADES'!AI$67)*($G189/$F189)))</f>
        <v>0</v>
      </c>
      <c r="AN189" s="349">
        <f>IF( $F189=0,0,((($F189/$E$188)*'CRONOGRAMA ACTIVIDADES'!AJ$67)*($G189/$F189)))</f>
        <v>0</v>
      </c>
      <c r="AO189" s="349">
        <f>IF( $F189=0,0,((($F189/$E$188)*'CRONOGRAMA ACTIVIDADES'!AK$67)*($G189/$F189)))</f>
        <v>0</v>
      </c>
      <c r="AP189" s="349">
        <f>IF( $F189=0,0,((($F189/$E$188)*'CRONOGRAMA ACTIVIDADES'!AL$67)*($G189/$F189)))</f>
        <v>0</v>
      </c>
      <c r="AQ189" s="349">
        <f>IF( $F189=0,0,((($F189/$E$188)*'CRONOGRAMA ACTIVIDADES'!AM$67)*($G189/$F189)))</f>
        <v>0</v>
      </c>
      <c r="AR189" s="349">
        <f>IF( $F189=0,0,((($F189/$E$188)*'CRONOGRAMA ACTIVIDADES'!AN$67)*($G189/$F189)))</f>
        <v>0</v>
      </c>
      <c r="AS189" s="349">
        <f>IF( $F189=0,0,((($F189/$E$188)*'CRONOGRAMA ACTIVIDADES'!AO$67)*($G189/$F189)))</f>
        <v>0</v>
      </c>
      <c r="AT189" s="352">
        <f>AH189+AI189+AJ189+AK189+AL189+AM189+AN189+AO189+AP189+AQ189+AR189+AS189</f>
        <v>0</v>
      </c>
      <c r="AU189" s="355">
        <f>AS189+AR189+AQ189+AP189+AO189+AN189+AM189+AL189+AK189+AJ189+AI189+AH189+AF189+AE189+AD189+AC189+AB189+AA189+Z189+Y189+X189+W189+V189+U189+S189+R189+Q189+P189+O189+N189+M189+L189+K189+J189+I189+H189</f>
        <v>0</v>
      </c>
      <c r="AV189" s="321">
        <f t="shared" si="40"/>
        <v>0</v>
      </c>
    </row>
    <row r="190" spans="2:48" s="44" customFormat="1" ht="12.75" customHeight="1" x14ac:dyDescent="0.25">
      <c r="B190" s="345" t="str">
        <f>+'FORMATO COSTEO C2'!C443</f>
        <v>2.3.4.2</v>
      </c>
      <c r="C190" s="346" t="str">
        <f>+'FORMATO COSTEO C2'!B443</f>
        <v>Categoría de gasto</v>
      </c>
      <c r="D190" s="357"/>
      <c r="E190" s="358"/>
      <c r="F190" s="349">
        <f>+'FORMATO COSTEO C2'!G443</f>
        <v>0</v>
      </c>
      <c r="G190" s="350">
        <f>+'FORMATO COSTEO C2'!X443</f>
        <v>0</v>
      </c>
      <c r="H190" s="354">
        <f>IF( $F190=0,0,((($F190/$E$188)*'CRONOGRAMA ACTIVIDADES'!F$67)*($G190/$F190)))</f>
        <v>0</v>
      </c>
      <c r="I190" s="349">
        <f>IF( $F190=0,0,((($F190/$E$188)*'CRONOGRAMA ACTIVIDADES'!G$67)*($G190/$F190)))</f>
        <v>0</v>
      </c>
      <c r="J190" s="349">
        <f>IF( $F190=0,0,((($F190/$E$188)*'CRONOGRAMA ACTIVIDADES'!H$67)*($G190/$F190)))</f>
        <v>0</v>
      </c>
      <c r="K190" s="349">
        <f>IF( $F190=0,0,((($F190/$E$188)*'CRONOGRAMA ACTIVIDADES'!I$67)*($G190/$F190)))</f>
        <v>0</v>
      </c>
      <c r="L190" s="349">
        <f>IF( $F190=0,0,((($F190/$E$188)*'CRONOGRAMA ACTIVIDADES'!J$67)*($G190/$F190)))</f>
        <v>0</v>
      </c>
      <c r="M190" s="349">
        <f>IF( $F190=0,0,((($F190/$E$188)*'CRONOGRAMA ACTIVIDADES'!K$67)*($G190/$F190)))</f>
        <v>0</v>
      </c>
      <c r="N190" s="349">
        <f>IF( $F190=0,0,((($F190/$E$188)*'CRONOGRAMA ACTIVIDADES'!L$67)*($G190/$F190)))</f>
        <v>0</v>
      </c>
      <c r="O190" s="349">
        <f>IF( $F190=0,0,((($F190/$E$188)*'CRONOGRAMA ACTIVIDADES'!M$67)*($G190/$F190)))</f>
        <v>0</v>
      </c>
      <c r="P190" s="349">
        <f>IF( $F190=0,0,((($F190/$E$188)*'CRONOGRAMA ACTIVIDADES'!N$67)*($G190/$F190)))</f>
        <v>0</v>
      </c>
      <c r="Q190" s="349">
        <f>IF( $F190=0,0,((($F190/$E$188)*'CRONOGRAMA ACTIVIDADES'!O$67)*($G190/$F190)))</f>
        <v>0</v>
      </c>
      <c r="R190" s="349">
        <f>IF( $F190=0,0,((($F190/$E$188)*'CRONOGRAMA ACTIVIDADES'!P$67)*($G190/$F190)))</f>
        <v>0</v>
      </c>
      <c r="S190" s="349">
        <f>IF( $F190=0,0,((($F190/$E$188)*'CRONOGRAMA ACTIVIDADES'!Q$67)*($G190/$F190)))</f>
        <v>0</v>
      </c>
      <c r="T190" s="352">
        <f>H190+I190+J190+K190+L190+M190+N190+O190+P190+Q190+R190+S190</f>
        <v>0</v>
      </c>
      <c r="U190" s="353">
        <f>IF( $F190=0,0,((($F190/$E$188)*'CRONOGRAMA ACTIVIDADES'!R$67)*($G190/$F190)))</f>
        <v>0</v>
      </c>
      <c r="V190" s="349">
        <f>IF( $F190=0,0,((($F190/$E$188)*'CRONOGRAMA ACTIVIDADES'!S$67)*($G190/$F190)))</f>
        <v>0</v>
      </c>
      <c r="W190" s="349">
        <f>IF( $F190=0,0,((($F190/$E$188)*'CRONOGRAMA ACTIVIDADES'!T$67)*($G190/$F190)))</f>
        <v>0</v>
      </c>
      <c r="X190" s="349">
        <f>IF( $F190=0,0,((($F190/$E$188)*'CRONOGRAMA ACTIVIDADES'!U$67)*($G190/$F190)))</f>
        <v>0</v>
      </c>
      <c r="Y190" s="349">
        <f>IF( $F190=0,0,((($F190/$E$188)*'CRONOGRAMA ACTIVIDADES'!V$67)*($G190/$F190)))</f>
        <v>0</v>
      </c>
      <c r="Z190" s="349">
        <f>IF( $F190=0,0,((($F190/$E$188)*'CRONOGRAMA ACTIVIDADES'!W$67)*($G190/$F190)))</f>
        <v>0</v>
      </c>
      <c r="AA190" s="349">
        <f>IF( $F190=0,0,((($F190/$E$188)*'CRONOGRAMA ACTIVIDADES'!X$67)*($G190/$F190)))</f>
        <v>0</v>
      </c>
      <c r="AB190" s="349">
        <f>IF( $F190=0,0,((($F190/$E$188)*'CRONOGRAMA ACTIVIDADES'!Y$67)*($G190/$F190)))</f>
        <v>0</v>
      </c>
      <c r="AC190" s="349">
        <f>IF( $F190=0,0,((($F190/$E$188)*'CRONOGRAMA ACTIVIDADES'!Z$67)*($G190/$F190)))</f>
        <v>0</v>
      </c>
      <c r="AD190" s="349">
        <f>IF( $F190=0,0,((($F190/$E$188)*'CRONOGRAMA ACTIVIDADES'!AA$67)*($G190/$F190)))</f>
        <v>0</v>
      </c>
      <c r="AE190" s="349">
        <f>IF( $F190=0,0,((($F190/$E$188)*'CRONOGRAMA ACTIVIDADES'!AB$67)*($G190/$F190)))</f>
        <v>0</v>
      </c>
      <c r="AF190" s="349">
        <f>IF( $F190=0,0,((($F190/$E$188)*'CRONOGRAMA ACTIVIDADES'!AC$67)*($G190/$F190)))</f>
        <v>0</v>
      </c>
      <c r="AG190" s="350">
        <f>U190+V190+W190+X190+Y190+Z190+AA190+AB190+AC190+AD190+AE190+AF190</f>
        <v>0</v>
      </c>
      <c r="AH190" s="354">
        <f>IF( $F190=0,0,((($F190/$E$188)*'CRONOGRAMA ACTIVIDADES'!AD$67)*($G190/$F190)))</f>
        <v>0</v>
      </c>
      <c r="AI190" s="349">
        <f>IF( $F190=0,0,((($F190/$E$188)*'CRONOGRAMA ACTIVIDADES'!AE$67)*($G190/$F190)))</f>
        <v>0</v>
      </c>
      <c r="AJ190" s="349">
        <f>IF( $F190=0,0,((($F190/$E$188)*'CRONOGRAMA ACTIVIDADES'!AF$67)*($G190/$F190)))</f>
        <v>0</v>
      </c>
      <c r="AK190" s="349">
        <f>IF( $F190=0,0,((($F190/$E$188)*'CRONOGRAMA ACTIVIDADES'!AG$67)*($G190/$F190)))</f>
        <v>0</v>
      </c>
      <c r="AL190" s="349">
        <f>IF( $F190=0,0,((($F190/$E$188)*'CRONOGRAMA ACTIVIDADES'!AH$67)*($G190/$F190)))</f>
        <v>0</v>
      </c>
      <c r="AM190" s="349">
        <f>IF( $F190=0,0,((($F190/$E$188)*'CRONOGRAMA ACTIVIDADES'!AI$67)*($G190/$F190)))</f>
        <v>0</v>
      </c>
      <c r="AN190" s="349">
        <f>IF( $F190=0,0,((($F190/$E$188)*'CRONOGRAMA ACTIVIDADES'!AJ$67)*($G190/$F190)))</f>
        <v>0</v>
      </c>
      <c r="AO190" s="349">
        <f>IF( $F190=0,0,((($F190/$E$188)*'CRONOGRAMA ACTIVIDADES'!AK$67)*($G190/$F190)))</f>
        <v>0</v>
      </c>
      <c r="AP190" s="349">
        <f>IF( $F190=0,0,((($F190/$E$188)*'CRONOGRAMA ACTIVIDADES'!AL$67)*($G190/$F190)))</f>
        <v>0</v>
      </c>
      <c r="AQ190" s="349">
        <f>IF( $F190=0,0,((($F190/$E$188)*'CRONOGRAMA ACTIVIDADES'!AM$67)*($G190/$F190)))</f>
        <v>0</v>
      </c>
      <c r="AR190" s="349">
        <f>IF( $F190=0,0,((($F190/$E$188)*'CRONOGRAMA ACTIVIDADES'!AN$67)*($G190/$F190)))</f>
        <v>0</v>
      </c>
      <c r="AS190" s="349">
        <f>IF( $F190=0,0,((($F190/$E$188)*'CRONOGRAMA ACTIVIDADES'!AO$67)*($G190/$F190)))</f>
        <v>0</v>
      </c>
      <c r="AT190" s="352">
        <f>AH190+AI190+AJ190+AK190+AL190+AM190+AN190+AO190+AP190+AQ190+AR190+AS190</f>
        <v>0</v>
      </c>
      <c r="AU190" s="355">
        <f>AS190+AR190+AQ190+AP190+AO190+AN190+AM190+AL190+AK190+AJ190+AI190+AH190+AF190+AE190+AD190+AC190+AB190+AA190+Z190+Y190+X190+W190+V190+U190+S190+R190+Q190+P190+O190+N190+M190+L190+K190+J190+I190+H190</f>
        <v>0</v>
      </c>
      <c r="AV190" s="321">
        <f t="shared" si="40"/>
        <v>0</v>
      </c>
    </row>
    <row r="191" spans="2:48" s="44" customFormat="1" ht="12.75" customHeight="1" x14ac:dyDescent="0.25">
      <c r="B191" s="345" t="str">
        <f>+'FORMATO COSTEO C2'!C449</f>
        <v>2.3.4.3</v>
      </c>
      <c r="C191" s="346" t="str">
        <f>+'FORMATO COSTEO C2'!B449</f>
        <v>Categoría de gasto</v>
      </c>
      <c r="D191" s="357"/>
      <c r="E191" s="358"/>
      <c r="F191" s="349">
        <f>+'FORMATO COSTEO C2'!G449</f>
        <v>0</v>
      </c>
      <c r="G191" s="350">
        <f>+'FORMATO COSTEO C2'!X449</f>
        <v>0</v>
      </c>
      <c r="H191" s="354">
        <f>IF( $F191=0,0,((($F191/$E$188)*'CRONOGRAMA ACTIVIDADES'!F$67)*($G191/$F191)))</f>
        <v>0</v>
      </c>
      <c r="I191" s="349">
        <f>IF( $F191=0,0,((($F191/$E$188)*'CRONOGRAMA ACTIVIDADES'!G$67)*($G191/$F191)))</f>
        <v>0</v>
      </c>
      <c r="J191" s="349">
        <f>IF( $F191=0,0,((($F191/$E$188)*'CRONOGRAMA ACTIVIDADES'!H$67)*($G191/$F191)))</f>
        <v>0</v>
      </c>
      <c r="K191" s="349">
        <f>IF( $F191=0,0,((($F191/$E$188)*'CRONOGRAMA ACTIVIDADES'!I$67)*($G191/$F191)))</f>
        <v>0</v>
      </c>
      <c r="L191" s="349">
        <f>IF( $F191=0,0,((($F191/$E$188)*'CRONOGRAMA ACTIVIDADES'!J$67)*($G191/$F191)))</f>
        <v>0</v>
      </c>
      <c r="M191" s="349">
        <f>IF( $F191=0,0,((($F191/$E$188)*'CRONOGRAMA ACTIVIDADES'!K$67)*($G191/$F191)))</f>
        <v>0</v>
      </c>
      <c r="N191" s="349">
        <f>IF( $F191=0,0,((($F191/$E$188)*'CRONOGRAMA ACTIVIDADES'!L$67)*($G191/$F191)))</f>
        <v>0</v>
      </c>
      <c r="O191" s="349">
        <f>IF( $F191=0,0,((($F191/$E$188)*'CRONOGRAMA ACTIVIDADES'!M$67)*($G191/$F191)))</f>
        <v>0</v>
      </c>
      <c r="P191" s="349">
        <f>IF( $F191=0,0,((($F191/$E$188)*'CRONOGRAMA ACTIVIDADES'!N$67)*($G191/$F191)))</f>
        <v>0</v>
      </c>
      <c r="Q191" s="349">
        <f>IF( $F191=0,0,((($F191/$E$188)*'CRONOGRAMA ACTIVIDADES'!O$67)*($G191/$F191)))</f>
        <v>0</v>
      </c>
      <c r="R191" s="349">
        <f>IF( $F191=0,0,((($F191/$E$188)*'CRONOGRAMA ACTIVIDADES'!P$67)*($G191/$F191)))</f>
        <v>0</v>
      </c>
      <c r="S191" s="349">
        <f>IF( $F191=0,0,((($F191/$E$188)*'CRONOGRAMA ACTIVIDADES'!Q$67)*($G191/$F191)))</f>
        <v>0</v>
      </c>
      <c r="T191" s="352">
        <f>H191+I191+J191+K191+L191+M191+N191+O191+P191+Q191+R191+S191</f>
        <v>0</v>
      </c>
      <c r="U191" s="353">
        <f>IF( $F191=0,0,((($F191/$E$188)*'CRONOGRAMA ACTIVIDADES'!R$67)*($G191/$F191)))</f>
        <v>0</v>
      </c>
      <c r="V191" s="349">
        <f>IF( $F191=0,0,((($F191/$E$188)*'CRONOGRAMA ACTIVIDADES'!S$67)*($G191/$F191)))</f>
        <v>0</v>
      </c>
      <c r="W191" s="349">
        <f>IF( $F191=0,0,((($F191/$E$188)*'CRONOGRAMA ACTIVIDADES'!T$67)*($G191/$F191)))</f>
        <v>0</v>
      </c>
      <c r="X191" s="349">
        <f>IF( $F191=0,0,((($F191/$E$188)*'CRONOGRAMA ACTIVIDADES'!U$67)*($G191/$F191)))</f>
        <v>0</v>
      </c>
      <c r="Y191" s="349">
        <f>IF( $F191=0,0,((($F191/$E$188)*'CRONOGRAMA ACTIVIDADES'!V$67)*($G191/$F191)))</f>
        <v>0</v>
      </c>
      <c r="Z191" s="349">
        <f>IF( $F191=0,0,((($F191/$E$188)*'CRONOGRAMA ACTIVIDADES'!W$67)*($G191/$F191)))</f>
        <v>0</v>
      </c>
      <c r="AA191" s="349">
        <f>IF( $F191=0,0,((($F191/$E$188)*'CRONOGRAMA ACTIVIDADES'!X$67)*($G191/$F191)))</f>
        <v>0</v>
      </c>
      <c r="AB191" s="349">
        <f>IF( $F191=0,0,((($F191/$E$188)*'CRONOGRAMA ACTIVIDADES'!Y$67)*($G191/$F191)))</f>
        <v>0</v>
      </c>
      <c r="AC191" s="349">
        <f>IF( $F191=0,0,((($F191/$E$188)*'CRONOGRAMA ACTIVIDADES'!Z$67)*($G191/$F191)))</f>
        <v>0</v>
      </c>
      <c r="AD191" s="349">
        <f>IF( $F191=0,0,((($F191/$E$188)*'CRONOGRAMA ACTIVIDADES'!AA$67)*($G191/$F191)))</f>
        <v>0</v>
      </c>
      <c r="AE191" s="349">
        <f>IF( $F191=0,0,((($F191/$E$188)*'CRONOGRAMA ACTIVIDADES'!AB$67)*($G191/$F191)))</f>
        <v>0</v>
      </c>
      <c r="AF191" s="349">
        <f>IF( $F191=0,0,((($F191/$E$188)*'CRONOGRAMA ACTIVIDADES'!AC$67)*($G191/$F191)))</f>
        <v>0</v>
      </c>
      <c r="AG191" s="350">
        <f>U191+V191+W191+X191+Y191+Z191+AA191+AB191+AC191+AD191+AE191+AF191</f>
        <v>0</v>
      </c>
      <c r="AH191" s="354">
        <f>IF( $F191=0,0,((($F191/$E$188)*'CRONOGRAMA ACTIVIDADES'!AD$67)*($G191/$F191)))</f>
        <v>0</v>
      </c>
      <c r="AI191" s="349">
        <f>IF( $F191=0,0,((($F191/$E$188)*'CRONOGRAMA ACTIVIDADES'!AE$67)*($G191/$F191)))</f>
        <v>0</v>
      </c>
      <c r="AJ191" s="349">
        <f>IF( $F191=0,0,((($F191/$E$188)*'CRONOGRAMA ACTIVIDADES'!AF$67)*($G191/$F191)))</f>
        <v>0</v>
      </c>
      <c r="AK191" s="349">
        <f>IF( $F191=0,0,((($F191/$E$188)*'CRONOGRAMA ACTIVIDADES'!AG$67)*($G191/$F191)))</f>
        <v>0</v>
      </c>
      <c r="AL191" s="349">
        <f>IF( $F191=0,0,((($F191/$E$188)*'CRONOGRAMA ACTIVIDADES'!AH$67)*($G191/$F191)))</f>
        <v>0</v>
      </c>
      <c r="AM191" s="349">
        <f>IF( $F191=0,0,((($F191/$E$188)*'CRONOGRAMA ACTIVIDADES'!AI$67)*($G191/$F191)))</f>
        <v>0</v>
      </c>
      <c r="AN191" s="349">
        <f>IF( $F191=0,0,((($F191/$E$188)*'CRONOGRAMA ACTIVIDADES'!AJ$67)*($G191/$F191)))</f>
        <v>0</v>
      </c>
      <c r="AO191" s="349">
        <f>IF( $F191=0,0,((($F191/$E$188)*'CRONOGRAMA ACTIVIDADES'!AK$67)*($G191/$F191)))</f>
        <v>0</v>
      </c>
      <c r="AP191" s="349">
        <f>IF( $F191=0,0,((($F191/$E$188)*'CRONOGRAMA ACTIVIDADES'!AL$67)*($G191/$F191)))</f>
        <v>0</v>
      </c>
      <c r="AQ191" s="349">
        <f>IF( $F191=0,0,((($F191/$E$188)*'CRONOGRAMA ACTIVIDADES'!AM$67)*($G191/$F191)))</f>
        <v>0</v>
      </c>
      <c r="AR191" s="349">
        <f>IF( $F191=0,0,((($F191/$E$188)*'CRONOGRAMA ACTIVIDADES'!AN$67)*($G191/$F191)))</f>
        <v>0</v>
      </c>
      <c r="AS191" s="349">
        <f>IF( $F191=0,0,((($F191/$E$188)*'CRONOGRAMA ACTIVIDADES'!AO$67)*($G191/$F191)))</f>
        <v>0</v>
      </c>
      <c r="AT191" s="352">
        <f>AH191+AI191+AJ191+AK191+AL191+AM191+AN191+AO191+AP191+AQ191+AR191+AS191</f>
        <v>0</v>
      </c>
      <c r="AU191" s="355">
        <f>AS191+AR191+AQ191+AP191+AO191+AN191+AM191+AL191+AK191+AJ191+AI191+AH191+AF191+AE191+AD191+AC191+AB191+AA191+Z191+Y191+X191+W191+V191+U191+S191+R191+Q191+P191+O191+N191+M191+L191+K191+J191+I191+H191</f>
        <v>0</v>
      </c>
      <c r="AV191" s="321">
        <f t="shared" si="40"/>
        <v>0</v>
      </c>
    </row>
    <row r="192" spans="2:48" s="44" customFormat="1" ht="12.75" customHeight="1" x14ac:dyDescent="0.25">
      <c r="B192" s="345" t="str">
        <f>+'FORMATO COSTEO C2'!C455</f>
        <v>2.3.4.4</v>
      </c>
      <c r="C192" s="346" t="str">
        <f>+'FORMATO COSTEO C2'!B455</f>
        <v>Categoría de gasto</v>
      </c>
      <c r="D192" s="357"/>
      <c r="E192" s="358"/>
      <c r="F192" s="349">
        <f>+'FORMATO COSTEO C2'!G455</f>
        <v>0</v>
      </c>
      <c r="G192" s="350">
        <f>+'FORMATO COSTEO C2'!X455</f>
        <v>0</v>
      </c>
      <c r="H192" s="354">
        <f>IF( $F192=0,0,((($F192/$E$188)*'CRONOGRAMA ACTIVIDADES'!F$67)*($G192/$F192)))</f>
        <v>0</v>
      </c>
      <c r="I192" s="349">
        <f>IF( $F192=0,0,((($F192/$E$188)*'CRONOGRAMA ACTIVIDADES'!G$67)*($G192/$F192)))</f>
        <v>0</v>
      </c>
      <c r="J192" s="349">
        <f>IF( $F192=0,0,((($F192/$E$188)*'CRONOGRAMA ACTIVIDADES'!H$67)*($G192/$F192)))</f>
        <v>0</v>
      </c>
      <c r="K192" s="349">
        <f>IF( $F192=0,0,((($F192/$E$188)*'CRONOGRAMA ACTIVIDADES'!I$67)*($G192/$F192)))</f>
        <v>0</v>
      </c>
      <c r="L192" s="349">
        <f>IF( $F192=0,0,((($F192/$E$188)*'CRONOGRAMA ACTIVIDADES'!J$67)*($G192/$F192)))</f>
        <v>0</v>
      </c>
      <c r="M192" s="349">
        <f>IF( $F192=0,0,((($F192/$E$188)*'CRONOGRAMA ACTIVIDADES'!K$67)*($G192/$F192)))</f>
        <v>0</v>
      </c>
      <c r="N192" s="349">
        <f>IF( $F192=0,0,((($F192/$E$188)*'CRONOGRAMA ACTIVIDADES'!L$67)*($G192/$F192)))</f>
        <v>0</v>
      </c>
      <c r="O192" s="349">
        <f>IF( $F192=0,0,((($F192/$E$188)*'CRONOGRAMA ACTIVIDADES'!M$67)*($G192/$F192)))</f>
        <v>0</v>
      </c>
      <c r="P192" s="349">
        <f>IF( $F192=0,0,((($F192/$E$188)*'CRONOGRAMA ACTIVIDADES'!N$67)*($G192/$F192)))</f>
        <v>0</v>
      </c>
      <c r="Q192" s="349">
        <f>IF( $F192=0,0,((($F192/$E$188)*'CRONOGRAMA ACTIVIDADES'!O$67)*($G192/$F192)))</f>
        <v>0</v>
      </c>
      <c r="R192" s="349">
        <f>IF( $F192=0,0,((($F192/$E$188)*'CRONOGRAMA ACTIVIDADES'!P$67)*($G192/$F192)))</f>
        <v>0</v>
      </c>
      <c r="S192" s="349">
        <f>IF( $F192=0,0,((($F192/$E$188)*'CRONOGRAMA ACTIVIDADES'!Q$67)*($G192/$F192)))</f>
        <v>0</v>
      </c>
      <c r="T192" s="352">
        <f>H192+I192+J192+K192+L192+M192+N192+O192+P192+Q192+R192+S192</f>
        <v>0</v>
      </c>
      <c r="U192" s="353">
        <f>IF( $F192=0,0,((($F192/$E$188)*'CRONOGRAMA ACTIVIDADES'!R$67)*($G192/$F192)))</f>
        <v>0</v>
      </c>
      <c r="V192" s="349">
        <f>IF( $F192=0,0,((($F192/$E$188)*'CRONOGRAMA ACTIVIDADES'!S$67)*($G192/$F192)))</f>
        <v>0</v>
      </c>
      <c r="W192" s="349">
        <f>IF( $F192=0,0,((($F192/$E$188)*'CRONOGRAMA ACTIVIDADES'!T$67)*($G192/$F192)))</f>
        <v>0</v>
      </c>
      <c r="X192" s="349">
        <f>IF( $F192=0,0,((($F192/$E$188)*'CRONOGRAMA ACTIVIDADES'!U$67)*($G192/$F192)))</f>
        <v>0</v>
      </c>
      <c r="Y192" s="349">
        <f>IF( $F192=0,0,((($F192/$E$188)*'CRONOGRAMA ACTIVIDADES'!V$67)*($G192/$F192)))</f>
        <v>0</v>
      </c>
      <c r="Z192" s="349">
        <f>IF( $F192=0,0,((($F192/$E$188)*'CRONOGRAMA ACTIVIDADES'!W$67)*($G192/$F192)))</f>
        <v>0</v>
      </c>
      <c r="AA192" s="349">
        <f>IF( $F192=0,0,((($F192/$E$188)*'CRONOGRAMA ACTIVIDADES'!X$67)*($G192/$F192)))</f>
        <v>0</v>
      </c>
      <c r="AB192" s="349">
        <f>IF( $F192=0,0,((($F192/$E$188)*'CRONOGRAMA ACTIVIDADES'!Y$67)*($G192/$F192)))</f>
        <v>0</v>
      </c>
      <c r="AC192" s="349">
        <f>IF( $F192=0,0,((($F192/$E$188)*'CRONOGRAMA ACTIVIDADES'!Z$67)*($G192/$F192)))</f>
        <v>0</v>
      </c>
      <c r="AD192" s="349">
        <f>IF( $F192=0,0,((($F192/$E$188)*'CRONOGRAMA ACTIVIDADES'!AA$67)*($G192/$F192)))</f>
        <v>0</v>
      </c>
      <c r="AE192" s="349">
        <f>IF( $F192=0,0,((($F192/$E$188)*'CRONOGRAMA ACTIVIDADES'!AB$67)*($G192/$F192)))</f>
        <v>0</v>
      </c>
      <c r="AF192" s="349">
        <f>IF( $F192=0,0,((($F192/$E$188)*'CRONOGRAMA ACTIVIDADES'!AC$67)*($G192/$F192)))</f>
        <v>0</v>
      </c>
      <c r="AG192" s="350">
        <f>U192+V192+W192+X192+Y192+Z192+AA192+AB192+AC192+AD192+AE192+AF192</f>
        <v>0</v>
      </c>
      <c r="AH192" s="354">
        <f>IF( $F192=0,0,((($F192/$E$188)*'CRONOGRAMA ACTIVIDADES'!AD$67)*($G192/$F192)))</f>
        <v>0</v>
      </c>
      <c r="AI192" s="349">
        <f>IF( $F192=0,0,((($F192/$E$188)*'CRONOGRAMA ACTIVIDADES'!AE$67)*($G192/$F192)))</f>
        <v>0</v>
      </c>
      <c r="AJ192" s="349">
        <f>IF( $F192=0,0,((($F192/$E$188)*'CRONOGRAMA ACTIVIDADES'!AF$67)*($G192/$F192)))</f>
        <v>0</v>
      </c>
      <c r="AK192" s="349">
        <f>IF( $F192=0,0,((($F192/$E$188)*'CRONOGRAMA ACTIVIDADES'!AG$67)*($G192/$F192)))</f>
        <v>0</v>
      </c>
      <c r="AL192" s="349">
        <f>IF( $F192=0,0,((($F192/$E$188)*'CRONOGRAMA ACTIVIDADES'!AH$67)*($G192/$F192)))</f>
        <v>0</v>
      </c>
      <c r="AM192" s="349">
        <f>IF( $F192=0,0,((($F192/$E$188)*'CRONOGRAMA ACTIVIDADES'!AI$67)*($G192/$F192)))</f>
        <v>0</v>
      </c>
      <c r="AN192" s="349">
        <f>IF( $F192=0,0,((($F192/$E$188)*'CRONOGRAMA ACTIVIDADES'!AJ$67)*($G192/$F192)))</f>
        <v>0</v>
      </c>
      <c r="AO192" s="349">
        <f>IF( $F192=0,0,((($F192/$E$188)*'CRONOGRAMA ACTIVIDADES'!AK$67)*($G192/$F192)))</f>
        <v>0</v>
      </c>
      <c r="AP192" s="349">
        <f>IF( $F192=0,0,((($F192/$E$188)*'CRONOGRAMA ACTIVIDADES'!AL$67)*($G192/$F192)))</f>
        <v>0</v>
      </c>
      <c r="AQ192" s="349">
        <f>IF( $F192=0,0,((($F192/$E$188)*'CRONOGRAMA ACTIVIDADES'!AM$67)*($G192/$F192)))</f>
        <v>0</v>
      </c>
      <c r="AR192" s="349">
        <f>IF( $F192=0,0,((($F192/$E$188)*'CRONOGRAMA ACTIVIDADES'!AN$67)*($G192/$F192)))</f>
        <v>0</v>
      </c>
      <c r="AS192" s="349">
        <f>IF( $F192=0,0,((($F192/$E$188)*'CRONOGRAMA ACTIVIDADES'!AO$67)*($G192/$F192)))</f>
        <v>0</v>
      </c>
      <c r="AT192" s="352">
        <f>AH192+AI192+AJ192+AK192+AL192+AM192+AN192+AO192+AP192+AQ192+AR192+AS192</f>
        <v>0</v>
      </c>
      <c r="AU192" s="355">
        <f>AS192+AR192+AQ192+AP192+AO192+AN192+AM192+AL192+AK192+AJ192+AI192+AH192+AF192+AE192+AD192+AC192+AB192+AA192+Z192+Y192+X192+W192+V192+U192+S192+R192+Q192+P192+O192+N192+M192+L192+K192+J192+I192+H192</f>
        <v>0</v>
      </c>
      <c r="AV192" s="321">
        <f t="shared" si="40"/>
        <v>0</v>
      </c>
    </row>
    <row r="193" spans="2:48" s="44" customFormat="1" ht="12.75" customHeight="1" x14ac:dyDescent="0.25">
      <c r="B193" s="345" t="str">
        <f>+'FORMATO COSTEO C2'!C461</f>
        <v>2.3.4.5</v>
      </c>
      <c r="C193" s="346" t="str">
        <f>+'FORMATO COSTEO C2'!B461</f>
        <v>Categoría de gasto</v>
      </c>
      <c r="D193" s="357"/>
      <c r="E193" s="358"/>
      <c r="F193" s="349">
        <f>+'FORMATO COSTEO C2'!G461</f>
        <v>0</v>
      </c>
      <c r="G193" s="350">
        <f>+'FORMATO COSTEO C2'!X461</f>
        <v>0</v>
      </c>
      <c r="H193" s="354">
        <f>IF( $F193=0,0,((($F193/$E$188)*'CRONOGRAMA ACTIVIDADES'!F$67)*($G193/$F193)))</f>
        <v>0</v>
      </c>
      <c r="I193" s="349">
        <f>IF( $F193=0,0,((($F193/$E$188)*'CRONOGRAMA ACTIVIDADES'!G$67)*($G193/$F193)))</f>
        <v>0</v>
      </c>
      <c r="J193" s="349">
        <f>IF( $F193=0,0,((($F193/$E$188)*'CRONOGRAMA ACTIVIDADES'!H$67)*($G193/$F193)))</f>
        <v>0</v>
      </c>
      <c r="K193" s="349">
        <f>IF( $F193=0,0,((($F193/$E$188)*'CRONOGRAMA ACTIVIDADES'!I$67)*($G193/$F193)))</f>
        <v>0</v>
      </c>
      <c r="L193" s="349">
        <f>IF( $F193=0,0,((($F193/$E$188)*'CRONOGRAMA ACTIVIDADES'!J$67)*($G193/$F193)))</f>
        <v>0</v>
      </c>
      <c r="M193" s="349">
        <f>IF( $F193=0,0,((($F193/$E$188)*'CRONOGRAMA ACTIVIDADES'!K$67)*($G193/$F193)))</f>
        <v>0</v>
      </c>
      <c r="N193" s="349">
        <f>IF( $F193=0,0,((($F193/$E$188)*'CRONOGRAMA ACTIVIDADES'!L$67)*($G193/$F193)))</f>
        <v>0</v>
      </c>
      <c r="O193" s="349">
        <f>IF( $F193=0,0,((($F193/$E$188)*'CRONOGRAMA ACTIVIDADES'!M$67)*($G193/$F193)))</f>
        <v>0</v>
      </c>
      <c r="P193" s="349">
        <f>IF( $F193=0,0,((($F193/$E$188)*'CRONOGRAMA ACTIVIDADES'!N$67)*($G193/$F193)))</f>
        <v>0</v>
      </c>
      <c r="Q193" s="349">
        <f>IF( $F193=0,0,((($F193/$E$188)*'CRONOGRAMA ACTIVIDADES'!O$67)*($G193/$F193)))</f>
        <v>0</v>
      </c>
      <c r="R193" s="349">
        <f>IF( $F193=0,0,((($F193/$E$188)*'CRONOGRAMA ACTIVIDADES'!P$67)*($G193/$F193)))</f>
        <v>0</v>
      </c>
      <c r="S193" s="349">
        <f>IF( $F193=0,0,((($F193/$E$188)*'CRONOGRAMA ACTIVIDADES'!Q$67)*($G193/$F193)))</f>
        <v>0</v>
      </c>
      <c r="T193" s="352">
        <f>H193+I193+J193+K193+L193+M193+N193+O193+P193+Q193+R193+S193</f>
        <v>0</v>
      </c>
      <c r="U193" s="353">
        <f>IF( $F193=0,0,((($F193/$E$188)*'CRONOGRAMA ACTIVIDADES'!R$67)*($G193/$F193)))</f>
        <v>0</v>
      </c>
      <c r="V193" s="349">
        <f>IF( $F193=0,0,((($F193/$E$188)*'CRONOGRAMA ACTIVIDADES'!S$67)*($G193/$F193)))</f>
        <v>0</v>
      </c>
      <c r="W193" s="349">
        <f>IF( $F193=0,0,((($F193/$E$188)*'CRONOGRAMA ACTIVIDADES'!T$67)*($G193/$F193)))</f>
        <v>0</v>
      </c>
      <c r="X193" s="349">
        <f>IF( $F193=0,0,((($F193/$E$188)*'CRONOGRAMA ACTIVIDADES'!U$67)*($G193/$F193)))</f>
        <v>0</v>
      </c>
      <c r="Y193" s="349">
        <f>IF( $F193=0,0,((($F193/$E$188)*'CRONOGRAMA ACTIVIDADES'!V$67)*($G193/$F193)))</f>
        <v>0</v>
      </c>
      <c r="Z193" s="349">
        <f>IF( $F193=0,0,((($F193/$E$188)*'CRONOGRAMA ACTIVIDADES'!W$67)*($G193/$F193)))</f>
        <v>0</v>
      </c>
      <c r="AA193" s="349">
        <f>IF( $F193=0,0,((($F193/$E$188)*'CRONOGRAMA ACTIVIDADES'!X$67)*($G193/$F193)))</f>
        <v>0</v>
      </c>
      <c r="AB193" s="349">
        <f>IF( $F193=0,0,((($F193/$E$188)*'CRONOGRAMA ACTIVIDADES'!Y$67)*($G193/$F193)))</f>
        <v>0</v>
      </c>
      <c r="AC193" s="349">
        <f>IF( $F193=0,0,((($F193/$E$188)*'CRONOGRAMA ACTIVIDADES'!Z$67)*($G193/$F193)))</f>
        <v>0</v>
      </c>
      <c r="AD193" s="349">
        <f>IF( $F193=0,0,((($F193/$E$188)*'CRONOGRAMA ACTIVIDADES'!AA$67)*($G193/$F193)))</f>
        <v>0</v>
      </c>
      <c r="AE193" s="349">
        <f>IF( $F193=0,0,((($F193/$E$188)*'CRONOGRAMA ACTIVIDADES'!AB$67)*($G193/$F193)))</f>
        <v>0</v>
      </c>
      <c r="AF193" s="349">
        <f>IF( $F193=0,0,((($F193/$E$188)*'CRONOGRAMA ACTIVIDADES'!AC$67)*($G193/$F193)))</f>
        <v>0</v>
      </c>
      <c r="AG193" s="350">
        <f>U193+V193+W193+X193+Y193+Z193+AA193+AB193+AC193+AD193+AE193+AF193</f>
        <v>0</v>
      </c>
      <c r="AH193" s="354">
        <f>IF( $F193=0,0,((($F193/$E$188)*'CRONOGRAMA ACTIVIDADES'!AD$67)*($G193/$F193)))</f>
        <v>0</v>
      </c>
      <c r="AI193" s="349">
        <f>IF( $F193=0,0,((($F193/$E$188)*'CRONOGRAMA ACTIVIDADES'!AE$67)*($G193/$F193)))</f>
        <v>0</v>
      </c>
      <c r="AJ193" s="349">
        <f>IF( $F193=0,0,((($F193/$E$188)*'CRONOGRAMA ACTIVIDADES'!AF$67)*($G193/$F193)))</f>
        <v>0</v>
      </c>
      <c r="AK193" s="349">
        <f>IF( $F193=0,0,((($F193/$E$188)*'CRONOGRAMA ACTIVIDADES'!AG$67)*($G193/$F193)))</f>
        <v>0</v>
      </c>
      <c r="AL193" s="349">
        <f>IF( $F193=0,0,((($F193/$E$188)*'CRONOGRAMA ACTIVIDADES'!AH$67)*($G193/$F193)))</f>
        <v>0</v>
      </c>
      <c r="AM193" s="349">
        <f>IF( $F193=0,0,((($F193/$E$188)*'CRONOGRAMA ACTIVIDADES'!AI$67)*($G193/$F193)))</f>
        <v>0</v>
      </c>
      <c r="AN193" s="349">
        <f>IF( $F193=0,0,((($F193/$E$188)*'CRONOGRAMA ACTIVIDADES'!AJ$67)*($G193/$F193)))</f>
        <v>0</v>
      </c>
      <c r="AO193" s="349">
        <f>IF( $F193=0,0,((($F193/$E$188)*'CRONOGRAMA ACTIVIDADES'!AK$67)*($G193/$F193)))</f>
        <v>0</v>
      </c>
      <c r="AP193" s="349">
        <f>IF( $F193=0,0,((($F193/$E$188)*'CRONOGRAMA ACTIVIDADES'!AL$67)*($G193/$F193)))</f>
        <v>0</v>
      </c>
      <c r="AQ193" s="349">
        <f>IF( $F193=0,0,((($F193/$E$188)*'CRONOGRAMA ACTIVIDADES'!AM$67)*($G193/$F193)))</f>
        <v>0</v>
      </c>
      <c r="AR193" s="349">
        <f>IF( $F193=0,0,((($F193/$E$188)*'CRONOGRAMA ACTIVIDADES'!AN$67)*($G193/$F193)))</f>
        <v>0</v>
      </c>
      <c r="AS193" s="349">
        <f>IF( $F193=0,0,((($F193/$E$188)*'CRONOGRAMA ACTIVIDADES'!AO$67)*($G193/$F193)))</f>
        <v>0</v>
      </c>
      <c r="AT193" s="352">
        <f>AH193+AI193+AJ193+AK193+AL193+AM193+AN193+AO193+AP193+AQ193+AR193+AS193</f>
        <v>0</v>
      </c>
      <c r="AU193" s="355">
        <f>AS193+AR193+AQ193+AP193+AO193+AN193+AM193+AL193+AK193+AJ193+AI193+AH193+AF193+AE193+AD193+AC193+AB193+AA193+Z193+Y193+X193+W193+V193+U193+S193+R193+Q193+P193+O193+N193+M193+L193+K193+J193+I193+H193</f>
        <v>0</v>
      </c>
      <c r="AV193" s="321">
        <f t="shared" si="40"/>
        <v>0</v>
      </c>
    </row>
    <row r="194" spans="2:48" s="44" customFormat="1" ht="12.75" customHeight="1" x14ac:dyDescent="0.25">
      <c r="B194" s="335" t="str">
        <f>+'FORMATO COSTEO C2'!C467</f>
        <v>2.3.5</v>
      </c>
      <c r="C194" s="359">
        <f>+'FORMATO COSTEO C2'!B467</f>
        <v>0</v>
      </c>
      <c r="D194" s="337" t="str">
        <f>+'FORMATO COSTEO C2'!D467</f>
        <v>Unidad medida</v>
      </c>
      <c r="E194" s="338">
        <f>+'FORMATO COSTEO C2'!E467</f>
        <v>0</v>
      </c>
      <c r="F194" s="339">
        <f>SUM(F195:F199)</f>
        <v>0</v>
      </c>
      <c r="G194" s="340">
        <f t="shared" ref="G194:AS194" si="51">SUM(G195:G199)</f>
        <v>0</v>
      </c>
      <c r="H194" s="341">
        <f t="shared" si="51"/>
        <v>0</v>
      </c>
      <c r="I194" s="339">
        <f t="shared" si="51"/>
        <v>0</v>
      </c>
      <c r="J194" s="339">
        <f t="shared" si="51"/>
        <v>0</v>
      </c>
      <c r="K194" s="339">
        <f t="shared" si="51"/>
        <v>0</v>
      </c>
      <c r="L194" s="339">
        <f t="shared" si="51"/>
        <v>0</v>
      </c>
      <c r="M194" s="339">
        <f t="shared" si="51"/>
        <v>0</v>
      </c>
      <c r="N194" s="339">
        <f t="shared" si="51"/>
        <v>0</v>
      </c>
      <c r="O194" s="339">
        <f t="shared" si="51"/>
        <v>0</v>
      </c>
      <c r="P194" s="339">
        <f t="shared" si="51"/>
        <v>0</v>
      </c>
      <c r="Q194" s="339">
        <f t="shared" si="51"/>
        <v>0</v>
      </c>
      <c r="R194" s="339">
        <f t="shared" si="51"/>
        <v>0</v>
      </c>
      <c r="S194" s="339">
        <f t="shared" si="51"/>
        <v>0</v>
      </c>
      <c r="T194" s="342">
        <f t="shared" si="51"/>
        <v>0</v>
      </c>
      <c r="U194" s="343">
        <f t="shared" si="51"/>
        <v>0</v>
      </c>
      <c r="V194" s="339">
        <f t="shared" si="51"/>
        <v>0</v>
      </c>
      <c r="W194" s="339">
        <f t="shared" si="51"/>
        <v>0</v>
      </c>
      <c r="X194" s="339">
        <f t="shared" si="51"/>
        <v>0</v>
      </c>
      <c r="Y194" s="339">
        <f t="shared" si="51"/>
        <v>0</v>
      </c>
      <c r="Z194" s="339">
        <f t="shared" si="51"/>
        <v>0</v>
      </c>
      <c r="AA194" s="339">
        <f t="shared" si="51"/>
        <v>0</v>
      </c>
      <c r="AB194" s="339">
        <f t="shared" si="51"/>
        <v>0</v>
      </c>
      <c r="AC194" s="339">
        <f t="shared" si="51"/>
        <v>0</v>
      </c>
      <c r="AD194" s="339">
        <f t="shared" si="51"/>
        <v>0</v>
      </c>
      <c r="AE194" s="339">
        <f t="shared" si="51"/>
        <v>0</v>
      </c>
      <c r="AF194" s="339">
        <f t="shared" si="51"/>
        <v>0</v>
      </c>
      <c r="AG194" s="340">
        <f t="shared" si="51"/>
        <v>0</v>
      </c>
      <c r="AH194" s="341">
        <f t="shared" si="51"/>
        <v>0</v>
      </c>
      <c r="AI194" s="339">
        <f t="shared" si="51"/>
        <v>0</v>
      </c>
      <c r="AJ194" s="339">
        <f t="shared" si="51"/>
        <v>0</v>
      </c>
      <c r="AK194" s="339">
        <f t="shared" si="51"/>
        <v>0</v>
      </c>
      <c r="AL194" s="339">
        <f t="shared" si="51"/>
        <v>0</v>
      </c>
      <c r="AM194" s="339">
        <f t="shared" si="51"/>
        <v>0</v>
      </c>
      <c r="AN194" s="339">
        <f t="shared" si="51"/>
        <v>0</v>
      </c>
      <c r="AO194" s="339">
        <f t="shared" si="51"/>
        <v>0</v>
      </c>
      <c r="AP194" s="339">
        <f t="shared" si="51"/>
        <v>0</v>
      </c>
      <c r="AQ194" s="339">
        <f t="shared" si="51"/>
        <v>0</v>
      </c>
      <c r="AR194" s="339">
        <f t="shared" si="51"/>
        <v>0</v>
      </c>
      <c r="AS194" s="339">
        <f t="shared" si="51"/>
        <v>0</v>
      </c>
      <c r="AT194" s="342">
        <f>SUM(AT195:AT199)</f>
        <v>0</v>
      </c>
      <c r="AU194" s="344">
        <f>SUM(AU195:AU199)</f>
        <v>0</v>
      </c>
      <c r="AV194" s="321">
        <f t="shared" si="40"/>
        <v>0</v>
      </c>
    </row>
    <row r="195" spans="2:48" s="44" customFormat="1" ht="12.75" customHeight="1" x14ac:dyDescent="0.25">
      <c r="B195" s="345" t="str">
        <f>+'FORMATO COSTEO C2'!C469</f>
        <v>2.3.5.1</v>
      </c>
      <c r="C195" s="346" t="str">
        <f>+'FORMATO COSTEO C2'!B469</f>
        <v>Categoría de gasto</v>
      </c>
      <c r="D195" s="357"/>
      <c r="E195" s="358"/>
      <c r="F195" s="349">
        <f>+'FORMATO COSTEO C2'!G469</f>
        <v>0</v>
      </c>
      <c r="G195" s="350">
        <f>+'FORMATO COSTEO C2'!X469</f>
        <v>0</v>
      </c>
      <c r="H195" s="351">
        <f>IF( $F195=0,0,((($F195/$E$194)*'CRONOGRAMA ACTIVIDADES'!F$68)*($G195/$F195)))</f>
        <v>0</v>
      </c>
      <c r="I195" s="349">
        <f>IF( $F195=0,0,((($F195/$E$194)*'CRONOGRAMA ACTIVIDADES'!G$68)*($G195/$F195)))</f>
        <v>0</v>
      </c>
      <c r="J195" s="349">
        <f>IF( $F195=0,0,((($F195/$E$194)*'CRONOGRAMA ACTIVIDADES'!H$68)*($G195/$F195)))</f>
        <v>0</v>
      </c>
      <c r="K195" s="349">
        <f>IF( $F195=0,0,((($F195/$E$194)*'CRONOGRAMA ACTIVIDADES'!I$68)*($G195/$F195)))</f>
        <v>0</v>
      </c>
      <c r="L195" s="349">
        <f>IF( $F195=0,0,((($F195/$E$194)*'CRONOGRAMA ACTIVIDADES'!J$68)*($G195/$F195)))</f>
        <v>0</v>
      </c>
      <c r="M195" s="349">
        <f>IF( $F195=0,0,((($F195/$E$194)*'CRONOGRAMA ACTIVIDADES'!K$68)*($G195/$F195)))</f>
        <v>0</v>
      </c>
      <c r="N195" s="349">
        <f>IF( $F195=0,0,((($F195/$E$194)*'CRONOGRAMA ACTIVIDADES'!L$68)*($G195/$F195)))</f>
        <v>0</v>
      </c>
      <c r="O195" s="349">
        <f>IF( $F195=0,0,((($F195/$E$194)*'CRONOGRAMA ACTIVIDADES'!M$68)*($G195/$F195)))</f>
        <v>0</v>
      </c>
      <c r="P195" s="349">
        <f>IF( $F195=0,0,((($F195/$E$194)*'CRONOGRAMA ACTIVIDADES'!N$68)*($G195/$F195)))</f>
        <v>0</v>
      </c>
      <c r="Q195" s="349">
        <f>IF( $F195=0,0,((($F195/$E$194)*'CRONOGRAMA ACTIVIDADES'!O$68)*($G195/$F195)))</f>
        <v>0</v>
      </c>
      <c r="R195" s="349">
        <f>IF( $F195=0,0,((($F195/$E$194)*'CRONOGRAMA ACTIVIDADES'!P$68)*($G195/$F195)))</f>
        <v>0</v>
      </c>
      <c r="S195" s="349">
        <f>IF( $F195=0,0,((($F195/$E$194)*'CRONOGRAMA ACTIVIDADES'!Q$68)*($G195/$F195)))</f>
        <v>0</v>
      </c>
      <c r="T195" s="352">
        <f>H195+I195+J195+K195+L195+M195+N195+O195+P195+Q195+R195+S195</f>
        <v>0</v>
      </c>
      <c r="U195" s="353">
        <f>IF( $F195=0,0,((($F195/$E$194)*'CRONOGRAMA ACTIVIDADES'!R$68)*($G195/$F195)))</f>
        <v>0</v>
      </c>
      <c r="V195" s="349">
        <f>IF( $F195=0,0,((($F195/$E$194)*'CRONOGRAMA ACTIVIDADES'!S$68)*($G195/$F195)))</f>
        <v>0</v>
      </c>
      <c r="W195" s="349">
        <f>IF( $F195=0,0,((($F195/$E$194)*'CRONOGRAMA ACTIVIDADES'!T$68)*($G195/$F195)))</f>
        <v>0</v>
      </c>
      <c r="X195" s="349">
        <f>IF( $F195=0,0,((($F195/$E$194)*'CRONOGRAMA ACTIVIDADES'!U$68)*($G195/$F195)))</f>
        <v>0</v>
      </c>
      <c r="Y195" s="349">
        <f>IF( $F195=0,0,((($F195/$E$194)*'CRONOGRAMA ACTIVIDADES'!V$68)*($G195/$F195)))</f>
        <v>0</v>
      </c>
      <c r="Z195" s="349">
        <f>IF( $F195=0,0,((($F195/$E$194)*'CRONOGRAMA ACTIVIDADES'!W$68)*($G195/$F195)))</f>
        <v>0</v>
      </c>
      <c r="AA195" s="349">
        <f>IF( $F195=0,0,((($F195/$E$194)*'CRONOGRAMA ACTIVIDADES'!X$68)*($G195/$F195)))</f>
        <v>0</v>
      </c>
      <c r="AB195" s="349">
        <f>IF( $F195=0,0,((($F195/$E$194)*'CRONOGRAMA ACTIVIDADES'!Y$68)*($G195/$F195)))</f>
        <v>0</v>
      </c>
      <c r="AC195" s="349">
        <f>IF( $F195=0,0,((($F195/$E$194)*'CRONOGRAMA ACTIVIDADES'!Z$68)*($G195/$F195)))</f>
        <v>0</v>
      </c>
      <c r="AD195" s="349">
        <f>IF( $F195=0,0,((($F195/$E$194)*'CRONOGRAMA ACTIVIDADES'!AA$68)*($G195/$F195)))</f>
        <v>0</v>
      </c>
      <c r="AE195" s="349">
        <f>IF( $F195=0,0,((($F195/$E$194)*'CRONOGRAMA ACTIVIDADES'!AB$68)*($G195/$F195)))</f>
        <v>0</v>
      </c>
      <c r="AF195" s="349">
        <f>IF( $F195=0,0,((($F195/$E$194)*'CRONOGRAMA ACTIVIDADES'!AC$68)*($G195/$F195)))</f>
        <v>0</v>
      </c>
      <c r="AG195" s="350">
        <f>U195+V195+W195+X195+Y195+Z195+AA195+AB195+AC195+AD195+AE195+AF195</f>
        <v>0</v>
      </c>
      <c r="AH195" s="354">
        <f>IF( $F195=0,0,((($F195/$E$194)*'CRONOGRAMA ACTIVIDADES'!AD$68)*($G195/$F195)))</f>
        <v>0</v>
      </c>
      <c r="AI195" s="349">
        <f>IF( $F195=0,0,((($F195/$E$194)*'CRONOGRAMA ACTIVIDADES'!AE$68)*($G195/$F195)))</f>
        <v>0</v>
      </c>
      <c r="AJ195" s="349">
        <f>IF( $F195=0,0,((($F195/$E$194)*'CRONOGRAMA ACTIVIDADES'!AF$68)*($G195/$F195)))</f>
        <v>0</v>
      </c>
      <c r="AK195" s="349">
        <f>IF( $F195=0,0,((($F195/$E$194)*'CRONOGRAMA ACTIVIDADES'!AG$68)*($G195/$F195)))</f>
        <v>0</v>
      </c>
      <c r="AL195" s="349">
        <f>IF( $F195=0,0,((($F195/$E$194)*'CRONOGRAMA ACTIVIDADES'!AH$68)*($G195/$F195)))</f>
        <v>0</v>
      </c>
      <c r="AM195" s="349">
        <f>IF( $F195=0,0,((($F195/$E$194)*'CRONOGRAMA ACTIVIDADES'!AI$68)*($G195/$F195)))</f>
        <v>0</v>
      </c>
      <c r="AN195" s="349">
        <f>IF( $F195=0,0,((($F195/$E$194)*'CRONOGRAMA ACTIVIDADES'!AJ$68)*($G195/$F195)))</f>
        <v>0</v>
      </c>
      <c r="AO195" s="349">
        <f>IF( $F195=0,0,((($F195/$E$194)*'CRONOGRAMA ACTIVIDADES'!AK$68)*($G195/$F195)))</f>
        <v>0</v>
      </c>
      <c r="AP195" s="349">
        <f>IF( $F195=0,0,((($F195/$E$194)*'CRONOGRAMA ACTIVIDADES'!AL$68)*($G195/$F195)))</f>
        <v>0</v>
      </c>
      <c r="AQ195" s="349">
        <f>IF( $F195=0,0,((($F195/$E$194)*'CRONOGRAMA ACTIVIDADES'!AM$68)*($G195/$F195)))</f>
        <v>0</v>
      </c>
      <c r="AR195" s="349">
        <f>IF( $F195=0,0,((($F195/$E$194)*'CRONOGRAMA ACTIVIDADES'!AN$68)*($G195/$F195)))</f>
        <v>0</v>
      </c>
      <c r="AS195" s="349">
        <f>IF( $F195=0,0,((($F195/$E$194)*'CRONOGRAMA ACTIVIDADES'!AO$68)*($G195/$F195)))</f>
        <v>0</v>
      </c>
      <c r="AT195" s="352">
        <f>AH195+AI195+AJ195+AK195+AL195+AM195+AN195+AO195+AP195+AQ195+AR195+AS195</f>
        <v>0</v>
      </c>
      <c r="AU195" s="355">
        <f>AS195+AR195+AQ195+AP195+AO195+AN195+AM195+AL195+AK195+AJ195+AI195+AH195+AF195+AE195+AD195+AC195+AB195+AA195+Z195+Y195+X195+W195+V195+U195+S195+R195+Q195+P195+O195+N195+M195+L195+K195+J195+I195+H195</f>
        <v>0</v>
      </c>
      <c r="AV195" s="321">
        <f t="shared" si="40"/>
        <v>0</v>
      </c>
    </row>
    <row r="196" spans="2:48" s="44" customFormat="1" ht="12.75" customHeight="1" x14ac:dyDescent="0.25">
      <c r="B196" s="345" t="str">
        <f>+'FORMATO COSTEO C2'!C475</f>
        <v>2.3.5.2</v>
      </c>
      <c r="C196" s="346" t="str">
        <f>+'FORMATO COSTEO C2'!B475</f>
        <v>Categoría de gasto</v>
      </c>
      <c r="D196" s="357"/>
      <c r="E196" s="358"/>
      <c r="F196" s="349">
        <f>+'FORMATO COSTEO C2'!G475</f>
        <v>0</v>
      </c>
      <c r="G196" s="350">
        <f>+'FORMATO COSTEO C2'!X475</f>
        <v>0</v>
      </c>
      <c r="H196" s="354">
        <f>IF( $F196=0,0,((($F196/$E$194)*'CRONOGRAMA ACTIVIDADES'!F$68)*($G196/$F196)))</f>
        <v>0</v>
      </c>
      <c r="I196" s="349">
        <f>IF( $F196=0,0,((($F196/$E$194)*'CRONOGRAMA ACTIVIDADES'!G$68)*($G196/$F196)))</f>
        <v>0</v>
      </c>
      <c r="J196" s="349">
        <f>IF( $F196=0,0,((($F196/$E$194)*'CRONOGRAMA ACTIVIDADES'!H$68)*($G196/$F196)))</f>
        <v>0</v>
      </c>
      <c r="K196" s="349">
        <f>IF( $F196=0,0,((($F196/$E$194)*'CRONOGRAMA ACTIVIDADES'!I$68)*($G196/$F196)))</f>
        <v>0</v>
      </c>
      <c r="L196" s="349">
        <f>IF( $F196=0,0,((($F196/$E$194)*'CRONOGRAMA ACTIVIDADES'!J$68)*($G196/$F196)))</f>
        <v>0</v>
      </c>
      <c r="M196" s="349">
        <f>IF( $F196=0,0,((($F196/$E$194)*'CRONOGRAMA ACTIVIDADES'!K$68)*($G196/$F196)))</f>
        <v>0</v>
      </c>
      <c r="N196" s="349">
        <f>IF( $F196=0,0,((($F196/$E$194)*'CRONOGRAMA ACTIVIDADES'!L$68)*($G196/$F196)))</f>
        <v>0</v>
      </c>
      <c r="O196" s="349">
        <f>IF( $F196=0,0,((($F196/$E$194)*'CRONOGRAMA ACTIVIDADES'!M$68)*($G196/$F196)))</f>
        <v>0</v>
      </c>
      <c r="P196" s="349">
        <f>IF( $F196=0,0,((($F196/$E$194)*'CRONOGRAMA ACTIVIDADES'!N$68)*($G196/$F196)))</f>
        <v>0</v>
      </c>
      <c r="Q196" s="349">
        <f>IF( $F196=0,0,((($F196/$E$194)*'CRONOGRAMA ACTIVIDADES'!O$68)*($G196/$F196)))</f>
        <v>0</v>
      </c>
      <c r="R196" s="349">
        <f>IF( $F196=0,0,((($F196/$E$194)*'CRONOGRAMA ACTIVIDADES'!P$68)*($G196/$F196)))</f>
        <v>0</v>
      </c>
      <c r="S196" s="349">
        <f>IF( $F196=0,0,((($F196/$E$194)*'CRONOGRAMA ACTIVIDADES'!Q$68)*($G196/$F196)))</f>
        <v>0</v>
      </c>
      <c r="T196" s="352">
        <f>H196+I196+J196+K196+L196+M196+N196+O196+P196+Q196+R196+S196</f>
        <v>0</v>
      </c>
      <c r="U196" s="353">
        <f>IF( $F196=0,0,((($F196/$E$194)*'CRONOGRAMA ACTIVIDADES'!R$68)*($G196/$F196)))</f>
        <v>0</v>
      </c>
      <c r="V196" s="349">
        <f>IF( $F196=0,0,((($F196/$E$194)*'CRONOGRAMA ACTIVIDADES'!S$68)*($G196/$F196)))</f>
        <v>0</v>
      </c>
      <c r="W196" s="349">
        <f>IF( $F196=0,0,((($F196/$E$194)*'CRONOGRAMA ACTIVIDADES'!T$68)*($G196/$F196)))</f>
        <v>0</v>
      </c>
      <c r="X196" s="349">
        <f>IF( $F196=0,0,((($F196/$E$194)*'CRONOGRAMA ACTIVIDADES'!U$68)*($G196/$F196)))</f>
        <v>0</v>
      </c>
      <c r="Y196" s="349">
        <f>IF( $F196=0,0,((($F196/$E$194)*'CRONOGRAMA ACTIVIDADES'!V$68)*($G196/$F196)))</f>
        <v>0</v>
      </c>
      <c r="Z196" s="349">
        <f>IF( $F196=0,0,((($F196/$E$194)*'CRONOGRAMA ACTIVIDADES'!W$68)*($G196/$F196)))</f>
        <v>0</v>
      </c>
      <c r="AA196" s="349">
        <f>IF( $F196=0,0,((($F196/$E$194)*'CRONOGRAMA ACTIVIDADES'!X$68)*($G196/$F196)))</f>
        <v>0</v>
      </c>
      <c r="AB196" s="349">
        <f>IF( $F196=0,0,((($F196/$E$194)*'CRONOGRAMA ACTIVIDADES'!Y$68)*($G196/$F196)))</f>
        <v>0</v>
      </c>
      <c r="AC196" s="349">
        <f>IF( $F196=0,0,((($F196/$E$194)*'CRONOGRAMA ACTIVIDADES'!Z$68)*($G196/$F196)))</f>
        <v>0</v>
      </c>
      <c r="AD196" s="349">
        <f>IF( $F196=0,0,((($F196/$E$194)*'CRONOGRAMA ACTIVIDADES'!AA$68)*($G196/$F196)))</f>
        <v>0</v>
      </c>
      <c r="AE196" s="349">
        <f>IF( $F196=0,0,((($F196/$E$194)*'CRONOGRAMA ACTIVIDADES'!AB$68)*($G196/$F196)))</f>
        <v>0</v>
      </c>
      <c r="AF196" s="349">
        <f>IF( $F196=0,0,((($F196/$E$194)*'CRONOGRAMA ACTIVIDADES'!AC$68)*($G196/$F196)))</f>
        <v>0</v>
      </c>
      <c r="AG196" s="350">
        <f>U196+V196+W196+X196+Y196+Z196+AA196+AB196+AC196+AD196+AE196+AF196</f>
        <v>0</v>
      </c>
      <c r="AH196" s="354">
        <f>IF( $F196=0,0,((($F196/$E$194)*'CRONOGRAMA ACTIVIDADES'!AD$68)*($G196/$F196)))</f>
        <v>0</v>
      </c>
      <c r="AI196" s="349">
        <f>IF( $F196=0,0,((($F196/$E$194)*'CRONOGRAMA ACTIVIDADES'!AE$68)*($G196/$F196)))</f>
        <v>0</v>
      </c>
      <c r="AJ196" s="349">
        <f>IF( $F196=0,0,((($F196/$E$194)*'CRONOGRAMA ACTIVIDADES'!AF$68)*($G196/$F196)))</f>
        <v>0</v>
      </c>
      <c r="AK196" s="349">
        <f>IF( $F196=0,0,((($F196/$E$194)*'CRONOGRAMA ACTIVIDADES'!AG$68)*($G196/$F196)))</f>
        <v>0</v>
      </c>
      <c r="AL196" s="349">
        <f>IF( $F196=0,0,((($F196/$E$194)*'CRONOGRAMA ACTIVIDADES'!AH$68)*($G196/$F196)))</f>
        <v>0</v>
      </c>
      <c r="AM196" s="349">
        <f>IF( $F196=0,0,((($F196/$E$194)*'CRONOGRAMA ACTIVIDADES'!AI$68)*($G196/$F196)))</f>
        <v>0</v>
      </c>
      <c r="AN196" s="349">
        <f>IF( $F196=0,0,((($F196/$E$194)*'CRONOGRAMA ACTIVIDADES'!AJ$68)*($G196/$F196)))</f>
        <v>0</v>
      </c>
      <c r="AO196" s="349">
        <f>IF( $F196=0,0,((($F196/$E$194)*'CRONOGRAMA ACTIVIDADES'!AK$68)*($G196/$F196)))</f>
        <v>0</v>
      </c>
      <c r="AP196" s="349">
        <f>IF( $F196=0,0,((($F196/$E$194)*'CRONOGRAMA ACTIVIDADES'!AL$68)*($G196/$F196)))</f>
        <v>0</v>
      </c>
      <c r="AQ196" s="349">
        <f>IF( $F196=0,0,((($F196/$E$194)*'CRONOGRAMA ACTIVIDADES'!AM$68)*($G196/$F196)))</f>
        <v>0</v>
      </c>
      <c r="AR196" s="349">
        <f>IF( $F196=0,0,((($F196/$E$194)*'CRONOGRAMA ACTIVIDADES'!AN$68)*($G196/$F196)))</f>
        <v>0</v>
      </c>
      <c r="AS196" s="349">
        <f>IF( $F196=0,0,((($F196/$E$194)*'CRONOGRAMA ACTIVIDADES'!AO$68)*($G196/$F196)))</f>
        <v>0</v>
      </c>
      <c r="AT196" s="352">
        <f>AH196+AI196+AJ196+AK196+AL196+AM196+AN196+AO196+AP196+AQ196+AR196+AS196</f>
        <v>0</v>
      </c>
      <c r="AU196" s="355">
        <f>AS196+AR196+AQ196+AP196+AO196+AN196+AM196+AL196+AK196+AJ196+AI196+AH196+AF196+AE196+AD196+AC196+AB196+AA196+Z196+Y196+X196+W196+V196+U196+S196+R196+Q196+P196+O196+N196+M196+L196+K196+J196+I196+H196</f>
        <v>0</v>
      </c>
      <c r="AV196" s="321">
        <f t="shared" si="40"/>
        <v>0</v>
      </c>
    </row>
    <row r="197" spans="2:48" s="44" customFormat="1" ht="12.75" customHeight="1" x14ac:dyDescent="0.25">
      <c r="B197" s="345" t="str">
        <f>+'FORMATO COSTEO C2'!C481</f>
        <v>2.3.5.3</v>
      </c>
      <c r="C197" s="346" t="str">
        <f>+'FORMATO COSTEO C2'!B481</f>
        <v>Categoría de gasto</v>
      </c>
      <c r="D197" s="357"/>
      <c r="E197" s="358"/>
      <c r="F197" s="349">
        <f>+'FORMATO COSTEO C2'!G481</f>
        <v>0</v>
      </c>
      <c r="G197" s="350">
        <f>+'FORMATO COSTEO C2'!X481</f>
        <v>0</v>
      </c>
      <c r="H197" s="354">
        <f>IF( $F197=0,0,((($F197/$E$194)*'CRONOGRAMA ACTIVIDADES'!F$68)*($G197/$F197)))</f>
        <v>0</v>
      </c>
      <c r="I197" s="349">
        <f>IF( $F197=0,0,((($F197/$E$194)*'CRONOGRAMA ACTIVIDADES'!G$68)*($G197/$F197)))</f>
        <v>0</v>
      </c>
      <c r="J197" s="349">
        <f>IF( $F197=0,0,((($F197/$E$194)*'CRONOGRAMA ACTIVIDADES'!H$68)*($G197/$F197)))</f>
        <v>0</v>
      </c>
      <c r="K197" s="349">
        <f>IF( $F197=0,0,((($F197/$E$194)*'CRONOGRAMA ACTIVIDADES'!I$68)*($G197/$F197)))</f>
        <v>0</v>
      </c>
      <c r="L197" s="349">
        <f>IF( $F197=0,0,((($F197/$E$194)*'CRONOGRAMA ACTIVIDADES'!J$68)*($G197/$F197)))</f>
        <v>0</v>
      </c>
      <c r="M197" s="349">
        <f>IF( $F197=0,0,((($F197/$E$194)*'CRONOGRAMA ACTIVIDADES'!K$68)*($G197/$F197)))</f>
        <v>0</v>
      </c>
      <c r="N197" s="349">
        <f>IF( $F197=0,0,((($F197/$E$194)*'CRONOGRAMA ACTIVIDADES'!L$68)*($G197/$F197)))</f>
        <v>0</v>
      </c>
      <c r="O197" s="349">
        <f>IF( $F197=0,0,((($F197/$E$194)*'CRONOGRAMA ACTIVIDADES'!M$68)*($G197/$F197)))</f>
        <v>0</v>
      </c>
      <c r="P197" s="349">
        <f>IF( $F197=0,0,((($F197/$E$194)*'CRONOGRAMA ACTIVIDADES'!N$68)*($G197/$F197)))</f>
        <v>0</v>
      </c>
      <c r="Q197" s="349">
        <f>IF( $F197=0,0,((($F197/$E$194)*'CRONOGRAMA ACTIVIDADES'!O$68)*($G197/$F197)))</f>
        <v>0</v>
      </c>
      <c r="R197" s="349">
        <f>IF( $F197=0,0,((($F197/$E$194)*'CRONOGRAMA ACTIVIDADES'!P$68)*($G197/$F197)))</f>
        <v>0</v>
      </c>
      <c r="S197" s="349">
        <f>IF( $F197=0,0,((($F197/$E$194)*'CRONOGRAMA ACTIVIDADES'!Q$68)*($G197/$F197)))</f>
        <v>0</v>
      </c>
      <c r="T197" s="352">
        <f>H197+I197+J197+K197+L197+M197+N197+O197+P197+Q197+R197+S197</f>
        <v>0</v>
      </c>
      <c r="U197" s="353">
        <f>IF( $F197=0,0,((($F197/$E$194)*'CRONOGRAMA ACTIVIDADES'!R$68)*($G197/$F197)))</f>
        <v>0</v>
      </c>
      <c r="V197" s="349">
        <f>IF( $F197=0,0,((($F197/$E$194)*'CRONOGRAMA ACTIVIDADES'!S$68)*($G197/$F197)))</f>
        <v>0</v>
      </c>
      <c r="W197" s="349">
        <f>IF( $F197=0,0,((($F197/$E$194)*'CRONOGRAMA ACTIVIDADES'!T$68)*($G197/$F197)))</f>
        <v>0</v>
      </c>
      <c r="X197" s="349">
        <f>IF( $F197=0,0,((($F197/$E$194)*'CRONOGRAMA ACTIVIDADES'!U$68)*($G197/$F197)))</f>
        <v>0</v>
      </c>
      <c r="Y197" s="349">
        <f>IF( $F197=0,0,((($F197/$E$194)*'CRONOGRAMA ACTIVIDADES'!V$68)*($G197/$F197)))</f>
        <v>0</v>
      </c>
      <c r="Z197" s="349">
        <f>IF( $F197=0,0,((($F197/$E$194)*'CRONOGRAMA ACTIVIDADES'!W$68)*($G197/$F197)))</f>
        <v>0</v>
      </c>
      <c r="AA197" s="349">
        <f>IF( $F197=0,0,((($F197/$E$194)*'CRONOGRAMA ACTIVIDADES'!X$68)*($G197/$F197)))</f>
        <v>0</v>
      </c>
      <c r="AB197" s="349">
        <f>IF( $F197=0,0,((($F197/$E$194)*'CRONOGRAMA ACTIVIDADES'!Y$68)*($G197/$F197)))</f>
        <v>0</v>
      </c>
      <c r="AC197" s="349">
        <f>IF( $F197=0,0,((($F197/$E$194)*'CRONOGRAMA ACTIVIDADES'!Z$68)*($G197/$F197)))</f>
        <v>0</v>
      </c>
      <c r="AD197" s="349">
        <f>IF( $F197=0,0,((($F197/$E$194)*'CRONOGRAMA ACTIVIDADES'!AA$68)*($G197/$F197)))</f>
        <v>0</v>
      </c>
      <c r="AE197" s="349">
        <f>IF( $F197=0,0,((($F197/$E$194)*'CRONOGRAMA ACTIVIDADES'!AB$68)*($G197/$F197)))</f>
        <v>0</v>
      </c>
      <c r="AF197" s="349">
        <f>IF( $F197=0,0,((($F197/$E$194)*'CRONOGRAMA ACTIVIDADES'!AC$68)*($G197/$F197)))</f>
        <v>0</v>
      </c>
      <c r="AG197" s="350">
        <f>U197+V197+W197+X197+Y197+Z197+AA197+AB197+AC197+AD197+AE197+AF197</f>
        <v>0</v>
      </c>
      <c r="AH197" s="354">
        <f>IF( $F197=0,0,((($F197/$E$194)*'CRONOGRAMA ACTIVIDADES'!AD$68)*($G197/$F197)))</f>
        <v>0</v>
      </c>
      <c r="AI197" s="349">
        <f>IF( $F197=0,0,((($F197/$E$194)*'CRONOGRAMA ACTIVIDADES'!AE$68)*($G197/$F197)))</f>
        <v>0</v>
      </c>
      <c r="AJ197" s="349">
        <f>IF( $F197=0,0,((($F197/$E$194)*'CRONOGRAMA ACTIVIDADES'!AF$68)*($G197/$F197)))</f>
        <v>0</v>
      </c>
      <c r="AK197" s="349">
        <f>IF( $F197=0,0,((($F197/$E$194)*'CRONOGRAMA ACTIVIDADES'!AG$68)*($G197/$F197)))</f>
        <v>0</v>
      </c>
      <c r="AL197" s="349">
        <f>IF( $F197=0,0,((($F197/$E$194)*'CRONOGRAMA ACTIVIDADES'!AH$68)*($G197/$F197)))</f>
        <v>0</v>
      </c>
      <c r="AM197" s="349">
        <f>IF( $F197=0,0,((($F197/$E$194)*'CRONOGRAMA ACTIVIDADES'!AI$68)*($G197/$F197)))</f>
        <v>0</v>
      </c>
      <c r="AN197" s="349">
        <f>IF( $F197=0,0,((($F197/$E$194)*'CRONOGRAMA ACTIVIDADES'!AJ$68)*($G197/$F197)))</f>
        <v>0</v>
      </c>
      <c r="AO197" s="349">
        <f>IF( $F197=0,0,((($F197/$E$194)*'CRONOGRAMA ACTIVIDADES'!AK$68)*($G197/$F197)))</f>
        <v>0</v>
      </c>
      <c r="AP197" s="349">
        <f>IF( $F197=0,0,((($F197/$E$194)*'CRONOGRAMA ACTIVIDADES'!AL$68)*($G197/$F197)))</f>
        <v>0</v>
      </c>
      <c r="AQ197" s="349">
        <f>IF( $F197=0,0,((($F197/$E$194)*'CRONOGRAMA ACTIVIDADES'!AM$68)*($G197/$F197)))</f>
        <v>0</v>
      </c>
      <c r="AR197" s="349">
        <f>IF( $F197=0,0,((($F197/$E$194)*'CRONOGRAMA ACTIVIDADES'!AN$68)*($G197/$F197)))</f>
        <v>0</v>
      </c>
      <c r="AS197" s="349">
        <f>IF( $F197=0,0,((($F197/$E$194)*'CRONOGRAMA ACTIVIDADES'!AO$68)*($G197/$F197)))</f>
        <v>0</v>
      </c>
      <c r="AT197" s="352">
        <f>AH197+AI197+AJ197+AK197+AL197+AM197+AN197+AO197+AP197+AQ197+AR197+AS197</f>
        <v>0</v>
      </c>
      <c r="AU197" s="355">
        <f>AS197+AR197+AQ197+AP197+AO197+AN197+AM197+AL197+AK197+AJ197+AI197+AH197+AF197+AE197+AD197+AC197+AB197+AA197+Z197+Y197+X197+W197+V197+U197+S197+R197+Q197+P197+O197+N197+M197+L197+K197+J197+I197+H197</f>
        <v>0</v>
      </c>
      <c r="AV197" s="321">
        <f t="shared" si="40"/>
        <v>0</v>
      </c>
    </row>
    <row r="198" spans="2:48" s="44" customFormat="1" ht="12.75" customHeight="1" x14ac:dyDescent="0.25">
      <c r="B198" s="345" t="str">
        <f>+'FORMATO COSTEO C2'!C487</f>
        <v>2.3.5.4</v>
      </c>
      <c r="C198" s="346" t="str">
        <f>+'FORMATO COSTEO C2'!B487</f>
        <v>Categoría de gasto</v>
      </c>
      <c r="D198" s="357"/>
      <c r="E198" s="358"/>
      <c r="F198" s="349">
        <f>+'FORMATO COSTEO C2'!G487</f>
        <v>0</v>
      </c>
      <c r="G198" s="350">
        <f>+'FORMATO COSTEO C2'!X487</f>
        <v>0</v>
      </c>
      <c r="H198" s="354">
        <f>IF( $F198=0,0,((($F198/$E$194)*'CRONOGRAMA ACTIVIDADES'!F$68)*($G198/$F198)))</f>
        <v>0</v>
      </c>
      <c r="I198" s="349">
        <f>IF( $F198=0,0,((($F198/$E$194)*'CRONOGRAMA ACTIVIDADES'!G$68)*($G198/$F198)))</f>
        <v>0</v>
      </c>
      <c r="J198" s="349">
        <f>IF( $F198=0,0,((($F198/$E$194)*'CRONOGRAMA ACTIVIDADES'!H$68)*($G198/$F198)))</f>
        <v>0</v>
      </c>
      <c r="K198" s="349">
        <f>IF( $F198=0,0,((($F198/$E$194)*'CRONOGRAMA ACTIVIDADES'!I$68)*($G198/$F198)))</f>
        <v>0</v>
      </c>
      <c r="L198" s="349">
        <f>IF( $F198=0,0,((($F198/$E$194)*'CRONOGRAMA ACTIVIDADES'!J$68)*($G198/$F198)))</f>
        <v>0</v>
      </c>
      <c r="M198" s="349">
        <f>IF( $F198=0,0,((($F198/$E$194)*'CRONOGRAMA ACTIVIDADES'!K$68)*($G198/$F198)))</f>
        <v>0</v>
      </c>
      <c r="N198" s="349">
        <f>IF( $F198=0,0,((($F198/$E$194)*'CRONOGRAMA ACTIVIDADES'!L$68)*($G198/$F198)))</f>
        <v>0</v>
      </c>
      <c r="O198" s="349">
        <f>IF( $F198=0,0,((($F198/$E$194)*'CRONOGRAMA ACTIVIDADES'!M$68)*($G198/$F198)))</f>
        <v>0</v>
      </c>
      <c r="P198" s="349">
        <f>IF( $F198=0,0,((($F198/$E$194)*'CRONOGRAMA ACTIVIDADES'!N$68)*($G198/$F198)))</f>
        <v>0</v>
      </c>
      <c r="Q198" s="349">
        <f>IF( $F198=0,0,((($F198/$E$194)*'CRONOGRAMA ACTIVIDADES'!O$68)*($G198/$F198)))</f>
        <v>0</v>
      </c>
      <c r="R198" s="349">
        <f>IF( $F198=0,0,((($F198/$E$194)*'CRONOGRAMA ACTIVIDADES'!P$68)*($G198/$F198)))</f>
        <v>0</v>
      </c>
      <c r="S198" s="349">
        <f>IF( $F198=0,0,((($F198/$E$194)*'CRONOGRAMA ACTIVIDADES'!Q$68)*($G198/$F198)))</f>
        <v>0</v>
      </c>
      <c r="T198" s="352">
        <f>H198+I198+J198+K198+L198+M198+N198+O198+P198+Q198+R198+S198</f>
        <v>0</v>
      </c>
      <c r="U198" s="353">
        <f>IF( $F198=0,0,((($F198/$E$194)*'CRONOGRAMA ACTIVIDADES'!R$68)*($G198/$F198)))</f>
        <v>0</v>
      </c>
      <c r="V198" s="349">
        <f>IF( $F198=0,0,((($F198/$E$194)*'CRONOGRAMA ACTIVIDADES'!S$68)*($G198/$F198)))</f>
        <v>0</v>
      </c>
      <c r="W198" s="349">
        <f>IF( $F198=0,0,((($F198/$E$194)*'CRONOGRAMA ACTIVIDADES'!T$68)*($G198/$F198)))</f>
        <v>0</v>
      </c>
      <c r="X198" s="349">
        <f>IF( $F198=0,0,((($F198/$E$194)*'CRONOGRAMA ACTIVIDADES'!U$68)*($G198/$F198)))</f>
        <v>0</v>
      </c>
      <c r="Y198" s="349">
        <f>IF( $F198=0,0,((($F198/$E$194)*'CRONOGRAMA ACTIVIDADES'!V$68)*($G198/$F198)))</f>
        <v>0</v>
      </c>
      <c r="Z198" s="349">
        <f>IF( $F198=0,0,((($F198/$E$194)*'CRONOGRAMA ACTIVIDADES'!W$68)*($G198/$F198)))</f>
        <v>0</v>
      </c>
      <c r="AA198" s="349">
        <f>IF( $F198=0,0,((($F198/$E$194)*'CRONOGRAMA ACTIVIDADES'!X$68)*($G198/$F198)))</f>
        <v>0</v>
      </c>
      <c r="AB198" s="349">
        <f>IF( $F198=0,0,((($F198/$E$194)*'CRONOGRAMA ACTIVIDADES'!Y$68)*($G198/$F198)))</f>
        <v>0</v>
      </c>
      <c r="AC198" s="349">
        <f>IF( $F198=0,0,((($F198/$E$194)*'CRONOGRAMA ACTIVIDADES'!Z$68)*($G198/$F198)))</f>
        <v>0</v>
      </c>
      <c r="AD198" s="349">
        <f>IF( $F198=0,0,((($F198/$E$194)*'CRONOGRAMA ACTIVIDADES'!AA$68)*($G198/$F198)))</f>
        <v>0</v>
      </c>
      <c r="AE198" s="349">
        <f>IF( $F198=0,0,((($F198/$E$194)*'CRONOGRAMA ACTIVIDADES'!AB$68)*($G198/$F198)))</f>
        <v>0</v>
      </c>
      <c r="AF198" s="349">
        <f>IF( $F198=0,0,((($F198/$E$194)*'CRONOGRAMA ACTIVIDADES'!AC$68)*($G198/$F198)))</f>
        <v>0</v>
      </c>
      <c r="AG198" s="350">
        <f>U198+V198+W198+X198+Y198+Z198+AA198+AB198+AC198+AD198+AE198+AF198</f>
        <v>0</v>
      </c>
      <c r="AH198" s="354">
        <f>IF( $F198=0,0,((($F198/$E$194)*'CRONOGRAMA ACTIVIDADES'!AD$68)*($G198/$F198)))</f>
        <v>0</v>
      </c>
      <c r="AI198" s="349">
        <f>IF( $F198=0,0,((($F198/$E$194)*'CRONOGRAMA ACTIVIDADES'!AE$68)*($G198/$F198)))</f>
        <v>0</v>
      </c>
      <c r="AJ198" s="349">
        <f>IF( $F198=0,0,((($F198/$E$194)*'CRONOGRAMA ACTIVIDADES'!AF$68)*($G198/$F198)))</f>
        <v>0</v>
      </c>
      <c r="AK198" s="349">
        <f>IF( $F198=0,0,((($F198/$E$194)*'CRONOGRAMA ACTIVIDADES'!AG$68)*($G198/$F198)))</f>
        <v>0</v>
      </c>
      <c r="AL198" s="349">
        <f>IF( $F198=0,0,((($F198/$E$194)*'CRONOGRAMA ACTIVIDADES'!AH$68)*($G198/$F198)))</f>
        <v>0</v>
      </c>
      <c r="AM198" s="349">
        <f>IF( $F198=0,0,((($F198/$E$194)*'CRONOGRAMA ACTIVIDADES'!AI$68)*($G198/$F198)))</f>
        <v>0</v>
      </c>
      <c r="AN198" s="349">
        <f>IF( $F198=0,0,((($F198/$E$194)*'CRONOGRAMA ACTIVIDADES'!AJ$68)*($G198/$F198)))</f>
        <v>0</v>
      </c>
      <c r="AO198" s="349">
        <f>IF( $F198=0,0,((($F198/$E$194)*'CRONOGRAMA ACTIVIDADES'!AK$68)*($G198/$F198)))</f>
        <v>0</v>
      </c>
      <c r="AP198" s="349">
        <f>IF( $F198=0,0,((($F198/$E$194)*'CRONOGRAMA ACTIVIDADES'!AL$68)*($G198/$F198)))</f>
        <v>0</v>
      </c>
      <c r="AQ198" s="349">
        <f>IF( $F198=0,0,((($F198/$E$194)*'CRONOGRAMA ACTIVIDADES'!AM$68)*($G198/$F198)))</f>
        <v>0</v>
      </c>
      <c r="AR198" s="349">
        <f>IF( $F198=0,0,((($F198/$E$194)*'CRONOGRAMA ACTIVIDADES'!AN$68)*($G198/$F198)))</f>
        <v>0</v>
      </c>
      <c r="AS198" s="349">
        <f>IF( $F198=0,0,((($F198/$E$194)*'CRONOGRAMA ACTIVIDADES'!AO$68)*($G198/$F198)))</f>
        <v>0</v>
      </c>
      <c r="AT198" s="352">
        <f>AH198+AI198+AJ198+AK198+AL198+AM198+AN198+AO198+AP198+AQ198+AR198+AS198</f>
        <v>0</v>
      </c>
      <c r="AU198" s="355">
        <f>AS198+AR198+AQ198+AP198+AO198+AN198+AM198+AL198+AK198+AJ198+AI198+AH198+AF198+AE198+AD198+AC198+AB198+AA198+Z198+Y198+X198+W198+V198+U198+S198+R198+Q198+P198+O198+N198+M198+L198+K198+J198+I198+H198</f>
        <v>0</v>
      </c>
      <c r="AV198" s="321">
        <f t="shared" si="40"/>
        <v>0</v>
      </c>
    </row>
    <row r="199" spans="2:48" s="44" customFormat="1" ht="12.75" customHeight="1" x14ac:dyDescent="0.25">
      <c r="B199" s="345" t="str">
        <f>+'FORMATO COSTEO C2'!C493</f>
        <v>2.3.5.5</v>
      </c>
      <c r="C199" s="346" t="str">
        <f>+'FORMATO COSTEO C2'!B493</f>
        <v>Categoría de gasto</v>
      </c>
      <c r="D199" s="357"/>
      <c r="E199" s="358"/>
      <c r="F199" s="349">
        <f>+'FORMATO COSTEO C2'!G493</f>
        <v>0</v>
      </c>
      <c r="G199" s="350">
        <f>+'FORMATO COSTEO C2'!X493</f>
        <v>0</v>
      </c>
      <c r="H199" s="354">
        <f>IF( $F199=0,0,((($F199/$E$194)*'CRONOGRAMA ACTIVIDADES'!F$68)*($G199/$F199)))</f>
        <v>0</v>
      </c>
      <c r="I199" s="349">
        <f>IF( $F199=0,0,((($F199/$E$194)*'CRONOGRAMA ACTIVIDADES'!G$68)*($G199/$F199)))</f>
        <v>0</v>
      </c>
      <c r="J199" s="349">
        <f>IF( $F199=0,0,((($F199/$E$194)*'CRONOGRAMA ACTIVIDADES'!H$68)*($G199/$F199)))</f>
        <v>0</v>
      </c>
      <c r="K199" s="349">
        <f>IF( $F199=0,0,((($F199/$E$194)*'CRONOGRAMA ACTIVIDADES'!I$68)*($G199/$F199)))</f>
        <v>0</v>
      </c>
      <c r="L199" s="349">
        <f>IF( $F199=0,0,((($F199/$E$194)*'CRONOGRAMA ACTIVIDADES'!J$68)*($G199/$F199)))</f>
        <v>0</v>
      </c>
      <c r="M199" s="349">
        <f>IF( $F199=0,0,((($F199/$E$194)*'CRONOGRAMA ACTIVIDADES'!K$68)*($G199/$F199)))</f>
        <v>0</v>
      </c>
      <c r="N199" s="349">
        <f>IF( $F199=0,0,((($F199/$E$194)*'CRONOGRAMA ACTIVIDADES'!L$68)*($G199/$F199)))</f>
        <v>0</v>
      </c>
      <c r="O199" s="349">
        <f>IF( $F199=0,0,((($F199/$E$194)*'CRONOGRAMA ACTIVIDADES'!M$68)*($G199/$F199)))</f>
        <v>0</v>
      </c>
      <c r="P199" s="349">
        <f>IF( $F199=0,0,((($F199/$E$194)*'CRONOGRAMA ACTIVIDADES'!N$68)*($G199/$F199)))</f>
        <v>0</v>
      </c>
      <c r="Q199" s="349">
        <f>IF( $F199=0,0,((($F199/$E$194)*'CRONOGRAMA ACTIVIDADES'!O$68)*($G199/$F199)))</f>
        <v>0</v>
      </c>
      <c r="R199" s="349">
        <f>IF( $F199=0,0,((($F199/$E$194)*'CRONOGRAMA ACTIVIDADES'!P$68)*($G199/$F199)))</f>
        <v>0</v>
      </c>
      <c r="S199" s="349">
        <f>IF( $F199=0,0,((($F199/$E$194)*'CRONOGRAMA ACTIVIDADES'!Q$68)*($G199/$F199)))</f>
        <v>0</v>
      </c>
      <c r="T199" s="352">
        <f>H199+I199+J199+K199+L199+M199+N199+O199+P199+Q199+R199+S199</f>
        <v>0</v>
      </c>
      <c r="U199" s="353">
        <f>IF( $F199=0,0,((($F199/$E$194)*'CRONOGRAMA ACTIVIDADES'!R$68)*($G199/$F199)))</f>
        <v>0</v>
      </c>
      <c r="V199" s="349">
        <f>IF( $F199=0,0,((($F199/$E$194)*'CRONOGRAMA ACTIVIDADES'!S$68)*($G199/$F199)))</f>
        <v>0</v>
      </c>
      <c r="W199" s="349">
        <f>IF( $F199=0,0,((($F199/$E$194)*'CRONOGRAMA ACTIVIDADES'!T$68)*($G199/$F199)))</f>
        <v>0</v>
      </c>
      <c r="X199" s="349">
        <f>IF( $F199=0,0,((($F199/$E$194)*'CRONOGRAMA ACTIVIDADES'!U$68)*($G199/$F199)))</f>
        <v>0</v>
      </c>
      <c r="Y199" s="349">
        <f>IF( $F199=0,0,((($F199/$E$194)*'CRONOGRAMA ACTIVIDADES'!V$68)*($G199/$F199)))</f>
        <v>0</v>
      </c>
      <c r="Z199" s="349">
        <f>IF( $F199=0,0,((($F199/$E$194)*'CRONOGRAMA ACTIVIDADES'!W$68)*($G199/$F199)))</f>
        <v>0</v>
      </c>
      <c r="AA199" s="349">
        <f>IF( $F199=0,0,((($F199/$E$194)*'CRONOGRAMA ACTIVIDADES'!X$68)*($G199/$F199)))</f>
        <v>0</v>
      </c>
      <c r="AB199" s="349">
        <f>IF( $F199=0,0,((($F199/$E$194)*'CRONOGRAMA ACTIVIDADES'!Y$68)*($G199/$F199)))</f>
        <v>0</v>
      </c>
      <c r="AC199" s="349">
        <f>IF( $F199=0,0,((($F199/$E$194)*'CRONOGRAMA ACTIVIDADES'!Z$68)*($G199/$F199)))</f>
        <v>0</v>
      </c>
      <c r="AD199" s="349">
        <f>IF( $F199=0,0,((($F199/$E$194)*'CRONOGRAMA ACTIVIDADES'!AA$68)*($G199/$F199)))</f>
        <v>0</v>
      </c>
      <c r="AE199" s="349">
        <f>IF( $F199=0,0,((($F199/$E$194)*'CRONOGRAMA ACTIVIDADES'!AB$68)*($G199/$F199)))</f>
        <v>0</v>
      </c>
      <c r="AF199" s="349">
        <f>IF( $F199=0,0,((($F199/$E$194)*'CRONOGRAMA ACTIVIDADES'!AC$68)*($G199/$F199)))</f>
        <v>0</v>
      </c>
      <c r="AG199" s="350">
        <f>U199+V199+W199+X199+Y199+Z199+AA199+AB199+AC199+AD199+AE199+AF199</f>
        <v>0</v>
      </c>
      <c r="AH199" s="354">
        <f>IF( $F199=0,0,((($F199/$E$194)*'CRONOGRAMA ACTIVIDADES'!AD$68)*($G199/$F199)))</f>
        <v>0</v>
      </c>
      <c r="AI199" s="349">
        <f>IF( $F199=0,0,((($F199/$E$194)*'CRONOGRAMA ACTIVIDADES'!AE$68)*($G199/$F199)))</f>
        <v>0</v>
      </c>
      <c r="AJ199" s="349">
        <f>IF( $F199=0,0,((($F199/$E$194)*'CRONOGRAMA ACTIVIDADES'!AF$68)*($G199/$F199)))</f>
        <v>0</v>
      </c>
      <c r="AK199" s="349">
        <f>IF( $F199=0,0,((($F199/$E$194)*'CRONOGRAMA ACTIVIDADES'!AG$68)*($G199/$F199)))</f>
        <v>0</v>
      </c>
      <c r="AL199" s="349">
        <f>IF( $F199=0,0,((($F199/$E$194)*'CRONOGRAMA ACTIVIDADES'!AH$68)*($G199/$F199)))</f>
        <v>0</v>
      </c>
      <c r="AM199" s="349">
        <f>IF( $F199=0,0,((($F199/$E$194)*'CRONOGRAMA ACTIVIDADES'!AI$68)*($G199/$F199)))</f>
        <v>0</v>
      </c>
      <c r="AN199" s="349">
        <f>IF( $F199=0,0,((($F199/$E$194)*'CRONOGRAMA ACTIVIDADES'!AJ$68)*($G199/$F199)))</f>
        <v>0</v>
      </c>
      <c r="AO199" s="349">
        <f>IF( $F199=0,0,((($F199/$E$194)*'CRONOGRAMA ACTIVIDADES'!AK$68)*($G199/$F199)))</f>
        <v>0</v>
      </c>
      <c r="AP199" s="349">
        <f>IF( $F199=0,0,((($F199/$E$194)*'CRONOGRAMA ACTIVIDADES'!AL$68)*($G199/$F199)))</f>
        <v>0</v>
      </c>
      <c r="AQ199" s="349">
        <f>IF( $F199=0,0,((($F199/$E$194)*'CRONOGRAMA ACTIVIDADES'!AM$68)*($G199/$F199)))</f>
        <v>0</v>
      </c>
      <c r="AR199" s="349">
        <f>IF( $F199=0,0,((($F199/$E$194)*'CRONOGRAMA ACTIVIDADES'!AN$68)*($G199/$F199)))</f>
        <v>0</v>
      </c>
      <c r="AS199" s="349">
        <f>IF( $F199=0,0,((($F199/$E$194)*'CRONOGRAMA ACTIVIDADES'!AO$68)*($G199/$F199)))</f>
        <v>0</v>
      </c>
      <c r="AT199" s="352">
        <f>AH199+AI199+AJ199+AK199+AL199+AM199+AN199+AO199+AP199+AQ199+AR199+AS199</f>
        <v>0</v>
      </c>
      <c r="AU199" s="355">
        <f>AS199+AR199+AQ199+AP199+AO199+AN199+AM199+AL199+AK199+AJ199+AI199+AH199+AF199+AE199+AD199+AC199+AB199+AA199+Z199+Y199+X199+W199+V199+U199+S199+R199+Q199+P199+O199+N199+M199+L199+K199+J199+I199+H199</f>
        <v>0</v>
      </c>
      <c r="AV199" s="321">
        <f t="shared" si="40"/>
        <v>0</v>
      </c>
    </row>
    <row r="200" spans="2:48" s="367" customFormat="1" ht="27" customHeight="1" x14ac:dyDescent="0.15">
      <c r="B200" s="311">
        <f>+'FORMATO COSTEO C3'!C13</f>
        <v>3</v>
      </c>
      <c r="C200" s="365">
        <f>+'FORMATO COSTEO C3'!D13</f>
        <v>0</v>
      </c>
      <c r="D200" s="313"/>
      <c r="E200" s="314"/>
      <c r="F200" s="315">
        <f>+F201+F232+F263</f>
        <v>0</v>
      </c>
      <c r="G200" s="316">
        <f>+G201+G232+G263</f>
        <v>0</v>
      </c>
      <c r="H200" s="317">
        <f>+H201+H232+H263</f>
        <v>0</v>
      </c>
      <c r="I200" s="315">
        <f t="shared" ref="I200:AS200" si="52">+I201+I232+I263</f>
        <v>0</v>
      </c>
      <c r="J200" s="315">
        <f t="shared" si="52"/>
        <v>0</v>
      </c>
      <c r="K200" s="315">
        <f t="shared" si="52"/>
        <v>0</v>
      </c>
      <c r="L200" s="315">
        <f t="shared" si="52"/>
        <v>0</v>
      </c>
      <c r="M200" s="315">
        <f t="shared" si="52"/>
        <v>0</v>
      </c>
      <c r="N200" s="315">
        <f t="shared" si="52"/>
        <v>0</v>
      </c>
      <c r="O200" s="315">
        <f t="shared" si="52"/>
        <v>0</v>
      </c>
      <c r="P200" s="315">
        <f t="shared" si="52"/>
        <v>0</v>
      </c>
      <c r="Q200" s="315">
        <f t="shared" si="52"/>
        <v>0</v>
      </c>
      <c r="R200" s="315">
        <f t="shared" si="52"/>
        <v>0</v>
      </c>
      <c r="S200" s="315">
        <f t="shared" si="52"/>
        <v>0</v>
      </c>
      <c r="T200" s="318">
        <f>+T201+T232+T263</f>
        <v>0</v>
      </c>
      <c r="U200" s="319">
        <f t="shared" si="52"/>
        <v>0</v>
      </c>
      <c r="V200" s="315">
        <f t="shared" si="52"/>
        <v>0</v>
      </c>
      <c r="W200" s="315">
        <f t="shared" si="52"/>
        <v>0</v>
      </c>
      <c r="X200" s="315">
        <f t="shared" si="52"/>
        <v>0</v>
      </c>
      <c r="Y200" s="315">
        <f t="shared" si="52"/>
        <v>0</v>
      </c>
      <c r="Z200" s="315">
        <f t="shared" si="52"/>
        <v>0</v>
      </c>
      <c r="AA200" s="315">
        <f t="shared" si="52"/>
        <v>0</v>
      </c>
      <c r="AB200" s="315">
        <f t="shared" si="52"/>
        <v>0</v>
      </c>
      <c r="AC200" s="315">
        <f t="shared" si="52"/>
        <v>0</v>
      </c>
      <c r="AD200" s="315">
        <f t="shared" si="52"/>
        <v>0</v>
      </c>
      <c r="AE200" s="315">
        <f t="shared" si="52"/>
        <v>0</v>
      </c>
      <c r="AF200" s="315">
        <f t="shared" si="52"/>
        <v>0</v>
      </c>
      <c r="AG200" s="316">
        <f>+AG201+AG232+AG263</f>
        <v>0</v>
      </c>
      <c r="AH200" s="317">
        <f t="shared" si="52"/>
        <v>0</v>
      </c>
      <c r="AI200" s="315">
        <f t="shared" si="52"/>
        <v>0</v>
      </c>
      <c r="AJ200" s="315">
        <f t="shared" si="52"/>
        <v>0</v>
      </c>
      <c r="AK200" s="315">
        <f t="shared" si="52"/>
        <v>0</v>
      </c>
      <c r="AL200" s="315">
        <f t="shared" si="52"/>
        <v>0</v>
      </c>
      <c r="AM200" s="315">
        <f t="shared" si="52"/>
        <v>0</v>
      </c>
      <c r="AN200" s="315">
        <f t="shared" si="52"/>
        <v>0</v>
      </c>
      <c r="AO200" s="315">
        <f t="shared" si="52"/>
        <v>0</v>
      </c>
      <c r="AP200" s="315">
        <f t="shared" si="52"/>
        <v>0</v>
      </c>
      <c r="AQ200" s="315">
        <f t="shared" si="52"/>
        <v>0</v>
      </c>
      <c r="AR200" s="315">
        <f t="shared" si="52"/>
        <v>0</v>
      </c>
      <c r="AS200" s="315">
        <f t="shared" si="52"/>
        <v>0</v>
      </c>
      <c r="AT200" s="318">
        <f>+AT201+AT232+AT263</f>
        <v>0</v>
      </c>
      <c r="AU200" s="362">
        <f>+AU201+AU232+AU263</f>
        <v>0</v>
      </c>
      <c r="AV200" s="366">
        <f t="shared" si="40"/>
        <v>0</v>
      </c>
    </row>
    <row r="201" spans="2:48" s="44" customFormat="1" ht="12.75" customHeight="1" x14ac:dyDescent="0.25">
      <c r="B201" s="324">
        <f>+'FORMATO COSTEO C3'!C14</f>
        <v>3.1</v>
      </c>
      <c r="C201" s="325">
        <f>+'FORMATO COSTEO C3'!D14</f>
        <v>0</v>
      </c>
      <c r="D201" s="326"/>
      <c r="E201" s="327"/>
      <c r="F201" s="328">
        <f t="shared" ref="F201:P201" si="53">+F202+F208+F214+F220+F226</f>
        <v>0</v>
      </c>
      <c r="G201" s="329">
        <f t="shared" si="53"/>
        <v>0</v>
      </c>
      <c r="H201" s="330">
        <f t="shared" si="53"/>
        <v>0</v>
      </c>
      <c r="I201" s="328">
        <f>+I202+I208+I214+I220+I226</f>
        <v>0</v>
      </c>
      <c r="J201" s="328">
        <f>+J202+J208+J214+J220+J226</f>
        <v>0</v>
      </c>
      <c r="K201" s="328">
        <f>+K202+K208+K214+K220+K226</f>
        <v>0</v>
      </c>
      <c r="L201" s="328">
        <f>+L202+L208+L214+L220+L226</f>
        <v>0</v>
      </c>
      <c r="M201" s="328">
        <f>+M202+M208+M214+M220+M226</f>
        <v>0</v>
      </c>
      <c r="N201" s="328">
        <f t="shared" si="53"/>
        <v>0</v>
      </c>
      <c r="O201" s="328">
        <f t="shared" si="53"/>
        <v>0</v>
      </c>
      <c r="P201" s="328">
        <f t="shared" si="53"/>
        <v>0</v>
      </c>
      <c r="Q201" s="328">
        <f>+Q202+Q208+Q214+Q220+Q226</f>
        <v>0</v>
      </c>
      <c r="R201" s="328">
        <f>+R202+R208+R214+R220+R226</f>
        <v>0</v>
      </c>
      <c r="S201" s="328">
        <f>+S202+S208+S214+S220+S226</f>
        <v>0</v>
      </c>
      <c r="T201" s="331">
        <f>+T202+T208+T214+T220+T226</f>
        <v>0</v>
      </c>
      <c r="U201" s="332">
        <f t="shared" ref="U201:AS201" si="54">+U202+U208+U214+U220+U226</f>
        <v>0</v>
      </c>
      <c r="V201" s="328">
        <f t="shared" si="54"/>
        <v>0</v>
      </c>
      <c r="W201" s="328">
        <f t="shared" si="54"/>
        <v>0</v>
      </c>
      <c r="X201" s="328">
        <f t="shared" si="54"/>
        <v>0</v>
      </c>
      <c r="Y201" s="328">
        <f t="shared" si="54"/>
        <v>0</v>
      </c>
      <c r="Z201" s="328">
        <f t="shared" si="54"/>
        <v>0</v>
      </c>
      <c r="AA201" s="328">
        <f t="shared" si="54"/>
        <v>0</v>
      </c>
      <c r="AB201" s="328">
        <f t="shared" si="54"/>
        <v>0</v>
      </c>
      <c r="AC201" s="328">
        <f t="shared" si="54"/>
        <v>0</v>
      </c>
      <c r="AD201" s="328">
        <f t="shared" si="54"/>
        <v>0</v>
      </c>
      <c r="AE201" s="328">
        <f t="shared" si="54"/>
        <v>0</v>
      </c>
      <c r="AF201" s="328">
        <f t="shared" si="54"/>
        <v>0</v>
      </c>
      <c r="AG201" s="329">
        <f>+AG202+AG208+AG214+AG220+AG226</f>
        <v>0</v>
      </c>
      <c r="AH201" s="330">
        <f t="shared" si="54"/>
        <v>0</v>
      </c>
      <c r="AI201" s="328">
        <f t="shared" si="54"/>
        <v>0</v>
      </c>
      <c r="AJ201" s="328">
        <f t="shared" si="54"/>
        <v>0</v>
      </c>
      <c r="AK201" s="328">
        <f t="shared" si="54"/>
        <v>0</v>
      </c>
      <c r="AL201" s="328">
        <f t="shared" si="54"/>
        <v>0</v>
      </c>
      <c r="AM201" s="328">
        <f t="shared" si="54"/>
        <v>0</v>
      </c>
      <c r="AN201" s="328">
        <f t="shared" si="54"/>
        <v>0</v>
      </c>
      <c r="AO201" s="328">
        <f t="shared" si="54"/>
        <v>0</v>
      </c>
      <c r="AP201" s="328">
        <f t="shared" si="54"/>
        <v>0</v>
      </c>
      <c r="AQ201" s="328">
        <f t="shared" si="54"/>
        <v>0</v>
      </c>
      <c r="AR201" s="328">
        <f t="shared" si="54"/>
        <v>0</v>
      </c>
      <c r="AS201" s="328">
        <f t="shared" si="54"/>
        <v>0</v>
      </c>
      <c r="AT201" s="331">
        <f>+AT202+AT208+AT214+AT220+AT226</f>
        <v>0</v>
      </c>
      <c r="AU201" s="333">
        <f>+AU202+AU208+AU214+AU220+AU226</f>
        <v>0</v>
      </c>
      <c r="AV201" s="321">
        <f t="shared" si="40"/>
        <v>0</v>
      </c>
    </row>
    <row r="202" spans="2:48" s="44" customFormat="1" ht="12.75" customHeight="1" x14ac:dyDescent="0.25">
      <c r="B202" s="335" t="str">
        <f>+'FORMATO COSTEO C3'!C15</f>
        <v>3.1.1</v>
      </c>
      <c r="C202" s="359">
        <f>+'FORMATO COSTEO C3'!B15</f>
        <v>0</v>
      </c>
      <c r="D202" s="337" t="str">
        <f>+'FORMATO COSTEO C3'!D15</f>
        <v>Unidad medida</v>
      </c>
      <c r="E202" s="338">
        <f>+'FORMATO COSTEO C3'!E15</f>
        <v>0</v>
      </c>
      <c r="F202" s="339">
        <f>SUM(F203:F207)</f>
        <v>0</v>
      </c>
      <c r="G202" s="340">
        <f>SUM(G203:G207)</f>
        <v>0</v>
      </c>
      <c r="H202" s="341">
        <f t="shared" ref="H202:AS202" si="55">SUM(H203:H207)</f>
        <v>0</v>
      </c>
      <c r="I202" s="339">
        <f t="shared" si="55"/>
        <v>0</v>
      </c>
      <c r="J202" s="339">
        <f t="shared" si="55"/>
        <v>0</v>
      </c>
      <c r="K202" s="339">
        <f t="shared" si="55"/>
        <v>0</v>
      </c>
      <c r="L202" s="339">
        <f t="shared" si="55"/>
        <v>0</v>
      </c>
      <c r="M202" s="339">
        <f t="shared" si="55"/>
        <v>0</v>
      </c>
      <c r="N202" s="339">
        <f t="shared" si="55"/>
        <v>0</v>
      </c>
      <c r="O202" s="339">
        <f t="shared" si="55"/>
        <v>0</v>
      </c>
      <c r="P202" s="339">
        <f t="shared" si="55"/>
        <v>0</v>
      </c>
      <c r="Q202" s="339">
        <f t="shared" si="55"/>
        <v>0</v>
      </c>
      <c r="R202" s="339">
        <f t="shared" si="55"/>
        <v>0</v>
      </c>
      <c r="S202" s="339">
        <f t="shared" si="55"/>
        <v>0</v>
      </c>
      <c r="T202" s="342">
        <f t="shared" si="55"/>
        <v>0</v>
      </c>
      <c r="U202" s="343">
        <f t="shared" si="55"/>
        <v>0</v>
      </c>
      <c r="V202" s="339">
        <f t="shared" si="55"/>
        <v>0</v>
      </c>
      <c r="W202" s="339">
        <f t="shared" si="55"/>
        <v>0</v>
      </c>
      <c r="X202" s="339">
        <f t="shared" si="55"/>
        <v>0</v>
      </c>
      <c r="Y202" s="339">
        <f t="shared" si="55"/>
        <v>0</v>
      </c>
      <c r="Z202" s="339">
        <f t="shared" si="55"/>
        <v>0</v>
      </c>
      <c r="AA202" s="339">
        <f t="shared" si="55"/>
        <v>0</v>
      </c>
      <c r="AB202" s="339">
        <f t="shared" si="55"/>
        <v>0</v>
      </c>
      <c r="AC202" s="339">
        <f t="shared" si="55"/>
        <v>0</v>
      </c>
      <c r="AD202" s="339">
        <f t="shared" si="55"/>
        <v>0</v>
      </c>
      <c r="AE202" s="339">
        <f t="shared" si="55"/>
        <v>0</v>
      </c>
      <c r="AF202" s="339">
        <f t="shared" si="55"/>
        <v>0</v>
      </c>
      <c r="AG202" s="340">
        <f t="shared" si="55"/>
        <v>0</v>
      </c>
      <c r="AH202" s="341">
        <f t="shared" si="55"/>
        <v>0</v>
      </c>
      <c r="AI202" s="339">
        <f t="shared" si="55"/>
        <v>0</v>
      </c>
      <c r="AJ202" s="339">
        <f t="shared" si="55"/>
        <v>0</v>
      </c>
      <c r="AK202" s="339">
        <f t="shared" si="55"/>
        <v>0</v>
      </c>
      <c r="AL202" s="339">
        <f t="shared" si="55"/>
        <v>0</v>
      </c>
      <c r="AM202" s="339">
        <f t="shared" si="55"/>
        <v>0</v>
      </c>
      <c r="AN202" s="339">
        <f t="shared" si="55"/>
        <v>0</v>
      </c>
      <c r="AO202" s="339">
        <f t="shared" si="55"/>
        <v>0</v>
      </c>
      <c r="AP202" s="339">
        <f t="shared" si="55"/>
        <v>0</v>
      </c>
      <c r="AQ202" s="339">
        <f t="shared" si="55"/>
        <v>0</v>
      </c>
      <c r="AR202" s="339">
        <f t="shared" si="55"/>
        <v>0</v>
      </c>
      <c r="AS202" s="339">
        <f t="shared" si="55"/>
        <v>0</v>
      </c>
      <c r="AT202" s="342">
        <f>SUM(AT203:AT207)</f>
        <v>0</v>
      </c>
      <c r="AU202" s="344">
        <f>SUM(AU203:AU207)</f>
        <v>0</v>
      </c>
      <c r="AV202" s="321">
        <f t="shared" si="40"/>
        <v>0</v>
      </c>
    </row>
    <row r="203" spans="2:48" s="44" customFormat="1" ht="12.75" customHeight="1" x14ac:dyDescent="0.25">
      <c r="B203" s="345" t="str">
        <f>+'FORMATO COSTEO C3'!C17</f>
        <v>3.1.1.1</v>
      </c>
      <c r="C203" s="346" t="str">
        <f>+'FORMATO COSTEO C3'!B17</f>
        <v>Categoría de gasto</v>
      </c>
      <c r="D203" s="347"/>
      <c r="E203" s="348"/>
      <c r="F203" s="349">
        <f>+'FORMATO COSTEO C3'!G17</f>
        <v>0</v>
      </c>
      <c r="G203" s="350">
        <f>+'FORMATO COSTEO C3'!X17</f>
        <v>0</v>
      </c>
      <c r="H203" s="351">
        <f>IF( $F203=0,0,((($F203/$E$202)*'CRONOGRAMA ACTIVIDADES'!F$74)*($G203/$F203)))</f>
        <v>0</v>
      </c>
      <c r="I203" s="349">
        <f>IF( $F203=0,0,((($F203/$E$202)*'CRONOGRAMA ACTIVIDADES'!G$74)*($G203/$F203)))</f>
        <v>0</v>
      </c>
      <c r="J203" s="349">
        <f>IF( $F203=0,0,((($F203/$E$202)*'CRONOGRAMA ACTIVIDADES'!H$74)*($G203/$F203)))</f>
        <v>0</v>
      </c>
      <c r="K203" s="349">
        <f>IF( $F203=0,0,((($F203/$E$202)*'CRONOGRAMA ACTIVIDADES'!I$74)*($G203/$F203)))</f>
        <v>0</v>
      </c>
      <c r="L203" s="349">
        <f>IF( $F203=0,0,((($F203/$E$202)*'CRONOGRAMA ACTIVIDADES'!J$74)*($G203/$F203)))</f>
        <v>0</v>
      </c>
      <c r="M203" s="349">
        <f>IF( $F203=0,0,((($F203/$E$202)*'CRONOGRAMA ACTIVIDADES'!K$74)*($G203/$F203)))</f>
        <v>0</v>
      </c>
      <c r="N203" s="349">
        <f>IF( $F203=0,0,((($F203/$E$202)*'CRONOGRAMA ACTIVIDADES'!L$74)*($G203/$F203)))</f>
        <v>0</v>
      </c>
      <c r="O203" s="349">
        <f>IF( $F203=0,0,((($F203/$E$202)*'CRONOGRAMA ACTIVIDADES'!M$74)*($G203/$F203)))</f>
        <v>0</v>
      </c>
      <c r="P203" s="349">
        <f>IF( $F203=0,0,((($F203/$E$202)*'CRONOGRAMA ACTIVIDADES'!N$74)*($G203/$F203)))</f>
        <v>0</v>
      </c>
      <c r="Q203" s="349">
        <f>IF( $F203=0,0,((($F203/$E$202)*'CRONOGRAMA ACTIVIDADES'!O$74)*($G203/$F203)))</f>
        <v>0</v>
      </c>
      <c r="R203" s="349">
        <f>IF( $F203=0,0,((($F203/$E$202)*'CRONOGRAMA ACTIVIDADES'!P$74)*($G203/$F203)))</f>
        <v>0</v>
      </c>
      <c r="S203" s="349">
        <f>IF( $F203=0,0,((($F203/$E$202)*'CRONOGRAMA ACTIVIDADES'!Q$74)*($G203/$F203)))</f>
        <v>0</v>
      </c>
      <c r="T203" s="352">
        <f>H203+I203+J203+K203+L203+M203+N203+O203+P203+Q203+R203+S203</f>
        <v>0</v>
      </c>
      <c r="U203" s="353">
        <f>IF( $F203=0,0,((($F203/$E$202)*'CRONOGRAMA ACTIVIDADES'!R$74)*($G203/$F203)))</f>
        <v>0</v>
      </c>
      <c r="V203" s="349">
        <f>IF( $F203=0,0,((($F203/$E$202)*'CRONOGRAMA ACTIVIDADES'!S$74)*($G203/$F203)))</f>
        <v>0</v>
      </c>
      <c r="W203" s="349">
        <f>IF( $F203=0,0,((($F203/$E$202)*'CRONOGRAMA ACTIVIDADES'!T$74)*($G203/$F203)))</f>
        <v>0</v>
      </c>
      <c r="X203" s="349">
        <f>IF( $F203=0,0,((($F203/$E$202)*'CRONOGRAMA ACTIVIDADES'!U$74)*($G203/$F203)))</f>
        <v>0</v>
      </c>
      <c r="Y203" s="349">
        <f>IF( $F203=0,0,((($F203/$E$202)*'CRONOGRAMA ACTIVIDADES'!V$74)*($G203/$F203)))</f>
        <v>0</v>
      </c>
      <c r="Z203" s="349">
        <f>IF( $F203=0,0,((($F203/$E$202)*'CRONOGRAMA ACTIVIDADES'!W$74)*($G203/$F203)))</f>
        <v>0</v>
      </c>
      <c r="AA203" s="349">
        <f>IF( $F203=0,0,((($F203/$E$202)*'CRONOGRAMA ACTIVIDADES'!X$74)*($G203/$F203)))</f>
        <v>0</v>
      </c>
      <c r="AB203" s="349">
        <f>IF( $F203=0,0,((($F203/$E$202)*'CRONOGRAMA ACTIVIDADES'!Y$74)*($G203/$F203)))</f>
        <v>0</v>
      </c>
      <c r="AC203" s="349">
        <f>IF( $F203=0,0,((($F203/$E$202)*'CRONOGRAMA ACTIVIDADES'!Z$74)*($G203/$F203)))</f>
        <v>0</v>
      </c>
      <c r="AD203" s="349">
        <f>IF( $F203=0,0,((($F203/$E$202)*'CRONOGRAMA ACTIVIDADES'!AA$74)*($G203/$F203)))</f>
        <v>0</v>
      </c>
      <c r="AE203" s="349">
        <f>IF( $F203=0,0,((($F203/$E$202)*'CRONOGRAMA ACTIVIDADES'!AB$74)*($G203/$F203)))</f>
        <v>0</v>
      </c>
      <c r="AF203" s="349">
        <f>IF( $F203=0,0,((($F203/$E$202)*'CRONOGRAMA ACTIVIDADES'!AC$74)*($G203/$F203)))</f>
        <v>0</v>
      </c>
      <c r="AG203" s="350">
        <f>U203+V203+W203+X203+Y203+Z203+AA203+AB203+AC203+AD203+AE203+AF203</f>
        <v>0</v>
      </c>
      <c r="AH203" s="354">
        <f>IF( $F203=0,0,((($F203/$E$202)*'CRONOGRAMA ACTIVIDADES'!AD$74)*($G203/$F203)))</f>
        <v>0</v>
      </c>
      <c r="AI203" s="349">
        <f>IF( $F203=0,0,((($F203/$E$202)*'CRONOGRAMA ACTIVIDADES'!AE$74)*($G203/$F203)))</f>
        <v>0</v>
      </c>
      <c r="AJ203" s="349">
        <f>IF( $F203=0,0,((($F203/$E$202)*'CRONOGRAMA ACTIVIDADES'!AF$74)*($G203/$F203)))</f>
        <v>0</v>
      </c>
      <c r="AK203" s="349">
        <f>IF( $F203=0,0,((($F203/$E$202)*'CRONOGRAMA ACTIVIDADES'!AG$74)*($G203/$F203)))</f>
        <v>0</v>
      </c>
      <c r="AL203" s="349">
        <f>IF( $F203=0,0,((($F203/$E$202)*'CRONOGRAMA ACTIVIDADES'!AH$74)*($G203/$F203)))</f>
        <v>0</v>
      </c>
      <c r="AM203" s="349">
        <f>IF( $F203=0,0,((($F203/$E$202)*'CRONOGRAMA ACTIVIDADES'!AI$74)*($G203/$F203)))</f>
        <v>0</v>
      </c>
      <c r="AN203" s="349">
        <f>IF( $F203=0,0,((($F203/$E$202)*'CRONOGRAMA ACTIVIDADES'!AJ$74)*($G203/$F203)))</f>
        <v>0</v>
      </c>
      <c r="AO203" s="349">
        <f>IF( $F203=0,0,((($F203/$E$202)*'CRONOGRAMA ACTIVIDADES'!AK$74)*($G203/$F203)))</f>
        <v>0</v>
      </c>
      <c r="AP203" s="349">
        <f>IF( $F203=0,0,((($F203/$E$202)*'CRONOGRAMA ACTIVIDADES'!AL$74)*($G203/$F203)))</f>
        <v>0</v>
      </c>
      <c r="AQ203" s="349">
        <f>IF( $F203=0,0,((($F203/$E$202)*'CRONOGRAMA ACTIVIDADES'!AM$74)*($G203/$F203)))</f>
        <v>0</v>
      </c>
      <c r="AR203" s="349">
        <f>IF( $F203=0,0,((($F203/$E$202)*'CRONOGRAMA ACTIVIDADES'!AN$74)*($G203/$F203)))</f>
        <v>0</v>
      </c>
      <c r="AS203" s="349">
        <f>IF( $F203=0,0,((($F203/$E$202)*'CRONOGRAMA ACTIVIDADES'!AO$74)*($G203/$F203)))</f>
        <v>0</v>
      </c>
      <c r="AT203" s="352">
        <f>AH203+AI203+AJ203+AK203+AL203+AM203+AN203+AO203+AP203+AQ203+AR203+AS203</f>
        <v>0</v>
      </c>
      <c r="AU203" s="355">
        <f>AS203+AR203+AQ203+AP203+AO203+AN203+AM203+AL203+AK203+AJ203+AI203+AH203+AF203+AE203+AD203+AC203+AB203+AA203+Z203+Y203+X203+W203+V203+U203+S203+R203+Q203+P203+O203+N203+M203+L203+K203+J203+I203+H203</f>
        <v>0</v>
      </c>
      <c r="AV203" s="321">
        <f t="shared" si="40"/>
        <v>0</v>
      </c>
    </row>
    <row r="204" spans="2:48" s="44" customFormat="1" ht="12.75" customHeight="1" x14ac:dyDescent="0.25">
      <c r="B204" s="345" t="str">
        <f>+'FORMATO COSTEO C3'!C23</f>
        <v>3.1.1.2</v>
      </c>
      <c r="C204" s="346" t="str">
        <f>+'FORMATO COSTEO C3'!B23</f>
        <v>Categoría de gasto</v>
      </c>
      <c r="D204" s="347"/>
      <c r="E204" s="348"/>
      <c r="F204" s="349">
        <f>+'FORMATO COSTEO C3'!G23</f>
        <v>0</v>
      </c>
      <c r="G204" s="350">
        <f>+'FORMATO COSTEO C3'!X23</f>
        <v>0</v>
      </c>
      <c r="H204" s="354">
        <f>IF( $F204=0,0,((($F204/$E$202)*'CRONOGRAMA ACTIVIDADES'!F$74)*($G204/$F204)))</f>
        <v>0</v>
      </c>
      <c r="I204" s="349">
        <f>IF( $F204=0,0,((($F204/$E$202)*'CRONOGRAMA ACTIVIDADES'!G$74)*($G204/$F204)))</f>
        <v>0</v>
      </c>
      <c r="J204" s="349">
        <f>IF( $F204=0,0,((($F204/$E$202)*'CRONOGRAMA ACTIVIDADES'!H$74)*($G204/$F204)))</f>
        <v>0</v>
      </c>
      <c r="K204" s="349">
        <f>IF( $F204=0,0,((($F204/$E$202)*'CRONOGRAMA ACTIVIDADES'!I$74)*($G204/$F204)))</f>
        <v>0</v>
      </c>
      <c r="L204" s="349">
        <f>IF( $F204=0,0,((($F204/$E$202)*'CRONOGRAMA ACTIVIDADES'!J$74)*($G204/$F204)))</f>
        <v>0</v>
      </c>
      <c r="M204" s="349">
        <f>IF( $F204=0,0,((($F204/$E$202)*'CRONOGRAMA ACTIVIDADES'!K$74)*($G204/$F204)))</f>
        <v>0</v>
      </c>
      <c r="N204" s="349">
        <f>IF( $F204=0,0,((($F204/$E$202)*'CRONOGRAMA ACTIVIDADES'!L$74)*($G204/$F204)))</f>
        <v>0</v>
      </c>
      <c r="O204" s="349">
        <f>IF( $F204=0,0,((($F204/$E$202)*'CRONOGRAMA ACTIVIDADES'!M$74)*($G204/$F204)))</f>
        <v>0</v>
      </c>
      <c r="P204" s="349">
        <f>IF( $F204=0,0,((($F204/$E$202)*'CRONOGRAMA ACTIVIDADES'!N$74)*($G204/$F204)))</f>
        <v>0</v>
      </c>
      <c r="Q204" s="349">
        <f>IF( $F204=0,0,((($F204/$E$202)*'CRONOGRAMA ACTIVIDADES'!O$74)*($G204/$F204)))</f>
        <v>0</v>
      </c>
      <c r="R204" s="349">
        <f>IF( $F204=0,0,((($F204/$E$202)*'CRONOGRAMA ACTIVIDADES'!P$74)*($G204/$F204)))</f>
        <v>0</v>
      </c>
      <c r="S204" s="349">
        <f>IF( $F204=0,0,((($F204/$E$202)*'CRONOGRAMA ACTIVIDADES'!Q$74)*($G204/$F204)))</f>
        <v>0</v>
      </c>
      <c r="T204" s="352">
        <f>H204+I204+J204+K204+L204+M204+N204+O204+P204+Q204+R204+S204</f>
        <v>0</v>
      </c>
      <c r="U204" s="353">
        <f>IF( $F204=0,0,((($F204/$E$202)*'CRONOGRAMA ACTIVIDADES'!R$74)*($G204/$F204)))</f>
        <v>0</v>
      </c>
      <c r="V204" s="349">
        <f>IF( $F204=0,0,((($F204/$E$202)*'CRONOGRAMA ACTIVIDADES'!S$74)*($G204/$F204)))</f>
        <v>0</v>
      </c>
      <c r="W204" s="349">
        <f>IF( $F204=0,0,((($F204/$E$202)*'CRONOGRAMA ACTIVIDADES'!T$74)*($G204/$F204)))</f>
        <v>0</v>
      </c>
      <c r="X204" s="349">
        <f>IF( $F204=0,0,((($F204/$E$202)*'CRONOGRAMA ACTIVIDADES'!U$74)*($G204/$F204)))</f>
        <v>0</v>
      </c>
      <c r="Y204" s="349">
        <f>IF( $F204=0,0,((($F204/$E$202)*'CRONOGRAMA ACTIVIDADES'!V$74)*($G204/$F204)))</f>
        <v>0</v>
      </c>
      <c r="Z204" s="349">
        <f>IF( $F204=0,0,((($F204/$E$202)*'CRONOGRAMA ACTIVIDADES'!W$74)*($G204/$F204)))</f>
        <v>0</v>
      </c>
      <c r="AA204" s="349">
        <f>IF( $F204=0,0,((($F204/$E$202)*'CRONOGRAMA ACTIVIDADES'!X$74)*($G204/$F204)))</f>
        <v>0</v>
      </c>
      <c r="AB204" s="349">
        <f>IF( $F204=0,0,((($F204/$E$202)*'CRONOGRAMA ACTIVIDADES'!Y$74)*($G204/$F204)))</f>
        <v>0</v>
      </c>
      <c r="AC204" s="349">
        <f>IF( $F204=0,0,((($F204/$E$202)*'CRONOGRAMA ACTIVIDADES'!Z$74)*($G204/$F204)))</f>
        <v>0</v>
      </c>
      <c r="AD204" s="349">
        <f>IF( $F204=0,0,((($F204/$E$202)*'CRONOGRAMA ACTIVIDADES'!AA$74)*($G204/$F204)))</f>
        <v>0</v>
      </c>
      <c r="AE204" s="349">
        <f>IF( $F204=0,0,((($F204/$E$202)*'CRONOGRAMA ACTIVIDADES'!AB$74)*($G204/$F204)))</f>
        <v>0</v>
      </c>
      <c r="AF204" s="349">
        <f>IF( $F204=0,0,((($F204/$E$202)*'CRONOGRAMA ACTIVIDADES'!AC$74)*($G204/$F204)))</f>
        <v>0</v>
      </c>
      <c r="AG204" s="350">
        <f>U204+V204+W204+X204+Y204+Z204+AA204+AB204+AC204+AD204+AE204+AF204</f>
        <v>0</v>
      </c>
      <c r="AH204" s="354">
        <f>IF( $F204=0,0,((($F204/$E$202)*'CRONOGRAMA ACTIVIDADES'!AD$74)*($G204/$F204)))</f>
        <v>0</v>
      </c>
      <c r="AI204" s="349">
        <f>IF( $F204=0,0,((($F204/$E$202)*'CRONOGRAMA ACTIVIDADES'!AE$74)*($G204/$F204)))</f>
        <v>0</v>
      </c>
      <c r="AJ204" s="349">
        <f>IF( $F204=0,0,((($F204/$E$202)*'CRONOGRAMA ACTIVIDADES'!AF$74)*($G204/$F204)))</f>
        <v>0</v>
      </c>
      <c r="AK204" s="349">
        <f>IF( $F204=0,0,((($F204/$E$202)*'CRONOGRAMA ACTIVIDADES'!AG$74)*($G204/$F204)))</f>
        <v>0</v>
      </c>
      <c r="AL204" s="349">
        <f>IF( $F204=0,0,((($F204/$E$202)*'CRONOGRAMA ACTIVIDADES'!AH$74)*($G204/$F204)))</f>
        <v>0</v>
      </c>
      <c r="AM204" s="349">
        <f>IF( $F204=0,0,((($F204/$E$202)*'CRONOGRAMA ACTIVIDADES'!AI$74)*($G204/$F204)))</f>
        <v>0</v>
      </c>
      <c r="AN204" s="349">
        <f>IF( $F204=0,0,((($F204/$E$202)*'CRONOGRAMA ACTIVIDADES'!AJ$74)*($G204/$F204)))</f>
        <v>0</v>
      </c>
      <c r="AO204" s="349">
        <f>IF( $F204=0,0,((($F204/$E$202)*'CRONOGRAMA ACTIVIDADES'!AK$74)*($G204/$F204)))</f>
        <v>0</v>
      </c>
      <c r="AP204" s="349">
        <f>IF( $F204=0,0,((($F204/$E$202)*'CRONOGRAMA ACTIVIDADES'!AL$74)*($G204/$F204)))</f>
        <v>0</v>
      </c>
      <c r="AQ204" s="349">
        <f>IF( $F204=0,0,((($F204/$E$202)*'CRONOGRAMA ACTIVIDADES'!AM$74)*($G204/$F204)))</f>
        <v>0</v>
      </c>
      <c r="AR204" s="349">
        <f>IF( $F204=0,0,((($F204/$E$202)*'CRONOGRAMA ACTIVIDADES'!AN$74)*($G204/$F204)))</f>
        <v>0</v>
      </c>
      <c r="AS204" s="349">
        <f>IF( $F204=0,0,((($F204/$E$202)*'CRONOGRAMA ACTIVIDADES'!AO$74)*($G204/$F204)))</f>
        <v>0</v>
      </c>
      <c r="AT204" s="352">
        <f>AH204+AI204+AJ204+AK204+AL204+AM204+AN204+AO204+AP204+AQ204+AR204+AS204</f>
        <v>0</v>
      </c>
      <c r="AU204" s="355">
        <f>AS204+AR204+AQ204+AP204+AO204+AN204+AM204+AL204+AK204+AJ204+AI204+AH204+AF204+AE204+AD204+AC204+AB204+AA204+Z204+Y204+X204+W204+V204+U204+S204+R204+Q204+P204+O204+N204+M204+L204+K204+J204+I204+H204</f>
        <v>0</v>
      </c>
      <c r="AV204" s="321">
        <f t="shared" ref="AV204:AV267" si="56">+G204-AU204</f>
        <v>0</v>
      </c>
    </row>
    <row r="205" spans="2:48" s="44" customFormat="1" ht="12.75" customHeight="1" x14ac:dyDescent="0.25">
      <c r="B205" s="345" t="str">
        <f>+'FORMATO COSTEO C3'!C29</f>
        <v>3.1.1.3</v>
      </c>
      <c r="C205" s="346" t="str">
        <f>+'FORMATO COSTEO C3'!B29</f>
        <v>Categoría de gasto</v>
      </c>
      <c r="D205" s="347"/>
      <c r="E205" s="348"/>
      <c r="F205" s="349">
        <f>+'FORMATO COSTEO C3'!G29</f>
        <v>0</v>
      </c>
      <c r="G205" s="350">
        <f>+'FORMATO COSTEO C3'!X29</f>
        <v>0</v>
      </c>
      <c r="H205" s="354">
        <f>IF( $F205=0,0,((($F205/$E$202)*'CRONOGRAMA ACTIVIDADES'!F$74)*($G205/$F205)))</f>
        <v>0</v>
      </c>
      <c r="I205" s="349">
        <f>IF( $F205=0,0,((($F205/$E$202)*'CRONOGRAMA ACTIVIDADES'!G$74)*($G205/$F205)))</f>
        <v>0</v>
      </c>
      <c r="J205" s="349">
        <f>IF( $F205=0,0,((($F205/$E$202)*'CRONOGRAMA ACTIVIDADES'!H$74)*($G205/$F205)))</f>
        <v>0</v>
      </c>
      <c r="K205" s="349">
        <f>IF( $F205=0,0,((($F205/$E$202)*'CRONOGRAMA ACTIVIDADES'!I$74)*($G205/$F205)))</f>
        <v>0</v>
      </c>
      <c r="L205" s="349">
        <f>IF( $F205=0,0,((($F205/$E$202)*'CRONOGRAMA ACTIVIDADES'!J$74)*($G205/$F205)))</f>
        <v>0</v>
      </c>
      <c r="M205" s="349">
        <f>IF( $F205=0,0,((($F205/$E$202)*'CRONOGRAMA ACTIVIDADES'!K$74)*($G205/$F205)))</f>
        <v>0</v>
      </c>
      <c r="N205" s="349">
        <f>IF( $F205=0,0,((($F205/$E$202)*'CRONOGRAMA ACTIVIDADES'!L$74)*($G205/$F205)))</f>
        <v>0</v>
      </c>
      <c r="O205" s="349">
        <f>IF( $F205=0,0,((($F205/$E$202)*'CRONOGRAMA ACTIVIDADES'!M$74)*($G205/$F205)))</f>
        <v>0</v>
      </c>
      <c r="P205" s="349">
        <f>IF( $F205=0,0,((($F205/$E$202)*'CRONOGRAMA ACTIVIDADES'!N$74)*($G205/$F205)))</f>
        <v>0</v>
      </c>
      <c r="Q205" s="349">
        <f>IF( $F205=0,0,((($F205/$E$202)*'CRONOGRAMA ACTIVIDADES'!O$74)*($G205/$F205)))</f>
        <v>0</v>
      </c>
      <c r="R205" s="349">
        <f>IF( $F205=0,0,((($F205/$E$202)*'CRONOGRAMA ACTIVIDADES'!P$74)*($G205/$F205)))</f>
        <v>0</v>
      </c>
      <c r="S205" s="349">
        <f>IF( $F205=0,0,((($F205/$E$202)*'CRONOGRAMA ACTIVIDADES'!Q$74)*($G205/$F205)))</f>
        <v>0</v>
      </c>
      <c r="T205" s="352">
        <f>H205+I205+J205+K205+L205+M205+N205+O205+P205+Q205+R205+S205</f>
        <v>0</v>
      </c>
      <c r="U205" s="353">
        <f>IF( $F205=0,0,((($F205/$E$202)*'CRONOGRAMA ACTIVIDADES'!R$74)*($G205/$F205)))</f>
        <v>0</v>
      </c>
      <c r="V205" s="349">
        <f>IF( $F205=0,0,((($F205/$E$202)*'CRONOGRAMA ACTIVIDADES'!S$74)*($G205/$F205)))</f>
        <v>0</v>
      </c>
      <c r="W205" s="349">
        <f>IF( $F205=0,0,((($F205/$E$202)*'CRONOGRAMA ACTIVIDADES'!T$74)*($G205/$F205)))</f>
        <v>0</v>
      </c>
      <c r="X205" s="349">
        <f>IF( $F205=0,0,((($F205/$E$202)*'CRONOGRAMA ACTIVIDADES'!U$74)*($G205/$F205)))</f>
        <v>0</v>
      </c>
      <c r="Y205" s="349">
        <f>IF( $F205=0,0,((($F205/$E$202)*'CRONOGRAMA ACTIVIDADES'!V$74)*($G205/$F205)))</f>
        <v>0</v>
      </c>
      <c r="Z205" s="349">
        <f>IF( $F205=0,0,((($F205/$E$202)*'CRONOGRAMA ACTIVIDADES'!W$74)*($G205/$F205)))</f>
        <v>0</v>
      </c>
      <c r="AA205" s="349">
        <f>IF( $F205=0,0,((($F205/$E$202)*'CRONOGRAMA ACTIVIDADES'!X$74)*($G205/$F205)))</f>
        <v>0</v>
      </c>
      <c r="AB205" s="349">
        <f>IF( $F205=0,0,((($F205/$E$202)*'CRONOGRAMA ACTIVIDADES'!Y$74)*($G205/$F205)))</f>
        <v>0</v>
      </c>
      <c r="AC205" s="349">
        <f>IF( $F205=0,0,((($F205/$E$202)*'CRONOGRAMA ACTIVIDADES'!Z$74)*($G205/$F205)))</f>
        <v>0</v>
      </c>
      <c r="AD205" s="349">
        <f>IF( $F205=0,0,((($F205/$E$202)*'CRONOGRAMA ACTIVIDADES'!AA$74)*($G205/$F205)))</f>
        <v>0</v>
      </c>
      <c r="AE205" s="349">
        <f>IF( $F205=0,0,((($F205/$E$202)*'CRONOGRAMA ACTIVIDADES'!AB$74)*($G205/$F205)))</f>
        <v>0</v>
      </c>
      <c r="AF205" s="349">
        <f>IF( $F205=0,0,((($F205/$E$202)*'CRONOGRAMA ACTIVIDADES'!AC$74)*($G205/$F205)))</f>
        <v>0</v>
      </c>
      <c r="AG205" s="350">
        <f>U205+V205+W205+X205+Y205+Z205+AA205+AB205+AC205+AD205+AE205+AF205</f>
        <v>0</v>
      </c>
      <c r="AH205" s="354">
        <f>IF( $F205=0,0,((($F205/$E$202)*'CRONOGRAMA ACTIVIDADES'!AD$74)*($G205/$F205)))</f>
        <v>0</v>
      </c>
      <c r="AI205" s="349">
        <f>IF( $F205=0,0,((($F205/$E$202)*'CRONOGRAMA ACTIVIDADES'!AE$74)*($G205/$F205)))</f>
        <v>0</v>
      </c>
      <c r="AJ205" s="349">
        <f>IF( $F205=0,0,((($F205/$E$202)*'CRONOGRAMA ACTIVIDADES'!AF$74)*($G205/$F205)))</f>
        <v>0</v>
      </c>
      <c r="AK205" s="349">
        <f>IF( $F205=0,0,((($F205/$E$202)*'CRONOGRAMA ACTIVIDADES'!AG$74)*($G205/$F205)))</f>
        <v>0</v>
      </c>
      <c r="AL205" s="349">
        <f>IF( $F205=0,0,((($F205/$E$202)*'CRONOGRAMA ACTIVIDADES'!AH$74)*($G205/$F205)))</f>
        <v>0</v>
      </c>
      <c r="AM205" s="349">
        <f>IF( $F205=0,0,((($F205/$E$202)*'CRONOGRAMA ACTIVIDADES'!AI$74)*($G205/$F205)))</f>
        <v>0</v>
      </c>
      <c r="AN205" s="349">
        <f>IF( $F205=0,0,((($F205/$E$202)*'CRONOGRAMA ACTIVIDADES'!AJ$74)*($G205/$F205)))</f>
        <v>0</v>
      </c>
      <c r="AO205" s="349">
        <f>IF( $F205=0,0,((($F205/$E$202)*'CRONOGRAMA ACTIVIDADES'!AK$74)*($G205/$F205)))</f>
        <v>0</v>
      </c>
      <c r="AP205" s="349">
        <f>IF( $F205=0,0,((($F205/$E$202)*'CRONOGRAMA ACTIVIDADES'!AL$74)*($G205/$F205)))</f>
        <v>0</v>
      </c>
      <c r="AQ205" s="349">
        <f>IF( $F205=0,0,((($F205/$E$202)*'CRONOGRAMA ACTIVIDADES'!AM$74)*($G205/$F205)))</f>
        <v>0</v>
      </c>
      <c r="AR205" s="349">
        <f>IF( $F205=0,0,((($F205/$E$202)*'CRONOGRAMA ACTIVIDADES'!AN$74)*($G205/$F205)))</f>
        <v>0</v>
      </c>
      <c r="AS205" s="349">
        <f>IF( $F205=0,0,((($F205/$E$202)*'CRONOGRAMA ACTIVIDADES'!AO$74)*($G205/$F205)))</f>
        <v>0</v>
      </c>
      <c r="AT205" s="352">
        <f>AH205+AI205+AJ205+AK205+AL205+AM205+AN205+AO205+AP205+AQ205+AR205+AS205</f>
        <v>0</v>
      </c>
      <c r="AU205" s="355">
        <f>AS205+AR205+AQ205+AP205+AO205+AN205+AM205+AL205+AK205+AJ205+AI205+AH205+AF205+AE205+AD205+AC205+AB205+AA205+Z205+Y205+X205+W205+V205+U205+S205+R205+Q205+P205+O205+N205+M205+L205+K205+J205+I205+H205</f>
        <v>0</v>
      </c>
      <c r="AV205" s="321">
        <f t="shared" si="56"/>
        <v>0</v>
      </c>
    </row>
    <row r="206" spans="2:48" s="44" customFormat="1" ht="12.75" customHeight="1" x14ac:dyDescent="0.25">
      <c r="B206" s="345" t="str">
        <f>+'FORMATO COSTEO C3'!C35</f>
        <v>3.1.1.4</v>
      </c>
      <c r="C206" s="346" t="str">
        <f>+'FORMATO COSTEO C3'!B35</f>
        <v>Categoría de gasto</v>
      </c>
      <c r="D206" s="347"/>
      <c r="E206" s="348"/>
      <c r="F206" s="349">
        <f>+'FORMATO COSTEO C3'!G35</f>
        <v>0</v>
      </c>
      <c r="G206" s="350">
        <f>+'FORMATO COSTEO C3'!X35</f>
        <v>0</v>
      </c>
      <c r="H206" s="354">
        <f>IF( $F206=0,0,((($F206/$E$202)*'CRONOGRAMA ACTIVIDADES'!F$74)*($G206/$F206)))</f>
        <v>0</v>
      </c>
      <c r="I206" s="349">
        <f>IF( $F206=0,0,((($F206/$E$202)*'CRONOGRAMA ACTIVIDADES'!G$74)*($G206/$F206)))</f>
        <v>0</v>
      </c>
      <c r="J206" s="349">
        <f>IF( $F206=0,0,((($F206/$E$202)*'CRONOGRAMA ACTIVIDADES'!H$74)*($G206/$F206)))</f>
        <v>0</v>
      </c>
      <c r="K206" s="349">
        <f>IF( $F206=0,0,((($F206/$E$202)*'CRONOGRAMA ACTIVIDADES'!I$74)*($G206/$F206)))</f>
        <v>0</v>
      </c>
      <c r="L206" s="349">
        <f>IF( $F206=0,0,((($F206/$E$202)*'CRONOGRAMA ACTIVIDADES'!J$74)*($G206/$F206)))</f>
        <v>0</v>
      </c>
      <c r="M206" s="349">
        <f>IF( $F206=0,0,((($F206/$E$202)*'CRONOGRAMA ACTIVIDADES'!K$74)*($G206/$F206)))</f>
        <v>0</v>
      </c>
      <c r="N206" s="349">
        <f>IF( $F206=0,0,((($F206/$E$202)*'CRONOGRAMA ACTIVIDADES'!L$74)*($G206/$F206)))</f>
        <v>0</v>
      </c>
      <c r="O206" s="349">
        <f>IF( $F206=0,0,((($F206/$E$202)*'CRONOGRAMA ACTIVIDADES'!M$74)*($G206/$F206)))</f>
        <v>0</v>
      </c>
      <c r="P206" s="349">
        <f>IF( $F206=0,0,((($F206/$E$202)*'CRONOGRAMA ACTIVIDADES'!N$74)*($G206/$F206)))</f>
        <v>0</v>
      </c>
      <c r="Q206" s="349">
        <f>IF( $F206=0,0,((($F206/$E$202)*'CRONOGRAMA ACTIVIDADES'!O$74)*($G206/$F206)))</f>
        <v>0</v>
      </c>
      <c r="R206" s="349">
        <f>IF( $F206=0,0,((($F206/$E$202)*'CRONOGRAMA ACTIVIDADES'!P$74)*($G206/$F206)))</f>
        <v>0</v>
      </c>
      <c r="S206" s="349">
        <f>IF( $F206=0,0,((($F206/$E$202)*'CRONOGRAMA ACTIVIDADES'!Q$74)*($G206/$F206)))</f>
        <v>0</v>
      </c>
      <c r="T206" s="352">
        <f>H206+I206+J206+K206+L206+M206+N206+O206+P206+Q206+R206+S206</f>
        <v>0</v>
      </c>
      <c r="U206" s="353">
        <f>IF( $F206=0,0,((($F206/$E$202)*'CRONOGRAMA ACTIVIDADES'!R$74)*($G206/$F206)))</f>
        <v>0</v>
      </c>
      <c r="V206" s="349">
        <f>IF( $F206=0,0,((($F206/$E$202)*'CRONOGRAMA ACTIVIDADES'!S$74)*($G206/$F206)))</f>
        <v>0</v>
      </c>
      <c r="W206" s="349">
        <f>IF( $F206=0,0,((($F206/$E$202)*'CRONOGRAMA ACTIVIDADES'!T$74)*($G206/$F206)))</f>
        <v>0</v>
      </c>
      <c r="X206" s="349">
        <f>IF( $F206=0,0,((($F206/$E$202)*'CRONOGRAMA ACTIVIDADES'!U$74)*($G206/$F206)))</f>
        <v>0</v>
      </c>
      <c r="Y206" s="349">
        <f>IF( $F206=0,0,((($F206/$E$202)*'CRONOGRAMA ACTIVIDADES'!V$74)*($G206/$F206)))</f>
        <v>0</v>
      </c>
      <c r="Z206" s="349">
        <f>IF( $F206=0,0,((($F206/$E$202)*'CRONOGRAMA ACTIVIDADES'!W$74)*($G206/$F206)))</f>
        <v>0</v>
      </c>
      <c r="AA206" s="349">
        <f>IF( $F206=0,0,((($F206/$E$202)*'CRONOGRAMA ACTIVIDADES'!X$74)*($G206/$F206)))</f>
        <v>0</v>
      </c>
      <c r="AB206" s="349">
        <f>IF( $F206=0,0,((($F206/$E$202)*'CRONOGRAMA ACTIVIDADES'!Y$74)*($G206/$F206)))</f>
        <v>0</v>
      </c>
      <c r="AC206" s="349">
        <f>IF( $F206=0,0,((($F206/$E$202)*'CRONOGRAMA ACTIVIDADES'!Z$74)*($G206/$F206)))</f>
        <v>0</v>
      </c>
      <c r="AD206" s="349">
        <f>IF( $F206=0,0,((($F206/$E$202)*'CRONOGRAMA ACTIVIDADES'!AA$74)*($G206/$F206)))</f>
        <v>0</v>
      </c>
      <c r="AE206" s="349">
        <f>IF( $F206=0,0,((($F206/$E$202)*'CRONOGRAMA ACTIVIDADES'!AB$74)*($G206/$F206)))</f>
        <v>0</v>
      </c>
      <c r="AF206" s="349">
        <f>IF( $F206=0,0,((($F206/$E$202)*'CRONOGRAMA ACTIVIDADES'!AC$74)*($G206/$F206)))</f>
        <v>0</v>
      </c>
      <c r="AG206" s="350">
        <f>U206+V206+W206+X206+Y206+Z206+AA206+AB206+AC206+AD206+AE206+AF206</f>
        <v>0</v>
      </c>
      <c r="AH206" s="354">
        <f>IF( $F206=0,0,((($F206/$E$202)*'CRONOGRAMA ACTIVIDADES'!AD$74)*($G206/$F206)))</f>
        <v>0</v>
      </c>
      <c r="AI206" s="349">
        <f>IF( $F206=0,0,((($F206/$E$202)*'CRONOGRAMA ACTIVIDADES'!AE$74)*($G206/$F206)))</f>
        <v>0</v>
      </c>
      <c r="AJ206" s="349">
        <f>IF( $F206=0,0,((($F206/$E$202)*'CRONOGRAMA ACTIVIDADES'!AF$74)*($G206/$F206)))</f>
        <v>0</v>
      </c>
      <c r="AK206" s="349">
        <f>IF( $F206=0,0,((($F206/$E$202)*'CRONOGRAMA ACTIVIDADES'!AG$74)*($G206/$F206)))</f>
        <v>0</v>
      </c>
      <c r="AL206" s="349">
        <f>IF( $F206=0,0,((($F206/$E$202)*'CRONOGRAMA ACTIVIDADES'!AH$74)*($G206/$F206)))</f>
        <v>0</v>
      </c>
      <c r="AM206" s="349">
        <f>IF( $F206=0,0,((($F206/$E$202)*'CRONOGRAMA ACTIVIDADES'!AI$74)*($G206/$F206)))</f>
        <v>0</v>
      </c>
      <c r="AN206" s="349">
        <f>IF( $F206=0,0,((($F206/$E$202)*'CRONOGRAMA ACTIVIDADES'!AJ$74)*($G206/$F206)))</f>
        <v>0</v>
      </c>
      <c r="AO206" s="349">
        <f>IF( $F206=0,0,((($F206/$E$202)*'CRONOGRAMA ACTIVIDADES'!AK$74)*($G206/$F206)))</f>
        <v>0</v>
      </c>
      <c r="AP206" s="349">
        <f>IF( $F206=0,0,((($F206/$E$202)*'CRONOGRAMA ACTIVIDADES'!AL$74)*($G206/$F206)))</f>
        <v>0</v>
      </c>
      <c r="AQ206" s="349">
        <f>IF( $F206=0,0,((($F206/$E$202)*'CRONOGRAMA ACTIVIDADES'!AM$74)*($G206/$F206)))</f>
        <v>0</v>
      </c>
      <c r="AR206" s="349">
        <f>IF( $F206=0,0,((($F206/$E$202)*'CRONOGRAMA ACTIVIDADES'!AN$74)*($G206/$F206)))</f>
        <v>0</v>
      </c>
      <c r="AS206" s="349">
        <f>IF( $F206=0,0,((($F206/$E$202)*'CRONOGRAMA ACTIVIDADES'!AO$74)*($G206/$F206)))</f>
        <v>0</v>
      </c>
      <c r="AT206" s="352">
        <f>AH206+AI206+AJ206+AK206+AL206+AM206+AN206+AO206+AP206+AQ206+AR206+AS206</f>
        <v>0</v>
      </c>
      <c r="AU206" s="355">
        <f>AS206+AR206+AQ206+AP206+AO206+AN206+AM206+AL206+AK206+AJ206+AI206+AH206+AF206+AE206+AD206+AC206+AB206+AA206+Z206+Y206+X206+W206+V206+U206+S206+R206+Q206+P206+O206+N206+M206+L206+K206+J206+I206+H206</f>
        <v>0</v>
      </c>
      <c r="AV206" s="321">
        <f t="shared" si="56"/>
        <v>0</v>
      </c>
    </row>
    <row r="207" spans="2:48" s="44" customFormat="1" ht="12.75" customHeight="1" x14ac:dyDescent="0.25">
      <c r="B207" s="345" t="str">
        <f>+'FORMATO COSTEO C3'!C41</f>
        <v>3.1.1.5</v>
      </c>
      <c r="C207" s="346" t="str">
        <f>+'FORMATO COSTEO C3'!B41</f>
        <v>Categoría de gasto</v>
      </c>
      <c r="D207" s="347"/>
      <c r="E207" s="348"/>
      <c r="F207" s="349">
        <f>+'FORMATO COSTEO C3'!G41</f>
        <v>0</v>
      </c>
      <c r="G207" s="350">
        <f>+'FORMATO COSTEO C3'!X41</f>
        <v>0</v>
      </c>
      <c r="H207" s="354">
        <f>IF( $F207=0,0,((($F207/$E$202)*'CRONOGRAMA ACTIVIDADES'!F$74)*($G207/$F207)))</f>
        <v>0</v>
      </c>
      <c r="I207" s="349">
        <f>IF( $F207=0,0,((($F207/$E$202)*'CRONOGRAMA ACTIVIDADES'!G$74)*($G207/$F207)))</f>
        <v>0</v>
      </c>
      <c r="J207" s="349">
        <f>IF( $F207=0,0,((($F207/$E$202)*'CRONOGRAMA ACTIVIDADES'!H$74)*($G207/$F207)))</f>
        <v>0</v>
      </c>
      <c r="K207" s="349">
        <f>IF( $F207=0,0,((($F207/$E$202)*'CRONOGRAMA ACTIVIDADES'!I$74)*($G207/$F207)))</f>
        <v>0</v>
      </c>
      <c r="L207" s="349">
        <f>IF( $F207=0,0,((($F207/$E$202)*'CRONOGRAMA ACTIVIDADES'!J$74)*($G207/$F207)))</f>
        <v>0</v>
      </c>
      <c r="M207" s="349">
        <f>IF( $F207=0,0,((($F207/$E$202)*'CRONOGRAMA ACTIVIDADES'!K$74)*($G207/$F207)))</f>
        <v>0</v>
      </c>
      <c r="N207" s="349">
        <f>IF( $F207=0,0,((($F207/$E$202)*'CRONOGRAMA ACTIVIDADES'!L$74)*($G207/$F207)))</f>
        <v>0</v>
      </c>
      <c r="O207" s="349">
        <f>IF( $F207=0,0,((($F207/$E$202)*'CRONOGRAMA ACTIVIDADES'!M$74)*($G207/$F207)))</f>
        <v>0</v>
      </c>
      <c r="P207" s="349">
        <f>IF( $F207=0,0,((($F207/$E$202)*'CRONOGRAMA ACTIVIDADES'!N$74)*($G207/$F207)))</f>
        <v>0</v>
      </c>
      <c r="Q207" s="349">
        <f>IF( $F207=0,0,((($F207/$E$202)*'CRONOGRAMA ACTIVIDADES'!O$74)*($G207/$F207)))</f>
        <v>0</v>
      </c>
      <c r="R207" s="349">
        <f>IF( $F207=0,0,((($F207/$E$202)*'CRONOGRAMA ACTIVIDADES'!P$74)*($G207/$F207)))</f>
        <v>0</v>
      </c>
      <c r="S207" s="349">
        <f>IF( $F207=0,0,((($F207/$E$202)*'CRONOGRAMA ACTIVIDADES'!Q$74)*($G207/$F207)))</f>
        <v>0</v>
      </c>
      <c r="T207" s="352">
        <f>H207+I207+J207+K207+L207+M207+N207+O207+P207+Q207+R207+S207</f>
        <v>0</v>
      </c>
      <c r="U207" s="353">
        <f>IF( $F207=0,0,((($F207/$E$202)*'CRONOGRAMA ACTIVIDADES'!R$74)*($G207/$F207)))</f>
        <v>0</v>
      </c>
      <c r="V207" s="349">
        <f>IF( $F207=0,0,((($F207/$E$202)*'CRONOGRAMA ACTIVIDADES'!S$74)*($G207/$F207)))</f>
        <v>0</v>
      </c>
      <c r="W207" s="349">
        <f>IF( $F207=0,0,((($F207/$E$202)*'CRONOGRAMA ACTIVIDADES'!T$74)*($G207/$F207)))</f>
        <v>0</v>
      </c>
      <c r="X207" s="349">
        <f>IF( $F207=0,0,((($F207/$E$202)*'CRONOGRAMA ACTIVIDADES'!U$74)*($G207/$F207)))</f>
        <v>0</v>
      </c>
      <c r="Y207" s="349">
        <f>IF( $F207=0,0,((($F207/$E$202)*'CRONOGRAMA ACTIVIDADES'!V$74)*($G207/$F207)))</f>
        <v>0</v>
      </c>
      <c r="Z207" s="349">
        <f>IF( $F207=0,0,((($F207/$E$202)*'CRONOGRAMA ACTIVIDADES'!W$74)*($G207/$F207)))</f>
        <v>0</v>
      </c>
      <c r="AA207" s="349">
        <f>IF( $F207=0,0,((($F207/$E$202)*'CRONOGRAMA ACTIVIDADES'!X$74)*($G207/$F207)))</f>
        <v>0</v>
      </c>
      <c r="AB207" s="349">
        <f>IF( $F207=0,0,((($F207/$E$202)*'CRONOGRAMA ACTIVIDADES'!Y$74)*($G207/$F207)))</f>
        <v>0</v>
      </c>
      <c r="AC207" s="349">
        <f>IF( $F207=0,0,((($F207/$E$202)*'CRONOGRAMA ACTIVIDADES'!Z$74)*($G207/$F207)))</f>
        <v>0</v>
      </c>
      <c r="AD207" s="349">
        <f>IF( $F207=0,0,((($F207/$E$202)*'CRONOGRAMA ACTIVIDADES'!AA$74)*($G207/$F207)))</f>
        <v>0</v>
      </c>
      <c r="AE207" s="349">
        <f>IF( $F207=0,0,((($F207/$E$202)*'CRONOGRAMA ACTIVIDADES'!AB$74)*($G207/$F207)))</f>
        <v>0</v>
      </c>
      <c r="AF207" s="349">
        <f>IF( $F207=0,0,((($F207/$E$202)*'CRONOGRAMA ACTIVIDADES'!AC$74)*($G207/$F207)))</f>
        <v>0</v>
      </c>
      <c r="AG207" s="350">
        <f>U207+V207+W207+X207+Y207+Z207+AA207+AB207+AC207+AD207+AE207+AF207</f>
        <v>0</v>
      </c>
      <c r="AH207" s="354">
        <f>IF( $F207=0,0,((($F207/$E$202)*'CRONOGRAMA ACTIVIDADES'!AD$74)*($G207/$F207)))</f>
        <v>0</v>
      </c>
      <c r="AI207" s="349">
        <f>IF( $F207=0,0,((($F207/$E$202)*'CRONOGRAMA ACTIVIDADES'!AE$74)*($G207/$F207)))</f>
        <v>0</v>
      </c>
      <c r="AJ207" s="349">
        <f>IF( $F207=0,0,((($F207/$E$202)*'CRONOGRAMA ACTIVIDADES'!AF$74)*($G207/$F207)))</f>
        <v>0</v>
      </c>
      <c r="AK207" s="349">
        <f>IF( $F207=0,0,((($F207/$E$202)*'CRONOGRAMA ACTIVIDADES'!AG$74)*($G207/$F207)))</f>
        <v>0</v>
      </c>
      <c r="AL207" s="349">
        <f>IF( $F207=0,0,((($F207/$E$202)*'CRONOGRAMA ACTIVIDADES'!AH$74)*($G207/$F207)))</f>
        <v>0</v>
      </c>
      <c r="AM207" s="349">
        <f>IF( $F207=0,0,((($F207/$E$202)*'CRONOGRAMA ACTIVIDADES'!AI$74)*($G207/$F207)))</f>
        <v>0</v>
      </c>
      <c r="AN207" s="349">
        <f>IF( $F207=0,0,((($F207/$E$202)*'CRONOGRAMA ACTIVIDADES'!AJ$74)*($G207/$F207)))</f>
        <v>0</v>
      </c>
      <c r="AO207" s="349">
        <f>IF( $F207=0,0,((($F207/$E$202)*'CRONOGRAMA ACTIVIDADES'!AK$74)*($G207/$F207)))</f>
        <v>0</v>
      </c>
      <c r="AP207" s="349">
        <f>IF( $F207=0,0,((($F207/$E$202)*'CRONOGRAMA ACTIVIDADES'!AL$74)*($G207/$F207)))</f>
        <v>0</v>
      </c>
      <c r="AQ207" s="349">
        <f>IF( $F207=0,0,((($F207/$E$202)*'CRONOGRAMA ACTIVIDADES'!AM$74)*($G207/$F207)))</f>
        <v>0</v>
      </c>
      <c r="AR207" s="349">
        <f>IF( $F207=0,0,((($F207/$E$202)*'CRONOGRAMA ACTIVIDADES'!AN$74)*($G207/$F207)))</f>
        <v>0</v>
      </c>
      <c r="AS207" s="349">
        <f>IF( $F207=0,0,((($F207/$E$202)*'CRONOGRAMA ACTIVIDADES'!AO$74)*($G207/$F207)))</f>
        <v>0</v>
      </c>
      <c r="AT207" s="352">
        <f>AH207+AI207+AJ207+AK207+AL207+AM207+AN207+AO207+AP207+AQ207+AR207+AS207</f>
        <v>0</v>
      </c>
      <c r="AU207" s="355">
        <f>AS207+AR207+AQ207+AP207+AO207+AN207+AM207+AL207+AK207+AJ207+AI207+AH207+AF207+AE207+AD207+AC207+AB207+AA207+Z207+Y207+X207+W207+V207+U207+S207+R207+Q207+P207+O207+N207+M207+L207+K207+J207+I207+H207</f>
        <v>0</v>
      </c>
      <c r="AV207" s="321">
        <f t="shared" si="56"/>
        <v>0</v>
      </c>
    </row>
    <row r="208" spans="2:48" s="44" customFormat="1" ht="12.75" customHeight="1" x14ac:dyDescent="0.25">
      <c r="B208" s="335" t="str">
        <f>+'FORMATO COSTEO C3'!C47</f>
        <v>3.1.2</v>
      </c>
      <c r="C208" s="359">
        <f>+'FORMATO COSTEO C3'!B47</f>
        <v>0</v>
      </c>
      <c r="D208" s="337" t="str">
        <f>+'FORMATO COSTEO C3'!D47</f>
        <v>Unidad medida</v>
      </c>
      <c r="E208" s="338">
        <f>+'FORMATO COSTEO C3'!E47</f>
        <v>0</v>
      </c>
      <c r="F208" s="339">
        <f>SUM(F209:F213)</f>
        <v>0</v>
      </c>
      <c r="G208" s="340">
        <f>SUM(G209:G213)</f>
        <v>0</v>
      </c>
      <c r="H208" s="341">
        <f t="shared" ref="H208:AS208" si="57">SUM(H209:H213)</f>
        <v>0</v>
      </c>
      <c r="I208" s="339">
        <f t="shared" si="57"/>
        <v>0</v>
      </c>
      <c r="J208" s="339">
        <f t="shared" si="57"/>
        <v>0</v>
      </c>
      <c r="K208" s="339">
        <f t="shared" si="57"/>
        <v>0</v>
      </c>
      <c r="L208" s="339">
        <f t="shared" si="57"/>
        <v>0</v>
      </c>
      <c r="M208" s="339">
        <f t="shared" si="57"/>
        <v>0</v>
      </c>
      <c r="N208" s="339">
        <f t="shared" si="57"/>
        <v>0</v>
      </c>
      <c r="O208" s="339">
        <f t="shared" si="57"/>
        <v>0</v>
      </c>
      <c r="P208" s="339">
        <f t="shared" si="57"/>
        <v>0</v>
      </c>
      <c r="Q208" s="339">
        <f t="shared" si="57"/>
        <v>0</v>
      </c>
      <c r="R208" s="339">
        <f t="shared" si="57"/>
        <v>0</v>
      </c>
      <c r="S208" s="339">
        <f t="shared" si="57"/>
        <v>0</v>
      </c>
      <c r="T208" s="342">
        <f t="shared" si="57"/>
        <v>0</v>
      </c>
      <c r="U208" s="343">
        <f t="shared" si="57"/>
        <v>0</v>
      </c>
      <c r="V208" s="339">
        <f t="shared" si="57"/>
        <v>0</v>
      </c>
      <c r="W208" s="339">
        <f t="shared" si="57"/>
        <v>0</v>
      </c>
      <c r="X208" s="339">
        <f t="shared" si="57"/>
        <v>0</v>
      </c>
      <c r="Y208" s="339">
        <f t="shared" si="57"/>
        <v>0</v>
      </c>
      <c r="Z208" s="339">
        <f t="shared" si="57"/>
        <v>0</v>
      </c>
      <c r="AA208" s="339">
        <f t="shared" si="57"/>
        <v>0</v>
      </c>
      <c r="AB208" s="339">
        <f t="shared" si="57"/>
        <v>0</v>
      </c>
      <c r="AC208" s="339">
        <f t="shared" si="57"/>
        <v>0</v>
      </c>
      <c r="AD208" s="339">
        <f t="shared" si="57"/>
        <v>0</v>
      </c>
      <c r="AE208" s="339">
        <f t="shared" si="57"/>
        <v>0</v>
      </c>
      <c r="AF208" s="339">
        <f t="shared" si="57"/>
        <v>0</v>
      </c>
      <c r="AG208" s="340">
        <f t="shared" si="57"/>
        <v>0</v>
      </c>
      <c r="AH208" s="341">
        <f t="shared" si="57"/>
        <v>0</v>
      </c>
      <c r="AI208" s="339">
        <f t="shared" si="57"/>
        <v>0</v>
      </c>
      <c r="AJ208" s="339">
        <f t="shared" si="57"/>
        <v>0</v>
      </c>
      <c r="AK208" s="339">
        <f t="shared" si="57"/>
        <v>0</v>
      </c>
      <c r="AL208" s="339">
        <f t="shared" si="57"/>
        <v>0</v>
      </c>
      <c r="AM208" s="339">
        <f t="shared" si="57"/>
        <v>0</v>
      </c>
      <c r="AN208" s="339">
        <f t="shared" si="57"/>
        <v>0</v>
      </c>
      <c r="AO208" s="339">
        <f t="shared" si="57"/>
        <v>0</v>
      </c>
      <c r="AP208" s="339">
        <f t="shared" si="57"/>
        <v>0</v>
      </c>
      <c r="AQ208" s="339">
        <f t="shared" si="57"/>
        <v>0</v>
      </c>
      <c r="AR208" s="339">
        <f t="shared" si="57"/>
        <v>0</v>
      </c>
      <c r="AS208" s="339">
        <f t="shared" si="57"/>
        <v>0</v>
      </c>
      <c r="AT208" s="342">
        <f>SUM(AT209:AT213)</f>
        <v>0</v>
      </c>
      <c r="AU208" s="344">
        <f>SUM(AU209:AU213)</f>
        <v>0</v>
      </c>
      <c r="AV208" s="321">
        <f t="shared" si="56"/>
        <v>0</v>
      </c>
    </row>
    <row r="209" spans="2:48" s="44" customFormat="1" ht="12.75" customHeight="1" x14ac:dyDescent="0.25">
      <c r="B209" s="345" t="str">
        <f>+'FORMATO COSTEO C3'!C49</f>
        <v>3.1.2.1</v>
      </c>
      <c r="C209" s="346" t="str">
        <f>+'FORMATO COSTEO C3'!B49</f>
        <v>Categoría de gasto</v>
      </c>
      <c r="D209" s="357"/>
      <c r="E209" s="358"/>
      <c r="F209" s="349">
        <f>+'FORMATO COSTEO C3'!G49</f>
        <v>0</v>
      </c>
      <c r="G209" s="350">
        <f>+'FORMATO COSTEO C3'!X49</f>
        <v>0</v>
      </c>
      <c r="H209" s="351">
        <f>IF( $F209=0,0,((($F209/$E$208)*'CRONOGRAMA ACTIVIDADES'!F$75)*($G209/$F209)))</f>
        <v>0</v>
      </c>
      <c r="I209" s="349">
        <f>IF( $F209=0,0,((($F209/$E$208)*'CRONOGRAMA ACTIVIDADES'!G$75)*($G209/$F209)))</f>
        <v>0</v>
      </c>
      <c r="J209" s="349">
        <f>IF( $F209=0,0,((($F209/$E$208)*'CRONOGRAMA ACTIVIDADES'!H$75)*($G209/$F209)))</f>
        <v>0</v>
      </c>
      <c r="K209" s="349">
        <f>IF( $F209=0,0,((($F209/$E$208)*'CRONOGRAMA ACTIVIDADES'!I$75)*($G209/$F209)))</f>
        <v>0</v>
      </c>
      <c r="L209" s="349">
        <f>IF( $F209=0,0,((($F209/$E$208)*'CRONOGRAMA ACTIVIDADES'!J$75)*($G209/$F209)))</f>
        <v>0</v>
      </c>
      <c r="M209" s="349">
        <f>IF( $F209=0,0,((($F209/$E$208)*'CRONOGRAMA ACTIVIDADES'!K$75)*($G209/$F209)))</f>
        <v>0</v>
      </c>
      <c r="N209" s="349">
        <f>IF( $F209=0,0,((($F209/$E$208)*'CRONOGRAMA ACTIVIDADES'!L$75)*($G209/$F209)))</f>
        <v>0</v>
      </c>
      <c r="O209" s="349">
        <f>IF( $F209=0,0,((($F209/$E$208)*'CRONOGRAMA ACTIVIDADES'!M$75)*($G209/$F209)))</f>
        <v>0</v>
      </c>
      <c r="P209" s="349">
        <f>IF( $F209=0,0,((($F209/$E$208)*'CRONOGRAMA ACTIVIDADES'!N$75)*($G209/$F209)))</f>
        <v>0</v>
      </c>
      <c r="Q209" s="349">
        <f>IF( $F209=0,0,((($F209/$E$208)*'CRONOGRAMA ACTIVIDADES'!O$75)*($G209/$F209)))</f>
        <v>0</v>
      </c>
      <c r="R209" s="349">
        <f>IF( $F209=0,0,((($F209/$E$208)*'CRONOGRAMA ACTIVIDADES'!P$75)*($G209/$F209)))</f>
        <v>0</v>
      </c>
      <c r="S209" s="349">
        <f>IF( $F209=0,0,((($F209/$E$208)*'CRONOGRAMA ACTIVIDADES'!Q$75)*($G209/$F209)))</f>
        <v>0</v>
      </c>
      <c r="T209" s="352">
        <f>H209+I209+J209+K209+L209+M209+N209+O209+P209+Q209+R209+S209</f>
        <v>0</v>
      </c>
      <c r="U209" s="353">
        <f>IF( $F209=0,0,((($F209/$E$208)*'CRONOGRAMA ACTIVIDADES'!R$75)*($G209/$F209)))</f>
        <v>0</v>
      </c>
      <c r="V209" s="349">
        <f>IF( $F209=0,0,((($F209/$E$208)*'CRONOGRAMA ACTIVIDADES'!S$75)*($G209/$F209)))</f>
        <v>0</v>
      </c>
      <c r="W209" s="349">
        <f>IF( $F209=0,0,((($F209/$E$208)*'CRONOGRAMA ACTIVIDADES'!T$75)*($G209/$F209)))</f>
        <v>0</v>
      </c>
      <c r="X209" s="349">
        <f>IF( $F209=0,0,((($F209/$E$208)*'CRONOGRAMA ACTIVIDADES'!U$75)*($G209/$F209)))</f>
        <v>0</v>
      </c>
      <c r="Y209" s="349">
        <f>IF( $F209=0,0,((($F209/$E$208)*'CRONOGRAMA ACTIVIDADES'!V$75)*($G209/$F209)))</f>
        <v>0</v>
      </c>
      <c r="Z209" s="349">
        <f>IF( $F209=0,0,((($F209/$E$208)*'CRONOGRAMA ACTIVIDADES'!W$75)*($G209/$F209)))</f>
        <v>0</v>
      </c>
      <c r="AA209" s="349">
        <f>IF( $F209=0,0,((($F209/$E$208)*'CRONOGRAMA ACTIVIDADES'!X$75)*($G209/$F209)))</f>
        <v>0</v>
      </c>
      <c r="AB209" s="349">
        <f>IF( $F209=0,0,((($F209/$E$208)*'CRONOGRAMA ACTIVIDADES'!Y$75)*($G209/$F209)))</f>
        <v>0</v>
      </c>
      <c r="AC209" s="349">
        <f>IF( $F209=0,0,((($F209/$E$208)*'CRONOGRAMA ACTIVIDADES'!Z$75)*($G209/$F209)))</f>
        <v>0</v>
      </c>
      <c r="AD209" s="349">
        <f>IF( $F209=0,0,((($F209/$E$208)*'CRONOGRAMA ACTIVIDADES'!AA$75)*($G209/$F209)))</f>
        <v>0</v>
      </c>
      <c r="AE209" s="349">
        <f>IF( $F209=0,0,((($F209/$E$208)*'CRONOGRAMA ACTIVIDADES'!AB$75)*($G209/$F209)))</f>
        <v>0</v>
      </c>
      <c r="AF209" s="349">
        <f>IF( $F209=0,0,((($F209/$E$208)*'CRONOGRAMA ACTIVIDADES'!AC$75)*($G209/$F209)))</f>
        <v>0</v>
      </c>
      <c r="AG209" s="350">
        <f>U209+V209+W209+X209+Y209+Z209+AA209+AB209+AC209+AD209+AE209+AF209</f>
        <v>0</v>
      </c>
      <c r="AH209" s="354">
        <f>IF( $F209=0,0,((($F209/$E$208)*'CRONOGRAMA ACTIVIDADES'!AD$75)*($G209/$F209)))</f>
        <v>0</v>
      </c>
      <c r="AI209" s="349">
        <f>IF( $F209=0,0,((($F209/$E$208)*'CRONOGRAMA ACTIVIDADES'!AE$75)*($G209/$F209)))</f>
        <v>0</v>
      </c>
      <c r="AJ209" s="349">
        <f>IF( $F209=0,0,((($F209/$E$208)*'CRONOGRAMA ACTIVIDADES'!AF$75)*($G209/$F209)))</f>
        <v>0</v>
      </c>
      <c r="AK209" s="349">
        <f>IF( $F209=0,0,((($F209/$E$208)*'CRONOGRAMA ACTIVIDADES'!AG$75)*($G209/$F209)))</f>
        <v>0</v>
      </c>
      <c r="AL209" s="349">
        <f>IF( $F209=0,0,((($F209/$E$208)*'CRONOGRAMA ACTIVIDADES'!AH$75)*($G209/$F209)))</f>
        <v>0</v>
      </c>
      <c r="AM209" s="349">
        <f>IF( $F209=0,0,((($F209/$E$208)*'CRONOGRAMA ACTIVIDADES'!AI$75)*($G209/$F209)))</f>
        <v>0</v>
      </c>
      <c r="AN209" s="349">
        <f>IF( $F209=0,0,((($F209/$E$208)*'CRONOGRAMA ACTIVIDADES'!AJ$75)*($G209/$F209)))</f>
        <v>0</v>
      </c>
      <c r="AO209" s="349">
        <f>IF( $F209=0,0,((($F209/$E$208)*'CRONOGRAMA ACTIVIDADES'!AK$75)*($G209/$F209)))</f>
        <v>0</v>
      </c>
      <c r="AP209" s="349">
        <f>IF( $F209=0,0,((($F209/$E$208)*'CRONOGRAMA ACTIVIDADES'!AL$75)*($G209/$F209)))</f>
        <v>0</v>
      </c>
      <c r="AQ209" s="349">
        <f>IF( $F209=0,0,((($F209/$E$208)*'CRONOGRAMA ACTIVIDADES'!AM$75)*($G209/$F209)))</f>
        <v>0</v>
      </c>
      <c r="AR209" s="349">
        <f>IF( $F209=0,0,((($F209/$E$208)*'CRONOGRAMA ACTIVIDADES'!AN$75)*($G209/$F209)))</f>
        <v>0</v>
      </c>
      <c r="AS209" s="349">
        <f>IF( $F209=0,0,((($F209/$E$208)*'CRONOGRAMA ACTIVIDADES'!AO$75)*($G209/$F209)))</f>
        <v>0</v>
      </c>
      <c r="AT209" s="352">
        <f>AH209+AI209+AJ209+AK209+AL209+AM209+AN209+AO209+AP209+AQ209+AR209+AS209</f>
        <v>0</v>
      </c>
      <c r="AU209" s="355">
        <f>AS209+AR209+AQ209+AP209+AO209+AN209+AM209+AL209+AK209+AJ209+AI209+AH209+AF209+AE209+AD209+AC209+AB209+AA209+Z209+Y209+X209+W209+V209+U209+S209+R209+Q209+P209+O209+N209+M209+L209+K209+J209+I209+H209</f>
        <v>0</v>
      </c>
      <c r="AV209" s="321">
        <f t="shared" si="56"/>
        <v>0</v>
      </c>
    </row>
    <row r="210" spans="2:48" s="44" customFormat="1" ht="12.75" customHeight="1" x14ac:dyDescent="0.25">
      <c r="B210" s="345" t="str">
        <f>+'FORMATO COSTEO C3'!C55</f>
        <v>3.1.2.2</v>
      </c>
      <c r="C210" s="346" t="str">
        <f>+'FORMATO COSTEO C3'!B55</f>
        <v>Categoría de gasto</v>
      </c>
      <c r="D210" s="357"/>
      <c r="E210" s="358"/>
      <c r="F210" s="349">
        <f>+'FORMATO COSTEO C3'!G55</f>
        <v>0</v>
      </c>
      <c r="G210" s="350">
        <f>+'FORMATO COSTEO C3'!X55</f>
        <v>0</v>
      </c>
      <c r="H210" s="354">
        <f>IF( $F210=0,0,((($F210/$E$208)*'CRONOGRAMA ACTIVIDADES'!F$75)*($G210/$F210)))</f>
        <v>0</v>
      </c>
      <c r="I210" s="349">
        <f>IF( $F210=0,0,((($F210/$E$208)*'CRONOGRAMA ACTIVIDADES'!G$75)*($G210/$F210)))</f>
        <v>0</v>
      </c>
      <c r="J210" s="349">
        <f>IF( $F210=0,0,((($F210/$E$208)*'CRONOGRAMA ACTIVIDADES'!H$75)*($G210/$F210)))</f>
        <v>0</v>
      </c>
      <c r="K210" s="349">
        <f>IF( $F210=0,0,((($F210/$E$208)*'CRONOGRAMA ACTIVIDADES'!I$75)*($G210/$F210)))</f>
        <v>0</v>
      </c>
      <c r="L210" s="349">
        <f>IF( $F210=0,0,((($F210/$E$208)*'CRONOGRAMA ACTIVIDADES'!J$75)*($G210/$F210)))</f>
        <v>0</v>
      </c>
      <c r="M210" s="349">
        <f>IF( $F210=0,0,((($F210/$E$208)*'CRONOGRAMA ACTIVIDADES'!K$75)*($G210/$F210)))</f>
        <v>0</v>
      </c>
      <c r="N210" s="349">
        <f>IF( $F210=0,0,((($F210/$E$208)*'CRONOGRAMA ACTIVIDADES'!L$75)*($G210/$F210)))</f>
        <v>0</v>
      </c>
      <c r="O210" s="349">
        <f>IF( $F210=0,0,((($F210/$E$208)*'CRONOGRAMA ACTIVIDADES'!M$75)*($G210/$F210)))</f>
        <v>0</v>
      </c>
      <c r="P210" s="349">
        <f>IF( $F210=0,0,((($F210/$E$208)*'CRONOGRAMA ACTIVIDADES'!N$75)*($G210/$F210)))</f>
        <v>0</v>
      </c>
      <c r="Q210" s="349">
        <f>IF( $F210=0,0,((($F210/$E$208)*'CRONOGRAMA ACTIVIDADES'!O$75)*($G210/$F210)))</f>
        <v>0</v>
      </c>
      <c r="R210" s="349">
        <f>IF( $F210=0,0,((($F210/$E$208)*'CRONOGRAMA ACTIVIDADES'!P$75)*($G210/$F210)))</f>
        <v>0</v>
      </c>
      <c r="S210" s="349">
        <f>IF( $F210=0,0,((($F210/$E$208)*'CRONOGRAMA ACTIVIDADES'!Q$75)*($G210/$F210)))</f>
        <v>0</v>
      </c>
      <c r="T210" s="352">
        <f>H210+I210+J210+K210+L210+M210+N210+O210+P210+Q210+R210+S210</f>
        <v>0</v>
      </c>
      <c r="U210" s="353">
        <f>IF( $F210=0,0,((($F210/$E$208)*'CRONOGRAMA ACTIVIDADES'!R$75)*($G210/$F210)))</f>
        <v>0</v>
      </c>
      <c r="V210" s="349">
        <f>IF( $F210=0,0,((($F210/$E$208)*'CRONOGRAMA ACTIVIDADES'!S$75)*($G210/$F210)))</f>
        <v>0</v>
      </c>
      <c r="W210" s="349">
        <f>IF( $F210=0,0,((($F210/$E$208)*'CRONOGRAMA ACTIVIDADES'!T$75)*($G210/$F210)))</f>
        <v>0</v>
      </c>
      <c r="X210" s="349">
        <f>IF( $F210=0,0,((($F210/$E$208)*'CRONOGRAMA ACTIVIDADES'!U$75)*($G210/$F210)))</f>
        <v>0</v>
      </c>
      <c r="Y210" s="349">
        <f>IF( $F210=0,0,((($F210/$E$208)*'CRONOGRAMA ACTIVIDADES'!V$75)*($G210/$F210)))</f>
        <v>0</v>
      </c>
      <c r="Z210" s="349">
        <f>IF( $F210=0,0,((($F210/$E$208)*'CRONOGRAMA ACTIVIDADES'!W$75)*($G210/$F210)))</f>
        <v>0</v>
      </c>
      <c r="AA210" s="349">
        <f>IF( $F210=0,0,((($F210/$E$208)*'CRONOGRAMA ACTIVIDADES'!X$75)*($G210/$F210)))</f>
        <v>0</v>
      </c>
      <c r="AB210" s="349">
        <f>IF( $F210=0,0,((($F210/$E$208)*'CRONOGRAMA ACTIVIDADES'!Y$75)*($G210/$F210)))</f>
        <v>0</v>
      </c>
      <c r="AC210" s="349">
        <f>IF( $F210=0,0,((($F210/$E$208)*'CRONOGRAMA ACTIVIDADES'!Z$75)*($G210/$F210)))</f>
        <v>0</v>
      </c>
      <c r="AD210" s="349">
        <f>IF( $F210=0,0,((($F210/$E$208)*'CRONOGRAMA ACTIVIDADES'!AA$75)*($G210/$F210)))</f>
        <v>0</v>
      </c>
      <c r="AE210" s="349">
        <f>IF( $F210=0,0,((($F210/$E$208)*'CRONOGRAMA ACTIVIDADES'!AB$75)*($G210/$F210)))</f>
        <v>0</v>
      </c>
      <c r="AF210" s="349">
        <f>IF( $F210=0,0,((($F210/$E$208)*'CRONOGRAMA ACTIVIDADES'!AC$75)*($G210/$F210)))</f>
        <v>0</v>
      </c>
      <c r="AG210" s="350">
        <f>U210+V210+W210+X210+Y210+Z210+AA210+AB210+AC210+AD210+AE210+AF210</f>
        <v>0</v>
      </c>
      <c r="AH210" s="354">
        <f>IF( $F210=0,0,((($F210/$E$208)*'CRONOGRAMA ACTIVIDADES'!AD$75)*($G210/$F210)))</f>
        <v>0</v>
      </c>
      <c r="AI210" s="349">
        <f>IF( $F210=0,0,((($F210/$E$208)*'CRONOGRAMA ACTIVIDADES'!AE$75)*($G210/$F210)))</f>
        <v>0</v>
      </c>
      <c r="AJ210" s="349">
        <f>IF( $F210=0,0,((($F210/$E$208)*'CRONOGRAMA ACTIVIDADES'!AF$75)*($G210/$F210)))</f>
        <v>0</v>
      </c>
      <c r="AK210" s="349">
        <f>IF( $F210=0,0,((($F210/$E$208)*'CRONOGRAMA ACTIVIDADES'!AG$75)*($G210/$F210)))</f>
        <v>0</v>
      </c>
      <c r="AL210" s="349">
        <f>IF( $F210=0,0,((($F210/$E$208)*'CRONOGRAMA ACTIVIDADES'!AH$75)*($G210/$F210)))</f>
        <v>0</v>
      </c>
      <c r="AM210" s="349">
        <f>IF( $F210=0,0,((($F210/$E$208)*'CRONOGRAMA ACTIVIDADES'!AI$75)*($G210/$F210)))</f>
        <v>0</v>
      </c>
      <c r="AN210" s="349">
        <f>IF( $F210=0,0,((($F210/$E$208)*'CRONOGRAMA ACTIVIDADES'!AJ$75)*($G210/$F210)))</f>
        <v>0</v>
      </c>
      <c r="AO210" s="349">
        <f>IF( $F210=0,0,((($F210/$E$208)*'CRONOGRAMA ACTIVIDADES'!AK$75)*($G210/$F210)))</f>
        <v>0</v>
      </c>
      <c r="AP210" s="349">
        <f>IF( $F210=0,0,((($F210/$E$208)*'CRONOGRAMA ACTIVIDADES'!AL$75)*($G210/$F210)))</f>
        <v>0</v>
      </c>
      <c r="AQ210" s="349">
        <f>IF( $F210=0,0,((($F210/$E$208)*'CRONOGRAMA ACTIVIDADES'!AM$75)*($G210/$F210)))</f>
        <v>0</v>
      </c>
      <c r="AR210" s="349">
        <f>IF( $F210=0,0,((($F210/$E$208)*'CRONOGRAMA ACTIVIDADES'!AN$75)*($G210/$F210)))</f>
        <v>0</v>
      </c>
      <c r="AS210" s="349">
        <f>IF( $F210=0,0,((($F210/$E$208)*'CRONOGRAMA ACTIVIDADES'!AO$75)*($G210/$F210)))</f>
        <v>0</v>
      </c>
      <c r="AT210" s="352">
        <f>AH210+AI210+AJ210+AK210+AL210+AM210+AN210+AO210+AP210+AQ210+AR210+AS210</f>
        <v>0</v>
      </c>
      <c r="AU210" s="355">
        <f>AS210+AR210+AQ210+AP210+AO210+AN210+AM210+AL210+AK210+AJ210+AI210+AH210+AF210+AE210+AD210+AC210+AB210+AA210+Z210+Y210+X210+W210+V210+U210+S210+R210+Q210+P210+O210+N210+M210+L210+K210+J210+I210+H210</f>
        <v>0</v>
      </c>
      <c r="AV210" s="321">
        <f t="shared" si="56"/>
        <v>0</v>
      </c>
    </row>
    <row r="211" spans="2:48" s="44" customFormat="1" ht="12.75" customHeight="1" x14ac:dyDescent="0.25">
      <c r="B211" s="345" t="str">
        <f>+'FORMATO COSTEO C3'!C61</f>
        <v>3.1.2.3.</v>
      </c>
      <c r="C211" s="346" t="str">
        <f>+'FORMATO COSTEO C3'!B61</f>
        <v>Categoría de gasto</v>
      </c>
      <c r="D211" s="357"/>
      <c r="E211" s="358"/>
      <c r="F211" s="349">
        <f>+'FORMATO COSTEO C3'!G61</f>
        <v>0</v>
      </c>
      <c r="G211" s="350">
        <f>+'FORMATO COSTEO C3'!X61</f>
        <v>0</v>
      </c>
      <c r="H211" s="354">
        <f>IF( $F211=0,0,((($F211/$E$208)*'CRONOGRAMA ACTIVIDADES'!F$75)*($G211/$F211)))</f>
        <v>0</v>
      </c>
      <c r="I211" s="349">
        <f>IF( $F211=0,0,((($F211/$E$208)*'CRONOGRAMA ACTIVIDADES'!G$75)*($G211/$F211)))</f>
        <v>0</v>
      </c>
      <c r="J211" s="349">
        <f>IF( $F211=0,0,((($F211/$E$208)*'CRONOGRAMA ACTIVIDADES'!H$75)*($G211/$F211)))</f>
        <v>0</v>
      </c>
      <c r="K211" s="349">
        <f>IF( $F211=0,0,((($F211/$E$208)*'CRONOGRAMA ACTIVIDADES'!I$75)*($G211/$F211)))</f>
        <v>0</v>
      </c>
      <c r="L211" s="349">
        <f>IF( $F211=0,0,((($F211/$E$208)*'CRONOGRAMA ACTIVIDADES'!J$75)*($G211/$F211)))</f>
        <v>0</v>
      </c>
      <c r="M211" s="349">
        <f>IF( $F211=0,0,((($F211/$E$208)*'CRONOGRAMA ACTIVIDADES'!K$75)*($G211/$F211)))</f>
        <v>0</v>
      </c>
      <c r="N211" s="349">
        <f>IF( $F211=0,0,((($F211/$E$208)*'CRONOGRAMA ACTIVIDADES'!L$75)*($G211/$F211)))</f>
        <v>0</v>
      </c>
      <c r="O211" s="349">
        <f>IF( $F211=0,0,((($F211/$E$208)*'CRONOGRAMA ACTIVIDADES'!M$75)*($G211/$F211)))</f>
        <v>0</v>
      </c>
      <c r="P211" s="349">
        <f>IF( $F211=0,0,((($F211/$E$208)*'CRONOGRAMA ACTIVIDADES'!N$75)*($G211/$F211)))</f>
        <v>0</v>
      </c>
      <c r="Q211" s="349">
        <f>IF( $F211=0,0,((($F211/$E$208)*'CRONOGRAMA ACTIVIDADES'!O$75)*($G211/$F211)))</f>
        <v>0</v>
      </c>
      <c r="R211" s="349">
        <f>IF( $F211=0,0,((($F211/$E$208)*'CRONOGRAMA ACTIVIDADES'!P$75)*($G211/$F211)))</f>
        <v>0</v>
      </c>
      <c r="S211" s="349">
        <f>IF( $F211=0,0,((($F211/$E$208)*'CRONOGRAMA ACTIVIDADES'!Q$75)*($G211/$F211)))</f>
        <v>0</v>
      </c>
      <c r="T211" s="352">
        <f>H211+I211+J211+K211+L211+M211+N211+O211+P211+Q211+R211+S211</f>
        <v>0</v>
      </c>
      <c r="U211" s="353">
        <f>IF( $F211=0,0,((($F211/$E$208)*'CRONOGRAMA ACTIVIDADES'!R$75)*($G211/$F211)))</f>
        <v>0</v>
      </c>
      <c r="V211" s="349">
        <f>IF( $F211=0,0,((($F211/$E$208)*'CRONOGRAMA ACTIVIDADES'!S$75)*($G211/$F211)))</f>
        <v>0</v>
      </c>
      <c r="W211" s="349">
        <f>IF( $F211=0,0,((($F211/$E$208)*'CRONOGRAMA ACTIVIDADES'!T$75)*($G211/$F211)))</f>
        <v>0</v>
      </c>
      <c r="X211" s="349">
        <f>IF( $F211=0,0,((($F211/$E$208)*'CRONOGRAMA ACTIVIDADES'!U$75)*($G211/$F211)))</f>
        <v>0</v>
      </c>
      <c r="Y211" s="349">
        <f>IF( $F211=0,0,((($F211/$E$208)*'CRONOGRAMA ACTIVIDADES'!V$75)*($G211/$F211)))</f>
        <v>0</v>
      </c>
      <c r="Z211" s="349">
        <f>IF( $F211=0,0,((($F211/$E$208)*'CRONOGRAMA ACTIVIDADES'!W$75)*($G211/$F211)))</f>
        <v>0</v>
      </c>
      <c r="AA211" s="349">
        <f>IF( $F211=0,0,((($F211/$E$208)*'CRONOGRAMA ACTIVIDADES'!X$75)*($G211/$F211)))</f>
        <v>0</v>
      </c>
      <c r="AB211" s="349">
        <f>IF( $F211=0,0,((($F211/$E$208)*'CRONOGRAMA ACTIVIDADES'!Y$75)*($G211/$F211)))</f>
        <v>0</v>
      </c>
      <c r="AC211" s="349">
        <f>IF( $F211=0,0,((($F211/$E$208)*'CRONOGRAMA ACTIVIDADES'!Z$75)*($G211/$F211)))</f>
        <v>0</v>
      </c>
      <c r="AD211" s="349">
        <f>IF( $F211=0,0,((($F211/$E$208)*'CRONOGRAMA ACTIVIDADES'!AA$75)*($G211/$F211)))</f>
        <v>0</v>
      </c>
      <c r="AE211" s="349">
        <f>IF( $F211=0,0,((($F211/$E$208)*'CRONOGRAMA ACTIVIDADES'!AB$75)*($G211/$F211)))</f>
        <v>0</v>
      </c>
      <c r="AF211" s="349">
        <f>IF( $F211=0,0,((($F211/$E$208)*'CRONOGRAMA ACTIVIDADES'!AC$75)*($G211/$F211)))</f>
        <v>0</v>
      </c>
      <c r="AG211" s="350">
        <f>U211+V211+W211+X211+Y211+Z211+AA211+AB211+AC211+AD211+AE211+AF211</f>
        <v>0</v>
      </c>
      <c r="AH211" s="354">
        <f>IF( $F211=0,0,((($F211/$E$208)*'CRONOGRAMA ACTIVIDADES'!AD$75)*($G211/$F211)))</f>
        <v>0</v>
      </c>
      <c r="AI211" s="349">
        <f>IF( $F211=0,0,((($F211/$E$208)*'CRONOGRAMA ACTIVIDADES'!AE$75)*($G211/$F211)))</f>
        <v>0</v>
      </c>
      <c r="AJ211" s="349">
        <f>IF( $F211=0,0,((($F211/$E$208)*'CRONOGRAMA ACTIVIDADES'!AF$75)*($G211/$F211)))</f>
        <v>0</v>
      </c>
      <c r="AK211" s="349">
        <f>IF( $F211=0,0,((($F211/$E$208)*'CRONOGRAMA ACTIVIDADES'!AG$75)*($G211/$F211)))</f>
        <v>0</v>
      </c>
      <c r="AL211" s="349">
        <f>IF( $F211=0,0,((($F211/$E$208)*'CRONOGRAMA ACTIVIDADES'!AH$75)*($G211/$F211)))</f>
        <v>0</v>
      </c>
      <c r="AM211" s="349">
        <f>IF( $F211=0,0,((($F211/$E$208)*'CRONOGRAMA ACTIVIDADES'!AI$75)*($G211/$F211)))</f>
        <v>0</v>
      </c>
      <c r="AN211" s="349">
        <f>IF( $F211=0,0,((($F211/$E$208)*'CRONOGRAMA ACTIVIDADES'!AJ$75)*($G211/$F211)))</f>
        <v>0</v>
      </c>
      <c r="AO211" s="349">
        <f>IF( $F211=0,0,((($F211/$E$208)*'CRONOGRAMA ACTIVIDADES'!AK$75)*($G211/$F211)))</f>
        <v>0</v>
      </c>
      <c r="AP211" s="349">
        <f>IF( $F211=0,0,((($F211/$E$208)*'CRONOGRAMA ACTIVIDADES'!AL$75)*($G211/$F211)))</f>
        <v>0</v>
      </c>
      <c r="AQ211" s="349">
        <f>IF( $F211=0,0,((($F211/$E$208)*'CRONOGRAMA ACTIVIDADES'!AM$75)*($G211/$F211)))</f>
        <v>0</v>
      </c>
      <c r="AR211" s="349">
        <f>IF( $F211=0,0,((($F211/$E$208)*'CRONOGRAMA ACTIVIDADES'!AN$75)*($G211/$F211)))</f>
        <v>0</v>
      </c>
      <c r="AS211" s="349">
        <f>IF( $F211=0,0,((($F211/$E$208)*'CRONOGRAMA ACTIVIDADES'!AO$75)*($G211/$F211)))</f>
        <v>0</v>
      </c>
      <c r="AT211" s="352">
        <f>AH211+AI211+AJ211+AK211+AL211+AM211+AN211+AO211+AP211+AQ211+AR211+AS211</f>
        <v>0</v>
      </c>
      <c r="AU211" s="355">
        <f>AS211+AR211+AQ211+AP211+AO211+AN211+AM211+AL211+AK211+AJ211+AI211+AH211+AF211+AE211+AD211+AC211+AB211+AA211+Z211+Y211+X211+W211+V211+U211+S211+R211+Q211+P211+O211+N211+M211+L211+K211+J211+I211+H211</f>
        <v>0</v>
      </c>
      <c r="AV211" s="321">
        <f t="shared" si="56"/>
        <v>0</v>
      </c>
    </row>
    <row r="212" spans="2:48" s="44" customFormat="1" ht="12.75" customHeight="1" x14ac:dyDescent="0.25">
      <c r="B212" s="345" t="str">
        <f>+'FORMATO COSTEO C3'!C67</f>
        <v>3.1.2.4</v>
      </c>
      <c r="C212" s="346" t="str">
        <f>+'FORMATO COSTEO C3'!B67</f>
        <v>Categoría de gasto</v>
      </c>
      <c r="D212" s="357"/>
      <c r="E212" s="358"/>
      <c r="F212" s="349">
        <f>+'FORMATO COSTEO C3'!G67</f>
        <v>0</v>
      </c>
      <c r="G212" s="350">
        <f>+'FORMATO COSTEO C3'!X67</f>
        <v>0</v>
      </c>
      <c r="H212" s="354">
        <f>IF( $F212=0,0,((($F212/$E$208)*'CRONOGRAMA ACTIVIDADES'!F$75)*($G212/$F212)))</f>
        <v>0</v>
      </c>
      <c r="I212" s="349">
        <f>IF( $F212=0,0,((($F212/$E$208)*'CRONOGRAMA ACTIVIDADES'!G$75)*($G212/$F212)))</f>
        <v>0</v>
      </c>
      <c r="J212" s="349">
        <f>IF( $F212=0,0,((($F212/$E$208)*'CRONOGRAMA ACTIVIDADES'!H$75)*($G212/$F212)))</f>
        <v>0</v>
      </c>
      <c r="K212" s="349">
        <f>IF( $F212=0,0,((($F212/$E$208)*'CRONOGRAMA ACTIVIDADES'!I$75)*($G212/$F212)))</f>
        <v>0</v>
      </c>
      <c r="L212" s="349">
        <f>IF( $F212=0,0,((($F212/$E$208)*'CRONOGRAMA ACTIVIDADES'!J$75)*($G212/$F212)))</f>
        <v>0</v>
      </c>
      <c r="M212" s="349">
        <f>IF( $F212=0,0,((($F212/$E$208)*'CRONOGRAMA ACTIVIDADES'!K$75)*($G212/$F212)))</f>
        <v>0</v>
      </c>
      <c r="N212" s="349">
        <f>IF( $F212=0,0,((($F212/$E$208)*'CRONOGRAMA ACTIVIDADES'!L$75)*($G212/$F212)))</f>
        <v>0</v>
      </c>
      <c r="O212" s="349">
        <f>IF( $F212=0,0,((($F212/$E$208)*'CRONOGRAMA ACTIVIDADES'!M$75)*($G212/$F212)))</f>
        <v>0</v>
      </c>
      <c r="P212" s="349">
        <f>IF( $F212=0,0,((($F212/$E$208)*'CRONOGRAMA ACTIVIDADES'!N$75)*($G212/$F212)))</f>
        <v>0</v>
      </c>
      <c r="Q212" s="349">
        <f>IF( $F212=0,0,((($F212/$E$208)*'CRONOGRAMA ACTIVIDADES'!O$75)*($G212/$F212)))</f>
        <v>0</v>
      </c>
      <c r="R212" s="349">
        <f>IF( $F212=0,0,((($F212/$E$208)*'CRONOGRAMA ACTIVIDADES'!P$75)*($G212/$F212)))</f>
        <v>0</v>
      </c>
      <c r="S212" s="349">
        <f>IF( $F212=0,0,((($F212/$E$208)*'CRONOGRAMA ACTIVIDADES'!Q$75)*($G212/$F212)))</f>
        <v>0</v>
      </c>
      <c r="T212" s="352">
        <f>H212+I212+J212+K212+L212+M212+N212+O212+P212+Q212+R212+S212</f>
        <v>0</v>
      </c>
      <c r="U212" s="353">
        <f>IF( $F212=0,0,((($F212/$E$208)*'CRONOGRAMA ACTIVIDADES'!R$75)*($G212/$F212)))</f>
        <v>0</v>
      </c>
      <c r="V212" s="349">
        <f>IF( $F212=0,0,((($F212/$E$208)*'CRONOGRAMA ACTIVIDADES'!S$75)*($G212/$F212)))</f>
        <v>0</v>
      </c>
      <c r="W212" s="349">
        <f>IF( $F212=0,0,((($F212/$E$208)*'CRONOGRAMA ACTIVIDADES'!T$75)*($G212/$F212)))</f>
        <v>0</v>
      </c>
      <c r="X212" s="349">
        <f>IF( $F212=0,0,((($F212/$E$208)*'CRONOGRAMA ACTIVIDADES'!U$75)*($G212/$F212)))</f>
        <v>0</v>
      </c>
      <c r="Y212" s="349">
        <f>IF( $F212=0,0,((($F212/$E$208)*'CRONOGRAMA ACTIVIDADES'!V$75)*($G212/$F212)))</f>
        <v>0</v>
      </c>
      <c r="Z212" s="349">
        <f>IF( $F212=0,0,((($F212/$E$208)*'CRONOGRAMA ACTIVIDADES'!W$75)*($G212/$F212)))</f>
        <v>0</v>
      </c>
      <c r="AA212" s="349">
        <f>IF( $F212=0,0,((($F212/$E$208)*'CRONOGRAMA ACTIVIDADES'!X$75)*($G212/$F212)))</f>
        <v>0</v>
      </c>
      <c r="AB212" s="349">
        <f>IF( $F212=0,0,((($F212/$E$208)*'CRONOGRAMA ACTIVIDADES'!Y$75)*($G212/$F212)))</f>
        <v>0</v>
      </c>
      <c r="AC212" s="349">
        <f>IF( $F212=0,0,((($F212/$E$208)*'CRONOGRAMA ACTIVIDADES'!Z$75)*($G212/$F212)))</f>
        <v>0</v>
      </c>
      <c r="AD212" s="349">
        <f>IF( $F212=0,0,((($F212/$E$208)*'CRONOGRAMA ACTIVIDADES'!AA$75)*($G212/$F212)))</f>
        <v>0</v>
      </c>
      <c r="AE212" s="349">
        <f>IF( $F212=0,0,((($F212/$E$208)*'CRONOGRAMA ACTIVIDADES'!AB$75)*($G212/$F212)))</f>
        <v>0</v>
      </c>
      <c r="AF212" s="349">
        <f>IF( $F212=0,0,((($F212/$E$208)*'CRONOGRAMA ACTIVIDADES'!AC$75)*($G212/$F212)))</f>
        <v>0</v>
      </c>
      <c r="AG212" s="350">
        <f>U212+V212+W212+X212+Y212+Z212+AA212+AB212+AC212+AD212+AE212+AF212</f>
        <v>0</v>
      </c>
      <c r="AH212" s="354">
        <f>IF( $F212=0,0,((($F212/$E$208)*'CRONOGRAMA ACTIVIDADES'!AD$75)*($G212/$F212)))</f>
        <v>0</v>
      </c>
      <c r="AI212" s="349">
        <f>IF( $F212=0,0,((($F212/$E$208)*'CRONOGRAMA ACTIVIDADES'!AE$75)*($G212/$F212)))</f>
        <v>0</v>
      </c>
      <c r="AJ212" s="349">
        <f>IF( $F212=0,0,((($F212/$E$208)*'CRONOGRAMA ACTIVIDADES'!AF$75)*($G212/$F212)))</f>
        <v>0</v>
      </c>
      <c r="AK212" s="349">
        <f>IF( $F212=0,0,((($F212/$E$208)*'CRONOGRAMA ACTIVIDADES'!AG$75)*($G212/$F212)))</f>
        <v>0</v>
      </c>
      <c r="AL212" s="349">
        <f>IF( $F212=0,0,((($F212/$E$208)*'CRONOGRAMA ACTIVIDADES'!AH$75)*($G212/$F212)))</f>
        <v>0</v>
      </c>
      <c r="AM212" s="349">
        <f>IF( $F212=0,0,((($F212/$E$208)*'CRONOGRAMA ACTIVIDADES'!AI$75)*($G212/$F212)))</f>
        <v>0</v>
      </c>
      <c r="AN212" s="349">
        <f>IF( $F212=0,0,((($F212/$E$208)*'CRONOGRAMA ACTIVIDADES'!AJ$75)*($G212/$F212)))</f>
        <v>0</v>
      </c>
      <c r="AO212" s="349">
        <f>IF( $F212=0,0,((($F212/$E$208)*'CRONOGRAMA ACTIVIDADES'!AK$75)*($G212/$F212)))</f>
        <v>0</v>
      </c>
      <c r="AP212" s="349">
        <f>IF( $F212=0,0,((($F212/$E$208)*'CRONOGRAMA ACTIVIDADES'!AL$75)*($G212/$F212)))</f>
        <v>0</v>
      </c>
      <c r="AQ212" s="349">
        <f>IF( $F212=0,0,((($F212/$E$208)*'CRONOGRAMA ACTIVIDADES'!AM$75)*($G212/$F212)))</f>
        <v>0</v>
      </c>
      <c r="AR212" s="349">
        <f>IF( $F212=0,0,((($F212/$E$208)*'CRONOGRAMA ACTIVIDADES'!AN$75)*($G212/$F212)))</f>
        <v>0</v>
      </c>
      <c r="AS212" s="349">
        <f>IF( $F212=0,0,((($F212/$E$208)*'CRONOGRAMA ACTIVIDADES'!AO$75)*($G212/$F212)))</f>
        <v>0</v>
      </c>
      <c r="AT212" s="352">
        <f>AH212+AI212+AJ212+AK212+AL212+AM212+AN212+AO212+AP212+AQ212+AR212+AS212</f>
        <v>0</v>
      </c>
      <c r="AU212" s="355">
        <f>AS212+AR212+AQ212+AP212+AO212+AN212+AM212+AL212+AK212+AJ212+AI212+AH212+AF212+AE212+AD212+AC212+AB212+AA212+Z212+Y212+X212+W212+V212+U212+S212+R212+Q212+P212+O212+N212+M212+L212+K212+J212+I212+H212</f>
        <v>0</v>
      </c>
      <c r="AV212" s="321">
        <f t="shared" si="56"/>
        <v>0</v>
      </c>
    </row>
    <row r="213" spans="2:48" s="44" customFormat="1" ht="12.75" customHeight="1" x14ac:dyDescent="0.25">
      <c r="B213" s="345" t="str">
        <f>+'FORMATO COSTEO C3'!C73</f>
        <v>3.1.2.5</v>
      </c>
      <c r="C213" s="346" t="str">
        <f>+'FORMATO COSTEO C3'!B73</f>
        <v>Categoría de gasto</v>
      </c>
      <c r="D213" s="357"/>
      <c r="E213" s="358"/>
      <c r="F213" s="349">
        <f>+'FORMATO COSTEO C3'!G73</f>
        <v>0</v>
      </c>
      <c r="G213" s="350">
        <f>+'FORMATO COSTEO C3'!X73</f>
        <v>0</v>
      </c>
      <c r="H213" s="354">
        <f>IF( $F213=0,0,((($F213/$E$208)*'CRONOGRAMA ACTIVIDADES'!F$75)*($G213/$F213)))</f>
        <v>0</v>
      </c>
      <c r="I213" s="349">
        <f>IF( $F213=0,0,((($F213/$E$208)*'CRONOGRAMA ACTIVIDADES'!G$75)*($G213/$F213)))</f>
        <v>0</v>
      </c>
      <c r="J213" s="349">
        <f>IF( $F213=0,0,((($F213/$E$208)*'CRONOGRAMA ACTIVIDADES'!H$75)*($G213/$F213)))</f>
        <v>0</v>
      </c>
      <c r="K213" s="349">
        <f>IF( $F213=0,0,((($F213/$E$208)*'CRONOGRAMA ACTIVIDADES'!I$75)*($G213/$F213)))</f>
        <v>0</v>
      </c>
      <c r="L213" s="349">
        <f>IF( $F213=0,0,((($F213/$E$208)*'CRONOGRAMA ACTIVIDADES'!J$75)*($G213/$F213)))</f>
        <v>0</v>
      </c>
      <c r="M213" s="349">
        <f>IF( $F213=0,0,((($F213/$E$208)*'CRONOGRAMA ACTIVIDADES'!K$75)*($G213/$F213)))</f>
        <v>0</v>
      </c>
      <c r="N213" s="349">
        <f>IF( $F213=0,0,((($F213/$E$208)*'CRONOGRAMA ACTIVIDADES'!L$75)*($G213/$F213)))</f>
        <v>0</v>
      </c>
      <c r="O213" s="349">
        <f>IF( $F213=0,0,((($F213/$E$208)*'CRONOGRAMA ACTIVIDADES'!M$75)*($G213/$F213)))</f>
        <v>0</v>
      </c>
      <c r="P213" s="349">
        <f>IF( $F213=0,0,((($F213/$E$208)*'CRONOGRAMA ACTIVIDADES'!N$75)*($G213/$F213)))</f>
        <v>0</v>
      </c>
      <c r="Q213" s="349">
        <f>IF( $F213=0,0,((($F213/$E$208)*'CRONOGRAMA ACTIVIDADES'!O$75)*($G213/$F213)))</f>
        <v>0</v>
      </c>
      <c r="R213" s="349">
        <f>IF( $F213=0,0,((($F213/$E$208)*'CRONOGRAMA ACTIVIDADES'!P$75)*($G213/$F213)))</f>
        <v>0</v>
      </c>
      <c r="S213" s="349">
        <f>IF( $F213=0,0,((($F213/$E$208)*'CRONOGRAMA ACTIVIDADES'!Q$75)*($G213/$F213)))</f>
        <v>0</v>
      </c>
      <c r="T213" s="352">
        <f>H213+I213+J213+K213+L213+M213+N213+O213+P213+Q213+R213+S213</f>
        <v>0</v>
      </c>
      <c r="U213" s="353">
        <f>IF( $F213=0,0,((($F213/$E$208)*'CRONOGRAMA ACTIVIDADES'!R$75)*($G213/$F213)))</f>
        <v>0</v>
      </c>
      <c r="V213" s="349">
        <f>IF( $F213=0,0,((($F213/$E$208)*'CRONOGRAMA ACTIVIDADES'!S$75)*($G213/$F213)))</f>
        <v>0</v>
      </c>
      <c r="W213" s="349">
        <f>IF( $F213=0,0,((($F213/$E$208)*'CRONOGRAMA ACTIVIDADES'!T$75)*($G213/$F213)))</f>
        <v>0</v>
      </c>
      <c r="X213" s="349">
        <f>IF( $F213=0,0,((($F213/$E$208)*'CRONOGRAMA ACTIVIDADES'!U$75)*($G213/$F213)))</f>
        <v>0</v>
      </c>
      <c r="Y213" s="349">
        <f>IF( $F213=0,0,((($F213/$E$208)*'CRONOGRAMA ACTIVIDADES'!V$75)*($G213/$F213)))</f>
        <v>0</v>
      </c>
      <c r="Z213" s="349">
        <f>IF( $F213=0,0,((($F213/$E$208)*'CRONOGRAMA ACTIVIDADES'!W$75)*($G213/$F213)))</f>
        <v>0</v>
      </c>
      <c r="AA213" s="349">
        <f>IF( $F213=0,0,((($F213/$E$208)*'CRONOGRAMA ACTIVIDADES'!X$75)*($G213/$F213)))</f>
        <v>0</v>
      </c>
      <c r="AB213" s="349">
        <f>IF( $F213=0,0,((($F213/$E$208)*'CRONOGRAMA ACTIVIDADES'!Y$75)*($G213/$F213)))</f>
        <v>0</v>
      </c>
      <c r="AC213" s="349">
        <f>IF( $F213=0,0,((($F213/$E$208)*'CRONOGRAMA ACTIVIDADES'!Z$75)*($G213/$F213)))</f>
        <v>0</v>
      </c>
      <c r="AD213" s="349">
        <f>IF( $F213=0,0,((($F213/$E$208)*'CRONOGRAMA ACTIVIDADES'!AA$75)*($G213/$F213)))</f>
        <v>0</v>
      </c>
      <c r="AE213" s="349">
        <f>IF( $F213=0,0,((($F213/$E$208)*'CRONOGRAMA ACTIVIDADES'!AB$75)*($G213/$F213)))</f>
        <v>0</v>
      </c>
      <c r="AF213" s="349">
        <f>IF( $F213=0,0,((($F213/$E$208)*'CRONOGRAMA ACTIVIDADES'!AC$75)*($G213/$F213)))</f>
        <v>0</v>
      </c>
      <c r="AG213" s="350">
        <f>U213+V213+W213+X213+Y213+Z213+AA213+AB213+AC213+AD213+AE213+AF213</f>
        <v>0</v>
      </c>
      <c r="AH213" s="354">
        <f>IF( $F213=0,0,((($F213/$E$208)*'CRONOGRAMA ACTIVIDADES'!AD$75)*($G213/$F213)))</f>
        <v>0</v>
      </c>
      <c r="AI213" s="349">
        <f>IF( $F213=0,0,((($F213/$E$208)*'CRONOGRAMA ACTIVIDADES'!AE$75)*($G213/$F213)))</f>
        <v>0</v>
      </c>
      <c r="AJ213" s="349">
        <f>IF( $F213=0,0,((($F213/$E$208)*'CRONOGRAMA ACTIVIDADES'!AF$75)*($G213/$F213)))</f>
        <v>0</v>
      </c>
      <c r="AK213" s="349">
        <f>IF( $F213=0,0,((($F213/$E$208)*'CRONOGRAMA ACTIVIDADES'!AG$75)*($G213/$F213)))</f>
        <v>0</v>
      </c>
      <c r="AL213" s="349">
        <f>IF( $F213=0,0,((($F213/$E$208)*'CRONOGRAMA ACTIVIDADES'!AH$75)*($G213/$F213)))</f>
        <v>0</v>
      </c>
      <c r="AM213" s="349">
        <f>IF( $F213=0,0,((($F213/$E$208)*'CRONOGRAMA ACTIVIDADES'!AI$75)*($G213/$F213)))</f>
        <v>0</v>
      </c>
      <c r="AN213" s="349">
        <f>IF( $F213=0,0,((($F213/$E$208)*'CRONOGRAMA ACTIVIDADES'!AJ$75)*($G213/$F213)))</f>
        <v>0</v>
      </c>
      <c r="AO213" s="349">
        <f>IF( $F213=0,0,((($F213/$E$208)*'CRONOGRAMA ACTIVIDADES'!AK$75)*($G213/$F213)))</f>
        <v>0</v>
      </c>
      <c r="AP213" s="349">
        <f>IF( $F213=0,0,((($F213/$E$208)*'CRONOGRAMA ACTIVIDADES'!AL$75)*($G213/$F213)))</f>
        <v>0</v>
      </c>
      <c r="AQ213" s="349">
        <f>IF( $F213=0,0,((($F213/$E$208)*'CRONOGRAMA ACTIVIDADES'!AM$75)*($G213/$F213)))</f>
        <v>0</v>
      </c>
      <c r="AR213" s="349">
        <f>IF( $F213=0,0,((($F213/$E$208)*'CRONOGRAMA ACTIVIDADES'!AN$75)*($G213/$F213)))</f>
        <v>0</v>
      </c>
      <c r="AS213" s="349">
        <f>IF( $F213=0,0,((($F213/$E$208)*'CRONOGRAMA ACTIVIDADES'!AO$75)*($G213/$F213)))</f>
        <v>0</v>
      </c>
      <c r="AT213" s="352">
        <f>AH213+AI213+AJ213+AK213+AL213+AM213+AN213+AO213+AP213+AQ213+AR213+AS213</f>
        <v>0</v>
      </c>
      <c r="AU213" s="355">
        <f>AS213+AR213+AQ213+AP213+AO213+AN213+AM213+AL213+AK213+AJ213+AI213+AH213+AF213+AE213+AD213+AC213+AB213+AA213+Z213+Y213+X213+W213+V213+U213+S213+R213+Q213+P213+O213+N213+M213+L213+K213+J213+I213+H213</f>
        <v>0</v>
      </c>
      <c r="AV213" s="321">
        <f t="shared" si="56"/>
        <v>0</v>
      </c>
    </row>
    <row r="214" spans="2:48" s="44" customFormat="1" ht="12.75" customHeight="1" x14ac:dyDescent="0.25">
      <c r="B214" s="335" t="str">
        <f>+'FORMATO COSTEO C3'!C79</f>
        <v>3.1.3</v>
      </c>
      <c r="C214" s="359">
        <f>+'FORMATO COSTEO C3'!B79</f>
        <v>0</v>
      </c>
      <c r="D214" s="337" t="str">
        <f>+'FORMATO COSTEO C3'!D79</f>
        <v>Unidad medida</v>
      </c>
      <c r="E214" s="338">
        <f>+'FORMATO COSTEO C3'!E79</f>
        <v>0</v>
      </c>
      <c r="F214" s="339">
        <f>SUM(F215:F219)</f>
        <v>0</v>
      </c>
      <c r="G214" s="340">
        <f>SUM(G215:G219)</f>
        <v>0</v>
      </c>
      <c r="H214" s="341">
        <f t="shared" ref="H214:AS214" si="58">SUM(H215:H219)</f>
        <v>0</v>
      </c>
      <c r="I214" s="339">
        <f t="shared" si="58"/>
        <v>0</v>
      </c>
      <c r="J214" s="339">
        <f t="shared" si="58"/>
        <v>0</v>
      </c>
      <c r="K214" s="339">
        <f t="shared" si="58"/>
        <v>0</v>
      </c>
      <c r="L214" s="339">
        <f t="shared" si="58"/>
        <v>0</v>
      </c>
      <c r="M214" s="339">
        <f t="shared" si="58"/>
        <v>0</v>
      </c>
      <c r="N214" s="339">
        <f t="shared" si="58"/>
        <v>0</v>
      </c>
      <c r="O214" s="339">
        <f t="shared" si="58"/>
        <v>0</v>
      </c>
      <c r="P214" s="339">
        <f t="shared" si="58"/>
        <v>0</v>
      </c>
      <c r="Q214" s="339">
        <f t="shared" si="58"/>
        <v>0</v>
      </c>
      <c r="R214" s="339">
        <f t="shared" si="58"/>
        <v>0</v>
      </c>
      <c r="S214" s="339">
        <f t="shared" si="58"/>
        <v>0</v>
      </c>
      <c r="T214" s="342">
        <f t="shared" si="58"/>
        <v>0</v>
      </c>
      <c r="U214" s="343">
        <f t="shared" si="58"/>
        <v>0</v>
      </c>
      <c r="V214" s="339">
        <f t="shared" si="58"/>
        <v>0</v>
      </c>
      <c r="W214" s="339">
        <f t="shared" si="58"/>
        <v>0</v>
      </c>
      <c r="X214" s="339">
        <f t="shared" si="58"/>
        <v>0</v>
      </c>
      <c r="Y214" s="339">
        <f t="shared" si="58"/>
        <v>0</v>
      </c>
      <c r="Z214" s="339">
        <f t="shared" si="58"/>
        <v>0</v>
      </c>
      <c r="AA214" s="339">
        <f t="shared" si="58"/>
        <v>0</v>
      </c>
      <c r="AB214" s="339">
        <f t="shared" si="58"/>
        <v>0</v>
      </c>
      <c r="AC214" s="339">
        <f t="shared" si="58"/>
        <v>0</v>
      </c>
      <c r="AD214" s="339">
        <f t="shared" si="58"/>
        <v>0</v>
      </c>
      <c r="AE214" s="339">
        <f t="shared" si="58"/>
        <v>0</v>
      </c>
      <c r="AF214" s="339">
        <f t="shared" si="58"/>
        <v>0</v>
      </c>
      <c r="AG214" s="340">
        <f t="shared" si="58"/>
        <v>0</v>
      </c>
      <c r="AH214" s="341">
        <f t="shared" si="58"/>
        <v>0</v>
      </c>
      <c r="AI214" s="339">
        <f t="shared" si="58"/>
        <v>0</v>
      </c>
      <c r="AJ214" s="339">
        <f t="shared" si="58"/>
        <v>0</v>
      </c>
      <c r="AK214" s="339">
        <f t="shared" si="58"/>
        <v>0</v>
      </c>
      <c r="AL214" s="339">
        <f t="shared" si="58"/>
        <v>0</v>
      </c>
      <c r="AM214" s="339">
        <f t="shared" si="58"/>
        <v>0</v>
      </c>
      <c r="AN214" s="339">
        <f t="shared" si="58"/>
        <v>0</v>
      </c>
      <c r="AO214" s="339">
        <f t="shared" si="58"/>
        <v>0</v>
      </c>
      <c r="AP214" s="339">
        <f t="shared" si="58"/>
        <v>0</v>
      </c>
      <c r="AQ214" s="339">
        <f t="shared" si="58"/>
        <v>0</v>
      </c>
      <c r="AR214" s="339">
        <f t="shared" si="58"/>
        <v>0</v>
      </c>
      <c r="AS214" s="339">
        <f t="shared" si="58"/>
        <v>0</v>
      </c>
      <c r="AT214" s="342">
        <f>SUM(AT215:AT219)</f>
        <v>0</v>
      </c>
      <c r="AU214" s="344">
        <f>SUM(AU215:AU219)</f>
        <v>0</v>
      </c>
      <c r="AV214" s="321">
        <f t="shared" si="56"/>
        <v>0</v>
      </c>
    </row>
    <row r="215" spans="2:48" s="44" customFormat="1" ht="12.75" customHeight="1" x14ac:dyDescent="0.25">
      <c r="B215" s="345" t="str">
        <f>+'FORMATO COSTEO C3'!C81</f>
        <v>3.1.3.1</v>
      </c>
      <c r="C215" s="346" t="str">
        <f>+'FORMATO COSTEO C3'!B81</f>
        <v>Categoría de gasto</v>
      </c>
      <c r="D215" s="357"/>
      <c r="E215" s="358"/>
      <c r="F215" s="349">
        <f>+'FORMATO COSTEO C3'!G81</f>
        <v>0</v>
      </c>
      <c r="G215" s="350">
        <f>+'FORMATO COSTEO C3'!X81</f>
        <v>0</v>
      </c>
      <c r="H215" s="351">
        <f>IF( $F215=0,0,((($F215/$E$214)*'CRONOGRAMA ACTIVIDADES'!F$76)*($G215/$F215)))</f>
        <v>0</v>
      </c>
      <c r="I215" s="349">
        <f>IF( $F215=0,0,((($F215/$E$214)*'CRONOGRAMA ACTIVIDADES'!G$76)*($G215/$F215)))</f>
        <v>0</v>
      </c>
      <c r="J215" s="349">
        <f>IF( $F215=0,0,((($F215/$E$214)*'CRONOGRAMA ACTIVIDADES'!H$76)*($G215/$F215)))</f>
        <v>0</v>
      </c>
      <c r="K215" s="349">
        <f>IF( $F215=0,0,((($F215/$E$214)*'CRONOGRAMA ACTIVIDADES'!I$76)*($G215/$F215)))</f>
        <v>0</v>
      </c>
      <c r="L215" s="349">
        <f>IF( $F215=0,0,((($F215/$E$214)*'CRONOGRAMA ACTIVIDADES'!J$76)*($G215/$F215)))</f>
        <v>0</v>
      </c>
      <c r="M215" s="349">
        <f>IF( $F215=0,0,((($F215/$E$214)*'CRONOGRAMA ACTIVIDADES'!K$76)*($G215/$F215)))</f>
        <v>0</v>
      </c>
      <c r="N215" s="349">
        <f>IF( $F215=0,0,((($F215/$E$214)*'CRONOGRAMA ACTIVIDADES'!L$76)*($G215/$F215)))</f>
        <v>0</v>
      </c>
      <c r="O215" s="349">
        <f>IF( $F215=0,0,((($F215/$E$214)*'CRONOGRAMA ACTIVIDADES'!M$76)*($G215/$F215)))</f>
        <v>0</v>
      </c>
      <c r="P215" s="349">
        <f>IF( $F215=0,0,((($F215/$E$214)*'CRONOGRAMA ACTIVIDADES'!N$76)*($G215/$F215)))</f>
        <v>0</v>
      </c>
      <c r="Q215" s="349">
        <f>IF( $F215=0,0,((($F215/$E$214)*'CRONOGRAMA ACTIVIDADES'!O$76)*($G215/$F215)))</f>
        <v>0</v>
      </c>
      <c r="R215" s="349">
        <f>IF( $F215=0,0,((($F215/$E$214)*'CRONOGRAMA ACTIVIDADES'!P$76)*($G215/$F215)))</f>
        <v>0</v>
      </c>
      <c r="S215" s="349">
        <f>IF( $F215=0,0,((($F215/$E$214)*'CRONOGRAMA ACTIVIDADES'!Q$76)*($G215/$F215)))</f>
        <v>0</v>
      </c>
      <c r="T215" s="352">
        <f>H215+I215+J215+K215+L215+M215+N215+O215+P215+Q215+R215+S215</f>
        <v>0</v>
      </c>
      <c r="U215" s="353">
        <f>IF( $F215=0,0,((($F215/$E$214)*'CRONOGRAMA ACTIVIDADES'!R$76)*($G215/$F215)))</f>
        <v>0</v>
      </c>
      <c r="V215" s="349">
        <f>IF( $F215=0,0,((($F215/$E$214)*'CRONOGRAMA ACTIVIDADES'!S$76)*($G215/$F215)))</f>
        <v>0</v>
      </c>
      <c r="W215" s="349">
        <f>IF( $F215=0,0,((($F215/$E$214)*'CRONOGRAMA ACTIVIDADES'!T$76)*($G215/$F215)))</f>
        <v>0</v>
      </c>
      <c r="X215" s="349">
        <f>IF( $F215=0,0,((($F215/$E$214)*'CRONOGRAMA ACTIVIDADES'!U$76)*($G215/$F215)))</f>
        <v>0</v>
      </c>
      <c r="Y215" s="349">
        <f>IF( $F215=0,0,((($F215/$E$214)*'CRONOGRAMA ACTIVIDADES'!V$76)*($G215/$F215)))</f>
        <v>0</v>
      </c>
      <c r="Z215" s="349">
        <f>IF( $F215=0,0,((($F215/$E$214)*'CRONOGRAMA ACTIVIDADES'!W$76)*($G215/$F215)))</f>
        <v>0</v>
      </c>
      <c r="AA215" s="349">
        <f>IF( $F215=0,0,((($F215/$E$214)*'CRONOGRAMA ACTIVIDADES'!X$76)*($G215/$F215)))</f>
        <v>0</v>
      </c>
      <c r="AB215" s="349">
        <f>IF( $F215=0,0,((($F215/$E$214)*'CRONOGRAMA ACTIVIDADES'!Y$76)*($G215/$F215)))</f>
        <v>0</v>
      </c>
      <c r="AC215" s="349">
        <f>IF( $F215=0,0,((($F215/$E$214)*'CRONOGRAMA ACTIVIDADES'!Z$76)*($G215/$F215)))</f>
        <v>0</v>
      </c>
      <c r="AD215" s="349">
        <f>IF( $F215=0,0,((($F215/$E$214)*'CRONOGRAMA ACTIVIDADES'!AA$76)*($G215/$F215)))</f>
        <v>0</v>
      </c>
      <c r="AE215" s="349">
        <f>IF( $F215=0,0,((($F215/$E$214)*'CRONOGRAMA ACTIVIDADES'!AB$76)*($G215/$F215)))</f>
        <v>0</v>
      </c>
      <c r="AF215" s="349">
        <f>IF( $F215=0,0,((($F215/$E$214)*'CRONOGRAMA ACTIVIDADES'!AC$76)*($G215/$F215)))</f>
        <v>0</v>
      </c>
      <c r="AG215" s="350">
        <f>U215+V215+W215+X215+Y215+Z215+AA215+AB215+AC215+AD215+AE215+AF215</f>
        <v>0</v>
      </c>
      <c r="AH215" s="354">
        <f>IF( $F215=0,0,((($F215/$E$214)*'CRONOGRAMA ACTIVIDADES'!AD$76)*($G215/$F215)))</f>
        <v>0</v>
      </c>
      <c r="AI215" s="349">
        <f>IF( $F215=0,0,((($F215/$E$214)*'CRONOGRAMA ACTIVIDADES'!AE$76)*($G215/$F215)))</f>
        <v>0</v>
      </c>
      <c r="AJ215" s="349">
        <f>IF( $F215=0,0,((($F215/$E$214)*'CRONOGRAMA ACTIVIDADES'!AF$76)*($G215/$F215)))</f>
        <v>0</v>
      </c>
      <c r="AK215" s="349">
        <f>IF( $F215=0,0,((($F215/$E$214)*'CRONOGRAMA ACTIVIDADES'!AG$76)*($G215/$F215)))</f>
        <v>0</v>
      </c>
      <c r="AL215" s="349">
        <f>IF( $F215=0,0,((($F215/$E$214)*'CRONOGRAMA ACTIVIDADES'!AH$76)*($G215/$F215)))</f>
        <v>0</v>
      </c>
      <c r="AM215" s="349">
        <f>IF( $F215=0,0,((($F215/$E$214)*'CRONOGRAMA ACTIVIDADES'!AI$76)*($G215/$F215)))</f>
        <v>0</v>
      </c>
      <c r="AN215" s="349">
        <f>IF( $F215=0,0,((($F215/$E$214)*'CRONOGRAMA ACTIVIDADES'!AJ$76)*($G215/$F215)))</f>
        <v>0</v>
      </c>
      <c r="AO215" s="349">
        <f>IF( $F215=0,0,((($F215/$E$214)*'CRONOGRAMA ACTIVIDADES'!AK$76)*($G215/$F215)))</f>
        <v>0</v>
      </c>
      <c r="AP215" s="349">
        <f>IF( $F215=0,0,((($F215/$E$214)*'CRONOGRAMA ACTIVIDADES'!AL$76)*($G215/$F215)))</f>
        <v>0</v>
      </c>
      <c r="AQ215" s="349">
        <f>IF( $F215=0,0,((($F215/$E$214)*'CRONOGRAMA ACTIVIDADES'!AM$76)*($G215/$F215)))</f>
        <v>0</v>
      </c>
      <c r="AR215" s="349">
        <f>IF( $F215=0,0,((($F215/$E$214)*'CRONOGRAMA ACTIVIDADES'!AN$76)*($G215/$F215)))</f>
        <v>0</v>
      </c>
      <c r="AS215" s="349">
        <f>IF( $F215=0,0,((($F215/$E$214)*'CRONOGRAMA ACTIVIDADES'!AO$76)*($G215/$F215)))</f>
        <v>0</v>
      </c>
      <c r="AT215" s="352">
        <f>AH215+AI215+AJ215+AK215+AL215+AM215+AN215+AO215+AP215+AQ215+AR215+AS215</f>
        <v>0</v>
      </c>
      <c r="AU215" s="355">
        <f>AS215+AR215+AQ215+AP215+AO215+AN215+AM215+AL215+AK215+AJ215+AI215+AH215+AF215+AE215+AD215+AC215+AB215+AA215+Z215+Y215+X215+W215+V215+U215+S215+R215+Q215+P215+O215+N215+M215+L215+K215+J215+I215+H215</f>
        <v>0</v>
      </c>
      <c r="AV215" s="321">
        <f t="shared" si="56"/>
        <v>0</v>
      </c>
    </row>
    <row r="216" spans="2:48" s="44" customFormat="1" ht="12.75" customHeight="1" x14ac:dyDescent="0.25">
      <c r="B216" s="345" t="str">
        <f>+'FORMATO COSTEO C3'!C87</f>
        <v>3.1.3.2</v>
      </c>
      <c r="C216" s="346" t="str">
        <f>+'FORMATO COSTEO C3'!B87</f>
        <v>Categoría de gasto</v>
      </c>
      <c r="D216" s="357"/>
      <c r="E216" s="358"/>
      <c r="F216" s="349">
        <f>+'FORMATO COSTEO C3'!G87</f>
        <v>0</v>
      </c>
      <c r="G216" s="350">
        <f>+'FORMATO COSTEO C3'!X87</f>
        <v>0</v>
      </c>
      <c r="H216" s="354">
        <f>IF( $F216=0,0,((($F216/$E$214)*'CRONOGRAMA ACTIVIDADES'!F$76)*($G216/$F216)))</f>
        <v>0</v>
      </c>
      <c r="I216" s="349">
        <f>IF( $F216=0,0,((($F216/$E$214)*'CRONOGRAMA ACTIVIDADES'!G$76)*($G216/$F216)))</f>
        <v>0</v>
      </c>
      <c r="J216" s="349">
        <f>IF( $F216=0,0,((($F216/$E$214)*'CRONOGRAMA ACTIVIDADES'!H$76)*($G216/$F216)))</f>
        <v>0</v>
      </c>
      <c r="K216" s="349">
        <f>IF( $F216=0,0,((($F216/$E$214)*'CRONOGRAMA ACTIVIDADES'!I$76)*($G216/$F216)))</f>
        <v>0</v>
      </c>
      <c r="L216" s="349">
        <f>IF( $F216=0,0,((($F216/$E$214)*'CRONOGRAMA ACTIVIDADES'!J$76)*($G216/$F216)))</f>
        <v>0</v>
      </c>
      <c r="M216" s="349">
        <f>IF( $F216=0,0,((($F216/$E$214)*'CRONOGRAMA ACTIVIDADES'!K$76)*($G216/$F216)))</f>
        <v>0</v>
      </c>
      <c r="N216" s="349">
        <f>IF( $F216=0,0,((($F216/$E$214)*'CRONOGRAMA ACTIVIDADES'!L$76)*($G216/$F216)))</f>
        <v>0</v>
      </c>
      <c r="O216" s="349">
        <f>IF( $F216=0,0,((($F216/$E$214)*'CRONOGRAMA ACTIVIDADES'!M$76)*($G216/$F216)))</f>
        <v>0</v>
      </c>
      <c r="P216" s="349">
        <f>IF( $F216=0,0,((($F216/$E$214)*'CRONOGRAMA ACTIVIDADES'!N$76)*($G216/$F216)))</f>
        <v>0</v>
      </c>
      <c r="Q216" s="349">
        <f>IF( $F216=0,0,((($F216/$E$214)*'CRONOGRAMA ACTIVIDADES'!O$76)*($G216/$F216)))</f>
        <v>0</v>
      </c>
      <c r="R216" s="349">
        <f>IF( $F216=0,0,((($F216/$E$214)*'CRONOGRAMA ACTIVIDADES'!P$76)*($G216/$F216)))</f>
        <v>0</v>
      </c>
      <c r="S216" s="349">
        <f>IF( $F216=0,0,((($F216/$E$214)*'CRONOGRAMA ACTIVIDADES'!Q$76)*($G216/$F216)))</f>
        <v>0</v>
      </c>
      <c r="T216" s="352">
        <f>H216+I216+J216+K216+L216+M216+N216+O216+P216+Q216+R216+S216</f>
        <v>0</v>
      </c>
      <c r="U216" s="353">
        <f>IF( $F216=0,0,((($F216/$E$214)*'CRONOGRAMA ACTIVIDADES'!R$76)*($G216/$F216)))</f>
        <v>0</v>
      </c>
      <c r="V216" s="349">
        <f>IF( $F216=0,0,((($F216/$E$214)*'CRONOGRAMA ACTIVIDADES'!S$76)*($G216/$F216)))</f>
        <v>0</v>
      </c>
      <c r="W216" s="349">
        <f>IF( $F216=0,0,((($F216/$E$214)*'CRONOGRAMA ACTIVIDADES'!T$76)*($G216/$F216)))</f>
        <v>0</v>
      </c>
      <c r="X216" s="349">
        <f>IF( $F216=0,0,((($F216/$E$214)*'CRONOGRAMA ACTIVIDADES'!U$76)*($G216/$F216)))</f>
        <v>0</v>
      </c>
      <c r="Y216" s="349">
        <f>IF( $F216=0,0,((($F216/$E$214)*'CRONOGRAMA ACTIVIDADES'!V$76)*($G216/$F216)))</f>
        <v>0</v>
      </c>
      <c r="Z216" s="349">
        <f>IF( $F216=0,0,((($F216/$E$214)*'CRONOGRAMA ACTIVIDADES'!W$76)*($G216/$F216)))</f>
        <v>0</v>
      </c>
      <c r="AA216" s="349">
        <f>IF( $F216=0,0,((($F216/$E$214)*'CRONOGRAMA ACTIVIDADES'!X$76)*($G216/$F216)))</f>
        <v>0</v>
      </c>
      <c r="AB216" s="349">
        <f>IF( $F216=0,0,((($F216/$E$214)*'CRONOGRAMA ACTIVIDADES'!Y$76)*($G216/$F216)))</f>
        <v>0</v>
      </c>
      <c r="AC216" s="349">
        <f>IF( $F216=0,0,((($F216/$E$214)*'CRONOGRAMA ACTIVIDADES'!Z$76)*($G216/$F216)))</f>
        <v>0</v>
      </c>
      <c r="AD216" s="349">
        <f>IF( $F216=0,0,((($F216/$E$214)*'CRONOGRAMA ACTIVIDADES'!AA$76)*($G216/$F216)))</f>
        <v>0</v>
      </c>
      <c r="AE216" s="349">
        <f>IF( $F216=0,0,((($F216/$E$214)*'CRONOGRAMA ACTIVIDADES'!AB$76)*($G216/$F216)))</f>
        <v>0</v>
      </c>
      <c r="AF216" s="349">
        <f>IF( $F216=0,0,((($F216/$E$214)*'CRONOGRAMA ACTIVIDADES'!AC$76)*($G216/$F216)))</f>
        <v>0</v>
      </c>
      <c r="AG216" s="350">
        <f>U216+V216+W216+X216+Y216+Z216+AA216+AB216+AC216+AD216+AE216+AF216</f>
        <v>0</v>
      </c>
      <c r="AH216" s="354">
        <f>IF( $F216=0,0,((($F216/$E$214)*'CRONOGRAMA ACTIVIDADES'!AD$76)*($G216/$F216)))</f>
        <v>0</v>
      </c>
      <c r="AI216" s="349">
        <f>IF( $F216=0,0,((($F216/$E$214)*'CRONOGRAMA ACTIVIDADES'!AE$76)*($G216/$F216)))</f>
        <v>0</v>
      </c>
      <c r="AJ216" s="349">
        <f>IF( $F216=0,0,((($F216/$E$214)*'CRONOGRAMA ACTIVIDADES'!AF$76)*($G216/$F216)))</f>
        <v>0</v>
      </c>
      <c r="AK216" s="349">
        <f>IF( $F216=0,0,((($F216/$E$214)*'CRONOGRAMA ACTIVIDADES'!AG$76)*($G216/$F216)))</f>
        <v>0</v>
      </c>
      <c r="AL216" s="349">
        <f>IF( $F216=0,0,((($F216/$E$214)*'CRONOGRAMA ACTIVIDADES'!AH$76)*($G216/$F216)))</f>
        <v>0</v>
      </c>
      <c r="AM216" s="349">
        <f>IF( $F216=0,0,((($F216/$E$214)*'CRONOGRAMA ACTIVIDADES'!AI$76)*($G216/$F216)))</f>
        <v>0</v>
      </c>
      <c r="AN216" s="349">
        <f>IF( $F216=0,0,((($F216/$E$214)*'CRONOGRAMA ACTIVIDADES'!AJ$76)*($G216/$F216)))</f>
        <v>0</v>
      </c>
      <c r="AO216" s="349">
        <f>IF( $F216=0,0,((($F216/$E$214)*'CRONOGRAMA ACTIVIDADES'!AK$76)*($G216/$F216)))</f>
        <v>0</v>
      </c>
      <c r="AP216" s="349">
        <f>IF( $F216=0,0,((($F216/$E$214)*'CRONOGRAMA ACTIVIDADES'!AL$76)*($G216/$F216)))</f>
        <v>0</v>
      </c>
      <c r="AQ216" s="349">
        <f>IF( $F216=0,0,((($F216/$E$214)*'CRONOGRAMA ACTIVIDADES'!AM$76)*($G216/$F216)))</f>
        <v>0</v>
      </c>
      <c r="AR216" s="349">
        <f>IF( $F216=0,0,((($F216/$E$214)*'CRONOGRAMA ACTIVIDADES'!AN$76)*($G216/$F216)))</f>
        <v>0</v>
      </c>
      <c r="AS216" s="349">
        <f>IF( $F216=0,0,((($F216/$E$214)*'CRONOGRAMA ACTIVIDADES'!AO$76)*($G216/$F216)))</f>
        <v>0</v>
      </c>
      <c r="AT216" s="352">
        <f>AH216+AI216+AJ216+AK216+AL216+AM216+AN216+AO216+AP216+AQ216+AR216+AS216</f>
        <v>0</v>
      </c>
      <c r="AU216" s="355">
        <f>AS216+AR216+AQ216+AP216+AO216+AN216+AM216+AL216+AK216+AJ216+AI216+AH216+AF216+AE216+AD216+AC216+AB216+AA216+Z216+Y216+X216+W216+V216+U216+S216+R216+Q216+P216+O216+N216+M216+L216+K216+J216+I216+H216</f>
        <v>0</v>
      </c>
      <c r="AV216" s="321">
        <f t="shared" si="56"/>
        <v>0</v>
      </c>
    </row>
    <row r="217" spans="2:48" s="44" customFormat="1" ht="12.75" customHeight="1" x14ac:dyDescent="0.25">
      <c r="B217" s="345" t="str">
        <f>+'FORMATO COSTEO C3'!C93</f>
        <v>3.1.3.3</v>
      </c>
      <c r="C217" s="346" t="str">
        <f>+'FORMATO COSTEO C3'!B93</f>
        <v>Categoría de gasto</v>
      </c>
      <c r="D217" s="357"/>
      <c r="E217" s="358"/>
      <c r="F217" s="349">
        <f>+'FORMATO COSTEO C3'!G93</f>
        <v>0</v>
      </c>
      <c r="G217" s="350">
        <f>+'FORMATO COSTEO C3'!X93</f>
        <v>0</v>
      </c>
      <c r="H217" s="354">
        <f>IF( $F217=0,0,((($F217/$E$214)*'CRONOGRAMA ACTIVIDADES'!F$76)*($G217/$F217)))</f>
        <v>0</v>
      </c>
      <c r="I217" s="349">
        <f>IF( $F217=0,0,((($F217/$E$214)*'CRONOGRAMA ACTIVIDADES'!G$76)*($G217/$F217)))</f>
        <v>0</v>
      </c>
      <c r="J217" s="349">
        <f>IF( $F217=0,0,((($F217/$E$214)*'CRONOGRAMA ACTIVIDADES'!H$76)*($G217/$F217)))</f>
        <v>0</v>
      </c>
      <c r="K217" s="349">
        <f>IF( $F217=0,0,((($F217/$E$214)*'CRONOGRAMA ACTIVIDADES'!I$76)*($G217/$F217)))</f>
        <v>0</v>
      </c>
      <c r="L217" s="349">
        <f>IF( $F217=0,0,((($F217/$E$214)*'CRONOGRAMA ACTIVIDADES'!J$76)*($G217/$F217)))</f>
        <v>0</v>
      </c>
      <c r="M217" s="349">
        <f>IF( $F217=0,0,((($F217/$E$214)*'CRONOGRAMA ACTIVIDADES'!K$76)*($G217/$F217)))</f>
        <v>0</v>
      </c>
      <c r="N217" s="349">
        <f>IF( $F217=0,0,((($F217/$E$214)*'CRONOGRAMA ACTIVIDADES'!L$76)*($G217/$F217)))</f>
        <v>0</v>
      </c>
      <c r="O217" s="349">
        <f>IF( $F217=0,0,((($F217/$E$214)*'CRONOGRAMA ACTIVIDADES'!M$76)*($G217/$F217)))</f>
        <v>0</v>
      </c>
      <c r="P217" s="349">
        <f>IF( $F217=0,0,((($F217/$E$214)*'CRONOGRAMA ACTIVIDADES'!N$76)*($G217/$F217)))</f>
        <v>0</v>
      </c>
      <c r="Q217" s="349">
        <f>IF( $F217=0,0,((($F217/$E$214)*'CRONOGRAMA ACTIVIDADES'!O$76)*($G217/$F217)))</f>
        <v>0</v>
      </c>
      <c r="R217" s="349">
        <f>IF( $F217=0,0,((($F217/$E$214)*'CRONOGRAMA ACTIVIDADES'!P$76)*($G217/$F217)))</f>
        <v>0</v>
      </c>
      <c r="S217" s="349">
        <f>IF( $F217=0,0,((($F217/$E$214)*'CRONOGRAMA ACTIVIDADES'!Q$76)*($G217/$F217)))</f>
        <v>0</v>
      </c>
      <c r="T217" s="352">
        <f>H217+I217+J217+K217+L217+M217+N217+O217+P217+Q217+R217+S217</f>
        <v>0</v>
      </c>
      <c r="U217" s="353">
        <f>IF( $F217=0,0,((($F217/$E$214)*'CRONOGRAMA ACTIVIDADES'!R$76)*($G217/$F217)))</f>
        <v>0</v>
      </c>
      <c r="V217" s="349">
        <f>IF( $F217=0,0,((($F217/$E$214)*'CRONOGRAMA ACTIVIDADES'!S$76)*($G217/$F217)))</f>
        <v>0</v>
      </c>
      <c r="W217" s="349">
        <f>IF( $F217=0,0,((($F217/$E$214)*'CRONOGRAMA ACTIVIDADES'!T$76)*($G217/$F217)))</f>
        <v>0</v>
      </c>
      <c r="X217" s="349">
        <f>IF( $F217=0,0,((($F217/$E$214)*'CRONOGRAMA ACTIVIDADES'!U$76)*($G217/$F217)))</f>
        <v>0</v>
      </c>
      <c r="Y217" s="349">
        <f>IF( $F217=0,0,((($F217/$E$214)*'CRONOGRAMA ACTIVIDADES'!V$76)*($G217/$F217)))</f>
        <v>0</v>
      </c>
      <c r="Z217" s="349">
        <f>IF( $F217=0,0,((($F217/$E$214)*'CRONOGRAMA ACTIVIDADES'!W$76)*($G217/$F217)))</f>
        <v>0</v>
      </c>
      <c r="AA217" s="349">
        <f>IF( $F217=0,0,((($F217/$E$214)*'CRONOGRAMA ACTIVIDADES'!X$76)*($G217/$F217)))</f>
        <v>0</v>
      </c>
      <c r="AB217" s="349">
        <f>IF( $F217=0,0,((($F217/$E$214)*'CRONOGRAMA ACTIVIDADES'!Y$76)*($G217/$F217)))</f>
        <v>0</v>
      </c>
      <c r="AC217" s="349">
        <f>IF( $F217=0,0,((($F217/$E$214)*'CRONOGRAMA ACTIVIDADES'!Z$76)*($G217/$F217)))</f>
        <v>0</v>
      </c>
      <c r="AD217" s="349">
        <f>IF( $F217=0,0,((($F217/$E$214)*'CRONOGRAMA ACTIVIDADES'!AA$76)*($G217/$F217)))</f>
        <v>0</v>
      </c>
      <c r="AE217" s="349">
        <f>IF( $F217=0,0,((($F217/$E$214)*'CRONOGRAMA ACTIVIDADES'!AB$76)*($G217/$F217)))</f>
        <v>0</v>
      </c>
      <c r="AF217" s="349">
        <f>IF( $F217=0,0,((($F217/$E$214)*'CRONOGRAMA ACTIVIDADES'!AC$76)*($G217/$F217)))</f>
        <v>0</v>
      </c>
      <c r="AG217" s="350">
        <f>U217+V217+W217+X217+Y217+Z217+AA217+AB217+AC217+AD217+AE217+AF217</f>
        <v>0</v>
      </c>
      <c r="AH217" s="354">
        <f>IF( $F217=0,0,((($F217/$E$214)*'CRONOGRAMA ACTIVIDADES'!AD$76)*($G217/$F217)))</f>
        <v>0</v>
      </c>
      <c r="AI217" s="349">
        <f>IF( $F217=0,0,((($F217/$E$214)*'CRONOGRAMA ACTIVIDADES'!AE$76)*($G217/$F217)))</f>
        <v>0</v>
      </c>
      <c r="AJ217" s="349">
        <f>IF( $F217=0,0,((($F217/$E$214)*'CRONOGRAMA ACTIVIDADES'!AF$76)*($G217/$F217)))</f>
        <v>0</v>
      </c>
      <c r="AK217" s="349">
        <f>IF( $F217=0,0,((($F217/$E$214)*'CRONOGRAMA ACTIVIDADES'!AG$76)*($G217/$F217)))</f>
        <v>0</v>
      </c>
      <c r="AL217" s="349">
        <f>IF( $F217=0,0,((($F217/$E$214)*'CRONOGRAMA ACTIVIDADES'!AH$76)*($G217/$F217)))</f>
        <v>0</v>
      </c>
      <c r="AM217" s="349">
        <f>IF( $F217=0,0,((($F217/$E$214)*'CRONOGRAMA ACTIVIDADES'!AI$76)*($G217/$F217)))</f>
        <v>0</v>
      </c>
      <c r="AN217" s="349">
        <f>IF( $F217=0,0,((($F217/$E$214)*'CRONOGRAMA ACTIVIDADES'!AJ$76)*($G217/$F217)))</f>
        <v>0</v>
      </c>
      <c r="AO217" s="349">
        <f>IF( $F217=0,0,((($F217/$E$214)*'CRONOGRAMA ACTIVIDADES'!AK$76)*($G217/$F217)))</f>
        <v>0</v>
      </c>
      <c r="AP217" s="349">
        <f>IF( $F217=0,0,((($F217/$E$214)*'CRONOGRAMA ACTIVIDADES'!AL$76)*($G217/$F217)))</f>
        <v>0</v>
      </c>
      <c r="AQ217" s="349">
        <f>IF( $F217=0,0,((($F217/$E$214)*'CRONOGRAMA ACTIVIDADES'!AM$76)*($G217/$F217)))</f>
        <v>0</v>
      </c>
      <c r="AR217" s="349">
        <f>IF( $F217=0,0,((($F217/$E$214)*'CRONOGRAMA ACTIVIDADES'!AN$76)*($G217/$F217)))</f>
        <v>0</v>
      </c>
      <c r="AS217" s="349">
        <f>IF( $F217=0,0,((($F217/$E$214)*'CRONOGRAMA ACTIVIDADES'!AO$76)*($G217/$F217)))</f>
        <v>0</v>
      </c>
      <c r="AT217" s="352">
        <f>AH217+AI217+AJ217+AK217+AL217+AM217+AN217+AO217+AP217+AQ217+AR217+AS217</f>
        <v>0</v>
      </c>
      <c r="AU217" s="355">
        <f>AS217+AR217+AQ217+AP217+AO217+AN217+AM217+AL217+AK217+AJ217+AI217+AH217+AF217+AE217+AD217+AC217+AB217+AA217+Z217+Y217+X217+W217+V217+U217+S217+R217+Q217+P217+O217+N217+M217+L217+K217+J217+I217+H217</f>
        <v>0</v>
      </c>
      <c r="AV217" s="321">
        <f t="shared" si="56"/>
        <v>0</v>
      </c>
    </row>
    <row r="218" spans="2:48" s="44" customFormat="1" ht="12.75" customHeight="1" x14ac:dyDescent="0.25">
      <c r="B218" s="345" t="str">
        <f>+'FORMATO COSTEO C3'!C99</f>
        <v>3.1.3.4</v>
      </c>
      <c r="C218" s="346" t="str">
        <f>+'FORMATO COSTEO C3'!B99</f>
        <v>Categoría de gasto</v>
      </c>
      <c r="D218" s="357"/>
      <c r="E218" s="358"/>
      <c r="F218" s="349">
        <f>+'FORMATO COSTEO C3'!G99</f>
        <v>0</v>
      </c>
      <c r="G218" s="350">
        <f>+'FORMATO COSTEO C3'!X99</f>
        <v>0</v>
      </c>
      <c r="H218" s="354">
        <f>IF( $F218=0,0,((($F218/$E$214)*'CRONOGRAMA ACTIVIDADES'!F$76)*($G218/$F218)))</f>
        <v>0</v>
      </c>
      <c r="I218" s="349">
        <f>IF( $F218=0,0,((($F218/$E$214)*'CRONOGRAMA ACTIVIDADES'!G$76)*($G218/$F218)))</f>
        <v>0</v>
      </c>
      <c r="J218" s="349">
        <f>IF( $F218=0,0,((($F218/$E$214)*'CRONOGRAMA ACTIVIDADES'!H$76)*($G218/$F218)))</f>
        <v>0</v>
      </c>
      <c r="K218" s="349">
        <f>IF( $F218=0,0,((($F218/$E$214)*'CRONOGRAMA ACTIVIDADES'!I$76)*($G218/$F218)))</f>
        <v>0</v>
      </c>
      <c r="L218" s="349">
        <f>IF( $F218=0,0,((($F218/$E$214)*'CRONOGRAMA ACTIVIDADES'!J$76)*($G218/$F218)))</f>
        <v>0</v>
      </c>
      <c r="M218" s="349">
        <f>IF( $F218=0,0,((($F218/$E$214)*'CRONOGRAMA ACTIVIDADES'!K$76)*($G218/$F218)))</f>
        <v>0</v>
      </c>
      <c r="N218" s="349">
        <f>IF( $F218=0,0,((($F218/$E$214)*'CRONOGRAMA ACTIVIDADES'!L$76)*($G218/$F218)))</f>
        <v>0</v>
      </c>
      <c r="O218" s="349">
        <f>IF( $F218=0,0,((($F218/$E$214)*'CRONOGRAMA ACTIVIDADES'!M$76)*($G218/$F218)))</f>
        <v>0</v>
      </c>
      <c r="P218" s="349">
        <f>IF( $F218=0,0,((($F218/$E$214)*'CRONOGRAMA ACTIVIDADES'!N$76)*($G218/$F218)))</f>
        <v>0</v>
      </c>
      <c r="Q218" s="349">
        <f>IF( $F218=0,0,((($F218/$E$214)*'CRONOGRAMA ACTIVIDADES'!O$76)*($G218/$F218)))</f>
        <v>0</v>
      </c>
      <c r="R218" s="349">
        <f>IF( $F218=0,0,((($F218/$E$214)*'CRONOGRAMA ACTIVIDADES'!P$76)*($G218/$F218)))</f>
        <v>0</v>
      </c>
      <c r="S218" s="349">
        <f>IF( $F218=0,0,((($F218/$E$214)*'CRONOGRAMA ACTIVIDADES'!Q$76)*($G218/$F218)))</f>
        <v>0</v>
      </c>
      <c r="T218" s="352">
        <f>H218+I218+J218+K218+L218+M218+N218+O218+P218+Q218+R218+S218</f>
        <v>0</v>
      </c>
      <c r="U218" s="353">
        <f>IF( $F218=0,0,((($F218/$E$214)*'CRONOGRAMA ACTIVIDADES'!R$76)*($G218/$F218)))</f>
        <v>0</v>
      </c>
      <c r="V218" s="349">
        <f>IF( $F218=0,0,((($F218/$E$214)*'CRONOGRAMA ACTIVIDADES'!S$76)*($G218/$F218)))</f>
        <v>0</v>
      </c>
      <c r="W218" s="349">
        <f>IF( $F218=0,0,((($F218/$E$214)*'CRONOGRAMA ACTIVIDADES'!T$76)*($G218/$F218)))</f>
        <v>0</v>
      </c>
      <c r="X218" s="349">
        <f>IF( $F218=0,0,((($F218/$E$214)*'CRONOGRAMA ACTIVIDADES'!U$76)*($G218/$F218)))</f>
        <v>0</v>
      </c>
      <c r="Y218" s="349">
        <f>IF( $F218=0,0,((($F218/$E$214)*'CRONOGRAMA ACTIVIDADES'!V$76)*($G218/$F218)))</f>
        <v>0</v>
      </c>
      <c r="Z218" s="349">
        <f>IF( $F218=0,0,((($F218/$E$214)*'CRONOGRAMA ACTIVIDADES'!W$76)*($G218/$F218)))</f>
        <v>0</v>
      </c>
      <c r="AA218" s="349">
        <f>IF( $F218=0,0,((($F218/$E$214)*'CRONOGRAMA ACTIVIDADES'!X$76)*($G218/$F218)))</f>
        <v>0</v>
      </c>
      <c r="AB218" s="349">
        <f>IF( $F218=0,0,((($F218/$E$214)*'CRONOGRAMA ACTIVIDADES'!Y$76)*($G218/$F218)))</f>
        <v>0</v>
      </c>
      <c r="AC218" s="349">
        <f>IF( $F218=0,0,((($F218/$E$214)*'CRONOGRAMA ACTIVIDADES'!Z$76)*($G218/$F218)))</f>
        <v>0</v>
      </c>
      <c r="AD218" s="349">
        <f>IF( $F218=0,0,((($F218/$E$214)*'CRONOGRAMA ACTIVIDADES'!AA$76)*($G218/$F218)))</f>
        <v>0</v>
      </c>
      <c r="AE218" s="349">
        <f>IF( $F218=0,0,((($F218/$E$214)*'CRONOGRAMA ACTIVIDADES'!AB$76)*($G218/$F218)))</f>
        <v>0</v>
      </c>
      <c r="AF218" s="349">
        <f>IF( $F218=0,0,((($F218/$E$214)*'CRONOGRAMA ACTIVIDADES'!AC$76)*($G218/$F218)))</f>
        <v>0</v>
      </c>
      <c r="AG218" s="350">
        <f>U218+V218+W218+X218+Y218+Z218+AA218+AB218+AC218+AD218+AE218+AF218</f>
        <v>0</v>
      </c>
      <c r="AH218" s="354">
        <f>IF( $F218=0,0,((($F218/$E$214)*'CRONOGRAMA ACTIVIDADES'!AD$76)*($G218/$F218)))</f>
        <v>0</v>
      </c>
      <c r="AI218" s="349">
        <f>IF( $F218=0,0,((($F218/$E$214)*'CRONOGRAMA ACTIVIDADES'!AE$76)*($G218/$F218)))</f>
        <v>0</v>
      </c>
      <c r="AJ218" s="349">
        <f>IF( $F218=0,0,((($F218/$E$214)*'CRONOGRAMA ACTIVIDADES'!AF$76)*($G218/$F218)))</f>
        <v>0</v>
      </c>
      <c r="AK218" s="349">
        <f>IF( $F218=0,0,((($F218/$E$214)*'CRONOGRAMA ACTIVIDADES'!AG$76)*($G218/$F218)))</f>
        <v>0</v>
      </c>
      <c r="AL218" s="349">
        <f>IF( $F218=0,0,((($F218/$E$214)*'CRONOGRAMA ACTIVIDADES'!AH$76)*($G218/$F218)))</f>
        <v>0</v>
      </c>
      <c r="AM218" s="349">
        <f>IF( $F218=0,0,((($F218/$E$214)*'CRONOGRAMA ACTIVIDADES'!AI$76)*($G218/$F218)))</f>
        <v>0</v>
      </c>
      <c r="AN218" s="349">
        <f>IF( $F218=0,0,((($F218/$E$214)*'CRONOGRAMA ACTIVIDADES'!AJ$76)*($G218/$F218)))</f>
        <v>0</v>
      </c>
      <c r="AO218" s="349">
        <f>IF( $F218=0,0,((($F218/$E$214)*'CRONOGRAMA ACTIVIDADES'!AK$76)*($G218/$F218)))</f>
        <v>0</v>
      </c>
      <c r="AP218" s="349">
        <f>IF( $F218=0,0,((($F218/$E$214)*'CRONOGRAMA ACTIVIDADES'!AL$76)*($G218/$F218)))</f>
        <v>0</v>
      </c>
      <c r="AQ218" s="349">
        <f>IF( $F218=0,0,((($F218/$E$214)*'CRONOGRAMA ACTIVIDADES'!AM$76)*($G218/$F218)))</f>
        <v>0</v>
      </c>
      <c r="AR218" s="349">
        <f>IF( $F218=0,0,((($F218/$E$214)*'CRONOGRAMA ACTIVIDADES'!AN$76)*($G218/$F218)))</f>
        <v>0</v>
      </c>
      <c r="AS218" s="349">
        <f>IF( $F218=0,0,((($F218/$E$214)*'CRONOGRAMA ACTIVIDADES'!AO$76)*($G218/$F218)))</f>
        <v>0</v>
      </c>
      <c r="AT218" s="352">
        <f>AH218+AI218+AJ218+AK218+AL218+AM218+AN218+AO218+AP218+AQ218+AR218+AS218</f>
        <v>0</v>
      </c>
      <c r="AU218" s="355">
        <f>AS218+AR218+AQ218+AP218+AO218+AN218+AM218+AL218+AK218+AJ218+AI218+AH218+AF218+AE218+AD218+AC218+AB218+AA218+Z218+Y218+X218+W218+V218+U218+S218+R218+Q218+P218+O218+N218+M218+L218+K218+J218+I218+H218</f>
        <v>0</v>
      </c>
      <c r="AV218" s="321">
        <f t="shared" si="56"/>
        <v>0</v>
      </c>
    </row>
    <row r="219" spans="2:48" s="44" customFormat="1" ht="12.75" customHeight="1" x14ac:dyDescent="0.25">
      <c r="B219" s="345" t="str">
        <f>+'FORMATO COSTEO C3'!C105</f>
        <v>3.1.3.5</v>
      </c>
      <c r="C219" s="346" t="str">
        <f>+'FORMATO COSTEO C3'!B105</f>
        <v>Categoría de gasto</v>
      </c>
      <c r="D219" s="357"/>
      <c r="E219" s="358"/>
      <c r="F219" s="349">
        <f>+'FORMATO COSTEO C3'!G105</f>
        <v>0</v>
      </c>
      <c r="G219" s="350">
        <f>+'FORMATO COSTEO C3'!X105</f>
        <v>0</v>
      </c>
      <c r="H219" s="354">
        <f>IF( $F219=0,0,((($F219/$E$214)*'CRONOGRAMA ACTIVIDADES'!F$76)*($G219/$F219)))</f>
        <v>0</v>
      </c>
      <c r="I219" s="349">
        <f>IF( $F219=0,0,((($F219/$E$214)*'CRONOGRAMA ACTIVIDADES'!G$76)*($G219/$F219)))</f>
        <v>0</v>
      </c>
      <c r="J219" s="349">
        <f>IF( $F219=0,0,((($F219/$E$214)*'CRONOGRAMA ACTIVIDADES'!H$76)*($G219/$F219)))</f>
        <v>0</v>
      </c>
      <c r="K219" s="349">
        <f>IF( $F219=0,0,((($F219/$E$214)*'CRONOGRAMA ACTIVIDADES'!I$76)*($G219/$F219)))</f>
        <v>0</v>
      </c>
      <c r="L219" s="349">
        <f>IF( $F219=0,0,((($F219/$E$214)*'CRONOGRAMA ACTIVIDADES'!J$76)*($G219/$F219)))</f>
        <v>0</v>
      </c>
      <c r="M219" s="349">
        <f>IF( $F219=0,0,((($F219/$E$214)*'CRONOGRAMA ACTIVIDADES'!K$76)*($G219/$F219)))</f>
        <v>0</v>
      </c>
      <c r="N219" s="349">
        <f>IF( $F219=0,0,((($F219/$E$214)*'CRONOGRAMA ACTIVIDADES'!L$76)*($G219/$F219)))</f>
        <v>0</v>
      </c>
      <c r="O219" s="349">
        <f>IF( $F219=0,0,((($F219/$E$214)*'CRONOGRAMA ACTIVIDADES'!M$76)*($G219/$F219)))</f>
        <v>0</v>
      </c>
      <c r="P219" s="349">
        <f>IF( $F219=0,0,((($F219/$E$214)*'CRONOGRAMA ACTIVIDADES'!N$76)*($G219/$F219)))</f>
        <v>0</v>
      </c>
      <c r="Q219" s="349">
        <f>IF( $F219=0,0,((($F219/$E$214)*'CRONOGRAMA ACTIVIDADES'!O$76)*($G219/$F219)))</f>
        <v>0</v>
      </c>
      <c r="R219" s="349">
        <f>IF( $F219=0,0,((($F219/$E$214)*'CRONOGRAMA ACTIVIDADES'!P$76)*($G219/$F219)))</f>
        <v>0</v>
      </c>
      <c r="S219" s="349">
        <f>IF( $F219=0,0,((($F219/$E$214)*'CRONOGRAMA ACTIVIDADES'!Q$76)*($G219/$F219)))</f>
        <v>0</v>
      </c>
      <c r="T219" s="352">
        <f>H219+I219+J219+K219+L219+M219+N219+O219+P219+Q219+R219+S219</f>
        <v>0</v>
      </c>
      <c r="U219" s="353">
        <f>IF( $F219=0,0,((($F219/$E$214)*'CRONOGRAMA ACTIVIDADES'!R$76)*($G219/$F219)))</f>
        <v>0</v>
      </c>
      <c r="V219" s="349">
        <f>IF( $F219=0,0,((($F219/$E$214)*'CRONOGRAMA ACTIVIDADES'!S$76)*($G219/$F219)))</f>
        <v>0</v>
      </c>
      <c r="W219" s="349">
        <f>IF( $F219=0,0,((($F219/$E$214)*'CRONOGRAMA ACTIVIDADES'!T$76)*($G219/$F219)))</f>
        <v>0</v>
      </c>
      <c r="X219" s="349">
        <f>IF( $F219=0,0,((($F219/$E$214)*'CRONOGRAMA ACTIVIDADES'!U$76)*($G219/$F219)))</f>
        <v>0</v>
      </c>
      <c r="Y219" s="349">
        <f>IF( $F219=0,0,((($F219/$E$214)*'CRONOGRAMA ACTIVIDADES'!V$76)*($G219/$F219)))</f>
        <v>0</v>
      </c>
      <c r="Z219" s="349">
        <f>IF( $F219=0,0,((($F219/$E$214)*'CRONOGRAMA ACTIVIDADES'!W$76)*($G219/$F219)))</f>
        <v>0</v>
      </c>
      <c r="AA219" s="349">
        <f>IF( $F219=0,0,((($F219/$E$214)*'CRONOGRAMA ACTIVIDADES'!X$76)*($G219/$F219)))</f>
        <v>0</v>
      </c>
      <c r="AB219" s="349">
        <f>IF( $F219=0,0,((($F219/$E$214)*'CRONOGRAMA ACTIVIDADES'!Y$76)*($G219/$F219)))</f>
        <v>0</v>
      </c>
      <c r="AC219" s="349">
        <f>IF( $F219=0,0,((($F219/$E$214)*'CRONOGRAMA ACTIVIDADES'!Z$76)*($G219/$F219)))</f>
        <v>0</v>
      </c>
      <c r="AD219" s="349">
        <f>IF( $F219=0,0,((($F219/$E$214)*'CRONOGRAMA ACTIVIDADES'!AA$76)*($G219/$F219)))</f>
        <v>0</v>
      </c>
      <c r="AE219" s="349">
        <f>IF( $F219=0,0,((($F219/$E$214)*'CRONOGRAMA ACTIVIDADES'!AB$76)*($G219/$F219)))</f>
        <v>0</v>
      </c>
      <c r="AF219" s="349">
        <f>IF( $F219=0,0,((($F219/$E$214)*'CRONOGRAMA ACTIVIDADES'!AC$76)*($G219/$F219)))</f>
        <v>0</v>
      </c>
      <c r="AG219" s="350">
        <f>U219+V219+W219+X219+Y219+Z219+AA219+AB219+AC219+AD219+AE219+AF219</f>
        <v>0</v>
      </c>
      <c r="AH219" s="354">
        <f>IF( $F219=0,0,((($F219/$E$214)*'CRONOGRAMA ACTIVIDADES'!AD$76)*($G219/$F219)))</f>
        <v>0</v>
      </c>
      <c r="AI219" s="349">
        <f>IF( $F219=0,0,((($F219/$E$214)*'CRONOGRAMA ACTIVIDADES'!AE$76)*($G219/$F219)))</f>
        <v>0</v>
      </c>
      <c r="AJ219" s="349">
        <f>IF( $F219=0,0,((($F219/$E$214)*'CRONOGRAMA ACTIVIDADES'!AF$76)*($G219/$F219)))</f>
        <v>0</v>
      </c>
      <c r="AK219" s="349">
        <f>IF( $F219=0,0,((($F219/$E$214)*'CRONOGRAMA ACTIVIDADES'!AG$76)*($G219/$F219)))</f>
        <v>0</v>
      </c>
      <c r="AL219" s="349">
        <f>IF( $F219=0,0,((($F219/$E$214)*'CRONOGRAMA ACTIVIDADES'!AH$76)*($G219/$F219)))</f>
        <v>0</v>
      </c>
      <c r="AM219" s="349">
        <f>IF( $F219=0,0,((($F219/$E$214)*'CRONOGRAMA ACTIVIDADES'!AI$76)*($G219/$F219)))</f>
        <v>0</v>
      </c>
      <c r="AN219" s="349">
        <f>IF( $F219=0,0,((($F219/$E$214)*'CRONOGRAMA ACTIVIDADES'!AJ$76)*($G219/$F219)))</f>
        <v>0</v>
      </c>
      <c r="AO219" s="349">
        <f>IF( $F219=0,0,((($F219/$E$214)*'CRONOGRAMA ACTIVIDADES'!AK$76)*($G219/$F219)))</f>
        <v>0</v>
      </c>
      <c r="AP219" s="349">
        <f>IF( $F219=0,0,((($F219/$E$214)*'CRONOGRAMA ACTIVIDADES'!AL$76)*($G219/$F219)))</f>
        <v>0</v>
      </c>
      <c r="AQ219" s="349">
        <f>IF( $F219=0,0,((($F219/$E$214)*'CRONOGRAMA ACTIVIDADES'!AM$76)*($G219/$F219)))</f>
        <v>0</v>
      </c>
      <c r="AR219" s="349">
        <f>IF( $F219=0,0,((($F219/$E$214)*'CRONOGRAMA ACTIVIDADES'!AN$76)*($G219/$F219)))</f>
        <v>0</v>
      </c>
      <c r="AS219" s="349">
        <f>IF( $F219=0,0,((($F219/$E$214)*'CRONOGRAMA ACTIVIDADES'!AO$76)*($G219/$F219)))</f>
        <v>0</v>
      </c>
      <c r="AT219" s="352">
        <f>AH219+AI219+AJ219+AK219+AL219+AM219+AN219+AO219+AP219+AQ219+AR219+AS219</f>
        <v>0</v>
      </c>
      <c r="AU219" s="355">
        <f>AS219+AR219+AQ219+AP219+AO219+AN219+AM219+AL219+AK219+AJ219+AI219+AH219+AF219+AE219+AD219+AC219+AB219+AA219+Z219+Y219+X219+W219+V219+U219+S219+R219+Q219+P219+O219+N219+M219+L219+K219+J219+I219+H219</f>
        <v>0</v>
      </c>
      <c r="AV219" s="321">
        <f t="shared" si="56"/>
        <v>0</v>
      </c>
    </row>
    <row r="220" spans="2:48" s="44" customFormat="1" ht="12.75" customHeight="1" x14ac:dyDescent="0.25">
      <c r="B220" s="335" t="str">
        <f>+'FORMATO COSTEO C3'!C111</f>
        <v>3.1.4</v>
      </c>
      <c r="C220" s="359">
        <f>+'FORMATO COSTEO C3'!B111</f>
        <v>0</v>
      </c>
      <c r="D220" s="363" t="str">
        <f>+'FORMATO COSTEO C3'!D111</f>
        <v>Unidad medida</v>
      </c>
      <c r="E220" s="338">
        <f>+'FORMATO COSTEO C3'!E111</f>
        <v>0</v>
      </c>
      <c r="F220" s="339">
        <f>SUM(F221:F225)</f>
        <v>0</v>
      </c>
      <c r="G220" s="340">
        <f>SUM(G221:G225)</f>
        <v>0</v>
      </c>
      <c r="H220" s="341">
        <f t="shared" ref="H220:AS220" si="59">SUM(H221:H225)</f>
        <v>0</v>
      </c>
      <c r="I220" s="339">
        <f t="shared" si="59"/>
        <v>0</v>
      </c>
      <c r="J220" s="339">
        <f t="shared" si="59"/>
        <v>0</v>
      </c>
      <c r="K220" s="339">
        <f t="shared" si="59"/>
        <v>0</v>
      </c>
      <c r="L220" s="339">
        <f t="shared" si="59"/>
        <v>0</v>
      </c>
      <c r="M220" s="339">
        <f t="shared" si="59"/>
        <v>0</v>
      </c>
      <c r="N220" s="339">
        <f t="shared" si="59"/>
        <v>0</v>
      </c>
      <c r="O220" s="339">
        <f t="shared" si="59"/>
        <v>0</v>
      </c>
      <c r="P220" s="339">
        <f t="shared" si="59"/>
        <v>0</v>
      </c>
      <c r="Q220" s="339">
        <f t="shared" si="59"/>
        <v>0</v>
      </c>
      <c r="R220" s="339">
        <f t="shared" si="59"/>
        <v>0</v>
      </c>
      <c r="S220" s="339">
        <f t="shared" si="59"/>
        <v>0</v>
      </c>
      <c r="T220" s="342">
        <f t="shared" si="59"/>
        <v>0</v>
      </c>
      <c r="U220" s="343">
        <f t="shared" si="59"/>
        <v>0</v>
      </c>
      <c r="V220" s="339">
        <f t="shared" si="59"/>
        <v>0</v>
      </c>
      <c r="W220" s="339">
        <f t="shared" si="59"/>
        <v>0</v>
      </c>
      <c r="X220" s="339">
        <f t="shared" si="59"/>
        <v>0</v>
      </c>
      <c r="Y220" s="339">
        <f t="shared" si="59"/>
        <v>0</v>
      </c>
      <c r="Z220" s="339">
        <f t="shared" si="59"/>
        <v>0</v>
      </c>
      <c r="AA220" s="339">
        <f t="shared" si="59"/>
        <v>0</v>
      </c>
      <c r="AB220" s="339">
        <f t="shared" si="59"/>
        <v>0</v>
      </c>
      <c r="AC220" s="339">
        <f t="shared" si="59"/>
        <v>0</v>
      </c>
      <c r="AD220" s="339">
        <f t="shared" si="59"/>
        <v>0</v>
      </c>
      <c r="AE220" s="339">
        <f t="shared" si="59"/>
        <v>0</v>
      </c>
      <c r="AF220" s="339">
        <f t="shared" si="59"/>
        <v>0</v>
      </c>
      <c r="AG220" s="340">
        <f t="shared" si="59"/>
        <v>0</v>
      </c>
      <c r="AH220" s="341">
        <f t="shared" si="59"/>
        <v>0</v>
      </c>
      <c r="AI220" s="339">
        <f t="shared" si="59"/>
        <v>0</v>
      </c>
      <c r="AJ220" s="339">
        <f t="shared" si="59"/>
        <v>0</v>
      </c>
      <c r="AK220" s="339">
        <f t="shared" si="59"/>
        <v>0</v>
      </c>
      <c r="AL220" s="339">
        <f t="shared" si="59"/>
        <v>0</v>
      </c>
      <c r="AM220" s="339">
        <f t="shared" si="59"/>
        <v>0</v>
      </c>
      <c r="AN220" s="339">
        <f t="shared" si="59"/>
        <v>0</v>
      </c>
      <c r="AO220" s="339">
        <f t="shared" si="59"/>
        <v>0</v>
      </c>
      <c r="AP220" s="339">
        <f t="shared" si="59"/>
        <v>0</v>
      </c>
      <c r="AQ220" s="339">
        <f t="shared" si="59"/>
        <v>0</v>
      </c>
      <c r="AR220" s="339">
        <f t="shared" si="59"/>
        <v>0</v>
      </c>
      <c r="AS220" s="339">
        <f t="shared" si="59"/>
        <v>0</v>
      </c>
      <c r="AT220" s="342">
        <f>SUM(AT221:AT225)</f>
        <v>0</v>
      </c>
      <c r="AU220" s="344">
        <f>SUM(AU221:AU225)</f>
        <v>0</v>
      </c>
      <c r="AV220" s="321">
        <f t="shared" si="56"/>
        <v>0</v>
      </c>
    </row>
    <row r="221" spans="2:48" s="44" customFormat="1" ht="12.75" customHeight="1" x14ac:dyDescent="0.25">
      <c r="B221" s="345" t="str">
        <f>+'FORMATO COSTEO C3'!C113</f>
        <v>3.1.4.1</v>
      </c>
      <c r="C221" s="346" t="str">
        <f>+'FORMATO COSTEO C3'!B113</f>
        <v>Categoría de gasto</v>
      </c>
      <c r="D221" s="357"/>
      <c r="E221" s="358"/>
      <c r="F221" s="349">
        <f>+'FORMATO COSTEO C3'!G113</f>
        <v>0</v>
      </c>
      <c r="G221" s="350">
        <f>+'FORMATO COSTEO C3'!X113</f>
        <v>0</v>
      </c>
      <c r="H221" s="351">
        <f>IF( $F221=0,0,((($F221/$E$220)*'CRONOGRAMA ACTIVIDADES'!F$77)*($G221/$F221)))</f>
        <v>0</v>
      </c>
      <c r="I221" s="349">
        <f>IF( $F221=0,0,((($F221/$E$220)*'CRONOGRAMA ACTIVIDADES'!G$77)*($G221/$F221)))</f>
        <v>0</v>
      </c>
      <c r="J221" s="349">
        <f>IF( $F221=0,0,((($F221/$E$220)*'CRONOGRAMA ACTIVIDADES'!H$77)*($G221/$F221)))</f>
        <v>0</v>
      </c>
      <c r="K221" s="349">
        <f>IF( $F221=0,0,((($F221/$E$220)*'CRONOGRAMA ACTIVIDADES'!I$77)*($G221/$F221)))</f>
        <v>0</v>
      </c>
      <c r="L221" s="349">
        <f>IF( $F221=0,0,((($F221/$E$220)*'CRONOGRAMA ACTIVIDADES'!J$77)*($G221/$F221)))</f>
        <v>0</v>
      </c>
      <c r="M221" s="349">
        <f>IF( $F221=0,0,((($F221/$E$220)*'CRONOGRAMA ACTIVIDADES'!K$77)*($G221/$F221)))</f>
        <v>0</v>
      </c>
      <c r="N221" s="349">
        <f>IF( $F221=0,0,((($F221/$E$220)*'CRONOGRAMA ACTIVIDADES'!L$77)*($G221/$F221)))</f>
        <v>0</v>
      </c>
      <c r="O221" s="349">
        <f>IF( $F221=0,0,((($F221/$E$220)*'CRONOGRAMA ACTIVIDADES'!M$77)*($G221/$F221)))</f>
        <v>0</v>
      </c>
      <c r="P221" s="349">
        <f>IF( $F221=0,0,((($F221/$E$220)*'CRONOGRAMA ACTIVIDADES'!N$77)*($G221/$F221)))</f>
        <v>0</v>
      </c>
      <c r="Q221" s="349">
        <f>IF( $F221=0,0,((($F221/$E$220)*'CRONOGRAMA ACTIVIDADES'!O$77)*($G221/$F221)))</f>
        <v>0</v>
      </c>
      <c r="R221" s="349">
        <f>IF( $F221=0,0,((($F221/$E$220)*'CRONOGRAMA ACTIVIDADES'!P$77)*($G221/$F221)))</f>
        <v>0</v>
      </c>
      <c r="S221" s="349">
        <f>IF( $F221=0,0,((($F221/$E$220)*'CRONOGRAMA ACTIVIDADES'!Q$77)*($G221/$F221)))</f>
        <v>0</v>
      </c>
      <c r="T221" s="352">
        <f>H221+I221+J221+K221+L221+M221+N221+O221+P221+Q221+R221+S221</f>
        <v>0</v>
      </c>
      <c r="U221" s="353">
        <f>IF( $F221=0,0,((($F221/$E$220)*'CRONOGRAMA ACTIVIDADES'!R$77)*($G221/$F221)))</f>
        <v>0</v>
      </c>
      <c r="V221" s="349">
        <f>IF( $F221=0,0,((($F221/$E$220)*'CRONOGRAMA ACTIVIDADES'!S$77)*($G221/$F221)))</f>
        <v>0</v>
      </c>
      <c r="W221" s="349">
        <f>IF( $F221=0,0,((($F221/$E$220)*'CRONOGRAMA ACTIVIDADES'!T$77)*($G221/$F221)))</f>
        <v>0</v>
      </c>
      <c r="X221" s="349">
        <f>IF( $F221=0,0,((($F221/$E$220)*'CRONOGRAMA ACTIVIDADES'!U$77)*($G221/$F221)))</f>
        <v>0</v>
      </c>
      <c r="Y221" s="349">
        <f>IF( $F221=0,0,((($F221/$E$220)*'CRONOGRAMA ACTIVIDADES'!V$77)*($G221/$F221)))</f>
        <v>0</v>
      </c>
      <c r="Z221" s="349">
        <f>IF( $F221=0,0,((($F221/$E$220)*'CRONOGRAMA ACTIVIDADES'!W$77)*($G221/$F221)))</f>
        <v>0</v>
      </c>
      <c r="AA221" s="349">
        <f>IF( $F221=0,0,((($F221/$E$220)*'CRONOGRAMA ACTIVIDADES'!X$77)*($G221/$F221)))</f>
        <v>0</v>
      </c>
      <c r="AB221" s="349">
        <f>IF( $F221=0,0,((($F221/$E$220)*'CRONOGRAMA ACTIVIDADES'!Y$77)*($G221/$F221)))</f>
        <v>0</v>
      </c>
      <c r="AC221" s="349">
        <f>IF( $F221=0,0,((($F221/$E$220)*'CRONOGRAMA ACTIVIDADES'!Z$77)*($G221/$F221)))</f>
        <v>0</v>
      </c>
      <c r="AD221" s="349">
        <f>IF( $F221=0,0,((($F221/$E$220)*'CRONOGRAMA ACTIVIDADES'!AA$77)*($G221/$F221)))</f>
        <v>0</v>
      </c>
      <c r="AE221" s="349">
        <f>IF( $F221=0,0,((($F221/$E$220)*'CRONOGRAMA ACTIVIDADES'!AB$77)*($G221/$F221)))</f>
        <v>0</v>
      </c>
      <c r="AF221" s="349">
        <f>IF( $F221=0,0,((($F221/$E$220)*'CRONOGRAMA ACTIVIDADES'!AC$77)*($G221/$F221)))</f>
        <v>0</v>
      </c>
      <c r="AG221" s="350">
        <f>U221+V221+W221+X221+Y221+Z221+AA221+AB221+AC221+AD221+AE221+AF221</f>
        <v>0</v>
      </c>
      <c r="AH221" s="354">
        <f>IF( $F221=0,0,((($F221/$E$220)*'CRONOGRAMA ACTIVIDADES'!AD$77)*($G221/$F221)))</f>
        <v>0</v>
      </c>
      <c r="AI221" s="349">
        <f>IF( $F221=0,0,((($F221/$E$220)*'CRONOGRAMA ACTIVIDADES'!AE$77)*($G221/$F221)))</f>
        <v>0</v>
      </c>
      <c r="AJ221" s="349">
        <f>IF( $F221=0,0,((($F221/$E$220)*'CRONOGRAMA ACTIVIDADES'!AF$77)*($G221/$F221)))</f>
        <v>0</v>
      </c>
      <c r="AK221" s="349">
        <f>IF( $F221=0,0,((($F221/$E$220)*'CRONOGRAMA ACTIVIDADES'!AG$77)*($G221/$F221)))</f>
        <v>0</v>
      </c>
      <c r="AL221" s="349">
        <f>IF( $F221=0,0,((($F221/$E$220)*'CRONOGRAMA ACTIVIDADES'!AH$77)*($G221/$F221)))</f>
        <v>0</v>
      </c>
      <c r="AM221" s="349">
        <f>IF( $F221=0,0,((($F221/$E$220)*'CRONOGRAMA ACTIVIDADES'!AI$77)*($G221/$F221)))</f>
        <v>0</v>
      </c>
      <c r="AN221" s="349">
        <f>IF( $F221=0,0,((($F221/$E$220)*'CRONOGRAMA ACTIVIDADES'!AJ$77)*($G221/$F221)))</f>
        <v>0</v>
      </c>
      <c r="AO221" s="349">
        <f>IF( $F221=0,0,((($F221/$E$220)*'CRONOGRAMA ACTIVIDADES'!AK$77)*($G221/$F221)))</f>
        <v>0</v>
      </c>
      <c r="AP221" s="349">
        <f>IF( $F221=0,0,((($F221/$E$220)*'CRONOGRAMA ACTIVIDADES'!AL$77)*($G221/$F221)))</f>
        <v>0</v>
      </c>
      <c r="AQ221" s="349">
        <f>IF( $F221=0,0,((($F221/$E$220)*'CRONOGRAMA ACTIVIDADES'!AM$77)*($G221/$F221)))</f>
        <v>0</v>
      </c>
      <c r="AR221" s="349">
        <f>IF( $F221=0,0,((($F221/$E$220)*'CRONOGRAMA ACTIVIDADES'!AN$77)*($G221/$F221)))</f>
        <v>0</v>
      </c>
      <c r="AS221" s="349">
        <f>IF( $F221=0,0,((($F221/$E$220)*'CRONOGRAMA ACTIVIDADES'!AO$77)*($G221/$F221)))</f>
        <v>0</v>
      </c>
      <c r="AT221" s="352">
        <f>AH221+AI221+AJ221+AK221+AL221+AM221+AN221+AO221+AP221+AQ221+AR221+AS221</f>
        <v>0</v>
      </c>
      <c r="AU221" s="355">
        <f>AS221+AR221+AQ221+AP221+AO221+AN221+AM221+AL221+AK221+AJ221+AI221+AH221+AF221+AE221+AD221+AC221+AB221+AA221+Z221+Y221+X221+W221+V221+U221+S221+R221+Q221+P221+O221+N221+M221+L221+K221+J221+I221+H221</f>
        <v>0</v>
      </c>
      <c r="AV221" s="321">
        <f t="shared" si="56"/>
        <v>0</v>
      </c>
    </row>
    <row r="222" spans="2:48" s="44" customFormat="1" ht="12.75" customHeight="1" x14ac:dyDescent="0.25">
      <c r="B222" s="345" t="str">
        <f>+'FORMATO COSTEO C3'!C119</f>
        <v>3.1.4.2</v>
      </c>
      <c r="C222" s="346" t="str">
        <f>+'FORMATO COSTEO C3'!B119</f>
        <v>Categoría de gasto</v>
      </c>
      <c r="D222" s="357"/>
      <c r="E222" s="358"/>
      <c r="F222" s="349">
        <f>+'FORMATO COSTEO C3'!G119</f>
        <v>0</v>
      </c>
      <c r="G222" s="350">
        <f>+'FORMATO COSTEO C3'!X119</f>
        <v>0</v>
      </c>
      <c r="H222" s="354">
        <f>IF( $F222=0,0,((($F222/$E$220)*'CRONOGRAMA ACTIVIDADES'!F$77)*($G222/$F222)))</f>
        <v>0</v>
      </c>
      <c r="I222" s="349">
        <f>IF( $F222=0,0,((($F222/$E$220)*'CRONOGRAMA ACTIVIDADES'!G$77)*($G222/$F222)))</f>
        <v>0</v>
      </c>
      <c r="J222" s="349">
        <f>IF( $F222=0,0,((($F222/$E$220)*'CRONOGRAMA ACTIVIDADES'!H$77)*($G222/$F222)))</f>
        <v>0</v>
      </c>
      <c r="K222" s="349">
        <f>IF( $F222=0,0,((($F222/$E$220)*'CRONOGRAMA ACTIVIDADES'!I$77)*($G222/$F222)))</f>
        <v>0</v>
      </c>
      <c r="L222" s="349">
        <f>IF( $F222=0,0,((($F222/$E$220)*'CRONOGRAMA ACTIVIDADES'!J$77)*($G222/$F222)))</f>
        <v>0</v>
      </c>
      <c r="M222" s="349">
        <f>IF( $F222=0,0,((($F222/$E$220)*'CRONOGRAMA ACTIVIDADES'!K$77)*($G222/$F222)))</f>
        <v>0</v>
      </c>
      <c r="N222" s="349">
        <f>IF( $F222=0,0,((($F222/$E$220)*'CRONOGRAMA ACTIVIDADES'!L$77)*($G222/$F222)))</f>
        <v>0</v>
      </c>
      <c r="O222" s="349">
        <f>IF( $F222=0,0,((($F222/$E$220)*'CRONOGRAMA ACTIVIDADES'!M$77)*($G222/$F222)))</f>
        <v>0</v>
      </c>
      <c r="P222" s="349">
        <f>IF( $F222=0,0,((($F222/$E$220)*'CRONOGRAMA ACTIVIDADES'!N$77)*($G222/$F222)))</f>
        <v>0</v>
      </c>
      <c r="Q222" s="349">
        <f>IF( $F222=0,0,((($F222/$E$220)*'CRONOGRAMA ACTIVIDADES'!O$77)*($G222/$F222)))</f>
        <v>0</v>
      </c>
      <c r="R222" s="349">
        <f>IF( $F222=0,0,((($F222/$E$220)*'CRONOGRAMA ACTIVIDADES'!P$77)*($G222/$F222)))</f>
        <v>0</v>
      </c>
      <c r="S222" s="349">
        <f>IF( $F222=0,0,((($F222/$E$220)*'CRONOGRAMA ACTIVIDADES'!Q$77)*($G222/$F222)))</f>
        <v>0</v>
      </c>
      <c r="T222" s="352">
        <f>H222+I222+J222+K222+L222+M222+N222+O222+P222+Q222+R222+S222</f>
        <v>0</v>
      </c>
      <c r="U222" s="353">
        <f>IF( $F222=0,0,((($F222/$E$220)*'CRONOGRAMA ACTIVIDADES'!R$77)*($G222/$F222)))</f>
        <v>0</v>
      </c>
      <c r="V222" s="349">
        <f>IF( $F222=0,0,((($F222/$E$220)*'CRONOGRAMA ACTIVIDADES'!S$77)*($G222/$F222)))</f>
        <v>0</v>
      </c>
      <c r="W222" s="349">
        <f>IF( $F222=0,0,((($F222/$E$220)*'CRONOGRAMA ACTIVIDADES'!T$77)*($G222/$F222)))</f>
        <v>0</v>
      </c>
      <c r="X222" s="349">
        <f>IF( $F222=0,0,((($F222/$E$220)*'CRONOGRAMA ACTIVIDADES'!U$77)*($G222/$F222)))</f>
        <v>0</v>
      </c>
      <c r="Y222" s="349">
        <f>IF( $F222=0,0,((($F222/$E$220)*'CRONOGRAMA ACTIVIDADES'!V$77)*($G222/$F222)))</f>
        <v>0</v>
      </c>
      <c r="Z222" s="349">
        <f>IF( $F222=0,0,((($F222/$E$220)*'CRONOGRAMA ACTIVIDADES'!W$77)*($G222/$F222)))</f>
        <v>0</v>
      </c>
      <c r="AA222" s="349">
        <f>IF( $F222=0,0,((($F222/$E$220)*'CRONOGRAMA ACTIVIDADES'!X$77)*($G222/$F222)))</f>
        <v>0</v>
      </c>
      <c r="AB222" s="349">
        <f>IF( $F222=0,0,((($F222/$E$220)*'CRONOGRAMA ACTIVIDADES'!Y$77)*($G222/$F222)))</f>
        <v>0</v>
      </c>
      <c r="AC222" s="349">
        <f>IF( $F222=0,0,((($F222/$E$220)*'CRONOGRAMA ACTIVIDADES'!Z$77)*($G222/$F222)))</f>
        <v>0</v>
      </c>
      <c r="AD222" s="349">
        <f>IF( $F222=0,0,((($F222/$E$220)*'CRONOGRAMA ACTIVIDADES'!AA$77)*($G222/$F222)))</f>
        <v>0</v>
      </c>
      <c r="AE222" s="349">
        <f>IF( $F222=0,0,((($F222/$E$220)*'CRONOGRAMA ACTIVIDADES'!AB$77)*($G222/$F222)))</f>
        <v>0</v>
      </c>
      <c r="AF222" s="349">
        <f>IF( $F222=0,0,((($F222/$E$220)*'CRONOGRAMA ACTIVIDADES'!AC$77)*($G222/$F222)))</f>
        <v>0</v>
      </c>
      <c r="AG222" s="350">
        <f>U222+V222+W222+X222+Y222+Z222+AA222+AB222+AC222+AD222+AE222+AF222</f>
        <v>0</v>
      </c>
      <c r="AH222" s="354">
        <f>IF( $F222=0,0,((($F222/$E$220)*'CRONOGRAMA ACTIVIDADES'!AD$77)*($G222/$F222)))</f>
        <v>0</v>
      </c>
      <c r="AI222" s="349">
        <f>IF( $F222=0,0,((($F222/$E$220)*'CRONOGRAMA ACTIVIDADES'!AE$77)*($G222/$F222)))</f>
        <v>0</v>
      </c>
      <c r="AJ222" s="349">
        <f>IF( $F222=0,0,((($F222/$E$220)*'CRONOGRAMA ACTIVIDADES'!AF$77)*($G222/$F222)))</f>
        <v>0</v>
      </c>
      <c r="AK222" s="349">
        <f>IF( $F222=0,0,((($F222/$E$220)*'CRONOGRAMA ACTIVIDADES'!AG$77)*($G222/$F222)))</f>
        <v>0</v>
      </c>
      <c r="AL222" s="349">
        <f>IF( $F222=0,0,((($F222/$E$220)*'CRONOGRAMA ACTIVIDADES'!AH$77)*($G222/$F222)))</f>
        <v>0</v>
      </c>
      <c r="AM222" s="349">
        <f>IF( $F222=0,0,((($F222/$E$220)*'CRONOGRAMA ACTIVIDADES'!AI$77)*($G222/$F222)))</f>
        <v>0</v>
      </c>
      <c r="AN222" s="349">
        <f>IF( $F222=0,0,((($F222/$E$220)*'CRONOGRAMA ACTIVIDADES'!AJ$77)*($G222/$F222)))</f>
        <v>0</v>
      </c>
      <c r="AO222" s="349">
        <f>IF( $F222=0,0,((($F222/$E$220)*'CRONOGRAMA ACTIVIDADES'!AK$77)*($G222/$F222)))</f>
        <v>0</v>
      </c>
      <c r="AP222" s="349">
        <f>IF( $F222=0,0,((($F222/$E$220)*'CRONOGRAMA ACTIVIDADES'!AL$77)*($G222/$F222)))</f>
        <v>0</v>
      </c>
      <c r="AQ222" s="349">
        <f>IF( $F222=0,0,((($F222/$E$220)*'CRONOGRAMA ACTIVIDADES'!AM$77)*($G222/$F222)))</f>
        <v>0</v>
      </c>
      <c r="AR222" s="349">
        <f>IF( $F222=0,0,((($F222/$E$220)*'CRONOGRAMA ACTIVIDADES'!AN$77)*($G222/$F222)))</f>
        <v>0</v>
      </c>
      <c r="AS222" s="349">
        <f>IF( $F222=0,0,((($F222/$E$220)*'CRONOGRAMA ACTIVIDADES'!AO$77)*($G222/$F222)))</f>
        <v>0</v>
      </c>
      <c r="AT222" s="352">
        <f>AH222+AI222+AJ222+AK222+AL222+AM222+AN222+AO222+AP222+AQ222+AR222+AS222</f>
        <v>0</v>
      </c>
      <c r="AU222" s="355">
        <f>AS222+AR222+AQ222+AP222+AO222+AN222+AM222+AL222+AK222+AJ222+AI222+AH222+AF222+AE222+AD222+AC222+AB222+AA222+Z222+Y222+X222+W222+V222+U222+S222+R222+Q222+P222+O222+N222+M222+L222+K222+J222+I222+H222</f>
        <v>0</v>
      </c>
      <c r="AV222" s="321">
        <f t="shared" si="56"/>
        <v>0</v>
      </c>
    </row>
    <row r="223" spans="2:48" s="44" customFormat="1" ht="12.75" customHeight="1" x14ac:dyDescent="0.25">
      <c r="B223" s="345" t="str">
        <f>+'FORMATO COSTEO C3'!C125</f>
        <v>3.1.4.3</v>
      </c>
      <c r="C223" s="346" t="str">
        <f>+'FORMATO COSTEO C3'!B125</f>
        <v>Categoría de gasto</v>
      </c>
      <c r="D223" s="357"/>
      <c r="E223" s="358"/>
      <c r="F223" s="349">
        <f>+'FORMATO COSTEO C3'!G125</f>
        <v>0</v>
      </c>
      <c r="G223" s="350">
        <f>+'FORMATO COSTEO C3'!X125</f>
        <v>0</v>
      </c>
      <c r="H223" s="354">
        <f>IF( $F223=0,0,((($F223/$E$220)*'CRONOGRAMA ACTIVIDADES'!F$77)*($G223/$F223)))</f>
        <v>0</v>
      </c>
      <c r="I223" s="349">
        <f>IF( $F223=0,0,((($F223/$E$220)*'CRONOGRAMA ACTIVIDADES'!G$77)*($G223/$F223)))</f>
        <v>0</v>
      </c>
      <c r="J223" s="349">
        <f>IF( $F223=0,0,((($F223/$E$220)*'CRONOGRAMA ACTIVIDADES'!H$77)*($G223/$F223)))</f>
        <v>0</v>
      </c>
      <c r="K223" s="349">
        <f>IF( $F223=0,0,((($F223/$E$220)*'CRONOGRAMA ACTIVIDADES'!I$77)*($G223/$F223)))</f>
        <v>0</v>
      </c>
      <c r="L223" s="349">
        <f>IF( $F223=0,0,((($F223/$E$220)*'CRONOGRAMA ACTIVIDADES'!J$77)*($G223/$F223)))</f>
        <v>0</v>
      </c>
      <c r="M223" s="349">
        <f>IF( $F223=0,0,((($F223/$E$220)*'CRONOGRAMA ACTIVIDADES'!K$77)*($G223/$F223)))</f>
        <v>0</v>
      </c>
      <c r="N223" s="349">
        <f>IF( $F223=0,0,((($F223/$E$220)*'CRONOGRAMA ACTIVIDADES'!L$77)*($G223/$F223)))</f>
        <v>0</v>
      </c>
      <c r="O223" s="349">
        <f>IF( $F223=0,0,((($F223/$E$220)*'CRONOGRAMA ACTIVIDADES'!M$77)*($G223/$F223)))</f>
        <v>0</v>
      </c>
      <c r="P223" s="349">
        <f>IF( $F223=0,0,((($F223/$E$220)*'CRONOGRAMA ACTIVIDADES'!N$77)*($G223/$F223)))</f>
        <v>0</v>
      </c>
      <c r="Q223" s="349">
        <f>IF( $F223=0,0,((($F223/$E$220)*'CRONOGRAMA ACTIVIDADES'!O$77)*($G223/$F223)))</f>
        <v>0</v>
      </c>
      <c r="R223" s="349">
        <f>IF( $F223=0,0,((($F223/$E$220)*'CRONOGRAMA ACTIVIDADES'!P$77)*($G223/$F223)))</f>
        <v>0</v>
      </c>
      <c r="S223" s="349">
        <f>IF( $F223=0,0,((($F223/$E$220)*'CRONOGRAMA ACTIVIDADES'!Q$77)*($G223/$F223)))</f>
        <v>0</v>
      </c>
      <c r="T223" s="352">
        <f>H223+I223+J223+K223+L223+M223+N223+O223+P223+Q223+R223+S223</f>
        <v>0</v>
      </c>
      <c r="U223" s="353">
        <f>IF( $F223=0,0,((($F223/$E$220)*'CRONOGRAMA ACTIVIDADES'!R$77)*($G223/$F223)))</f>
        <v>0</v>
      </c>
      <c r="V223" s="349">
        <f>IF( $F223=0,0,((($F223/$E$220)*'CRONOGRAMA ACTIVIDADES'!S$77)*($G223/$F223)))</f>
        <v>0</v>
      </c>
      <c r="W223" s="349">
        <f>IF( $F223=0,0,((($F223/$E$220)*'CRONOGRAMA ACTIVIDADES'!T$77)*($G223/$F223)))</f>
        <v>0</v>
      </c>
      <c r="X223" s="349">
        <f>IF( $F223=0,0,((($F223/$E$220)*'CRONOGRAMA ACTIVIDADES'!U$77)*($G223/$F223)))</f>
        <v>0</v>
      </c>
      <c r="Y223" s="349">
        <f>IF( $F223=0,0,((($F223/$E$220)*'CRONOGRAMA ACTIVIDADES'!V$77)*($G223/$F223)))</f>
        <v>0</v>
      </c>
      <c r="Z223" s="349">
        <f>IF( $F223=0,0,((($F223/$E$220)*'CRONOGRAMA ACTIVIDADES'!W$77)*($G223/$F223)))</f>
        <v>0</v>
      </c>
      <c r="AA223" s="349">
        <f>IF( $F223=0,0,((($F223/$E$220)*'CRONOGRAMA ACTIVIDADES'!X$77)*($G223/$F223)))</f>
        <v>0</v>
      </c>
      <c r="AB223" s="349">
        <f>IF( $F223=0,0,((($F223/$E$220)*'CRONOGRAMA ACTIVIDADES'!Y$77)*($G223/$F223)))</f>
        <v>0</v>
      </c>
      <c r="AC223" s="349">
        <f>IF( $F223=0,0,((($F223/$E$220)*'CRONOGRAMA ACTIVIDADES'!Z$77)*($G223/$F223)))</f>
        <v>0</v>
      </c>
      <c r="AD223" s="349">
        <f>IF( $F223=0,0,((($F223/$E$220)*'CRONOGRAMA ACTIVIDADES'!AA$77)*($G223/$F223)))</f>
        <v>0</v>
      </c>
      <c r="AE223" s="349">
        <f>IF( $F223=0,0,((($F223/$E$220)*'CRONOGRAMA ACTIVIDADES'!AB$77)*($G223/$F223)))</f>
        <v>0</v>
      </c>
      <c r="AF223" s="349">
        <f>IF( $F223=0,0,((($F223/$E$220)*'CRONOGRAMA ACTIVIDADES'!AC$77)*($G223/$F223)))</f>
        <v>0</v>
      </c>
      <c r="AG223" s="350">
        <f>U223+V223+W223+X223+Y223+Z223+AA223+AB223+AC223+AD223+AE223+AF223</f>
        <v>0</v>
      </c>
      <c r="AH223" s="354">
        <f>IF( $F223=0,0,((($F223/$E$220)*'CRONOGRAMA ACTIVIDADES'!AD$77)*($G223/$F223)))</f>
        <v>0</v>
      </c>
      <c r="AI223" s="349">
        <f>IF( $F223=0,0,((($F223/$E$220)*'CRONOGRAMA ACTIVIDADES'!AE$77)*($G223/$F223)))</f>
        <v>0</v>
      </c>
      <c r="AJ223" s="349">
        <f>IF( $F223=0,0,((($F223/$E$220)*'CRONOGRAMA ACTIVIDADES'!AF$77)*($G223/$F223)))</f>
        <v>0</v>
      </c>
      <c r="AK223" s="349">
        <f>IF( $F223=0,0,((($F223/$E$220)*'CRONOGRAMA ACTIVIDADES'!AG$77)*($G223/$F223)))</f>
        <v>0</v>
      </c>
      <c r="AL223" s="349">
        <f>IF( $F223=0,0,((($F223/$E$220)*'CRONOGRAMA ACTIVIDADES'!AH$77)*($G223/$F223)))</f>
        <v>0</v>
      </c>
      <c r="AM223" s="349">
        <f>IF( $F223=0,0,((($F223/$E$220)*'CRONOGRAMA ACTIVIDADES'!AI$77)*($G223/$F223)))</f>
        <v>0</v>
      </c>
      <c r="AN223" s="349">
        <f>IF( $F223=0,0,((($F223/$E$220)*'CRONOGRAMA ACTIVIDADES'!AJ$77)*($G223/$F223)))</f>
        <v>0</v>
      </c>
      <c r="AO223" s="349">
        <f>IF( $F223=0,0,((($F223/$E$220)*'CRONOGRAMA ACTIVIDADES'!AK$77)*($G223/$F223)))</f>
        <v>0</v>
      </c>
      <c r="AP223" s="349">
        <f>IF( $F223=0,0,((($F223/$E$220)*'CRONOGRAMA ACTIVIDADES'!AL$77)*($G223/$F223)))</f>
        <v>0</v>
      </c>
      <c r="AQ223" s="349">
        <f>IF( $F223=0,0,((($F223/$E$220)*'CRONOGRAMA ACTIVIDADES'!AM$77)*($G223/$F223)))</f>
        <v>0</v>
      </c>
      <c r="AR223" s="349">
        <f>IF( $F223=0,0,((($F223/$E$220)*'CRONOGRAMA ACTIVIDADES'!AN$77)*($G223/$F223)))</f>
        <v>0</v>
      </c>
      <c r="AS223" s="349">
        <f>IF( $F223=0,0,((($F223/$E$220)*'CRONOGRAMA ACTIVIDADES'!AO$77)*($G223/$F223)))</f>
        <v>0</v>
      </c>
      <c r="AT223" s="352">
        <f>AH223+AI223+AJ223+AK223+AL223+AM223+AN223+AO223+AP223+AQ223+AR223+AS223</f>
        <v>0</v>
      </c>
      <c r="AU223" s="355">
        <f>AS223+AR223+AQ223+AP223+AO223+AN223+AM223+AL223+AK223+AJ223+AI223+AH223+AF223+AE223+AD223+AC223+AB223+AA223+Z223+Y223+X223+W223+V223+U223+S223+R223+Q223+P223+O223+N223+M223+L223+K223+J223+I223+H223</f>
        <v>0</v>
      </c>
      <c r="AV223" s="321">
        <f t="shared" si="56"/>
        <v>0</v>
      </c>
    </row>
    <row r="224" spans="2:48" s="44" customFormat="1" ht="12.75" customHeight="1" x14ac:dyDescent="0.25">
      <c r="B224" s="345" t="str">
        <f>+'FORMATO COSTEO C3'!C131</f>
        <v>3.1.4.4</v>
      </c>
      <c r="C224" s="346" t="str">
        <f>+'FORMATO COSTEO C3'!B131</f>
        <v>Categoría de gasto</v>
      </c>
      <c r="D224" s="357"/>
      <c r="E224" s="358"/>
      <c r="F224" s="349">
        <f>+'FORMATO COSTEO C3'!G131</f>
        <v>0</v>
      </c>
      <c r="G224" s="350">
        <f>+'FORMATO COSTEO C3'!X131</f>
        <v>0</v>
      </c>
      <c r="H224" s="354">
        <f>IF( $F224=0,0,((($F224/$E$220)*'CRONOGRAMA ACTIVIDADES'!F$77)*($G224/$F224)))</f>
        <v>0</v>
      </c>
      <c r="I224" s="349">
        <f>IF( $F224=0,0,((($F224/$E$220)*'CRONOGRAMA ACTIVIDADES'!G$77)*($G224/$F224)))</f>
        <v>0</v>
      </c>
      <c r="J224" s="349">
        <f>IF( $F224=0,0,((($F224/$E$220)*'CRONOGRAMA ACTIVIDADES'!H$77)*($G224/$F224)))</f>
        <v>0</v>
      </c>
      <c r="K224" s="349">
        <f>IF( $F224=0,0,((($F224/$E$220)*'CRONOGRAMA ACTIVIDADES'!I$77)*($G224/$F224)))</f>
        <v>0</v>
      </c>
      <c r="L224" s="349">
        <f>IF( $F224=0,0,((($F224/$E$220)*'CRONOGRAMA ACTIVIDADES'!J$77)*($G224/$F224)))</f>
        <v>0</v>
      </c>
      <c r="M224" s="349">
        <f>IF( $F224=0,0,((($F224/$E$220)*'CRONOGRAMA ACTIVIDADES'!K$77)*($G224/$F224)))</f>
        <v>0</v>
      </c>
      <c r="N224" s="349">
        <f>IF( $F224=0,0,((($F224/$E$220)*'CRONOGRAMA ACTIVIDADES'!L$77)*($G224/$F224)))</f>
        <v>0</v>
      </c>
      <c r="O224" s="349">
        <f>IF( $F224=0,0,((($F224/$E$220)*'CRONOGRAMA ACTIVIDADES'!M$77)*($G224/$F224)))</f>
        <v>0</v>
      </c>
      <c r="P224" s="349">
        <f>IF( $F224=0,0,((($F224/$E$220)*'CRONOGRAMA ACTIVIDADES'!N$77)*($G224/$F224)))</f>
        <v>0</v>
      </c>
      <c r="Q224" s="349">
        <f>IF( $F224=0,0,((($F224/$E$220)*'CRONOGRAMA ACTIVIDADES'!O$77)*($G224/$F224)))</f>
        <v>0</v>
      </c>
      <c r="R224" s="349">
        <f>IF( $F224=0,0,((($F224/$E$220)*'CRONOGRAMA ACTIVIDADES'!P$77)*($G224/$F224)))</f>
        <v>0</v>
      </c>
      <c r="S224" s="349">
        <f>IF( $F224=0,0,((($F224/$E$220)*'CRONOGRAMA ACTIVIDADES'!Q$77)*($G224/$F224)))</f>
        <v>0</v>
      </c>
      <c r="T224" s="352">
        <f>H224+I224+J224+K224+L224+M224+N224+O224+P224+Q224+R224+S224</f>
        <v>0</v>
      </c>
      <c r="U224" s="353">
        <f>IF( $F224=0,0,((($F224/$E$220)*'CRONOGRAMA ACTIVIDADES'!R$77)*($G224/$F224)))</f>
        <v>0</v>
      </c>
      <c r="V224" s="349">
        <f>IF( $F224=0,0,((($F224/$E$220)*'CRONOGRAMA ACTIVIDADES'!S$77)*($G224/$F224)))</f>
        <v>0</v>
      </c>
      <c r="W224" s="349">
        <f>IF( $F224=0,0,((($F224/$E$220)*'CRONOGRAMA ACTIVIDADES'!T$77)*($G224/$F224)))</f>
        <v>0</v>
      </c>
      <c r="X224" s="349">
        <f>IF( $F224=0,0,((($F224/$E$220)*'CRONOGRAMA ACTIVIDADES'!U$77)*($G224/$F224)))</f>
        <v>0</v>
      </c>
      <c r="Y224" s="349">
        <f>IF( $F224=0,0,((($F224/$E$220)*'CRONOGRAMA ACTIVIDADES'!V$77)*($G224/$F224)))</f>
        <v>0</v>
      </c>
      <c r="Z224" s="349">
        <f>IF( $F224=0,0,((($F224/$E$220)*'CRONOGRAMA ACTIVIDADES'!W$77)*($G224/$F224)))</f>
        <v>0</v>
      </c>
      <c r="AA224" s="349">
        <f>IF( $F224=0,0,((($F224/$E$220)*'CRONOGRAMA ACTIVIDADES'!X$77)*($G224/$F224)))</f>
        <v>0</v>
      </c>
      <c r="AB224" s="349">
        <f>IF( $F224=0,0,((($F224/$E$220)*'CRONOGRAMA ACTIVIDADES'!Y$77)*($G224/$F224)))</f>
        <v>0</v>
      </c>
      <c r="AC224" s="349">
        <f>IF( $F224=0,0,((($F224/$E$220)*'CRONOGRAMA ACTIVIDADES'!Z$77)*($G224/$F224)))</f>
        <v>0</v>
      </c>
      <c r="AD224" s="349">
        <f>IF( $F224=0,0,((($F224/$E$220)*'CRONOGRAMA ACTIVIDADES'!AA$77)*($G224/$F224)))</f>
        <v>0</v>
      </c>
      <c r="AE224" s="349">
        <f>IF( $F224=0,0,((($F224/$E$220)*'CRONOGRAMA ACTIVIDADES'!AB$77)*($G224/$F224)))</f>
        <v>0</v>
      </c>
      <c r="AF224" s="349">
        <f>IF( $F224=0,0,((($F224/$E$220)*'CRONOGRAMA ACTIVIDADES'!AC$77)*($G224/$F224)))</f>
        <v>0</v>
      </c>
      <c r="AG224" s="350">
        <f>U224+V224+W224+X224+Y224+Z224+AA224+AB224+AC224+AD224+AE224+AF224</f>
        <v>0</v>
      </c>
      <c r="AH224" s="354">
        <f>IF( $F224=0,0,((($F224/$E$220)*'CRONOGRAMA ACTIVIDADES'!AD$77)*($G224/$F224)))</f>
        <v>0</v>
      </c>
      <c r="AI224" s="349">
        <f>IF( $F224=0,0,((($F224/$E$220)*'CRONOGRAMA ACTIVIDADES'!AE$77)*($G224/$F224)))</f>
        <v>0</v>
      </c>
      <c r="AJ224" s="349">
        <f>IF( $F224=0,0,((($F224/$E$220)*'CRONOGRAMA ACTIVIDADES'!AF$77)*($G224/$F224)))</f>
        <v>0</v>
      </c>
      <c r="AK224" s="349">
        <f>IF( $F224=0,0,((($F224/$E$220)*'CRONOGRAMA ACTIVIDADES'!AG$77)*($G224/$F224)))</f>
        <v>0</v>
      </c>
      <c r="AL224" s="349">
        <f>IF( $F224=0,0,((($F224/$E$220)*'CRONOGRAMA ACTIVIDADES'!AH$77)*($G224/$F224)))</f>
        <v>0</v>
      </c>
      <c r="AM224" s="349">
        <f>IF( $F224=0,0,((($F224/$E$220)*'CRONOGRAMA ACTIVIDADES'!AI$77)*($G224/$F224)))</f>
        <v>0</v>
      </c>
      <c r="AN224" s="349">
        <f>IF( $F224=0,0,((($F224/$E$220)*'CRONOGRAMA ACTIVIDADES'!AJ$77)*($G224/$F224)))</f>
        <v>0</v>
      </c>
      <c r="AO224" s="349">
        <f>IF( $F224=0,0,((($F224/$E$220)*'CRONOGRAMA ACTIVIDADES'!AK$77)*($G224/$F224)))</f>
        <v>0</v>
      </c>
      <c r="AP224" s="349">
        <f>IF( $F224=0,0,((($F224/$E$220)*'CRONOGRAMA ACTIVIDADES'!AL$77)*($G224/$F224)))</f>
        <v>0</v>
      </c>
      <c r="AQ224" s="349">
        <f>IF( $F224=0,0,((($F224/$E$220)*'CRONOGRAMA ACTIVIDADES'!AM$77)*($G224/$F224)))</f>
        <v>0</v>
      </c>
      <c r="AR224" s="349">
        <f>IF( $F224=0,0,((($F224/$E$220)*'CRONOGRAMA ACTIVIDADES'!AN$77)*($G224/$F224)))</f>
        <v>0</v>
      </c>
      <c r="AS224" s="349">
        <f>IF( $F224=0,0,((($F224/$E$220)*'CRONOGRAMA ACTIVIDADES'!AO$77)*($G224/$F224)))</f>
        <v>0</v>
      </c>
      <c r="AT224" s="352">
        <f>AH224+AI224+AJ224+AK224+AL224+AM224+AN224+AO224+AP224+AQ224+AR224+AS224</f>
        <v>0</v>
      </c>
      <c r="AU224" s="355">
        <f>AS224+AR224+AQ224+AP224+AO224+AN224+AM224+AL224+AK224+AJ224+AI224+AH224+AF224+AE224+AD224+AC224+AB224+AA224+Z224+Y224+X224+W224+V224+U224+S224+R224+Q224+P224+O224+N224+M224+L224+K224+J224+I224+H224</f>
        <v>0</v>
      </c>
      <c r="AV224" s="321">
        <f t="shared" si="56"/>
        <v>0</v>
      </c>
    </row>
    <row r="225" spans="2:48" s="44" customFormat="1" ht="12.75" customHeight="1" x14ac:dyDescent="0.25">
      <c r="B225" s="345" t="str">
        <f>+'FORMATO COSTEO C3'!C137</f>
        <v>3.1.4.5</v>
      </c>
      <c r="C225" s="346" t="str">
        <f>+'FORMATO COSTEO C3'!B137</f>
        <v>Categoría de gasto</v>
      </c>
      <c r="D225" s="357"/>
      <c r="E225" s="358"/>
      <c r="F225" s="349">
        <f>+'FORMATO COSTEO C3'!G137</f>
        <v>0</v>
      </c>
      <c r="G225" s="350">
        <f>+'FORMATO COSTEO C3'!X137</f>
        <v>0</v>
      </c>
      <c r="H225" s="354">
        <f>IF( $F225=0,0,((($F225/$E$220)*'CRONOGRAMA ACTIVIDADES'!F$77)*($G225/$F225)))</f>
        <v>0</v>
      </c>
      <c r="I225" s="349">
        <f>IF( $F225=0,0,((($F225/$E$220)*'CRONOGRAMA ACTIVIDADES'!G$77)*($G225/$F225)))</f>
        <v>0</v>
      </c>
      <c r="J225" s="349">
        <f>IF( $F225=0,0,((($F225/$E$220)*'CRONOGRAMA ACTIVIDADES'!H$77)*($G225/$F225)))</f>
        <v>0</v>
      </c>
      <c r="K225" s="349">
        <f>IF( $F225=0,0,((($F225/$E$220)*'CRONOGRAMA ACTIVIDADES'!I$77)*($G225/$F225)))</f>
        <v>0</v>
      </c>
      <c r="L225" s="349">
        <f>IF( $F225=0,0,((($F225/$E$220)*'CRONOGRAMA ACTIVIDADES'!J$77)*($G225/$F225)))</f>
        <v>0</v>
      </c>
      <c r="M225" s="349">
        <f>IF( $F225=0,0,((($F225/$E$220)*'CRONOGRAMA ACTIVIDADES'!K$77)*($G225/$F225)))</f>
        <v>0</v>
      </c>
      <c r="N225" s="349">
        <f>IF( $F225=0,0,((($F225/$E$220)*'CRONOGRAMA ACTIVIDADES'!L$77)*($G225/$F225)))</f>
        <v>0</v>
      </c>
      <c r="O225" s="349">
        <f>IF( $F225=0,0,((($F225/$E$220)*'CRONOGRAMA ACTIVIDADES'!M$77)*($G225/$F225)))</f>
        <v>0</v>
      </c>
      <c r="P225" s="349">
        <f>IF( $F225=0,0,((($F225/$E$220)*'CRONOGRAMA ACTIVIDADES'!N$77)*($G225/$F225)))</f>
        <v>0</v>
      </c>
      <c r="Q225" s="349">
        <f>IF( $F225=0,0,((($F225/$E$220)*'CRONOGRAMA ACTIVIDADES'!O$77)*($G225/$F225)))</f>
        <v>0</v>
      </c>
      <c r="R225" s="349">
        <f>IF( $F225=0,0,((($F225/$E$220)*'CRONOGRAMA ACTIVIDADES'!P$77)*($G225/$F225)))</f>
        <v>0</v>
      </c>
      <c r="S225" s="349">
        <f>IF( $F225=0,0,((($F225/$E$220)*'CRONOGRAMA ACTIVIDADES'!Q$77)*($G225/$F225)))</f>
        <v>0</v>
      </c>
      <c r="T225" s="352">
        <f>H225+I225+J225+K225+L225+M225+N225+O225+P225+Q225+R225+S225</f>
        <v>0</v>
      </c>
      <c r="U225" s="353">
        <f>IF( $F225=0,0,((($F225/$E$220)*'CRONOGRAMA ACTIVIDADES'!R$77)*($G225/$F225)))</f>
        <v>0</v>
      </c>
      <c r="V225" s="349">
        <f>IF( $F225=0,0,((($F225/$E$220)*'CRONOGRAMA ACTIVIDADES'!S$77)*($G225/$F225)))</f>
        <v>0</v>
      </c>
      <c r="W225" s="349">
        <f>IF( $F225=0,0,((($F225/$E$220)*'CRONOGRAMA ACTIVIDADES'!T$77)*($G225/$F225)))</f>
        <v>0</v>
      </c>
      <c r="X225" s="349">
        <f>IF( $F225=0,0,((($F225/$E$220)*'CRONOGRAMA ACTIVIDADES'!U$77)*($G225/$F225)))</f>
        <v>0</v>
      </c>
      <c r="Y225" s="349">
        <f>IF( $F225=0,0,((($F225/$E$220)*'CRONOGRAMA ACTIVIDADES'!V$77)*($G225/$F225)))</f>
        <v>0</v>
      </c>
      <c r="Z225" s="349">
        <f>IF( $F225=0,0,((($F225/$E$220)*'CRONOGRAMA ACTIVIDADES'!W$77)*($G225/$F225)))</f>
        <v>0</v>
      </c>
      <c r="AA225" s="349">
        <f>IF( $F225=0,0,((($F225/$E$220)*'CRONOGRAMA ACTIVIDADES'!X$77)*($G225/$F225)))</f>
        <v>0</v>
      </c>
      <c r="AB225" s="349">
        <f>IF( $F225=0,0,((($F225/$E$220)*'CRONOGRAMA ACTIVIDADES'!Y$77)*($G225/$F225)))</f>
        <v>0</v>
      </c>
      <c r="AC225" s="349">
        <f>IF( $F225=0,0,((($F225/$E$220)*'CRONOGRAMA ACTIVIDADES'!Z$77)*($G225/$F225)))</f>
        <v>0</v>
      </c>
      <c r="AD225" s="349">
        <f>IF( $F225=0,0,((($F225/$E$220)*'CRONOGRAMA ACTIVIDADES'!AA$77)*($G225/$F225)))</f>
        <v>0</v>
      </c>
      <c r="AE225" s="349">
        <f>IF( $F225=0,0,((($F225/$E$220)*'CRONOGRAMA ACTIVIDADES'!AB$77)*($G225/$F225)))</f>
        <v>0</v>
      </c>
      <c r="AF225" s="349">
        <f>IF( $F225=0,0,((($F225/$E$220)*'CRONOGRAMA ACTIVIDADES'!AC$77)*($G225/$F225)))</f>
        <v>0</v>
      </c>
      <c r="AG225" s="350">
        <f>U225+V225+W225+X225+Y225+Z225+AA225+AB225+AC225+AD225+AE225+AF225</f>
        <v>0</v>
      </c>
      <c r="AH225" s="354">
        <f>IF( $F225=0,0,((($F225/$E$220)*'CRONOGRAMA ACTIVIDADES'!AD$77)*($G225/$F225)))</f>
        <v>0</v>
      </c>
      <c r="AI225" s="349">
        <f>IF( $F225=0,0,((($F225/$E$220)*'CRONOGRAMA ACTIVIDADES'!AE$77)*($G225/$F225)))</f>
        <v>0</v>
      </c>
      <c r="AJ225" s="349">
        <f>IF( $F225=0,0,((($F225/$E$220)*'CRONOGRAMA ACTIVIDADES'!AF$77)*($G225/$F225)))</f>
        <v>0</v>
      </c>
      <c r="AK225" s="349">
        <f>IF( $F225=0,0,((($F225/$E$220)*'CRONOGRAMA ACTIVIDADES'!AG$77)*($G225/$F225)))</f>
        <v>0</v>
      </c>
      <c r="AL225" s="349">
        <f>IF( $F225=0,0,((($F225/$E$220)*'CRONOGRAMA ACTIVIDADES'!AH$77)*($G225/$F225)))</f>
        <v>0</v>
      </c>
      <c r="AM225" s="349">
        <f>IF( $F225=0,0,((($F225/$E$220)*'CRONOGRAMA ACTIVIDADES'!AI$77)*($G225/$F225)))</f>
        <v>0</v>
      </c>
      <c r="AN225" s="349">
        <f>IF( $F225=0,0,((($F225/$E$220)*'CRONOGRAMA ACTIVIDADES'!AJ$77)*($G225/$F225)))</f>
        <v>0</v>
      </c>
      <c r="AO225" s="349">
        <f>IF( $F225=0,0,((($F225/$E$220)*'CRONOGRAMA ACTIVIDADES'!AK$77)*($G225/$F225)))</f>
        <v>0</v>
      </c>
      <c r="AP225" s="349">
        <f>IF( $F225=0,0,((($F225/$E$220)*'CRONOGRAMA ACTIVIDADES'!AL$77)*($G225/$F225)))</f>
        <v>0</v>
      </c>
      <c r="AQ225" s="349">
        <f>IF( $F225=0,0,((($F225/$E$220)*'CRONOGRAMA ACTIVIDADES'!AM$77)*($G225/$F225)))</f>
        <v>0</v>
      </c>
      <c r="AR225" s="349">
        <f>IF( $F225=0,0,((($F225/$E$220)*'CRONOGRAMA ACTIVIDADES'!AN$77)*($G225/$F225)))</f>
        <v>0</v>
      </c>
      <c r="AS225" s="349">
        <f>IF( $F225=0,0,((($F225/$E$220)*'CRONOGRAMA ACTIVIDADES'!AO$77)*($G225/$F225)))</f>
        <v>0</v>
      </c>
      <c r="AT225" s="352">
        <f>AH225+AI225+AJ225+AK225+AL225+AM225+AN225+AO225+AP225+AQ225+AR225+AS225</f>
        <v>0</v>
      </c>
      <c r="AU225" s="355">
        <f>AS225+AR225+AQ225+AP225+AO225+AN225+AM225+AL225+AK225+AJ225+AI225+AH225+AF225+AE225+AD225+AC225+AB225+AA225+Z225+Y225+X225+W225+V225+U225+S225+R225+Q225+P225+O225+N225+M225+L225+K225+J225+I225+H225</f>
        <v>0</v>
      </c>
      <c r="AV225" s="321">
        <f t="shared" si="56"/>
        <v>0</v>
      </c>
    </row>
    <row r="226" spans="2:48" s="44" customFormat="1" ht="12.75" customHeight="1" x14ac:dyDescent="0.25">
      <c r="B226" s="335" t="str">
        <f>+'FORMATO COSTEO C3'!C143</f>
        <v>3.1.5</v>
      </c>
      <c r="C226" s="359">
        <f>+'FORMATO COSTEO C3'!B143</f>
        <v>0</v>
      </c>
      <c r="D226" s="337" t="str">
        <f>+'FORMATO COSTEO C3'!D143</f>
        <v>Unidad medida</v>
      </c>
      <c r="E226" s="338">
        <f>+'FORMATO COSTEO C3'!E143</f>
        <v>0</v>
      </c>
      <c r="F226" s="339">
        <f>SUM(F227:F231)</f>
        <v>0</v>
      </c>
      <c r="G226" s="340">
        <f>SUM(G227:G231)</f>
        <v>0</v>
      </c>
      <c r="H226" s="341">
        <f t="shared" ref="H226:AS226" si="60">SUM(H227:H231)</f>
        <v>0</v>
      </c>
      <c r="I226" s="339">
        <f t="shared" si="60"/>
        <v>0</v>
      </c>
      <c r="J226" s="339">
        <f t="shared" si="60"/>
        <v>0</v>
      </c>
      <c r="K226" s="339">
        <f t="shared" si="60"/>
        <v>0</v>
      </c>
      <c r="L226" s="339">
        <f t="shared" si="60"/>
        <v>0</v>
      </c>
      <c r="M226" s="339">
        <f t="shared" si="60"/>
        <v>0</v>
      </c>
      <c r="N226" s="339">
        <f t="shared" si="60"/>
        <v>0</v>
      </c>
      <c r="O226" s="339">
        <f t="shared" si="60"/>
        <v>0</v>
      </c>
      <c r="P226" s="339">
        <f t="shared" si="60"/>
        <v>0</v>
      </c>
      <c r="Q226" s="339">
        <f t="shared" si="60"/>
        <v>0</v>
      </c>
      <c r="R226" s="339">
        <f t="shared" si="60"/>
        <v>0</v>
      </c>
      <c r="S226" s="339">
        <f t="shared" si="60"/>
        <v>0</v>
      </c>
      <c r="T226" s="342">
        <f t="shared" si="60"/>
        <v>0</v>
      </c>
      <c r="U226" s="343">
        <f t="shared" si="60"/>
        <v>0</v>
      </c>
      <c r="V226" s="339">
        <f t="shared" si="60"/>
        <v>0</v>
      </c>
      <c r="W226" s="339">
        <f t="shared" si="60"/>
        <v>0</v>
      </c>
      <c r="X226" s="339">
        <f t="shared" si="60"/>
        <v>0</v>
      </c>
      <c r="Y226" s="339">
        <f t="shared" si="60"/>
        <v>0</v>
      </c>
      <c r="Z226" s="339">
        <f t="shared" si="60"/>
        <v>0</v>
      </c>
      <c r="AA226" s="339">
        <f t="shared" si="60"/>
        <v>0</v>
      </c>
      <c r="AB226" s="339">
        <f t="shared" si="60"/>
        <v>0</v>
      </c>
      <c r="AC226" s="339">
        <f t="shared" si="60"/>
        <v>0</v>
      </c>
      <c r="AD226" s="339">
        <f t="shared" si="60"/>
        <v>0</v>
      </c>
      <c r="AE226" s="339">
        <f t="shared" si="60"/>
        <v>0</v>
      </c>
      <c r="AF226" s="339">
        <f t="shared" si="60"/>
        <v>0</v>
      </c>
      <c r="AG226" s="340">
        <f t="shared" si="60"/>
        <v>0</v>
      </c>
      <c r="AH226" s="341">
        <f t="shared" si="60"/>
        <v>0</v>
      </c>
      <c r="AI226" s="339">
        <f t="shared" si="60"/>
        <v>0</v>
      </c>
      <c r="AJ226" s="339">
        <f t="shared" si="60"/>
        <v>0</v>
      </c>
      <c r="AK226" s="339">
        <f t="shared" si="60"/>
        <v>0</v>
      </c>
      <c r="AL226" s="339">
        <f t="shared" si="60"/>
        <v>0</v>
      </c>
      <c r="AM226" s="339">
        <f t="shared" si="60"/>
        <v>0</v>
      </c>
      <c r="AN226" s="339">
        <f t="shared" si="60"/>
        <v>0</v>
      </c>
      <c r="AO226" s="339">
        <f t="shared" si="60"/>
        <v>0</v>
      </c>
      <c r="AP226" s="339">
        <f t="shared" si="60"/>
        <v>0</v>
      </c>
      <c r="AQ226" s="339">
        <f t="shared" si="60"/>
        <v>0</v>
      </c>
      <c r="AR226" s="339">
        <f t="shared" si="60"/>
        <v>0</v>
      </c>
      <c r="AS226" s="339">
        <f t="shared" si="60"/>
        <v>0</v>
      </c>
      <c r="AT226" s="342">
        <f>SUM(AT227:AT231)</f>
        <v>0</v>
      </c>
      <c r="AU226" s="344">
        <f>SUM(AU227:AU231)</f>
        <v>0</v>
      </c>
      <c r="AV226" s="321">
        <f t="shared" si="56"/>
        <v>0</v>
      </c>
    </row>
    <row r="227" spans="2:48" s="44" customFormat="1" ht="12.75" customHeight="1" x14ac:dyDescent="0.25">
      <c r="B227" s="345" t="str">
        <f>+'FORMATO COSTEO C3'!C145</f>
        <v>3.1.5.1</v>
      </c>
      <c r="C227" s="346" t="str">
        <f>+'FORMATO COSTEO C3'!B145</f>
        <v>Categoría de gasto</v>
      </c>
      <c r="D227" s="357"/>
      <c r="E227" s="358"/>
      <c r="F227" s="349">
        <f>+'FORMATO COSTEO C3'!G145</f>
        <v>0</v>
      </c>
      <c r="G227" s="350">
        <f>+'FORMATO COSTEO C3'!X145</f>
        <v>0</v>
      </c>
      <c r="H227" s="351">
        <f>IF( $F227=0,0,((($F227/$E$226)*'CRONOGRAMA ACTIVIDADES'!F$78)*($G227/$F227)))</f>
        <v>0</v>
      </c>
      <c r="I227" s="349">
        <f>IF( $F227=0,0,((($F227/$E$226)*'CRONOGRAMA ACTIVIDADES'!G$78)*($G227/$F227)))</f>
        <v>0</v>
      </c>
      <c r="J227" s="349">
        <f>IF( $F227=0,0,((($F227/$E$226)*'CRONOGRAMA ACTIVIDADES'!H$78)*($G227/$F227)))</f>
        <v>0</v>
      </c>
      <c r="K227" s="349">
        <f>IF( $F227=0,0,((($F227/$E$226)*'CRONOGRAMA ACTIVIDADES'!I$78)*($G227/$F227)))</f>
        <v>0</v>
      </c>
      <c r="L227" s="349">
        <f>IF( $F227=0,0,((($F227/$E$226)*'CRONOGRAMA ACTIVIDADES'!J$78)*($G227/$F227)))</f>
        <v>0</v>
      </c>
      <c r="M227" s="349">
        <f>IF( $F227=0,0,((($F227/$E$226)*'CRONOGRAMA ACTIVIDADES'!K$78)*($G227/$F227)))</f>
        <v>0</v>
      </c>
      <c r="N227" s="349">
        <f>IF( $F227=0,0,((($F227/$E$226)*'CRONOGRAMA ACTIVIDADES'!L$78)*($G227/$F227)))</f>
        <v>0</v>
      </c>
      <c r="O227" s="349">
        <f>IF( $F227=0,0,((($F227/$E$226)*'CRONOGRAMA ACTIVIDADES'!M$78)*($G227/$F227)))</f>
        <v>0</v>
      </c>
      <c r="P227" s="349">
        <f>IF( $F227=0,0,((($F227/$E$226)*'CRONOGRAMA ACTIVIDADES'!N$78)*($G227/$F227)))</f>
        <v>0</v>
      </c>
      <c r="Q227" s="349">
        <f>IF( $F227=0,0,((($F227/$E$226)*'CRONOGRAMA ACTIVIDADES'!O$78)*($G227/$F227)))</f>
        <v>0</v>
      </c>
      <c r="R227" s="349">
        <f>IF( $F227=0,0,((($F227/$E$226)*'CRONOGRAMA ACTIVIDADES'!P$78)*($G227/$F227)))</f>
        <v>0</v>
      </c>
      <c r="S227" s="349">
        <f>IF( $F227=0,0,((($F227/$E$226)*'CRONOGRAMA ACTIVIDADES'!Q$78)*($G227/$F227)))</f>
        <v>0</v>
      </c>
      <c r="T227" s="352">
        <f>H227+I227+J227+K227+L227+M227+N227+O227+P227+Q227+R227+S227</f>
        <v>0</v>
      </c>
      <c r="U227" s="353">
        <f>IF( $F227=0,0,((($F227/$E$226)*'CRONOGRAMA ACTIVIDADES'!R$78)*($G227/$F227)))</f>
        <v>0</v>
      </c>
      <c r="V227" s="349">
        <f>IF( $F227=0,0,((($F227/$E$226)*'CRONOGRAMA ACTIVIDADES'!S$78)*($G227/$F227)))</f>
        <v>0</v>
      </c>
      <c r="W227" s="349">
        <f>IF( $F227=0,0,((($F227/$E$226)*'CRONOGRAMA ACTIVIDADES'!T$78)*($G227/$F227)))</f>
        <v>0</v>
      </c>
      <c r="X227" s="349">
        <f>IF( $F227=0,0,((($F227/$E$226)*'CRONOGRAMA ACTIVIDADES'!U$78)*($G227/$F227)))</f>
        <v>0</v>
      </c>
      <c r="Y227" s="349">
        <f>IF( $F227=0,0,((($F227/$E$226)*'CRONOGRAMA ACTIVIDADES'!V$78)*($G227/$F227)))</f>
        <v>0</v>
      </c>
      <c r="Z227" s="349">
        <f>IF( $F227=0,0,((($F227/$E$226)*'CRONOGRAMA ACTIVIDADES'!W$78)*($G227/$F227)))</f>
        <v>0</v>
      </c>
      <c r="AA227" s="349">
        <f>IF( $F227=0,0,((($F227/$E$226)*'CRONOGRAMA ACTIVIDADES'!X$78)*($G227/$F227)))</f>
        <v>0</v>
      </c>
      <c r="AB227" s="349">
        <f>IF( $F227=0,0,((($F227/$E$226)*'CRONOGRAMA ACTIVIDADES'!Y$78)*($G227/$F227)))</f>
        <v>0</v>
      </c>
      <c r="AC227" s="349">
        <f>IF( $F227=0,0,((($F227/$E$226)*'CRONOGRAMA ACTIVIDADES'!Z$78)*($G227/$F227)))</f>
        <v>0</v>
      </c>
      <c r="AD227" s="349">
        <f>IF( $F227=0,0,((($F227/$E$226)*'CRONOGRAMA ACTIVIDADES'!AA$78)*($G227/$F227)))</f>
        <v>0</v>
      </c>
      <c r="AE227" s="349">
        <f>IF( $F227=0,0,((($F227/$E$226)*'CRONOGRAMA ACTIVIDADES'!AB$78)*($G227/$F227)))</f>
        <v>0</v>
      </c>
      <c r="AF227" s="349">
        <f>IF( $F227=0,0,((($F227/$E$226)*'CRONOGRAMA ACTIVIDADES'!AC$78)*($G227/$F227)))</f>
        <v>0</v>
      </c>
      <c r="AG227" s="350">
        <f>U227+V227+W227+X227+Y227+Z227+AA227+AB227+AC227+AD227+AE227+AF227</f>
        <v>0</v>
      </c>
      <c r="AH227" s="354">
        <f>IF( $F227=0,0,((($F227/$E$226)*'CRONOGRAMA ACTIVIDADES'!AD$78)*($G227/$F227)))</f>
        <v>0</v>
      </c>
      <c r="AI227" s="349">
        <f>IF( $F227=0,0,((($F227/$E$226)*'CRONOGRAMA ACTIVIDADES'!AE$78)*($G227/$F227)))</f>
        <v>0</v>
      </c>
      <c r="AJ227" s="349">
        <f>IF( $F227=0,0,((($F227/$E$226)*'CRONOGRAMA ACTIVIDADES'!AF$78)*($G227/$F227)))</f>
        <v>0</v>
      </c>
      <c r="AK227" s="349">
        <f>IF( $F227=0,0,((($F227/$E$226)*'CRONOGRAMA ACTIVIDADES'!AG$78)*($G227/$F227)))</f>
        <v>0</v>
      </c>
      <c r="AL227" s="349">
        <f>IF( $F227=0,0,((($F227/$E$226)*'CRONOGRAMA ACTIVIDADES'!AH$78)*($G227/$F227)))</f>
        <v>0</v>
      </c>
      <c r="AM227" s="349">
        <f>IF( $F227=0,0,((($F227/$E$226)*'CRONOGRAMA ACTIVIDADES'!AI$78)*($G227/$F227)))</f>
        <v>0</v>
      </c>
      <c r="AN227" s="349">
        <f>IF( $F227=0,0,((($F227/$E$226)*'CRONOGRAMA ACTIVIDADES'!AJ$78)*($G227/$F227)))</f>
        <v>0</v>
      </c>
      <c r="AO227" s="349">
        <f>IF( $F227=0,0,((($F227/$E$226)*'CRONOGRAMA ACTIVIDADES'!AK$78)*($G227/$F227)))</f>
        <v>0</v>
      </c>
      <c r="AP227" s="349">
        <f>IF( $F227=0,0,((($F227/$E$226)*'CRONOGRAMA ACTIVIDADES'!AL$78)*($G227/$F227)))</f>
        <v>0</v>
      </c>
      <c r="AQ227" s="349">
        <f>IF( $F227=0,0,((($F227/$E$226)*'CRONOGRAMA ACTIVIDADES'!AM$78)*($G227/$F227)))</f>
        <v>0</v>
      </c>
      <c r="AR227" s="349">
        <f>IF( $F227=0,0,((($F227/$E$226)*'CRONOGRAMA ACTIVIDADES'!AN$78)*($G227/$F227)))</f>
        <v>0</v>
      </c>
      <c r="AS227" s="349">
        <f>IF( $F227=0,0,((($F227/$E$226)*'CRONOGRAMA ACTIVIDADES'!AO$78)*($G227/$F227)))</f>
        <v>0</v>
      </c>
      <c r="AT227" s="352">
        <f>AH227+AI227+AJ227+AK227+AL227+AM227+AN227+AO227+AP227+AQ227+AR227+AS227</f>
        <v>0</v>
      </c>
      <c r="AU227" s="355">
        <f>AS227+AR227+AQ227+AP227+AO227+AN227+AM227+AL227+AK227+AJ227+AI227+AH227+AF227+AE227+AD227+AC227+AB227+AA227+Z227+Y227+X227+W227+V227+U227+S227+R227+Q227+P227+O227+N227+M227+L227+K227+J227+I227+H227</f>
        <v>0</v>
      </c>
      <c r="AV227" s="321">
        <f t="shared" si="56"/>
        <v>0</v>
      </c>
    </row>
    <row r="228" spans="2:48" s="44" customFormat="1" ht="12.75" customHeight="1" x14ac:dyDescent="0.25">
      <c r="B228" s="345" t="str">
        <f>+'FORMATO COSTEO C3'!C151</f>
        <v>3.1.5.2</v>
      </c>
      <c r="C228" s="346" t="str">
        <f>+'FORMATO COSTEO C3'!B151</f>
        <v>Categoría de gasto</v>
      </c>
      <c r="D228" s="357"/>
      <c r="E228" s="358"/>
      <c r="F228" s="349">
        <f>+'FORMATO COSTEO C3'!G151</f>
        <v>0</v>
      </c>
      <c r="G228" s="350">
        <f>+'FORMATO COSTEO C3'!X151</f>
        <v>0</v>
      </c>
      <c r="H228" s="354">
        <f>IF( $F228=0,0,((($F228/$E$226)*'CRONOGRAMA ACTIVIDADES'!F$78)*($G228/$F228)))</f>
        <v>0</v>
      </c>
      <c r="I228" s="349">
        <f>IF( $F228=0,0,((($F228/$E$226)*'CRONOGRAMA ACTIVIDADES'!G$78)*($G228/$F228)))</f>
        <v>0</v>
      </c>
      <c r="J228" s="349">
        <f>IF( $F228=0,0,((($F228/$E$226)*'CRONOGRAMA ACTIVIDADES'!H$78)*($G228/$F228)))</f>
        <v>0</v>
      </c>
      <c r="K228" s="349">
        <f>IF( $F228=0,0,((($F228/$E$226)*'CRONOGRAMA ACTIVIDADES'!I$78)*($G228/$F228)))</f>
        <v>0</v>
      </c>
      <c r="L228" s="349">
        <f>IF( $F228=0,0,((($F228/$E$226)*'CRONOGRAMA ACTIVIDADES'!J$78)*($G228/$F228)))</f>
        <v>0</v>
      </c>
      <c r="M228" s="349">
        <f>IF( $F228=0,0,((($F228/$E$226)*'CRONOGRAMA ACTIVIDADES'!K$78)*($G228/$F228)))</f>
        <v>0</v>
      </c>
      <c r="N228" s="349">
        <f>IF( $F228=0,0,((($F228/$E$226)*'CRONOGRAMA ACTIVIDADES'!L$78)*($G228/$F228)))</f>
        <v>0</v>
      </c>
      <c r="O228" s="349">
        <f>IF( $F228=0,0,((($F228/$E$226)*'CRONOGRAMA ACTIVIDADES'!M$78)*($G228/$F228)))</f>
        <v>0</v>
      </c>
      <c r="P228" s="349">
        <f>IF( $F228=0,0,((($F228/$E$226)*'CRONOGRAMA ACTIVIDADES'!N$78)*($G228/$F228)))</f>
        <v>0</v>
      </c>
      <c r="Q228" s="349">
        <f>IF( $F228=0,0,((($F228/$E$226)*'CRONOGRAMA ACTIVIDADES'!O$78)*($G228/$F228)))</f>
        <v>0</v>
      </c>
      <c r="R228" s="349">
        <f>IF( $F228=0,0,((($F228/$E$226)*'CRONOGRAMA ACTIVIDADES'!P$78)*($G228/$F228)))</f>
        <v>0</v>
      </c>
      <c r="S228" s="349">
        <f>IF( $F228=0,0,((($F228/$E$226)*'CRONOGRAMA ACTIVIDADES'!Q$78)*($G228/$F228)))</f>
        <v>0</v>
      </c>
      <c r="T228" s="352">
        <f>H228+I228+J228+K228+L228+M228+N228+O228+P228+Q228+R228+S228</f>
        <v>0</v>
      </c>
      <c r="U228" s="353">
        <f>IF( $F228=0,0,((($F228/$E$226)*'CRONOGRAMA ACTIVIDADES'!R$78)*($G228/$F228)))</f>
        <v>0</v>
      </c>
      <c r="V228" s="349">
        <f>IF( $F228=0,0,((($F228/$E$226)*'CRONOGRAMA ACTIVIDADES'!S$78)*($G228/$F228)))</f>
        <v>0</v>
      </c>
      <c r="W228" s="349">
        <f>IF( $F228=0,0,((($F228/$E$226)*'CRONOGRAMA ACTIVIDADES'!T$78)*($G228/$F228)))</f>
        <v>0</v>
      </c>
      <c r="X228" s="349">
        <f>IF( $F228=0,0,((($F228/$E$226)*'CRONOGRAMA ACTIVIDADES'!U$78)*($G228/$F228)))</f>
        <v>0</v>
      </c>
      <c r="Y228" s="349">
        <f>IF( $F228=0,0,((($F228/$E$226)*'CRONOGRAMA ACTIVIDADES'!V$78)*($G228/$F228)))</f>
        <v>0</v>
      </c>
      <c r="Z228" s="349">
        <f>IF( $F228=0,0,((($F228/$E$226)*'CRONOGRAMA ACTIVIDADES'!W$78)*($G228/$F228)))</f>
        <v>0</v>
      </c>
      <c r="AA228" s="349">
        <f>IF( $F228=0,0,((($F228/$E$226)*'CRONOGRAMA ACTIVIDADES'!X$78)*($G228/$F228)))</f>
        <v>0</v>
      </c>
      <c r="AB228" s="349">
        <f>IF( $F228=0,0,((($F228/$E$226)*'CRONOGRAMA ACTIVIDADES'!Y$78)*($G228/$F228)))</f>
        <v>0</v>
      </c>
      <c r="AC228" s="349">
        <f>IF( $F228=0,0,((($F228/$E$226)*'CRONOGRAMA ACTIVIDADES'!Z$78)*($G228/$F228)))</f>
        <v>0</v>
      </c>
      <c r="AD228" s="349">
        <f>IF( $F228=0,0,((($F228/$E$226)*'CRONOGRAMA ACTIVIDADES'!AA$78)*($G228/$F228)))</f>
        <v>0</v>
      </c>
      <c r="AE228" s="349">
        <f>IF( $F228=0,0,((($F228/$E$226)*'CRONOGRAMA ACTIVIDADES'!AB$78)*($G228/$F228)))</f>
        <v>0</v>
      </c>
      <c r="AF228" s="349">
        <f>IF( $F228=0,0,((($F228/$E$226)*'CRONOGRAMA ACTIVIDADES'!AC$78)*($G228/$F228)))</f>
        <v>0</v>
      </c>
      <c r="AG228" s="350">
        <f>U228+V228+W228+X228+Y228+Z228+AA228+AB228+AC228+AD228+AE228+AF228</f>
        <v>0</v>
      </c>
      <c r="AH228" s="354">
        <f>IF( $F228=0,0,((($F228/$E$226)*'CRONOGRAMA ACTIVIDADES'!AD$78)*($G228/$F228)))</f>
        <v>0</v>
      </c>
      <c r="AI228" s="349">
        <f>IF( $F228=0,0,((($F228/$E$226)*'CRONOGRAMA ACTIVIDADES'!AE$78)*($G228/$F228)))</f>
        <v>0</v>
      </c>
      <c r="AJ228" s="349">
        <f>IF( $F228=0,0,((($F228/$E$226)*'CRONOGRAMA ACTIVIDADES'!AF$78)*($G228/$F228)))</f>
        <v>0</v>
      </c>
      <c r="AK228" s="349">
        <f>IF( $F228=0,0,((($F228/$E$226)*'CRONOGRAMA ACTIVIDADES'!AG$78)*($G228/$F228)))</f>
        <v>0</v>
      </c>
      <c r="AL228" s="349">
        <f>IF( $F228=0,0,((($F228/$E$226)*'CRONOGRAMA ACTIVIDADES'!AH$78)*($G228/$F228)))</f>
        <v>0</v>
      </c>
      <c r="AM228" s="349">
        <f>IF( $F228=0,0,((($F228/$E$226)*'CRONOGRAMA ACTIVIDADES'!AI$78)*($G228/$F228)))</f>
        <v>0</v>
      </c>
      <c r="AN228" s="349">
        <f>IF( $F228=0,0,((($F228/$E$226)*'CRONOGRAMA ACTIVIDADES'!AJ$78)*($G228/$F228)))</f>
        <v>0</v>
      </c>
      <c r="AO228" s="349">
        <f>IF( $F228=0,0,((($F228/$E$226)*'CRONOGRAMA ACTIVIDADES'!AK$78)*($G228/$F228)))</f>
        <v>0</v>
      </c>
      <c r="AP228" s="349">
        <f>IF( $F228=0,0,((($F228/$E$226)*'CRONOGRAMA ACTIVIDADES'!AL$78)*($G228/$F228)))</f>
        <v>0</v>
      </c>
      <c r="AQ228" s="349">
        <f>IF( $F228=0,0,((($F228/$E$226)*'CRONOGRAMA ACTIVIDADES'!AM$78)*($G228/$F228)))</f>
        <v>0</v>
      </c>
      <c r="AR228" s="349">
        <f>IF( $F228=0,0,((($F228/$E$226)*'CRONOGRAMA ACTIVIDADES'!AN$78)*($G228/$F228)))</f>
        <v>0</v>
      </c>
      <c r="AS228" s="349">
        <f>IF( $F228=0,0,((($F228/$E$226)*'CRONOGRAMA ACTIVIDADES'!AO$78)*($G228/$F228)))</f>
        <v>0</v>
      </c>
      <c r="AT228" s="352">
        <f>AH228+AI228+AJ228+AK228+AL228+AM228+AN228+AO228+AP228+AQ228+AR228+AS228</f>
        <v>0</v>
      </c>
      <c r="AU228" s="355">
        <f>AS228+AR228+AQ228+AP228+AO228+AN228+AM228+AL228+AK228+AJ228+AI228+AH228+AF228+AE228+AD228+AC228+AB228+AA228+Z228+Y228+X228+W228+V228+U228+S228+R228+Q228+P228+O228+N228+M228+L228+K228+J228+I228+H228</f>
        <v>0</v>
      </c>
      <c r="AV228" s="321">
        <f t="shared" si="56"/>
        <v>0</v>
      </c>
    </row>
    <row r="229" spans="2:48" s="44" customFormat="1" ht="12.75" customHeight="1" x14ac:dyDescent="0.25">
      <c r="B229" s="345" t="str">
        <f>+'FORMATO COSTEO C3'!C157</f>
        <v>3.1.5.3</v>
      </c>
      <c r="C229" s="346" t="str">
        <f>+'FORMATO COSTEO C3'!B157</f>
        <v>Categoría de gasto</v>
      </c>
      <c r="D229" s="357"/>
      <c r="E229" s="358"/>
      <c r="F229" s="349">
        <f>+'FORMATO COSTEO C3'!G157</f>
        <v>0</v>
      </c>
      <c r="G229" s="350">
        <f>+'FORMATO COSTEO C3'!X157</f>
        <v>0</v>
      </c>
      <c r="H229" s="354">
        <f>IF( $F229=0,0,((($F229/$E$226)*'CRONOGRAMA ACTIVIDADES'!F$78)*($G229/$F229)))</f>
        <v>0</v>
      </c>
      <c r="I229" s="349">
        <f>IF( $F229=0,0,((($F229/$E$226)*'CRONOGRAMA ACTIVIDADES'!G$78)*($G229/$F229)))</f>
        <v>0</v>
      </c>
      <c r="J229" s="349">
        <f>IF( $F229=0,0,((($F229/$E$226)*'CRONOGRAMA ACTIVIDADES'!H$78)*($G229/$F229)))</f>
        <v>0</v>
      </c>
      <c r="K229" s="349">
        <f>IF( $F229=0,0,((($F229/$E$226)*'CRONOGRAMA ACTIVIDADES'!I$78)*($G229/$F229)))</f>
        <v>0</v>
      </c>
      <c r="L229" s="349">
        <f>IF( $F229=0,0,((($F229/$E$226)*'CRONOGRAMA ACTIVIDADES'!J$78)*($G229/$F229)))</f>
        <v>0</v>
      </c>
      <c r="M229" s="349">
        <f>IF( $F229=0,0,((($F229/$E$226)*'CRONOGRAMA ACTIVIDADES'!K$78)*($G229/$F229)))</f>
        <v>0</v>
      </c>
      <c r="N229" s="349">
        <f>IF( $F229=0,0,((($F229/$E$226)*'CRONOGRAMA ACTIVIDADES'!L$78)*($G229/$F229)))</f>
        <v>0</v>
      </c>
      <c r="O229" s="349">
        <f>IF( $F229=0,0,((($F229/$E$226)*'CRONOGRAMA ACTIVIDADES'!M$78)*($G229/$F229)))</f>
        <v>0</v>
      </c>
      <c r="P229" s="349">
        <f>IF( $F229=0,0,((($F229/$E$226)*'CRONOGRAMA ACTIVIDADES'!N$78)*($G229/$F229)))</f>
        <v>0</v>
      </c>
      <c r="Q229" s="349">
        <f>IF( $F229=0,0,((($F229/$E$226)*'CRONOGRAMA ACTIVIDADES'!O$78)*($G229/$F229)))</f>
        <v>0</v>
      </c>
      <c r="R229" s="349">
        <f>IF( $F229=0,0,((($F229/$E$226)*'CRONOGRAMA ACTIVIDADES'!P$78)*($G229/$F229)))</f>
        <v>0</v>
      </c>
      <c r="S229" s="349">
        <f>IF( $F229=0,0,((($F229/$E$226)*'CRONOGRAMA ACTIVIDADES'!Q$78)*($G229/$F229)))</f>
        <v>0</v>
      </c>
      <c r="T229" s="352">
        <f>H229+I229+J229+K229+L229+M229+N229+O229+P229+Q229+R229+S229</f>
        <v>0</v>
      </c>
      <c r="U229" s="353">
        <f>IF( $F229=0,0,((($F229/$E$226)*'CRONOGRAMA ACTIVIDADES'!R$78)*($G229/$F229)))</f>
        <v>0</v>
      </c>
      <c r="V229" s="349">
        <f>IF( $F229=0,0,((($F229/$E$226)*'CRONOGRAMA ACTIVIDADES'!S$78)*($G229/$F229)))</f>
        <v>0</v>
      </c>
      <c r="W229" s="349">
        <f>IF( $F229=0,0,((($F229/$E$226)*'CRONOGRAMA ACTIVIDADES'!T$78)*($G229/$F229)))</f>
        <v>0</v>
      </c>
      <c r="X229" s="349">
        <f>IF( $F229=0,0,((($F229/$E$226)*'CRONOGRAMA ACTIVIDADES'!U$78)*($G229/$F229)))</f>
        <v>0</v>
      </c>
      <c r="Y229" s="349">
        <f>IF( $F229=0,0,((($F229/$E$226)*'CRONOGRAMA ACTIVIDADES'!V$78)*($G229/$F229)))</f>
        <v>0</v>
      </c>
      <c r="Z229" s="349">
        <f>IF( $F229=0,0,((($F229/$E$226)*'CRONOGRAMA ACTIVIDADES'!W$78)*($G229/$F229)))</f>
        <v>0</v>
      </c>
      <c r="AA229" s="349">
        <f>IF( $F229=0,0,((($F229/$E$226)*'CRONOGRAMA ACTIVIDADES'!X$78)*($G229/$F229)))</f>
        <v>0</v>
      </c>
      <c r="AB229" s="349">
        <f>IF( $F229=0,0,((($F229/$E$226)*'CRONOGRAMA ACTIVIDADES'!Y$78)*($G229/$F229)))</f>
        <v>0</v>
      </c>
      <c r="AC229" s="349">
        <f>IF( $F229=0,0,((($F229/$E$226)*'CRONOGRAMA ACTIVIDADES'!Z$78)*($G229/$F229)))</f>
        <v>0</v>
      </c>
      <c r="AD229" s="349">
        <f>IF( $F229=0,0,((($F229/$E$226)*'CRONOGRAMA ACTIVIDADES'!AA$78)*($G229/$F229)))</f>
        <v>0</v>
      </c>
      <c r="AE229" s="349">
        <f>IF( $F229=0,0,((($F229/$E$226)*'CRONOGRAMA ACTIVIDADES'!AB$78)*($G229/$F229)))</f>
        <v>0</v>
      </c>
      <c r="AF229" s="349">
        <f>IF( $F229=0,0,((($F229/$E$226)*'CRONOGRAMA ACTIVIDADES'!AC$78)*($G229/$F229)))</f>
        <v>0</v>
      </c>
      <c r="AG229" s="350">
        <f>U229+V229+W229+X229+Y229+Z229+AA229+AB229+AC229+AD229+AE229+AF229</f>
        <v>0</v>
      </c>
      <c r="AH229" s="354">
        <f>IF( $F229=0,0,((($F229/$E$226)*'CRONOGRAMA ACTIVIDADES'!AD$78)*($G229/$F229)))</f>
        <v>0</v>
      </c>
      <c r="AI229" s="349">
        <f>IF( $F229=0,0,((($F229/$E$226)*'CRONOGRAMA ACTIVIDADES'!AE$78)*($G229/$F229)))</f>
        <v>0</v>
      </c>
      <c r="AJ229" s="349">
        <f>IF( $F229=0,0,((($F229/$E$226)*'CRONOGRAMA ACTIVIDADES'!AF$78)*($G229/$F229)))</f>
        <v>0</v>
      </c>
      <c r="AK229" s="349">
        <f>IF( $F229=0,0,((($F229/$E$226)*'CRONOGRAMA ACTIVIDADES'!AG$78)*($G229/$F229)))</f>
        <v>0</v>
      </c>
      <c r="AL229" s="349">
        <f>IF( $F229=0,0,((($F229/$E$226)*'CRONOGRAMA ACTIVIDADES'!AH$78)*($G229/$F229)))</f>
        <v>0</v>
      </c>
      <c r="AM229" s="349">
        <f>IF( $F229=0,0,((($F229/$E$226)*'CRONOGRAMA ACTIVIDADES'!AI$78)*($G229/$F229)))</f>
        <v>0</v>
      </c>
      <c r="AN229" s="349">
        <f>IF( $F229=0,0,((($F229/$E$226)*'CRONOGRAMA ACTIVIDADES'!AJ$78)*($G229/$F229)))</f>
        <v>0</v>
      </c>
      <c r="AO229" s="349">
        <f>IF( $F229=0,0,((($F229/$E$226)*'CRONOGRAMA ACTIVIDADES'!AK$78)*($G229/$F229)))</f>
        <v>0</v>
      </c>
      <c r="AP229" s="349">
        <f>IF( $F229=0,0,((($F229/$E$226)*'CRONOGRAMA ACTIVIDADES'!AL$78)*($G229/$F229)))</f>
        <v>0</v>
      </c>
      <c r="AQ229" s="349">
        <f>IF( $F229=0,0,((($F229/$E$226)*'CRONOGRAMA ACTIVIDADES'!AM$78)*($G229/$F229)))</f>
        <v>0</v>
      </c>
      <c r="AR229" s="349">
        <f>IF( $F229=0,0,((($F229/$E$226)*'CRONOGRAMA ACTIVIDADES'!AN$78)*($G229/$F229)))</f>
        <v>0</v>
      </c>
      <c r="AS229" s="349">
        <f>IF( $F229=0,0,((($F229/$E$226)*'CRONOGRAMA ACTIVIDADES'!AO$78)*($G229/$F229)))</f>
        <v>0</v>
      </c>
      <c r="AT229" s="352">
        <f>AH229+AI229+AJ229+AK229+AL229+AM229+AN229+AO229+AP229+AQ229+AR229+AS229</f>
        <v>0</v>
      </c>
      <c r="AU229" s="355">
        <f>AS229+AR229+AQ229+AP229+AO229+AN229+AM229+AL229+AK229+AJ229+AI229+AH229+AF229+AE229+AD229+AC229+AB229+AA229+Z229+Y229+X229+W229+V229+U229+S229+R229+Q229+P229+O229+N229+M229+L229+K229+J229+I229+H229</f>
        <v>0</v>
      </c>
      <c r="AV229" s="321">
        <f t="shared" si="56"/>
        <v>0</v>
      </c>
    </row>
    <row r="230" spans="2:48" s="44" customFormat="1" ht="12.75" customHeight="1" x14ac:dyDescent="0.25">
      <c r="B230" s="345" t="str">
        <f>+'FORMATO COSTEO C3'!C163</f>
        <v>3.1.5.4</v>
      </c>
      <c r="C230" s="346" t="str">
        <f>+'FORMATO COSTEO C3'!B163</f>
        <v>Categoría de gasto</v>
      </c>
      <c r="D230" s="357"/>
      <c r="E230" s="358"/>
      <c r="F230" s="349">
        <f>+'FORMATO COSTEO C3'!G163</f>
        <v>0</v>
      </c>
      <c r="G230" s="350">
        <f>+'FORMATO COSTEO C3'!X163</f>
        <v>0</v>
      </c>
      <c r="H230" s="354">
        <f>IF( $F230=0,0,((($F230/$E$226)*'CRONOGRAMA ACTIVIDADES'!F$78)*($G230/$F230)))</f>
        <v>0</v>
      </c>
      <c r="I230" s="349">
        <f>IF( $F230=0,0,((($F230/$E$226)*'CRONOGRAMA ACTIVIDADES'!G$78)*($G230/$F230)))</f>
        <v>0</v>
      </c>
      <c r="J230" s="349">
        <f>IF( $F230=0,0,((($F230/$E$226)*'CRONOGRAMA ACTIVIDADES'!H$78)*($G230/$F230)))</f>
        <v>0</v>
      </c>
      <c r="K230" s="349">
        <f>IF( $F230=0,0,((($F230/$E$226)*'CRONOGRAMA ACTIVIDADES'!I$78)*($G230/$F230)))</f>
        <v>0</v>
      </c>
      <c r="L230" s="349">
        <f>IF( $F230=0,0,((($F230/$E$226)*'CRONOGRAMA ACTIVIDADES'!J$78)*($G230/$F230)))</f>
        <v>0</v>
      </c>
      <c r="M230" s="349">
        <f>IF( $F230=0,0,((($F230/$E$226)*'CRONOGRAMA ACTIVIDADES'!K$78)*($G230/$F230)))</f>
        <v>0</v>
      </c>
      <c r="N230" s="349">
        <f>IF( $F230=0,0,((($F230/$E$226)*'CRONOGRAMA ACTIVIDADES'!L$78)*($G230/$F230)))</f>
        <v>0</v>
      </c>
      <c r="O230" s="349">
        <f>IF( $F230=0,0,((($F230/$E$226)*'CRONOGRAMA ACTIVIDADES'!M$78)*($G230/$F230)))</f>
        <v>0</v>
      </c>
      <c r="P230" s="349">
        <f>IF( $F230=0,0,((($F230/$E$226)*'CRONOGRAMA ACTIVIDADES'!N$78)*($G230/$F230)))</f>
        <v>0</v>
      </c>
      <c r="Q230" s="349">
        <f>IF( $F230=0,0,((($F230/$E$226)*'CRONOGRAMA ACTIVIDADES'!O$78)*($G230/$F230)))</f>
        <v>0</v>
      </c>
      <c r="R230" s="349">
        <f>IF( $F230=0,0,((($F230/$E$226)*'CRONOGRAMA ACTIVIDADES'!P$78)*($G230/$F230)))</f>
        <v>0</v>
      </c>
      <c r="S230" s="349">
        <f>IF( $F230=0,0,((($F230/$E$226)*'CRONOGRAMA ACTIVIDADES'!Q$78)*($G230/$F230)))</f>
        <v>0</v>
      </c>
      <c r="T230" s="352">
        <f>H230+I230+J230+K230+L230+M230+N230+O230+P230+Q230+R230+S230</f>
        <v>0</v>
      </c>
      <c r="U230" s="353">
        <f>IF( $F230=0,0,((($F230/$E$226)*'CRONOGRAMA ACTIVIDADES'!R$78)*($G230/$F230)))</f>
        <v>0</v>
      </c>
      <c r="V230" s="349">
        <f>IF( $F230=0,0,((($F230/$E$226)*'CRONOGRAMA ACTIVIDADES'!S$78)*($G230/$F230)))</f>
        <v>0</v>
      </c>
      <c r="W230" s="349">
        <f>IF( $F230=0,0,((($F230/$E$226)*'CRONOGRAMA ACTIVIDADES'!T$78)*($G230/$F230)))</f>
        <v>0</v>
      </c>
      <c r="X230" s="349">
        <f>IF( $F230=0,0,((($F230/$E$226)*'CRONOGRAMA ACTIVIDADES'!U$78)*($G230/$F230)))</f>
        <v>0</v>
      </c>
      <c r="Y230" s="349">
        <f>IF( $F230=0,0,((($F230/$E$226)*'CRONOGRAMA ACTIVIDADES'!V$78)*($G230/$F230)))</f>
        <v>0</v>
      </c>
      <c r="Z230" s="349">
        <f>IF( $F230=0,0,((($F230/$E$226)*'CRONOGRAMA ACTIVIDADES'!W$78)*($G230/$F230)))</f>
        <v>0</v>
      </c>
      <c r="AA230" s="349">
        <f>IF( $F230=0,0,((($F230/$E$226)*'CRONOGRAMA ACTIVIDADES'!X$78)*($G230/$F230)))</f>
        <v>0</v>
      </c>
      <c r="AB230" s="349">
        <f>IF( $F230=0,0,((($F230/$E$226)*'CRONOGRAMA ACTIVIDADES'!Y$78)*($G230/$F230)))</f>
        <v>0</v>
      </c>
      <c r="AC230" s="349">
        <f>IF( $F230=0,0,((($F230/$E$226)*'CRONOGRAMA ACTIVIDADES'!Z$78)*($G230/$F230)))</f>
        <v>0</v>
      </c>
      <c r="AD230" s="349">
        <f>IF( $F230=0,0,((($F230/$E$226)*'CRONOGRAMA ACTIVIDADES'!AA$78)*($G230/$F230)))</f>
        <v>0</v>
      </c>
      <c r="AE230" s="349">
        <f>IF( $F230=0,0,((($F230/$E$226)*'CRONOGRAMA ACTIVIDADES'!AB$78)*($G230/$F230)))</f>
        <v>0</v>
      </c>
      <c r="AF230" s="349">
        <f>IF( $F230=0,0,((($F230/$E$226)*'CRONOGRAMA ACTIVIDADES'!AC$78)*($G230/$F230)))</f>
        <v>0</v>
      </c>
      <c r="AG230" s="350">
        <f>U230+V230+W230+X230+Y230+Z230+AA230+AB230+AC230+AD230+AE230+AF230</f>
        <v>0</v>
      </c>
      <c r="AH230" s="354">
        <f>IF( $F230=0,0,((($F230/$E$226)*'CRONOGRAMA ACTIVIDADES'!AD$78)*($G230/$F230)))</f>
        <v>0</v>
      </c>
      <c r="AI230" s="349">
        <f>IF( $F230=0,0,((($F230/$E$226)*'CRONOGRAMA ACTIVIDADES'!AE$78)*($G230/$F230)))</f>
        <v>0</v>
      </c>
      <c r="AJ230" s="349">
        <f>IF( $F230=0,0,((($F230/$E$226)*'CRONOGRAMA ACTIVIDADES'!AF$78)*($G230/$F230)))</f>
        <v>0</v>
      </c>
      <c r="AK230" s="349">
        <f>IF( $F230=0,0,((($F230/$E$226)*'CRONOGRAMA ACTIVIDADES'!AG$78)*($G230/$F230)))</f>
        <v>0</v>
      </c>
      <c r="AL230" s="349">
        <f>IF( $F230=0,0,((($F230/$E$226)*'CRONOGRAMA ACTIVIDADES'!AH$78)*($G230/$F230)))</f>
        <v>0</v>
      </c>
      <c r="AM230" s="349">
        <f>IF( $F230=0,0,((($F230/$E$226)*'CRONOGRAMA ACTIVIDADES'!AI$78)*($G230/$F230)))</f>
        <v>0</v>
      </c>
      <c r="AN230" s="349">
        <f>IF( $F230=0,0,((($F230/$E$226)*'CRONOGRAMA ACTIVIDADES'!AJ$78)*($G230/$F230)))</f>
        <v>0</v>
      </c>
      <c r="AO230" s="349">
        <f>IF( $F230=0,0,((($F230/$E$226)*'CRONOGRAMA ACTIVIDADES'!AK$78)*($G230/$F230)))</f>
        <v>0</v>
      </c>
      <c r="AP230" s="349">
        <f>IF( $F230=0,0,((($F230/$E$226)*'CRONOGRAMA ACTIVIDADES'!AL$78)*($G230/$F230)))</f>
        <v>0</v>
      </c>
      <c r="AQ230" s="349">
        <f>IF( $F230=0,0,((($F230/$E$226)*'CRONOGRAMA ACTIVIDADES'!AM$78)*($G230/$F230)))</f>
        <v>0</v>
      </c>
      <c r="AR230" s="349">
        <f>IF( $F230=0,0,((($F230/$E$226)*'CRONOGRAMA ACTIVIDADES'!AN$78)*($G230/$F230)))</f>
        <v>0</v>
      </c>
      <c r="AS230" s="349">
        <f>IF( $F230=0,0,((($F230/$E$226)*'CRONOGRAMA ACTIVIDADES'!AO$78)*($G230/$F230)))</f>
        <v>0</v>
      </c>
      <c r="AT230" s="352">
        <f>AH230+AI230+AJ230+AK230+AL230+AM230+AN230+AO230+AP230+AQ230+AR230+AS230</f>
        <v>0</v>
      </c>
      <c r="AU230" s="355">
        <f>AS230+AR230+AQ230+AP230+AO230+AN230+AM230+AL230+AK230+AJ230+AI230+AH230+AF230+AE230+AD230+AC230+AB230+AA230+Z230+Y230+X230+W230+V230+U230+S230+R230+Q230+P230+O230+N230+M230+L230+K230+J230+I230+H230</f>
        <v>0</v>
      </c>
      <c r="AV230" s="321">
        <f t="shared" si="56"/>
        <v>0</v>
      </c>
    </row>
    <row r="231" spans="2:48" s="44" customFormat="1" ht="12.75" customHeight="1" x14ac:dyDescent="0.25">
      <c r="B231" s="345" t="str">
        <f>+'FORMATO COSTEO C3'!C169</f>
        <v>3.1.5.5</v>
      </c>
      <c r="C231" s="346" t="str">
        <f>+'FORMATO COSTEO C3'!B169</f>
        <v>Categoría de gasto</v>
      </c>
      <c r="D231" s="357"/>
      <c r="E231" s="358"/>
      <c r="F231" s="349">
        <f>+'FORMATO COSTEO C3'!G169</f>
        <v>0</v>
      </c>
      <c r="G231" s="350">
        <f>+'FORMATO COSTEO C3'!X169</f>
        <v>0</v>
      </c>
      <c r="H231" s="354">
        <f>IF( $F231=0,0,((($F231/$E$226)*'CRONOGRAMA ACTIVIDADES'!F$78)*($G231/$F231)))</f>
        <v>0</v>
      </c>
      <c r="I231" s="349">
        <f>IF( $F231=0,0,((($F231/$E$226)*'CRONOGRAMA ACTIVIDADES'!G$78)*($G231/$F231)))</f>
        <v>0</v>
      </c>
      <c r="J231" s="349">
        <f>IF( $F231=0,0,((($F231/$E$226)*'CRONOGRAMA ACTIVIDADES'!H$78)*($G231/$F231)))</f>
        <v>0</v>
      </c>
      <c r="K231" s="349">
        <f>IF( $F231=0,0,((($F231/$E$226)*'CRONOGRAMA ACTIVIDADES'!I$78)*($G231/$F231)))</f>
        <v>0</v>
      </c>
      <c r="L231" s="349">
        <f>IF( $F231=0,0,((($F231/$E$226)*'CRONOGRAMA ACTIVIDADES'!J$78)*($G231/$F231)))</f>
        <v>0</v>
      </c>
      <c r="M231" s="349">
        <f>IF( $F231=0,0,((($F231/$E$226)*'CRONOGRAMA ACTIVIDADES'!K$78)*($G231/$F231)))</f>
        <v>0</v>
      </c>
      <c r="N231" s="349">
        <f>IF( $F231=0,0,((($F231/$E$226)*'CRONOGRAMA ACTIVIDADES'!L$78)*($G231/$F231)))</f>
        <v>0</v>
      </c>
      <c r="O231" s="349">
        <f>IF( $F231=0,0,((($F231/$E$226)*'CRONOGRAMA ACTIVIDADES'!M$78)*($G231/$F231)))</f>
        <v>0</v>
      </c>
      <c r="P231" s="349">
        <f>IF( $F231=0,0,((($F231/$E$226)*'CRONOGRAMA ACTIVIDADES'!N$78)*($G231/$F231)))</f>
        <v>0</v>
      </c>
      <c r="Q231" s="349">
        <f>IF( $F231=0,0,((($F231/$E$226)*'CRONOGRAMA ACTIVIDADES'!O$78)*($G231/$F231)))</f>
        <v>0</v>
      </c>
      <c r="R231" s="349">
        <f>IF( $F231=0,0,((($F231/$E$226)*'CRONOGRAMA ACTIVIDADES'!P$78)*($G231/$F231)))</f>
        <v>0</v>
      </c>
      <c r="S231" s="349">
        <f>IF( $F231=0,0,((($F231/$E$226)*'CRONOGRAMA ACTIVIDADES'!Q$78)*($G231/$F231)))</f>
        <v>0</v>
      </c>
      <c r="T231" s="352">
        <f>H231+I231+J231+K231+L231+M231+N231+O231+P231+Q231+R231+S231</f>
        <v>0</v>
      </c>
      <c r="U231" s="353">
        <f>IF( $F231=0,0,((($F231/$E$226)*'CRONOGRAMA ACTIVIDADES'!R$78)*($G231/$F231)))</f>
        <v>0</v>
      </c>
      <c r="V231" s="349">
        <f>IF( $F231=0,0,((($F231/$E$226)*'CRONOGRAMA ACTIVIDADES'!S$78)*($G231/$F231)))</f>
        <v>0</v>
      </c>
      <c r="W231" s="349">
        <f>IF( $F231=0,0,((($F231/$E$226)*'CRONOGRAMA ACTIVIDADES'!T$78)*($G231/$F231)))</f>
        <v>0</v>
      </c>
      <c r="X231" s="349">
        <f>IF( $F231=0,0,((($F231/$E$226)*'CRONOGRAMA ACTIVIDADES'!U$78)*($G231/$F231)))</f>
        <v>0</v>
      </c>
      <c r="Y231" s="349">
        <f>IF( $F231=0,0,((($F231/$E$226)*'CRONOGRAMA ACTIVIDADES'!V$78)*($G231/$F231)))</f>
        <v>0</v>
      </c>
      <c r="Z231" s="349">
        <f>IF( $F231=0,0,((($F231/$E$226)*'CRONOGRAMA ACTIVIDADES'!W$78)*($G231/$F231)))</f>
        <v>0</v>
      </c>
      <c r="AA231" s="349">
        <f>IF( $F231=0,0,((($F231/$E$226)*'CRONOGRAMA ACTIVIDADES'!X$78)*($G231/$F231)))</f>
        <v>0</v>
      </c>
      <c r="AB231" s="349">
        <f>IF( $F231=0,0,((($F231/$E$226)*'CRONOGRAMA ACTIVIDADES'!Y$78)*($G231/$F231)))</f>
        <v>0</v>
      </c>
      <c r="AC231" s="349">
        <f>IF( $F231=0,0,((($F231/$E$226)*'CRONOGRAMA ACTIVIDADES'!Z$78)*($G231/$F231)))</f>
        <v>0</v>
      </c>
      <c r="AD231" s="349">
        <f>IF( $F231=0,0,((($F231/$E$226)*'CRONOGRAMA ACTIVIDADES'!AA$78)*($G231/$F231)))</f>
        <v>0</v>
      </c>
      <c r="AE231" s="349">
        <f>IF( $F231=0,0,((($F231/$E$226)*'CRONOGRAMA ACTIVIDADES'!AB$78)*($G231/$F231)))</f>
        <v>0</v>
      </c>
      <c r="AF231" s="349">
        <f>IF( $F231=0,0,((($F231/$E$226)*'CRONOGRAMA ACTIVIDADES'!AC$78)*($G231/$F231)))</f>
        <v>0</v>
      </c>
      <c r="AG231" s="350">
        <f>U231+V231+W231+X231+Y231+Z231+AA231+AB231+AC231+AD231+AE231+AF231</f>
        <v>0</v>
      </c>
      <c r="AH231" s="354">
        <f>IF( $F231=0,0,((($F231/$E$226)*'CRONOGRAMA ACTIVIDADES'!AD$78)*($G231/$F231)))</f>
        <v>0</v>
      </c>
      <c r="AI231" s="349">
        <f>IF( $F231=0,0,((($F231/$E$226)*'CRONOGRAMA ACTIVIDADES'!AE$78)*($G231/$F231)))</f>
        <v>0</v>
      </c>
      <c r="AJ231" s="349">
        <f>IF( $F231=0,0,((($F231/$E$226)*'CRONOGRAMA ACTIVIDADES'!AF$78)*($G231/$F231)))</f>
        <v>0</v>
      </c>
      <c r="AK231" s="349">
        <f>IF( $F231=0,0,((($F231/$E$226)*'CRONOGRAMA ACTIVIDADES'!AG$78)*($G231/$F231)))</f>
        <v>0</v>
      </c>
      <c r="AL231" s="349">
        <f>IF( $F231=0,0,((($F231/$E$226)*'CRONOGRAMA ACTIVIDADES'!AH$78)*($G231/$F231)))</f>
        <v>0</v>
      </c>
      <c r="AM231" s="349">
        <f>IF( $F231=0,0,((($F231/$E$226)*'CRONOGRAMA ACTIVIDADES'!AI$78)*($G231/$F231)))</f>
        <v>0</v>
      </c>
      <c r="AN231" s="349">
        <f>IF( $F231=0,0,((($F231/$E$226)*'CRONOGRAMA ACTIVIDADES'!AJ$78)*($G231/$F231)))</f>
        <v>0</v>
      </c>
      <c r="AO231" s="349">
        <f>IF( $F231=0,0,((($F231/$E$226)*'CRONOGRAMA ACTIVIDADES'!AK$78)*($G231/$F231)))</f>
        <v>0</v>
      </c>
      <c r="AP231" s="349">
        <f>IF( $F231=0,0,((($F231/$E$226)*'CRONOGRAMA ACTIVIDADES'!AL$78)*($G231/$F231)))</f>
        <v>0</v>
      </c>
      <c r="AQ231" s="349">
        <f>IF( $F231=0,0,((($F231/$E$226)*'CRONOGRAMA ACTIVIDADES'!AM$78)*($G231/$F231)))</f>
        <v>0</v>
      </c>
      <c r="AR231" s="349">
        <f>IF( $F231=0,0,((($F231/$E$226)*'CRONOGRAMA ACTIVIDADES'!AN$78)*($G231/$F231)))</f>
        <v>0</v>
      </c>
      <c r="AS231" s="349">
        <f>IF( $F231=0,0,((($F231/$E$226)*'CRONOGRAMA ACTIVIDADES'!AO$78)*($G231/$F231)))</f>
        <v>0</v>
      </c>
      <c r="AT231" s="352">
        <f>AH231+AI231+AJ231+AK231+AL231+AM231+AN231+AO231+AP231+AQ231+AR231+AS231</f>
        <v>0</v>
      </c>
      <c r="AU231" s="355">
        <f>AS231+AR231+AQ231+AP231+AO231+AN231+AM231+AL231+AK231+AJ231+AI231+AH231+AF231+AE231+AD231+AC231+AB231+AA231+Z231+Y231+X231+W231+V231+U231+S231+R231+Q231+P231+O231+N231+M231+L231+K231+J231+I231+H231</f>
        <v>0</v>
      </c>
      <c r="AV231" s="321">
        <f t="shared" si="56"/>
        <v>0</v>
      </c>
    </row>
    <row r="232" spans="2:48" s="44" customFormat="1" ht="12.75" customHeight="1" x14ac:dyDescent="0.25">
      <c r="B232" s="324">
        <f>+'FORMATO COSTEO C3'!C176</f>
        <v>3.2</v>
      </c>
      <c r="C232" s="325">
        <f>+'FORMATO COSTEO C3'!D176</f>
        <v>0</v>
      </c>
      <c r="D232" s="326"/>
      <c r="E232" s="327"/>
      <c r="F232" s="328">
        <f t="shared" ref="F232:P232" si="61">+F233+F239+F245+F251+F257</f>
        <v>0</v>
      </c>
      <c r="G232" s="329">
        <f t="shared" si="61"/>
        <v>0</v>
      </c>
      <c r="H232" s="330">
        <f t="shared" si="61"/>
        <v>0</v>
      </c>
      <c r="I232" s="328">
        <f>+I233+I239+I245+I251+I257</f>
        <v>0</v>
      </c>
      <c r="J232" s="328">
        <f>+J233+J239+J245+J251+J257</f>
        <v>0</v>
      </c>
      <c r="K232" s="328">
        <f>+K233+K239+K245+K251+K257</f>
        <v>0</v>
      </c>
      <c r="L232" s="328">
        <f>+L233+L239+L245+L251+L257</f>
        <v>0</v>
      </c>
      <c r="M232" s="328">
        <f>+M233+M239+M245+M251+M257</f>
        <v>0</v>
      </c>
      <c r="N232" s="328">
        <f t="shared" si="61"/>
        <v>0</v>
      </c>
      <c r="O232" s="328">
        <f t="shared" si="61"/>
        <v>0</v>
      </c>
      <c r="P232" s="328">
        <f t="shared" si="61"/>
        <v>0</v>
      </c>
      <c r="Q232" s="328">
        <f>+Q233+Q239+Q245+Q251+Q257</f>
        <v>0</v>
      </c>
      <c r="R232" s="328">
        <f>+R233+R239+R245+R251+R257</f>
        <v>0</v>
      </c>
      <c r="S232" s="328">
        <f>+S233+S239+S245+S251+S257</f>
        <v>0</v>
      </c>
      <c r="T232" s="331">
        <f>+T233+T239+T245+T251+T257</f>
        <v>0</v>
      </c>
      <c r="U232" s="332">
        <f t="shared" ref="U232:AS232" si="62">+U233+U239+U245+U251+U257</f>
        <v>0</v>
      </c>
      <c r="V232" s="328">
        <f t="shared" si="62"/>
        <v>0</v>
      </c>
      <c r="W232" s="328">
        <f t="shared" si="62"/>
        <v>0</v>
      </c>
      <c r="X232" s="328">
        <f t="shared" si="62"/>
        <v>0</v>
      </c>
      <c r="Y232" s="328">
        <f t="shared" si="62"/>
        <v>0</v>
      </c>
      <c r="Z232" s="328">
        <f t="shared" si="62"/>
        <v>0</v>
      </c>
      <c r="AA232" s="328">
        <f t="shared" si="62"/>
        <v>0</v>
      </c>
      <c r="AB232" s="328">
        <f t="shared" si="62"/>
        <v>0</v>
      </c>
      <c r="AC232" s="328">
        <f t="shared" si="62"/>
        <v>0</v>
      </c>
      <c r="AD232" s="328">
        <f t="shared" si="62"/>
        <v>0</v>
      </c>
      <c r="AE232" s="328">
        <f t="shared" si="62"/>
        <v>0</v>
      </c>
      <c r="AF232" s="328">
        <f t="shared" si="62"/>
        <v>0</v>
      </c>
      <c r="AG232" s="329">
        <f>+AG233+AG239+AG245+AG251+AG257</f>
        <v>0</v>
      </c>
      <c r="AH232" s="330">
        <f t="shared" si="62"/>
        <v>0</v>
      </c>
      <c r="AI232" s="328">
        <f t="shared" si="62"/>
        <v>0</v>
      </c>
      <c r="AJ232" s="328">
        <f t="shared" si="62"/>
        <v>0</v>
      </c>
      <c r="AK232" s="328">
        <f t="shared" si="62"/>
        <v>0</v>
      </c>
      <c r="AL232" s="328">
        <f t="shared" si="62"/>
        <v>0</v>
      </c>
      <c r="AM232" s="328">
        <f t="shared" si="62"/>
        <v>0</v>
      </c>
      <c r="AN232" s="328">
        <f t="shared" si="62"/>
        <v>0</v>
      </c>
      <c r="AO232" s="328">
        <f t="shared" si="62"/>
        <v>0</v>
      </c>
      <c r="AP232" s="328">
        <f t="shared" si="62"/>
        <v>0</v>
      </c>
      <c r="AQ232" s="328">
        <f t="shared" si="62"/>
        <v>0</v>
      </c>
      <c r="AR232" s="328">
        <f t="shared" si="62"/>
        <v>0</v>
      </c>
      <c r="AS232" s="328">
        <f t="shared" si="62"/>
        <v>0</v>
      </c>
      <c r="AT232" s="331">
        <f>+AT233+AT239+AT245+AT251+AT257</f>
        <v>0</v>
      </c>
      <c r="AU232" s="333">
        <f>+AU233+AU239+AU245+AU251+AU257</f>
        <v>0</v>
      </c>
      <c r="AV232" s="321">
        <f t="shared" si="56"/>
        <v>0</v>
      </c>
    </row>
    <row r="233" spans="2:48" s="44" customFormat="1" ht="12.75" customHeight="1" x14ac:dyDescent="0.25">
      <c r="B233" s="335" t="str">
        <f>+'FORMATO COSTEO C3'!C177</f>
        <v>3.2.1</v>
      </c>
      <c r="C233" s="359">
        <f>+'FORMATO COSTEO C3'!B177</f>
        <v>0</v>
      </c>
      <c r="D233" s="337" t="str">
        <f>+'FORMATO COSTEO C3'!D177</f>
        <v>Unidad medida</v>
      </c>
      <c r="E233" s="338">
        <f>+'FORMATO COSTEO C3'!E177</f>
        <v>0</v>
      </c>
      <c r="F233" s="339">
        <f>SUM(F234:F238)</f>
        <v>0</v>
      </c>
      <c r="G233" s="340">
        <f>SUM(G234:G238)</f>
        <v>0</v>
      </c>
      <c r="H233" s="341">
        <f t="shared" ref="H233:AS233" si="63">SUM(H234:H238)</f>
        <v>0</v>
      </c>
      <c r="I233" s="339">
        <f t="shared" si="63"/>
        <v>0</v>
      </c>
      <c r="J233" s="339">
        <f t="shared" si="63"/>
        <v>0</v>
      </c>
      <c r="K233" s="339">
        <f t="shared" si="63"/>
        <v>0</v>
      </c>
      <c r="L233" s="339">
        <f t="shared" si="63"/>
        <v>0</v>
      </c>
      <c r="M233" s="339">
        <f t="shared" si="63"/>
        <v>0</v>
      </c>
      <c r="N233" s="339">
        <f t="shared" si="63"/>
        <v>0</v>
      </c>
      <c r="O233" s="339">
        <f t="shared" si="63"/>
        <v>0</v>
      </c>
      <c r="P233" s="339">
        <f t="shared" si="63"/>
        <v>0</v>
      </c>
      <c r="Q233" s="339">
        <f t="shared" si="63"/>
        <v>0</v>
      </c>
      <c r="R233" s="339">
        <f t="shared" si="63"/>
        <v>0</v>
      </c>
      <c r="S233" s="339">
        <f t="shared" si="63"/>
        <v>0</v>
      </c>
      <c r="T233" s="342">
        <f t="shared" si="63"/>
        <v>0</v>
      </c>
      <c r="U233" s="343">
        <f t="shared" si="63"/>
        <v>0</v>
      </c>
      <c r="V233" s="339">
        <f t="shared" si="63"/>
        <v>0</v>
      </c>
      <c r="W233" s="339">
        <f t="shared" si="63"/>
        <v>0</v>
      </c>
      <c r="X233" s="339">
        <f t="shared" si="63"/>
        <v>0</v>
      </c>
      <c r="Y233" s="339">
        <f t="shared" si="63"/>
        <v>0</v>
      </c>
      <c r="Z233" s="339">
        <f t="shared" si="63"/>
        <v>0</v>
      </c>
      <c r="AA233" s="339">
        <f t="shared" si="63"/>
        <v>0</v>
      </c>
      <c r="AB233" s="339">
        <f t="shared" si="63"/>
        <v>0</v>
      </c>
      <c r="AC233" s="339">
        <f t="shared" si="63"/>
        <v>0</v>
      </c>
      <c r="AD233" s="339">
        <f t="shared" si="63"/>
        <v>0</v>
      </c>
      <c r="AE233" s="339">
        <f t="shared" si="63"/>
        <v>0</v>
      </c>
      <c r="AF233" s="339">
        <f t="shared" si="63"/>
        <v>0</v>
      </c>
      <c r="AG233" s="340">
        <f t="shared" si="63"/>
        <v>0</v>
      </c>
      <c r="AH233" s="341">
        <f t="shared" si="63"/>
        <v>0</v>
      </c>
      <c r="AI233" s="339">
        <f t="shared" si="63"/>
        <v>0</v>
      </c>
      <c r="AJ233" s="339">
        <f t="shared" si="63"/>
        <v>0</v>
      </c>
      <c r="AK233" s="339">
        <f t="shared" si="63"/>
        <v>0</v>
      </c>
      <c r="AL233" s="339">
        <f t="shared" si="63"/>
        <v>0</v>
      </c>
      <c r="AM233" s="339">
        <f t="shared" si="63"/>
        <v>0</v>
      </c>
      <c r="AN233" s="339">
        <f t="shared" si="63"/>
        <v>0</v>
      </c>
      <c r="AO233" s="339">
        <f t="shared" si="63"/>
        <v>0</v>
      </c>
      <c r="AP233" s="339">
        <f t="shared" si="63"/>
        <v>0</v>
      </c>
      <c r="AQ233" s="339">
        <f t="shared" si="63"/>
        <v>0</v>
      </c>
      <c r="AR233" s="339">
        <f t="shared" si="63"/>
        <v>0</v>
      </c>
      <c r="AS233" s="339">
        <f t="shared" si="63"/>
        <v>0</v>
      </c>
      <c r="AT233" s="342">
        <f>SUM(AT234:AT238)</f>
        <v>0</v>
      </c>
      <c r="AU233" s="344">
        <f>SUM(AU234:AU238)</f>
        <v>0</v>
      </c>
      <c r="AV233" s="321">
        <f t="shared" si="56"/>
        <v>0</v>
      </c>
    </row>
    <row r="234" spans="2:48" s="44" customFormat="1" ht="12.75" customHeight="1" x14ac:dyDescent="0.25">
      <c r="B234" s="345" t="str">
        <f>+'FORMATO COSTEO C3'!C179</f>
        <v>3.2.1.1</v>
      </c>
      <c r="C234" s="346" t="str">
        <f>+'FORMATO COSTEO C3'!B179</f>
        <v>Categoría de gasto</v>
      </c>
      <c r="D234" s="347"/>
      <c r="E234" s="348"/>
      <c r="F234" s="349">
        <f>+'FORMATO COSTEO C3'!G179</f>
        <v>0</v>
      </c>
      <c r="G234" s="350">
        <f>+'FORMATO COSTEO C3'!X179</f>
        <v>0</v>
      </c>
      <c r="H234" s="351">
        <f>IF( $F234=0,0,((($F234/$E$233)*'CRONOGRAMA ACTIVIDADES'!F$83)*($G234/$F234)))</f>
        <v>0</v>
      </c>
      <c r="I234" s="349">
        <f>IF( $F234=0,0,((($F234/$E$233)*'CRONOGRAMA ACTIVIDADES'!G$83)*($G234/$F234)))</f>
        <v>0</v>
      </c>
      <c r="J234" s="349">
        <f>IF( $F234=0,0,((($F234/$E$233)*'CRONOGRAMA ACTIVIDADES'!H$83)*($G234/$F234)))</f>
        <v>0</v>
      </c>
      <c r="K234" s="349">
        <f>IF( $F234=0,0,((($F234/$E$233)*'CRONOGRAMA ACTIVIDADES'!I$83)*($G234/$F234)))</f>
        <v>0</v>
      </c>
      <c r="L234" s="349">
        <f>IF( $F234=0,0,((($F234/$E$233)*'CRONOGRAMA ACTIVIDADES'!J$83)*($G234/$F234)))</f>
        <v>0</v>
      </c>
      <c r="M234" s="349">
        <f>IF( $F234=0,0,((($F234/$E$233)*'CRONOGRAMA ACTIVIDADES'!K$83)*($G234/$F234)))</f>
        <v>0</v>
      </c>
      <c r="N234" s="349">
        <f>IF( $F234=0,0,((($F234/$E$233)*'CRONOGRAMA ACTIVIDADES'!L$83)*($G234/$F234)))</f>
        <v>0</v>
      </c>
      <c r="O234" s="349">
        <f>IF( $F234=0,0,((($F234/$E$233)*'CRONOGRAMA ACTIVIDADES'!M$83)*($G234/$F234)))</f>
        <v>0</v>
      </c>
      <c r="P234" s="349">
        <f>IF( $F234=0,0,((($F234/$E$233)*'CRONOGRAMA ACTIVIDADES'!N$83)*($G234/$F234)))</f>
        <v>0</v>
      </c>
      <c r="Q234" s="349">
        <f>IF( $F234=0,0,((($F234/$E$233)*'CRONOGRAMA ACTIVIDADES'!O$83)*($G234/$F234)))</f>
        <v>0</v>
      </c>
      <c r="R234" s="349">
        <f>IF( $F234=0,0,((($F234/$E$233)*'CRONOGRAMA ACTIVIDADES'!P$83)*($G234/$F234)))</f>
        <v>0</v>
      </c>
      <c r="S234" s="349">
        <f>IF( $F234=0,0,((($F234/$E$233)*'CRONOGRAMA ACTIVIDADES'!Q$83)*($G234/$F234)))</f>
        <v>0</v>
      </c>
      <c r="T234" s="352">
        <f>H234+I234+J234+K234+L234+M234+N234+O234+P234+Q234+R234+S234</f>
        <v>0</v>
      </c>
      <c r="U234" s="353">
        <f>IF( $F234=0,0,((($F234/$E$233)*'CRONOGRAMA ACTIVIDADES'!R$83)*($G234/$F234)))</f>
        <v>0</v>
      </c>
      <c r="V234" s="349">
        <f>IF( $F234=0,0,((($F234/$E$233)*'CRONOGRAMA ACTIVIDADES'!S$83)*($G234/$F234)))</f>
        <v>0</v>
      </c>
      <c r="W234" s="349">
        <f>IF( $F234=0,0,((($F234/$E$233)*'CRONOGRAMA ACTIVIDADES'!T$83)*($G234/$F234)))</f>
        <v>0</v>
      </c>
      <c r="X234" s="349">
        <f>IF( $F234=0,0,((($F234/$E$233)*'CRONOGRAMA ACTIVIDADES'!U$83)*($G234/$F234)))</f>
        <v>0</v>
      </c>
      <c r="Y234" s="349">
        <f>IF( $F234=0,0,((($F234/$E$233)*'CRONOGRAMA ACTIVIDADES'!V$83)*($G234/$F234)))</f>
        <v>0</v>
      </c>
      <c r="Z234" s="349">
        <f>IF( $F234=0,0,((($F234/$E$233)*'CRONOGRAMA ACTIVIDADES'!W$83)*($G234/$F234)))</f>
        <v>0</v>
      </c>
      <c r="AA234" s="349">
        <f>IF( $F234=0,0,((($F234/$E$233)*'CRONOGRAMA ACTIVIDADES'!X$83)*($G234/$F234)))</f>
        <v>0</v>
      </c>
      <c r="AB234" s="349">
        <f>IF( $F234=0,0,((($F234/$E$233)*'CRONOGRAMA ACTIVIDADES'!Y$83)*($G234/$F234)))</f>
        <v>0</v>
      </c>
      <c r="AC234" s="349">
        <f>IF( $F234=0,0,((($F234/$E$233)*'CRONOGRAMA ACTIVIDADES'!Z$83)*($G234/$F234)))</f>
        <v>0</v>
      </c>
      <c r="AD234" s="349">
        <f>IF( $F234=0,0,((($F234/$E$233)*'CRONOGRAMA ACTIVIDADES'!AA$83)*($G234/$F234)))</f>
        <v>0</v>
      </c>
      <c r="AE234" s="349">
        <f>IF( $F234=0,0,((($F234/$E$233)*'CRONOGRAMA ACTIVIDADES'!AB$83)*($G234/$F234)))</f>
        <v>0</v>
      </c>
      <c r="AF234" s="349">
        <f>IF( $F234=0,0,((($F234/$E$233)*'CRONOGRAMA ACTIVIDADES'!AC$83)*($G234/$F234)))</f>
        <v>0</v>
      </c>
      <c r="AG234" s="350">
        <f>U234+V234+W234+X234+Y234+Z234+AA234+AB234+AC234+AD234+AE234+AF234</f>
        <v>0</v>
      </c>
      <c r="AH234" s="354">
        <f>IF( $F234=0,0,((($F234/$E$233)*'CRONOGRAMA ACTIVIDADES'!AD$83)*($G234/$F234)))</f>
        <v>0</v>
      </c>
      <c r="AI234" s="349">
        <f>IF( $F234=0,0,((($F234/$E$233)*'CRONOGRAMA ACTIVIDADES'!AE$83)*($G234/$F234)))</f>
        <v>0</v>
      </c>
      <c r="AJ234" s="349">
        <f>IF( $F234=0,0,((($F234/$E$233)*'CRONOGRAMA ACTIVIDADES'!AF$83)*($G234/$F234)))</f>
        <v>0</v>
      </c>
      <c r="AK234" s="349">
        <f>IF( $F234=0,0,((($F234/$E$233)*'CRONOGRAMA ACTIVIDADES'!AG$83)*($G234/$F234)))</f>
        <v>0</v>
      </c>
      <c r="AL234" s="349">
        <f>IF( $F234=0,0,((($F234/$E$233)*'CRONOGRAMA ACTIVIDADES'!AH$83)*($G234/$F234)))</f>
        <v>0</v>
      </c>
      <c r="AM234" s="349">
        <f>IF( $F234=0,0,((($F234/$E$233)*'CRONOGRAMA ACTIVIDADES'!AI$83)*($G234/$F234)))</f>
        <v>0</v>
      </c>
      <c r="AN234" s="349">
        <f>IF( $F234=0,0,((($F234/$E$233)*'CRONOGRAMA ACTIVIDADES'!AJ$83)*($G234/$F234)))</f>
        <v>0</v>
      </c>
      <c r="AO234" s="349">
        <f>IF( $F234=0,0,((($F234/$E$233)*'CRONOGRAMA ACTIVIDADES'!AK$83)*($G234/$F234)))</f>
        <v>0</v>
      </c>
      <c r="AP234" s="349">
        <f>IF( $F234=0,0,((($F234/$E$233)*'CRONOGRAMA ACTIVIDADES'!AL$83)*($G234/$F234)))</f>
        <v>0</v>
      </c>
      <c r="AQ234" s="349">
        <f>IF( $F234=0,0,((($F234/$E$233)*'CRONOGRAMA ACTIVIDADES'!AM$83)*($G234/$F234)))</f>
        <v>0</v>
      </c>
      <c r="AR234" s="349">
        <f>IF( $F234=0,0,((($F234/$E$233)*'CRONOGRAMA ACTIVIDADES'!AN$83)*($G234/$F234)))</f>
        <v>0</v>
      </c>
      <c r="AS234" s="349">
        <f>IF( $F234=0,0,((($F234/$E$233)*'CRONOGRAMA ACTIVIDADES'!AO$83)*($G234/$F234)))</f>
        <v>0</v>
      </c>
      <c r="AT234" s="352">
        <f>AH234+AI234+AJ234+AK234+AL234+AM234+AN234+AO234+AP234+AQ234+AR234+AS234</f>
        <v>0</v>
      </c>
      <c r="AU234" s="355">
        <f>AS234+AR234+AQ234+AP234+AO234+AN234+AM234+AL234+AK234+AJ234+AI234+AH234+AF234+AE234+AD234+AC234+AB234+AA234+Z234+Y234+X234+W234+V234+U234+S234+R234+Q234+P234+O234+N234+M234+L234+K234+J234+I234+H234</f>
        <v>0</v>
      </c>
      <c r="AV234" s="321">
        <f t="shared" si="56"/>
        <v>0</v>
      </c>
    </row>
    <row r="235" spans="2:48" s="44" customFormat="1" ht="12.75" customHeight="1" x14ac:dyDescent="0.25">
      <c r="B235" s="345" t="str">
        <f>+'FORMATO COSTEO C3'!C185</f>
        <v>3.2.1.2</v>
      </c>
      <c r="C235" s="346" t="str">
        <f>+'FORMATO COSTEO C3'!B185</f>
        <v>Categoría de gasto</v>
      </c>
      <c r="D235" s="347"/>
      <c r="E235" s="348"/>
      <c r="F235" s="349">
        <f>+'FORMATO COSTEO C3'!G185</f>
        <v>0</v>
      </c>
      <c r="G235" s="350">
        <f>+'FORMATO COSTEO C3'!X185</f>
        <v>0</v>
      </c>
      <c r="H235" s="354">
        <f>IF( $F235=0,0,((($F235/$E$233)*'CRONOGRAMA ACTIVIDADES'!F$83)*($G235/$F235)))</f>
        <v>0</v>
      </c>
      <c r="I235" s="349">
        <f>IF( $F235=0,0,((($F235/$E$233)*'CRONOGRAMA ACTIVIDADES'!G$83)*($G235/$F235)))</f>
        <v>0</v>
      </c>
      <c r="J235" s="349">
        <f>IF( $F235=0,0,((($F235/$E$233)*'CRONOGRAMA ACTIVIDADES'!H$83)*($G235/$F235)))</f>
        <v>0</v>
      </c>
      <c r="K235" s="349">
        <f>IF( $F235=0,0,((($F235/$E$233)*'CRONOGRAMA ACTIVIDADES'!I$83)*($G235/$F235)))</f>
        <v>0</v>
      </c>
      <c r="L235" s="349">
        <f>IF( $F235=0,0,((($F235/$E$233)*'CRONOGRAMA ACTIVIDADES'!J$83)*($G235/$F235)))</f>
        <v>0</v>
      </c>
      <c r="M235" s="349">
        <f>IF( $F235=0,0,((($F235/$E$233)*'CRONOGRAMA ACTIVIDADES'!K$83)*($G235/$F235)))</f>
        <v>0</v>
      </c>
      <c r="N235" s="349">
        <f>IF( $F235=0,0,((($F235/$E$233)*'CRONOGRAMA ACTIVIDADES'!L$83)*($G235/$F235)))</f>
        <v>0</v>
      </c>
      <c r="O235" s="349">
        <f>IF( $F235=0,0,((($F235/$E$233)*'CRONOGRAMA ACTIVIDADES'!M$83)*($G235/$F235)))</f>
        <v>0</v>
      </c>
      <c r="P235" s="349">
        <f>IF( $F235=0,0,((($F235/$E$233)*'CRONOGRAMA ACTIVIDADES'!N$83)*($G235/$F235)))</f>
        <v>0</v>
      </c>
      <c r="Q235" s="349">
        <f>IF( $F235=0,0,((($F235/$E$233)*'CRONOGRAMA ACTIVIDADES'!O$83)*($G235/$F235)))</f>
        <v>0</v>
      </c>
      <c r="R235" s="349">
        <f>IF( $F235=0,0,((($F235/$E$233)*'CRONOGRAMA ACTIVIDADES'!P$83)*($G235/$F235)))</f>
        <v>0</v>
      </c>
      <c r="S235" s="349">
        <f>IF( $F235=0,0,((($F235/$E$233)*'CRONOGRAMA ACTIVIDADES'!Q$83)*($G235/$F235)))</f>
        <v>0</v>
      </c>
      <c r="T235" s="352">
        <f>H235+I235+J235+K235+L235+M235+N235+O235+P235+Q235+R235+S235</f>
        <v>0</v>
      </c>
      <c r="U235" s="353">
        <f>IF( $F235=0,0,((($F235/$E$233)*'CRONOGRAMA ACTIVIDADES'!R$83)*($G235/$F235)))</f>
        <v>0</v>
      </c>
      <c r="V235" s="349">
        <f>IF( $F235=0,0,((($F235/$E$233)*'CRONOGRAMA ACTIVIDADES'!S$83)*($G235/$F235)))</f>
        <v>0</v>
      </c>
      <c r="W235" s="349">
        <f>IF( $F235=0,0,((($F235/$E$233)*'CRONOGRAMA ACTIVIDADES'!T$83)*($G235/$F235)))</f>
        <v>0</v>
      </c>
      <c r="X235" s="349">
        <f>IF( $F235=0,0,((($F235/$E$233)*'CRONOGRAMA ACTIVIDADES'!U$83)*($G235/$F235)))</f>
        <v>0</v>
      </c>
      <c r="Y235" s="349">
        <f>IF( $F235=0,0,((($F235/$E$233)*'CRONOGRAMA ACTIVIDADES'!V$83)*($G235/$F235)))</f>
        <v>0</v>
      </c>
      <c r="Z235" s="349">
        <f>IF( $F235=0,0,((($F235/$E$233)*'CRONOGRAMA ACTIVIDADES'!W$83)*($G235/$F235)))</f>
        <v>0</v>
      </c>
      <c r="AA235" s="349">
        <f>IF( $F235=0,0,((($F235/$E$233)*'CRONOGRAMA ACTIVIDADES'!X$83)*($G235/$F235)))</f>
        <v>0</v>
      </c>
      <c r="AB235" s="349">
        <f>IF( $F235=0,0,((($F235/$E$233)*'CRONOGRAMA ACTIVIDADES'!Y$83)*($G235/$F235)))</f>
        <v>0</v>
      </c>
      <c r="AC235" s="349">
        <f>IF( $F235=0,0,((($F235/$E$233)*'CRONOGRAMA ACTIVIDADES'!Z$83)*($G235/$F235)))</f>
        <v>0</v>
      </c>
      <c r="AD235" s="349">
        <f>IF( $F235=0,0,((($F235/$E$233)*'CRONOGRAMA ACTIVIDADES'!AA$83)*($G235/$F235)))</f>
        <v>0</v>
      </c>
      <c r="AE235" s="349">
        <f>IF( $F235=0,0,((($F235/$E$233)*'CRONOGRAMA ACTIVIDADES'!AB$83)*($G235/$F235)))</f>
        <v>0</v>
      </c>
      <c r="AF235" s="349">
        <f>IF( $F235=0,0,((($F235/$E$233)*'CRONOGRAMA ACTIVIDADES'!AC$83)*($G235/$F235)))</f>
        <v>0</v>
      </c>
      <c r="AG235" s="350">
        <f>U235+V235+W235+X235+Y235+Z235+AA235+AB235+AC235+AD235+AE235+AF235</f>
        <v>0</v>
      </c>
      <c r="AH235" s="354">
        <f>IF( $F235=0,0,((($F235/$E$233)*'CRONOGRAMA ACTIVIDADES'!AD$83)*($G235/$F235)))</f>
        <v>0</v>
      </c>
      <c r="AI235" s="349">
        <f>IF( $F235=0,0,((($F235/$E$233)*'CRONOGRAMA ACTIVIDADES'!AE$83)*($G235/$F235)))</f>
        <v>0</v>
      </c>
      <c r="AJ235" s="349">
        <f>IF( $F235=0,0,((($F235/$E$233)*'CRONOGRAMA ACTIVIDADES'!AF$83)*($G235/$F235)))</f>
        <v>0</v>
      </c>
      <c r="AK235" s="349">
        <f>IF( $F235=0,0,((($F235/$E$233)*'CRONOGRAMA ACTIVIDADES'!AG$83)*($G235/$F235)))</f>
        <v>0</v>
      </c>
      <c r="AL235" s="349">
        <f>IF( $F235=0,0,((($F235/$E$233)*'CRONOGRAMA ACTIVIDADES'!AH$83)*($G235/$F235)))</f>
        <v>0</v>
      </c>
      <c r="AM235" s="349">
        <f>IF( $F235=0,0,((($F235/$E$233)*'CRONOGRAMA ACTIVIDADES'!AI$83)*($G235/$F235)))</f>
        <v>0</v>
      </c>
      <c r="AN235" s="349">
        <f>IF( $F235=0,0,((($F235/$E$233)*'CRONOGRAMA ACTIVIDADES'!AJ$83)*($G235/$F235)))</f>
        <v>0</v>
      </c>
      <c r="AO235" s="349">
        <f>IF( $F235=0,0,((($F235/$E$233)*'CRONOGRAMA ACTIVIDADES'!AK$83)*($G235/$F235)))</f>
        <v>0</v>
      </c>
      <c r="AP235" s="349">
        <f>IF( $F235=0,0,((($F235/$E$233)*'CRONOGRAMA ACTIVIDADES'!AL$83)*($G235/$F235)))</f>
        <v>0</v>
      </c>
      <c r="AQ235" s="349">
        <f>IF( $F235=0,0,((($F235/$E$233)*'CRONOGRAMA ACTIVIDADES'!AM$83)*($G235/$F235)))</f>
        <v>0</v>
      </c>
      <c r="AR235" s="349">
        <f>IF( $F235=0,0,((($F235/$E$233)*'CRONOGRAMA ACTIVIDADES'!AN$83)*($G235/$F235)))</f>
        <v>0</v>
      </c>
      <c r="AS235" s="349">
        <f>IF( $F235=0,0,((($F235/$E$233)*'CRONOGRAMA ACTIVIDADES'!AO$83)*($G235/$F235)))</f>
        <v>0</v>
      </c>
      <c r="AT235" s="352">
        <f>AH235+AI235+AJ235+AK235+AL235+AM235+AN235+AO235+AP235+AQ235+AR235+AS235</f>
        <v>0</v>
      </c>
      <c r="AU235" s="355">
        <f>AS235+AR235+AQ235+AP235+AO235+AN235+AM235+AL235+AK235+AJ235+AI235+AH235+AF235+AE235+AD235+AC235+AB235+AA235+Z235+Y235+X235+W235+V235+U235+S235+R235+Q235+P235+O235+N235+M235+L235+K235+J235+I235+H235</f>
        <v>0</v>
      </c>
      <c r="AV235" s="321">
        <f t="shared" si="56"/>
        <v>0</v>
      </c>
    </row>
    <row r="236" spans="2:48" s="44" customFormat="1" ht="12.75" customHeight="1" x14ac:dyDescent="0.25">
      <c r="B236" s="345" t="str">
        <f>+'FORMATO COSTEO C3'!C191</f>
        <v>3.2.1.3</v>
      </c>
      <c r="C236" s="346" t="str">
        <f>+'FORMATO COSTEO C3'!B191</f>
        <v>Categoría de gasto</v>
      </c>
      <c r="D236" s="347"/>
      <c r="E236" s="348"/>
      <c r="F236" s="349">
        <f>+'FORMATO COSTEO C3'!G191</f>
        <v>0</v>
      </c>
      <c r="G236" s="350">
        <f>+'FORMATO COSTEO C3'!X191</f>
        <v>0</v>
      </c>
      <c r="H236" s="354">
        <f>IF( $F236=0,0,((($F236/$E$233)*'CRONOGRAMA ACTIVIDADES'!F$83)*($G236/$F236)))</f>
        <v>0</v>
      </c>
      <c r="I236" s="349">
        <f>IF( $F236=0,0,((($F236/$E$233)*'CRONOGRAMA ACTIVIDADES'!G$83)*($G236/$F236)))</f>
        <v>0</v>
      </c>
      <c r="J236" s="349">
        <f>IF( $F236=0,0,((($F236/$E$233)*'CRONOGRAMA ACTIVIDADES'!H$83)*($G236/$F236)))</f>
        <v>0</v>
      </c>
      <c r="K236" s="349">
        <f>IF( $F236=0,0,((($F236/$E$233)*'CRONOGRAMA ACTIVIDADES'!I$83)*($G236/$F236)))</f>
        <v>0</v>
      </c>
      <c r="L236" s="349">
        <f>IF( $F236=0,0,((($F236/$E$233)*'CRONOGRAMA ACTIVIDADES'!J$83)*($G236/$F236)))</f>
        <v>0</v>
      </c>
      <c r="M236" s="349">
        <f>IF( $F236=0,0,((($F236/$E$233)*'CRONOGRAMA ACTIVIDADES'!K$83)*($G236/$F236)))</f>
        <v>0</v>
      </c>
      <c r="N236" s="349">
        <f>IF( $F236=0,0,((($F236/$E$233)*'CRONOGRAMA ACTIVIDADES'!L$83)*($G236/$F236)))</f>
        <v>0</v>
      </c>
      <c r="O236" s="349">
        <f>IF( $F236=0,0,((($F236/$E$233)*'CRONOGRAMA ACTIVIDADES'!M$83)*($G236/$F236)))</f>
        <v>0</v>
      </c>
      <c r="P236" s="349">
        <f>IF( $F236=0,0,((($F236/$E$233)*'CRONOGRAMA ACTIVIDADES'!N$83)*($G236/$F236)))</f>
        <v>0</v>
      </c>
      <c r="Q236" s="349">
        <f>IF( $F236=0,0,((($F236/$E$233)*'CRONOGRAMA ACTIVIDADES'!O$83)*($G236/$F236)))</f>
        <v>0</v>
      </c>
      <c r="R236" s="349">
        <f>IF( $F236=0,0,((($F236/$E$233)*'CRONOGRAMA ACTIVIDADES'!P$83)*($G236/$F236)))</f>
        <v>0</v>
      </c>
      <c r="S236" s="349">
        <f>IF( $F236=0,0,((($F236/$E$233)*'CRONOGRAMA ACTIVIDADES'!Q$83)*($G236/$F236)))</f>
        <v>0</v>
      </c>
      <c r="T236" s="352">
        <f>H236+I236+J236+K236+L236+M236+N236+O236+P236+Q236+R236+S236</f>
        <v>0</v>
      </c>
      <c r="U236" s="353">
        <f>IF( $F236=0,0,((($F236/$E$233)*'CRONOGRAMA ACTIVIDADES'!R$83)*($G236/$F236)))</f>
        <v>0</v>
      </c>
      <c r="V236" s="349">
        <f>IF( $F236=0,0,((($F236/$E$233)*'CRONOGRAMA ACTIVIDADES'!S$83)*($G236/$F236)))</f>
        <v>0</v>
      </c>
      <c r="W236" s="349">
        <f>IF( $F236=0,0,((($F236/$E$233)*'CRONOGRAMA ACTIVIDADES'!T$83)*($G236/$F236)))</f>
        <v>0</v>
      </c>
      <c r="X236" s="349">
        <f>IF( $F236=0,0,((($F236/$E$233)*'CRONOGRAMA ACTIVIDADES'!U$83)*($G236/$F236)))</f>
        <v>0</v>
      </c>
      <c r="Y236" s="349">
        <f>IF( $F236=0,0,((($F236/$E$233)*'CRONOGRAMA ACTIVIDADES'!V$83)*($G236/$F236)))</f>
        <v>0</v>
      </c>
      <c r="Z236" s="349">
        <f>IF( $F236=0,0,((($F236/$E$233)*'CRONOGRAMA ACTIVIDADES'!W$83)*($G236/$F236)))</f>
        <v>0</v>
      </c>
      <c r="AA236" s="349">
        <f>IF( $F236=0,0,((($F236/$E$233)*'CRONOGRAMA ACTIVIDADES'!X$83)*($G236/$F236)))</f>
        <v>0</v>
      </c>
      <c r="AB236" s="349">
        <f>IF( $F236=0,0,((($F236/$E$233)*'CRONOGRAMA ACTIVIDADES'!Y$83)*($G236/$F236)))</f>
        <v>0</v>
      </c>
      <c r="AC236" s="349">
        <f>IF( $F236=0,0,((($F236/$E$233)*'CRONOGRAMA ACTIVIDADES'!Z$83)*($G236/$F236)))</f>
        <v>0</v>
      </c>
      <c r="AD236" s="349">
        <f>IF( $F236=0,0,((($F236/$E$233)*'CRONOGRAMA ACTIVIDADES'!AA$83)*($G236/$F236)))</f>
        <v>0</v>
      </c>
      <c r="AE236" s="349">
        <f>IF( $F236=0,0,((($F236/$E$233)*'CRONOGRAMA ACTIVIDADES'!AB$83)*($G236/$F236)))</f>
        <v>0</v>
      </c>
      <c r="AF236" s="349">
        <f>IF( $F236=0,0,((($F236/$E$233)*'CRONOGRAMA ACTIVIDADES'!AC$83)*($G236/$F236)))</f>
        <v>0</v>
      </c>
      <c r="AG236" s="350">
        <f>U236+V236+W236+X236+Y236+Z236+AA236+AB236+AC236+AD236+AE236+AF236</f>
        <v>0</v>
      </c>
      <c r="AH236" s="354">
        <f>IF( $F236=0,0,((($F236/$E$233)*'CRONOGRAMA ACTIVIDADES'!AD$83)*($G236/$F236)))</f>
        <v>0</v>
      </c>
      <c r="AI236" s="349">
        <f>IF( $F236=0,0,((($F236/$E$233)*'CRONOGRAMA ACTIVIDADES'!AE$83)*($G236/$F236)))</f>
        <v>0</v>
      </c>
      <c r="AJ236" s="349">
        <f>IF( $F236=0,0,((($F236/$E$233)*'CRONOGRAMA ACTIVIDADES'!AF$83)*($G236/$F236)))</f>
        <v>0</v>
      </c>
      <c r="AK236" s="349">
        <f>IF( $F236=0,0,((($F236/$E$233)*'CRONOGRAMA ACTIVIDADES'!AG$83)*($G236/$F236)))</f>
        <v>0</v>
      </c>
      <c r="AL236" s="349">
        <f>IF( $F236=0,0,((($F236/$E$233)*'CRONOGRAMA ACTIVIDADES'!AH$83)*($G236/$F236)))</f>
        <v>0</v>
      </c>
      <c r="AM236" s="349">
        <f>IF( $F236=0,0,((($F236/$E$233)*'CRONOGRAMA ACTIVIDADES'!AI$83)*($G236/$F236)))</f>
        <v>0</v>
      </c>
      <c r="AN236" s="349">
        <f>IF( $F236=0,0,((($F236/$E$233)*'CRONOGRAMA ACTIVIDADES'!AJ$83)*($G236/$F236)))</f>
        <v>0</v>
      </c>
      <c r="AO236" s="349">
        <f>IF( $F236=0,0,((($F236/$E$233)*'CRONOGRAMA ACTIVIDADES'!AK$83)*($G236/$F236)))</f>
        <v>0</v>
      </c>
      <c r="AP236" s="349">
        <f>IF( $F236=0,0,((($F236/$E$233)*'CRONOGRAMA ACTIVIDADES'!AL$83)*($G236/$F236)))</f>
        <v>0</v>
      </c>
      <c r="AQ236" s="349">
        <f>IF( $F236=0,0,((($F236/$E$233)*'CRONOGRAMA ACTIVIDADES'!AM$83)*($G236/$F236)))</f>
        <v>0</v>
      </c>
      <c r="AR236" s="349">
        <f>IF( $F236=0,0,((($F236/$E$233)*'CRONOGRAMA ACTIVIDADES'!AN$83)*($G236/$F236)))</f>
        <v>0</v>
      </c>
      <c r="AS236" s="349">
        <f>IF( $F236=0,0,((($F236/$E$233)*'CRONOGRAMA ACTIVIDADES'!AO$83)*($G236/$F236)))</f>
        <v>0</v>
      </c>
      <c r="AT236" s="352">
        <f>AH236+AI236+AJ236+AK236+AL236+AM236+AN236+AO236+AP236+AQ236+AR236+AS236</f>
        <v>0</v>
      </c>
      <c r="AU236" s="355">
        <f>AS236+AR236+AQ236+AP236+AO236+AN236+AM236+AL236+AK236+AJ236+AI236+AH236+AF236+AE236+AD236+AC236+AB236+AA236+Z236+Y236+X236+W236+V236+U236+S236+R236+Q236+P236+O236+N236+M236+L236+K236+J236+I236+H236</f>
        <v>0</v>
      </c>
      <c r="AV236" s="321">
        <f t="shared" si="56"/>
        <v>0</v>
      </c>
    </row>
    <row r="237" spans="2:48" s="44" customFormat="1" ht="12.75" customHeight="1" x14ac:dyDescent="0.25">
      <c r="B237" s="345" t="str">
        <f>+'FORMATO COSTEO C3'!C197</f>
        <v>3.2.1.4</v>
      </c>
      <c r="C237" s="346" t="str">
        <f>+'FORMATO COSTEO C3'!B197</f>
        <v>Categoría de gasto</v>
      </c>
      <c r="D237" s="347"/>
      <c r="E237" s="348"/>
      <c r="F237" s="349">
        <f>+'FORMATO COSTEO C3'!G197</f>
        <v>0</v>
      </c>
      <c r="G237" s="350">
        <f>+'FORMATO COSTEO C3'!X197</f>
        <v>0</v>
      </c>
      <c r="H237" s="354">
        <f>IF( $F237=0,0,((($F237/$E$233)*'CRONOGRAMA ACTIVIDADES'!F$83)*($G237/$F237)))</f>
        <v>0</v>
      </c>
      <c r="I237" s="349">
        <f>IF( $F237=0,0,((($F237/$E$233)*'CRONOGRAMA ACTIVIDADES'!G$83)*($G237/$F237)))</f>
        <v>0</v>
      </c>
      <c r="J237" s="349">
        <f>IF( $F237=0,0,((($F237/$E$233)*'CRONOGRAMA ACTIVIDADES'!H$83)*($G237/$F237)))</f>
        <v>0</v>
      </c>
      <c r="K237" s="349">
        <f>IF( $F237=0,0,((($F237/$E$233)*'CRONOGRAMA ACTIVIDADES'!I$83)*($G237/$F237)))</f>
        <v>0</v>
      </c>
      <c r="L237" s="349">
        <f>IF( $F237=0,0,((($F237/$E$233)*'CRONOGRAMA ACTIVIDADES'!J$83)*($G237/$F237)))</f>
        <v>0</v>
      </c>
      <c r="M237" s="349">
        <f>IF( $F237=0,0,((($F237/$E$233)*'CRONOGRAMA ACTIVIDADES'!K$83)*($G237/$F237)))</f>
        <v>0</v>
      </c>
      <c r="N237" s="349">
        <f>IF( $F237=0,0,((($F237/$E$233)*'CRONOGRAMA ACTIVIDADES'!L$83)*($G237/$F237)))</f>
        <v>0</v>
      </c>
      <c r="O237" s="349">
        <f>IF( $F237=0,0,((($F237/$E$233)*'CRONOGRAMA ACTIVIDADES'!M$83)*($G237/$F237)))</f>
        <v>0</v>
      </c>
      <c r="P237" s="349">
        <f>IF( $F237=0,0,((($F237/$E$233)*'CRONOGRAMA ACTIVIDADES'!N$83)*($G237/$F237)))</f>
        <v>0</v>
      </c>
      <c r="Q237" s="349">
        <f>IF( $F237=0,0,((($F237/$E$233)*'CRONOGRAMA ACTIVIDADES'!O$83)*($G237/$F237)))</f>
        <v>0</v>
      </c>
      <c r="R237" s="349">
        <f>IF( $F237=0,0,((($F237/$E$233)*'CRONOGRAMA ACTIVIDADES'!P$83)*($G237/$F237)))</f>
        <v>0</v>
      </c>
      <c r="S237" s="349">
        <f>IF( $F237=0,0,((($F237/$E$233)*'CRONOGRAMA ACTIVIDADES'!Q$83)*($G237/$F237)))</f>
        <v>0</v>
      </c>
      <c r="T237" s="352">
        <f>H237+I237+J237+K237+L237+M237+N237+O237+P237+Q237+R237+S237</f>
        <v>0</v>
      </c>
      <c r="U237" s="353">
        <f>IF( $F237=0,0,((($F237/$E$233)*'CRONOGRAMA ACTIVIDADES'!R$83)*($G237/$F237)))</f>
        <v>0</v>
      </c>
      <c r="V237" s="349">
        <f>IF( $F237=0,0,((($F237/$E$233)*'CRONOGRAMA ACTIVIDADES'!S$83)*($G237/$F237)))</f>
        <v>0</v>
      </c>
      <c r="W237" s="349">
        <f>IF( $F237=0,0,((($F237/$E$233)*'CRONOGRAMA ACTIVIDADES'!T$83)*($G237/$F237)))</f>
        <v>0</v>
      </c>
      <c r="X237" s="349">
        <f>IF( $F237=0,0,((($F237/$E$233)*'CRONOGRAMA ACTIVIDADES'!U$83)*($G237/$F237)))</f>
        <v>0</v>
      </c>
      <c r="Y237" s="349">
        <f>IF( $F237=0,0,((($F237/$E$233)*'CRONOGRAMA ACTIVIDADES'!V$83)*($G237/$F237)))</f>
        <v>0</v>
      </c>
      <c r="Z237" s="349">
        <f>IF( $F237=0,0,((($F237/$E$233)*'CRONOGRAMA ACTIVIDADES'!W$83)*($G237/$F237)))</f>
        <v>0</v>
      </c>
      <c r="AA237" s="349">
        <f>IF( $F237=0,0,((($F237/$E$233)*'CRONOGRAMA ACTIVIDADES'!X$83)*($G237/$F237)))</f>
        <v>0</v>
      </c>
      <c r="AB237" s="349">
        <f>IF( $F237=0,0,((($F237/$E$233)*'CRONOGRAMA ACTIVIDADES'!Y$83)*($G237/$F237)))</f>
        <v>0</v>
      </c>
      <c r="AC237" s="349">
        <f>IF( $F237=0,0,((($F237/$E$233)*'CRONOGRAMA ACTIVIDADES'!Z$83)*($G237/$F237)))</f>
        <v>0</v>
      </c>
      <c r="AD237" s="349">
        <f>IF( $F237=0,0,((($F237/$E$233)*'CRONOGRAMA ACTIVIDADES'!AA$83)*($G237/$F237)))</f>
        <v>0</v>
      </c>
      <c r="AE237" s="349">
        <f>IF( $F237=0,0,((($F237/$E$233)*'CRONOGRAMA ACTIVIDADES'!AB$83)*($G237/$F237)))</f>
        <v>0</v>
      </c>
      <c r="AF237" s="349">
        <f>IF( $F237=0,0,((($F237/$E$233)*'CRONOGRAMA ACTIVIDADES'!AC$83)*($G237/$F237)))</f>
        <v>0</v>
      </c>
      <c r="AG237" s="350">
        <f>U237+V237+W237+X237+Y237+Z237+AA237+AB237+AC237+AD237+AE237+AF237</f>
        <v>0</v>
      </c>
      <c r="AH237" s="354">
        <f>IF( $F237=0,0,((($F237/$E$233)*'CRONOGRAMA ACTIVIDADES'!AD$83)*($G237/$F237)))</f>
        <v>0</v>
      </c>
      <c r="AI237" s="349">
        <f>IF( $F237=0,0,((($F237/$E$233)*'CRONOGRAMA ACTIVIDADES'!AE$83)*($G237/$F237)))</f>
        <v>0</v>
      </c>
      <c r="AJ237" s="349">
        <f>IF( $F237=0,0,((($F237/$E$233)*'CRONOGRAMA ACTIVIDADES'!AF$83)*($G237/$F237)))</f>
        <v>0</v>
      </c>
      <c r="AK237" s="349">
        <f>IF( $F237=0,0,((($F237/$E$233)*'CRONOGRAMA ACTIVIDADES'!AG$83)*($G237/$F237)))</f>
        <v>0</v>
      </c>
      <c r="AL237" s="349">
        <f>IF( $F237=0,0,((($F237/$E$233)*'CRONOGRAMA ACTIVIDADES'!AH$83)*($G237/$F237)))</f>
        <v>0</v>
      </c>
      <c r="AM237" s="349">
        <f>IF( $F237=0,0,((($F237/$E$233)*'CRONOGRAMA ACTIVIDADES'!AI$83)*($G237/$F237)))</f>
        <v>0</v>
      </c>
      <c r="AN237" s="349">
        <f>IF( $F237=0,0,((($F237/$E$233)*'CRONOGRAMA ACTIVIDADES'!AJ$83)*($G237/$F237)))</f>
        <v>0</v>
      </c>
      <c r="AO237" s="349">
        <f>IF( $F237=0,0,((($F237/$E$233)*'CRONOGRAMA ACTIVIDADES'!AK$83)*($G237/$F237)))</f>
        <v>0</v>
      </c>
      <c r="AP237" s="349">
        <f>IF( $F237=0,0,((($F237/$E$233)*'CRONOGRAMA ACTIVIDADES'!AL$83)*($G237/$F237)))</f>
        <v>0</v>
      </c>
      <c r="AQ237" s="349">
        <f>IF( $F237=0,0,((($F237/$E$233)*'CRONOGRAMA ACTIVIDADES'!AM$83)*($G237/$F237)))</f>
        <v>0</v>
      </c>
      <c r="AR237" s="349">
        <f>IF( $F237=0,0,((($F237/$E$233)*'CRONOGRAMA ACTIVIDADES'!AN$83)*($G237/$F237)))</f>
        <v>0</v>
      </c>
      <c r="AS237" s="349">
        <f>IF( $F237=0,0,((($F237/$E$233)*'CRONOGRAMA ACTIVIDADES'!AO$83)*($G237/$F237)))</f>
        <v>0</v>
      </c>
      <c r="AT237" s="352">
        <f>AH237+AI237+AJ237+AK237+AL237+AM237+AN237+AO237+AP237+AQ237+AR237+AS237</f>
        <v>0</v>
      </c>
      <c r="AU237" s="355">
        <f>AS237+AR237+AQ237+AP237+AO237+AN237+AM237+AL237+AK237+AJ237+AI237+AH237+AF237+AE237+AD237+AC237+AB237+AA237+Z237+Y237+X237+W237+V237+U237+S237+R237+Q237+P237+O237+N237+M237+L237+K237+J237+I237+H237</f>
        <v>0</v>
      </c>
      <c r="AV237" s="321">
        <f t="shared" si="56"/>
        <v>0</v>
      </c>
    </row>
    <row r="238" spans="2:48" s="44" customFormat="1" ht="12.75" customHeight="1" x14ac:dyDescent="0.25">
      <c r="B238" s="345" t="str">
        <f>+'FORMATO COSTEO C3'!C203</f>
        <v>3.2.1.5</v>
      </c>
      <c r="C238" s="346" t="str">
        <f>+'FORMATO COSTEO C3'!B203</f>
        <v>Categoría de gasto</v>
      </c>
      <c r="D238" s="347"/>
      <c r="E238" s="348"/>
      <c r="F238" s="349">
        <f>+'FORMATO COSTEO C3'!G203</f>
        <v>0</v>
      </c>
      <c r="G238" s="350">
        <f>+'FORMATO COSTEO C3'!X203</f>
        <v>0</v>
      </c>
      <c r="H238" s="354">
        <f>IF( $F238=0,0,((($F238/$E$233)*'CRONOGRAMA ACTIVIDADES'!F$83)*($G238/$F238)))</f>
        <v>0</v>
      </c>
      <c r="I238" s="349">
        <f>IF( $F238=0,0,((($F238/$E$233)*'CRONOGRAMA ACTIVIDADES'!G$83)*($G238/$F238)))</f>
        <v>0</v>
      </c>
      <c r="J238" s="349">
        <f>IF( $F238=0,0,((($F238/$E$233)*'CRONOGRAMA ACTIVIDADES'!H$83)*($G238/$F238)))</f>
        <v>0</v>
      </c>
      <c r="K238" s="349">
        <f>IF( $F238=0,0,((($F238/$E$233)*'CRONOGRAMA ACTIVIDADES'!I$83)*($G238/$F238)))</f>
        <v>0</v>
      </c>
      <c r="L238" s="349">
        <f>IF( $F238=0,0,((($F238/$E$233)*'CRONOGRAMA ACTIVIDADES'!J$83)*($G238/$F238)))</f>
        <v>0</v>
      </c>
      <c r="M238" s="349">
        <f>IF( $F238=0,0,((($F238/$E$233)*'CRONOGRAMA ACTIVIDADES'!K$83)*($G238/$F238)))</f>
        <v>0</v>
      </c>
      <c r="N238" s="349">
        <f>IF( $F238=0,0,((($F238/$E$233)*'CRONOGRAMA ACTIVIDADES'!L$83)*($G238/$F238)))</f>
        <v>0</v>
      </c>
      <c r="O238" s="349">
        <f>IF( $F238=0,0,((($F238/$E$233)*'CRONOGRAMA ACTIVIDADES'!M$83)*($G238/$F238)))</f>
        <v>0</v>
      </c>
      <c r="P238" s="349">
        <f>IF( $F238=0,0,((($F238/$E$233)*'CRONOGRAMA ACTIVIDADES'!N$83)*($G238/$F238)))</f>
        <v>0</v>
      </c>
      <c r="Q238" s="349">
        <f>IF( $F238=0,0,((($F238/$E$233)*'CRONOGRAMA ACTIVIDADES'!O$83)*($G238/$F238)))</f>
        <v>0</v>
      </c>
      <c r="R238" s="349">
        <f>IF( $F238=0,0,((($F238/$E$233)*'CRONOGRAMA ACTIVIDADES'!P$83)*($G238/$F238)))</f>
        <v>0</v>
      </c>
      <c r="S238" s="349">
        <f>IF( $F238=0,0,((($F238/$E$233)*'CRONOGRAMA ACTIVIDADES'!Q$83)*($G238/$F238)))</f>
        <v>0</v>
      </c>
      <c r="T238" s="352">
        <f>H238+I238+J238+K238+L238+M238+N238+O238+P238+Q238+R238+S238</f>
        <v>0</v>
      </c>
      <c r="U238" s="353">
        <f>IF( $F238=0,0,((($F238/$E$233)*'CRONOGRAMA ACTIVIDADES'!R$83)*($G238/$F238)))</f>
        <v>0</v>
      </c>
      <c r="V238" s="349">
        <f>IF( $F238=0,0,((($F238/$E$233)*'CRONOGRAMA ACTIVIDADES'!S$83)*($G238/$F238)))</f>
        <v>0</v>
      </c>
      <c r="W238" s="349">
        <f>IF( $F238=0,0,((($F238/$E$233)*'CRONOGRAMA ACTIVIDADES'!T$83)*($G238/$F238)))</f>
        <v>0</v>
      </c>
      <c r="X238" s="349">
        <f>IF( $F238=0,0,((($F238/$E$233)*'CRONOGRAMA ACTIVIDADES'!U$83)*($G238/$F238)))</f>
        <v>0</v>
      </c>
      <c r="Y238" s="349">
        <f>IF( $F238=0,0,((($F238/$E$233)*'CRONOGRAMA ACTIVIDADES'!V$83)*($G238/$F238)))</f>
        <v>0</v>
      </c>
      <c r="Z238" s="349">
        <f>IF( $F238=0,0,((($F238/$E$233)*'CRONOGRAMA ACTIVIDADES'!W$83)*($G238/$F238)))</f>
        <v>0</v>
      </c>
      <c r="AA238" s="349">
        <f>IF( $F238=0,0,((($F238/$E$233)*'CRONOGRAMA ACTIVIDADES'!X$83)*($G238/$F238)))</f>
        <v>0</v>
      </c>
      <c r="AB238" s="349">
        <f>IF( $F238=0,0,((($F238/$E$233)*'CRONOGRAMA ACTIVIDADES'!Y$83)*($G238/$F238)))</f>
        <v>0</v>
      </c>
      <c r="AC238" s="349">
        <f>IF( $F238=0,0,((($F238/$E$233)*'CRONOGRAMA ACTIVIDADES'!Z$83)*($G238/$F238)))</f>
        <v>0</v>
      </c>
      <c r="AD238" s="349">
        <f>IF( $F238=0,0,((($F238/$E$233)*'CRONOGRAMA ACTIVIDADES'!AA$83)*($G238/$F238)))</f>
        <v>0</v>
      </c>
      <c r="AE238" s="349">
        <f>IF( $F238=0,0,((($F238/$E$233)*'CRONOGRAMA ACTIVIDADES'!AB$83)*($G238/$F238)))</f>
        <v>0</v>
      </c>
      <c r="AF238" s="349">
        <f>IF( $F238=0,0,((($F238/$E$233)*'CRONOGRAMA ACTIVIDADES'!AC$83)*($G238/$F238)))</f>
        <v>0</v>
      </c>
      <c r="AG238" s="350">
        <f>U238+V238+W238+X238+Y238+Z238+AA238+AB238+AC238+AD238+AE238+AF238</f>
        <v>0</v>
      </c>
      <c r="AH238" s="354">
        <f>IF( $F238=0,0,((($F238/$E$233)*'CRONOGRAMA ACTIVIDADES'!AD$83)*($G238/$F238)))</f>
        <v>0</v>
      </c>
      <c r="AI238" s="349">
        <f>IF( $F238=0,0,((($F238/$E$233)*'CRONOGRAMA ACTIVIDADES'!AE$83)*($G238/$F238)))</f>
        <v>0</v>
      </c>
      <c r="AJ238" s="349">
        <f>IF( $F238=0,0,((($F238/$E$233)*'CRONOGRAMA ACTIVIDADES'!AF$83)*($G238/$F238)))</f>
        <v>0</v>
      </c>
      <c r="AK238" s="349">
        <f>IF( $F238=0,0,((($F238/$E$233)*'CRONOGRAMA ACTIVIDADES'!AG$83)*($G238/$F238)))</f>
        <v>0</v>
      </c>
      <c r="AL238" s="349">
        <f>IF( $F238=0,0,((($F238/$E$233)*'CRONOGRAMA ACTIVIDADES'!AH$83)*($G238/$F238)))</f>
        <v>0</v>
      </c>
      <c r="AM238" s="349">
        <f>IF( $F238=0,0,((($F238/$E$233)*'CRONOGRAMA ACTIVIDADES'!AI$83)*($G238/$F238)))</f>
        <v>0</v>
      </c>
      <c r="AN238" s="349">
        <f>IF( $F238=0,0,((($F238/$E$233)*'CRONOGRAMA ACTIVIDADES'!AJ$83)*($G238/$F238)))</f>
        <v>0</v>
      </c>
      <c r="AO238" s="349">
        <f>IF( $F238=0,0,((($F238/$E$233)*'CRONOGRAMA ACTIVIDADES'!AK$83)*($G238/$F238)))</f>
        <v>0</v>
      </c>
      <c r="AP238" s="349">
        <f>IF( $F238=0,0,((($F238/$E$233)*'CRONOGRAMA ACTIVIDADES'!AL$83)*($G238/$F238)))</f>
        <v>0</v>
      </c>
      <c r="AQ238" s="349">
        <f>IF( $F238=0,0,((($F238/$E$233)*'CRONOGRAMA ACTIVIDADES'!AM$83)*($G238/$F238)))</f>
        <v>0</v>
      </c>
      <c r="AR238" s="349">
        <f>IF( $F238=0,0,((($F238/$E$233)*'CRONOGRAMA ACTIVIDADES'!AN$83)*($G238/$F238)))</f>
        <v>0</v>
      </c>
      <c r="AS238" s="349">
        <f>IF( $F238=0,0,((($F238/$E$233)*'CRONOGRAMA ACTIVIDADES'!AO$83)*($G238/$F238)))</f>
        <v>0</v>
      </c>
      <c r="AT238" s="352">
        <f>AH238+AI238+AJ238+AK238+AL238+AM238+AN238+AO238+AP238+AQ238+AR238+AS238</f>
        <v>0</v>
      </c>
      <c r="AU238" s="355">
        <f>AS238+AR238+AQ238+AP238+AO238+AN238+AM238+AL238+AK238+AJ238+AI238+AH238+AF238+AE238+AD238+AC238+AB238+AA238+Z238+Y238+X238+W238+V238+U238+S238+R238+Q238+P238+O238+N238+M238+L238+K238+J238+I238+H238</f>
        <v>0</v>
      </c>
      <c r="AV238" s="321">
        <f t="shared" si="56"/>
        <v>0</v>
      </c>
    </row>
    <row r="239" spans="2:48" s="44" customFormat="1" ht="12.75" customHeight="1" x14ac:dyDescent="0.25">
      <c r="B239" s="335" t="str">
        <f>+'FORMATO COSTEO C3'!C209</f>
        <v>3.2.2</v>
      </c>
      <c r="C239" s="359">
        <f>+'FORMATO COSTEO C3'!B209</f>
        <v>0</v>
      </c>
      <c r="D239" s="337" t="str">
        <f>+'FORMATO COSTEO C3'!D209</f>
        <v>Unidad medida</v>
      </c>
      <c r="E239" s="338">
        <f>+'FORMATO COSTEO C3'!E209</f>
        <v>0</v>
      </c>
      <c r="F239" s="339">
        <f>SUM(F240:F244)</f>
        <v>0</v>
      </c>
      <c r="G239" s="340">
        <f>SUM(G240:G244)</f>
        <v>0</v>
      </c>
      <c r="H239" s="341">
        <f t="shared" ref="H239:AS239" si="64">SUM(H240:H244)</f>
        <v>0</v>
      </c>
      <c r="I239" s="339">
        <f t="shared" si="64"/>
        <v>0</v>
      </c>
      <c r="J239" s="339">
        <f t="shared" si="64"/>
        <v>0</v>
      </c>
      <c r="K239" s="339">
        <f t="shared" si="64"/>
        <v>0</v>
      </c>
      <c r="L239" s="339">
        <f t="shared" si="64"/>
        <v>0</v>
      </c>
      <c r="M239" s="339">
        <f t="shared" si="64"/>
        <v>0</v>
      </c>
      <c r="N239" s="339">
        <f t="shared" si="64"/>
        <v>0</v>
      </c>
      <c r="O239" s="339">
        <f t="shared" si="64"/>
        <v>0</v>
      </c>
      <c r="P239" s="339">
        <f t="shared" si="64"/>
        <v>0</v>
      </c>
      <c r="Q239" s="339">
        <f t="shared" si="64"/>
        <v>0</v>
      </c>
      <c r="R239" s="339">
        <f t="shared" si="64"/>
        <v>0</v>
      </c>
      <c r="S239" s="339">
        <f t="shared" si="64"/>
        <v>0</v>
      </c>
      <c r="T239" s="342">
        <f t="shared" si="64"/>
        <v>0</v>
      </c>
      <c r="U239" s="343">
        <f t="shared" si="64"/>
        <v>0</v>
      </c>
      <c r="V239" s="339">
        <f t="shared" si="64"/>
        <v>0</v>
      </c>
      <c r="W239" s="339">
        <f t="shared" si="64"/>
        <v>0</v>
      </c>
      <c r="X239" s="339">
        <f t="shared" si="64"/>
        <v>0</v>
      </c>
      <c r="Y239" s="339">
        <f t="shared" si="64"/>
        <v>0</v>
      </c>
      <c r="Z239" s="339">
        <f t="shared" si="64"/>
        <v>0</v>
      </c>
      <c r="AA239" s="339">
        <f t="shared" si="64"/>
        <v>0</v>
      </c>
      <c r="AB239" s="339">
        <f t="shared" si="64"/>
        <v>0</v>
      </c>
      <c r="AC239" s="339">
        <f t="shared" si="64"/>
        <v>0</v>
      </c>
      <c r="AD239" s="339">
        <f t="shared" si="64"/>
        <v>0</v>
      </c>
      <c r="AE239" s="339">
        <f t="shared" si="64"/>
        <v>0</v>
      </c>
      <c r="AF239" s="339">
        <f t="shared" si="64"/>
        <v>0</v>
      </c>
      <c r="AG239" s="340">
        <f t="shared" si="64"/>
        <v>0</v>
      </c>
      <c r="AH239" s="341">
        <f t="shared" si="64"/>
        <v>0</v>
      </c>
      <c r="AI239" s="339">
        <f t="shared" si="64"/>
        <v>0</v>
      </c>
      <c r="AJ239" s="339">
        <f t="shared" si="64"/>
        <v>0</v>
      </c>
      <c r="AK239" s="339">
        <f t="shared" si="64"/>
        <v>0</v>
      </c>
      <c r="AL239" s="339">
        <f t="shared" si="64"/>
        <v>0</v>
      </c>
      <c r="AM239" s="339">
        <f t="shared" si="64"/>
        <v>0</v>
      </c>
      <c r="AN239" s="339">
        <f t="shared" si="64"/>
        <v>0</v>
      </c>
      <c r="AO239" s="339">
        <f t="shared" si="64"/>
        <v>0</v>
      </c>
      <c r="AP239" s="339">
        <f t="shared" si="64"/>
        <v>0</v>
      </c>
      <c r="AQ239" s="339">
        <f t="shared" si="64"/>
        <v>0</v>
      </c>
      <c r="AR239" s="339">
        <f t="shared" si="64"/>
        <v>0</v>
      </c>
      <c r="AS239" s="339">
        <f t="shared" si="64"/>
        <v>0</v>
      </c>
      <c r="AT239" s="342">
        <f>SUM(AT240:AT244)</f>
        <v>0</v>
      </c>
      <c r="AU239" s="344">
        <f>SUM(AU240:AU244)</f>
        <v>0</v>
      </c>
      <c r="AV239" s="321">
        <f t="shared" si="56"/>
        <v>0</v>
      </c>
    </row>
    <row r="240" spans="2:48" s="44" customFormat="1" ht="12.75" customHeight="1" x14ac:dyDescent="0.25">
      <c r="B240" s="345" t="str">
        <f>+'FORMATO COSTEO C3'!C211</f>
        <v>3.2.2.1</v>
      </c>
      <c r="C240" s="346" t="str">
        <f>+'FORMATO COSTEO C3'!B211</f>
        <v>Categoría de gasto</v>
      </c>
      <c r="D240" s="357"/>
      <c r="E240" s="358"/>
      <c r="F240" s="349">
        <f>+'FORMATO COSTEO C3'!G211</f>
        <v>0</v>
      </c>
      <c r="G240" s="350">
        <f>+'FORMATO COSTEO C3'!X211</f>
        <v>0</v>
      </c>
      <c r="H240" s="351">
        <f>IF( $F240=0,0,((($F240/$E$239)*'CRONOGRAMA ACTIVIDADES'!F$84)*($G240/$F240)))</f>
        <v>0</v>
      </c>
      <c r="I240" s="349">
        <f>IF( $F240=0,0,((($F240/$E$239)*'CRONOGRAMA ACTIVIDADES'!G$84)*($G240/$F240)))</f>
        <v>0</v>
      </c>
      <c r="J240" s="349">
        <f>IF( $F240=0,0,((($F240/$E$239)*'CRONOGRAMA ACTIVIDADES'!H$84)*($G240/$F240)))</f>
        <v>0</v>
      </c>
      <c r="K240" s="349">
        <f>IF( $F240=0,0,((($F240/$E$239)*'CRONOGRAMA ACTIVIDADES'!I$84)*($G240/$F240)))</f>
        <v>0</v>
      </c>
      <c r="L240" s="349">
        <f>IF( $F240=0,0,((($F240/$E$239)*'CRONOGRAMA ACTIVIDADES'!J$84)*($G240/$F240)))</f>
        <v>0</v>
      </c>
      <c r="M240" s="349">
        <f>IF( $F240=0,0,((($F240/$E$239)*'CRONOGRAMA ACTIVIDADES'!K$84)*($G240/$F240)))</f>
        <v>0</v>
      </c>
      <c r="N240" s="349">
        <f>IF( $F240=0,0,((($F240/$E$239)*'CRONOGRAMA ACTIVIDADES'!L$84)*($G240/$F240)))</f>
        <v>0</v>
      </c>
      <c r="O240" s="349">
        <f>IF( $F240=0,0,((($F240/$E$239)*'CRONOGRAMA ACTIVIDADES'!M$84)*($G240/$F240)))</f>
        <v>0</v>
      </c>
      <c r="P240" s="349">
        <f>IF( $F240=0,0,((($F240/$E$239)*'CRONOGRAMA ACTIVIDADES'!N$84)*($G240/$F240)))</f>
        <v>0</v>
      </c>
      <c r="Q240" s="349">
        <f>IF( $F240=0,0,((($F240/$E$239)*'CRONOGRAMA ACTIVIDADES'!O$84)*($G240/$F240)))</f>
        <v>0</v>
      </c>
      <c r="R240" s="349">
        <f>IF( $F240=0,0,((($F240/$E$239)*'CRONOGRAMA ACTIVIDADES'!P$84)*($G240/$F240)))</f>
        <v>0</v>
      </c>
      <c r="S240" s="349">
        <f>IF( $F240=0,0,((($F240/$E$239)*'CRONOGRAMA ACTIVIDADES'!Q$84)*($G240/$F240)))</f>
        <v>0</v>
      </c>
      <c r="T240" s="352">
        <f>H240+I240+J240+K240+L240+M240+N240+O240+P240+Q240+R240+S240</f>
        <v>0</v>
      </c>
      <c r="U240" s="353">
        <f>IF( $F240=0,0,((($F240/$E$239)*'CRONOGRAMA ACTIVIDADES'!R$84)*($G240/$F240)))</f>
        <v>0</v>
      </c>
      <c r="V240" s="349">
        <f>IF( $F240=0,0,((($F240/$E$239)*'CRONOGRAMA ACTIVIDADES'!S$84)*($G240/$F240)))</f>
        <v>0</v>
      </c>
      <c r="W240" s="349">
        <f>IF( $F240=0,0,((($F240/$E$239)*'CRONOGRAMA ACTIVIDADES'!T$84)*($G240/$F240)))</f>
        <v>0</v>
      </c>
      <c r="X240" s="349">
        <f>IF( $F240=0,0,((($F240/$E$239)*'CRONOGRAMA ACTIVIDADES'!U$84)*($G240/$F240)))</f>
        <v>0</v>
      </c>
      <c r="Y240" s="349">
        <f>IF( $F240=0,0,((($F240/$E$239)*'CRONOGRAMA ACTIVIDADES'!V$84)*($G240/$F240)))</f>
        <v>0</v>
      </c>
      <c r="Z240" s="349">
        <f>IF( $F240=0,0,((($F240/$E$239)*'CRONOGRAMA ACTIVIDADES'!W$84)*($G240/$F240)))</f>
        <v>0</v>
      </c>
      <c r="AA240" s="349">
        <f>IF( $F240=0,0,((($F240/$E$239)*'CRONOGRAMA ACTIVIDADES'!X$84)*($G240/$F240)))</f>
        <v>0</v>
      </c>
      <c r="AB240" s="349">
        <f>IF( $F240=0,0,((($F240/$E$239)*'CRONOGRAMA ACTIVIDADES'!Y$84)*($G240/$F240)))</f>
        <v>0</v>
      </c>
      <c r="AC240" s="349">
        <f>IF( $F240=0,0,((($F240/$E$239)*'CRONOGRAMA ACTIVIDADES'!Z$84)*($G240/$F240)))</f>
        <v>0</v>
      </c>
      <c r="AD240" s="349">
        <f>IF( $F240=0,0,((($F240/$E$239)*'CRONOGRAMA ACTIVIDADES'!AA$84)*($G240/$F240)))</f>
        <v>0</v>
      </c>
      <c r="AE240" s="349">
        <f>IF( $F240=0,0,((($F240/$E$239)*'CRONOGRAMA ACTIVIDADES'!AB$84)*($G240/$F240)))</f>
        <v>0</v>
      </c>
      <c r="AF240" s="349">
        <f>IF( $F240=0,0,((($F240/$E$239)*'CRONOGRAMA ACTIVIDADES'!AC$84)*($G240/$F240)))</f>
        <v>0</v>
      </c>
      <c r="AG240" s="350">
        <f>U240+V240+W240+X240+Y240+Z240+AA240+AB240+AC240+AD240+AE240+AF240</f>
        <v>0</v>
      </c>
      <c r="AH240" s="354">
        <f>IF( $F240=0,0,((($F240/$E$239)*'CRONOGRAMA ACTIVIDADES'!AD$84)*($G240/$F240)))</f>
        <v>0</v>
      </c>
      <c r="AI240" s="349">
        <f>IF( $F240=0,0,((($F240/$E$239)*'CRONOGRAMA ACTIVIDADES'!AE$84)*($G240/$F240)))</f>
        <v>0</v>
      </c>
      <c r="AJ240" s="349">
        <f>IF( $F240=0,0,((($F240/$E$239)*'CRONOGRAMA ACTIVIDADES'!AF$84)*($G240/$F240)))</f>
        <v>0</v>
      </c>
      <c r="AK240" s="349">
        <f>IF( $F240=0,0,((($F240/$E$239)*'CRONOGRAMA ACTIVIDADES'!AG$84)*($G240/$F240)))</f>
        <v>0</v>
      </c>
      <c r="AL240" s="349">
        <f>IF( $F240=0,0,((($F240/$E$239)*'CRONOGRAMA ACTIVIDADES'!AH$84)*($G240/$F240)))</f>
        <v>0</v>
      </c>
      <c r="AM240" s="349">
        <f>IF( $F240=0,0,((($F240/$E$239)*'CRONOGRAMA ACTIVIDADES'!AI$84)*($G240/$F240)))</f>
        <v>0</v>
      </c>
      <c r="AN240" s="349">
        <f>IF( $F240=0,0,((($F240/$E$239)*'CRONOGRAMA ACTIVIDADES'!AJ$84)*($G240/$F240)))</f>
        <v>0</v>
      </c>
      <c r="AO240" s="349">
        <f>IF( $F240=0,0,((($F240/$E$239)*'CRONOGRAMA ACTIVIDADES'!AK$84)*($G240/$F240)))</f>
        <v>0</v>
      </c>
      <c r="AP240" s="349">
        <f>IF( $F240=0,0,((($F240/$E$239)*'CRONOGRAMA ACTIVIDADES'!AL$84)*($G240/$F240)))</f>
        <v>0</v>
      </c>
      <c r="AQ240" s="349">
        <f>IF( $F240=0,0,((($F240/$E$239)*'CRONOGRAMA ACTIVIDADES'!AM$84)*($G240/$F240)))</f>
        <v>0</v>
      </c>
      <c r="AR240" s="349">
        <f>IF( $F240=0,0,((($F240/$E$239)*'CRONOGRAMA ACTIVIDADES'!AN$84)*($G240/$F240)))</f>
        <v>0</v>
      </c>
      <c r="AS240" s="349">
        <f>IF( $F240=0,0,((($F240/$E$239)*'CRONOGRAMA ACTIVIDADES'!AO$84)*($G240/$F240)))</f>
        <v>0</v>
      </c>
      <c r="AT240" s="352">
        <f>AH240+AI240+AJ240+AK240+AL240+AM240+AN240+AO240+AP240+AQ240+AR240+AS240</f>
        <v>0</v>
      </c>
      <c r="AU240" s="355">
        <f>AS240+AR240+AQ240+AP240+AO240+AN240+AM240+AL240+AK240+AJ240+AI240+AH240+AF240+AE240+AD240+AC240+AB240+AA240+Z240+Y240+X240+W240+V240+U240+S240+R240+Q240+P240+O240+N240+M240+L240+K240+J240+I240+H240</f>
        <v>0</v>
      </c>
      <c r="AV240" s="321">
        <f t="shared" si="56"/>
        <v>0</v>
      </c>
    </row>
    <row r="241" spans="2:48" s="44" customFormat="1" ht="12.75" customHeight="1" x14ac:dyDescent="0.25">
      <c r="B241" s="345" t="str">
        <f>+'FORMATO COSTEO C3'!C217</f>
        <v>3.2.2.2</v>
      </c>
      <c r="C241" s="346" t="str">
        <f>+'FORMATO COSTEO C3'!B217</f>
        <v>Categoría de gasto</v>
      </c>
      <c r="D241" s="357"/>
      <c r="E241" s="358"/>
      <c r="F241" s="349">
        <f>+'FORMATO COSTEO C3'!G217</f>
        <v>0</v>
      </c>
      <c r="G241" s="350">
        <f>+'FORMATO COSTEO C3'!X217</f>
        <v>0</v>
      </c>
      <c r="H241" s="354">
        <f>IF( $F241=0,0,((($F241/$E$239)*'CRONOGRAMA ACTIVIDADES'!F$84)*($G241/$F241)))</f>
        <v>0</v>
      </c>
      <c r="I241" s="349">
        <f>IF( $F241=0,0,((($F241/$E$239)*'CRONOGRAMA ACTIVIDADES'!G$84)*($G241/$F241)))</f>
        <v>0</v>
      </c>
      <c r="J241" s="349">
        <f>IF( $F241=0,0,((($F241/$E$239)*'CRONOGRAMA ACTIVIDADES'!H$84)*($G241/$F241)))</f>
        <v>0</v>
      </c>
      <c r="K241" s="349">
        <f>IF( $F241=0,0,((($F241/$E$239)*'CRONOGRAMA ACTIVIDADES'!I$84)*($G241/$F241)))</f>
        <v>0</v>
      </c>
      <c r="L241" s="349">
        <f>IF( $F241=0,0,((($F241/$E$239)*'CRONOGRAMA ACTIVIDADES'!J$84)*($G241/$F241)))</f>
        <v>0</v>
      </c>
      <c r="M241" s="349">
        <f>IF( $F241=0,0,((($F241/$E$239)*'CRONOGRAMA ACTIVIDADES'!K$84)*($G241/$F241)))</f>
        <v>0</v>
      </c>
      <c r="N241" s="349">
        <f>IF( $F241=0,0,((($F241/$E$239)*'CRONOGRAMA ACTIVIDADES'!L$84)*($G241/$F241)))</f>
        <v>0</v>
      </c>
      <c r="O241" s="349">
        <f>IF( $F241=0,0,((($F241/$E$239)*'CRONOGRAMA ACTIVIDADES'!M$84)*($G241/$F241)))</f>
        <v>0</v>
      </c>
      <c r="P241" s="349">
        <f>IF( $F241=0,0,((($F241/$E$239)*'CRONOGRAMA ACTIVIDADES'!N$84)*($G241/$F241)))</f>
        <v>0</v>
      </c>
      <c r="Q241" s="349">
        <f>IF( $F241=0,0,((($F241/$E$239)*'CRONOGRAMA ACTIVIDADES'!O$84)*($G241/$F241)))</f>
        <v>0</v>
      </c>
      <c r="R241" s="349">
        <f>IF( $F241=0,0,((($F241/$E$239)*'CRONOGRAMA ACTIVIDADES'!P$84)*($G241/$F241)))</f>
        <v>0</v>
      </c>
      <c r="S241" s="349">
        <f>IF( $F241=0,0,((($F241/$E$239)*'CRONOGRAMA ACTIVIDADES'!Q$84)*($G241/$F241)))</f>
        <v>0</v>
      </c>
      <c r="T241" s="352">
        <f>H241+I241+J241+K241+L241+M241+N241+O241+P241+Q241+R241+S241</f>
        <v>0</v>
      </c>
      <c r="U241" s="353">
        <f>IF( $F241=0,0,((($F241/$E$239)*'CRONOGRAMA ACTIVIDADES'!R$84)*($G241/$F241)))</f>
        <v>0</v>
      </c>
      <c r="V241" s="349">
        <f>IF( $F241=0,0,((($F241/$E$239)*'CRONOGRAMA ACTIVIDADES'!S$84)*($G241/$F241)))</f>
        <v>0</v>
      </c>
      <c r="W241" s="349">
        <f>IF( $F241=0,0,((($F241/$E$239)*'CRONOGRAMA ACTIVIDADES'!T$84)*($G241/$F241)))</f>
        <v>0</v>
      </c>
      <c r="X241" s="349">
        <f>IF( $F241=0,0,((($F241/$E$239)*'CRONOGRAMA ACTIVIDADES'!U$84)*($G241/$F241)))</f>
        <v>0</v>
      </c>
      <c r="Y241" s="349">
        <f>IF( $F241=0,0,((($F241/$E$239)*'CRONOGRAMA ACTIVIDADES'!V$84)*($G241/$F241)))</f>
        <v>0</v>
      </c>
      <c r="Z241" s="349">
        <f>IF( $F241=0,0,((($F241/$E$239)*'CRONOGRAMA ACTIVIDADES'!W$84)*($G241/$F241)))</f>
        <v>0</v>
      </c>
      <c r="AA241" s="349">
        <f>IF( $F241=0,0,((($F241/$E$239)*'CRONOGRAMA ACTIVIDADES'!X$84)*($G241/$F241)))</f>
        <v>0</v>
      </c>
      <c r="AB241" s="349">
        <f>IF( $F241=0,0,((($F241/$E$239)*'CRONOGRAMA ACTIVIDADES'!Y$84)*($G241/$F241)))</f>
        <v>0</v>
      </c>
      <c r="AC241" s="349">
        <f>IF( $F241=0,0,((($F241/$E$239)*'CRONOGRAMA ACTIVIDADES'!Z$84)*($G241/$F241)))</f>
        <v>0</v>
      </c>
      <c r="AD241" s="349">
        <f>IF( $F241=0,0,((($F241/$E$239)*'CRONOGRAMA ACTIVIDADES'!AA$84)*($G241/$F241)))</f>
        <v>0</v>
      </c>
      <c r="AE241" s="349">
        <f>IF( $F241=0,0,((($F241/$E$239)*'CRONOGRAMA ACTIVIDADES'!AB$84)*($G241/$F241)))</f>
        <v>0</v>
      </c>
      <c r="AF241" s="349">
        <f>IF( $F241=0,0,((($F241/$E$239)*'CRONOGRAMA ACTIVIDADES'!AC$84)*($G241/$F241)))</f>
        <v>0</v>
      </c>
      <c r="AG241" s="350">
        <f>U241+V241+W241+X241+Y241+Z241+AA241+AB241+AC241+AD241+AE241+AF241</f>
        <v>0</v>
      </c>
      <c r="AH241" s="354">
        <f>IF( $F241=0,0,((($F241/$E$239)*'CRONOGRAMA ACTIVIDADES'!AD$84)*($G241/$F241)))</f>
        <v>0</v>
      </c>
      <c r="AI241" s="349">
        <f>IF( $F241=0,0,((($F241/$E$239)*'CRONOGRAMA ACTIVIDADES'!AE$84)*($G241/$F241)))</f>
        <v>0</v>
      </c>
      <c r="AJ241" s="349">
        <f>IF( $F241=0,0,((($F241/$E$239)*'CRONOGRAMA ACTIVIDADES'!AF$84)*($G241/$F241)))</f>
        <v>0</v>
      </c>
      <c r="AK241" s="349">
        <f>IF( $F241=0,0,((($F241/$E$239)*'CRONOGRAMA ACTIVIDADES'!AG$84)*($G241/$F241)))</f>
        <v>0</v>
      </c>
      <c r="AL241" s="349">
        <f>IF( $F241=0,0,((($F241/$E$239)*'CRONOGRAMA ACTIVIDADES'!AH$84)*($G241/$F241)))</f>
        <v>0</v>
      </c>
      <c r="AM241" s="349">
        <f>IF( $F241=0,0,((($F241/$E$239)*'CRONOGRAMA ACTIVIDADES'!AI$84)*($G241/$F241)))</f>
        <v>0</v>
      </c>
      <c r="AN241" s="349">
        <f>IF( $F241=0,0,((($F241/$E$239)*'CRONOGRAMA ACTIVIDADES'!AJ$84)*($G241/$F241)))</f>
        <v>0</v>
      </c>
      <c r="AO241" s="349">
        <f>IF( $F241=0,0,((($F241/$E$239)*'CRONOGRAMA ACTIVIDADES'!AK$84)*($G241/$F241)))</f>
        <v>0</v>
      </c>
      <c r="AP241" s="349">
        <f>IF( $F241=0,0,((($F241/$E$239)*'CRONOGRAMA ACTIVIDADES'!AL$84)*($G241/$F241)))</f>
        <v>0</v>
      </c>
      <c r="AQ241" s="349">
        <f>IF( $F241=0,0,((($F241/$E$239)*'CRONOGRAMA ACTIVIDADES'!AM$84)*($G241/$F241)))</f>
        <v>0</v>
      </c>
      <c r="AR241" s="349">
        <f>IF( $F241=0,0,((($F241/$E$239)*'CRONOGRAMA ACTIVIDADES'!AN$84)*($G241/$F241)))</f>
        <v>0</v>
      </c>
      <c r="AS241" s="349">
        <f>IF( $F241=0,0,((($F241/$E$239)*'CRONOGRAMA ACTIVIDADES'!AO$84)*($G241/$F241)))</f>
        <v>0</v>
      </c>
      <c r="AT241" s="352">
        <f>AH241+AI241+AJ241+AK241+AL241+AM241+AN241+AO241+AP241+AQ241+AR241+AS241</f>
        <v>0</v>
      </c>
      <c r="AU241" s="355">
        <f>AS241+AR241+AQ241+AP241+AO241+AN241+AM241+AL241+AK241+AJ241+AI241+AH241+AF241+AE241+AD241+AC241+AB241+AA241+Z241+Y241+X241+W241+V241+U241+S241+R241+Q241+P241+O241+N241+M241+L241+K241+J241+I241+H241</f>
        <v>0</v>
      </c>
      <c r="AV241" s="321">
        <f t="shared" si="56"/>
        <v>0</v>
      </c>
    </row>
    <row r="242" spans="2:48" s="44" customFormat="1" ht="12.75" customHeight="1" x14ac:dyDescent="0.25">
      <c r="B242" s="345" t="str">
        <f>+'FORMATO COSTEO C3'!C223</f>
        <v>3.2.2.3</v>
      </c>
      <c r="C242" s="346" t="str">
        <f>+'FORMATO COSTEO C3'!B223</f>
        <v>Categoría de gasto</v>
      </c>
      <c r="D242" s="357"/>
      <c r="E242" s="358"/>
      <c r="F242" s="349">
        <f>+'FORMATO COSTEO C3'!G223</f>
        <v>0</v>
      </c>
      <c r="G242" s="350">
        <f>+'FORMATO COSTEO C3'!X223</f>
        <v>0</v>
      </c>
      <c r="H242" s="354">
        <f>IF( $F242=0,0,((($F242/$E$239)*'CRONOGRAMA ACTIVIDADES'!F$84)*($G242/$F242)))</f>
        <v>0</v>
      </c>
      <c r="I242" s="349">
        <f>IF( $F242=0,0,((($F242/$E$239)*'CRONOGRAMA ACTIVIDADES'!G$84)*($G242/$F242)))</f>
        <v>0</v>
      </c>
      <c r="J242" s="349">
        <f>IF( $F242=0,0,((($F242/$E$239)*'CRONOGRAMA ACTIVIDADES'!H$84)*($G242/$F242)))</f>
        <v>0</v>
      </c>
      <c r="K242" s="349">
        <f>IF( $F242=0,0,((($F242/$E$239)*'CRONOGRAMA ACTIVIDADES'!I$84)*($G242/$F242)))</f>
        <v>0</v>
      </c>
      <c r="L242" s="349">
        <f>IF( $F242=0,0,((($F242/$E$239)*'CRONOGRAMA ACTIVIDADES'!J$84)*($G242/$F242)))</f>
        <v>0</v>
      </c>
      <c r="M242" s="349">
        <f>IF( $F242=0,0,((($F242/$E$239)*'CRONOGRAMA ACTIVIDADES'!K$84)*($G242/$F242)))</f>
        <v>0</v>
      </c>
      <c r="N242" s="349">
        <f>IF( $F242=0,0,((($F242/$E$239)*'CRONOGRAMA ACTIVIDADES'!L$84)*($G242/$F242)))</f>
        <v>0</v>
      </c>
      <c r="O242" s="349">
        <f>IF( $F242=0,0,((($F242/$E$239)*'CRONOGRAMA ACTIVIDADES'!M$84)*($G242/$F242)))</f>
        <v>0</v>
      </c>
      <c r="P242" s="349">
        <f>IF( $F242=0,0,((($F242/$E$239)*'CRONOGRAMA ACTIVIDADES'!N$84)*($G242/$F242)))</f>
        <v>0</v>
      </c>
      <c r="Q242" s="349">
        <f>IF( $F242=0,0,((($F242/$E$239)*'CRONOGRAMA ACTIVIDADES'!O$84)*($G242/$F242)))</f>
        <v>0</v>
      </c>
      <c r="R242" s="349">
        <f>IF( $F242=0,0,((($F242/$E$239)*'CRONOGRAMA ACTIVIDADES'!P$84)*($G242/$F242)))</f>
        <v>0</v>
      </c>
      <c r="S242" s="349">
        <f>IF( $F242=0,0,((($F242/$E$239)*'CRONOGRAMA ACTIVIDADES'!Q$84)*($G242/$F242)))</f>
        <v>0</v>
      </c>
      <c r="T242" s="352">
        <f>H242+I242+J242+K242+L242+M242+N242+O242+P242+Q242+R242+S242</f>
        <v>0</v>
      </c>
      <c r="U242" s="353">
        <f>IF( $F242=0,0,((($F242/$E$239)*'CRONOGRAMA ACTIVIDADES'!R$84)*($G242/$F242)))</f>
        <v>0</v>
      </c>
      <c r="V242" s="349">
        <f>IF( $F242=0,0,((($F242/$E$239)*'CRONOGRAMA ACTIVIDADES'!S$84)*($G242/$F242)))</f>
        <v>0</v>
      </c>
      <c r="W242" s="349">
        <f>IF( $F242=0,0,((($F242/$E$239)*'CRONOGRAMA ACTIVIDADES'!T$84)*($G242/$F242)))</f>
        <v>0</v>
      </c>
      <c r="X242" s="349">
        <f>IF( $F242=0,0,((($F242/$E$239)*'CRONOGRAMA ACTIVIDADES'!U$84)*($G242/$F242)))</f>
        <v>0</v>
      </c>
      <c r="Y242" s="349">
        <f>IF( $F242=0,0,((($F242/$E$239)*'CRONOGRAMA ACTIVIDADES'!V$84)*($G242/$F242)))</f>
        <v>0</v>
      </c>
      <c r="Z242" s="349">
        <f>IF( $F242=0,0,((($F242/$E$239)*'CRONOGRAMA ACTIVIDADES'!W$84)*($G242/$F242)))</f>
        <v>0</v>
      </c>
      <c r="AA242" s="349">
        <f>IF( $F242=0,0,((($F242/$E$239)*'CRONOGRAMA ACTIVIDADES'!X$84)*($G242/$F242)))</f>
        <v>0</v>
      </c>
      <c r="AB242" s="349">
        <f>IF( $F242=0,0,((($F242/$E$239)*'CRONOGRAMA ACTIVIDADES'!Y$84)*($G242/$F242)))</f>
        <v>0</v>
      </c>
      <c r="AC242" s="349">
        <f>IF( $F242=0,0,((($F242/$E$239)*'CRONOGRAMA ACTIVIDADES'!Z$84)*($G242/$F242)))</f>
        <v>0</v>
      </c>
      <c r="AD242" s="349">
        <f>IF( $F242=0,0,((($F242/$E$239)*'CRONOGRAMA ACTIVIDADES'!AA$84)*($G242/$F242)))</f>
        <v>0</v>
      </c>
      <c r="AE242" s="349">
        <f>IF( $F242=0,0,((($F242/$E$239)*'CRONOGRAMA ACTIVIDADES'!AB$84)*($G242/$F242)))</f>
        <v>0</v>
      </c>
      <c r="AF242" s="349">
        <f>IF( $F242=0,0,((($F242/$E$239)*'CRONOGRAMA ACTIVIDADES'!AC$84)*($G242/$F242)))</f>
        <v>0</v>
      </c>
      <c r="AG242" s="350">
        <f>U242+V242+W242+X242+Y242+Z242+AA242+AB242+AC242+AD242+AE242+AF242</f>
        <v>0</v>
      </c>
      <c r="AH242" s="354">
        <f>IF( $F242=0,0,((($F242/$E$239)*'CRONOGRAMA ACTIVIDADES'!AD$84)*($G242/$F242)))</f>
        <v>0</v>
      </c>
      <c r="AI242" s="349">
        <f>IF( $F242=0,0,((($F242/$E$239)*'CRONOGRAMA ACTIVIDADES'!AE$84)*($G242/$F242)))</f>
        <v>0</v>
      </c>
      <c r="AJ242" s="349">
        <f>IF( $F242=0,0,((($F242/$E$239)*'CRONOGRAMA ACTIVIDADES'!AF$84)*($G242/$F242)))</f>
        <v>0</v>
      </c>
      <c r="AK242" s="349">
        <f>IF( $F242=0,0,((($F242/$E$239)*'CRONOGRAMA ACTIVIDADES'!AG$84)*($G242/$F242)))</f>
        <v>0</v>
      </c>
      <c r="AL242" s="349">
        <f>IF( $F242=0,0,((($F242/$E$239)*'CRONOGRAMA ACTIVIDADES'!AH$84)*($G242/$F242)))</f>
        <v>0</v>
      </c>
      <c r="AM242" s="349">
        <f>IF( $F242=0,0,((($F242/$E$239)*'CRONOGRAMA ACTIVIDADES'!AI$84)*($G242/$F242)))</f>
        <v>0</v>
      </c>
      <c r="AN242" s="349">
        <f>IF( $F242=0,0,((($F242/$E$239)*'CRONOGRAMA ACTIVIDADES'!AJ$84)*($G242/$F242)))</f>
        <v>0</v>
      </c>
      <c r="AO242" s="349">
        <f>IF( $F242=0,0,((($F242/$E$239)*'CRONOGRAMA ACTIVIDADES'!AK$84)*($G242/$F242)))</f>
        <v>0</v>
      </c>
      <c r="AP242" s="349">
        <f>IF( $F242=0,0,((($F242/$E$239)*'CRONOGRAMA ACTIVIDADES'!AL$84)*($G242/$F242)))</f>
        <v>0</v>
      </c>
      <c r="AQ242" s="349">
        <f>IF( $F242=0,0,((($F242/$E$239)*'CRONOGRAMA ACTIVIDADES'!AM$84)*($G242/$F242)))</f>
        <v>0</v>
      </c>
      <c r="AR242" s="349">
        <f>IF( $F242=0,0,((($F242/$E$239)*'CRONOGRAMA ACTIVIDADES'!AN$84)*($G242/$F242)))</f>
        <v>0</v>
      </c>
      <c r="AS242" s="349">
        <f>IF( $F242=0,0,((($F242/$E$239)*'CRONOGRAMA ACTIVIDADES'!AO$84)*($G242/$F242)))</f>
        <v>0</v>
      </c>
      <c r="AT242" s="352">
        <f>AH242+AI242+AJ242+AK242+AL242+AM242+AN242+AO242+AP242+AQ242+AR242+AS242</f>
        <v>0</v>
      </c>
      <c r="AU242" s="355">
        <f>AS242+AR242+AQ242+AP242+AO242+AN242+AM242+AL242+AK242+AJ242+AI242+AH242+AF242+AE242+AD242+AC242+AB242+AA242+Z242+Y242+X242+W242+V242+U242+S242+R242+Q242+P242+O242+N242+M242+L242+K242+J242+I242+H242</f>
        <v>0</v>
      </c>
      <c r="AV242" s="321">
        <f t="shared" si="56"/>
        <v>0</v>
      </c>
    </row>
    <row r="243" spans="2:48" s="44" customFormat="1" ht="12.75" customHeight="1" x14ac:dyDescent="0.25">
      <c r="B243" s="345" t="str">
        <f>+'FORMATO COSTEO C3'!C229</f>
        <v>3.2.2.4</v>
      </c>
      <c r="C243" s="346" t="str">
        <f>+'FORMATO COSTEO C3'!B229</f>
        <v>Categoría de gasto</v>
      </c>
      <c r="D243" s="357"/>
      <c r="E243" s="358"/>
      <c r="F243" s="349">
        <f>+'FORMATO COSTEO C3'!G229</f>
        <v>0</v>
      </c>
      <c r="G243" s="350">
        <f>+'FORMATO COSTEO C3'!X229</f>
        <v>0</v>
      </c>
      <c r="H243" s="354">
        <f>IF( $F243=0,0,((($F243/$E$239)*'CRONOGRAMA ACTIVIDADES'!F$84)*($G243/$F243)))</f>
        <v>0</v>
      </c>
      <c r="I243" s="349">
        <f>IF( $F243=0,0,((($F243/$E$239)*'CRONOGRAMA ACTIVIDADES'!G$84)*($G243/$F243)))</f>
        <v>0</v>
      </c>
      <c r="J243" s="349">
        <f>IF( $F243=0,0,((($F243/$E$239)*'CRONOGRAMA ACTIVIDADES'!H$84)*($G243/$F243)))</f>
        <v>0</v>
      </c>
      <c r="K243" s="349">
        <f>IF( $F243=0,0,((($F243/$E$239)*'CRONOGRAMA ACTIVIDADES'!I$84)*($G243/$F243)))</f>
        <v>0</v>
      </c>
      <c r="L243" s="349">
        <f>IF( $F243=0,0,((($F243/$E$239)*'CRONOGRAMA ACTIVIDADES'!J$84)*($G243/$F243)))</f>
        <v>0</v>
      </c>
      <c r="M243" s="349">
        <f>IF( $F243=0,0,((($F243/$E$239)*'CRONOGRAMA ACTIVIDADES'!K$84)*($G243/$F243)))</f>
        <v>0</v>
      </c>
      <c r="N243" s="349">
        <f>IF( $F243=0,0,((($F243/$E$239)*'CRONOGRAMA ACTIVIDADES'!L$84)*($G243/$F243)))</f>
        <v>0</v>
      </c>
      <c r="O243" s="349">
        <f>IF( $F243=0,0,((($F243/$E$239)*'CRONOGRAMA ACTIVIDADES'!M$84)*($G243/$F243)))</f>
        <v>0</v>
      </c>
      <c r="P243" s="349">
        <f>IF( $F243=0,0,((($F243/$E$239)*'CRONOGRAMA ACTIVIDADES'!N$84)*($G243/$F243)))</f>
        <v>0</v>
      </c>
      <c r="Q243" s="349">
        <f>IF( $F243=0,0,((($F243/$E$239)*'CRONOGRAMA ACTIVIDADES'!O$84)*($G243/$F243)))</f>
        <v>0</v>
      </c>
      <c r="R243" s="349">
        <f>IF( $F243=0,0,((($F243/$E$239)*'CRONOGRAMA ACTIVIDADES'!P$84)*($G243/$F243)))</f>
        <v>0</v>
      </c>
      <c r="S243" s="349">
        <f>IF( $F243=0,0,((($F243/$E$239)*'CRONOGRAMA ACTIVIDADES'!Q$84)*($G243/$F243)))</f>
        <v>0</v>
      </c>
      <c r="T243" s="352">
        <f>H243+I243+J243+K243+L243+M243+N243+O243+P243+Q243+R243+S243</f>
        <v>0</v>
      </c>
      <c r="U243" s="353">
        <f>IF( $F243=0,0,((($F243/$E$239)*'CRONOGRAMA ACTIVIDADES'!R$84)*($G243/$F243)))</f>
        <v>0</v>
      </c>
      <c r="V243" s="349">
        <f>IF( $F243=0,0,((($F243/$E$239)*'CRONOGRAMA ACTIVIDADES'!S$84)*($G243/$F243)))</f>
        <v>0</v>
      </c>
      <c r="W243" s="349">
        <f>IF( $F243=0,0,((($F243/$E$239)*'CRONOGRAMA ACTIVIDADES'!T$84)*($G243/$F243)))</f>
        <v>0</v>
      </c>
      <c r="X243" s="349">
        <f>IF( $F243=0,0,((($F243/$E$239)*'CRONOGRAMA ACTIVIDADES'!U$84)*($G243/$F243)))</f>
        <v>0</v>
      </c>
      <c r="Y243" s="349">
        <f>IF( $F243=0,0,((($F243/$E$239)*'CRONOGRAMA ACTIVIDADES'!V$84)*($G243/$F243)))</f>
        <v>0</v>
      </c>
      <c r="Z243" s="349">
        <f>IF( $F243=0,0,((($F243/$E$239)*'CRONOGRAMA ACTIVIDADES'!W$84)*($G243/$F243)))</f>
        <v>0</v>
      </c>
      <c r="AA243" s="349">
        <f>IF( $F243=0,0,((($F243/$E$239)*'CRONOGRAMA ACTIVIDADES'!X$84)*($G243/$F243)))</f>
        <v>0</v>
      </c>
      <c r="AB243" s="349">
        <f>IF( $F243=0,0,((($F243/$E$239)*'CRONOGRAMA ACTIVIDADES'!Y$84)*($G243/$F243)))</f>
        <v>0</v>
      </c>
      <c r="AC243" s="349">
        <f>IF( $F243=0,0,((($F243/$E$239)*'CRONOGRAMA ACTIVIDADES'!Z$84)*($G243/$F243)))</f>
        <v>0</v>
      </c>
      <c r="AD243" s="349">
        <f>IF( $F243=0,0,((($F243/$E$239)*'CRONOGRAMA ACTIVIDADES'!AA$84)*($G243/$F243)))</f>
        <v>0</v>
      </c>
      <c r="AE243" s="349">
        <f>IF( $F243=0,0,((($F243/$E$239)*'CRONOGRAMA ACTIVIDADES'!AB$84)*($G243/$F243)))</f>
        <v>0</v>
      </c>
      <c r="AF243" s="349">
        <f>IF( $F243=0,0,((($F243/$E$239)*'CRONOGRAMA ACTIVIDADES'!AC$84)*($G243/$F243)))</f>
        <v>0</v>
      </c>
      <c r="AG243" s="350">
        <f>U243+V243+W243+X243+Y243+Z243+AA243+AB243+AC243+AD243+AE243+AF243</f>
        <v>0</v>
      </c>
      <c r="AH243" s="354">
        <f>IF( $F243=0,0,((($F243/$E$239)*'CRONOGRAMA ACTIVIDADES'!AD$84)*($G243/$F243)))</f>
        <v>0</v>
      </c>
      <c r="AI243" s="349">
        <f>IF( $F243=0,0,((($F243/$E$239)*'CRONOGRAMA ACTIVIDADES'!AE$84)*($G243/$F243)))</f>
        <v>0</v>
      </c>
      <c r="AJ243" s="349">
        <f>IF( $F243=0,0,((($F243/$E$239)*'CRONOGRAMA ACTIVIDADES'!AF$84)*($G243/$F243)))</f>
        <v>0</v>
      </c>
      <c r="AK243" s="349">
        <f>IF( $F243=0,0,((($F243/$E$239)*'CRONOGRAMA ACTIVIDADES'!AG$84)*($G243/$F243)))</f>
        <v>0</v>
      </c>
      <c r="AL243" s="349">
        <f>IF( $F243=0,0,((($F243/$E$239)*'CRONOGRAMA ACTIVIDADES'!AH$84)*($G243/$F243)))</f>
        <v>0</v>
      </c>
      <c r="AM243" s="349">
        <f>IF( $F243=0,0,((($F243/$E$239)*'CRONOGRAMA ACTIVIDADES'!AI$84)*($G243/$F243)))</f>
        <v>0</v>
      </c>
      <c r="AN243" s="349">
        <f>IF( $F243=0,0,((($F243/$E$239)*'CRONOGRAMA ACTIVIDADES'!AJ$84)*($G243/$F243)))</f>
        <v>0</v>
      </c>
      <c r="AO243" s="349">
        <f>IF( $F243=0,0,((($F243/$E$239)*'CRONOGRAMA ACTIVIDADES'!AK$84)*($G243/$F243)))</f>
        <v>0</v>
      </c>
      <c r="AP243" s="349">
        <f>IF( $F243=0,0,((($F243/$E$239)*'CRONOGRAMA ACTIVIDADES'!AL$84)*($G243/$F243)))</f>
        <v>0</v>
      </c>
      <c r="AQ243" s="349">
        <f>IF( $F243=0,0,((($F243/$E$239)*'CRONOGRAMA ACTIVIDADES'!AM$84)*($G243/$F243)))</f>
        <v>0</v>
      </c>
      <c r="AR243" s="349">
        <f>IF( $F243=0,0,((($F243/$E$239)*'CRONOGRAMA ACTIVIDADES'!AN$84)*($G243/$F243)))</f>
        <v>0</v>
      </c>
      <c r="AS243" s="349">
        <f>IF( $F243=0,0,((($F243/$E$239)*'CRONOGRAMA ACTIVIDADES'!AO$84)*($G243/$F243)))</f>
        <v>0</v>
      </c>
      <c r="AT243" s="352">
        <f>AH243+AI243+AJ243+AK243+AL243+AM243+AN243+AO243+AP243+AQ243+AR243+AS243</f>
        <v>0</v>
      </c>
      <c r="AU243" s="355">
        <f>AS243+AR243+AQ243+AP243+AO243+AN243+AM243+AL243+AK243+AJ243+AI243+AH243+AF243+AE243+AD243+AC243+AB243+AA243+Z243+Y243+X243+W243+V243+U243+S243+R243+Q243+P243+O243+N243+M243+L243+K243+J243+I243+H243</f>
        <v>0</v>
      </c>
      <c r="AV243" s="321">
        <f t="shared" si="56"/>
        <v>0</v>
      </c>
    </row>
    <row r="244" spans="2:48" s="44" customFormat="1" ht="12.75" customHeight="1" x14ac:dyDescent="0.25">
      <c r="B244" s="345" t="str">
        <f>+'FORMATO COSTEO C3'!C235</f>
        <v>3.2.2.5</v>
      </c>
      <c r="C244" s="346" t="str">
        <f>+'FORMATO COSTEO C3'!B235</f>
        <v>Categoría de gasto</v>
      </c>
      <c r="D244" s="357"/>
      <c r="E244" s="358"/>
      <c r="F244" s="349">
        <f>+'FORMATO COSTEO C3'!G235</f>
        <v>0</v>
      </c>
      <c r="G244" s="350">
        <f>+'FORMATO COSTEO C3'!X235</f>
        <v>0</v>
      </c>
      <c r="H244" s="354">
        <f>IF( $F244=0,0,((($F244/$E$239)*'CRONOGRAMA ACTIVIDADES'!F$84)*($G244/$F244)))</f>
        <v>0</v>
      </c>
      <c r="I244" s="349">
        <f>IF( $F244=0,0,((($F244/$E$239)*'CRONOGRAMA ACTIVIDADES'!G$84)*($G244/$F244)))</f>
        <v>0</v>
      </c>
      <c r="J244" s="349">
        <f>IF( $F244=0,0,((($F244/$E$239)*'CRONOGRAMA ACTIVIDADES'!H$84)*($G244/$F244)))</f>
        <v>0</v>
      </c>
      <c r="K244" s="349">
        <f>IF( $F244=0,0,((($F244/$E$239)*'CRONOGRAMA ACTIVIDADES'!I$84)*($G244/$F244)))</f>
        <v>0</v>
      </c>
      <c r="L244" s="349">
        <f>IF( $F244=0,0,((($F244/$E$239)*'CRONOGRAMA ACTIVIDADES'!J$84)*($G244/$F244)))</f>
        <v>0</v>
      </c>
      <c r="M244" s="349">
        <f>IF( $F244=0,0,((($F244/$E$239)*'CRONOGRAMA ACTIVIDADES'!K$84)*($G244/$F244)))</f>
        <v>0</v>
      </c>
      <c r="N244" s="349">
        <f>IF( $F244=0,0,((($F244/$E$239)*'CRONOGRAMA ACTIVIDADES'!L$84)*($G244/$F244)))</f>
        <v>0</v>
      </c>
      <c r="O244" s="349">
        <f>IF( $F244=0,0,((($F244/$E$239)*'CRONOGRAMA ACTIVIDADES'!M$84)*($G244/$F244)))</f>
        <v>0</v>
      </c>
      <c r="P244" s="349">
        <f>IF( $F244=0,0,((($F244/$E$239)*'CRONOGRAMA ACTIVIDADES'!N$84)*($G244/$F244)))</f>
        <v>0</v>
      </c>
      <c r="Q244" s="349">
        <f>IF( $F244=0,0,((($F244/$E$239)*'CRONOGRAMA ACTIVIDADES'!O$84)*($G244/$F244)))</f>
        <v>0</v>
      </c>
      <c r="R244" s="349">
        <f>IF( $F244=0,0,((($F244/$E$239)*'CRONOGRAMA ACTIVIDADES'!P$84)*($G244/$F244)))</f>
        <v>0</v>
      </c>
      <c r="S244" s="349">
        <f>IF( $F244=0,0,((($F244/$E$239)*'CRONOGRAMA ACTIVIDADES'!Q$84)*($G244/$F244)))</f>
        <v>0</v>
      </c>
      <c r="T244" s="352">
        <f>H244+I244+J244+K244+L244+M244+N244+O244+P244+Q244+R244+S244</f>
        <v>0</v>
      </c>
      <c r="U244" s="353">
        <f>IF( $F244=0,0,((($F244/$E$239)*'CRONOGRAMA ACTIVIDADES'!R$84)*($G244/$F244)))</f>
        <v>0</v>
      </c>
      <c r="V244" s="349">
        <f>IF( $F244=0,0,((($F244/$E$239)*'CRONOGRAMA ACTIVIDADES'!S$84)*($G244/$F244)))</f>
        <v>0</v>
      </c>
      <c r="W244" s="349">
        <f>IF( $F244=0,0,((($F244/$E$239)*'CRONOGRAMA ACTIVIDADES'!T$84)*($G244/$F244)))</f>
        <v>0</v>
      </c>
      <c r="X244" s="349">
        <f>IF( $F244=0,0,((($F244/$E$239)*'CRONOGRAMA ACTIVIDADES'!U$84)*($G244/$F244)))</f>
        <v>0</v>
      </c>
      <c r="Y244" s="349">
        <f>IF( $F244=0,0,((($F244/$E$239)*'CRONOGRAMA ACTIVIDADES'!V$84)*($G244/$F244)))</f>
        <v>0</v>
      </c>
      <c r="Z244" s="349">
        <f>IF( $F244=0,0,((($F244/$E$239)*'CRONOGRAMA ACTIVIDADES'!W$84)*($G244/$F244)))</f>
        <v>0</v>
      </c>
      <c r="AA244" s="349">
        <f>IF( $F244=0,0,((($F244/$E$239)*'CRONOGRAMA ACTIVIDADES'!X$84)*($G244/$F244)))</f>
        <v>0</v>
      </c>
      <c r="AB244" s="349">
        <f>IF( $F244=0,0,((($F244/$E$239)*'CRONOGRAMA ACTIVIDADES'!Y$84)*($G244/$F244)))</f>
        <v>0</v>
      </c>
      <c r="AC244" s="349">
        <f>IF( $F244=0,0,((($F244/$E$239)*'CRONOGRAMA ACTIVIDADES'!Z$84)*($G244/$F244)))</f>
        <v>0</v>
      </c>
      <c r="AD244" s="349">
        <f>IF( $F244=0,0,((($F244/$E$239)*'CRONOGRAMA ACTIVIDADES'!AA$84)*($G244/$F244)))</f>
        <v>0</v>
      </c>
      <c r="AE244" s="349">
        <f>IF( $F244=0,0,((($F244/$E$239)*'CRONOGRAMA ACTIVIDADES'!AB$84)*($G244/$F244)))</f>
        <v>0</v>
      </c>
      <c r="AF244" s="349">
        <f>IF( $F244=0,0,((($F244/$E$239)*'CRONOGRAMA ACTIVIDADES'!AC$84)*($G244/$F244)))</f>
        <v>0</v>
      </c>
      <c r="AG244" s="350">
        <f>U244+V244+W244+X244+Y244+Z244+AA244+AB244+AC244+AD244+AE244+AF244</f>
        <v>0</v>
      </c>
      <c r="AH244" s="354">
        <f>IF( $F244=0,0,((($F244/$E$239)*'CRONOGRAMA ACTIVIDADES'!AD$84)*($G244/$F244)))</f>
        <v>0</v>
      </c>
      <c r="AI244" s="349">
        <f>IF( $F244=0,0,((($F244/$E$239)*'CRONOGRAMA ACTIVIDADES'!AE$84)*($G244/$F244)))</f>
        <v>0</v>
      </c>
      <c r="AJ244" s="349">
        <f>IF( $F244=0,0,((($F244/$E$239)*'CRONOGRAMA ACTIVIDADES'!AF$84)*($G244/$F244)))</f>
        <v>0</v>
      </c>
      <c r="AK244" s="349">
        <f>IF( $F244=0,0,((($F244/$E$239)*'CRONOGRAMA ACTIVIDADES'!AG$84)*($G244/$F244)))</f>
        <v>0</v>
      </c>
      <c r="AL244" s="349">
        <f>IF( $F244=0,0,((($F244/$E$239)*'CRONOGRAMA ACTIVIDADES'!AH$84)*($G244/$F244)))</f>
        <v>0</v>
      </c>
      <c r="AM244" s="349">
        <f>IF( $F244=0,0,((($F244/$E$239)*'CRONOGRAMA ACTIVIDADES'!AI$84)*($G244/$F244)))</f>
        <v>0</v>
      </c>
      <c r="AN244" s="349">
        <f>IF( $F244=0,0,((($F244/$E$239)*'CRONOGRAMA ACTIVIDADES'!AJ$84)*($G244/$F244)))</f>
        <v>0</v>
      </c>
      <c r="AO244" s="349">
        <f>IF( $F244=0,0,((($F244/$E$239)*'CRONOGRAMA ACTIVIDADES'!AK$84)*($G244/$F244)))</f>
        <v>0</v>
      </c>
      <c r="AP244" s="349">
        <f>IF( $F244=0,0,((($F244/$E$239)*'CRONOGRAMA ACTIVIDADES'!AL$84)*($G244/$F244)))</f>
        <v>0</v>
      </c>
      <c r="AQ244" s="349">
        <f>IF( $F244=0,0,((($F244/$E$239)*'CRONOGRAMA ACTIVIDADES'!AM$84)*($G244/$F244)))</f>
        <v>0</v>
      </c>
      <c r="AR244" s="349">
        <f>IF( $F244=0,0,((($F244/$E$239)*'CRONOGRAMA ACTIVIDADES'!AN$84)*($G244/$F244)))</f>
        <v>0</v>
      </c>
      <c r="AS244" s="349">
        <f>IF( $F244=0,0,((($F244/$E$239)*'CRONOGRAMA ACTIVIDADES'!AO$84)*($G244/$F244)))</f>
        <v>0</v>
      </c>
      <c r="AT244" s="352">
        <f>AH244+AI244+AJ244+AK244+AL244+AM244+AN244+AO244+AP244+AQ244+AR244+AS244</f>
        <v>0</v>
      </c>
      <c r="AU244" s="355">
        <f>AS244+AR244+AQ244+AP244+AO244+AN244+AM244+AL244+AK244+AJ244+AI244+AH244+AF244+AE244+AD244+AC244+AB244+AA244+Z244+Y244+X244+W244+V244+U244+S244+R244+Q244+P244+O244+N244+M244+L244+K244+J244+I244+H244</f>
        <v>0</v>
      </c>
      <c r="AV244" s="321">
        <f t="shared" si="56"/>
        <v>0</v>
      </c>
    </row>
    <row r="245" spans="2:48" s="44" customFormat="1" ht="12.75" customHeight="1" x14ac:dyDescent="0.25">
      <c r="B245" s="335" t="str">
        <f>+'FORMATO COSTEO C3'!C241</f>
        <v>3.2.3</v>
      </c>
      <c r="C245" s="359">
        <f>+'FORMATO COSTEO C3'!B241</f>
        <v>0</v>
      </c>
      <c r="D245" s="337" t="str">
        <f>+'FORMATO COSTEO C3'!D241</f>
        <v>Unidad medida</v>
      </c>
      <c r="E245" s="338">
        <f>+'FORMATO COSTEO C3'!E241</f>
        <v>0</v>
      </c>
      <c r="F245" s="339">
        <f>SUM(F246:F250)</f>
        <v>0</v>
      </c>
      <c r="G245" s="340">
        <f>SUM(G246:G250)</f>
        <v>0</v>
      </c>
      <c r="H245" s="341">
        <f t="shared" ref="H245:AS245" si="65">SUM(H246:H250)</f>
        <v>0</v>
      </c>
      <c r="I245" s="339">
        <f t="shared" si="65"/>
        <v>0</v>
      </c>
      <c r="J245" s="339">
        <f t="shared" si="65"/>
        <v>0</v>
      </c>
      <c r="K245" s="339">
        <f t="shared" si="65"/>
        <v>0</v>
      </c>
      <c r="L245" s="339">
        <f t="shared" si="65"/>
        <v>0</v>
      </c>
      <c r="M245" s="339">
        <f t="shared" si="65"/>
        <v>0</v>
      </c>
      <c r="N245" s="339">
        <f t="shared" si="65"/>
        <v>0</v>
      </c>
      <c r="O245" s="339">
        <f t="shared" si="65"/>
        <v>0</v>
      </c>
      <c r="P245" s="339">
        <f t="shared" si="65"/>
        <v>0</v>
      </c>
      <c r="Q245" s="339">
        <f t="shared" si="65"/>
        <v>0</v>
      </c>
      <c r="R245" s="339">
        <f t="shared" si="65"/>
        <v>0</v>
      </c>
      <c r="S245" s="339">
        <f t="shared" si="65"/>
        <v>0</v>
      </c>
      <c r="T245" s="342">
        <f t="shared" si="65"/>
        <v>0</v>
      </c>
      <c r="U245" s="343">
        <f t="shared" si="65"/>
        <v>0</v>
      </c>
      <c r="V245" s="339">
        <f t="shared" si="65"/>
        <v>0</v>
      </c>
      <c r="W245" s="339">
        <f t="shared" si="65"/>
        <v>0</v>
      </c>
      <c r="X245" s="339">
        <f t="shared" si="65"/>
        <v>0</v>
      </c>
      <c r="Y245" s="339">
        <f t="shared" si="65"/>
        <v>0</v>
      </c>
      <c r="Z245" s="339">
        <f t="shared" si="65"/>
        <v>0</v>
      </c>
      <c r="AA245" s="339">
        <f t="shared" si="65"/>
        <v>0</v>
      </c>
      <c r="AB245" s="339">
        <f t="shared" si="65"/>
        <v>0</v>
      </c>
      <c r="AC245" s="339">
        <f t="shared" si="65"/>
        <v>0</v>
      </c>
      <c r="AD245" s="339">
        <f t="shared" si="65"/>
        <v>0</v>
      </c>
      <c r="AE245" s="339">
        <f t="shared" si="65"/>
        <v>0</v>
      </c>
      <c r="AF245" s="339">
        <f t="shared" si="65"/>
        <v>0</v>
      </c>
      <c r="AG245" s="340">
        <f t="shared" si="65"/>
        <v>0</v>
      </c>
      <c r="AH245" s="341">
        <f t="shared" si="65"/>
        <v>0</v>
      </c>
      <c r="AI245" s="339">
        <f t="shared" si="65"/>
        <v>0</v>
      </c>
      <c r="AJ245" s="339">
        <f t="shared" si="65"/>
        <v>0</v>
      </c>
      <c r="AK245" s="339">
        <f t="shared" si="65"/>
        <v>0</v>
      </c>
      <c r="AL245" s="339">
        <f t="shared" si="65"/>
        <v>0</v>
      </c>
      <c r="AM245" s="339">
        <f t="shared" si="65"/>
        <v>0</v>
      </c>
      <c r="AN245" s="339">
        <f t="shared" si="65"/>
        <v>0</v>
      </c>
      <c r="AO245" s="339">
        <f t="shared" si="65"/>
        <v>0</v>
      </c>
      <c r="AP245" s="339">
        <f t="shared" si="65"/>
        <v>0</v>
      </c>
      <c r="AQ245" s="339">
        <f t="shared" si="65"/>
        <v>0</v>
      </c>
      <c r="AR245" s="339">
        <f t="shared" si="65"/>
        <v>0</v>
      </c>
      <c r="AS245" s="339">
        <f t="shared" si="65"/>
        <v>0</v>
      </c>
      <c r="AT245" s="342">
        <f>SUM(AT246:AT250)</f>
        <v>0</v>
      </c>
      <c r="AU245" s="344">
        <f>SUM(AU246:AU250)</f>
        <v>0</v>
      </c>
      <c r="AV245" s="321">
        <f t="shared" si="56"/>
        <v>0</v>
      </c>
    </row>
    <row r="246" spans="2:48" s="44" customFormat="1" ht="12.75" customHeight="1" x14ac:dyDescent="0.25">
      <c r="B246" s="345" t="str">
        <f>+'FORMATO COSTEO C3'!C243</f>
        <v>3.2.3.1</v>
      </c>
      <c r="C246" s="346" t="str">
        <f>+'FORMATO COSTEO C3'!B243</f>
        <v>Categoría de gasto</v>
      </c>
      <c r="D246" s="357"/>
      <c r="E246" s="358"/>
      <c r="F246" s="349">
        <f>+'FORMATO COSTEO C3'!G243</f>
        <v>0</v>
      </c>
      <c r="G246" s="350">
        <f>+'FORMATO COSTEO C3'!X243</f>
        <v>0</v>
      </c>
      <c r="H246" s="351">
        <f>IF( $F246=0,0,((($F246/$E$245)*'CRONOGRAMA ACTIVIDADES'!F$85)*($G246/$F246)))</f>
        <v>0</v>
      </c>
      <c r="I246" s="349">
        <f>IF( $F246=0,0,((($F246/$E$245)*'CRONOGRAMA ACTIVIDADES'!G$85)*($G246/$F246)))</f>
        <v>0</v>
      </c>
      <c r="J246" s="349">
        <f>IF( $F246=0,0,((($F246/$E$245)*'CRONOGRAMA ACTIVIDADES'!H$85)*($G246/$F246)))</f>
        <v>0</v>
      </c>
      <c r="K246" s="349">
        <f>IF( $F246=0,0,((($F246/$E$245)*'CRONOGRAMA ACTIVIDADES'!I$85)*($G246/$F246)))</f>
        <v>0</v>
      </c>
      <c r="L246" s="349">
        <f>IF( $F246=0,0,((($F246/$E$245)*'CRONOGRAMA ACTIVIDADES'!J$85)*($G246/$F246)))</f>
        <v>0</v>
      </c>
      <c r="M246" s="349">
        <f>IF( $F246=0,0,((($F246/$E$245)*'CRONOGRAMA ACTIVIDADES'!K$85)*($G246/$F246)))</f>
        <v>0</v>
      </c>
      <c r="N246" s="349">
        <f>IF( $F246=0,0,((($F246/$E$245)*'CRONOGRAMA ACTIVIDADES'!L$85)*($G246/$F246)))</f>
        <v>0</v>
      </c>
      <c r="O246" s="349">
        <f>IF( $F246=0,0,((($F246/$E$245)*'CRONOGRAMA ACTIVIDADES'!M$85)*($G246/$F246)))</f>
        <v>0</v>
      </c>
      <c r="P246" s="349">
        <f>IF( $F246=0,0,((($F246/$E$245)*'CRONOGRAMA ACTIVIDADES'!N$85)*($G246/$F246)))</f>
        <v>0</v>
      </c>
      <c r="Q246" s="349">
        <f>IF( $F246=0,0,((($F246/$E$245)*'CRONOGRAMA ACTIVIDADES'!O$85)*($G246/$F246)))</f>
        <v>0</v>
      </c>
      <c r="R246" s="349">
        <f>IF( $F246=0,0,((($F246/$E$245)*'CRONOGRAMA ACTIVIDADES'!P$85)*($G246/$F246)))</f>
        <v>0</v>
      </c>
      <c r="S246" s="349">
        <f>IF( $F246=0,0,((($F246/$E$245)*'CRONOGRAMA ACTIVIDADES'!Q$85)*($G246/$F246)))</f>
        <v>0</v>
      </c>
      <c r="T246" s="352">
        <f>H246+I246+J246+K246+L246+M246+N246+O246+P246+Q246+R246+S246</f>
        <v>0</v>
      </c>
      <c r="U246" s="353">
        <f>IF( $F246=0,0,((($F246/$E$245)*'CRONOGRAMA ACTIVIDADES'!R$85)*($G246/$F246)))</f>
        <v>0</v>
      </c>
      <c r="V246" s="349">
        <f>IF( $F246=0,0,((($F246/$E$245)*'CRONOGRAMA ACTIVIDADES'!S$85)*($G246/$F246)))</f>
        <v>0</v>
      </c>
      <c r="W246" s="349">
        <f>IF( $F246=0,0,((($F246/$E$245)*'CRONOGRAMA ACTIVIDADES'!T$85)*($G246/$F246)))</f>
        <v>0</v>
      </c>
      <c r="X246" s="349">
        <f>IF( $F246=0,0,((($F246/$E$245)*'CRONOGRAMA ACTIVIDADES'!U$85)*($G246/$F246)))</f>
        <v>0</v>
      </c>
      <c r="Y246" s="349">
        <f>IF( $F246=0,0,((($F246/$E$245)*'CRONOGRAMA ACTIVIDADES'!V$85)*($G246/$F246)))</f>
        <v>0</v>
      </c>
      <c r="Z246" s="349">
        <f>IF( $F246=0,0,((($F246/$E$245)*'CRONOGRAMA ACTIVIDADES'!W$85)*($G246/$F246)))</f>
        <v>0</v>
      </c>
      <c r="AA246" s="349">
        <f>IF( $F246=0,0,((($F246/$E$245)*'CRONOGRAMA ACTIVIDADES'!X$85)*($G246/$F246)))</f>
        <v>0</v>
      </c>
      <c r="AB246" s="349">
        <f>IF( $F246=0,0,((($F246/$E$245)*'CRONOGRAMA ACTIVIDADES'!Y$85)*($G246/$F246)))</f>
        <v>0</v>
      </c>
      <c r="AC246" s="349">
        <f>IF( $F246=0,0,((($F246/$E$245)*'CRONOGRAMA ACTIVIDADES'!Z$85)*($G246/$F246)))</f>
        <v>0</v>
      </c>
      <c r="AD246" s="349">
        <f>IF( $F246=0,0,((($F246/$E$245)*'CRONOGRAMA ACTIVIDADES'!AA$85)*($G246/$F246)))</f>
        <v>0</v>
      </c>
      <c r="AE246" s="349">
        <f>IF( $F246=0,0,((($F246/$E$245)*'CRONOGRAMA ACTIVIDADES'!AB$85)*($G246/$F246)))</f>
        <v>0</v>
      </c>
      <c r="AF246" s="349">
        <f>IF( $F246=0,0,((($F246/$E$245)*'CRONOGRAMA ACTIVIDADES'!AC$85)*($G246/$F246)))</f>
        <v>0</v>
      </c>
      <c r="AG246" s="350">
        <f>U246+V246+W246+X246+Y246+Z246+AA246+AB246+AC246+AD246+AE246+AF246</f>
        <v>0</v>
      </c>
      <c r="AH246" s="354">
        <f>IF( $F246=0,0,((($F246/$E$245)*'CRONOGRAMA ACTIVIDADES'!AD$85)*($G246/$F246)))</f>
        <v>0</v>
      </c>
      <c r="AI246" s="349">
        <f>IF( $F246=0,0,((($F246/$E$245)*'CRONOGRAMA ACTIVIDADES'!AE$85)*($G246/$F246)))</f>
        <v>0</v>
      </c>
      <c r="AJ246" s="349">
        <f>IF( $F246=0,0,((($F246/$E$245)*'CRONOGRAMA ACTIVIDADES'!AF$85)*($G246/$F246)))</f>
        <v>0</v>
      </c>
      <c r="AK246" s="349">
        <f>IF( $F246=0,0,((($F246/$E$245)*'CRONOGRAMA ACTIVIDADES'!AG$85)*($G246/$F246)))</f>
        <v>0</v>
      </c>
      <c r="AL246" s="349">
        <f>IF( $F246=0,0,((($F246/$E$245)*'CRONOGRAMA ACTIVIDADES'!AH$85)*($G246/$F246)))</f>
        <v>0</v>
      </c>
      <c r="AM246" s="349">
        <f>IF( $F246=0,0,((($F246/$E$245)*'CRONOGRAMA ACTIVIDADES'!AI$85)*($G246/$F246)))</f>
        <v>0</v>
      </c>
      <c r="AN246" s="349">
        <f>IF( $F246=0,0,((($F246/$E$245)*'CRONOGRAMA ACTIVIDADES'!AJ$85)*($G246/$F246)))</f>
        <v>0</v>
      </c>
      <c r="AO246" s="349">
        <f>IF( $F246=0,0,((($F246/$E$245)*'CRONOGRAMA ACTIVIDADES'!AK$85)*($G246/$F246)))</f>
        <v>0</v>
      </c>
      <c r="AP246" s="349">
        <f>IF( $F246=0,0,((($F246/$E$245)*'CRONOGRAMA ACTIVIDADES'!AL$85)*($G246/$F246)))</f>
        <v>0</v>
      </c>
      <c r="AQ246" s="349">
        <f>IF( $F246=0,0,((($F246/$E$245)*'CRONOGRAMA ACTIVIDADES'!AM$85)*($G246/$F246)))</f>
        <v>0</v>
      </c>
      <c r="AR246" s="349">
        <f>IF( $F246=0,0,((($F246/$E$245)*'CRONOGRAMA ACTIVIDADES'!AN$85)*($G246/$F246)))</f>
        <v>0</v>
      </c>
      <c r="AS246" s="349">
        <f>IF( $F246=0,0,((($F246/$E$245)*'CRONOGRAMA ACTIVIDADES'!AO$85)*($G246/$F246)))</f>
        <v>0</v>
      </c>
      <c r="AT246" s="352">
        <f>AH246+AI246+AJ246+AK246+AL246+AM246+AN246+AO246+AP246+AQ246+AR246+AS246</f>
        <v>0</v>
      </c>
      <c r="AU246" s="355">
        <f>AS246+AR246+AQ246+AP246+AO246+AN246+AM246+AL246+AK246+AJ246+AI246+AH246+AF246+AE246+AD246+AC246+AB246+AA246+Z246+Y246+X246+W246+V246+U246+S246+R246+Q246+P246+O246+N246+M246+L246+K246+J246+I246+H246</f>
        <v>0</v>
      </c>
      <c r="AV246" s="321">
        <f t="shared" si="56"/>
        <v>0</v>
      </c>
    </row>
    <row r="247" spans="2:48" s="44" customFormat="1" ht="12.75" customHeight="1" x14ac:dyDescent="0.25">
      <c r="B247" s="345" t="str">
        <f>+'FORMATO COSTEO C3'!C249</f>
        <v>3.2.3.2</v>
      </c>
      <c r="C247" s="346" t="str">
        <f>+'FORMATO COSTEO C3'!B249</f>
        <v>Categoría de gasto</v>
      </c>
      <c r="D247" s="357"/>
      <c r="E247" s="358"/>
      <c r="F247" s="349">
        <f>+'FORMATO COSTEO C3'!G249</f>
        <v>0</v>
      </c>
      <c r="G247" s="350">
        <f>+'FORMATO COSTEO C3'!X249</f>
        <v>0</v>
      </c>
      <c r="H247" s="354">
        <f>IF( $F247=0,0,((($F247/$E$245)*'CRONOGRAMA ACTIVIDADES'!F$85)*($G247/$F247)))</f>
        <v>0</v>
      </c>
      <c r="I247" s="349">
        <f>IF( $F247=0,0,((($F247/$E$245)*'CRONOGRAMA ACTIVIDADES'!G$85)*($G247/$F247)))</f>
        <v>0</v>
      </c>
      <c r="J247" s="349">
        <f>IF( $F247=0,0,((($F247/$E$245)*'CRONOGRAMA ACTIVIDADES'!H$85)*($G247/$F247)))</f>
        <v>0</v>
      </c>
      <c r="K247" s="349">
        <f>IF( $F247=0,0,((($F247/$E$245)*'CRONOGRAMA ACTIVIDADES'!I$85)*($G247/$F247)))</f>
        <v>0</v>
      </c>
      <c r="L247" s="349">
        <f>IF( $F247=0,0,((($F247/$E$245)*'CRONOGRAMA ACTIVIDADES'!J$85)*($G247/$F247)))</f>
        <v>0</v>
      </c>
      <c r="M247" s="349">
        <f>IF( $F247=0,0,((($F247/$E$245)*'CRONOGRAMA ACTIVIDADES'!K$85)*($G247/$F247)))</f>
        <v>0</v>
      </c>
      <c r="N247" s="349">
        <f>IF( $F247=0,0,((($F247/$E$245)*'CRONOGRAMA ACTIVIDADES'!L$85)*($G247/$F247)))</f>
        <v>0</v>
      </c>
      <c r="O247" s="349">
        <f>IF( $F247=0,0,((($F247/$E$245)*'CRONOGRAMA ACTIVIDADES'!M$85)*($G247/$F247)))</f>
        <v>0</v>
      </c>
      <c r="P247" s="349">
        <f>IF( $F247=0,0,((($F247/$E$245)*'CRONOGRAMA ACTIVIDADES'!N$85)*($G247/$F247)))</f>
        <v>0</v>
      </c>
      <c r="Q247" s="349">
        <f>IF( $F247=0,0,((($F247/$E$245)*'CRONOGRAMA ACTIVIDADES'!O$85)*($G247/$F247)))</f>
        <v>0</v>
      </c>
      <c r="R247" s="349">
        <f>IF( $F247=0,0,((($F247/$E$245)*'CRONOGRAMA ACTIVIDADES'!P$85)*($G247/$F247)))</f>
        <v>0</v>
      </c>
      <c r="S247" s="349">
        <f>IF( $F247=0,0,((($F247/$E$245)*'CRONOGRAMA ACTIVIDADES'!Q$85)*($G247/$F247)))</f>
        <v>0</v>
      </c>
      <c r="T247" s="352">
        <f>H247+I247+J247+K247+L247+M247+N247+O247+P247+Q247+R247+S247</f>
        <v>0</v>
      </c>
      <c r="U247" s="353">
        <f>IF( $F247=0,0,((($F247/$E$245)*'CRONOGRAMA ACTIVIDADES'!R$85)*($G247/$F247)))</f>
        <v>0</v>
      </c>
      <c r="V247" s="349">
        <f>IF( $F247=0,0,((($F247/$E$245)*'CRONOGRAMA ACTIVIDADES'!S$85)*($G247/$F247)))</f>
        <v>0</v>
      </c>
      <c r="W247" s="349">
        <f>IF( $F247=0,0,((($F247/$E$245)*'CRONOGRAMA ACTIVIDADES'!T$85)*($G247/$F247)))</f>
        <v>0</v>
      </c>
      <c r="X247" s="349">
        <f>IF( $F247=0,0,((($F247/$E$245)*'CRONOGRAMA ACTIVIDADES'!U$85)*($G247/$F247)))</f>
        <v>0</v>
      </c>
      <c r="Y247" s="349">
        <f>IF( $F247=0,0,((($F247/$E$245)*'CRONOGRAMA ACTIVIDADES'!V$85)*($G247/$F247)))</f>
        <v>0</v>
      </c>
      <c r="Z247" s="349">
        <f>IF( $F247=0,0,((($F247/$E$245)*'CRONOGRAMA ACTIVIDADES'!W$85)*($G247/$F247)))</f>
        <v>0</v>
      </c>
      <c r="AA247" s="349">
        <f>IF( $F247=0,0,((($F247/$E$245)*'CRONOGRAMA ACTIVIDADES'!X$85)*($G247/$F247)))</f>
        <v>0</v>
      </c>
      <c r="AB247" s="349">
        <f>IF( $F247=0,0,((($F247/$E$245)*'CRONOGRAMA ACTIVIDADES'!Y$85)*($G247/$F247)))</f>
        <v>0</v>
      </c>
      <c r="AC247" s="349">
        <f>IF( $F247=0,0,((($F247/$E$245)*'CRONOGRAMA ACTIVIDADES'!Z$85)*($G247/$F247)))</f>
        <v>0</v>
      </c>
      <c r="AD247" s="349">
        <f>IF( $F247=0,0,((($F247/$E$245)*'CRONOGRAMA ACTIVIDADES'!AA$85)*($G247/$F247)))</f>
        <v>0</v>
      </c>
      <c r="AE247" s="349">
        <f>IF( $F247=0,0,((($F247/$E$245)*'CRONOGRAMA ACTIVIDADES'!AB$85)*($G247/$F247)))</f>
        <v>0</v>
      </c>
      <c r="AF247" s="349">
        <f>IF( $F247=0,0,((($F247/$E$245)*'CRONOGRAMA ACTIVIDADES'!AC$85)*($G247/$F247)))</f>
        <v>0</v>
      </c>
      <c r="AG247" s="350">
        <f>U247+V247+W247+X247+Y247+Z247+AA247+AB247+AC247+AD247+AE247+AF247</f>
        <v>0</v>
      </c>
      <c r="AH247" s="354">
        <f>IF( $F247=0,0,((($F247/$E$245)*'CRONOGRAMA ACTIVIDADES'!AD$85)*($G247/$F247)))</f>
        <v>0</v>
      </c>
      <c r="AI247" s="349">
        <f>IF( $F247=0,0,((($F247/$E$245)*'CRONOGRAMA ACTIVIDADES'!AE$85)*($G247/$F247)))</f>
        <v>0</v>
      </c>
      <c r="AJ247" s="349">
        <f>IF( $F247=0,0,((($F247/$E$245)*'CRONOGRAMA ACTIVIDADES'!AF$85)*($G247/$F247)))</f>
        <v>0</v>
      </c>
      <c r="AK247" s="349">
        <f>IF( $F247=0,0,((($F247/$E$245)*'CRONOGRAMA ACTIVIDADES'!AG$85)*($G247/$F247)))</f>
        <v>0</v>
      </c>
      <c r="AL247" s="349">
        <f>IF( $F247=0,0,((($F247/$E$245)*'CRONOGRAMA ACTIVIDADES'!AH$85)*($G247/$F247)))</f>
        <v>0</v>
      </c>
      <c r="AM247" s="349">
        <f>IF( $F247=0,0,((($F247/$E$245)*'CRONOGRAMA ACTIVIDADES'!AI$85)*($G247/$F247)))</f>
        <v>0</v>
      </c>
      <c r="AN247" s="349">
        <f>IF( $F247=0,0,((($F247/$E$245)*'CRONOGRAMA ACTIVIDADES'!AJ$85)*($G247/$F247)))</f>
        <v>0</v>
      </c>
      <c r="AO247" s="349">
        <f>IF( $F247=0,0,((($F247/$E$245)*'CRONOGRAMA ACTIVIDADES'!AK$85)*($G247/$F247)))</f>
        <v>0</v>
      </c>
      <c r="AP247" s="349">
        <f>IF( $F247=0,0,((($F247/$E$245)*'CRONOGRAMA ACTIVIDADES'!AL$85)*($G247/$F247)))</f>
        <v>0</v>
      </c>
      <c r="AQ247" s="349">
        <f>IF( $F247=0,0,((($F247/$E$245)*'CRONOGRAMA ACTIVIDADES'!AM$85)*($G247/$F247)))</f>
        <v>0</v>
      </c>
      <c r="AR247" s="349">
        <f>IF( $F247=0,0,((($F247/$E$245)*'CRONOGRAMA ACTIVIDADES'!AN$85)*($G247/$F247)))</f>
        <v>0</v>
      </c>
      <c r="AS247" s="349">
        <f>IF( $F247=0,0,((($F247/$E$245)*'CRONOGRAMA ACTIVIDADES'!AO$85)*($G247/$F247)))</f>
        <v>0</v>
      </c>
      <c r="AT247" s="352">
        <f>AH247+AI247+AJ247+AK247+AL247+AM247+AN247+AO247+AP247+AQ247+AR247+AS247</f>
        <v>0</v>
      </c>
      <c r="AU247" s="355">
        <f>AS247+AR247+AQ247+AP247+AO247+AN247+AM247+AL247+AK247+AJ247+AI247+AH247+AF247+AE247+AD247+AC247+AB247+AA247+Z247+Y247+X247+W247+V247+U247+S247+R247+Q247+P247+O247+N247+M247+L247+K247+J247+I247+H247</f>
        <v>0</v>
      </c>
      <c r="AV247" s="321">
        <f t="shared" si="56"/>
        <v>0</v>
      </c>
    </row>
    <row r="248" spans="2:48" s="44" customFormat="1" ht="12.75" customHeight="1" x14ac:dyDescent="0.25">
      <c r="B248" s="345" t="str">
        <f>+'FORMATO COSTEO C3'!C255</f>
        <v>3.2.3.3</v>
      </c>
      <c r="C248" s="346" t="str">
        <f>+'FORMATO COSTEO C3'!B255</f>
        <v>Categoría de gasto</v>
      </c>
      <c r="D248" s="357"/>
      <c r="E248" s="358"/>
      <c r="F248" s="349">
        <f>+'FORMATO COSTEO C3'!G255</f>
        <v>0</v>
      </c>
      <c r="G248" s="350">
        <f>+'FORMATO COSTEO C3'!X255</f>
        <v>0</v>
      </c>
      <c r="H248" s="354">
        <f>IF( $F248=0,0,((($F248/$E$245)*'CRONOGRAMA ACTIVIDADES'!F$85)*($G248/$F248)))</f>
        <v>0</v>
      </c>
      <c r="I248" s="349">
        <f>IF( $F248=0,0,((($F248/$E$245)*'CRONOGRAMA ACTIVIDADES'!G$85)*($G248/$F248)))</f>
        <v>0</v>
      </c>
      <c r="J248" s="349">
        <f>IF( $F248=0,0,((($F248/$E$245)*'CRONOGRAMA ACTIVIDADES'!H$85)*($G248/$F248)))</f>
        <v>0</v>
      </c>
      <c r="K248" s="349">
        <f>IF( $F248=0,0,((($F248/$E$245)*'CRONOGRAMA ACTIVIDADES'!I$85)*($G248/$F248)))</f>
        <v>0</v>
      </c>
      <c r="L248" s="349">
        <f>IF( $F248=0,0,((($F248/$E$245)*'CRONOGRAMA ACTIVIDADES'!J$85)*($G248/$F248)))</f>
        <v>0</v>
      </c>
      <c r="M248" s="349">
        <f>IF( $F248=0,0,((($F248/$E$245)*'CRONOGRAMA ACTIVIDADES'!K$85)*($G248/$F248)))</f>
        <v>0</v>
      </c>
      <c r="N248" s="349">
        <f>IF( $F248=0,0,((($F248/$E$245)*'CRONOGRAMA ACTIVIDADES'!L$85)*($G248/$F248)))</f>
        <v>0</v>
      </c>
      <c r="O248" s="349">
        <f>IF( $F248=0,0,((($F248/$E$245)*'CRONOGRAMA ACTIVIDADES'!M$85)*($G248/$F248)))</f>
        <v>0</v>
      </c>
      <c r="P248" s="349">
        <f>IF( $F248=0,0,((($F248/$E$245)*'CRONOGRAMA ACTIVIDADES'!N$85)*($G248/$F248)))</f>
        <v>0</v>
      </c>
      <c r="Q248" s="349">
        <f>IF( $F248=0,0,((($F248/$E$245)*'CRONOGRAMA ACTIVIDADES'!O$85)*($G248/$F248)))</f>
        <v>0</v>
      </c>
      <c r="R248" s="349">
        <f>IF( $F248=0,0,((($F248/$E$245)*'CRONOGRAMA ACTIVIDADES'!P$85)*($G248/$F248)))</f>
        <v>0</v>
      </c>
      <c r="S248" s="349">
        <f>IF( $F248=0,0,((($F248/$E$245)*'CRONOGRAMA ACTIVIDADES'!Q$85)*($G248/$F248)))</f>
        <v>0</v>
      </c>
      <c r="T248" s="352">
        <f>H248+I248+J248+K248+L248+M248+N248+O248+P248+Q248+R248+S248</f>
        <v>0</v>
      </c>
      <c r="U248" s="353">
        <f>IF( $F248=0,0,((($F248/$E$245)*'CRONOGRAMA ACTIVIDADES'!R$85)*($G248/$F248)))</f>
        <v>0</v>
      </c>
      <c r="V248" s="349">
        <f>IF( $F248=0,0,((($F248/$E$245)*'CRONOGRAMA ACTIVIDADES'!S$85)*($G248/$F248)))</f>
        <v>0</v>
      </c>
      <c r="W248" s="349">
        <f>IF( $F248=0,0,((($F248/$E$245)*'CRONOGRAMA ACTIVIDADES'!T$85)*($G248/$F248)))</f>
        <v>0</v>
      </c>
      <c r="X248" s="349">
        <f>IF( $F248=0,0,((($F248/$E$245)*'CRONOGRAMA ACTIVIDADES'!U$85)*($G248/$F248)))</f>
        <v>0</v>
      </c>
      <c r="Y248" s="349">
        <f>IF( $F248=0,0,((($F248/$E$245)*'CRONOGRAMA ACTIVIDADES'!V$85)*($G248/$F248)))</f>
        <v>0</v>
      </c>
      <c r="Z248" s="349">
        <f>IF( $F248=0,0,((($F248/$E$245)*'CRONOGRAMA ACTIVIDADES'!W$85)*($G248/$F248)))</f>
        <v>0</v>
      </c>
      <c r="AA248" s="349">
        <f>IF( $F248=0,0,((($F248/$E$245)*'CRONOGRAMA ACTIVIDADES'!X$85)*($G248/$F248)))</f>
        <v>0</v>
      </c>
      <c r="AB248" s="349">
        <f>IF( $F248=0,0,((($F248/$E$245)*'CRONOGRAMA ACTIVIDADES'!Y$85)*($G248/$F248)))</f>
        <v>0</v>
      </c>
      <c r="AC248" s="349">
        <f>IF( $F248=0,0,((($F248/$E$245)*'CRONOGRAMA ACTIVIDADES'!Z$85)*($G248/$F248)))</f>
        <v>0</v>
      </c>
      <c r="AD248" s="349">
        <f>IF( $F248=0,0,((($F248/$E$245)*'CRONOGRAMA ACTIVIDADES'!AA$85)*($G248/$F248)))</f>
        <v>0</v>
      </c>
      <c r="AE248" s="349">
        <f>IF( $F248=0,0,((($F248/$E$245)*'CRONOGRAMA ACTIVIDADES'!AB$85)*($G248/$F248)))</f>
        <v>0</v>
      </c>
      <c r="AF248" s="349">
        <f>IF( $F248=0,0,((($F248/$E$245)*'CRONOGRAMA ACTIVIDADES'!AC$85)*($G248/$F248)))</f>
        <v>0</v>
      </c>
      <c r="AG248" s="350">
        <f>U248+V248+W248+X248+Y248+Z248+AA248+AB248+AC248+AD248+AE248+AF248</f>
        <v>0</v>
      </c>
      <c r="AH248" s="354">
        <f>IF( $F248=0,0,((($F248/$E$245)*'CRONOGRAMA ACTIVIDADES'!AD$85)*($G248/$F248)))</f>
        <v>0</v>
      </c>
      <c r="AI248" s="349">
        <f>IF( $F248=0,0,((($F248/$E$245)*'CRONOGRAMA ACTIVIDADES'!AE$85)*($G248/$F248)))</f>
        <v>0</v>
      </c>
      <c r="AJ248" s="349">
        <f>IF( $F248=0,0,((($F248/$E$245)*'CRONOGRAMA ACTIVIDADES'!AF$85)*($G248/$F248)))</f>
        <v>0</v>
      </c>
      <c r="AK248" s="349">
        <f>IF( $F248=0,0,((($F248/$E$245)*'CRONOGRAMA ACTIVIDADES'!AG$85)*($G248/$F248)))</f>
        <v>0</v>
      </c>
      <c r="AL248" s="349">
        <f>IF( $F248=0,0,((($F248/$E$245)*'CRONOGRAMA ACTIVIDADES'!AH$85)*($G248/$F248)))</f>
        <v>0</v>
      </c>
      <c r="AM248" s="349">
        <f>IF( $F248=0,0,((($F248/$E$245)*'CRONOGRAMA ACTIVIDADES'!AI$85)*($G248/$F248)))</f>
        <v>0</v>
      </c>
      <c r="AN248" s="349">
        <f>IF( $F248=0,0,((($F248/$E$245)*'CRONOGRAMA ACTIVIDADES'!AJ$85)*($G248/$F248)))</f>
        <v>0</v>
      </c>
      <c r="AO248" s="349">
        <f>IF( $F248=0,0,((($F248/$E$245)*'CRONOGRAMA ACTIVIDADES'!AK$85)*($G248/$F248)))</f>
        <v>0</v>
      </c>
      <c r="AP248" s="349">
        <f>IF( $F248=0,0,((($F248/$E$245)*'CRONOGRAMA ACTIVIDADES'!AL$85)*($G248/$F248)))</f>
        <v>0</v>
      </c>
      <c r="AQ248" s="349">
        <f>IF( $F248=0,0,((($F248/$E$245)*'CRONOGRAMA ACTIVIDADES'!AM$85)*($G248/$F248)))</f>
        <v>0</v>
      </c>
      <c r="AR248" s="349">
        <f>IF( $F248=0,0,((($F248/$E$245)*'CRONOGRAMA ACTIVIDADES'!AN$85)*($G248/$F248)))</f>
        <v>0</v>
      </c>
      <c r="AS248" s="349">
        <f>IF( $F248=0,0,((($F248/$E$245)*'CRONOGRAMA ACTIVIDADES'!AO$85)*($G248/$F248)))</f>
        <v>0</v>
      </c>
      <c r="AT248" s="352">
        <f>AH248+AI248+AJ248+AK248+AL248+AM248+AN248+AO248+AP248+AQ248+AR248+AS248</f>
        <v>0</v>
      </c>
      <c r="AU248" s="355">
        <f>AS248+AR248+AQ248+AP248+AO248+AN248+AM248+AL248+AK248+AJ248+AI248+AH248+AF248+AE248+AD248+AC248+AB248+AA248+Z248+Y248+X248+W248+V248+U248+S248+R248+Q248+P248+O248+N248+M248+L248+K248+J248+I248+H248</f>
        <v>0</v>
      </c>
      <c r="AV248" s="321">
        <f t="shared" si="56"/>
        <v>0</v>
      </c>
    </row>
    <row r="249" spans="2:48" s="44" customFormat="1" ht="12.75" customHeight="1" x14ac:dyDescent="0.25">
      <c r="B249" s="345" t="str">
        <f>+'FORMATO COSTEO C3'!C261</f>
        <v>3.2.3.4</v>
      </c>
      <c r="C249" s="346" t="str">
        <f>+'FORMATO COSTEO C3'!B261</f>
        <v>Categoría de gasto</v>
      </c>
      <c r="D249" s="357"/>
      <c r="E249" s="358"/>
      <c r="F249" s="349">
        <f>+'FORMATO COSTEO C3'!G261</f>
        <v>0</v>
      </c>
      <c r="G249" s="350">
        <f>+'FORMATO COSTEO C3'!X261</f>
        <v>0</v>
      </c>
      <c r="H249" s="354">
        <f>IF( $F249=0,0,((($F249/$E$245)*'CRONOGRAMA ACTIVIDADES'!F$85)*($G249/$F249)))</f>
        <v>0</v>
      </c>
      <c r="I249" s="349">
        <f>IF( $F249=0,0,((($F249/$E$245)*'CRONOGRAMA ACTIVIDADES'!G$85)*($G249/$F249)))</f>
        <v>0</v>
      </c>
      <c r="J249" s="349">
        <f>IF( $F249=0,0,((($F249/$E$245)*'CRONOGRAMA ACTIVIDADES'!H$85)*($G249/$F249)))</f>
        <v>0</v>
      </c>
      <c r="K249" s="349">
        <f>IF( $F249=0,0,((($F249/$E$245)*'CRONOGRAMA ACTIVIDADES'!I$85)*($G249/$F249)))</f>
        <v>0</v>
      </c>
      <c r="L249" s="349">
        <f>IF( $F249=0,0,((($F249/$E$245)*'CRONOGRAMA ACTIVIDADES'!J$85)*($G249/$F249)))</f>
        <v>0</v>
      </c>
      <c r="M249" s="349">
        <f>IF( $F249=0,0,((($F249/$E$245)*'CRONOGRAMA ACTIVIDADES'!K$85)*($G249/$F249)))</f>
        <v>0</v>
      </c>
      <c r="N249" s="349">
        <f>IF( $F249=0,0,((($F249/$E$245)*'CRONOGRAMA ACTIVIDADES'!L$85)*($G249/$F249)))</f>
        <v>0</v>
      </c>
      <c r="O249" s="349">
        <f>IF( $F249=0,0,((($F249/$E$245)*'CRONOGRAMA ACTIVIDADES'!M$85)*($G249/$F249)))</f>
        <v>0</v>
      </c>
      <c r="P249" s="349">
        <f>IF( $F249=0,0,((($F249/$E$245)*'CRONOGRAMA ACTIVIDADES'!N$85)*($G249/$F249)))</f>
        <v>0</v>
      </c>
      <c r="Q249" s="349">
        <f>IF( $F249=0,0,((($F249/$E$245)*'CRONOGRAMA ACTIVIDADES'!O$85)*($G249/$F249)))</f>
        <v>0</v>
      </c>
      <c r="R249" s="349">
        <f>IF( $F249=0,0,((($F249/$E$245)*'CRONOGRAMA ACTIVIDADES'!P$85)*($G249/$F249)))</f>
        <v>0</v>
      </c>
      <c r="S249" s="349">
        <f>IF( $F249=0,0,((($F249/$E$245)*'CRONOGRAMA ACTIVIDADES'!Q$85)*($G249/$F249)))</f>
        <v>0</v>
      </c>
      <c r="T249" s="352">
        <f>H249+I249+J249+K249+L249+M249+N249+O249+P249+Q249+R249+S249</f>
        <v>0</v>
      </c>
      <c r="U249" s="353">
        <f>IF( $F249=0,0,((($F249/$E$245)*'CRONOGRAMA ACTIVIDADES'!R$85)*($G249/$F249)))</f>
        <v>0</v>
      </c>
      <c r="V249" s="349">
        <f>IF( $F249=0,0,((($F249/$E$245)*'CRONOGRAMA ACTIVIDADES'!S$85)*($G249/$F249)))</f>
        <v>0</v>
      </c>
      <c r="W249" s="349">
        <f>IF( $F249=0,0,((($F249/$E$245)*'CRONOGRAMA ACTIVIDADES'!T$85)*($G249/$F249)))</f>
        <v>0</v>
      </c>
      <c r="X249" s="349">
        <f>IF( $F249=0,0,((($F249/$E$245)*'CRONOGRAMA ACTIVIDADES'!U$85)*($G249/$F249)))</f>
        <v>0</v>
      </c>
      <c r="Y249" s="349">
        <f>IF( $F249=0,0,((($F249/$E$245)*'CRONOGRAMA ACTIVIDADES'!V$85)*($G249/$F249)))</f>
        <v>0</v>
      </c>
      <c r="Z249" s="349">
        <f>IF( $F249=0,0,((($F249/$E$245)*'CRONOGRAMA ACTIVIDADES'!W$85)*($G249/$F249)))</f>
        <v>0</v>
      </c>
      <c r="AA249" s="349">
        <f>IF( $F249=0,0,((($F249/$E$245)*'CRONOGRAMA ACTIVIDADES'!X$85)*($G249/$F249)))</f>
        <v>0</v>
      </c>
      <c r="AB249" s="349">
        <f>IF( $F249=0,0,((($F249/$E$245)*'CRONOGRAMA ACTIVIDADES'!Y$85)*($G249/$F249)))</f>
        <v>0</v>
      </c>
      <c r="AC249" s="349">
        <f>IF( $F249=0,0,((($F249/$E$245)*'CRONOGRAMA ACTIVIDADES'!Z$85)*($G249/$F249)))</f>
        <v>0</v>
      </c>
      <c r="AD249" s="349">
        <f>IF( $F249=0,0,((($F249/$E$245)*'CRONOGRAMA ACTIVIDADES'!AA$85)*($G249/$F249)))</f>
        <v>0</v>
      </c>
      <c r="AE249" s="349">
        <f>IF( $F249=0,0,((($F249/$E$245)*'CRONOGRAMA ACTIVIDADES'!AB$85)*($G249/$F249)))</f>
        <v>0</v>
      </c>
      <c r="AF249" s="349">
        <f>IF( $F249=0,0,((($F249/$E$245)*'CRONOGRAMA ACTIVIDADES'!AC$85)*($G249/$F249)))</f>
        <v>0</v>
      </c>
      <c r="AG249" s="350">
        <f>U249+V249+W249+X249+Y249+Z249+AA249+AB249+AC249+AD249+AE249+AF249</f>
        <v>0</v>
      </c>
      <c r="AH249" s="354">
        <f>IF( $F249=0,0,((($F249/$E$245)*'CRONOGRAMA ACTIVIDADES'!AD$85)*($G249/$F249)))</f>
        <v>0</v>
      </c>
      <c r="AI249" s="349">
        <f>IF( $F249=0,0,((($F249/$E$245)*'CRONOGRAMA ACTIVIDADES'!AE$85)*($G249/$F249)))</f>
        <v>0</v>
      </c>
      <c r="AJ249" s="349">
        <f>IF( $F249=0,0,((($F249/$E$245)*'CRONOGRAMA ACTIVIDADES'!AF$85)*($G249/$F249)))</f>
        <v>0</v>
      </c>
      <c r="AK249" s="349">
        <f>IF( $F249=0,0,((($F249/$E$245)*'CRONOGRAMA ACTIVIDADES'!AG$85)*($G249/$F249)))</f>
        <v>0</v>
      </c>
      <c r="AL249" s="349">
        <f>IF( $F249=0,0,((($F249/$E$245)*'CRONOGRAMA ACTIVIDADES'!AH$85)*($G249/$F249)))</f>
        <v>0</v>
      </c>
      <c r="AM249" s="349">
        <f>IF( $F249=0,0,((($F249/$E$245)*'CRONOGRAMA ACTIVIDADES'!AI$85)*($G249/$F249)))</f>
        <v>0</v>
      </c>
      <c r="AN249" s="349">
        <f>IF( $F249=0,0,((($F249/$E$245)*'CRONOGRAMA ACTIVIDADES'!AJ$85)*($G249/$F249)))</f>
        <v>0</v>
      </c>
      <c r="AO249" s="349">
        <f>IF( $F249=0,0,((($F249/$E$245)*'CRONOGRAMA ACTIVIDADES'!AK$85)*($G249/$F249)))</f>
        <v>0</v>
      </c>
      <c r="AP249" s="349">
        <f>IF( $F249=0,0,((($F249/$E$245)*'CRONOGRAMA ACTIVIDADES'!AL$85)*($G249/$F249)))</f>
        <v>0</v>
      </c>
      <c r="AQ249" s="349">
        <f>IF( $F249=0,0,((($F249/$E$245)*'CRONOGRAMA ACTIVIDADES'!AM$85)*($G249/$F249)))</f>
        <v>0</v>
      </c>
      <c r="AR249" s="349">
        <f>IF( $F249=0,0,((($F249/$E$245)*'CRONOGRAMA ACTIVIDADES'!AN$85)*($G249/$F249)))</f>
        <v>0</v>
      </c>
      <c r="AS249" s="349">
        <f>IF( $F249=0,0,((($F249/$E$245)*'CRONOGRAMA ACTIVIDADES'!AO$85)*($G249/$F249)))</f>
        <v>0</v>
      </c>
      <c r="AT249" s="352">
        <f>AH249+AI249+AJ249+AK249+AL249+AM249+AN249+AO249+AP249+AQ249+AR249+AS249</f>
        <v>0</v>
      </c>
      <c r="AU249" s="355">
        <f>AS249+AR249+AQ249+AP249+AO249+AN249+AM249+AL249+AK249+AJ249+AI249+AH249+AF249+AE249+AD249+AC249+AB249+AA249+Z249+Y249+X249+W249+V249+U249+S249+R249+Q249+P249+O249+N249+M249+L249+K249+J249+I249+H249</f>
        <v>0</v>
      </c>
      <c r="AV249" s="321">
        <f t="shared" si="56"/>
        <v>0</v>
      </c>
    </row>
    <row r="250" spans="2:48" s="44" customFormat="1" ht="12.75" customHeight="1" x14ac:dyDescent="0.25">
      <c r="B250" s="345" t="str">
        <f>+'FORMATO COSTEO C3'!C267</f>
        <v>3.2.3.5</v>
      </c>
      <c r="C250" s="346" t="str">
        <f>+'FORMATO COSTEO C3'!B267</f>
        <v>Categoría de gasto</v>
      </c>
      <c r="D250" s="357"/>
      <c r="E250" s="358"/>
      <c r="F250" s="349">
        <f>+'FORMATO COSTEO C3'!G267</f>
        <v>0</v>
      </c>
      <c r="G250" s="350">
        <f>+'FORMATO COSTEO C3'!X267</f>
        <v>0</v>
      </c>
      <c r="H250" s="354">
        <f>IF( $F250=0,0,((($F250/$E$245)*'CRONOGRAMA ACTIVIDADES'!F$85)*($G250/$F250)))</f>
        <v>0</v>
      </c>
      <c r="I250" s="349">
        <f>IF( $F250=0,0,((($F250/$E$245)*'CRONOGRAMA ACTIVIDADES'!G$85)*($G250/$F250)))</f>
        <v>0</v>
      </c>
      <c r="J250" s="349">
        <f>IF( $F250=0,0,((($F250/$E$245)*'CRONOGRAMA ACTIVIDADES'!H$85)*($G250/$F250)))</f>
        <v>0</v>
      </c>
      <c r="K250" s="349">
        <f>IF( $F250=0,0,((($F250/$E$245)*'CRONOGRAMA ACTIVIDADES'!I$85)*($G250/$F250)))</f>
        <v>0</v>
      </c>
      <c r="L250" s="349">
        <f>IF( $F250=0,0,((($F250/$E$245)*'CRONOGRAMA ACTIVIDADES'!J$85)*($G250/$F250)))</f>
        <v>0</v>
      </c>
      <c r="M250" s="349">
        <f>IF( $F250=0,0,((($F250/$E$245)*'CRONOGRAMA ACTIVIDADES'!K$85)*($G250/$F250)))</f>
        <v>0</v>
      </c>
      <c r="N250" s="349">
        <f>IF( $F250=0,0,((($F250/$E$245)*'CRONOGRAMA ACTIVIDADES'!L$85)*($G250/$F250)))</f>
        <v>0</v>
      </c>
      <c r="O250" s="349">
        <f>IF( $F250=0,0,((($F250/$E$245)*'CRONOGRAMA ACTIVIDADES'!M$85)*($G250/$F250)))</f>
        <v>0</v>
      </c>
      <c r="P250" s="349">
        <f>IF( $F250=0,0,((($F250/$E$245)*'CRONOGRAMA ACTIVIDADES'!N$85)*($G250/$F250)))</f>
        <v>0</v>
      </c>
      <c r="Q250" s="349">
        <f>IF( $F250=0,0,((($F250/$E$245)*'CRONOGRAMA ACTIVIDADES'!O$85)*($G250/$F250)))</f>
        <v>0</v>
      </c>
      <c r="R250" s="349">
        <f>IF( $F250=0,0,((($F250/$E$245)*'CRONOGRAMA ACTIVIDADES'!P$85)*($G250/$F250)))</f>
        <v>0</v>
      </c>
      <c r="S250" s="349">
        <f>IF( $F250=0,0,((($F250/$E$245)*'CRONOGRAMA ACTIVIDADES'!Q$85)*($G250/$F250)))</f>
        <v>0</v>
      </c>
      <c r="T250" s="352">
        <f>H250+I250+J250+K250+L250+M250+N250+O250+P250+Q250+R250+S250</f>
        <v>0</v>
      </c>
      <c r="U250" s="353">
        <f>IF( $F250=0,0,((($F250/$E$245)*'CRONOGRAMA ACTIVIDADES'!R$85)*($G250/$F250)))</f>
        <v>0</v>
      </c>
      <c r="V250" s="349">
        <f>IF( $F250=0,0,((($F250/$E$245)*'CRONOGRAMA ACTIVIDADES'!S$85)*($G250/$F250)))</f>
        <v>0</v>
      </c>
      <c r="W250" s="349">
        <f>IF( $F250=0,0,((($F250/$E$245)*'CRONOGRAMA ACTIVIDADES'!T$85)*($G250/$F250)))</f>
        <v>0</v>
      </c>
      <c r="X250" s="349">
        <f>IF( $F250=0,0,((($F250/$E$245)*'CRONOGRAMA ACTIVIDADES'!U$85)*($G250/$F250)))</f>
        <v>0</v>
      </c>
      <c r="Y250" s="349">
        <f>IF( $F250=0,0,((($F250/$E$245)*'CRONOGRAMA ACTIVIDADES'!V$85)*($G250/$F250)))</f>
        <v>0</v>
      </c>
      <c r="Z250" s="349">
        <f>IF( $F250=0,0,((($F250/$E$245)*'CRONOGRAMA ACTIVIDADES'!W$85)*($G250/$F250)))</f>
        <v>0</v>
      </c>
      <c r="AA250" s="349">
        <f>IF( $F250=0,0,((($F250/$E$245)*'CRONOGRAMA ACTIVIDADES'!X$85)*($G250/$F250)))</f>
        <v>0</v>
      </c>
      <c r="AB250" s="349">
        <f>IF( $F250=0,0,((($F250/$E$245)*'CRONOGRAMA ACTIVIDADES'!Y$85)*($G250/$F250)))</f>
        <v>0</v>
      </c>
      <c r="AC250" s="349">
        <f>IF( $F250=0,0,((($F250/$E$245)*'CRONOGRAMA ACTIVIDADES'!Z$85)*($G250/$F250)))</f>
        <v>0</v>
      </c>
      <c r="AD250" s="349">
        <f>IF( $F250=0,0,((($F250/$E$245)*'CRONOGRAMA ACTIVIDADES'!AA$85)*($G250/$F250)))</f>
        <v>0</v>
      </c>
      <c r="AE250" s="349">
        <f>IF( $F250=0,0,((($F250/$E$245)*'CRONOGRAMA ACTIVIDADES'!AB$85)*($G250/$F250)))</f>
        <v>0</v>
      </c>
      <c r="AF250" s="349">
        <f>IF( $F250=0,0,((($F250/$E$245)*'CRONOGRAMA ACTIVIDADES'!AC$85)*($G250/$F250)))</f>
        <v>0</v>
      </c>
      <c r="AG250" s="350">
        <f>U250+V250+W250+X250+Y250+Z250+AA250+AB250+AC250+AD250+AE250+AF250</f>
        <v>0</v>
      </c>
      <c r="AH250" s="354">
        <f>IF( $F250=0,0,((($F250/$E$245)*'CRONOGRAMA ACTIVIDADES'!AD$85)*($G250/$F250)))</f>
        <v>0</v>
      </c>
      <c r="AI250" s="349">
        <f>IF( $F250=0,0,((($F250/$E$245)*'CRONOGRAMA ACTIVIDADES'!AE$85)*($G250/$F250)))</f>
        <v>0</v>
      </c>
      <c r="AJ250" s="349">
        <f>IF( $F250=0,0,((($F250/$E$245)*'CRONOGRAMA ACTIVIDADES'!AF$85)*($G250/$F250)))</f>
        <v>0</v>
      </c>
      <c r="AK250" s="349">
        <f>IF( $F250=0,0,((($F250/$E$245)*'CRONOGRAMA ACTIVIDADES'!AG$85)*($G250/$F250)))</f>
        <v>0</v>
      </c>
      <c r="AL250" s="349">
        <f>IF( $F250=0,0,((($F250/$E$245)*'CRONOGRAMA ACTIVIDADES'!AH$85)*($G250/$F250)))</f>
        <v>0</v>
      </c>
      <c r="AM250" s="349">
        <f>IF( $F250=0,0,((($F250/$E$245)*'CRONOGRAMA ACTIVIDADES'!AI$85)*($G250/$F250)))</f>
        <v>0</v>
      </c>
      <c r="AN250" s="349">
        <f>IF( $F250=0,0,((($F250/$E$245)*'CRONOGRAMA ACTIVIDADES'!AJ$85)*($G250/$F250)))</f>
        <v>0</v>
      </c>
      <c r="AO250" s="349">
        <f>IF( $F250=0,0,((($F250/$E$245)*'CRONOGRAMA ACTIVIDADES'!AK$85)*($G250/$F250)))</f>
        <v>0</v>
      </c>
      <c r="AP250" s="349">
        <f>IF( $F250=0,0,((($F250/$E$245)*'CRONOGRAMA ACTIVIDADES'!AL$85)*($G250/$F250)))</f>
        <v>0</v>
      </c>
      <c r="AQ250" s="349">
        <f>IF( $F250=0,0,((($F250/$E$245)*'CRONOGRAMA ACTIVIDADES'!AM$85)*($G250/$F250)))</f>
        <v>0</v>
      </c>
      <c r="AR250" s="349">
        <f>IF( $F250=0,0,((($F250/$E$245)*'CRONOGRAMA ACTIVIDADES'!AN$85)*($G250/$F250)))</f>
        <v>0</v>
      </c>
      <c r="AS250" s="349">
        <f>IF( $F250=0,0,((($F250/$E$245)*'CRONOGRAMA ACTIVIDADES'!AO$85)*($G250/$F250)))</f>
        <v>0</v>
      </c>
      <c r="AT250" s="352">
        <f>AH250+AI250+AJ250+AK250+AL250+AM250+AN250+AO250+AP250+AQ250+AR250+AS250</f>
        <v>0</v>
      </c>
      <c r="AU250" s="355">
        <f>AS250+AR250+AQ250+AP250+AO250+AN250+AM250+AL250+AK250+AJ250+AI250+AH250+AF250+AE250+AD250+AC250+AB250+AA250+Z250+Y250+X250+W250+V250+U250+S250+R250+Q250+P250+O250+N250+M250+L250+K250+J250+I250+H250</f>
        <v>0</v>
      </c>
      <c r="AV250" s="321">
        <f t="shared" si="56"/>
        <v>0</v>
      </c>
    </row>
    <row r="251" spans="2:48" s="44" customFormat="1" ht="12.75" customHeight="1" x14ac:dyDescent="0.25">
      <c r="B251" s="335" t="str">
        <f>+'FORMATO COSTEO C3'!C273</f>
        <v>3.2.4</v>
      </c>
      <c r="C251" s="359">
        <f>+'FORMATO COSTEO C3'!B273</f>
        <v>0</v>
      </c>
      <c r="D251" s="337" t="str">
        <f>+'FORMATO COSTEO C3'!D273</f>
        <v>Unidad medida</v>
      </c>
      <c r="E251" s="338">
        <f>+'FORMATO COSTEO C3'!E273</f>
        <v>0</v>
      </c>
      <c r="F251" s="339">
        <f>SUM(F252:F256)</f>
        <v>0</v>
      </c>
      <c r="G251" s="340">
        <f>SUM(G252:G256)</f>
        <v>0</v>
      </c>
      <c r="H251" s="341">
        <f t="shared" ref="H251:AS251" si="66">SUM(H252:H256)</f>
        <v>0</v>
      </c>
      <c r="I251" s="339">
        <f t="shared" si="66"/>
        <v>0</v>
      </c>
      <c r="J251" s="339">
        <f t="shared" si="66"/>
        <v>0</v>
      </c>
      <c r="K251" s="339">
        <f t="shared" si="66"/>
        <v>0</v>
      </c>
      <c r="L251" s="339">
        <f t="shared" si="66"/>
        <v>0</v>
      </c>
      <c r="M251" s="339">
        <f t="shared" si="66"/>
        <v>0</v>
      </c>
      <c r="N251" s="339">
        <f t="shared" si="66"/>
        <v>0</v>
      </c>
      <c r="O251" s="339">
        <f t="shared" si="66"/>
        <v>0</v>
      </c>
      <c r="P251" s="339">
        <f t="shared" si="66"/>
        <v>0</v>
      </c>
      <c r="Q251" s="339">
        <f t="shared" si="66"/>
        <v>0</v>
      </c>
      <c r="R251" s="339">
        <f t="shared" si="66"/>
        <v>0</v>
      </c>
      <c r="S251" s="339">
        <f t="shared" si="66"/>
        <v>0</v>
      </c>
      <c r="T251" s="342">
        <f t="shared" si="66"/>
        <v>0</v>
      </c>
      <c r="U251" s="343">
        <f t="shared" si="66"/>
        <v>0</v>
      </c>
      <c r="V251" s="339">
        <f t="shared" si="66"/>
        <v>0</v>
      </c>
      <c r="W251" s="339">
        <f t="shared" si="66"/>
        <v>0</v>
      </c>
      <c r="X251" s="339">
        <f t="shared" si="66"/>
        <v>0</v>
      </c>
      <c r="Y251" s="339">
        <f t="shared" si="66"/>
        <v>0</v>
      </c>
      <c r="Z251" s="339">
        <f t="shared" si="66"/>
        <v>0</v>
      </c>
      <c r="AA251" s="339">
        <f t="shared" si="66"/>
        <v>0</v>
      </c>
      <c r="AB251" s="339">
        <f t="shared" si="66"/>
        <v>0</v>
      </c>
      <c r="AC251" s="339">
        <f t="shared" si="66"/>
        <v>0</v>
      </c>
      <c r="AD251" s="339">
        <f t="shared" si="66"/>
        <v>0</v>
      </c>
      <c r="AE251" s="339">
        <f t="shared" si="66"/>
        <v>0</v>
      </c>
      <c r="AF251" s="339">
        <f t="shared" si="66"/>
        <v>0</v>
      </c>
      <c r="AG251" s="340">
        <f t="shared" si="66"/>
        <v>0</v>
      </c>
      <c r="AH251" s="341">
        <f t="shared" si="66"/>
        <v>0</v>
      </c>
      <c r="AI251" s="339">
        <f t="shared" si="66"/>
        <v>0</v>
      </c>
      <c r="AJ251" s="339">
        <f t="shared" si="66"/>
        <v>0</v>
      </c>
      <c r="AK251" s="339">
        <f t="shared" si="66"/>
        <v>0</v>
      </c>
      <c r="AL251" s="339">
        <f t="shared" si="66"/>
        <v>0</v>
      </c>
      <c r="AM251" s="339">
        <f t="shared" si="66"/>
        <v>0</v>
      </c>
      <c r="AN251" s="339">
        <f t="shared" si="66"/>
        <v>0</v>
      </c>
      <c r="AO251" s="339">
        <f t="shared" si="66"/>
        <v>0</v>
      </c>
      <c r="AP251" s="339">
        <f t="shared" si="66"/>
        <v>0</v>
      </c>
      <c r="AQ251" s="339">
        <f t="shared" si="66"/>
        <v>0</v>
      </c>
      <c r="AR251" s="339">
        <f t="shared" si="66"/>
        <v>0</v>
      </c>
      <c r="AS251" s="339">
        <f t="shared" si="66"/>
        <v>0</v>
      </c>
      <c r="AT251" s="342">
        <f>SUM(AT252:AT256)</f>
        <v>0</v>
      </c>
      <c r="AU251" s="344">
        <f>SUM(AU252:AU256)</f>
        <v>0</v>
      </c>
      <c r="AV251" s="321">
        <f t="shared" si="56"/>
        <v>0</v>
      </c>
    </row>
    <row r="252" spans="2:48" s="44" customFormat="1" ht="12.75" customHeight="1" x14ac:dyDescent="0.25">
      <c r="B252" s="345" t="str">
        <f>+'FORMATO COSTEO C3'!C275</f>
        <v>3.2.4.1</v>
      </c>
      <c r="C252" s="346" t="str">
        <f>+'FORMATO COSTEO C3'!B275</f>
        <v>Categoría de gasto</v>
      </c>
      <c r="D252" s="357"/>
      <c r="E252" s="358"/>
      <c r="F252" s="349">
        <f>+'FORMATO COSTEO C3'!G275</f>
        <v>0</v>
      </c>
      <c r="G252" s="350">
        <f>+'FORMATO COSTEO C3'!X275</f>
        <v>0</v>
      </c>
      <c r="H252" s="351">
        <f>IF( $F252=0,0,((($F252/$E$251)*'CRONOGRAMA ACTIVIDADES'!F$86)*($G252/$F252)))</f>
        <v>0</v>
      </c>
      <c r="I252" s="349">
        <f>IF( $F252=0,0,((($F252/$E$251)*'CRONOGRAMA ACTIVIDADES'!G$86)*($G252/$F252)))</f>
        <v>0</v>
      </c>
      <c r="J252" s="349">
        <f>IF( $F252=0,0,((($F252/$E$251)*'CRONOGRAMA ACTIVIDADES'!H$86)*($G252/$F252)))</f>
        <v>0</v>
      </c>
      <c r="K252" s="349">
        <f>IF( $F252=0,0,((($F252/$E$251)*'CRONOGRAMA ACTIVIDADES'!I$86)*($G252/$F252)))</f>
        <v>0</v>
      </c>
      <c r="L252" s="349">
        <f>IF( $F252=0,0,((($F252/$E$251)*'CRONOGRAMA ACTIVIDADES'!J$86)*($G252/$F252)))</f>
        <v>0</v>
      </c>
      <c r="M252" s="349">
        <f>IF( $F252=0,0,((($F252/$E$251)*'CRONOGRAMA ACTIVIDADES'!K$86)*($G252/$F252)))</f>
        <v>0</v>
      </c>
      <c r="N252" s="349">
        <f>IF( $F252=0,0,((($F252/$E$251)*'CRONOGRAMA ACTIVIDADES'!L$86)*($G252/$F252)))</f>
        <v>0</v>
      </c>
      <c r="O252" s="349">
        <f>IF( $F252=0,0,((($F252/$E$251)*'CRONOGRAMA ACTIVIDADES'!M$86)*($G252/$F252)))</f>
        <v>0</v>
      </c>
      <c r="P252" s="349">
        <f>IF( $F252=0,0,((($F252/$E$251)*'CRONOGRAMA ACTIVIDADES'!N$86)*($G252/$F252)))</f>
        <v>0</v>
      </c>
      <c r="Q252" s="349">
        <f>IF( $F252=0,0,((($F252/$E$251)*'CRONOGRAMA ACTIVIDADES'!O$86)*($G252/$F252)))</f>
        <v>0</v>
      </c>
      <c r="R252" s="349">
        <f>IF( $F252=0,0,((($F252/$E$251)*'CRONOGRAMA ACTIVIDADES'!P$86)*($G252/$F252)))</f>
        <v>0</v>
      </c>
      <c r="S252" s="349">
        <f>IF( $F252=0,0,((($F252/$E$251)*'CRONOGRAMA ACTIVIDADES'!Q$86)*($G252/$F252)))</f>
        <v>0</v>
      </c>
      <c r="T252" s="352">
        <f>H252+I252+J252+K252+L252+M252+N252+O252+P252+Q252+R252+S252</f>
        <v>0</v>
      </c>
      <c r="U252" s="353">
        <f>IF( $F252=0,0,((($F252/$E$251)*'CRONOGRAMA ACTIVIDADES'!R$86)*($G252/$F252)))</f>
        <v>0</v>
      </c>
      <c r="V252" s="349">
        <f>IF( $F252=0,0,((($F252/$E$251)*'CRONOGRAMA ACTIVIDADES'!S$86)*($G252/$F252)))</f>
        <v>0</v>
      </c>
      <c r="W252" s="349">
        <f>IF( $F252=0,0,((($F252/$E$251)*'CRONOGRAMA ACTIVIDADES'!T$86)*($G252/$F252)))</f>
        <v>0</v>
      </c>
      <c r="X252" s="349">
        <f>IF( $F252=0,0,((($F252/$E$251)*'CRONOGRAMA ACTIVIDADES'!U$86)*($G252/$F252)))</f>
        <v>0</v>
      </c>
      <c r="Y252" s="349">
        <f>IF( $F252=0,0,((($F252/$E$251)*'CRONOGRAMA ACTIVIDADES'!V$86)*($G252/$F252)))</f>
        <v>0</v>
      </c>
      <c r="Z252" s="349">
        <f>IF( $F252=0,0,((($F252/$E$251)*'CRONOGRAMA ACTIVIDADES'!W$86)*($G252/$F252)))</f>
        <v>0</v>
      </c>
      <c r="AA252" s="349">
        <f>IF( $F252=0,0,((($F252/$E$251)*'CRONOGRAMA ACTIVIDADES'!X$86)*($G252/$F252)))</f>
        <v>0</v>
      </c>
      <c r="AB252" s="349">
        <f>IF( $F252=0,0,((($F252/$E$251)*'CRONOGRAMA ACTIVIDADES'!Y$86)*($G252/$F252)))</f>
        <v>0</v>
      </c>
      <c r="AC252" s="349">
        <f>IF( $F252=0,0,((($F252/$E$251)*'CRONOGRAMA ACTIVIDADES'!Z$86)*($G252/$F252)))</f>
        <v>0</v>
      </c>
      <c r="AD252" s="349">
        <f>IF( $F252=0,0,((($F252/$E$251)*'CRONOGRAMA ACTIVIDADES'!AA$86)*($G252/$F252)))</f>
        <v>0</v>
      </c>
      <c r="AE252" s="349">
        <f>IF( $F252=0,0,((($F252/$E$251)*'CRONOGRAMA ACTIVIDADES'!AB$86)*($G252/$F252)))</f>
        <v>0</v>
      </c>
      <c r="AF252" s="349">
        <f>IF( $F252=0,0,((($F252/$E$251)*'CRONOGRAMA ACTIVIDADES'!AC$86)*($G252/$F252)))</f>
        <v>0</v>
      </c>
      <c r="AG252" s="350">
        <f>U252+V252+W252+X252+Y252+Z252+AA252+AB252+AC252+AD252+AE252+AF252</f>
        <v>0</v>
      </c>
      <c r="AH252" s="354">
        <f>IF( $F252=0,0,((($F252/$E$251)*'CRONOGRAMA ACTIVIDADES'!AD$86)*($G252/$F252)))</f>
        <v>0</v>
      </c>
      <c r="AI252" s="349">
        <f>IF( $F252=0,0,((($F252/$E$251)*'CRONOGRAMA ACTIVIDADES'!AE$86)*($G252/$F252)))</f>
        <v>0</v>
      </c>
      <c r="AJ252" s="349">
        <f>IF( $F252=0,0,((($F252/$E$251)*'CRONOGRAMA ACTIVIDADES'!AF$86)*($G252/$F252)))</f>
        <v>0</v>
      </c>
      <c r="AK252" s="349">
        <f>IF( $F252=0,0,((($F252/$E$251)*'CRONOGRAMA ACTIVIDADES'!AG$86)*($G252/$F252)))</f>
        <v>0</v>
      </c>
      <c r="AL252" s="349">
        <f>IF( $F252=0,0,((($F252/$E$251)*'CRONOGRAMA ACTIVIDADES'!AH$86)*($G252/$F252)))</f>
        <v>0</v>
      </c>
      <c r="AM252" s="349">
        <f>IF( $F252=0,0,((($F252/$E$251)*'CRONOGRAMA ACTIVIDADES'!AI$86)*($G252/$F252)))</f>
        <v>0</v>
      </c>
      <c r="AN252" s="349">
        <f>IF( $F252=0,0,((($F252/$E$251)*'CRONOGRAMA ACTIVIDADES'!AJ$86)*($G252/$F252)))</f>
        <v>0</v>
      </c>
      <c r="AO252" s="349">
        <f>IF( $F252=0,0,((($F252/$E$251)*'CRONOGRAMA ACTIVIDADES'!AK$86)*($G252/$F252)))</f>
        <v>0</v>
      </c>
      <c r="AP252" s="349">
        <f>IF( $F252=0,0,((($F252/$E$251)*'CRONOGRAMA ACTIVIDADES'!AL$86)*($G252/$F252)))</f>
        <v>0</v>
      </c>
      <c r="AQ252" s="349">
        <f>IF( $F252=0,0,((($F252/$E$251)*'CRONOGRAMA ACTIVIDADES'!AM$86)*($G252/$F252)))</f>
        <v>0</v>
      </c>
      <c r="AR252" s="349">
        <f>IF( $F252=0,0,((($F252/$E$251)*'CRONOGRAMA ACTIVIDADES'!AN$86)*($G252/$F252)))</f>
        <v>0</v>
      </c>
      <c r="AS252" s="349">
        <f>IF( $F252=0,0,((($F252/$E$251)*'CRONOGRAMA ACTIVIDADES'!AO$86)*($G252/$F252)))</f>
        <v>0</v>
      </c>
      <c r="AT252" s="352">
        <f>AH252+AI252+AJ252+AK252+AL252+AM252+AN252+AO252+AP252+AQ252+AR252+AS252</f>
        <v>0</v>
      </c>
      <c r="AU252" s="355">
        <f>AS252+AR252+AQ252+AP252+AO252+AN252+AM252+AL252+AK252+AJ252+AI252+AH252+AF252+AE252+AD252+AC252+AB252+AA252+Z252+Y252+X252+W252+V252+U252+S252+R252+Q252+P252+O252+N252+M252+L252+K252+J252+I252+H252</f>
        <v>0</v>
      </c>
      <c r="AV252" s="321">
        <f t="shared" si="56"/>
        <v>0</v>
      </c>
    </row>
    <row r="253" spans="2:48" s="44" customFormat="1" ht="12.75" customHeight="1" x14ac:dyDescent="0.25">
      <c r="B253" s="345" t="str">
        <f>+'FORMATO COSTEO C3'!C281</f>
        <v>3.2.4.2</v>
      </c>
      <c r="C253" s="346" t="str">
        <f>+'FORMATO COSTEO C3'!B281</f>
        <v>Categoría de gasto</v>
      </c>
      <c r="D253" s="357"/>
      <c r="E253" s="358"/>
      <c r="F253" s="349">
        <f>+'FORMATO COSTEO C3'!G281</f>
        <v>0</v>
      </c>
      <c r="G253" s="350">
        <f>+'FORMATO COSTEO C3'!X281</f>
        <v>0</v>
      </c>
      <c r="H253" s="354">
        <f>IF( $F253=0,0,((($F253/$E$251)*'CRONOGRAMA ACTIVIDADES'!F$86)*($G253/$F253)))</f>
        <v>0</v>
      </c>
      <c r="I253" s="349">
        <f>IF( $F253=0,0,((($F253/$E$251)*'CRONOGRAMA ACTIVIDADES'!G$86)*($G253/$F253)))</f>
        <v>0</v>
      </c>
      <c r="J253" s="349">
        <f>IF( $F253=0,0,((($F253/$E$251)*'CRONOGRAMA ACTIVIDADES'!H$86)*($G253/$F253)))</f>
        <v>0</v>
      </c>
      <c r="K253" s="349">
        <f>IF( $F253=0,0,((($F253/$E$251)*'CRONOGRAMA ACTIVIDADES'!I$86)*($G253/$F253)))</f>
        <v>0</v>
      </c>
      <c r="L253" s="349">
        <f>IF( $F253=0,0,((($F253/$E$251)*'CRONOGRAMA ACTIVIDADES'!J$86)*($G253/$F253)))</f>
        <v>0</v>
      </c>
      <c r="M253" s="349">
        <f>IF( $F253=0,0,((($F253/$E$251)*'CRONOGRAMA ACTIVIDADES'!K$86)*($G253/$F253)))</f>
        <v>0</v>
      </c>
      <c r="N253" s="349">
        <f>IF( $F253=0,0,((($F253/$E$251)*'CRONOGRAMA ACTIVIDADES'!L$86)*($G253/$F253)))</f>
        <v>0</v>
      </c>
      <c r="O253" s="349">
        <f>IF( $F253=0,0,((($F253/$E$251)*'CRONOGRAMA ACTIVIDADES'!M$86)*($G253/$F253)))</f>
        <v>0</v>
      </c>
      <c r="P253" s="349">
        <f>IF( $F253=0,0,((($F253/$E$251)*'CRONOGRAMA ACTIVIDADES'!N$86)*($G253/$F253)))</f>
        <v>0</v>
      </c>
      <c r="Q253" s="349">
        <f>IF( $F253=0,0,((($F253/$E$251)*'CRONOGRAMA ACTIVIDADES'!O$86)*($G253/$F253)))</f>
        <v>0</v>
      </c>
      <c r="R253" s="349">
        <f>IF( $F253=0,0,((($F253/$E$251)*'CRONOGRAMA ACTIVIDADES'!P$86)*($G253/$F253)))</f>
        <v>0</v>
      </c>
      <c r="S253" s="349">
        <f>IF( $F253=0,0,((($F253/$E$251)*'CRONOGRAMA ACTIVIDADES'!Q$86)*($G253/$F253)))</f>
        <v>0</v>
      </c>
      <c r="T253" s="352">
        <f>H253+I253+J253+K253+L253+M253+N253+O253+P253+Q253+R253+S253</f>
        <v>0</v>
      </c>
      <c r="U253" s="353">
        <f>IF( $F253=0,0,((($F253/$E$251)*'CRONOGRAMA ACTIVIDADES'!R$86)*($G253/$F253)))</f>
        <v>0</v>
      </c>
      <c r="V253" s="349">
        <f>IF( $F253=0,0,((($F253/$E$251)*'CRONOGRAMA ACTIVIDADES'!S$86)*($G253/$F253)))</f>
        <v>0</v>
      </c>
      <c r="W253" s="349">
        <f>IF( $F253=0,0,((($F253/$E$251)*'CRONOGRAMA ACTIVIDADES'!T$86)*($G253/$F253)))</f>
        <v>0</v>
      </c>
      <c r="X253" s="349">
        <f>IF( $F253=0,0,((($F253/$E$251)*'CRONOGRAMA ACTIVIDADES'!U$86)*($G253/$F253)))</f>
        <v>0</v>
      </c>
      <c r="Y253" s="349">
        <f>IF( $F253=0,0,((($F253/$E$251)*'CRONOGRAMA ACTIVIDADES'!V$86)*($G253/$F253)))</f>
        <v>0</v>
      </c>
      <c r="Z253" s="349">
        <f>IF( $F253=0,0,((($F253/$E$251)*'CRONOGRAMA ACTIVIDADES'!W$86)*($G253/$F253)))</f>
        <v>0</v>
      </c>
      <c r="AA253" s="349">
        <f>IF( $F253=0,0,((($F253/$E$251)*'CRONOGRAMA ACTIVIDADES'!X$86)*($G253/$F253)))</f>
        <v>0</v>
      </c>
      <c r="AB253" s="349">
        <f>IF( $F253=0,0,((($F253/$E$251)*'CRONOGRAMA ACTIVIDADES'!Y$86)*($G253/$F253)))</f>
        <v>0</v>
      </c>
      <c r="AC253" s="349">
        <f>IF( $F253=0,0,((($F253/$E$251)*'CRONOGRAMA ACTIVIDADES'!Z$86)*($G253/$F253)))</f>
        <v>0</v>
      </c>
      <c r="AD253" s="349">
        <f>IF( $F253=0,0,((($F253/$E$251)*'CRONOGRAMA ACTIVIDADES'!AA$86)*($G253/$F253)))</f>
        <v>0</v>
      </c>
      <c r="AE253" s="349">
        <f>IF( $F253=0,0,((($F253/$E$251)*'CRONOGRAMA ACTIVIDADES'!AB$86)*($G253/$F253)))</f>
        <v>0</v>
      </c>
      <c r="AF253" s="349">
        <f>IF( $F253=0,0,((($F253/$E$251)*'CRONOGRAMA ACTIVIDADES'!AC$86)*($G253/$F253)))</f>
        <v>0</v>
      </c>
      <c r="AG253" s="350">
        <f>U253+V253+W253+X253+Y253+Z253+AA253+AB253+AC253+AD253+AE253+AF253</f>
        <v>0</v>
      </c>
      <c r="AH253" s="354">
        <f>IF( $F253=0,0,((($F253/$E$251)*'CRONOGRAMA ACTIVIDADES'!AD$86)*($G253/$F253)))</f>
        <v>0</v>
      </c>
      <c r="AI253" s="349">
        <f>IF( $F253=0,0,((($F253/$E$251)*'CRONOGRAMA ACTIVIDADES'!AE$86)*($G253/$F253)))</f>
        <v>0</v>
      </c>
      <c r="AJ253" s="349">
        <f>IF( $F253=0,0,((($F253/$E$251)*'CRONOGRAMA ACTIVIDADES'!AF$86)*($G253/$F253)))</f>
        <v>0</v>
      </c>
      <c r="AK253" s="349">
        <f>IF( $F253=0,0,((($F253/$E$251)*'CRONOGRAMA ACTIVIDADES'!AG$86)*($G253/$F253)))</f>
        <v>0</v>
      </c>
      <c r="AL253" s="349">
        <f>IF( $F253=0,0,((($F253/$E$251)*'CRONOGRAMA ACTIVIDADES'!AH$86)*($G253/$F253)))</f>
        <v>0</v>
      </c>
      <c r="AM253" s="349">
        <f>IF( $F253=0,0,((($F253/$E$251)*'CRONOGRAMA ACTIVIDADES'!AI$86)*($G253/$F253)))</f>
        <v>0</v>
      </c>
      <c r="AN253" s="349">
        <f>IF( $F253=0,0,((($F253/$E$251)*'CRONOGRAMA ACTIVIDADES'!AJ$86)*($G253/$F253)))</f>
        <v>0</v>
      </c>
      <c r="AO253" s="349">
        <f>IF( $F253=0,0,((($F253/$E$251)*'CRONOGRAMA ACTIVIDADES'!AK$86)*($G253/$F253)))</f>
        <v>0</v>
      </c>
      <c r="AP253" s="349">
        <f>IF( $F253=0,0,((($F253/$E$251)*'CRONOGRAMA ACTIVIDADES'!AL$86)*($G253/$F253)))</f>
        <v>0</v>
      </c>
      <c r="AQ253" s="349">
        <f>IF( $F253=0,0,((($F253/$E$251)*'CRONOGRAMA ACTIVIDADES'!AM$86)*($G253/$F253)))</f>
        <v>0</v>
      </c>
      <c r="AR253" s="349">
        <f>IF( $F253=0,0,((($F253/$E$251)*'CRONOGRAMA ACTIVIDADES'!AN$86)*($G253/$F253)))</f>
        <v>0</v>
      </c>
      <c r="AS253" s="349">
        <f>IF( $F253=0,0,((($F253/$E$251)*'CRONOGRAMA ACTIVIDADES'!AO$86)*($G253/$F253)))</f>
        <v>0</v>
      </c>
      <c r="AT253" s="352">
        <f>AH253+AI253+AJ253+AK253+AL253+AM253+AN253+AO253+AP253+AQ253+AR253+AS253</f>
        <v>0</v>
      </c>
      <c r="AU253" s="355">
        <f>AS253+AR253+AQ253+AP253+AO253+AN253+AM253+AL253+AK253+AJ253+AI253+AH253+AF253+AE253+AD253+AC253+AB253+AA253+Z253+Y253+X253+W253+V253+U253+S253+R253+Q253+P253+O253+N253+M253+L253+K253+J253+I253+H253</f>
        <v>0</v>
      </c>
      <c r="AV253" s="321">
        <f t="shared" si="56"/>
        <v>0</v>
      </c>
    </row>
    <row r="254" spans="2:48" s="44" customFormat="1" ht="12.75" customHeight="1" x14ac:dyDescent="0.25">
      <c r="B254" s="345" t="str">
        <f>+'FORMATO COSTEO C3'!C287</f>
        <v>3.2.4.3</v>
      </c>
      <c r="C254" s="346" t="str">
        <f>+'FORMATO COSTEO C3'!B287</f>
        <v>Categoría de gasto</v>
      </c>
      <c r="D254" s="357"/>
      <c r="E254" s="358"/>
      <c r="F254" s="349">
        <f>+'FORMATO COSTEO C3'!G287</f>
        <v>0</v>
      </c>
      <c r="G254" s="350">
        <f>+'FORMATO COSTEO C3'!X287</f>
        <v>0</v>
      </c>
      <c r="H254" s="354">
        <f>IF( $F254=0,0,((($F254/$E$251)*'CRONOGRAMA ACTIVIDADES'!F$86)*($G254/$F254)))</f>
        <v>0</v>
      </c>
      <c r="I254" s="349">
        <f>IF( $F254=0,0,((($F254/$E$251)*'CRONOGRAMA ACTIVIDADES'!G$86)*($G254/$F254)))</f>
        <v>0</v>
      </c>
      <c r="J254" s="349">
        <f>IF( $F254=0,0,((($F254/$E$251)*'CRONOGRAMA ACTIVIDADES'!H$86)*($G254/$F254)))</f>
        <v>0</v>
      </c>
      <c r="K254" s="349">
        <f>IF( $F254=0,0,((($F254/$E$251)*'CRONOGRAMA ACTIVIDADES'!I$86)*($G254/$F254)))</f>
        <v>0</v>
      </c>
      <c r="L254" s="349">
        <f>IF( $F254=0,0,((($F254/$E$251)*'CRONOGRAMA ACTIVIDADES'!J$86)*($G254/$F254)))</f>
        <v>0</v>
      </c>
      <c r="M254" s="349">
        <f>IF( $F254=0,0,((($F254/$E$251)*'CRONOGRAMA ACTIVIDADES'!K$86)*($G254/$F254)))</f>
        <v>0</v>
      </c>
      <c r="N254" s="349">
        <f>IF( $F254=0,0,((($F254/$E$251)*'CRONOGRAMA ACTIVIDADES'!L$86)*($G254/$F254)))</f>
        <v>0</v>
      </c>
      <c r="O254" s="349">
        <f>IF( $F254=0,0,((($F254/$E$251)*'CRONOGRAMA ACTIVIDADES'!M$86)*($G254/$F254)))</f>
        <v>0</v>
      </c>
      <c r="P254" s="349">
        <f>IF( $F254=0,0,((($F254/$E$251)*'CRONOGRAMA ACTIVIDADES'!N$86)*($G254/$F254)))</f>
        <v>0</v>
      </c>
      <c r="Q254" s="349">
        <f>IF( $F254=0,0,((($F254/$E$251)*'CRONOGRAMA ACTIVIDADES'!O$86)*($G254/$F254)))</f>
        <v>0</v>
      </c>
      <c r="R254" s="349">
        <f>IF( $F254=0,0,((($F254/$E$251)*'CRONOGRAMA ACTIVIDADES'!P$86)*($G254/$F254)))</f>
        <v>0</v>
      </c>
      <c r="S254" s="349">
        <f>IF( $F254=0,0,((($F254/$E$251)*'CRONOGRAMA ACTIVIDADES'!Q$86)*($G254/$F254)))</f>
        <v>0</v>
      </c>
      <c r="T254" s="352">
        <f>H254+I254+J254+K254+L254+M254+N254+O254+P254+Q254+R254+S254</f>
        <v>0</v>
      </c>
      <c r="U254" s="353">
        <f>IF( $F254=0,0,((($F254/$E$251)*'CRONOGRAMA ACTIVIDADES'!R$86)*($G254/$F254)))</f>
        <v>0</v>
      </c>
      <c r="V254" s="349">
        <f>IF( $F254=0,0,((($F254/$E$251)*'CRONOGRAMA ACTIVIDADES'!S$86)*($G254/$F254)))</f>
        <v>0</v>
      </c>
      <c r="W254" s="349">
        <f>IF( $F254=0,0,((($F254/$E$251)*'CRONOGRAMA ACTIVIDADES'!T$86)*($G254/$F254)))</f>
        <v>0</v>
      </c>
      <c r="X254" s="349">
        <f>IF( $F254=0,0,((($F254/$E$251)*'CRONOGRAMA ACTIVIDADES'!U$86)*($G254/$F254)))</f>
        <v>0</v>
      </c>
      <c r="Y254" s="349">
        <f>IF( $F254=0,0,((($F254/$E$251)*'CRONOGRAMA ACTIVIDADES'!V$86)*($G254/$F254)))</f>
        <v>0</v>
      </c>
      <c r="Z254" s="349">
        <f>IF( $F254=0,0,((($F254/$E$251)*'CRONOGRAMA ACTIVIDADES'!W$86)*($G254/$F254)))</f>
        <v>0</v>
      </c>
      <c r="AA254" s="349">
        <f>IF( $F254=0,0,((($F254/$E$251)*'CRONOGRAMA ACTIVIDADES'!X$86)*($G254/$F254)))</f>
        <v>0</v>
      </c>
      <c r="AB254" s="349">
        <f>IF( $F254=0,0,((($F254/$E$251)*'CRONOGRAMA ACTIVIDADES'!Y$86)*($G254/$F254)))</f>
        <v>0</v>
      </c>
      <c r="AC254" s="349">
        <f>IF( $F254=0,0,((($F254/$E$251)*'CRONOGRAMA ACTIVIDADES'!Z$86)*($G254/$F254)))</f>
        <v>0</v>
      </c>
      <c r="AD254" s="349">
        <f>IF( $F254=0,0,((($F254/$E$251)*'CRONOGRAMA ACTIVIDADES'!AA$86)*($G254/$F254)))</f>
        <v>0</v>
      </c>
      <c r="AE254" s="349">
        <f>IF( $F254=0,0,((($F254/$E$251)*'CRONOGRAMA ACTIVIDADES'!AB$86)*($G254/$F254)))</f>
        <v>0</v>
      </c>
      <c r="AF254" s="349">
        <f>IF( $F254=0,0,((($F254/$E$251)*'CRONOGRAMA ACTIVIDADES'!AC$86)*($G254/$F254)))</f>
        <v>0</v>
      </c>
      <c r="AG254" s="350">
        <f>U254+V254+W254+X254+Y254+Z254+AA254+AB254+AC254+AD254+AE254+AF254</f>
        <v>0</v>
      </c>
      <c r="AH254" s="354">
        <f>IF( $F254=0,0,((($F254/$E$251)*'CRONOGRAMA ACTIVIDADES'!AD$86)*($G254/$F254)))</f>
        <v>0</v>
      </c>
      <c r="AI254" s="349">
        <f>IF( $F254=0,0,((($F254/$E$251)*'CRONOGRAMA ACTIVIDADES'!AE$86)*($G254/$F254)))</f>
        <v>0</v>
      </c>
      <c r="AJ254" s="349">
        <f>IF( $F254=0,0,((($F254/$E$251)*'CRONOGRAMA ACTIVIDADES'!AF$86)*($G254/$F254)))</f>
        <v>0</v>
      </c>
      <c r="AK254" s="349">
        <f>IF( $F254=0,0,((($F254/$E$251)*'CRONOGRAMA ACTIVIDADES'!AG$86)*($G254/$F254)))</f>
        <v>0</v>
      </c>
      <c r="AL254" s="349">
        <f>IF( $F254=0,0,((($F254/$E$251)*'CRONOGRAMA ACTIVIDADES'!AH$86)*($G254/$F254)))</f>
        <v>0</v>
      </c>
      <c r="AM254" s="349">
        <f>IF( $F254=0,0,((($F254/$E$251)*'CRONOGRAMA ACTIVIDADES'!AI$86)*($G254/$F254)))</f>
        <v>0</v>
      </c>
      <c r="AN254" s="349">
        <f>IF( $F254=0,0,((($F254/$E$251)*'CRONOGRAMA ACTIVIDADES'!AJ$86)*($G254/$F254)))</f>
        <v>0</v>
      </c>
      <c r="AO254" s="349">
        <f>IF( $F254=0,0,((($F254/$E$251)*'CRONOGRAMA ACTIVIDADES'!AK$86)*($G254/$F254)))</f>
        <v>0</v>
      </c>
      <c r="AP254" s="349">
        <f>IF( $F254=0,0,((($F254/$E$251)*'CRONOGRAMA ACTIVIDADES'!AL$86)*($G254/$F254)))</f>
        <v>0</v>
      </c>
      <c r="AQ254" s="349">
        <f>IF( $F254=0,0,((($F254/$E$251)*'CRONOGRAMA ACTIVIDADES'!AM$86)*($G254/$F254)))</f>
        <v>0</v>
      </c>
      <c r="AR254" s="349">
        <f>IF( $F254=0,0,((($F254/$E$251)*'CRONOGRAMA ACTIVIDADES'!AN$86)*($G254/$F254)))</f>
        <v>0</v>
      </c>
      <c r="AS254" s="349">
        <f>IF( $F254=0,0,((($F254/$E$251)*'CRONOGRAMA ACTIVIDADES'!AO$86)*($G254/$F254)))</f>
        <v>0</v>
      </c>
      <c r="AT254" s="352">
        <f>AH254+AI254+AJ254+AK254+AL254+AM254+AN254+AO254+AP254+AQ254+AR254+AS254</f>
        <v>0</v>
      </c>
      <c r="AU254" s="355">
        <f>AS254+AR254+AQ254+AP254+AO254+AN254+AM254+AL254+AK254+AJ254+AI254+AH254+AF254+AE254+AD254+AC254+AB254+AA254+Z254+Y254+X254+W254+V254+U254+S254+R254+Q254+P254+O254+N254+M254+L254+K254+J254+I254+H254</f>
        <v>0</v>
      </c>
      <c r="AV254" s="321">
        <f t="shared" si="56"/>
        <v>0</v>
      </c>
    </row>
    <row r="255" spans="2:48" s="44" customFormat="1" ht="12.75" customHeight="1" x14ac:dyDescent="0.25">
      <c r="B255" s="345" t="str">
        <f>+'FORMATO COSTEO C3'!C293</f>
        <v>3.2.4.4</v>
      </c>
      <c r="C255" s="346" t="str">
        <f>+'FORMATO COSTEO C3'!B293</f>
        <v>Categoría de gasto</v>
      </c>
      <c r="D255" s="357"/>
      <c r="E255" s="358"/>
      <c r="F255" s="349">
        <f>+'FORMATO COSTEO C3'!G293</f>
        <v>0</v>
      </c>
      <c r="G255" s="350">
        <f>+'FORMATO COSTEO C3'!X293</f>
        <v>0</v>
      </c>
      <c r="H255" s="354">
        <f>IF( $F255=0,0,((($F255/$E$251)*'CRONOGRAMA ACTIVIDADES'!F$86)*($G255/$F255)))</f>
        <v>0</v>
      </c>
      <c r="I255" s="349">
        <f>IF( $F255=0,0,((($F255/$E$251)*'CRONOGRAMA ACTIVIDADES'!G$86)*($G255/$F255)))</f>
        <v>0</v>
      </c>
      <c r="J255" s="349">
        <f>IF( $F255=0,0,((($F255/$E$251)*'CRONOGRAMA ACTIVIDADES'!H$86)*($G255/$F255)))</f>
        <v>0</v>
      </c>
      <c r="K255" s="349">
        <f>IF( $F255=0,0,((($F255/$E$251)*'CRONOGRAMA ACTIVIDADES'!I$86)*($G255/$F255)))</f>
        <v>0</v>
      </c>
      <c r="L255" s="349">
        <f>IF( $F255=0,0,((($F255/$E$251)*'CRONOGRAMA ACTIVIDADES'!J$86)*($G255/$F255)))</f>
        <v>0</v>
      </c>
      <c r="M255" s="349">
        <f>IF( $F255=0,0,((($F255/$E$251)*'CRONOGRAMA ACTIVIDADES'!K$86)*($G255/$F255)))</f>
        <v>0</v>
      </c>
      <c r="N255" s="349">
        <f>IF( $F255=0,0,((($F255/$E$251)*'CRONOGRAMA ACTIVIDADES'!L$86)*($G255/$F255)))</f>
        <v>0</v>
      </c>
      <c r="O255" s="349">
        <f>IF( $F255=0,0,((($F255/$E$251)*'CRONOGRAMA ACTIVIDADES'!M$86)*($G255/$F255)))</f>
        <v>0</v>
      </c>
      <c r="P255" s="349">
        <f>IF( $F255=0,0,((($F255/$E$251)*'CRONOGRAMA ACTIVIDADES'!N$86)*($G255/$F255)))</f>
        <v>0</v>
      </c>
      <c r="Q255" s="349">
        <f>IF( $F255=0,0,((($F255/$E$251)*'CRONOGRAMA ACTIVIDADES'!O$86)*($G255/$F255)))</f>
        <v>0</v>
      </c>
      <c r="R255" s="349">
        <f>IF( $F255=0,0,((($F255/$E$251)*'CRONOGRAMA ACTIVIDADES'!P$86)*($G255/$F255)))</f>
        <v>0</v>
      </c>
      <c r="S255" s="349">
        <f>IF( $F255=0,0,((($F255/$E$251)*'CRONOGRAMA ACTIVIDADES'!Q$86)*($G255/$F255)))</f>
        <v>0</v>
      </c>
      <c r="T255" s="352">
        <f>H255+I255+J255+K255+L255+M255+N255+O255+P255+Q255+R255+S255</f>
        <v>0</v>
      </c>
      <c r="U255" s="353">
        <f>IF( $F255=0,0,((($F255/$E$251)*'CRONOGRAMA ACTIVIDADES'!R$86)*($G255/$F255)))</f>
        <v>0</v>
      </c>
      <c r="V255" s="349">
        <f>IF( $F255=0,0,((($F255/$E$251)*'CRONOGRAMA ACTIVIDADES'!S$86)*($G255/$F255)))</f>
        <v>0</v>
      </c>
      <c r="W255" s="349">
        <f>IF( $F255=0,0,((($F255/$E$251)*'CRONOGRAMA ACTIVIDADES'!T$86)*($G255/$F255)))</f>
        <v>0</v>
      </c>
      <c r="X255" s="349">
        <f>IF( $F255=0,0,((($F255/$E$251)*'CRONOGRAMA ACTIVIDADES'!U$86)*($G255/$F255)))</f>
        <v>0</v>
      </c>
      <c r="Y255" s="349">
        <f>IF( $F255=0,0,((($F255/$E$251)*'CRONOGRAMA ACTIVIDADES'!V$86)*($G255/$F255)))</f>
        <v>0</v>
      </c>
      <c r="Z255" s="349">
        <f>IF( $F255=0,0,((($F255/$E$251)*'CRONOGRAMA ACTIVIDADES'!W$86)*($G255/$F255)))</f>
        <v>0</v>
      </c>
      <c r="AA255" s="349">
        <f>IF( $F255=0,0,((($F255/$E$251)*'CRONOGRAMA ACTIVIDADES'!X$86)*($G255/$F255)))</f>
        <v>0</v>
      </c>
      <c r="AB255" s="349">
        <f>IF( $F255=0,0,((($F255/$E$251)*'CRONOGRAMA ACTIVIDADES'!Y$86)*($G255/$F255)))</f>
        <v>0</v>
      </c>
      <c r="AC255" s="349">
        <f>IF( $F255=0,0,((($F255/$E$251)*'CRONOGRAMA ACTIVIDADES'!Z$86)*($G255/$F255)))</f>
        <v>0</v>
      </c>
      <c r="AD255" s="349">
        <f>IF( $F255=0,0,((($F255/$E$251)*'CRONOGRAMA ACTIVIDADES'!AA$86)*($G255/$F255)))</f>
        <v>0</v>
      </c>
      <c r="AE255" s="349">
        <f>IF( $F255=0,0,((($F255/$E$251)*'CRONOGRAMA ACTIVIDADES'!AB$86)*($G255/$F255)))</f>
        <v>0</v>
      </c>
      <c r="AF255" s="349">
        <f>IF( $F255=0,0,((($F255/$E$251)*'CRONOGRAMA ACTIVIDADES'!AC$86)*($G255/$F255)))</f>
        <v>0</v>
      </c>
      <c r="AG255" s="350">
        <f>U255+V255+W255+X255+Y255+Z255+AA255+AB255+AC255+AD255+AE255+AF255</f>
        <v>0</v>
      </c>
      <c r="AH255" s="354">
        <f>IF( $F255=0,0,((($F255/$E$251)*'CRONOGRAMA ACTIVIDADES'!AD$86)*($G255/$F255)))</f>
        <v>0</v>
      </c>
      <c r="AI255" s="349">
        <f>IF( $F255=0,0,((($F255/$E$251)*'CRONOGRAMA ACTIVIDADES'!AE$86)*($G255/$F255)))</f>
        <v>0</v>
      </c>
      <c r="AJ255" s="349">
        <f>IF( $F255=0,0,((($F255/$E$251)*'CRONOGRAMA ACTIVIDADES'!AF$86)*($G255/$F255)))</f>
        <v>0</v>
      </c>
      <c r="AK255" s="349">
        <f>IF( $F255=0,0,((($F255/$E$251)*'CRONOGRAMA ACTIVIDADES'!AG$86)*($G255/$F255)))</f>
        <v>0</v>
      </c>
      <c r="AL255" s="349">
        <f>IF( $F255=0,0,((($F255/$E$251)*'CRONOGRAMA ACTIVIDADES'!AH$86)*($G255/$F255)))</f>
        <v>0</v>
      </c>
      <c r="AM255" s="349">
        <f>IF( $F255=0,0,((($F255/$E$251)*'CRONOGRAMA ACTIVIDADES'!AI$86)*($G255/$F255)))</f>
        <v>0</v>
      </c>
      <c r="AN255" s="349">
        <f>IF( $F255=0,0,((($F255/$E$251)*'CRONOGRAMA ACTIVIDADES'!AJ$86)*($G255/$F255)))</f>
        <v>0</v>
      </c>
      <c r="AO255" s="349">
        <f>IF( $F255=0,0,((($F255/$E$251)*'CRONOGRAMA ACTIVIDADES'!AK$86)*($G255/$F255)))</f>
        <v>0</v>
      </c>
      <c r="AP255" s="349">
        <f>IF( $F255=0,0,((($F255/$E$251)*'CRONOGRAMA ACTIVIDADES'!AL$86)*($G255/$F255)))</f>
        <v>0</v>
      </c>
      <c r="AQ255" s="349">
        <f>IF( $F255=0,0,((($F255/$E$251)*'CRONOGRAMA ACTIVIDADES'!AM$86)*($G255/$F255)))</f>
        <v>0</v>
      </c>
      <c r="AR255" s="349">
        <f>IF( $F255=0,0,((($F255/$E$251)*'CRONOGRAMA ACTIVIDADES'!AN$86)*($G255/$F255)))</f>
        <v>0</v>
      </c>
      <c r="AS255" s="349">
        <f>IF( $F255=0,0,((($F255/$E$251)*'CRONOGRAMA ACTIVIDADES'!AO$86)*($G255/$F255)))</f>
        <v>0</v>
      </c>
      <c r="AT255" s="352">
        <f>AH255+AI255+AJ255+AK255+AL255+AM255+AN255+AO255+AP255+AQ255+AR255+AS255</f>
        <v>0</v>
      </c>
      <c r="AU255" s="355">
        <f>AS255+AR255+AQ255+AP255+AO255+AN255+AM255+AL255+AK255+AJ255+AI255+AH255+AF255+AE255+AD255+AC255+AB255+AA255+Z255+Y255+X255+W255+V255+U255+S255+R255+Q255+P255+O255+N255+M255+L255+K255+J255+I255+H255</f>
        <v>0</v>
      </c>
      <c r="AV255" s="321">
        <f t="shared" si="56"/>
        <v>0</v>
      </c>
    </row>
    <row r="256" spans="2:48" s="44" customFormat="1" ht="12.75" customHeight="1" x14ac:dyDescent="0.25">
      <c r="B256" s="345" t="str">
        <f>+'FORMATO COSTEO C3'!C299</f>
        <v>3.2.4.5</v>
      </c>
      <c r="C256" s="346" t="str">
        <f>+'FORMATO COSTEO C3'!B299</f>
        <v>Categoría de gasto</v>
      </c>
      <c r="D256" s="357"/>
      <c r="E256" s="358"/>
      <c r="F256" s="349">
        <f>+'FORMATO COSTEO C3'!G299</f>
        <v>0</v>
      </c>
      <c r="G256" s="350">
        <f>+'FORMATO COSTEO C3'!X299</f>
        <v>0</v>
      </c>
      <c r="H256" s="354">
        <f>IF( $F256=0,0,((($F256/$E$251)*'CRONOGRAMA ACTIVIDADES'!F$86)*($G256/$F256)))</f>
        <v>0</v>
      </c>
      <c r="I256" s="349">
        <f>IF( $F256=0,0,((($F256/$E$251)*'CRONOGRAMA ACTIVIDADES'!G$86)*($G256/$F256)))</f>
        <v>0</v>
      </c>
      <c r="J256" s="349">
        <f>IF( $F256=0,0,((($F256/$E$251)*'CRONOGRAMA ACTIVIDADES'!H$86)*($G256/$F256)))</f>
        <v>0</v>
      </c>
      <c r="K256" s="349">
        <f>IF( $F256=0,0,((($F256/$E$251)*'CRONOGRAMA ACTIVIDADES'!I$86)*($G256/$F256)))</f>
        <v>0</v>
      </c>
      <c r="L256" s="349">
        <f>IF( $F256=0,0,((($F256/$E$251)*'CRONOGRAMA ACTIVIDADES'!J$86)*($G256/$F256)))</f>
        <v>0</v>
      </c>
      <c r="M256" s="349">
        <f>IF( $F256=0,0,((($F256/$E$251)*'CRONOGRAMA ACTIVIDADES'!K$86)*($G256/$F256)))</f>
        <v>0</v>
      </c>
      <c r="N256" s="349">
        <f>IF( $F256=0,0,((($F256/$E$251)*'CRONOGRAMA ACTIVIDADES'!L$86)*($G256/$F256)))</f>
        <v>0</v>
      </c>
      <c r="O256" s="349">
        <f>IF( $F256=0,0,((($F256/$E$251)*'CRONOGRAMA ACTIVIDADES'!M$86)*($G256/$F256)))</f>
        <v>0</v>
      </c>
      <c r="P256" s="349">
        <f>IF( $F256=0,0,((($F256/$E$251)*'CRONOGRAMA ACTIVIDADES'!N$86)*($G256/$F256)))</f>
        <v>0</v>
      </c>
      <c r="Q256" s="349">
        <f>IF( $F256=0,0,((($F256/$E$251)*'CRONOGRAMA ACTIVIDADES'!O$86)*($G256/$F256)))</f>
        <v>0</v>
      </c>
      <c r="R256" s="349">
        <f>IF( $F256=0,0,((($F256/$E$251)*'CRONOGRAMA ACTIVIDADES'!P$86)*($G256/$F256)))</f>
        <v>0</v>
      </c>
      <c r="S256" s="349">
        <f>IF( $F256=0,0,((($F256/$E$251)*'CRONOGRAMA ACTIVIDADES'!Q$86)*($G256/$F256)))</f>
        <v>0</v>
      </c>
      <c r="T256" s="352">
        <f>H256+I256+J256+K256+L256+M256+N256+O256+P256+Q256+R256+S256</f>
        <v>0</v>
      </c>
      <c r="U256" s="353">
        <f>IF( $F256=0,0,((($F256/$E$251)*'CRONOGRAMA ACTIVIDADES'!R$86)*($G256/$F256)))</f>
        <v>0</v>
      </c>
      <c r="V256" s="349">
        <f>IF( $F256=0,0,((($F256/$E$251)*'CRONOGRAMA ACTIVIDADES'!S$86)*($G256/$F256)))</f>
        <v>0</v>
      </c>
      <c r="W256" s="349">
        <f>IF( $F256=0,0,((($F256/$E$251)*'CRONOGRAMA ACTIVIDADES'!T$86)*($G256/$F256)))</f>
        <v>0</v>
      </c>
      <c r="X256" s="349">
        <f>IF( $F256=0,0,((($F256/$E$251)*'CRONOGRAMA ACTIVIDADES'!U$86)*($G256/$F256)))</f>
        <v>0</v>
      </c>
      <c r="Y256" s="349">
        <f>IF( $F256=0,0,((($F256/$E$251)*'CRONOGRAMA ACTIVIDADES'!V$86)*($G256/$F256)))</f>
        <v>0</v>
      </c>
      <c r="Z256" s="349">
        <f>IF( $F256=0,0,((($F256/$E$251)*'CRONOGRAMA ACTIVIDADES'!W$86)*($G256/$F256)))</f>
        <v>0</v>
      </c>
      <c r="AA256" s="349">
        <f>IF( $F256=0,0,((($F256/$E$251)*'CRONOGRAMA ACTIVIDADES'!X$86)*($G256/$F256)))</f>
        <v>0</v>
      </c>
      <c r="AB256" s="349">
        <f>IF( $F256=0,0,((($F256/$E$251)*'CRONOGRAMA ACTIVIDADES'!Y$86)*($G256/$F256)))</f>
        <v>0</v>
      </c>
      <c r="AC256" s="349">
        <f>IF( $F256=0,0,((($F256/$E$251)*'CRONOGRAMA ACTIVIDADES'!Z$86)*($G256/$F256)))</f>
        <v>0</v>
      </c>
      <c r="AD256" s="349">
        <f>IF( $F256=0,0,((($F256/$E$251)*'CRONOGRAMA ACTIVIDADES'!AA$86)*($G256/$F256)))</f>
        <v>0</v>
      </c>
      <c r="AE256" s="349">
        <f>IF( $F256=0,0,((($F256/$E$251)*'CRONOGRAMA ACTIVIDADES'!AB$86)*($G256/$F256)))</f>
        <v>0</v>
      </c>
      <c r="AF256" s="349">
        <f>IF( $F256=0,0,((($F256/$E$251)*'CRONOGRAMA ACTIVIDADES'!AC$86)*($G256/$F256)))</f>
        <v>0</v>
      </c>
      <c r="AG256" s="350">
        <f>U256+V256+W256+X256+Y256+Z256+AA256+AB256+AC256+AD256+AE256+AF256</f>
        <v>0</v>
      </c>
      <c r="AH256" s="354">
        <f>IF( $F256=0,0,((($F256/$E$251)*'CRONOGRAMA ACTIVIDADES'!AD$86)*($G256/$F256)))</f>
        <v>0</v>
      </c>
      <c r="AI256" s="349">
        <f>IF( $F256=0,0,((($F256/$E$251)*'CRONOGRAMA ACTIVIDADES'!AE$86)*($G256/$F256)))</f>
        <v>0</v>
      </c>
      <c r="AJ256" s="349">
        <f>IF( $F256=0,0,((($F256/$E$251)*'CRONOGRAMA ACTIVIDADES'!AF$86)*($G256/$F256)))</f>
        <v>0</v>
      </c>
      <c r="AK256" s="349">
        <f>IF( $F256=0,0,((($F256/$E$251)*'CRONOGRAMA ACTIVIDADES'!AG$86)*($G256/$F256)))</f>
        <v>0</v>
      </c>
      <c r="AL256" s="349">
        <f>IF( $F256=0,0,((($F256/$E$251)*'CRONOGRAMA ACTIVIDADES'!AH$86)*($G256/$F256)))</f>
        <v>0</v>
      </c>
      <c r="AM256" s="349">
        <f>IF( $F256=0,0,((($F256/$E$251)*'CRONOGRAMA ACTIVIDADES'!AI$86)*($G256/$F256)))</f>
        <v>0</v>
      </c>
      <c r="AN256" s="349">
        <f>IF( $F256=0,0,((($F256/$E$251)*'CRONOGRAMA ACTIVIDADES'!AJ$86)*($G256/$F256)))</f>
        <v>0</v>
      </c>
      <c r="AO256" s="349">
        <f>IF( $F256=0,0,((($F256/$E$251)*'CRONOGRAMA ACTIVIDADES'!AK$86)*($G256/$F256)))</f>
        <v>0</v>
      </c>
      <c r="AP256" s="349">
        <f>IF( $F256=0,0,((($F256/$E$251)*'CRONOGRAMA ACTIVIDADES'!AL$86)*($G256/$F256)))</f>
        <v>0</v>
      </c>
      <c r="AQ256" s="349">
        <f>IF( $F256=0,0,((($F256/$E$251)*'CRONOGRAMA ACTIVIDADES'!AM$86)*($G256/$F256)))</f>
        <v>0</v>
      </c>
      <c r="AR256" s="349">
        <f>IF( $F256=0,0,((($F256/$E$251)*'CRONOGRAMA ACTIVIDADES'!AN$86)*($G256/$F256)))</f>
        <v>0</v>
      </c>
      <c r="AS256" s="349">
        <f>IF( $F256=0,0,((($F256/$E$251)*'CRONOGRAMA ACTIVIDADES'!AO$86)*($G256/$F256)))</f>
        <v>0</v>
      </c>
      <c r="AT256" s="352">
        <f>AH256+AI256+AJ256+AK256+AL256+AM256+AN256+AO256+AP256+AQ256+AR256+AS256</f>
        <v>0</v>
      </c>
      <c r="AU256" s="355">
        <f>AS256+AR256+AQ256+AP256+AO256+AN256+AM256+AL256+AK256+AJ256+AI256+AH256+AF256+AE256+AD256+AC256+AB256+AA256+Z256+Y256+X256+W256+V256+U256+S256+R256+Q256+P256+O256+N256+M256+L256+K256+J256+I256+H256</f>
        <v>0</v>
      </c>
      <c r="AV256" s="321">
        <f t="shared" si="56"/>
        <v>0</v>
      </c>
    </row>
    <row r="257" spans="2:48" s="44" customFormat="1" ht="12.75" customHeight="1" x14ac:dyDescent="0.25">
      <c r="B257" s="335" t="str">
        <f>+'FORMATO COSTEO C3'!C305</f>
        <v>3.2.5</v>
      </c>
      <c r="C257" s="359">
        <f>+'FORMATO COSTEO C3'!B305</f>
        <v>0</v>
      </c>
      <c r="D257" s="337" t="str">
        <f>+'FORMATO COSTEO C3'!D305</f>
        <v>Unidad medida</v>
      </c>
      <c r="E257" s="338">
        <f>+'FORMATO COSTEO C3'!E305</f>
        <v>0</v>
      </c>
      <c r="F257" s="339">
        <f>SUM(F258:F262)</f>
        <v>0</v>
      </c>
      <c r="G257" s="340">
        <f>SUM(G258:G262)</f>
        <v>0</v>
      </c>
      <c r="H257" s="341">
        <f t="shared" ref="H257:AS257" si="67">SUM(H258:H262)</f>
        <v>0</v>
      </c>
      <c r="I257" s="339">
        <f t="shared" si="67"/>
        <v>0</v>
      </c>
      <c r="J257" s="339">
        <f t="shared" si="67"/>
        <v>0</v>
      </c>
      <c r="K257" s="339">
        <f t="shared" si="67"/>
        <v>0</v>
      </c>
      <c r="L257" s="339">
        <f t="shared" si="67"/>
        <v>0</v>
      </c>
      <c r="M257" s="339">
        <f t="shared" si="67"/>
        <v>0</v>
      </c>
      <c r="N257" s="339">
        <f t="shared" si="67"/>
        <v>0</v>
      </c>
      <c r="O257" s="339">
        <f t="shared" si="67"/>
        <v>0</v>
      </c>
      <c r="P257" s="339">
        <f t="shared" si="67"/>
        <v>0</v>
      </c>
      <c r="Q257" s="339">
        <f t="shared" si="67"/>
        <v>0</v>
      </c>
      <c r="R257" s="339">
        <f t="shared" si="67"/>
        <v>0</v>
      </c>
      <c r="S257" s="339">
        <f t="shared" si="67"/>
        <v>0</v>
      </c>
      <c r="T257" s="342">
        <f t="shared" si="67"/>
        <v>0</v>
      </c>
      <c r="U257" s="343">
        <f t="shared" si="67"/>
        <v>0</v>
      </c>
      <c r="V257" s="339">
        <f t="shared" si="67"/>
        <v>0</v>
      </c>
      <c r="W257" s="339">
        <f t="shared" si="67"/>
        <v>0</v>
      </c>
      <c r="X257" s="339">
        <f t="shared" si="67"/>
        <v>0</v>
      </c>
      <c r="Y257" s="339">
        <f t="shared" si="67"/>
        <v>0</v>
      </c>
      <c r="Z257" s="339">
        <f t="shared" si="67"/>
        <v>0</v>
      </c>
      <c r="AA257" s="339">
        <f t="shared" si="67"/>
        <v>0</v>
      </c>
      <c r="AB257" s="339">
        <f t="shared" si="67"/>
        <v>0</v>
      </c>
      <c r="AC257" s="339">
        <f t="shared" si="67"/>
        <v>0</v>
      </c>
      <c r="AD257" s="339">
        <f t="shared" si="67"/>
        <v>0</v>
      </c>
      <c r="AE257" s="339">
        <f t="shared" si="67"/>
        <v>0</v>
      </c>
      <c r="AF257" s="339">
        <f t="shared" si="67"/>
        <v>0</v>
      </c>
      <c r="AG257" s="340">
        <f t="shared" si="67"/>
        <v>0</v>
      </c>
      <c r="AH257" s="341">
        <f t="shared" si="67"/>
        <v>0</v>
      </c>
      <c r="AI257" s="339">
        <f t="shared" si="67"/>
        <v>0</v>
      </c>
      <c r="AJ257" s="339">
        <f t="shared" si="67"/>
        <v>0</v>
      </c>
      <c r="AK257" s="339">
        <f t="shared" si="67"/>
        <v>0</v>
      </c>
      <c r="AL257" s="339">
        <f t="shared" si="67"/>
        <v>0</v>
      </c>
      <c r="AM257" s="339">
        <f t="shared" si="67"/>
        <v>0</v>
      </c>
      <c r="AN257" s="339">
        <f t="shared" si="67"/>
        <v>0</v>
      </c>
      <c r="AO257" s="339">
        <f t="shared" si="67"/>
        <v>0</v>
      </c>
      <c r="AP257" s="339">
        <f t="shared" si="67"/>
        <v>0</v>
      </c>
      <c r="AQ257" s="339">
        <f t="shared" si="67"/>
        <v>0</v>
      </c>
      <c r="AR257" s="339">
        <f t="shared" si="67"/>
        <v>0</v>
      </c>
      <c r="AS257" s="339">
        <f t="shared" si="67"/>
        <v>0</v>
      </c>
      <c r="AT257" s="342">
        <f>SUM(AT258:AT262)</f>
        <v>0</v>
      </c>
      <c r="AU257" s="344">
        <f>SUM(AU258:AU262)</f>
        <v>0</v>
      </c>
      <c r="AV257" s="321">
        <f t="shared" si="56"/>
        <v>0</v>
      </c>
    </row>
    <row r="258" spans="2:48" s="44" customFormat="1" ht="12.75" customHeight="1" x14ac:dyDescent="0.25">
      <c r="B258" s="345" t="str">
        <f>+'FORMATO COSTEO C3'!C307</f>
        <v>3.2.5.1</v>
      </c>
      <c r="C258" s="346" t="str">
        <f>+'FORMATO COSTEO C3'!B307</f>
        <v>Categoría de gasto</v>
      </c>
      <c r="D258" s="357"/>
      <c r="E258" s="358"/>
      <c r="F258" s="349">
        <f>+'FORMATO COSTEO C3'!G307</f>
        <v>0</v>
      </c>
      <c r="G258" s="350">
        <f>+'FORMATO COSTEO C3'!X307</f>
        <v>0</v>
      </c>
      <c r="H258" s="351">
        <f>IF( $F258=0,0,((($F258/$E$257)*'CRONOGRAMA ACTIVIDADES'!F$87)*($G258/$F258)))</f>
        <v>0</v>
      </c>
      <c r="I258" s="349">
        <f>IF( $F258=0,0,((($F258/$E$257)*'CRONOGRAMA ACTIVIDADES'!G$87)*($G258/$F258)))</f>
        <v>0</v>
      </c>
      <c r="J258" s="349">
        <f>IF( $F258=0,0,((($F258/$E$257)*'CRONOGRAMA ACTIVIDADES'!H$87)*($G258/$F258)))</f>
        <v>0</v>
      </c>
      <c r="K258" s="349">
        <f>IF( $F258=0,0,((($F258/$E$257)*'CRONOGRAMA ACTIVIDADES'!I$87)*($G258/$F258)))</f>
        <v>0</v>
      </c>
      <c r="L258" s="349">
        <f>IF( $F258=0,0,((($F258/$E$257)*'CRONOGRAMA ACTIVIDADES'!J$87)*($G258/$F258)))</f>
        <v>0</v>
      </c>
      <c r="M258" s="349">
        <f>IF( $F258=0,0,((($F258/$E$257)*'CRONOGRAMA ACTIVIDADES'!K$87)*($G258/$F258)))</f>
        <v>0</v>
      </c>
      <c r="N258" s="349">
        <f>IF( $F258=0,0,((($F258/$E$257)*'CRONOGRAMA ACTIVIDADES'!L$87)*($G258/$F258)))</f>
        <v>0</v>
      </c>
      <c r="O258" s="349">
        <f>IF( $F258=0,0,((($F258/$E$257)*'CRONOGRAMA ACTIVIDADES'!M$87)*($G258/$F258)))</f>
        <v>0</v>
      </c>
      <c r="P258" s="349">
        <f>IF( $F258=0,0,((($F258/$E$257)*'CRONOGRAMA ACTIVIDADES'!N$87)*($G258/$F258)))</f>
        <v>0</v>
      </c>
      <c r="Q258" s="349">
        <f>IF( $F258=0,0,((($F258/$E$257)*'CRONOGRAMA ACTIVIDADES'!O$87)*($G258/$F258)))</f>
        <v>0</v>
      </c>
      <c r="R258" s="349">
        <f>IF( $F258=0,0,((($F258/$E$257)*'CRONOGRAMA ACTIVIDADES'!P$87)*($G258/$F258)))</f>
        <v>0</v>
      </c>
      <c r="S258" s="349">
        <f>IF( $F258=0,0,((($F258/$E$257)*'CRONOGRAMA ACTIVIDADES'!Q$87)*($G258/$F258)))</f>
        <v>0</v>
      </c>
      <c r="T258" s="352">
        <f>H258+I258+J258+K258+L258+M258+N258+O258+P258+Q258+R258+S258</f>
        <v>0</v>
      </c>
      <c r="U258" s="353">
        <f>IF( $F258=0,0,((($F258/$E$257)*'CRONOGRAMA ACTIVIDADES'!R$87)*($G258/$F258)))</f>
        <v>0</v>
      </c>
      <c r="V258" s="349">
        <f>IF( $F258=0,0,((($F258/$E$257)*'CRONOGRAMA ACTIVIDADES'!S$87)*($G258/$F258)))</f>
        <v>0</v>
      </c>
      <c r="W258" s="349">
        <f>IF( $F258=0,0,((($F258/$E$257)*'CRONOGRAMA ACTIVIDADES'!T$87)*($G258/$F258)))</f>
        <v>0</v>
      </c>
      <c r="X258" s="349">
        <f>IF( $F258=0,0,((($F258/$E$257)*'CRONOGRAMA ACTIVIDADES'!U$87)*($G258/$F258)))</f>
        <v>0</v>
      </c>
      <c r="Y258" s="349">
        <f>IF( $F258=0,0,((($F258/$E$257)*'CRONOGRAMA ACTIVIDADES'!V$87)*($G258/$F258)))</f>
        <v>0</v>
      </c>
      <c r="Z258" s="349">
        <f>IF( $F258=0,0,((($F258/$E$257)*'CRONOGRAMA ACTIVIDADES'!W$87)*($G258/$F258)))</f>
        <v>0</v>
      </c>
      <c r="AA258" s="349">
        <f>IF( $F258=0,0,((($F258/$E$257)*'CRONOGRAMA ACTIVIDADES'!X$87)*($G258/$F258)))</f>
        <v>0</v>
      </c>
      <c r="AB258" s="349">
        <f>IF( $F258=0,0,((($F258/$E$257)*'CRONOGRAMA ACTIVIDADES'!Y$87)*($G258/$F258)))</f>
        <v>0</v>
      </c>
      <c r="AC258" s="349">
        <f>IF( $F258=0,0,((($F258/$E$257)*'CRONOGRAMA ACTIVIDADES'!Z$87)*($G258/$F258)))</f>
        <v>0</v>
      </c>
      <c r="AD258" s="349">
        <f>IF( $F258=0,0,((($F258/$E$257)*'CRONOGRAMA ACTIVIDADES'!AA$87)*($G258/$F258)))</f>
        <v>0</v>
      </c>
      <c r="AE258" s="349">
        <f>IF( $F258=0,0,((($F258/$E$257)*'CRONOGRAMA ACTIVIDADES'!AB$87)*($G258/$F258)))</f>
        <v>0</v>
      </c>
      <c r="AF258" s="349">
        <f>IF( $F258=0,0,((($F258/$E$257)*'CRONOGRAMA ACTIVIDADES'!AC$87)*($G258/$F258)))</f>
        <v>0</v>
      </c>
      <c r="AG258" s="350">
        <f>U258+V258+W258+X258+Y258+Z258+AA258+AB258+AC258+AD258+AE258+AF258</f>
        <v>0</v>
      </c>
      <c r="AH258" s="354">
        <f>IF( $F258=0,0,((($F258/$E$257)*'CRONOGRAMA ACTIVIDADES'!AD$87)*($G258/$F258)))</f>
        <v>0</v>
      </c>
      <c r="AI258" s="349">
        <f>IF( $F258=0,0,((($F258/$E$257)*'CRONOGRAMA ACTIVIDADES'!AE$87)*($G258/$F258)))</f>
        <v>0</v>
      </c>
      <c r="AJ258" s="349">
        <f>IF( $F258=0,0,((($F258/$E$257)*'CRONOGRAMA ACTIVIDADES'!AF$87)*($G258/$F258)))</f>
        <v>0</v>
      </c>
      <c r="AK258" s="349">
        <f>IF( $F258=0,0,((($F258/$E$257)*'CRONOGRAMA ACTIVIDADES'!AG$87)*($G258/$F258)))</f>
        <v>0</v>
      </c>
      <c r="AL258" s="349">
        <f>IF( $F258=0,0,((($F258/$E$257)*'CRONOGRAMA ACTIVIDADES'!AH$87)*($G258/$F258)))</f>
        <v>0</v>
      </c>
      <c r="AM258" s="349">
        <f>IF( $F258=0,0,((($F258/$E$257)*'CRONOGRAMA ACTIVIDADES'!AI$87)*($G258/$F258)))</f>
        <v>0</v>
      </c>
      <c r="AN258" s="349">
        <f>IF( $F258=0,0,((($F258/$E$257)*'CRONOGRAMA ACTIVIDADES'!AJ$87)*($G258/$F258)))</f>
        <v>0</v>
      </c>
      <c r="AO258" s="349">
        <f>IF( $F258=0,0,((($F258/$E$257)*'CRONOGRAMA ACTIVIDADES'!AK$87)*($G258/$F258)))</f>
        <v>0</v>
      </c>
      <c r="AP258" s="349">
        <f>IF( $F258=0,0,((($F258/$E$257)*'CRONOGRAMA ACTIVIDADES'!AL$87)*($G258/$F258)))</f>
        <v>0</v>
      </c>
      <c r="AQ258" s="349">
        <f>IF( $F258=0,0,((($F258/$E$257)*'CRONOGRAMA ACTIVIDADES'!AM$87)*($G258/$F258)))</f>
        <v>0</v>
      </c>
      <c r="AR258" s="349">
        <f>IF( $F258=0,0,((($F258/$E$257)*'CRONOGRAMA ACTIVIDADES'!AN$87)*($G258/$F258)))</f>
        <v>0</v>
      </c>
      <c r="AS258" s="349">
        <f>IF( $F258=0,0,((($F258/$E$257)*'CRONOGRAMA ACTIVIDADES'!AO$87)*($G258/$F258)))</f>
        <v>0</v>
      </c>
      <c r="AT258" s="352">
        <f>AH258+AI258+AJ258+AK258+AL258+AM258+AN258+AO258+AP258+AQ258+AR258+AS258</f>
        <v>0</v>
      </c>
      <c r="AU258" s="355">
        <f>AS258+AR258+AQ258+AP258+AO258+AN258+AM258+AL258+AK258+AJ258+AI258+AH258+AF258+AE258+AD258+AC258+AB258+AA258+Z258+Y258+X258+W258+V258+U258+S258+R258+Q258+P258+O258+N258+M258+L258+K258+J258+I258+H258</f>
        <v>0</v>
      </c>
      <c r="AV258" s="321">
        <f t="shared" si="56"/>
        <v>0</v>
      </c>
    </row>
    <row r="259" spans="2:48" s="44" customFormat="1" ht="12.75" customHeight="1" x14ac:dyDescent="0.25">
      <c r="B259" s="345" t="str">
        <f>+'FORMATO COSTEO C3'!C313</f>
        <v>3.2.5.2</v>
      </c>
      <c r="C259" s="346" t="str">
        <f>+'FORMATO COSTEO C3'!B313</f>
        <v>Categoría de gasto</v>
      </c>
      <c r="D259" s="357"/>
      <c r="E259" s="358"/>
      <c r="F259" s="349">
        <f>+'FORMATO COSTEO C3'!G313</f>
        <v>0</v>
      </c>
      <c r="G259" s="350">
        <f>+'FORMATO COSTEO C3'!X313</f>
        <v>0</v>
      </c>
      <c r="H259" s="354">
        <f>IF( $F259=0,0,((($F259/$E$257)*'CRONOGRAMA ACTIVIDADES'!F$87)*($G259/$F259)))</f>
        <v>0</v>
      </c>
      <c r="I259" s="349">
        <f>IF( $F259=0,0,((($F259/$E$257)*'CRONOGRAMA ACTIVIDADES'!G$87)*($G259/$F259)))</f>
        <v>0</v>
      </c>
      <c r="J259" s="349">
        <f>IF( $F259=0,0,((($F259/$E$257)*'CRONOGRAMA ACTIVIDADES'!H$87)*($G259/$F259)))</f>
        <v>0</v>
      </c>
      <c r="K259" s="349">
        <f>IF( $F259=0,0,((($F259/$E$257)*'CRONOGRAMA ACTIVIDADES'!I$87)*($G259/$F259)))</f>
        <v>0</v>
      </c>
      <c r="L259" s="349">
        <f>IF( $F259=0,0,((($F259/$E$257)*'CRONOGRAMA ACTIVIDADES'!J$87)*($G259/$F259)))</f>
        <v>0</v>
      </c>
      <c r="M259" s="349">
        <f>IF( $F259=0,0,((($F259/$E$257)*'CRONOGRAMA ACTIVIDADES'!K$87)*($G259/$F259)))</f>
        <v>0</v>
      </c>
      <c r="N259" s="349">
        <f>IF( $F259=0,0,((($F259/$E$257)*'CRONOGRAMA ACTIVIDADES'!L$87)*($G259/$F259)))</f>
        <v>0</v>
      </c>
      <c r="O259" s="349">
        <f>IF( $F259=0,0,((($F259/$E$257)*'CRONOGRAMA ACTIVIDADES'!M$87)*($G259/$F259)))</f>
        <v>0</v>
      </c>
      <c r="P259" s="349">
        <f>IF( $F259=0,0,((($F259/$E$257)*'CRONOGRAMA ACTIVIDADES'!N$87)*($G259/$F259)))</f>
        <v>0</v>
      </c>
      <c r="Q259" s="349">
        <f>IF( $F259=0,0,((($F259/$E$257)*'CRONOGRAMA ACTIVIDADES'!O$87)*($G259/$F259)))</f>
        <v>0</v>
      </c>
      <c r="R259" s="349">
        <f>IF( $F259=0,0,((($F259/$E$257)*'CRONOGRAMA ACTIVIDADES'!P$87)*($G259/$F259)))</f>
        <v>0</v>
      </c>
      <c r="S259" s="349">
        <f>IF( $F259=0,0,((($F259/$E$257)*'CRONOGRAMA ACTIVIDADES'!Q$87)*($G259/$F259)))</f>
        <v>0</v>
      </c>
      <c r="T259" s="352">
        <f>H259+I259+J259+K259+L259+M259+N259+O259+P259+Q259+R259+S259</f>
        <v>0</v>
      </c>
      <c r="U259" s="353">
        <f>IF( $F259=0,0,((($F259/$E$257)*'CRONOGRAMA ACTIVIDADES'!R$87)*($G259/$F259)))</f>
        <v>0</v>
      </c>
      <c r="V259" s="349">
        <f>IF( $F259=0,0,((($F259/$E$257)*'CRONOGRAMA ACTIVIDADES'!S$87)*($G259/$F259)))</f>
        <v>0</v>
      </c>
      <c r="W259" s="349">
        <f>IF( $F259=0,0,((($F259/$E$257)*'CRONOGRAMA ACTIVIDADES'!T$87)*($G259/$F259)))</f>
        <v>0</v>
      </c>
      <c r="X259" s="349">
        <f>IF( $F259=0,0,((($F259/$E$257)*'CRONOGRAMA ACTIVIDADES'!U$87)*($G259/$F259)))</f>
        <v>0</v>
      </c>
      <c r="Y259" s="349">
        <f>IF( $F259=0,0,((($F259/$E$257)*'CRONOGRAMA ACTIVIDADES'!V$87)*($G259/$F259)))</f>
        <v>0</v>
      </c>
      <c r="Z259" s="349">
        <f>IF( $F259=0,0,((($F259/$E$257)*'CRONOGRAMA ACTIVIDADES'!W$87)*($G259/$F259)))</f>
        <v>0</v>
      </c>
      <c r="AA259" s="349">
        <f>IF( $F259=0,0,((($F259/$E$257)*'CRONOGRAMA ACTIVIDADES'!X$87)*($G259/$F259)))</f>
        <v>0</v>
      </c>
      <c r="AB259" s="349">
        <f>IF( $F259=0,0,((($F259/$E$257)*'CRONOGRAMA ACTIVIDADES'!Y$87)*($G259/$F259)))</f>
        <v>0</v>
      </c>
      <c r="AC259" s="349">
        <f>IF( $F259=0,0,((($F259/$E$257)*'CRONOGRAMA ACTIVIDADES'!Z$87)*($G259/$F259)))</f>
        <v>0</v>
      </c>
      <c r="AD259" s="349">
        <f>IF( $F259=0,0,((($F259/$E$257)*'CRONOGRAMA ACTIVIDADES'!AA$87)*($G259/$F259)))</f>
        <v>0</v>
      </c>
      <c r="AE259" s="349">
        <f>IF( $F259=0,0,((($F259/$E$257)*'CRONOGRAMA ACTIVIDADES'!AB$87)*($G259/$F259)))</f>
        <v>0</v>
      </c>
      <c r="AF259" s="349">
        <f>IF( $F259=0,0,((($F259/$E$257)*'CRONOGRAMA ACTIVIDADES'!AC$87)*($G259/$F259)))</f>
        <v>0</v>
      </c>
      <c r="AG259" s="350">
        <f>U259+V259+W259+X259+Y259+Z259+AA259+AB259+AC259+AD259+AE259+AF259</f>
        <v>0</v>
      </c>
      <c r="AH259" s="354">
        <f>IF( $F259=0,0,((($F259/$E$257)*'CRONOGRAMA ACTIVIDADES'!AD$87)*($G259/$F259)))</f>
        <v>0</v>
      </c>
      <c r="AI259" s="349">
        <f>IF( $F259=0,0,((($F259/$E$257)*'CRONOGRAMA ACTIVIDADES'!AE$87)*($G259/$F259)))</f>
        <v>0</v>
      </c>
      <c r="AJ259" s="349">
        <f>IF( $F259=0,0,((($F259/$E$257)*'CRONOGRAMA ACTIVIDADES'!AF$87)*($G259/$F259)))</f>
        <v>0</v>
      </c>
      <c r="AK259" s="349">
        <f>IF( $F259=0,0,((($F259/$E$257)*'CRONOGRAMA ACTIVIDADES'!AG$87)*($G259/$F259)))</f>
        <v>0</v>
      </c>
      <c r="AL259" s="349">
        <f>IF( $F259=0,0,((($F259/$E$257)*'CRONOGRAMA ACTIVIDADES'!AH$87)*($G259/$F259)))</f>
        <v>0</v>
      </c>
      <c r="AM259" s="349">
        <f>IF( $F259=0,0,((($F259/$E$257)*'CRONOGRAMA ACTIVIDADES'!AI$87)*($G259/$F259)))</f>
        <v>0</v>
      </c>
      <c r="AN259" s="349">
        <f>IF( $F259=0,0,((($F259/$E$257)*'CRONOGRAMA ACTIVIDADES'!AJ$87)*($G259/$F259)))</f>
        <v>0</v>
      </c>
      <c r="AO259" s="349">
        <f>IF( $F259=0,0,((($F259/$E$257)*'CRONOGRAMA ACTIVIDADES'!AK$87)*($G259/$F259)))</f>
        <v>0</v>
      </c>
      <c r="AP259" s="349">
        <f>IF( $F259=0,0,((($F259/$E$257)*'CRONOGRAMA ACTIVIDADES'!AL$87)*($G259/$F259)))</f>
        <v>0</v>
      </c>
      <c r="AQ259" s="349">
        <f>IF( $F259=0,0,((($F259/$E$257)*'CRONOGRAMA ACTIVIDADES'!AM$87)*($G259/$F259)))</f>
        <v>0</v>
      </c>
      <c r="AR259" s="349">
        <f>IF( $F259=0,0,((($F259/$E$257)*'CRONOGRAMA ACTIVIDADES'!AN$87)*($G259/$F259)))</f>
        <v>0</v>
      </c>
      <c r="AS259" s="349">
        <f>IF( $F259=0,0,((($F259/$E$257)*'CRONOGRAMA ACTIVIDADES'!AO$87)*($G259/$F259)))</f>
        <v>0</v>
      </c>
      <c r="AT259" s="352">
        <f>AH259+AI259+AJ259+AK259+AL259+AM259+AN259+AO259+AP259+AQ259+AR259+AS259</f>
        <v>0</v>
      </c>
      <c r="AU259" s="355">
        <f>AS259+AR259+AQ259+AP259+AO259+AN259+AM259+AL259+AK259+AJ259+AI259+AH259+AF259+AE259+AD259+AC259+AB259+AA259+Z259+Y259+X259+W259+V259+U259+S259+R259+Q259+P259+O259+N259+M259+L259+K259+J259+I259+H259</f>
        <v>0</v>
      </c>
      <c r="AV259" s="321">
        <f t="shared" si="56"/>
        <v>0</v>
      </c>
    </row>
    <row r="260" spans="2:48" s="44" customFormat="1" ht="12.75" customHeight="1" x14ac:dyDescent="0.25">
      <c r="B260" s="345" t="str">
        <f>+'FORMATO COSTEO C3'!C319</f>
        <v>3.2.5.3</v>
      </c>
      <c r="C260" s="346" t="str">
        <f>+'FORMATO COSTEO C3'!B319</f>
        <v>Categoría de gasto</v>
      </c>
      <c r="D260" s="357"/>
      <c r="E260" s="358"/>
      <c r="F260" s="349">
        <f>+'FORMATO COSTEO C3'!G319</f>
        <v>0</v>
      </c>
      <c r="G260" s="350">
        <f>+'FORMATO COSTEO C3'!X319</f>
        <v>0</v>
      </c>
      <c r="H260" s="354">
        <f>IF( $F260=0,0,((($F260/$E$257)*'CRONOGRAMA ACTIVIDADES'!F$87)*($G260/$F260)))</f>
        <v>0</v>
      </c>
      <c r="I260" s="349">
        <f>IF( $F260=0,0,((($F260/$E$257)*'CRONOGRAMA ACTIVIDADES'!G$87)*($G260/$F260)))</f>
        <v>0</v>
      </c>
      <c r="J260" s="349">
        <f>IF( $F260=0,0,((($F260/$E$257)*'CRONOGRAMA ACTIVIDADES'!H$87)*($G260/$F260)))</f>
        <v>0</v>
      </c>
      <c r="K260" s="349">
        <f>IF( $F260=0,0,((($F260/$E$257)*'CRONOGRAMA ACTIVIDADES'!I$87)*($G260/$F260)))</f>
        <v>0</v>
      </c>
      <c r="L260" s="349">
        <f>IF( $F260=0,0,((($F260/$E$257)*'CRONOGRAMA ACTIVIDADES'!J$87)*($G260/$F260)))</f>
        <v>0</v>
      </c>
      <c r="M260" s="349">
        <f>IF( $F260=0,0,((($F260/$E$257)*'CRONOGRAMA ACTIVIDADES'!K$87)*($G260/$F260)))</f>
        <v>0</v>
      </c>
      <c r="N260" s="349">
        <f>IF( $F260=0,0,((($F260/$E$257)*'CRONOGRAMA ACTIVIDADES'!L$87)*($G260/$F260)))</f>
        <v>0</v>
      </c>
      <c r="O260" s="349">
        <f>IF( $F260=0,0,((($F260/$E$257)*'CRONOGRAMA ACTIVIDADES'!M$87)*($G260/$F260)))</f>
        <v>0</v>
      </c>
      <c r="P260" s="349">
        <f>IF( $F260=0,0,((($F260/$E$257)*'CRONOGRAMA ACTIVIDADES'!N$87)*($G260/$F260)))</f>
        <v>0</v>
      </c>
      <c r="Q260" s="349">
        <f>IF( $F260=0,0,((($F260/$E$257)*'CRONOGRAMA ACTIVIDADES'!O$87)*($G260/$F260)))</f>
        <v>0</v>
      </c>
      <c r="R260" s="349">
        <f>IF( $F260=0,0,((($F260/$E$257)*'CRONOGRAMA ACTIVIDADES'!P$87)*($G260/$F260)))</f>
        <v>0</v>
      </c>
      <c r="S260" s="349">
        <f>IF( $F260=0,0,((($F260/$E$257)*'CRONOGRAMA ACTIVIDADES'!Q$87)*($G260/$F260)))</f>
        <v>0</v>
      </c>
      <c r="T260" s="352">
        <f>H260+I260+J260+K260+L260+M260+N260+O260+P260+Q260+R260+S260</f>
        <v>0</v>
      </c>
      <c r="U260" s="353">
        <f>IF( $F260=0,0,((($F260/$E$257)*'CRONOGRAMA ACTIVIDADES'!R$87)*($G260/$F260)))</f>
        <v>0</v>
      </c>
      <c r="V260" s="349">
        <f>IF( $F260=0,0,((($F260/$E$257)*'CRONOGRAMA ACTIVIDADES'!S$87)*($G260/$F260)))</f>
        <v>0</v>
      </c>
      <c r="W260" s="349">
        <f>IF( $F260=0,0,((($F260/$E$257)*'CRONOGRAMA ACTIVIDADES'!T$87)*($G260/$F260)))</f>
        <v>0</v>
      </c>
      <c r="X260" s="349">
        <f>IF( $F260=0,0,((($F260/$E$257)*'CRONOGRAMA ACTIVIDADES'!U$87)*($G260/$F260)))</f>
        <v>0</v>
      </c>
      <c r="Y260" s="349">
        <f>IF( $F260=0,0,((($F260/$E$257)*'CRONOGRAMA ACTIVIDADES'!V$87)*($G260/$F260)))</f>
        <v>0</v>
      </c>
      <c r="Z260" s="349">
        <f>IF( $F260=0,0,((($F260/$E$257)*'CRONOGRAMA ACTIVIDADES'!W$87)*($G260/$F260)))</f>
        <v>0</v>
      </c>
      <c r="AA260" s="349">
        <f>IF( $F260=0,0,((($F260/$E$257)*'CRONOGRAMA ACTIVIDADES'!X$87)*($G260/$F260)))</f>
        <v>0</v>
      </c>
      <c r="AB260" s="349">
        <f>IF( $F260=0,0,((($F260/$E$257)*'CRONOGRAMA ACTIVIDADES'!Y$87)*($G260/$F260)))</f>
        <v>0</v>
      </c>
      <c r="AC260" s="349">
        <f>IF( $F260=0,0,((($F260/$E$257)*'CRONOGRAMA ACTIVIDADES'!Z$87)*($G260/$F260)))</f>
        <v>0</v>
      </c>
      <c r="AD260" s="349">
        <f>IF( $F260=0,0,((($F260/$E$257)*'CRONOGRAMA ACTIVIDADES'!AA$87)*($G260/$F260)))</f>
        <v>0</v>
      </c>
      <c r="AE260" s="349">
        <f>IF( $F260=0,0,((($F260/$E$257)*'CRONOGRAMA ACTIVIDADES'!AB$87)*($G260/$F260)))</f>
        <v>0</v>
      </c>
      <c r="AF260" s="349">
        <f>IF( $F260=0,0,((($F260/$E$257)*'CRONOGRAMA ACTIVIDADES'!AC$87)*($G260/$F260)))</f>
        <v>0</v>
      </c>
      <c r="AG260" s="350">
        <f>U260+V260+W260+X260+Y260+Z260+AA260+AB260+AC260+AD260+AE260+AF260</f>
        <v>0</v>
      </c>
      <c r="AH260" s="354">
        <f>IF( $F260=0,0,((($F260/$E$257)*'CRONOGRAMA ACTIVIDADES'!AD$87)*($G260/$F260)))</f>
        <v>0</v>
      </c>
      <c r="AI260" s="349">
        <f>IF( $F260=0,0,((($F260/$E$257)*'CRONOGRAMA ACTIVIDADES'!AE$87)*($G260/$F260)))</f>
        <v>0</v>
      </c>
      <c r="AJ260" s="349">
        <f>IF( $F260=0,0,((($F260/$E$257)*'CRONOGRAMA ACTIVIDADES'!AF$87)*($G260/$F260)))</f>
        <v>0</v>
      </c>
      <c r="AK260" s="349">
        <f>IF( $F260=0,0,((($F260/$E$257)*'CRONOGRAMA ACTIVIDADES'!AG$87)*($G260/$F260)))</f>
        <v>0</v>
      </c>
      <c r="AL260" s="349">
        <f>IF( $F260=0,0,((($F260/$E$257)*'CRONOGRAMA ACTIVIDADES'!AH$87)*($G260/$F260)))</f>
        <v>0</v>
      </c>
      <c r="AM260" s="349">
        <f>IF( $F260=0,0,((($F260/$E$257)*'CRONOGRAMA ACTIVIDADES'!AI$87)*($G260/$F260)))</f>
        <v>0</v>
      </c>
      <c r="AN260" s="349">
        <f>IF( $F260=0,0,((($F260/$E$257)*'CRONOGRAMA ACTIVIDADES'!AJ$87)*($G260/$F260)))</f>
        <v>0</v>
      </c>
      <c r="AO260" s="349">
        <f>IF( $F260=0,0,((($F260/$E$257)*'CRONOGRAMA ACTIVIDADES'!AK$87)*($G260/$F260)))</f>
        <v>0</v>
      </c>
      <c r="AP260" s="349">
        <f>IF( $F260=0,0,((($F260/$E$257)*'CRONOGRAMA ACTIVIDADES'!AL$87)*($G260/$F260)))</f>
        <v>0</v>
      </c>
      <c r="AQ260" s="349">
        <f>IF( $F260=0,0,((($F260/$E$257)*'CRONOGRAMA ACTIVIDADES'!AM$87)*($G260/$F260)))</f>
        <v>0</v>
      </c>
      <c r="AR260" s="349">
        <f>IF( $F260=0,0,((($F260/$E$257)*'CRONOGRAMA ACTIVIDADES'!AN$87)*($G260/$F260)))</f>
        <v>0</v>
      </c>
      <c r="AS260" s="349">
        <f>IF( $F260=0,0,((($F260/$E$257)*'CRONOGRAMA ACTIVIDADES'!AO$87)*($G260/$F260)))</f>
        <v>0</v>
      </c>
      <c r="AT260" s="352">
        <f>AH260+AI260+AJ260+AK260+AL260+AM260+AN260+AO260+AP260+AQ260+AR260+AS260</f>
        <v>0</v>
      </c>
      <c r="AU260" s="355">
        <f>AS260+AR260+AQ260+AP260+AO260+AN260+AM260+AL260+AK260+AJ260+AI260+AH260+AF260+AE260+AD260+AC260+AB260+AA260+Z260+Y260+X260+W260+V260+U260+S260+R260+Q260+P260+O260+N260+M260+L260+K260+J260+I260+H260</f>
        <v>0</v>
      </c>
      <c r="AV260" s="321">
        <f t="shared" si="56"/>
        <v>0</v>
      </c>
    </row>
    <row r="261" spans="2:48" s="44" customFormat="1" ht="12.75" customHeight="1" x14ac:dyDescent="0.25">
      <c r="B261" s="345" t="str">
        <f>+'FORMATO COSTEO C3'!C325</f>
        <v>3.2.5.4</v>
      </c>
      <c r="C261" s="346" t="str">
        <f>+'FORMATO COSTEO C3'!B325</f>
        <v>Categoría de gasto</v>
      </c>
      <c r="D261" s="357"/>
      <c r="E261" s="358"/>
      <c r="F261" s="349">
        <f>+'FORMATO COSTEO C3'!G325</f>
        <v>0</v>
      </c>
      <c r="G261" s="350">
        <f>+'FORMATO COSTEO C3'!X325</f>
        <v>0</v>
      </c>
      <c r="H261" s="354">
        <f>IF( $F261=0,0,((($F261/$E$257)*'CRONOGRAMA ACTIVIDADES'!F$87)*($G261/$F261)))</f>
        <v>0</v>
      </c>
      <c r="I261" s="349">
        <f>IF( $F261=0,0,((($F261/$E$257)*'CRONOGRAMA ACTIVIDADES'!G$87)*($G261/$F261)))</f>
        <v>0</v>
      </c>
      <c r="J261" s="349">
        <f>IF( $F261=0,0,((($F261/$E$257)*'CRONOGRAMA ACTIVIDADES'!H$87)*($G261/$F261)))</f>
        <v>0</v>
      </c>
      <c r="K261" s="349">
        <f>IF( $F261=0,0,((($F261/$E$257)*'CRONOGRAMA ACTIVIDADES'!I$87)*($G261/$F261)))</f>
        <v>0</v>
      </c>
      <c r="L261" s="349">
        <f>IF( $F261=0,0,((($F261/$E$257)*'CRONOGRAMA ACTIVIDADES'!J$87)*($G261/$F261)))</f>
        <v>0</v>
      </c>
      <c r="M261" s="349">
        <f>IF( $F261=0,0,((($F261/$E$257)*'CRONOGRAMA ACTIVIDADES'!K$87)*($G261/$F261)))</f>
        <v>0</v>
      </c>
      <c r="N261" s="349">
        <f>IF( $F261=0,0,((($F261/$E$257)*'CRONOGRAMA ACTIVIDADES'!L$87)*($G261/$F261)))</f>
        <v>0</v>
      </c>
      <c r="O261" s="349">
        <f>IF( $F261=0,0,((($F261/$E$257)*'CRONOGRAMA ACTIVIDADES'!M$87)*($G261/$F261)))</f>
        <v>0</v>
      </c>
      <c r="P261" s="349">
        <f>IF( $F261=0,0,((($F261/$E$257)*'CRONOGRAMA ACTIVIDADES'!N$87)*($G261/$F261)))</f>
        <v>0</v>
      </c>
      <c r="Q261" s="349">
        <f>IF( $F261=0,0,((($F261/$E$257)*'CRONOGRAMA ACTIVIDADES'!O$87)*($G261/$F261)))</f>
        <v>0</v>
      </c>
      <c r="R261" s="349">
        <f>IF( $F261=0,0,((($F261/$E$257)*'CRONOGRAMA ACTIVIDADES'!P$87)*($G261/$F261)))</f>
        <v>0</v>
      </c>
      <c r="S261" s="349">
        <f>IF( $F261=0,0,((($F261/$E$257)*'CRONOGRAMA ACTIVIDADES'!Q$87)*($G261/$F261)))</f>
        <v>0</v>
      </c>
      <c r="T261" s="352">
        <f>H261+I261+J261+K261+L261+M261+N261+O261+P261+Q261+R261+S261</f>
        <v>0</v>
      </c>
      <c r="U261" s="353">
        <f>IF( $F261=0,0,((($F261/$E$257)*'CRONOGRAMA ACTIVIDADES'!R$87)*($G261/$F261)))</f>
        <v>0</v>
      </c>
      <c r="V261" s="349">
        <f>IF( $F261=0,0,((($F261/$E$257)*'CRONOGRAMA ACTIVIDADES'!S$87)*($G261/$F261)))</f>
        <v>0</v>
      </c>
      <c r="W261" s="349">
        <f>IF( $F261=0,0,((($F261/$E$257)*'CRONOGRAMA ACTIVIDADES'!T$87)*($G261/$F261)))</f>
        <v>0</v>
      </c>
      <c r="X261" s="349">
        <f>IF( $F261=0,0,((($F261/$E$257)*'CRONOGRAMA ACTIVIDADES'!U$87)*($G261/$F261)))</f>
        <v>0</v>
      </c>
      <c r="Y261" s="349">
        <f>IF( $F261=0,0,((($F261/$E$257)*'CRONOGRAMA ACTIVIDADES'!V$87)*($G261/$F261)))</f>
        <v>0</v>
      </c>
      <c r="Z261" s="349">
        <f>IF( $F261=0,0,((($F261/$E$257)*'CRONOGRAMA ACTIVIDADES'!W$87)*($G261/$F261)))</f>
        <v>0</v>
      </c>
      <c r="AA261" s="349">
        <f>IF( $F261=0,0,((($F261/$E$257)*'CRONOGRAMA ACTIVIDADES'!X$87)*($G261/$F261)))</f>
        <v>0</v>
      </c>
      <c r="AB261" s="349">
        <f>IF( $F261=0,0,((($F261/$E$257)*'CRONOGRAMA ACTIVIDADES'!Y$87)*($G261/$F261)))</f>
        <v>0</v>
      </c>
      <c r="AC261" s="349">
        <f>IF( $F261=0,0,((($F261/$E$257)*'CRONOGRAMA ACTIVIDADES'!Z$87)*($G261/$F261)))</f>
        <v>0</v>
      </c>
      <c r="AD261" s="349">
        <f>IF( $F261=0,0,((($F261/$E$257)*'CRONOGRAMA ACTIVIDADES'!AA$87)*($G261/$F261)))</f>
        <v>0</v>
      </c>
      <c r="AE261" s="349">
        <f>IF( $F261=0,0,((($F261/$E$257)*'CRONOGRAMA ACTIVIDADES'!AB$87)*($G261/$F261)))</f>
        <v>0</v>
      </c>
      <c r="AF261" s="349">
        <f>IF( $F261=0,0,((($F261/$E$257)*'CRONOGRAMA ACTIVIDADES'!AC$87)*($G261/$F261)))</f>
        <v>0</v>
      </c>
      <c r="AG261" s="350">
        <f>U261+V261+W261+X261+Y261+Z261+AA261+AB261+AC261+AD261+AE261+AF261</f>
        <v>0</v>
      </c>
      <c r="AH261" s="354">
        <f>IF( $F261=0,0,((($F261/$E$257)*'CRONOGRAMA ACTIVIDADES'!AD$87)*($G261/$F261)))</f>
        <v>0</v>
      </c>
      <c r="AI261" s="349">
        <f>IF( $F261=0,0,((($F261/$E$257)*'CRONOGRAMA ACTIVIDADES'!AE$87)*($G261/$F261)))</f>
        <v>0</v>
      </c>
      <c r="AJ261" s="349">
        <f>IF( $F261=0,0,((($F261/$E$257)*'CRONOGRAMA ACTIVIDADES'!AF$87)*($G261/$F261)))</f>
        <v>0</v>
      </c>
      <c r="AK261" s="349">
        <f>IF( $F261=0,0,((($F261/$E$257)*'CRONOGRAMA ACTIVIDADES'!AG$87)*($G261/$F261)))</f>
        <v>0</v>
      </c>
      <c r="AL261" s="349">
        <f>IF( $F261=0,0,((($F261/$E$257)*'CRONOGRAMA ACTIVIDADES'!AH$87)*($G261/$F261)))</f>
        <v>0</v>
      </c>
      <c r="AM261" s="349">
        <f>IF( $F261=0,0,((($F261/$E$257)*'CRONOGRAMA ACTIVIDADES'!AI$87)*($G261/$F261)))</f>
        <v>0</v>
      </c>
      <c r="AN261" s="349">
        <f>IF( $F261=0,0,((($F261/$E$257)*'CRONOGRAMA ACTIVIDADES'!AJ$87)*($G261/$F261)))</f>
        <v>0</v>
      </c>
      <c r="AO261" s="349">
        <f>IF( $F261=0,0,((($F261/$E$257)*'CRONOGRAMA ACTIVIDADES'!AK$87)*($G261/$F261)))</f>
        <v>0</v>
      </c>
      <c r="AP261" s="349">
        <f>IF( $F261=0,0,((($F261/$E$257)*'CRONOGRAMA ACTIVIDADES'!AL$87)*($G261/$F261)))</f>
        <v>0</v>
      </c>
      <c r="AQ261" s="349">
        <f>IF( $F261=0,0,((($F261/$E$257)*'CRONOGRAMA ACTIVIDADES'!AM$87)*($G261/$F261)))</f>
        <v>0</v>
      </c>
      <c r="AR261" s="349">
        <f>IF( $F261=0,0,((($F261/$E$257)*'CRONOGRAMA ACTIVIDADES'!AN$87)*($G261/$F261)))</f>
        <v>0</v>
      </c>
      <c r="AS261" s="349">
        <f>IF( $F261=0,0,((($F261/$E$257)*'CRONOGRAMA ACTIVIDADES'!AO$87)*($G261/$F261)))</f>
        <v>0</v>
      </c>
      <c r="AT261" s="352">
        <f>AH261+AI261+AJ261+AK261+AL261+AM261+AN261+AO261+AP261+AQ261+AR261+AS261</f>
        <v>0</v>
      </c>
      <c r="AU261" s="355">
        <f>AS261+AR261+AQ261+AP261+AO261+AN261+AM261+AL261+AK261+AJ261+AI261+AH261+AF261+AE261+AD261+AC261+AB261+AA261+Z261+Y261+X261+W261+V261+U261+S261+R261+Q261+P261+O261+N261+M261+L261+K261+J261+I261+H261</f>
        <v>0</v>
      </c>
      <c r="AV261" s="321">
        <f t="shared" si="56"/>
        <v>0</v>
      </c>
    </row>
    <row r="262" spans="2:48" s="44" customFormat="1" ht="12.75" customHeight="1" x14ac:dyDescent="0.25">
      <c r="B262" s="345" t="str">
        <f>+'FORMATO COSTEO C3'!C331</f>
        <v>3.2.5.5</v>
      </c>
      <c r="C262" s="346" t="str">
        <f>+'FORMATO COSTEO C3'!B331</f>
        <v>Categoría de gasto</v>
      </c>
      <c r="D262" s="357"/>
      <c r="E262" s="358"/>
      <c r="F262" s="349">
        <f>+'FORMATO COSTEO C3'!G331</f>
        <v>0</v>
      </c>
      <c r="G262" s="350">
        <f>+'FORMATO COSTEO C3'!X331</f>
        <v>0</v>
      </c>
      <c r="H262" s="354">
        <f>IF( $F262=0,0,((($F262/$E$257)*'CRONOGRAMA ACTIVIDADES'!F$87)*($G262/$F262)))</f>
        <v>0</v>
      </c>
      <c r="I262" s="349">
        <f>IF( $F262=0,0,((($F262/$E$257)*'CRONOGRAMA ACTIVIDADES'!G$87)*($G262/$F262)))</f>
        <v>0</v>
      </c>
      <c r="J262" s="349">
        <f>IF( $F262=0,0,((($F262/$E$257)*'CRONOGRAMA ACTIVIDADES'!H$87)*($G262/$F262)))</f>
        <v>0</v>
      </c>
      <c r="K262" s="349">
        <f>IF( $F262=0,0,((($F262/$E$257)*'CRONOGRAMA ACTIVIDADES'!I$87)*($G262/$F262)))</f>
        <v>0</v>
      </c>
      <c r="L262" s="349">
        <f>IF( $F262=0,0,((($F262/$E$257)*'CRONOGRAMA ACTIVIDADES'!J$87)*($G262/$F262)))</f>
        <v>0</v>
      </c>
      <c r="M262" s="349">
        <f>IF( $F262=0,0,((($F262/$E$257)*'CRONOGRAMA ACTIVIDADES'!K$87)*($G262/$F262)))</f>
        <v>0</v>
      </c>
      <c r="N262" s="349">
        <f>IF( $F262=0,0,((($F262/$E$257)*'CRONOGRAMA ACTIVIDADES'!L$87)*($G262/$F262)))</f>
        <v>0</v>
      </c>
      <c r="O262" s="349">
        <f>IF( $F262=0,0,((($F262/$E$257)*'CRONOGRAMA ACTIVIDADES'!M$87)*($G262/$F262)))</f>
        <v>0</v>
      </c>
      <c r="P262" s="349">
        <f>IF( $F262=0,0,((($F262/$E$257)*'CRONOGRAMA ACTIVIDADES'!N$87)*($G262/$F262)))</f>
        <v>0</v>
      </c>
      <c r="Q262" s="349">
        <f>IF( $F262=0,0,((($F262/$E$257)*'CRONOGRAMA ACTIVIDADES'!O$87)*($G262/$F262)))</f>
        <v>0</v>
      </c>
      <c r="R262" s="349">
        <f>IF( $F262=0,0,((($F262/$E$257)*'CRONOGRAMA ACTIVIDADES'!P$87)*($G262/$F262)))</f>
        <v>0</v>
      </c>
      <c r="S262" s="349">
        <f>IF( $F262=0,0,((($F262/$E$257)*'CRONOGRAMA ACTIVIDADES'!Q$87)*($G262/$F262)))</f>
        <v>0</v>
      </c>
      <c r="T262" s="352">
        <f>H262+I262+J262+K262+L262+M262+N262+O262+P262+Q262+R262+S262</f>
        <v>0</v>
      </c>
      <c r="U262" s="353">
        <f>IF( $F262=0,0,((($F262/$E$257)*'CRONOGRAMA ACTIVIDADES'!R$87)*($G262/$F262)))</f>
        <v>0</v>
      </c>
      <c r="V262" s="349">
        <f>IF( $F262=0,0,((($F262/$E$257)*'CRONOGRAMA ACTIVIDADES'!S$87)*($G262/$F262)))</f>
        <v>0</v>
      </c>
      <c r="W262" s="349">
        <f>IF( $F262=0,0,((($F262/$E$257)*'CRONOGRAMA ACTIVIDADES'!T$87)*($G262/$F262)))</f>
        <v>0</v>
      </c>
      <c r="X262" s="349">
        <f>IF( $F262=0,0,((($F262/$E$257)*'CRONOGRAMA ACTIVIDADES'!U$87)*($G262/$F262)))</f>
        <v>0</v>
      </c>
      <c r="Y262" s="349">
        <f>IF( $F262=0,0,((($F262/$E$257)*'CRONOGRAMA ACTIVIDADES'!V$87)*($G262/$F262)))</f>
        <v>0</v>
      </c>
      <c r="Z262" s="349">
        <f>IF( $F262=0,0,((($F262/$E$257)*'CRONOGRAMA ACTIVIDADES'!W$87)*($G262/$F262)))</f>
        <v>0</v>
      </c>
      <c r="AA262" s="349">
        <f>IF( $F262=0,0,((($F262/$E$257)*'CRONOGRAMA ACTIVIDADES'!X$87)*($G262/$F262)))</f>
        <v>0</v>
      </c>
      <c r="AB262" s="349">
        <f>IF( $F262=0,0,((($F262/$E$257)*'CRONOGRAMA ACTIVIDADES'!Y$87)*($G262/$F262)))</f>
        <v>0</v>
      </c>
      <c r="AC262" s="349">
        <f>IF( $F262=0,0,((($F262/$E$257)*'CRONOGRAMA ACTIVIDADES'!Z$87)*($G262/$F262)))</f>
        <v>0</v>
      </c>
      <c r="AD262" s="349">
        <f>IF( $F262=0,0,((($F262/$E$257)*'CRONOGRAMA ACTIVIDADES'!AA$87)*($G262/$F262)))</f>
        <v>0</v>
      </c>
      <c r="AE262" s="349">
        <f>IF( $F262=0,0,((($F262/$E$257)*'CRONOGRAMA ACTIVIDADES'!AB$87)*($G262/$F262)))</f>
        <v>0</v>
      </c>
      <c r="AF262" s="349">
        <f>IF( $F262=0,0,((($F262/$E$257)*'CRONOGRAMA ACTIVIDADES'!AC$87)*($G262/$F262)))</f>
        <v>0</v>
      </c>
      <c r="AG262" s="350">
        <f>U262+V262+W262+X262+Y262+Z262+AA262+AB262+AC262+AD262+AE262+AF262</f>
        <v>0</v>
      </c>
      <c r="AH262" s="354">
        <f>IF( $F262=0,0,((($F262/$E$257)*'CRONOGRAMA ACTIVIDADES'!AD$87)*($G262/$F262)))</f>
        <v>0</v>
      </c>
      <c r="AI262" s="349">
        <f>IF( $F262=0,0,((($F262/$E$257)*'CRONOGRAMA ACTIVIDADES'!AE$87)*($G262/$F262)))</f>
        <v>0</v>
      </c>
      <c r="AJ262" s="349">
        <f>IF( $F262=0,0,((($F262/$E$257)*'CRONOGRAMA ACTIVIDADES'!AF$87)*($G262/$F262)))</f>
        <v>0</v>
      </c>
      <c r="AK262" s="349">
        <f>IF( $F262=0,0,((($F262/$E$257)*'CRONOGRAMA ACTIVIDADES'!AG$87)*($G262/$F262)))</f>
        <v>0</v>
      </c>
      <c r="AL262" s="349">
        <f>IF( $F262=0,0,((($F262/$E$257)*'CRONOGRAMA ACTIVIDADES'!AH$87)*($G262/$F262)))</f>
        <v>0</v>
      </c>
      <c r="AM262" s="349">
        <f>IF( $F262=0,0,((($F262/$E$257)*'CRONOGRAMA ACTIVIDADES'!AI$87)*($G262/$F262)))</f>
        <v>0</v>
      </c>
      <c r="AN262" s="349">
        <f>IF( $F262=0,0,((($F262/$E$257)*'CRONOGRAMA ACTIVIDADES'!AJ$87)*($G262/$F262)))</f>
        <v>0</v>
      </c>
      <c r="AO262" s="349">
        <f>IF( $F262=0,0,((($F262/$E$257)*'CRONOGRAMA ACTIVIDADES'!AK$87)*($G262/$F262)))</f>
        <v>0</v>
      </c>
      <c r="AP262" s="349">
        <f>IF( $F262=0,0,((($F262/$E$257)*'CRONOGRAMA ACTIVIDADES'!AL$87)*($G262/$F262)))</f>
        <v>0</v>
      </c>
      <c r="AQ262" s="349">
        <f>IF( $F262=0,0,((($F262/$E$257)*'CRONOGRAMA ACTIVIDADES'!AM$87)*($G262/$F262)))</f>
        <v>0</v>
      </c>
      <c r="AR262" s="349">
        <f>IF( $F262=0,0,((($F262/$E$257)*'CRONOGRAMA ACTIVIDADES'!AN$87)*($G262/$F262)))</f>
        <v>0</v>
      </c>
      <c r="AS262" s="349">
        <f>IF( $F262=0,0,((($F262/$E$257)*'CRONOGRAMA ACTIVIDADES'!AO$87)*($G262/$F262)))</f>
        <v>0</v>
      </c>
      <c r="AT262" s="352">
        <f>AH262+AI262+AJ262+AK262+AL262+AM262+AN262+AO262+AP262+AQ262+AR262+AS262</f>
        <v>0</v>
      </c>
      <c r="AU262" s="355">
        <f>AS262+AR262+AQ262+AP262+AO262+AN262+AM262+AL262+AK262+AJ262+AI262+AH262+AF262+AE262+AD262+AC262+AB262+AA262+Z262+Y262+X262+W262+V262+U262+S262+R262+Q262+P262+O262+N262+M262+L262+K262+J262+I262+H262</f>
        <v>0</v>
      </c>
      <c r="AV262" s="321">
        <f t="shared" si="56"/>
        <v>0</v>
      </c>
    </row>
    <row r="263" spans="2:48" s="44" customFormat="1" ht="12.75" customHeight="1" x14ac:dyDescent="0.25">
      <c r="B263" s="360">
        <f>+'FORMATO COSTEO C3'!C338</f>
        <v>3.3</v>
      </c>
      <c r="C263" s="368">
        <f>+'FORMATO COSTEO C3'!D338</f>
        <v>0</v>
      </c>
      <c r="D263" s="326"/>
      <c r="E263" s="327"/>
      <c r="F263" s="328">
        <f t="shared" ref="F263:AS263" si="68">+F264+F270+F276+F282+F288</f>
        <v>0</v>
      </c>
      <c r="G263" s="329">
        <f t="shared" si="68"/>
        <v>0</v>
      </c>
      <c r="H263" s="330">
        <f t="shared" si="68"/>
        <v>0</v>
      </c>
      <c r="I263" s="328">
        <f t="shared" si="68"/>
        <v>0</v>
      </c>
      <c r="J263" s="328">
        <f t="shared" si="68"/>
        <v>0</v>
      </c>
      <c r="K263" s="328">
        <f t="shared" si="68"/>
        <v>0</v>
      </c>
      <c r="L263" s="328">
        <f t="shared" si="68"/>
        <v>0</v>
      </c>
      <c r="M263" s="328">
        <f t="shared" si="68"/>
        <v>0</v>
      </c>
      <c r="N263" s="328">
        <f t="shared" si="68"/>
        <v>0</v>
      </c>
      <c r="O263" s="328">
        <f t="shared" si="68"/>
        <v>0</v>
      </c>
      <c r="P263" s="328">
        <f t="shared" si="68"/>
        <v>0</v>
      </c>
      <c r="Q263" s="328">
        <f t="shared" si="68"/>
        <v>0</v>
      </c>
      <c r="R263" s="328">
        <f t="shared" si="68"/>
        <v>0</v>
      </c>
      <c r="S263" s="328">
        <f t="shared" si="68"/>
        <v>0</v>
      </c>
      <c r="T263" s="331">
        <f>+T264+T270+T276+T282+T288</f>
        <v>0</v>
      </c>
      <c r="U263" s="332">
        <f t="shared" si="68"/>
        <v>0</v>
      </c>
      <c r="V263" s="328">
        <f t="shared" si="68"/>
        <v>0</v>
      </c>
      <c r="W263" s="328">
        <f t="shared" si="68"/>
        <v>0</v>
      </c>
      <c r="X263" s="328">
        <f t="shared" si="68"/>
        <v>0</v>
      </c>
      <c r="Y263" s="328">
        <f t="shared" si="68"/>
        <v>0</v>
      </c>
      <c r="Z263" s="328">
        <f t="shared" si="68"/>
        <v>0</v>
      </c>
      <c r="AA263" s="328">
        <f t="shared" si="68"/>
        <v>0</v>
      </c>
      <c r="AB263" s="328">
        <f t="shared" si="68"/>
        <v>0</v>
      </c>
      <c r="AC263" s="328">
        <f t="shared" si="68"/>
        <v>0</v>
      </c>
      <c r="AD263" s="328">
        <f t="shared" si="68"/>
        <v>0</v>
      </c>
      <c r="AE263" s="328">
        <f t="shared" si="68"/>
        <v>0</v>
      </c>
      <c r="AF263" s="328">
        <f t="shared" si="68"/>
        <v>0</v>
      </c>
      <c r="AG263" s="329">
        <f>+AG264+AG270+AG276+AG282+AG288</f>
        <v>0</v>
      </c>
      <c r="AH263" s="330">
        <f t="shared" si="68"/>
        <v>0</v>
      </c>
      <c r="AI263" s="328">
        <f t="shared" si="68"/>
        <v>0</v>
      </c>
      <c r="AJ263" s="328">
        <f t="shared" si="68"/>
        <v>0</v>
      </c>
      <c r="AK263" s="328">
        <f t="shared" si="68"/>
        <v>0</v>
      </c>
      <c r="AL263" s="328">
        <f t="shared" si="68"/>
        <v>0</v>
      </c>
      <c r="AM263" s="328">
        <f t="shared" si="68"/>
        <v>0</v>
      </c>
      <c r="AN263" s="328">
        <f t="shared" si="68"/>
        <v>0</v>
      </c>
      <c r="AO263" s="328">
        <f t="shared" si="68"/>
        <v>0</v>
      </c>
      <c r="AP263" s="328">
        <f t="shared" si="68"/>
        <v>0</v>
      </c>
      <c r="AQ263" s="328">
        <f t="shared" si="68"/>
        <v>0</v>
      </c>
      <c r="AR263" s="328">
        <f t="shared" si="68"/>
        <v>0</v>
      </c>
      <c r="AS263" s="328">
        <f t="shared" si="68"/>
        <v>0</v>
      </c>
      <c r="AT263" s="331">
        <f>+AT264+AT270+AT276+AT282+AT288</f>
        <v>0</v>
      </c>
      <c r="AU263" s="333">
        <f>+AU264+AU270+AU276+AU282+AU288</f>
        <v>0</v>
      </c>
      <c r="AV263" s="321">
        <f t="shared" si="56"/>
        <v>0</v>
      </c>
    </row>
    <row r="264" spans="2:48" s="44" customFormat="1" ht="12.75" customHeight="1" x14ac:dyDescent="0.25">
      <c r="B264" s="335" t="str">
        <f>+'FORMATO COSTEO C3'!C339</f>
        <v>3.3.1</v>
      </c>
      <c r="C264" s="359">
        <f>+'FORMATO COSTEO C3'!B339</f>
        <v>0</v>
      </c>
      <c r="D264" s="337" t="str">
        <f>+'FORMATO COSTEO C3'!D339</f>
        <v>Unidad medida</v>
      </c>
      <c r="E264" s="338">
        <f>+'FORMATO COSTEO C3'!E339</f>
        <v>0</v>
      </c>
      <c r="F264" s="339">
        <f>SUM(F265:F269)</f>
        <v>0</v>
      </c>
      <c r="G264" s="340">
        <f>SUM(G265:G269)</f>
        <v>0</v>
      </c>
      <c r="H264" s="341">
        <f t="shared" ref="H264:AS264" si="69">SUM(H265:H269)</f>
        <v>0</v>
      </c>
      <c r="I264" s="339">
        <f t="shared" si="69"/>
        <v>0</v>
      </c>
      <c r="J264" s="339">
        <f t="shared" si="69"/>
        <v>0</v>
      </c>
      <c r="K264" s="339">
        <f t="shared" si="69"/>
        <v>0</v>
      </c>
      <c r="L264" s="339">
        <f t="shared" si="69"/>
        <v>0</v>
      </c>
      <c r="M264" s="339">
        <f t="shared" si="69"/>
        <v>0</v>
      </c>
      <c r="N264" s="339">
        <f t="shared" si="69"/>
        <v>0</v>
      </c>
      <c r="O264" s="339">
        <f t="shared" si="69"/>
        <v>0</v>
      </c>
      <c r="P264" s="339">
        <f t="shared" si="69"/>
        <v>0</v>
      </c>
      <c r="Q264" s="339">
        <f t="shared" si="69"/>
        <v>0</v>
      </c>
      <c r="R264" s="339">
        <f t="shared" si="69"/>
        <v>0</v>
      </c>
      <c r="S264" s="339">
        <f t="shared" si="69"/>
        <v>0</v>
      </c>
      <c r="T264" s="342">
        <f t="shared" si="69"/>
        <v>0</v>
      </c>
      <c r="U264" s="343">
        <f t="shared" si="69"/>
        <v>0</v>
      </c>
      <c r="V264" s="339">
        <f t="shared" si="69"/>
        <v>0</v>
      </c>
      <c r="W264" s="339">
        <f t="shared" si="69"/>
        <v>0</v>
      </c>
      <c r="X264" s="339">
        <f t="shared" si="69"/>
        <v>0</v>
      </c>
      <c r="Y264" s="339">
        <f t="shared" si="69"/>
        <v>0</v>
      </c>
      <c r="Z264" s="339">
        <f t="shared" si="69"/>
        <v>0</v>
      </c>
      <c r="AA264" s="339">
        <f t="shared" si="69"/>
        <v>0</v>
      </c>
      <c r="AB264" s="339">
        <f t="shared" si="69"/>
        <v>0</v>
      </c>
      <c r="AC264" s="339">
        <f t="shared" si="69"/>
        <v>0</v>
      </c>
      <c r="AD264" s="339">
        <f t="shared" si="69"/>
        <v>0</v>
      </c>
      <c r="AE264" s="339">
        <f t="shared" si="69"/>
        <v>0</v>
      </c>
      <c r="AF264" s="339">
        <f t="shared" si="69"/>
        <v>0</v>
      </c>
      <c r="AG264" s="340">
        <f t="shared" si="69"/>
        <v>0</v>
      </c>
      <c r="AH264" s="341">
        <f t="shared" si="69"/>
        <v>0</v>
      </c>
      <c r="AI264" s="339">
        <f t="shared" si="69"/>
        <v>0</v>
      </c>
      <c r="AJ264" s="339">
        <f t="shared" si="69"/>
        <v>0</v>
      </c>
      <c r="AK264" s="339">
        <f t="shared" si="69"/>
        <v>0</v>
      </c>
      <c r="AL264" s="339">
        <f t="shared" si="69"/>
        <v>0</v>
      </c>
      <c r="AM264" s="339">
        <f t="shared" si="69"/>
        <v>0</v>
      </c>
      <c r="AN264" s="339">
        <f t="shared" si="69"/>
        <v>0</v>
      </c>
      <c r="AO264" s="339">
        <f t="shared" si="69"/>
        <v>0</v>
      </c>
      <c r="AP264" s="339">
        <f t="shared" si="69"/>
        <v>0</v>
      </c>
      <c r="AQ264" s="339">
        <f t="shared" si="69"/>
        <v>0</v>
      </c>
      <c r="AR264" s="339">
        <f t="shared" si="69"/>
        <v>0</v>
      </c>
      <c r="AS264" s="339">
        <f t="shared" si="69"/>
        <v>0</v>
      </c>
      <c r="AT264" s="342">
        <f>SUM(AT265:AT269)</f>
        <v>0</v>
      </c>
      <c r="AU264" s="344">
        <f>SUM(AU265:AU269)</f>
        <v>0</v>
      </c>
      <c r="AV264" s="321">
        <f t="shared" si="56"/>
        <v>0</v>
      </c>
    </row>
    <row r="265" spans="2:48" s="44" customFormat="1" ht="12.75" customHeight="1" x14ac:dyDescent="0.25">
      <c r="B265" s="345" t="str">
        <f>+'FORMATO COSTEO C3'!C341</f>
        <v>3.3.1.1</v>
      </c>
      <c r="C265" s="346" t="str">
        <f>+'FORMATO COSTEO C3'!B341</f>
        <v>Categoría de gasto</v>
      </c>
      <c r="D265" s="347"/>
      <c r="E265" s="348"/>
      <c r="F265" s="349">
        <f>+'FORMATO COSTEO C3'!G341</f>
        <v>0</v>
      </c>
      <c r="G265" s="350">
        <f>+'FORMATO COSTEO C3'!X341</f>
        <v>0</v>
      </c>
      <c r="H265" s="351">
        <f>IF( $F265=0,0,((($F265/$E$264)*'CRONOGRAMA ACTIVIDADES'!F$92)*($G265/$F265)))</f>
        <v>0</v>
      </c>
      <c r="I265" s="349">
        <f>IF( $F265=0,0,((($F265/$E$264)*'CRONOGRAMA ACTIVIDADES'!G$92)*($G265/$F265)))</f>
        <v>0</v>
      </c>
      <c r="J265" s="349">
        <f>IF( $F265=0,0,((($F265/$E$264)*'CRONOGRAMA ACTIVIDADES'!H$92)*($G265/$F265)))</f>
        <v>0</v>
      </c>
      <c r="K265" s="349">
        <f>IF( $F265=0,0,((($F265/$E$264)*'CRONOGRAMA ACTIVIDADES'!I$92)*($G265/$F265)))</f>
        <v>0</v>
      </c>
      <c r="L265" s="349">
        <f>IF( $F265=0,0,((($F265/$E$264)*'CRONOGRAMA ACTIVIDADES'!J$92)*($G265/$F265)))</f>
        <v>0</v>
      </c>
      <c r="M265" s="349">
        <f>IF( $F265=0,0,((($F265/$E$264)*'CRONOGRAMA ACTIVIDADES'!K$92)*($G265/$F265)))</f>
        <v>0</v>
      </c>
      <c r="N265" s="349">
        <f>IF( $F265=0,0,((($F265/$E$264)*'CRONOGRAMA ACTIVIDADES'!L$92)*($G265/$F265)))</f>
        <v>0</v>
      </c>
      <c r="O265" s="349">
        <f>IF( $F265=0,0,((($F265/$E$264)*'CRONOGRAMA ACTIVIDADES'!M$92)*($G265/$F265)))</f>
        <v>0</v>
      </c>
      <c r="P265" s="349">
        <f>IF( $F265=0,0,((($F265/$E$264)*'CRONOGRAMA ACTIVIDADES'!N$92)*($G265/$F265)))</f>
        <v>0</v>
      </c>
      <c r="Q265" s="349">
        <f>IF( $F265=0,0,((($F265/$E$264)*'CRONOGRAMA ACTIVIDADES'!O$92)*($G265/$F265)))</f>
        <v>0</v>
      </c>
      <c r="R265" s="349">
        <f>IF( $F265=0,0,((($F265/$E$264)*'CRONOGRAMA ACTIVIDADES'!P$92)*($G265/$F265)))</f>
        <v>0</v>
      </c>
      <c r="S265" s="349">
        <f>IF( $F265=0,0,((($F265/$E$264)*'CRONOGRAMA ACTIVIDADES'!Q$92)*($G265/$F265)))</f>
        <v>0</v>
      </c>
      <c r="T265" s="352">
        <f>H265+I265+J265+K265+L265+M265+N265+O265+P265+Q265+R265+S265</f>
        <v>0</v>
      </c>
      <c r="U265" s="353">
        <f>IF( $F265=0,0,((($F265/$E$264)*'CRONOGRAMA ACTIVIDADES'!R$92)*($G265/$F265)))</f>
        <v>0</v>
      </c>
      <c r="V265" s="349">
        <f>IF( $F265=0,0,((($F265/$E$264)*'CRONOGRAMA ACTIVIDADES'!S$92)*($G265/$F265)))</f>
        <v>0</v>
      </c>
      <c r="W265" s="349">
        <f>IF( $F265=0,0,((($F265/$E$264)*'CRONOGRAMA ACTIVIDADES'!T$92)*($G265/$F265)))</f>
        <v>0</v>
      </c>
      <c r="X265" s="349">
        <f>IF( $F265=0,0,((($F265/$E$264)*'CRONOGRAMA ACTIVIDADES'!U$92)*($G265/$F265)))</f>
        <v>0</v>
      </c>
      <c r="Y265" s="349">
        <f>IF( $F265=0,0,((($F265/$E$264)*'CRONOGRAMA ACTIVIDADES'!V$92)*($G265/$F265)))</f>
        <v>0</v>
      </c>
      <c r="Z265" s="349">
        <f>IF( $F265=0,0,((($F265/$E$264)*'CRONOGRAMA ACTIVIDADES'!W$92)*($G265/$F265)))</f>
        <v>0</v>
      </c>
      <c r="AA265" s="349">
        <f>IF( $F265=0,0,((($F265/$E$264)*'CRONOGRAMA ACTIVIDADES'!X$92)*($G265/$F265)))</f>
        <v>0</v>
      </c>
      <c r="AB265" s="349">
        <f>IF( $F265=0,0,((($F265/$E$264)*'CRONOGRAMA ACTIVIDADES'!Y$92)*($G265/$F265)))</f>
        <v>0</v>
      </c>
      <c r="AC265" s="349">
        <f>IF( $F265=0,0,((($F265/$E$264)*'CRONOGRAMA ACTIVIDADES'!Z$92)*($G265/$F265)))</f>
        <v>0</v>
      </c>
      <c r="AD265" s="349">
        <f>IF( $F265=0,0,((($F265/$E$264)*'CRONOGRAMA ACTIVIDADES'!AA$92)*($G265/$F265)))</f>
        <v>0</v>
      </c>
      <c r="AE265" s="349">
        <f>IF( $F265=0,0,((($F265/$E$264)*'CRONOGRAMA ACTIVIDADES'!AB$92)*($G265/$F265)))</f>
        <v>0</v>
      </c>
      <c r="AF265" s="349">
        <f>IF( $F265=0,0,((($F265/$E$264)*'CRONOGRAMA ACTIVIDADES'!AC$92)*($G265/$F265)))</f>
        <v>0</v>
      </c>
      <c r="AG265" s="350">
        <f>U265+V265+W265+X265+Y265+Z265+AA265+AB265+AC265+AD265+AE265+AF265</f>
        <v>0</v>
      </c>
      <c r="AH265" s="354">
        <f>IF( $F265=0,0,((($F265/$E$264)*'CRONOGRAMA ACTIVIDADES'!AD$92)*($G265/$F265)))</f>
        <v>0</v>
      </c>
      <c r="AI265" s="349">
        <f>IF( $F265=0,0,((($F265/$E$264)*'CRONOGRAMA ACTIVIDADES'!AE$92)*($G265/$F265)))</f>
        <v>0</v>
      </c>
      <c r="AJ265" s="349">
        <f>IF( $F265=0,0,((($F265/$E$264)*'CRONOGRAMA ACTIVIDADES'!AF$92)*($G265/$F265)))</f>
        <v>0</v>
      </c>
      <c r="AK265" s="349">
        <f>IF( $F265=0,0,((($F265/$E$264)*'CRONOGRAMA ACTIVIDADES'!AG$92)*($G265/$F265)))</f>
        <v>0</v>
      </c>
      <c r="AL265" s="349">
        <f>IF( $F265=0,0,((($F265/$E$264)*'CRONOGRAMA ACTIVIDADES'!AH$92)*($G265/$F265)))</f>
        <v>0</v>
      </c>
      <c r="AM265" s="349">
        <f>IF( $F265=0,0,((($F265/$E$264)*'CRONOGRAMA ACTIVIDADES'!AI$92)*($G265/$F265)))</f>
        <v>0</v>
      </c>
      <c r="AN265" s="349">
        <f>IF( $F265=0,0,((($F265/$E$264)*'CRONOGRAMA ACTIVIDADES'!AJ$92)*($G265/$F265)))</f>
        <v>0</v>
      </c>
      <c r="AO265" s="349">
        <f>IF( $F265=0,0,((($F265/$E$264)*'CRONOGRAMA ACTIVIDADES'!AK$92)*($G265/$F265)))</f>
        <v>0</v>
      </c>
      <c r="AP265" s="349">
        <f>IF( $F265=0,0,((($F265/$E$264)*'CRONOGRAMA ACTIVIDADES'!AL$92)*($G265/$F265)))</f>
        <v>0</v>
      </c>
      <c r="AQ265" s="349">
        <f>IF( $F265=0,0,((($F265/$E$264)*'CRONOGRAMA ACTIVIDADES'!AM$92)*($G265/$F265)))</f>
        <v>0</v>
      </c>
      <c r="AR265" s="349">
        <f>IF( $F265=0,0,((($F265/$E$264)*'CRONOGRAMA ACTIVIDADES'!AN$92)*($G265/$F265)))</f>
        <v>0</v>
      </c>
      <c r="AS265" s="349">
        <f>IF( $F265=0,0,((($F265/$E$264)*'CRONOGRAMA ACTIVIDADES'!AO$92)*($G265/$F265)))</f>
        <v>0</v>
      </c>
      <c r="AT265" s="352">
        <f>AH265+AI265+AJ265+AK265+AL265+AM265+AN265+AO265+AP265+AQ265+AR265+AS265</f>
        <v>0</v>
      </c>
      <c r="AU265" s="355">
        <f>AS265+AR265+AQ265+AP265+AO265+AN265+AM265+AL265+AK265+AJ265+AI265+AH265+AF265+AE265+AD265+AC265+AB265+AA265+Z265+Y265+X265+W265+V265+U265+S265+R265+Q265+P265+O265+N265+M265+L265+K265+J265+I265+H265</f>
        <v>0</v>
      </c>
      <c r="AV265" s="321">
        <f t="shared" si="56"/>
        <v>0</v>
      </c>
    </row>
    <row r="266" spans="2:48" s="44" customFormat="1" ht="12.75" customHeight="1" x14ac:dyDescent="0.25">
      <c r="B266" s="345" t="str">
        <f>+'FORMATO COSTEO C3'!C347</f>
        <v>3.3.1.2</v>
      </c>
      <c r="C266" s="346" t="str">
        <f>+'FORMATO COSTEO C3'!B347</f>
        <v>Categoría de gasto</v>
      </c>
      <c r="D266" s="347"/>
      <c r="E266" s="348"/>
      <c r="F266" s="349">
        <f>+'FORMATO COSTEO C3'!G347</f>
        <v>0</v>
      </c>
      <c r="G266" s="350">
        <f>+'FORMATO COSTEO C3'!X347</f>
        <v>0</v>
      </c>
      <c r="H266" s="354">
        <f>IF( $F266=0,0,((($F266/$E$264)*'CRONOGRAMA ACTIVIDADES'!F$92)*($G266/$F266)))</f>
        <v>0</v>
      </c>
      <c r="I266" s="349">
        <f>IF( $F266=0,0,((($F266/$E$264)*'CRONOGRAMA ACTIVIDADES'!G$92)*($G266/$F266)))</f>
        <v>0</v>
      </c>
      <c r="J266" s="349">
        <f>IF( $F266=0,0,((($F266/$E$264)*'CRONOGRAMA ACTIVIDADES'!H$92)*($G266/$F266)))</f>
        <v>0</v>
      </c>
      <c r="K266" s="349">
        <f>IF( $F266=0,0,((($F266/$E$264)*'CRONOGRAMA ACTIVIDADES'!I$92)*($G266/$F266)))</f>
        <v>0</v>
      </c>
      <c r="L266" s="349">
        <f>IF( $F266=0,0,((($F266/$E$264)*'CRONOGRAMA ACTIVIDADES'!J$92)*($G266/$F266)))</f>
        <v>0</v>
      </c>
      <c r="M266" s="349">
        <f>IF( $F266=0,0,((($F266/$E$264)*'CRONOGRAMA ACTIVIDADES'!K$92)*($G266/$F266)))</f>
        <v>0</v>
      </c>
      <c r="N266" s="349">
        <f>IF( $F266=0,0,((($F266/$E$264)*'CRONOGRAMA ACTIVIDADES'!L$92)*($G266/$F266)))</f>
        <v>0</v>
      </c>
      <c r="O266" s="349">
        <f>IF( $F266=0,0,((($F266/$E$264)*'CRONOGRAMA ACTIVIDADES'!M$92)*($G266/$F266)))</f>
        <v>0</v>
      </c>
      <c r="P266" s="349">
        <f>IF( $F266=0,0,((($F266/$E$264)*'CRONOGRAMA ACTIVIDADES'!N$92)*($G266/$F266)))</f>
        <v>0</v>
      </c>
      <c r="Q266" s="349">
        <f>IF( $F266=0,0,((($F266/$E$264)*'CRONOGRAMA ACTIVIDADES'!O$92)*($G266/$F266)))</f>
        <v>0</v>
      </c>
      <c r="R266" s="349">
        <f>IF( $F266=0,0,((($F266/$E$264)*'CRONOGRAMA ACTIVIDADES'!P$92)*($G266/$F266)))</f>
        <v>0</v>
      </c>
      <c r="S266" s="349">
        <f>IF( $F266=0,0,((($F266/$E$264)*'CRONOGRAMA ACTIVIDADES'!Q$92)*($G266/$F266)))</f>
        <v>0</v>
      </c>
      <c r="T266" s="352">
        <f>H266+I266+J266+K266+L266+M266+N266+O266+P266+Q266+R266+S266</f>
        <v>0</v>
      </c>
      <c r="U266" s="353">
        <f>IF( $F266=0,0,((($F266/$E$264)*'CRONOGRAMA ACTIVIDADES'!R$92)*($G266/$F266)))</f>
        <v>0</v>
      </c>
      <c r="V266" s="349">
        <f>IF( $F266=0,0,((($F266/$E$264)*'CRONOGRAMA ACTIVIDADES'!S$92)*($G266/$F266)))</f>
        <v>0</v>
      </c>
      <c r="W266" s="349">
        <f>IF( $F266=0,0,((($F266/$E$264)*'CRONOGRAMA ACTIVIDADES'!T$92)*($G266/$F266)))</f>
        <v>0</v>
      </c>
      <c r="X266" s="349">
        <f>IF( $F266=0,0,((($F266/$E$264)*'CRONOGRAMA ACTIVIDADES'!U$92)*($G266/$F266)))</f>
        <v>0</v>
      </c>
      <c r="Y266" s="349">
        <f>IF( $F266=0,0,((($F266/$E$264)*'CRONOGRAMA ACTIVIDADES'!V$92)*($G266/$F266)))</f>
        <v>0</v>
      </c>
      <c r="Z266" s="349">
        <f>IF( $F266=0,0,((($F266/$E$264)*'CRONOGRAMA ACTIVIDADES'!W$92)*($G266/$F266)))</f>
        <v>0</v>
      </c>
      <c r="AA266" s="349">
        <f>IF( $F266=0,0,((($F266/$E$264)*'CRONOGRAMA ACTIVIDADES'!X$92)*($G266/$F266)))</f>
        <v>0</v>
      </c>
      <c r="AB266" s="349">
        <f>IF( $F266=0,0,((($F266/$E$264)*'CRONOGRAMA ACTIVIDADES'!Y$92)*($G266/$F266)))</f>
        <v>0</v>
      </c>
      <c r="AC266" s="349">
        <f>IF( $F266=0,0,((($F266/$E$264)*'CRONOGRAMA ACTIVIDADES'!Z$92)*($G266/$F266)))</f>
        <v>0</v>
      </c>
      <c r="AD266" s="349">
        <f>IF( $F266=0,0,((($F266/$E$264)*'CRONOGRAMA ACTIVIDADES'!AA$92)*($G266/$F266)))</f>
        <v>0</v>
      </c>
      <c r="AE266" s="349">
        <f>IF( $F266=0,0,((($F266/$E$264)*'CRONOGRAMA ACTIVIDADES'!AB$92)*($G266/$F266)))</f>
        <v>0</v>
      </c>
      <c r="AF266" s="349">
        <f>IF( $F266=0,0,((($F266/$E$264)*'CRONOGRAMA ACTIVIDADES'!AC$92)*($G266/$F266)))</f>
        <v>0</v>
      </c>
      <c r="AG266" s="350">
        <f>U266+V266+W266+X266+Y266+Z266+AA266+AB266+AC266+AD266+AE266+AF266</f>
        <v>0</v>
      </c>
      <c r="AH266" s="354">
        <f>IF( $F266=0,0,((($F266/$E$264)*'CRONOGRAMA ACTIVIDADES'!AD$92)*($G266/$F266)))</f>
        <v>0</v>
      </c>
      <c r="AI266" s="349">
        <f>IF( $F266=0,0,((($F266/$E$264)*'CRONOGRAMA ACTIVIDADES'!AE$92)*($G266/$F266)))</f>
        <v>0</v>
      </c>
      <c r="AJ266" s="349">
        <f>IF( $F266=0,0,((($F266/$E$264)*'CRONOGRAMA ACTIVIDADES'!AF$92)*($G266/$F266)))</f>
        <v>0</v>
      </c>
      <c r="AK266" s="349">
        <f>IF( $F266=0,0,((($F266/$E$264)*'CRONOGRAMA ACTIVIDADES'!AG$92)*($G266/$F266)))</f>
        <v>0</v>
      </c>
      <c r="AL266" s="349">
        <f>IF( $F266=0,0,((($F266/$E$264)*'CRONOGRAMA ACTIVIDADES'!AH$92)*($G266/$F266)))</f>
        <v>0</v>
      </c>
      <c r="AM266" s="349">
        <f>IF( $F266=0,0,((($F266/$E$264)*'CRONOGRAMA ACTIVIDADES'!AI$92)*($G266/$F266)))</f>
        <v>0</v>
      </c>
      <c r="AN266" s="349">
        <f>IF( $F266=0,0,((($F266/$E$264)*'CRONOGRAMA ACTIVIDADES'!AJ$92)*($G266/$F266)))</f>
        <v>0</v>
      </c>
      <c r="AO266" s="349">
        <f>IF( $F266=0,0,((($F266/$E$264)*'CRONOGRAMA ACTIVIDADES'!AK$92)*($G266/$F266)))</f>
        <v>0</v>
      </c>
      <c r="AP266" s="349">
        <f>IF( $F266=0,0,((($F266/$E$264)*'CRONOGRAMA ACTIVIDADES'!AL$92)*($G266/$F266)))</f>
        <v>0</v>
      </c>
      <c r="AQ266" s="349">
        <f>IF( $F266=0,0,((($F266/$E$264)*'CRONOGRAMA ACTIVIDADES'!AM$92)*($G266/$F266)))</f>
        <v>0</v>
      </c>
      <c r="AR266" s="349">
        <f>IF( $F266=0,0,((($F266/$E$264)*'CRONOGRAMA ACTIVIDADES'!AN$92)*($G266/$F266)))</f>
        <v>0</v>
      </c>
      <c r="AS266" s="349">
        <f>IF( $F266=0,0,((($F266/$E$264)*'CRONOGRAMA ACTIVIDADES'!AO$92)*($G266/$F266)))</f>
        <v>0</v>
      </c>
      <c r="AT266" s="352">
        <f>AH266+AI266+AJ266+AK266+AL266+AM266+AN266+AO266+AP266+AQ266+AR266+AS266</f>
        <v>0</v>
      </c>
      <c r="AU266" s="355">
        <f>AS266+AR266+AQ266+AP266+AO266+AN266+AM266+AL266+AK266+AJ266+AI266+AH266+AF266+AE266+AD266+AC266+AB266+AA266+Z266+Y266+X266+W266+V266+U266+S266+R266+Q266+P266+O266+N266+M266+L266+K266+J266+I266+H266</f>
        <v>0</v>
      </c>
      <c r="AV266" s="321">
        <f t="shared" si="56"/>
        <v>0</v>
      </c>
    </row>
    <row r="267" spans="2:48" s="44" customFormat="1" ht="12.75" customHeight="1" x14ac:dyDescent="0.25">
      <c r="B267" s="345" t="str">
        <f>+'FORMATO COSTEO C3'!C353</f>
        <v>3.3.1.3</v>
      </c>
      <c r="C267" s="346" t="str">
        <f>+'FORMATO COSTEO C3'!B353</f>
        <v>Categoría de gasto</v>
      </c>
      <c r="D267" s="347"/>
      <c r="E267" s="348"/>
      <c r="F267" s="349">
        <f>+'FORMATO COSTEO C3'!G353</f>
        <v>0</v>
      </c>
      <c r="G267" s="350">
        <f>+'FORMATO COSTEO C3'!X353</f>
        <v>0</v>
      </c>
      <c r="H267" s="354">
        <f>IF( $F267=0,0,((($F267/$E$264)*'CRONOGRAMA ACTIVIDADES'!F$92)*($G267/$F267)))</f>
        <v>0</v>
      </c>
      <c r="I267" s="349">
        <f>IF( $F267=0,0,((($F267/$E$264)*'CRONOGRAMA ACTIVIDADES'!G$92)*($G267/$F267)))</f>
        <v>0</v>
      </c>
      <c r="J267" s="349">
        <f>IF( $F267=0,0,((($F267/$E$264)*'CRONOGRAMA ACTIVIDADES'!H$92)*($G267/$F267)))</f>
        <v>0</v>
      </c>
      <c r="K267" s="349">
        <f>IF( $F267=0,0,((($F267/$E$264)*'CRONOGRAMA ACTIVIDADES'!I$92)*($G267/$F267)))</f>
        <v>0</v>
      </c>
      <c r="L267" s="349">
        <f>IF( $F267=0,0,((($F267/$E$264)*'CRONOGRAMA ACTIVIDADES'!J$92)*($G267/$F267)))</f>
        <v>0</v>
      </c>
      <c r="M267" s="349">
        <f>IF( $F267=0,0,((($F267/$E$264)*'CRONOGRAMA ACTIVIDADES'!K$92)*($G267/$F267)))</f>
        <v>0</v>
      </c>
      <c r="N267" s="349">
        <f>IF( $F267=0,0,((($F267/$E$264)*'CRONOGRAMA ACTIVIDADES'!L$92)*($G267/$F267)))</f>
        <v>0</v>
      </c>
      <c r="O267" s="349">
        <f>IF( $F267=0,0,((($F267/$E$264)*'CRONOGRAMA ACTIVIDADES'!M$92)*($G267/$F267)))</f>
        <v>0</v>
      </c>
      <c r="P267" s="349">
        <f>IF( $F267=0,0,((($F267/$E$264)*'CRONOGRAMA ACTIVIDADES'!N$92)*($G267/$F267)))</f>
        <v>0</v>
      </c>
      <c r="Q267" s="349">
        <f>IF( $F267=0,0,((($F267/$E$264)*'CRONOGRAMA ACTIVIDADES'!O$92)*($G267/$F267)))</f>
        <v>0</v>
      </c>
      <c r="R267" s="349">
        <f>IF( $F267=0,0,((($F267/$E$264)*'CRONOGRAMA ACTIVIDADES'!P$92)*($G267/$F267)))</f>
        <v>0</v>
      </c>
      <c r="S267" s="349">
        <f>IF( $F267=0,0,((($F267/$E$264)*'CRONOGRAMA ACTIVIDADES'!Q$92)*($G267/$F267)))</f>
        <v>0</v>
      </c>
      <c r="T267" s="352">
        <f>H267+I267+J267+K267+L267+M267+N267+O267+P267+Q267+R267+S267</f>
        <v>0</v>
      </c>
      <c r="U267" s="353">
        <f>IF( $F267=0,0,((($F267/$E$264)*'CRONOGRAMA ACTIVIDADES'!R$92)*($G267/$F267)))</f>
        <v>0</v>
      </c>
      <c r="V267" s="349">
        <f>IF( $F267=0,0,((($F267/$E$264)*'CRONOGRAMA ACTIVIDADES'!S$92)*($G267/$F267)))</f>
        <v>0</v>
      </c>
      <c r="W267" s="349">
        <f>IF( $F267=0,0,((($F267/$E$264)*'CRONOGRAMA ACTIVIDADES'!T$92)*($G267/$F267)))</f>
        <v>0</v>
      </c>
      <c r="X267" s="349">
        <f>IF( $F267=0,0,((($F267/$E$264)*'CRONOGRAMA ACTIVIDADES'!U$92)*($G267/$F267)))</f>
        <v>0</v>
      </c>
      <c r="Y267" s="349">
        <f>IF( $F267=0,0,((($F267/$E$264)*'CRONOGRAMA ACTIVIDADES'!V$92)*($G267/$F267)))</f>
        <v>0</v>
      </c>
      <c r="Z267" s="349">
        <f>IF( $F267=0,0,((($F267/$E$264)*'CRONOGRAMA ACTIVIDADES'!W$92)*($G267/$F267)))</f>
        <v>0</v>
      </c>
      <c r="AA267" s="349">
        <f>IF( $F267=0,0,((($F267/$E$264)*'CRONOGRAMA ACTIVIDADES'!X$92)*($G267/$F267)))</f>
        <v>0</v>
      </c>
      <c r="AB267" s="349">
        <f>IF( $F267=0,0,((($F267/$E$264)*'CRONOGRAMA ACTIVIDADES'!Y$92)*($G267/$F267)))</f>
        <v>0</v>
      </c>
      <c r="AC267" s="349">
        <f>IF( $F267=0,0,((($F267/$E$264)*'CRONOGRAMA ACTIVIDADES'!Z$92)*($G267/$F267)))</f>
        <v>0</v>
      </c>
      <c r="AD267" s="349">
        <f>IF( $F267=0,0,((($F267/$E$264)*'CRONOGRAMA ACTIVIDADES'!AA$92)*($G267/$F267)))</f>
        <v>0</v>
      </c>
      <c r="AE267" s="349">
        <f>IF( $F267=0,0,((($F267/$E$264)*'CRONOGRAMA ACTIVIDADES'!AB$92)*($G267/$F267)))</f>
        <v>0</v>
      </c>
      <c r="AF267" s="349">
        <f>IF( $F267=0,0,((($F267/$E$264)*'CRONOGRAMA ACTIVIDADES'!AC$92)*($G267/$F267)))</f>
        <v>0</v>
      </c>
      <c r="AG267" s="350">
        <f>U267+V267+W267+X267+Y267+Z267+AA267+AB267+AC267+AD267+AE267+AF267</f>
        <v>0</v>
      </c>
      <c r="AH267" s="354">
        <f>IF( $F267=0,0,((($F267/$E$264)*'CRONOGRAMA ACTIVIDADES'!AD$92)*($G267/$F267)))</f>
        <v>0</v>
      </c>
      <c r="AI267" s="349">
        <f>IF( $F267=0,0,((($F267/$E$264)*'CRONOGRAMA ACTIVIDADES'!AE$92)*($G267/$F267)))</f>
        <v>0</v>
      </c>
      <c r="AJ267" s="349">
        <f>IF( $F267=0,0,((($F267/$E$264)*'CRONOGRAMA ACTIVIDADES'!AF$92)*($G267/$F267)))</f>
        <v>0</v>
      </c>
      <c r="AK267" s="349">
        <f>IF( $F267=0,0,((($F267/$E$264)*'CRONOGRAMA ACTIVIDADES'!AG$92)*($G267/$F267)))</f>
        <v>0</v>
      </c>
      <c r="AL267" s="349">
        <f>IF( $F267=0,0,((($F267/$E$264)*'CRONOGRAMA ACTIVIDADES'!AH$92)*($G267/$F267)))</f>
        <v>0</v>
      </c>
      <c r="AM267" s="349">
        <f>IF( $F267=0,0,((($F267/$E$264)*'CRONOGRAMA ACTIVIDADES'!AI$92)*($G267/$F267)))</f>
        <v>0</v>
      </c>
      <c r="AN267" s="349">
        <f>IF( $F267=0,0,((($F267/$E$264)*'CRONOGRAMA ACTIVIDADES'!AJ$92)*($G267/$F267)))</f>
        <v>0</v>
      </c>
      <c r="AO267" s="349">
        <f>IF( $F267=0,0,((($F267/$E$264)*'CRONOGRAMA ACTIVIDADES'!AK$92)*($G267/$F267)))</f>
        <v>0</v>
      </c>
      <c r="AP267" s="349">
        <f>IF( $F267=0,0,((($F267/$E$264)*'CRONOGRAMA ACTIVIDADES'!AL$92)*($G267/$F267)))</f>
        <v>0</v>
      </c>
      <c r="AQ267" s="349">
        <f>IF( $F267=0,0,((($F267/$E$264)*'CRONOGRAMA ACTIVIDADES'!AM$92)*($G267/$F267)))</f>
        <v>0</v>
      </c>
      <c r="AR267" s="349">
        <f>IF( $F267=0,0,((($F267/$E$264)*'CRONOGRAMA ACTIVIDADES'!AN$92)*($G267/$F267)))</f>
        <v>0</v>
      </c>
      <c r="AS267" s="349">
        <f>IF( $F267=0,0,((($F267/$E$264)*'CRONOGRAMA ACTIVIDADES'!AO$92)*($G267/$F267)))</f>
        <v>0</v>
      </c>
      <c r="AT267" s="352">
        <f>AH267+AI267+AJ267+AK267+AL267+AM267+AN267+AO267+AP267+AQ267+AR267+AS267</f>
        <v>0</v>
      </c>
      <c r="AU267" s="355">
        <f>AS267+AR267+AQ267+AP267+AO267+AN267+AM267+AL267+AK267+AJ267+AI267+AH267+AF267+AE267+AD267+AC267+AB267+AA267+Z267+Y267+X267+W267+V267+U267+S267+R267+Q267+P267+O267+N267+M267+L267+K267+J267+I267+H267</f>
        <v>0</v>
      </c>
      <c r="AV267" s="321">
        <f t="shared" si="56"/>
        <v>0</v>
      </c>
    </row>
    <row r="268" spans="2:48" s="44" customFormat="1" ht="12.75" customHeight="1" x14ac:dyDescent="0.25">
      <c r="B268" s="345" t="str">
        <f>+'FORMATO COSTEO C3'!C359</f>
        <v>3.3.1.4</v>
      </c>
      <c r="C268" s="346" t="str">
        <f>+'FORMATO COSTEO C3'!B359</f>
        <v>Categoría de gasto</v>
      </c>
      <c r="D268" s="347"/>
      <c r="E268" s="348"/>
      <c r="F268" s="349">
        <f>+'FORMATO COSTEO C3'!G359</f>
        <v>0</v>
      </c>
      <c r="G268" s="350">
        <f>+'FORMATO COSTEO C3'!X359</f>
        <v>0</v>
      </c>
      <c r="H268" s="354">
        <f>IF( $F268=0,0,((($F268/$E$264)*'CRONOGRAMA ACTIVIDADES'!F$92)*($G268/$F268)))</f>
        <v>0</v>
      </c>
      <c r="I268" s="349">
        <f>IF( $F268=0,0,((($F268/$E$264)*'CRONOGRAMA ACTIVIDADES'!G$92)*($G268/$F268)))</f>
        <v>0</v>
      </c>
      <c r="J268" s="349">
        <f>IF( $F268=0,0,((($F268/$E$264)*'CRONOGRAMA ACTIVIDADES'!H$92)*($G268/$F268)))</f>
        <v>0</v>
      </c>
      <c r="K268" s="349">
        <f>IF( $F268=0,0,((($F268/$E$264)*'CRONOGRAMA ACTIVIDADES'!I$92)*($G268/$F268)))</f>
        <v>0</v>
      </c>
      <c r="L268" s="349">
        <f>IF( $F268=0,0,((($F268/$E$264)*'CRONOGRAMA ACTIVIDADES'!J$92)*($G268/$F268)))</f>
        <v>0</v>
      </c>
      <c r="M268" s="349">
        <f>IF( $F268=0,0,((($F268/$E$264)*'CRONOGRAMA ACTIVIDADES'!K$92)*($G268/$F268)))</f>
        <v>0</v>
      </c>
      <c r="N268" s="349">
        <f>IF( $F268=0,0,((($F268/$E$264)*'CRONOGRAMA ACTIVIDADES'!L$92)*($G268/$F268)))</f>
        <v>0</v>
      </c>
      <c r="O268" s="349">
        <f>IF( $F268=0,0,((($F268/$E$264)*'CRONOGRAMA ACTIVIDADES'!M$92)*($G268/$F268)))</f>
        <v>0</v>
      </c>
      <c r="P268" s="349">
        <f>IF( $F268=0,0,((($F268/$E$264)*'CRONOGRAMA ACTIVIDADES'!N$92)*($G268/$F268)))</f>
        <v>0</v>
      </c>
      <c r="Q268" s="349">
        <f>IF( $F268=0,0,((($F268/$E$264)*'CRONOGRAMA ACTIVIDADES'!O$92)*($G268/$F268)))</f>
        <v>0</v>
      </c>
      <c r="R268" s="349">
        <f>IF( $F268=0,0,((($F268/$E$264)*'CRONOGRAMA ACTIVIDADES'!P$92)*($G268/$F268)))</f>
        <v>0</v>
      </c>
      <c r="S268" s="349">
        <f>IF( $F268=0,0,((($F268/$E$264)*'CRONOGRAMA ACTIVIDADES'!Q$92)*($G268/$F268)))</f>
        <v>0</v>
      </c>
      <c r="T268" s="352">
        <f>H268+I268+J268+K268+L268+M268+N268+O268+P268+Q268+R268+S268</f>
        <v>0</v>
      </c>
      <c r="U268" s="353">
        <f>IF( $F268=0,0,((($F268/$E$264)*'CRONOGRAMA ACTIVIDADES'!R$92)*($G268/$F268)))</f>
        <v>0</v>
      </c>
      <c r="V268" s="349">
        <f>IF( $F268=0,0,((($F268/$E$264)*'CRONOGRAMA ACTIVIDADES'!S$92)*($G268/$F268)))</f>
        <v>0</v>
      </c>
      <c r="W268" s="349">
        <f>IF( $F268=0,0,((($F268/$E$264)*'CRONOGRAMA ACTIVIDADES'!T$92)*($G268/$F268)))</f>
        <v>0</v>
      </c>
      <c r="X268" s="349">
        <f>IF( $F268=0,0,((($F268/$E$264)*'CRONOGRAMA ACTIVIDADES'!U$92)*($G268/$F268)))</f>
        <v>0</v>
      </c>
      <c r="Y268" s="349">
        <f>IF( $F268=0,0,((($F268/$E$264)*'CRONOGRAMA ACTIVIDADES'!V$92)*($G268/$F268)))</f>
        <v>0</v>
      </c>
      <c r="Z268" s="349">
        <f>IF( $F268=0,0,((($F268/$E$264)*'CRONOGRAMA ACTIVIDADES'!W$92)*($G268/$F268)))</f>
        <v>0</v>
      </c>
      <c r="AA268" s="349">
        <f>IF( $F268=0,0,((($F268/$E$264)*'CRONOGRAMA ACTIVIDADES'!X$92)*($G268/$F268)))</f>
        <v>0</v>
      </c>
      <c r="AB268" s="349">
        <f>IF( $F268=0,0,((($F268/$E$264)*'CRONOGRAMA ACTIVIDADES'!Y$92)*($G268/$F268)))</f>
        <v>0</v>
      </c>
      <c r="AC268" s="349">
        <f>IF( $F268=0,0,((($F268/$E$264)*'CRONOGRAMA ACTIVIDADES'!Z$92)*($G268/$F268)))</f>
        <v>0</v>
      </c>
      <c r="AD268" s="349">
        <f>IF( $F268=0,0,((($F268/$E$264)*'CRONOGRAMA ACTIVIDADES'!AA$92)*($G268/$F268)))</f>
        <v>0</v>
      </c>
      <c r="AE268" s="349">
        <f>IF( $F268=0,0,((($F268/$E$264)*'CRONOGRAMA ACTIVIDADES'!AB$92)*($G268/$F268)))</f>
        <v>0</v>
      </c>
      <c r="AF268" s="349">
        <f>IF( $F268=0,0,((($F268/$E$264)*'CRONOGRAMA ACTIVIDADES'!AC$92)*($G268/$F268)))</f>
        <v>0</v>
      </c>
      <c r="AG268" s="350">
        <f>U268+V268+W268+X268+Y268+Z268+AA268+AB268+AC268+AD268+AE268+AF268</f>
        <v>0</v>
      </c>
      <c r="AH268" s="354">
        <f>IF( $F268=0,0,((($F268/$E$264)*'CRONOGRAMA ACTIVIDADES'!AD$92)*($G268/$F268)))</f>
        <v>0</v>
      </c>
      <c r="AI268" s="349">
        <f>IF( $F268=0,0,((($F268/$E$264)*'CRONOGRAMA ACTIVIDADES'!AE$92)*($G268/$F268)))</f>
        <v>0</v>
      </c>
      <c r="AJ268" s="349">
        <f>IF( $F268=0,0,((($F268/$E$264)*'CRONOGRAMA ACTIVIDADES'!AF$92)*($G268/$F268)))</f>
        <v>0</v>
      </c>
      <c r="AK268" s="349">
        <f>IF( $F268=0,0,((($F268/$E$264)*'CRONOGRAMA ACTIVIDADES'!AG$92)*($G268/$F268)))</f>
        <v>0</v>
      </c>
      <c r="AL268" s="349">
        <f>IF( $F268=0,0,((($F268/$E$264)*'CRONOGRAMA ACTIVIDADES'!AH$92)*($G268/$F268)))</f>
        <v>0</v>
      </c>
      <c r="AM268" s="349">
        <f>IF( $F268=0,0,((($F268/$E$264)*'CRONOGRAMA ACTIVIDADES'!AI$92)*($G268/$F268)))</f>
        <v>0</v>
      </c>
      <c r="AN268" s="349">
        <f>IF( $F268=0,0,((($F268/$E$264)*'CRONOGRAMA ACTIVIDADES'!AJ$92)*($G268/$F268)))</f>
        <v>0</v>
      </c>
      <c r="AO268" s="349">
        <f>IF( $F268=0,0,((($F268/$E$264)*'CRONOGRAMA ACTIVIDADES'!AK$92)*($G268/$F268)))</f>
        <v>0</v>
      </c>
      <c r="AP268" s="349">
        <f>IF( $F268=0,0,((($F268/$E$264)*'CRONOGRAMA ACTIVIDADES'!AL$92)*($G268/$F268)))</f>
        <v>0</v>
      </c>
      <c r="AQ268" s="349">
        <f>IF( $F268=0,0,((($F268/$E$264)*'CRONOGRAMA ACTIVIDADES'!AM$92)*($G268/$F268)))</f>
        <v>0</v>
      </c>
      <c r="AR268" s="349">
        <f>IF( $F268=0,0,((($F268/$E$264)*'CRONOGRAMA ACTIVIDADES'!AN$92)*($G268/$F268)))</f>
        <v>0</v>
      </c>
      <c r="AS268" s="349">
        <f>IF( $F268=0,0,((($F268/$E$264)*'CRONOGRAMA ACTIVIDADES'!AO$92)*($G268/$F268)))</f>
        <v>0</v>
      </c>
      <c r="AT268" s="352">
        <f>AH268+AI268+AJ268+AK268+AL268+AM268+AN268+AO268+AP268+AQ268+AR268+AS268</f>
        <v>0</v>
      </c>
      <c r="AU268" s="355">
        <f>AS268+AR268+AQ268+AP268+AO268+AN268+AM268+AL268+AK268+AJ268+AI268+AH268+AF268+AE268+AD268+AC268+AB268+AA268+Z268+Y268+X268+W268+V268+U268+S268+R268+Q268+P268+O268+N268+M268+L268+K268+J268+I268+H268</f>
        <v>0</v>
      </c>
      <c r="AV268" s="321">
        <f t="shared" ref="AV268:AV331" si="70">+G268-AU268</f>
        <v>0</v>
      </c>
    </row>
    <row r="269" spans="2:48" s="44" customFormat="1" ht="12.75" customHeight="1" x14ac:dyDescent="0.25">
      <c r="B269" s="345" t="str">
        <f>+'FORMATO COSTEO C3'!C365</f>
        <v>3.3.1.5</v>
      </c>
      <c r="C269" s="346" t="str">
        <f>+'FORMATO COSTEO C3'!B365</f>
        <v>Categoría de gasto</v>
      </c>
      <c r="D269" s="347"/>
      <c r="E269" s="348"/>
      <c r="F269" s="349">
        <f>+'FORMATO COSTEO C3'!G365</f>
        <v>0</v>
      </c>
      <c r="G269" s="350">
        <f>+'FORMATO COSTEO C3'!X365</f>
        <v>0</v>
      </c>
      <c r="H269" s="354">
        <f>IF( $F269=0,0,((($F269/$E$264)*'CRONOGRAMA ACTIVIDADES'!F$92)*($G269/$F269)))</f>
        <v>0</v>
      </c>
      <c r="I269" s="349">
        <f>IF( $F269=0,0,((($F269/$E$264)*'CRONOGRAMA ACTIVIDADES'!G$92)*($G269/$F269)))</f>
        <v>0</v>
      </c>
      <c r="J269" s="349">
        <f>IF( $F269=0,0,((($F269/$E$264)*'CRONOGRAMA ACTIVIDADES'!H$92)*($G269/$F269)))</f>
        <v>0</v>
      </c>
      <c r="K269" s="349">
        <f>IF( $F269=0,0,((($F269/$E$264)*'CRONOGRAMA ACTIVIDADES'!I$92)*($G269/$F269)))</f>
        <v>0</v>
      </c>
      <c r="L269" s="349">
        <f>IF( $F269=0,0,((($F269/$E$264)*'CRONOGRAMA ACTIVIDADES'!J$92)*($G269/$F269)))</f>
        <v>0</v>
      </c>
      <c r="M269" s="349">
        <f>IF( $F269=0,0,((($F269/$E$264)*'CRONOGRAMA ACTIVIDADES'!K$92)*($G269/$F269)))</f>
        <v>0</v>
      </c>
      <c r="N269" s="349">
        <f>IF( $F269=0,0,((($F269/$E$264)*'CRONOGRAMA ACTIVIDADES'!L$92)*($G269/$F269)))</f>
        <v>0</v>
      </c>
      <c r="O269" s="349">
        <f>IF( $F269=0,0,((($F269/$E$264)*'CRONOGRAMA ACTIVIDADES'!M$92)*($G269/$F269)))</f>
        <v>0</v>
      </c>
      <c r="P269" s="349">
        <f>IF( $F269=0,0,((($F269/$E$264)*'CRONOGRAMA ACTIVIDADES'!N$92)*($G269/$F269)))</f>
        <v>0</v>
      </c>
      <c r="Q269" s="349">
        <f>IF( $F269=0,0,((($F269/$E$264)*'CRONOGRAMA ACTIVIDADES'!O$92)*($G269/$F269)))</f>
        <v>0</v>
      </c>
      <c r="R269" s="349">
        <f>IF( $F269=0,0,((($F269/$E$264)*'CRONOGRAMA ACTIVIDADES'!P$92)*($G269/$F269)))</f>
        <v>0</v>
      </c>
      <c r="S269" s="349">
        <f>IF( $F269=0,0,((($F269/$E$264)*'CRONOGRAMA ACTIVIDADES'!Q$92)*($G269/$F269)))</f>
        <v>0</v>
      </c>
      <c r="T269" s="352">
        <f>H269+I269+J269+K269+L269+M269+N269+O269+P269+Q269+R269+S269</f>
        <v>0</v>
      </c>
      <c r="U269" s="353">
        <f>IF( $F269=0,0,((($F269/$E$264)*'CRONOGRAMA ACTIVIDADES'!R$92)*($G269/$F269)))</f>
        <v>0</v>
      </c>
      <c r="V269" s="349">
        <f>IF( $F269=0,0,((($F269/$E$264)*'CRONOGRAMA ACTIVIDADES'!S$92)*($G269/$F269)))</f>
        <v>0</v>
      </c>
      <c r="W269" s="349">
        <f>IF( $F269=0,0,((($F269/$E$264)*'CRONOGRAMA ACTIVIDADES'!T$92)*($G269/$F269)))</f>
        <v>0</v>
      </c>
      <c r="X269" s="349">
        <f>IF( $F269=0,0,((($F269/$E$264)*'CRONOGRAMA ACTIVIDADES'!U$92)*($G269/$F269)))</f>
        <v>0</v>
      </c>
      <c r="Y269" s="349">
        <f>IF( $F269=0,0,((($F269/$E$264)*'CRONOGRAMA ACTIVIDADES'!V$92)*($G269/$F269)))</f>
        <v>0</v>
      </c>
      <c r="Z269" s="349">
        <f>IF( $F269=0,0,((($F269/$E$264)*'CRONOGRAMA ACTIVIDADES'!W$92)*($G269/$F269)))</f>
        <v>0</v>
      </c>
      <c r="AA269" s="349">
        <f>IF( $F269=0,0,((($F269/$E$264)*'CRONOGRAMA ACTIVIDADES'!X$92)*($G269/$F269)))</f>
        <v>0</v>
      </c>
      <c r="AB269" s="349">
        <f>IF( $F269=0,0,((($F269/$E$264)*'CRONOGRAMA ACTIVIDADES'!Y$92)*($G269/$F269)))</f>
        <v>0</v>
      </c>
      <c r="AC269" s="349">
        <f>IF( $F269=0,0,((($F269/$E$264)*'CRONOGRAMA ACTIVIDADES'!Z$92)*($G269/$F269)))</f>
        <v>0</v>
      </c>
      <c r="AD269" s="349">
        <f>IF( $F269=0,0,((($F269/$E$264)*'CRONOGRAMA ACTIVIDADES'!AA$92)*($G269/$F269)))</f>
        <v>0</v>
      </c>
      <c r="AE269" s="349">
        <f>IF( $F269=0,0,((($F269/$E$264)*'CRONOGRAMA ACTIVIDADES'!AB$92)*($G269/$F269)))</f>
        <v>0</v>
      </c>
      <c r="AF269" s="349">
        <f>IF( $F269=0,0,((($F269/$E$264)*'CRONOGRAMA ACTIVIDADES'!AC$92)*($G269/$F269)))</f>
        <v>0</v>
      </c>
      <c r="AG269" s="350">
        <f>U269+V269+W269+X269+Y269+Z269+AA269+AB269+AC269+AD269+AE269+AF269</f>
        <v>0</v>
      </c>
      <c r="AH269" s="354">
        <f>IF( $F269=0,0,((($F269/$E$264)*'CRONOGRAMA ACTIVIDADES'!AD$92)*($G269/$F269)))</f>
        <v>0</v>
      </c>
      <c r="AI269" s="349">
        <f>IF( $F269=0,0,((($F269/$E$264)*'CRONOGRAMA ACTIVIDADES'!AE$92)*($G269/$F269)))</f>
        <v>0</v>
      </c>
      <c r="AJ269" s="349">
        <f>IF( $F269=0,0,((($F269/$E$264)*'CRONOGRAMA ACTIVIDADES'!AF$92)*($G269/$F269)))</f>
        <v>0</v>
      </c>
      <c r="AK269" s="349">
        <f>IF( $F269=0,0,((($F269/$E$264)*'CRONOGRAMA ACTIVIDADES'!AG$92)*($G269/$F269)))</f>
        <v>0</v>
      </c>
      <c r="AL269" s="349">
        <f>IF( $F269=0,0,((($F269/$E$264)*'CRONOGRAMA ACTIVIDADES'!AH$92)*($G269/$F269)))</f>
        <v>0</v>
      </c>
      <c r="AM269" s="349">
        <f>IF( $F269=0,0,((($F269/$E$264)*'CRONOGRAMA ACTIVIDADES'!AI$92)*($G269/$F269)))</f>
        <v>0</v>
      </c>
      <c r="AN269" s="349">
        <f>IF( $F269=0,0,((($F269/$E$264)*'CRONOGRAMA ACTIVIDADES'!AJ$92)*($G269/$F269)))</f>
        <v>0</v>
      </c>
      <c r="AO269" s="349">
        <f>IF( $F269=0,0,((($F269/$E$264)*'CRONOGRAMA ACTIVIDADES'!AK$92)*($G269/$F269)))</f>
        <v>0</v>
      </c>
      <c r="AP269" s="349">
        <f>IF( $F269=0,0,((($F269/$E$264)*'CRONOGRAMA ACTIVIDADES'!AL$92)*($G269/$F269)))</f>
        <v>0</v>
      </c>
      <c r="AQ269" s="349">
        <f>IF( $F269=0,0,((($F269/$E$264)*'CRONOGRAMA ACTIVIDADES'!AM$92)*($G269/$F269)))</f>
        <v>0</v>
      </c>
      <c r="AR269" s="349">
        <f>IF( $F269=0,0,((($F269/$E$264)*'CRONOGRAMA ACTIVIDADES'!AN$92)*($G269/$F269)))</f>
        <v>0</v>
      </c>
      <c r="AS269" s="349">
        <f>IF( $F269=0,0,((($F269/$E$264)*'CRONOGRAMA ACTIVIDADES'!AO$92)*($G269/$F269)))</f>
        <v>0</v>
      </c>
      <c r="AT269" s="352">
        <f>AH269+AI269+AJ269+AK269+AL269+AM269+AN269+AO269+AP269+AQ269+AR269+AS269</f>
        <v>0</v>
      </c>
      <c r="AU269" s="355">
        <f>AS269+AR269+AQ269+AP269+AO269+AN269+AM269+AL269+AK269+AJ269+AI269+AH269+AF269+AE269+AD269+AC269+AB269+AA269+Z269+Y269+X269+W269+V269+U269+S269+R269+Q269+P269+O269+N269+M269+L269+K269+J269+I269+H269</f>
        <v>0</v>
      </c>
      <c r="AV269" s="321">
        <f t="shared" si="70"/>
        <v>0</v>
      </c>
    </row>
    <row r="270" spans="2:48" s="44" customFormat="1" ht="12.75" customHeight="1" x14ac:dyDescent="0.25">
      <c r="B270" s="335" t="str">
        <f>+'FORMATO COSTEO C3'!C371</f>
        <v>3.3.2</v>
      </c>
      <c r="C270" s="359">
        <f>+'FORMATO COSTEO C3'!B371</f>
        <v>0</v>
      </c>
      <c r="D270" s="337" t="str">
        <f>+'FORMATO COSTEO C3'!D371</f>
        <v>Unidad medida</v>
      </c>
      <c r="E270" s="338">
        <f>+'FORMATO COSTEO C3'!E371</f>
        <v>0</v>
      </c>
      <c r="F270" s="339">
        <f>SUM(F271:F275)</f>
        <v>0</v>
      </c>
      <c r="G270" s="340">
        <f>SUM(G271:G275)</f>
        <v>0</v>
      </c>
      <c r="H270" s="341">
        <f t="shared" ref="H270:AS270" si="71">SUM(H271:H275)</f>
        <v>0</v>
      </c>
      <c r="I270" s="339">
        <f t="shared" si="71"/>
        <v>0</v>
      </c>
      <c r="J270" s="339">
        <f t="shared" si="71"/>
        <v>0</v>
      </c>
      <c r="K270" s="339">
        <f t="shared" si="71"/>
        <v>0</v>
      </c>
      <c r="L270" s="339">
        <f t="shared" si="71"/>
        <v>0</v>
      </c>
      <c r="M270" s="339">
        <f t="shared" si="71"/>
        <v>0</v>
      </c>
      <c r="N270" s="339">
        <f t="shared" si="71"/>
        <v>0</v>
      </c>
      <c r="O270" s="339">
        <f t="shared" si="71"/>
        <v>0</v>
      </c>
      <c r="P270" s="339">
        <f t="shared" si="71"/>
        <v>0</v>
      </c>
      <c r="Q270" s="339">
        <f t="shared" si="71"/>
        <v>0</v>
      </c>
      <c r="R270" s="339">
        <f t="shared" si="71"/>
        <v>0</v>
      </c>
      <c r="S270" s="339">
        <f t="shared" si="71"/>
        <v>0</v>
      </c>
      <c r="T270" s="342">
        <f t="shared" si="71"/>
        <v>0</v>
      </c>
      <c r="U270" s="343">
        <f t="shared" si="71"/>
        <v>0</v>
      </c>
      <c r="V270" s="339">
        <f t="shared" si="71"/>
        <v>0</v>
      </c>
      <c r="W270" s="339">
        <f t="shared" si="71"/>
        <v>0</v>
      </c>
      <c r="X270" s="339">
        <f t="shared" si="71"/>
        <v>0</v>
      </c>
      <c r="Y270" s="339">
        <f t="shared" si="71"/>
        <v>0</v>
      </c>
      <c r="Z270" s="339">
        <f t="shared" si="71"/>
        <v>0</v>
      </c>
      <c r="AA270" s="339">
        <f t="shared" si="71"/>
        <v>0</v>
      </c>
      <c r="AB270" s="339">
        <f t="shared" si="71"/>
        <v>0</v>
      </c>
      <c r="AC270" s="339">
        <f t="shared" si="71"/>
        <v>0</v>
      </c>
      <c r="AD270" s="339">
        <f t="shared" si="71"/>
        <v>0</v>
      </c>
      <c r="AE270" s="339">
        <f t="shared" si="71"/>
        <v>0</v>
      </c>
      <c r="AF270" s="339">
        <f t="shared" si="71"/>
        <v>0</v>
      </c>
      <c r="AG270" s="340">
        <f t="shared" si="71"/>
        <v>0</v>
      </c>
      <c r="AH270" s="341">
        <f t="shared" si="71"/>
        <v>0</v>
      </c>
      <c r="AI270" s="339">
        <f t="shared" si="71"/>
        <v>0</v>
      </c>
      <c r="AJ270" s="339">
        <f t="shared" si="71"/>
        <v>0</v>
      </c>
      <c r="AK270" s="339">
        <f t="shared" si="71"/>
        <v>0</v>
      </c>
      <c r="AL270" s="339">
        <f t="shared" si="71"/>
        <v>0</v>
      </c>
      <c r="AM270" s="339">
        <f t="shared" si="71"/>
        <v>0</v>
      </c>
      <c r="AN270" s="339">
        <f t="shared" si="71"/>
        <v>0</v>
      </c>
      <c r="AO270" s="339">
        <f t="shared" si="71"/>
        <v>0</v>
      </c>
      <c r="AP270" s="339">
        <f t="shared" si="71"/>
        <v>0</v>
      </c>
      <c r="AQ270" s="339">
        <f t="shared" si="71"/>
        <v>0</v>
      </c>
      <c r="AR270" s="339">
        <f t="shared" si="71"/>
        <v>0</v>
      </c>
      <c r="AS270" s="339">
        <f t="shared" si="71"/>
        <v>0</v>
      </c>
      <c r="AT270" s="342">
        <f>SUM(AT271:AT275)</f>
        <v>0</v>
      </c>
      <c r="AU270" s="344">
        <f>SUM(AU271:AU275)</f>
        <v>0</v>
      </c>
      <c r="AV270" s="321">
        <f t="shared" si="70"/>
        <v>0</v>
      </c>
    </row>
    <row r="271" spans="2:48" s="44" customFormat="1" ht="12.75" customHeight="1" x14ac:dyDescent="0.25">
      <c r="B271" s="345" t="str">
        <f>+'FORMATO COSTEO C3'!C373</f>
        <v>3.3.2.1</v>
      </c>
      <c r="C271" s="346" t="str">
        <f>+'FORMATO COSTEO C3'!B373</f>
        <v>Categoría de gasto</v>
      </c>
      <c r="D271" s="357"/>
      <c r="E271" s="358"/>
      <c r="F271" s="349">
        <f>+'FORMATO COSTEO C3'!G373</f>
        <v>0</v>
      </c>
      <c r="G271" s="350">
        <f>+'FORMATO COSTEO C3'!X373</f>
        <v>0</v>
      </c>
      <c r="H271" s="351">
        <f>IF( $F271=0,0,((($F271/$E$270)*'CRONOGRAMA ACTIVIDADES'!F$93)*($G271/$F271)))</f>
        <v>0</v>
      </c>
      <c r="I271" s="349">
        <f>IF( $F271=0,0,((($F271/$E$270)*'CRONOGRAMA ACTIVIDADES'!G$93)*($G271/$F271)))</f>
        <v>0</v>
      </c>
      <c r="J271" s="349">
        <f>IF( $F271=0,0,((($F271/$E$270)*'CRONOGRAMA ACTIVIDADES'!H$93)*($G271/$F271)))</f>
        <v>0</v>
      </c>
      <c r="K271" s="349">
        <f>IF( $F271=0,0,((($F271/$E$270)*'CRONOGRAMA ACTIVIDADES'!I$93)*($G271/$F271)))</f>
        <v>0</v>
      </c>
      <c r="L271" s="349">
        <f>IF( $F271=0,0,((($F271/$E$270)*'CRONOGRAMA ACTIVIDADES'!J$93)*($G271/$F271)))</f>
        <v>0</v>
      </c>
      <c r="M271" s="349">
        <f>IF( $F271=0,0,((($F271/$E$270)*'CRONOGRAMA ACTIVIDADES'!K$93)*($G271/$F271)))</f>
        <v>0</v>
      </c>
      <c r="N271" s="349">
        <f>IF( $F271=0,0,((($F271/$E$270)*'CRONOGRAMA ACTIVIDADES'!L$93)*($G271/$F271)))</f>
        <v>0</v>
      </c>
      <c r="O271" s="349">
        <f>IF( $F271=0,0,((($F271/$E$270)*'CRONOGRAMA ACTIVIDADES'!M$93)*($G271/$F271)))</f>
        <v>0</v>
      </c>
      <c r="P271" s="349">
        <f>IF( $F271=0,0,((($F271/$E$270)*'CRONOGRAMA ACTIVIDADES'!N$93)*($G271/$F271)))</f>
        <v>0</v>
      </c>
      <c r="Q271" s="349">
        <f>IF( $F271=0,0,((($F271/$E$270)*'CRONOGRAMA ACTIVIDADES'!O$93)*($G271/$F271)))</f>
        <v>0</v>
      </c>
      <c r="R271" s="349">
        <f>IF( $F271=0,0,((($F271/$E$270)*'CRONOGRAMA ACTIVIDADES'!P$93)*($G271/$F271)))</f>
        <v>0</v>
      </c>
      <c r="S271" s="349">
        <f>IF( $F271=0,0,((($F271/$E$270)*'CRONOGRAMA ACTIVIDADES'!Q$93)*($G271/$F271)))</f>
        <v>0</v>
      </c>
      <c r="T271" s="352">
        <f>H271+I271+J271+K271+L271+M271+N271+O271+P271+Q271+R271+S271</f>
        <v>0</v>
      </c>
      <c r="U271" s="353">
        <f>IF( $F271=0,0,((($F271/$E$270)*'CRONOGRAMA ACTIVIDADES'!R$93)*($G271/$F271)))</f>
        <v>0</v>
      </c>
      <c r="V271" s="349">
        <f>IF( $F271=0,0,((($F271/$E$270)*'CRONOGRAMA ACTIVIDADES'!S$93)*($G271/$F271)))</f>
        <v>0</v>
      </c>
      <c r="W271" s="349">
        <f>IF( $F271=0,0,((($F271/$E$270)*'CRONOGRAMA ACTIVIDADES'!T$93)*($G271/$F271)))</f>
        <v>0</v>
      </c>
      <c r="X271" s="349">
        <f>IF( $F271=0,0,((($F271/$E$270)*'CRONOGRAMA ACTIVIDADES'!U$93)*($G271/$F271)))</f>
        <v>0</v>
      </c>
      <c r="Y271" s="349">
        <f>IF( $F271=0,0,((($F271/$E$270)*'CRONOGRAMA ACTIVIDADES'!V$93)*($G271/$F271)))</f>
        <v>0</v>
      </c>
      <c r="Z271" s="349">
        <f>IF( $F271=0,0,((($F271/$E$270)*'CRONOGRAMA ACTIVIDADES'!W$93)*($G271/$F271)))</f>
        <v>0</v>
      </c>
      <c r="AA271" s="349">
        <f>IF( $F271=0,0,((($F271/$E$270)*'CRONOGRAMA ACTIVIDADES'!X$93)*($G271/$F271)))</f>
        <v>0</v>
      </c>
      <c r="AB271" s="349">
        <f>IF( $F271=0,0,((($F271/$E$270)*'CRONOGRAMA ACTIVIDADES'!Y$93)*($G271/$F271)))</f>
        <v>0</v>
      </c>
      <c r="AC271" s="349">
        <f>IF( $F271=0,0,((($F271/$E$270)*'CRONOGRAMA ACTIVIDADES'!Z$93)*($G271/$F271)))</f>
        <v>0</v>
      </c>
      <c r="AD271" s="349">
        <f>IF( $F271=0,0,((($F271/$E$270)*'CRONOGRAMA ACTIVIDADES'!AA$93)*($G271/$F271)))</f>
        <v>0</v>
      </c>
      <c r="AE271" s="349">
        <f>IF( $F271=0,0,((($F271/$E$270)*'CRONOGRAMA ACTIVIDADES'!AB$93)*($G271/$F271)))</f>
        <v>0</v>
      </c>
      <c r="AF271" s="349">
        <f>IF( $F271=0,0,((($F271/$E$270)*'CRONOGRAMA ACTIVIDADES'!AC$93)*($G271/$F271)))</f>
        <v>0</v>
      </c>
      <c r="AG271" s="350">
        <f>U271+V271+W271+X271+Y271+Z271+AA271+AB271+AC271+AD271+AE271+AF271</f>
        <v>0</v>
      </c>
      <c r="AH271" s="354">
        <f>IF( $F271=0,0,((($F271/$E$270)*'CRONOGRAMA ACTIVIDADES'!AD$93)*($G271/$F271)))</f>
        <v>0</v>
      </c>
      <c r="AI271" s="349">
        <f>IF( $F271=0,0,((($F271/$E$270)*'CRONOGRAMA ACTIVIDADES'!AE$93)*($G271/$F271)))</f>
        <v>0</v>
      </c>
      <c r="AJ271" s="349">
        <f>IF( $F271=0,0,((($F271/$E$270)*'CRONOGRAMA ACTIVIDADES'!AF$93)*($G271/$F271)))</f>
        <v>0</v>
      </c>
      <c r="AK271" s="349">
        <f>IF( $F271=0,0,((($F271/$E$270)*'CRONOGRAMA ACTIVIDADES'!AG$93)*($G271/$F271)))</f>
        <v>0</v>
      </c>
      <c r="AL271" s="349">
        <f>IF( $F271=0,0,((($F271/$E$270)*'CRONOGRAMA ACTIVIDADES'!AH$93)*($G271/$F271)))</f>
        <v>0</v>
      </c>
      <c r="AM271" s="349">
        <f>IF( $F271=0,0,((($F271/$E$270)*'CRONOGRAMA ACTIVIDADES'!AI$93)*($G271/$F271)))</f>
        <v>0</v>
      </c>
      <c r="AN271" s="349">
        <f>IF( $F271=0,0,((($F271/$E$270)*'CRONOGRAMA ACTIVIDADES'!AJ$93)*($G271/$F271)))</f>
        <v>0</v>
      </c>
      <c r="AO271" s="349">
        <f>IF( $F271=0,0,((($F271/$E$270)*'CRONOGRAMA ACTIVIDADES'!AK$93)*($G271/$F271)))</f>
        <v>0</v>
      </c>
      <c r="AP271" s="349">
        <f>IF( $F271=0,0,((($F271/$E$270)*'CRONOGRAMA ACTIVIDADES'!AL$93)*($G271/$F271)))</f>
        <v>0</v>
      </c>
      <c r="AQ271" s="349">
        <f>IF( $F271=0,0,((($F271/$E$270)*'CRONOGRAMA ACTIVIDADES'!AM$93)*($G271/$F271)))</f>
        <v>0</v>
      </c>
      <c r="AR271" s="349">
        <f>IF( $F271=0,0,((($F271/$E$270)*'CRONOGRAMA ACTIVIDADES'!AN$93)*($G271/$F271)))</f>
        <v>0</v>
      </c>
      <c r="AS271" s="349">
        <f>IF( $F271=0,0,((($F271/$E$270)*'CRONOGRAMA ACTIVIDADES'!AO$93)*($G271/$F271)))</f>
        <v>0</v>
      </c>
      <c r="AT271" s="352">
        <f>AH271+AI271+AJ271+AK271+AL271+AM271+AN271+AO271+AP271+AQ271+AR271+AS271</f>
        <v>0</v>
      </c>
      <c r="AU271" s="355">
        <f>AS271+AR271+AQ271+AP271+AO271+AN271+AM271+AL271+AK271+AJ271+AI271+AH271+AF271+AE271+AD271+AC271+AB271+AA271+Z271+Y271+X271+W271+V271+U271+S271+R271+Q271+P271+O271+N271+M271+L271+K271+J271+I271+H271</f>
        <v>0</v>
      </c>
      <c r="AV271" s="321">
        <f t="shared" si="70"/>
        <v>0</v>
      </c>
    </row>
    <row r="272" spans="2:48" s="44" customFormat="1" ht="12.75" customHeight="1" x14ac:dyDescent="0.25">
      <c r="B272" s="345" t="str">
        <f>+'FORMATO COSTEO C3'!C379</f>
        <v>3.3.2.2</v>
      </c>
      <c r="C272" s="346" t="str">
        <f>+'FORMATO COSTEO C3'!B379</f>
        <v>Categoría de gasto</v>
      </c>
      <c r="D272" s="357"/>
      <c r="E272" s="358"/>
      <c r="F272" s="349">
        <f>+'FORMATO COSTEO C3'!G379</f>
        <v>0</v>
      </c>
      <c r="G272" s="350">
        <f>+'FORMATO COSTEO C3'!X379</f>
        <v>0</v>
      </c>
      <c r="H272" s="354">
        <f>IF( $F272=0,0,((($F272/$E$270)*'CRONOGRAMA ACTIVIDADES'!F$93)*($G272/$F272)))</f>
        <v>0</v>
      </c>
      <c r="I272" s="349">
        <f>IF( $F272=0,0,((($F272/$E$270)*'CRONOGRAMA ACTIVIDADES'!G$93)*($G272/$F272)))</f>
        <v>0</v>
      </c>
      <c r="J272" s="349">
        <f>IF( $F272=0,0,((($F272/$E$270)*'CRONOGRAMA ACTIVIDADES'!H$93)*($G272/$F272)))</f>
        <v>0</v>
      </c>
      <c r="K272" s="349">
        <f>IF( $F272=0,0,((($F272/$E$270)*'CRONOGRAMA ACTIVIDADES'!I$93)*($G272/$F272)))</f>
        <v>0</v>
      </c>
      <c r="L272" s="349">
        <f>IF( $F272=0,0,((($F272/$E$270)*'CRONOGRAMA ACTIVIDADES'!J$93)*($G272/$F272)))</f>
        <v>0</v>
      </c>
      <c r="M272" s="349">
        <f>IF( $F272=0,0,((($F272/$E$270)*'CRONOGRAMA ACTIVIDADES'!K$93)*($G272/$F272)))</f>
        <v>0</v>
      </c>
      <c r="N272" s="349">
        <f>IF( $F272=0,0,((($F272/$E$270)*'CRONOGRAMA ACTIVIDADES'!L$93)*($G272/$F272)))</f>
        <v>0</v>
      </c>
      <c r="O272" s="349">
        <f>IF( $F272=0,0,((($F272/$E$270)*'CRONOGRAMA ACTIVIDADES'!M$93)*($G272/$F272)))</f>
        <v>0</v>
      </c>
      <c r="P272" s="349">
        <f>IF( $F272=0,0,((($F272/$E$270)*'CRONOGRAMA ACTIVIDADES'!N$93)*($G272/$F272)))</f>
        <v>0</v>
      </c>
      <c r="Q272" s="349">
        <f>IF( $F272=0,0,((($F272/$E$270)*'CRONOGRAMA ACTIVIDADES'!O$93)*($G272/$F272)))</f>
        <v>0</v>
      </c>
      <c r="R272" s="349">
        <f>IF( $F272=0,0,((($F272/$E$270)*'CRONOGRAMA ACTIVIDADES'!P$93)*($G272/$F272)))</f>
        <v>0</v>
      </c>
      <c r="S272" s="349">
        <f>IF( $F272=0,0,((($F272/$E$270)*'CRONOGRAMA ACTIVIDADES'!Q$93)*($G272/$F272)))</f>
        <v>0</v>
      </c>
      <c r="T272" s="352">
        <f>H272+I272+J272+K272+L272+M272+N272+O272+P272+Q272+R272+S272</f>
        <v>0</v>
      </c>
      <c r="U272" s="353">
        <f>IF( $F272=0,0,((($F272/$E$270)*'CRONOGRAMA ACTIVIDADES'!R$93)*($G272/$F272)))</f>
        <v>0</v>
      </c>
      <c r="V272" s="349">
        <f>IF( $F272=0,0,((($F272/$E$270)*'CRONOGRAMA ACTIVIDADES'!S$93)*($G272/$F272)))</f>
        <v>0</v>
      </c>
      <c r="W272" s="349">
        <f>IF( $F272=0,0,((($F272/$E$270)*'CRONOGRAMA ACTIVIDADES'!T$93)*($G272/$F272)))</f>
        <v>0</v>
      </c>
      <c r="X272" s="349">
        <f>IF( $F272=0,0,((($F272/$E$270)*'CRONOGRAMA ACTIVIDADES'!U$93)*($G272/$F272)))</f>
        <v>0</v>
      </c>
      <c r="Y272" s="349">
        <f>IF( $F272=0,0,((($F272/$E$270)*'CRONOGRAMA ACTIVIDADES'!V$93)*($G272/$F272)))</f>
        <v>0</v>
      </c>
      <c r="Z272" s="349">
        <f>IF( $F272=0,0,((($F272/$E$270)*'CRONOGRAMA ACTIVIDADES'!W$93)*($G272/$F272)))</f>
        <v>0</v>
      </c>
      <c r="AA272" s="349">
        <f>IF( $F272=0,0,((($F272/$E$270)*'CRONOGRAMA ACTIVIDADES'!X$93)*($G272/$F272)))</f>
        <v>0</v>
      </c>
      <c r="AB272" s="349">
        <f>IF( $F272=0,0,((($F272/$E$270)*'CRONOGRAMA ACTIVIDADES'!Y$93)*($G272/$F272)))</f>
        <v>0</v>
      </c>
      <c r="AC272" s="349">
        <f>IF( $F272=0,0,((($F272/$E$270)*'CRONOGRAMA ACTIVIDADES'!Z$93)*($G272/$F272)))</f>
        <v>0</v>
      </c>
      <c r="AD272" s="349">
        <f>IF( $F272=0,0,((($F272/$E$270)*'CRONOGRAMA ACTIVIDADES'!AA$93)*($G272/$F272)))</f>
        <v>0</v>
      </c>
      <c r="AE272" s="349">
        <f>IF( $F272=0,0,((($F272/$E$270)*'CRONOGRAMA ACTIVIDADES'!AB$93)*($G272/$F272)))</f>
        <v>0</v>
      </c>
      <c r="AF272" s="349">
        <f>IF( $F272=0,0,((($F272/$E$270)*'CRONOGRAMA ACTIVIDADES'!AC$93)*($G272/$F272)))</f>
        <v>0</v>
      </c>
      <c r="AG272" s="350">
        <f>U272+V272+W272+X272+Y272+Z272+AA272+AB272+AC272+AD272+AE272+AF272</f>
        <v>0</v>
      </c>
      <c r="AH272" s="354">
        <f>IF( $F272=0,0,((($F272/$E$270)*'CRONOGRAMA ACTIVIDADES'!AD$93)*($G272/$F272)))</f>
        <v>0</v>
      </c>
      <c r="AI272" s="349">
        <f>IF( $F272=0,0,((($F272/$E$270)*'CRONOGRAMA ACTIVIDADES'!AE$93)*($G272/$F272)))</f>
        <v>0</v>
      </c>
      <c r="AJ272" s="349">
        <f>IF( $F272=0,0,((($F272/$E$270)*'CRONOGRAMA ACTIVIDADES'!AF$93)*($G272/$F272)))</f>
        <v>0</v>
      </c>
      <c r="AK272" s="349">
        <f>IF( $F272=0,0,((($F272/$E$270)*'CRONOGRAMA ACTIVIDADES'!AG$93)*($G272/$F272)))</f>
        <v>0</v>
      </c>
      <c r="AL272" s="349">
        <f>IF( $F272=0,0,((($F272/$E$270)*'CRONOGRAMA ACTIVIDADES'!AH$93)*($G272/$F272)))</f>
        <v>0</v>
      </c>
      <c r="AM272" s="349">
        <f>IF( $F272=0,0,((($F272/$E$270)*'CRONOGRAMA ACTIVIDADES'!AI$93)*($G272/$F272)))</f>
        <v>0</v>
      </c>
      <c r="AN272" s="349">
        <f>IF( $F272=0,0,((($F272/$E$270)*'CRONOGRAMA ACTIVIDADES'!AJ$93)*($G272/$F272)))</f>
        <v>0</v>
      </c>
      <c r="AO272" s="349">
        <f>IF( $F272=0,0,((($F272/$E$270)*'CRONOGRAMA ACTIVIDADES'!AK$93)*($G272/$F272)))</f>
        <v>0</v>
      </c>
      <c r="AP272" s="349">
        <f>IF( $F272=0,0,((($F272/$E$270)*'CRONOGRAMA ACTIVIDADES'!AL$93)*($G272/$F272)))</f>
        <v>0</v>
      </c>
      <c r="AQ272" s="349">
        <f>IF( $F272=0,0,((($F272/$E$270)*'CRONOGRAMA ACTIVIDADES'!AM$93)*($G272/$F272)))</f>
        <v>0</v>
      </c>
      <c r="AR272" s="349">
        <f>IF( $F272=0,0,((($F272/$E$270)*'CRONOGRAMA ACTIVIDADES'!AN$93)*($G272/$F272)))</f>
        <v>0</v>
      </c>
      <c r="AS272" s="349">
        <f>IF( $F272=0,0,((($F272/$E$270)*'CRONOGRAMA ACTIVIDADES'!AO$93)*($G272/$F272)))</f>
        <v>0</v>
      </c>
      <c r="AT272" s="352">
        <f>AH272+AI272+AJ272+AK272+AL272+AM272+AN272+AO272+AP272+AQ272+AR272+AS272</f>
        <v>0</v>
      </c>
      <c r="AU272" s="355">
        <f>AS272+AR272+AQ272+AP272+AO272+AN272+AM272+AL272+AK272+AJ272+AI272+AH272+AF272+AE272+AD272+AC272+AB272+AA272+Z272+Y272+X272+W272+V272+U272+S272+R272+Q272+P272+O272+N272+M272+L272+K272+J272+I272+H272</f>
        <v>0</v>
      </c>
      <c r="AV272" s="321">
        <f t="shared" si="70"/>
        <v>0</v>
      </c>
    </row>
    <row r="273" spans="2:48" s="44" customFormat="1" ht="12.75" customHeight="1" x14ac:dyDescent="0.25">
      <c r="B273" s="345" t="str">
        <f>+'FORMATO COSTEO C3'!C385</f>
        <v>3.3.2.3</v>
      </c>
      <c r="C273" s="346" t="str">
        <f>+'FORMATO COSTEO C3'!B385</f>
        <v>Categoría de gasto</v>
      </c>
      <c r="D273" s="357"/>
      <c r="E273" s="358"/>
      <c r="F273" s="349">
        <f>+'FORMATO COSTEO C3'!G385</f>
        <v>0</v>
      </c>
      <c r="G273" s="350">
        <f>+'FORMATO COSTEO C3'!X385</f>
        <v>0</v>
      </c>
      <c r="H273" s="354">
        <f>IF( $F273=0,0,((($F273/$E$270)*'CRONOGRAMA ACTIVIDADES'!F$93)*($G273/$F273)))</f>
        <v>0</v>
      </c>
      <c r="I273" s="349">
        <f>IF( $F273=0,0,((($F273/$E$270)*'CRONOGRAMA ACTIVIDADES'!G$93)*($G273/$F273)))</f>
        <v>0</v>
      </c>
      <c r="J273" s="349">
        <f>IF( $F273=0,0,((($F273/$E$270)*'CRONOGRAMA ACTIVIDADES'!H$93)*($G273/$F273)))</f>
        <v>0</v>
      </c>
      <c r="K273" s="349">
        <f>IF( $F273=0,0,((($F273/$E$270)*'CRONOGRAMA ACTIVIDADES'!I$93)*($G273/$F273)))</f>
        <v>0</v>
      </c>
      <c r="L273" s="349">
        <f>IF( $F273=0,0,((($F273/$E$270)*'CRONOGRAMA ACTIVIDADES'!J$93)*($G273/$F273)))</f>
        <v>0</v>
      </c>
      <c r="M273" s="349">
        <f>IF( $F273=0,0,((($F273/$E$270)*'CRONOGRAMA ACTIVIDADES'!K$93)*($G273/$F273)))</f>
        <v>0</v>
      </c>
      <c r="N273" s="349">
        <f>IF( $F273=0,0,((($F273/$E$270)*'CRONOGRAMA ACTIVIDADES'!L$93)*($G273/$F273)))</f>
        <v>0</v>
      </c>
      <c r="O273" s="349">
        <f>IF( $F273=0,0,((($F273/$E$270)*'CRONOGRAMA ACTIVIDADES'!M$93)*($G273/$F273)))</f>
        <v>0</v>
      </c>
      <c r="P273" s="349">
        <f>IF( $F273=0,0,((($F273/$E$270)*'CRONOGRAMA ACTIVIDADES'!N$93)*($G273/$F273)))</f>
        <v>0</v>
      </c>
      <c r="Q273" s="349">
        <f>IF( $F273=0,0,((($F273/$E$270)*'CRONOGRAMA ACTIVIDADES'!O$93)*($G273/$F273)))</f>
        <v>0</v>
      </c>
      <c r="R273" s="349">
        <f>IF( $F273=0,0,((($F273/$E$270)*'CRONOGRAMA ACTIVIDADES'!P$93)*($G273/$F273)))</f>
        <v>0</v>
      </c>
      <c r="S273" s="349">
        <f>IF( $F273=0,0,((($F273/$E$270)*'CRONOGRAMA ACTIVIDADES'!Q$93)*($G273/$F273)))</f>
        <v>0</v>
      </c>
      <c r="T273" s="352">
        <f>H273+I273+J273+K273+L273+M273+N273+O273+P273+Q273+R273+S273</f>
        <v>0</v>
      </c>
      <c r="U273" s="353">
        <f>IF( $F273=0,0,((($F273/$E$270)*'CRONOGRAMA ACTIVIDADES'!R$93)*($G273/$F273)))</f>
        <v>0</v>
      </c>
      <c r="V273" s="349">
        <f>IF( $F273=0,0,((($F273/$E$270)*'CRONOGRAMA ACTIVIDADES'!S$93)*($G273/$F273)))</f>
        <v>0</v>
      </c>
      <c r="W273" s="349">
        <f>IF( $F273=0,0,((($F273/$E$270)*'CRONOGRAMA ACTIVIDADES'!T$93)*($G273/$F273)))</f>
        <v>0</v>
      </c>
      <c r="X273" s="349">
        <f>IF( $F273=0,0,((($F273/$E$270)*'CRONOGRAMA ACTIVIDADES'!U$93)*($G273/$F273)))</f>
        <v>0</v>
      </c>
      <c r="Y273" s="349">
        <f>IF( $F273=0,0,((($F273/$E$270)*'CRONOGRAMA ACTIVIDADES'!V$93)*($G273/$F273)))</f>
        <v>0</v>
      </c>
      <c r="Z273" s="349">
        <f>IF( $F273=0,0,((($F273/$E$270)*'CRONOGRAMA ACTIVIDADES'!W$93)*($G273/$F273)))</f>
        <v>0</v>
      </c>
      <c r="AA273" s="349">
        <f>IF( $F273=0,0,((($F273/$E$270)*'CRONOGRAMA ACTIVIDADES'!X$93)*($G273/$F273)))</f>
        <v>0</v>
      </c>
      <c r="AB273" s="349">
        <f>IF( $F273=0,0,((($F273/$E$270)*'CRONOGRAMA ACTIVIDADES'!Y$93)*($G273/$F273)))</f>
        <v>0</v>
      </c>
      <c r="AC273" s="349">
        <f>IF( $F273=0,0,((($F273/$E$270)*'CRONOGRAMA ACTIVIDADES'!Z$93)*($G273/$F273)))</f>
        <v>0</v>
      </c>
      <c r="AD273" s="349">
        <f>IF( $F273=0,0,((($F273/$E$270)*'CRONOGRAMA ACTIVIDADES'!AA$93)*($G273/$F273)))</f>
        <v>0</v>
      </c>
      <c r="AE273" s="349">
        <f>IF( $F273=0,0,((($F273/$E$270)*'CRONOGRAMA ACTIVIDADES'!AB$93)*($G273/$F273)))</f>
        <v>0</v>
      </c>
      <c r="AF273" s="349">
        <f>IF( $F273=0,0,((($F273/$E$270)*'CRONOGRAMA ACTIVIDADES'!AC$93)*($G273/$F273)))</f>
        <v>0</v>
      </c>
      <c r="AG273" s="350">
        <f>U273+V273+W273+X273+Y273+Z273+AA273+AB273+AC273+AD273+AE273+AF273</f>
        <v>0</v>
      </c>
      <c r="AH273" s="354">
        <f>IF( $F273=0,0,((($F273/$E$270)*'CRONOGRAMA ACTIVIDADES'!AD$93)*($G273/$F273)))</f>
        <v>0</v>
      </c>
      <c r="AI273" s="349">
        <f>IF( $F273=0,0,((($F273/$E$270)*'CRONOGRAMA ACTIVIDADES'!AE$93)*($G273/$F273)))</f>
        <v>0</v>
      </c>
      <c r="AJ273" s="349">
        <f>IF( $F273=0,0,((($F273/$E$270)*'CRONOGRAMA ACTIVIDADES'!AF$93)*($G273/$F273)))</f>
        <v>0</v>
      </c>
      <c r="AK273" s="349">
        <f>IF( $F273=0,0,((($F273/$E$270)*'CRONOGRAMA ACTIVIDADES'!AG$93)*($G273/$F273)))</f>
        <v>0</v>
      </c>
      <c r="AL273" s="349">
        <f>IF( $F273=0,0,((($F273/$E$270)*'CRONOGRAMA ACTIVIDADES'!AH$93)*($G273/$F273)))</f>
        <v>0</v>
      </c>
      <c r="AM273" s="349">
        <f>IF( $F273=0,0,((($F273/$E$270)*'CRONOGRAMA ACTIVIDADES'!AI$93)*($G273/$F273)))</f>
        <v>0</v>
      </c>
      <c r="AN273" s="349">
        <f>IF( $F273=0,0,((($F273/$E$270)*'CRONOGRAMA ACTIVIDADES'!AJ$93)*($G273/$F273)))</f>
        <v>0</v>
      </c>
      <c r="AO273" s="349">
        <f>IF( $F273=0,0,((($F273/$E$270)*'CRONOGRAMA ACTIVIDADES'!AK$93)*($G273/$F273)))</f>
        <v>0</v>
      </c>
      <c r="AP273" s="349">
        <f>IF( $F273=0,0,((($F273/$E$270)*'CRONOGRAMA ACTIVIDADES'!AL$93)*($G273/$F273)))</f>
        <v>0</v>
      </c>
      <c r="AQ273" s="349">
        <f>IF( $F273=0,0,((($F273/$E$270)*'CRONOGRAMA ACTIVIDADES'!AM$93)*($G273/$F273)))</f>
        <v>0</v>
      </c>
      <c r="AR273" s="349">
        <f>IF( $F273=0,0,((($F273/$E$270)*'CRONOGRAMA ACTIVIDADES'!AN$93)*($G273/$F273)))</f>
        <v>0</v>
      </c>
      <c r="AS273" s="349">
        <f>IF( $F273=0,0,((($F273/$E$270)*'CRONOGRAMA ACTIVIDADES'!AO$93)*($G273/$F273)))</f>
        <v>0</v>
      </c>
      <c r="AT273" s="352">
        <f>AH273+AI273+AJ273+AK273+AL273+AM273+AN273+AO273+AP273+AQ273+AR273+AS273</f>
        <v>0</v>
      </c>
      <c r="AU273" s="355">
        <f>AS273+AR273+AQ273+AP273+AO273+AN273+AM273+AL273+AK273+AJ273+AI273+AH273+AF273+AE273+AD273+AC273+AB273+AA273+Z273+Y273+X273+W273+V273+U273+S273+R273+Q273+P273+O273+N273+M273+L273+K273+J273+I273+H273</f>
        <v>0</v>
      </c>
      <c r="AV273" s="321">
        <f t="shared" si="70"/>
        <v>0</v>
      </c>
    </row>
    <row r="274" spans="2:48" s="44" customFormat="1" ht="12.75" customHeight="1" x14ac:dyDescent="0.25">
      <c r="B274" s="345" t="str">
        <f>+'FORMATO COSTEO C3'!C391</f>
        <v>3.3.2.4</v>
      </c>
      <c r="C274" s="346" t="str">
        <f>+'FORMATO COSTEO C3'!B391</f>
        <v>Categoría de gasto</v>
      </c>
      <c r="D274" s="357"/>
      <c r="E274" s="358"/>
      <c r="F274" s="349">
        <f>+'FORMATO COSTEO C3'!G391</f>
        <v>0</v>
      </c>
      <c r="G274" s="350">
        <f>+'FORMATO COSTEO C3'!X391</f>
        <v>0</v>
      </c>
      <c r="H274" s="354">
        <f>IF( $F274=0,0,((($F274/$E$270)*'CRONOGRAMA ACTIVIDADES'!F$93)*($G274/$F274)))</f>
        <v>0</v>
      </c>
      <c r="I274" s="349">
        <f>IF( $F274=0,0,((($F274/$E$270)*'CRONOGRAMA ACTIVIDADES'!G$93)*($G274/$F274)))</f>
        <v>0</v>
      </c>
      <c r="J274" s="349">
        <f>IF( $F274=0,0,((($F274/$E$270)*'CRONOGRAMA ACTIVIDADES'!H$93)*($G274/$F274)))</f>
        <v>0</v>
      </c>
      <c r="K274" s="349">
        <f>IF( $F274=0,0,((($F274/$E$270)*'CRONOGRAMA ACTIVIDADES'!I$93)*($G274/$F274)))</f>
        <v>0</v>
      </c>
      <c r="L274" s="349">
        <f>IF( $F274=0,0,((($F274/$E$270)*'CRONOGRAMA ACTIVIDADES'!J$93)*($G274/$F274)))</f>
        <v>0</v>
      </c>
      <c r="M274" s="349">
        <f>IF( $F274=0,0,((($F274/$E$270)*'CRONOGRAMA ACTIVIDADES'!K$93)*($G274/$F274)))</f>
        <v>0</v>
      </c>
      <c r="N274" s="349">
        <f>IF( $F274=0,0,((($F274/$E$270)*'CRONOGRAMA ACTIVIDADES'!L$93)*($G274/$F274)))</f>
        <v>0</v>
      </c>
      <c r="O274" s="349">
        <f>IF( $F274=0,0,((($F274/$E$270)*'CRONOGRAMA ACTIVIDADES'!M$93)*($G274/$F274)))</f>
        <v>0</v>
      </c>
      <c r="P274" s="349">
        <f>IF( $F274=0,0,((($F274/$E$270)*'CRONOGRAMA ACTIVIDADES'!N$93)*($G274/$F274)))</f>
        <v>0</v>
      </c>
      <c r="Q274" s="349">
        <f>IF( $F274=0,0,((($F274/$E$270)*'CRONOGRAMA ACTIVIDADES'!O$93)*($G274/$F274)))</f>
        <v>0</v>
      </c>
      <c r="R274" s="349">
        <f>IF( $F274=0,0,((($F274/$E$270)*'CRONOGRAMA ACTIVIDADES'!P$93)*($G274/$F274)))</f>
        <v>0</v>
      </c>
      <c r="S274" s="349">
        <f>IF( $F274=0,0,((($F274/$E$270)*'CRONOGRAMA ACTIVIDADES'!Q$93)*($G274/$F274)))</f>
        <v>0</v>
      </c>
      <c r="T274" s="352">
        <f>H274+I274+J274+K274+L274+M274+N274+O274+P274+Q274+R274+S274</f>
        <v>0</v>
      </c>
      <c r="U274" s="353">
        <f>IF( $F274=0,0,((($F274/$E$270)*'CRONOGRAMA ACTIVIDADES'!R$93)*($G274/$F274)))</f>
        <v>0</v>
      </c>
      <c r="V274" s="349">
        <f>IF( $F274=0,0,((($F274/$E$270)*'CRONOGRAMA ACTIVIDADES'!S$93)*($G274/$F274)))</f>
        <v>0</v>
      </c>
      <c r="W274" s="349">
        <f>IF( $F274=0,0,((($F274/$E$270)*'CRONOGRAMA ACTIVIDADES'!T$93)*($G274/$F274)))</f>
        <v>0</v>
      </c>
      <c r="X274" s="349">
        <f>IF( $F274=0,0,((($F274/$E$270)*'CRONOGRAMA ACTIVIDADES'!U$93)*($G274/$F274)))</f>
        <v>0</v>
      </c>
      <c r="Y274" s="349">
        <f>IF( $F274=0,0,((($F274/$E$270)*'CRONOGRAMA ACTIVIDADES'!V$93)*($G274/$F274)))</f>
        <v>0</v>
      </c>
      <c r="Z274" s="349">
        <f>IF( $F274=0,0,((($F274/$E$270)*'CRONOGRAMA ACTIVIDADES'!W$93)*($G274/$F274)))</f>
        <v>0</v>
      </c>
      <c r="AA274" s="349">
        <f>IF( $F274=0,0,((($F274/$E$270)*'CRONOGRAMA ACTIVIDADES'!X$93)*($G274/$F274)))</f>
        <v>0</v>
      </c>
      <c r="AB274" s="349">
        <f>IF( $F274=0,0,((($F274/$E$270)*'CRONOGRAMA ACTIVIDADES'!Y$93)*($G274/$F274)))</f>
        <v>0</v>
      </c>
      <c r="AC274" s="349">
        <f>IF( $F274=0,0,((($F274/$E$270)*'CRONOGRAMA ACTIVIDADES'!Z$93)*($G274/$F274)))</f>
        <v>0</v>
      </c>
      <c r="AD274" s="349">
        <f>IF( $F274=0,0,((($F274/$E$270)*'CRONOGRAMA ACTIVIDADES'!AA$93)*($G274/$F274)))</f>
        <v>0</v>
      </c>
      <c r="AE274" s="349">
        <f>IF( $F274=0,0,((($F274/$E$270)*'CRONOGRAMA ACTIVIDADES'!AB$93)*($G274/$F274)))</f>
        <v>0</v>
      </c>
      <c r="AF274" s="349">
        <f>IF( $F274=0,0,((($F274/$E$270)*'CRONOGRAMA ACTIVIDADES'!AC$93)*($G274/$F274)))</f>
        <v>0</v>
      </c>
      <c r="AG274" s="350">
        <f>U274+V274+W274+X274+Y274+Z274+AA274+AB274+AC274+AD274+AE274+AF274</f>
        <v>0</v>
      </c>
      <c r="AH274" s="354">
        <f>IF( $F274=0,0,((($F274/$E$270)*'CRONOGRAMA ACTIVIDADES'!AD$93)*($G274/$F274)))</f>
        <v>0</v>
      </c>
      <c r="AI274" s="349">
        <f>IF( $F274=0,0,((($F274/$E$270)*'CRONOGRAMA ACTIVIDADES'!AE$93)*($G274/$F274)))</f>
        <v>0</v>
      </c>
      <c r="AJ274" s="349">
        <f>IF( $F274=0,0,((($F274/$E$270)*'CRONOGRAMA ACTIVIDADES'!AF$93)*($G274/$F274)))</f>
        <v>0</v>
      </c>
      <c r="AK274" s="349">
        <f>IF( $F274=0,0,((($F274/$E$270)*'CRONOGRAMA ACTIVIDADES'!AG$93)*($G274/$F274)))</f>
        <v>0</v>
      </c>
      <c r="AL274" s="349">
        <f>IF( $F274=0,0,((($F274/$E$270)*'CRONOGRAMA ACTIVIDADES'!AH$93)*($G274/$F274)))</f>
        <v>0</v>
      </c>
      <c r="AM274" s="349">
        <f>IF( $F274=0,0,((($F274/$E$270)*'CRONOGRAMA ACTIVIDADES'!AI$93)*($G274/$F274)))</f>
        <v>0</v>
      </c>
      <c r="AN274" s="349">
        <f>IF( $F274=0,0,((($F274/$E$270)*'CRONOGRAMA ACTIVIDADES'!AJ$93)*($G274/$F274)))</f>
        <v>0</v>
      </c>
      <c r="AO274" s="349">
        <f>IF( $F274=0,0,((($F274/$E$270)*'CRONOGRAMA ACTIVIDADES'!AK$93)*($G274/$F274)))</f>
        <v>0</v>
      </c>
      <c r="AP274" s="349">
        <f>IF( $F274=0,0,((($F274/$E$270)*'CRONOGRAMA ACTIVIDADES'!AL$93)*($G274/$F274)))</f>
        <v>0</v>
      </c>
      <c r="AQ274" s="349">
        <f>IF( $F274=0,0,((($F274/$E$270)*'CRONOGRAMA ACTIVIDADES'!AM$93)*($G274/$F274)))</f>
        <v>0</v>
      </c>
      <c r="AR274" s="349">
        <f>IF( $F274=0,0,((($F274/$E$270)*'CRONOGRAMA ACTIVIDADES'!AN$93)*($G274/$F274)))</f>
        <v>0</v>
      </c>
      <c r="AS274" s="349">
        <f>IF( $F274=0,0,((($F274/$E$270)*'CRONOGRAMA ACTIVIDADES'!AO$93)*($G274/$F274)))</f>
        <v>0</v>
      </c>
      <c r="AT274" s="352">
        <f>AH274+AI274+AJ274+AK274+AL274+AM274+AN274+AO274+AP274+AQ274+AR274+AS274</f>
        <v>0</v>
      </c>
      <c r="AU274" s="355">
        <f>AS274+AR274+AQ274+AP274+AO274+AN274+AM274+AL274+AK274+AJ274+AI274+AH274+AF274+AE274+AD274+AC274+AB274+AA274+Z274+Y274+X274+W274+V274+U274+S274+R274+Q274+P274+O274+N274+M274+L274+K274+J274+I274+H274</f>
        <v>0</v>
      </c>
      <c r="AV274" s="321">
        <f t="shared" si="70"/>
        <v>0</v>
      </c>
    </row>
    <row r="275" spans="2:48" s="44" customFormat="1" ht="12.75" customHeight="1" x14ac:dyDescent="0.25">
      <c r="B275" s="345" t="str">
        <f>+'FORMATO COSTEO C3'!C397</f>
        <v>3.3.2.5</v>
      </c>
      <c r="C275" s="346" t="str">
        <f>+'FORMATO COSTEO C3'!B397</f>
        <v>Categoría de gasto</v>
      </c>
      <c r="D275" s="357"/>
      <c r="E275" s="358"/>
      <c r="F275" s="349">
        <f>+'FORMATO COSTEO C3'!G397</f>
        <v>0</v>
      </c>
      <c r="G275" s="350">
        <f>+'FORMATO COSTEO C3'!X397</f>
        <v>0</v>
      </c>
      <c r="H275" s="354">
        <f>IF( $F275=0,0,((($F275/$E$270)*'CRONOGRAMA ACTIVIDADES'!F$93)*($G275/$F275)))</f>
        <v>0</v>
      </c>
      <c r="I275" s="349">
        <f>IF( $F275=0,0,((($F275/$E$270)*'CRONOGRAMA ACTIVIDADES'!G$93)*($G275/$F275)))</f>
        <v>0</v>
      </c>
      <c r="J275" s="349">
        <f>IF( $F275=0,0,((($F275/$E$270)*'CRONOGRAMA ACTIVIDADES'!H$93)*($G275/$F275)))</f>
        <v>0</v>
      </c>
      <c r="K275" s="349">
        <f>IF( $F275=0,0,((($F275/$E$270)*'CRONOGRAMA ACTIVIDADES'!I$93)*($G275/$F275)))</f>
        <v>0</v>
      </c>
      <c r="L275" s="349">
        <f>IF( $F275=0,0,((($F275/$E$270)*'CRONOGRAMA ACTIVIDADES'!J$93)*($G275/$F275)))</f>
        <v>0</v>
      </c>
      <c r="M275" s="349">
        <f>IF( $F275=0,0,((($F275/$E$270)*'CRONOGRAMA ACTIVIDADES'!K$93)*($G275/$F275)))</f>
        <v>0</v>
      </c>
      <c r="N275" s="349">
        <f>IF( $F275=0,0,((($F275/$E$270)*'CRONOGRAMA ACTIVIDADES'!L$93)*($G275/$F275)))</f>
        <v>0</v>
      </c>
      <c r="O275" s="349">
        <f>IF( $F275=0,0,((($F275/$E$270)*'CRONOGRAMA ACTIVIDADES'!M$93)*($G275/$F275)))</f>
        <v>0</v>
      </c>
      <c r="P275" s="349">
        <f>IF( $F275=0,0,((($F275/$E$270)*'CRONOGRAMA ACTIVIDADES'!N$93)*($G275/$F275)))</f>
        <v>0</v>
      </c>
      <c r="Q275" s="349">
        <f>IF( $F275=0,0,((($F275/$E$270)*'CRONOGRAMA ACTIVIDADES'!O$93)*($G275/$F275)))</f>
        <v>0</v>
      </c>
      <c r="R275" s="349">
        <f>IF( $F275=0,0,((($F275/$E$270)*'CRONOGRAMA ACTIVIDADES'!P$93)*($G275/$F275)))</f>
        <v>0</v>
      </c>
      <c r="S275" s="349">
        <f>IF( $F275=0,0,((($F275/$E$270)*'CRONOGRAMA ACTIVIDADES'!Q$93)*($G275/$F275)))</f>
        <v>0</v>
      </c>
      <c r="T275" s="352">
        <f>H275+I275+J275+K275+L275+M275+N275+O275+P275+Q275+R275+S275</f>
        <v>0</v>
      </c>
      <c r="U275" s="353">
        <f>IF( $F275=0,0,((($F275/$E$270)*'CRONOGRAMA ACTIVIDADES'!R$93)*($G275/$F275)))</f>
        <v>0</v>
      </c>
      <c r="V275" s="349">
        <f>IF( $F275=0,0,((($F275/$E$270)*'CRONOGRAMA ACTIVIDADES'!S$93)*($G275/$F275)))</f>
        <v>0</v>
      </c>
      <c r="W275" s="349">
        <f>IF( $F275=0,0,((($F275/$E$270)*'CRONOGRAMA ACTIVIDADES'!T$93)*($G275/$F275)))</f>
        <v>0</v>
      </c>
      <c r="X275" s="349">
        <f>IF( $F275=0,0,((($F275/$E$270)*'CRONOGRAMA ACTIVIDADES'!U$93)*($G275/$F275)))</f>
        <v>0</v>
      </c>
      <c r="Y275" s="349">
        <f>IF( $F275=0,0,((($F275/$E$270)*'CRONOGRAMA ACTIVIDADES'!V$93)*($G275/$F275)))</f>
        <v>0</v>
      </c>
      <c r="Z275" s="349">
        <f>IF( $F275=0,0,((($F275/$E$270)*'CRONOGRAMA ACTIVIDADES'!W$93)*($G275/$F275)))</f>
        <v>0</v>
      </c>
      <c r="AA275" s="349">
        <f>IF( $F275=0,0,((($F275/$E$270)*'CRONOGRAMA ACTIVIDADES'!X$93)*($G275/$F275)))</f>
        <v>0</v>
      </c>
      <c r="AB275" s="349">
        <f>IF( $F275=0,0,((($F275/$E$270)*'CRONOGRAMA ACTIVIDADES'!Y$93)*($G275/$F275)))</f>
        <v>0</v>
      </c>
      <c r="AC275" s="349">
        <f>IF( $F275=0,0,((($F275/$E$270)*'CRONOGRAMA ACTIVIDADES'!Z$93)*($G275/$F275)))</f>
        <v>0</v>
      </c>
      <c r="AD275" s="349">
        <f>IF( $F275=0,0,((($F275/$E$270)*'CRONOGRAMA ACTIVIDADES'!AA$93)*($G275/$F275)))</f>
        <v>0</v>
      </c>
      <c r="AE275" s="349">
        <f>IF( $F275=0,0,((($F275/$E$270)*'CRONOGRAMA ACTIVIDADES'!AB$93)*($G275/$F275)))</f>
        <v>0</v>
      </c>
      <c r="AF275" s="349">
        <f>IF( $F275=0,0,((($F275/$E$270)*'CRONOGRAMA ACTIVIDADES'!AC$93)*($G275/$F275)))</f>
        <v>0</v>
      </c>
      <c r="AG275" s="350">
        <f>U275+V275+W275+X275+Y275+Z275+AA275+AB275+AC275+AD275+AE275+AF275</f>
        <v>0</v>
      </c>
      <c r="AH275" s="354">
        <f>IF( $F275=0,0,((($F275/$E$270)*'CRONOGRAMA ACTIVIDADES'!AD$93)*($G275/$F275)))</f>
        <v>0</v>
      </c>
      <c r="AI275" s="349">
        <f>IF( $F275=0,0,((($F275/$E$270)*'CRONOGRAMA ACTIVIDADES'!AE$93)*($G275/$F275)))</f>
        <v>0</v>
      </c>
      <c r="AJ275" s="349">
        <f>IF( $F275=0,0,((($F275/$E$270)*'CRONOGRAMA ACTIVIDADES'!AF$93)*($G275/$F275)))</f>
        <v>0</v>
      </c>
      <c r="AK275" s="349">
        <f>IF( $F275=0,0,((($F275/$E$270)*'CRONOGRAMA ACTIVIDADES'!AG$93)*($G275/$F275)))</f>
        <v>0</v>
      </c>
      <c r="AL275" s="349">
        <f>IF( $F275=0,0,((($F275/$E$270)*'CRONOGRAMA ACTIVIDADES'!AH$93)*($G275/$F275)))</f>
        <v>0</v>
      </c>
      <c r="AM275" s="349">
        <f>IF( $F275=0,0,((($F275/$E$270)*'CRONOGRAMA ACTIVIDADES'!AI$93)*($G275/$F275)))</f>
        <v>0</v>
      </c>
      <c r="AN275" s="349">
        <f>IF( $F275=0,0,((($F275/$E$270)*'CRONOGRAMA ACTIVIDADES'!AJ$93)*($G275/$F275)))</f>
        <v>0</v>
      </c>
      <c r="AO275" s="349">
        <f>IF( $F275=0,0,((($F275/$E$270)*'CRONOGRAMA ACTIVIDADES'!AK$93)*($G275/$F275)))</f>
        <v>0</v>
      </c>
      <c r="AP275" s="349">
        <f>IF( $F275=0,0,((($F275/$E$270)*'CRONOGRAMA ACTIVIDADES'!AL$93)*($G275/$F275)))</f>
        <v>0</v>
      </c>
      <c r="AQ275" s="349">
        <f>IF( $F275=0,0,((($F275/$E$270)*'CRONOGRAMA ACTIVIDADES'!AM$93)*($G275/$F275)))</f>
        <v>0</v>
      </c>
      <c r="AR275" s="349">
        <f>IF( $F275=0,0,((($F275/$E$270)*'CRONOGRAMA ACTIVIDADES'!AN$93)*($G275/$F275)))</f>
        <v>0</v>
      </c>
      <c r="AS275" s="349">
        <f>IF( $F275=0,0,((($F275/$E$270)*'CRONOGRAMA ACTIVIDADES'!AO$93)*($G275/$F275)))</f>
        <v>0</v>
      </c>
      <c r="AT275" s="352">
        <f>AH275+AI275+AJ275+AK275+AL275+AM275+AN275+AO275+AP275+AQ275+AR275+AS275</f>
        <v>0</v>
      </c>
      <c r="AU275" s="355">
        <f>AS275+AR275+AQ275+AP275+AO275+AN275+AM275+AL275+AK275+AJ275+AI275+AH275+AF275+AE275+AD275+AC275+AB275+AA275+Z275+Y275+X275+W275+V275+U275+S275+R275+Q275+P275+O275+N275+M275+L275+K275+J275+I275+H275</f>
        <v>0</v>
      </c>
      <c r="AV275" s="321">
        <f t="shared" si="70"/>
        <v>0</v>
      </c>
    </row>
    <row r="276" spans="2:48" s="44" customFormat="1" ht="12.75" customHeight="1" x14ac:dyDescent="0.25">
      <c r="B276" s="335" t="str">
        <f>+'FORMATO COSTEO C3'!C403</f>
        <v>3.3.3</v>
      </c>
      <c r="C276" s="359">
        <f>+'FORMATO COSTEO C3'!B403</f>
        <v>0</v>
      </c>
      <c r="D276" s="337" t="str">
        <f>+'FORMATO COSTEO C3'!D403</f>
        <v>Unidad medida</v>
      </c>
      <c r="E276" s="338">
        <f>+'FORMATO COSTEO C3'!E403</f>
        <v>0</v>
      </c>
      <c r="F276" s="339">
        <f>SUM(F277:F281)</f>
        <v>0</v>
      </c>
      <c r="G276" s="340">
        <f>SUM(G277:G281)</f>
        <v>0</v>
      </c>
      <c r="H276" s="341">
        <f t="shared" ref="H276:AS276" si="72">SUM(H277:H281)</f>
        <v>0</v>
      </c>
      <c r="I276" s="339">
        <f t="shared" si="72"/>
        <v>0</v>
      </c>
      <c r="J276" s="339">
        <f t="shared" si="72"/>
        <v>0</v>
      </c>
      <c r="K276" s="339">
        <f t="shared" si="72"/>
        <v>0</v>
      </c>
      <c r="L276" s="339">
        <f t="shared" si="72"/>
        <v>0</v>
      </c>
      <c r="M276" s="339">
        <f t="shared" si="72"/>
        <v>0</v>
      </c>
      <c r="N276" s="339">
        <f t="shared" si="72"/>
        <v>0</v>
      </c>
      <c r="O276" s="339">
        <f t="shared" si="72"/>
        <v>0</v>
      </c>
      <c r="P276" s="339">
        <f t="shared" si="72"/>
        <v>0</v>
      </c>
      <c r="Q276" s="339">
        <f t="shared" si="72"/>
        <v>0</v>
      </c>
      <c r="R276" s="339">
        <f t="shared" si="72"/>
        <v>0</v>
      </c>
      <c r="S276" s="339">
        <f t="shared" si="72"/>
        <v>0</v>
      </c>
      <c r="T276" s="342">
        <f t="shared" si="72"/>
        <v>0</v>
      </c>
      <c r="U276" s="343">
        <f t="shared" si="72"/>
        <v>0</v>
      </c>
      <c r="V276" s="339">
        <f t="shared" si="72"/>
        <v>0</v>
      </c>
      <c r="W276" s="339">
        <f t="shared" si="72"/>
        <v>0</v>
      </c>
      <c r="X276" s="339">
        <f t="shared" si="72"/>
        <v>0</v>
      </c>
      <c r="Y276" s="339">
        <f t="shared" si="72"/>
        <v>0</v>
      </c>
      <c r="Z276" s="339">
        <f t="shared" si="72"/>
        <v>0</v>
      </c>
      <c r="AA276" s="339">
        <f t="shared" si="72"/>
        <v>0</v>
      </c>
      <c r="AB276" s="339">
        <f t="shared" si="72"/>
        <v>0</v>
      </c>
      <c r="AC276" s="339">
        <f t="shared" si="72"/>
        <v>0</v>
      </c>
      <c r="AD276" s="339">
        <f t="shared" si="72"/>
        <v>0</v>
      </c>
      <c r="AE276" s="339">
        <f t="shared" si="72"/>
        <v>0</v>
      </c>
      <c r="AF276" s="339">
        <f t="shared" si="72"/>
        <v>0</v>
      </c>
      <c r="AG276" s="340">
        <f t="shared" si="72"/>
        <v>0</v>
      </c>
      <c r="AH276" s="341">
        <f t="shared" si="72"/>
        <v>0</v>
      </c>
      <c r="AI276" s="339">
        <f t="shared" si="72"/>
        <v>0</v>
      </c>
      <c r="AJ276" s="339">
        <f t="shared" si="72"/>
        <v>0</v>
      </c>
      <c r="AK276" s="339">
        <f t="shared" si="72"/>
        <v>0</v>
      </c>
      <c r="AL276" s="339">
        <f t="shared" si="72"/>
        <v>0</v>
      </c>
      <c r="AM276" s="339">
        <f t="shared" si="72"/>
        <v>0</v>
      </c>
      <c r="AN276" s="339">
        <f t="shared" si="72"/>
        <v>0</v>
      </c>
      <c r="AO276" s="339">
        <f t="shared" si="72"/>
        <v>0</v>
      </c>
      <c r="AP276" s="339">
        <f t="shared" si="72"/>
        <v>0</v>
      </c>
      <c r="AQ276" s="339">
        <f t="shared" si="72"/>
        <v>0</v>
      </c>
      <c r="AR276" s="339">
        <f t="shared" si="72"/>
        <v>0</v>
      </c>
      <c r="AS276" s="339">
        <f t="shared" si="72"/>
        <v>0</v>
      </c>
      <c r="AT276" s="342">
        <f>SUM(AT277:AT281)</f>
        <v>0</v>
      </c>
      <c r="AU276" s="344">
        <f>SUM(AU277:AU281)</f>
        <v>0</v>
      </c>
      <c r="AV276" s="321">
        <f t="shared" si="70"/>
        <v>0</v>
      </c>
    </row>
    <row r="277" spans="2:48" s="44" customFormat="1" ht="12.75" customHeight="1" x14ac:dyDescent="0.25">
      <c r="B277" s="345" t="str">
        <f>+'FORMATO COSTEO C3'!C405</f>
        <v>3.3.3.1</v>
      </c>
      <c r="C277" s="346" t="str">
        <f>+'FORMATO COSTEO C3'!B405</f>
        <v>Categoría de gasto</v>
      </c>
      <c r="D277" s="357"/>
      <c r="E277" s="358"/>
      <c r="F277" s="349">
        <f>+'FORMATO COSTEO C3'!G405</f>
        <v>0</v>
      </c>
      <c r="G277" s="350">
        <f>+'FORMATO COSTEO C3'!X405</f>
        <v>0</v>
      </c>
      <c r="H277" s="351">
        <f>IF( $F277=0,0,((($F277/$E$276)*'CRONOGRAMA ACTIVIDADES'!F$94)*($G277/$F277)))</f>
        <v>0</v>
      </c>
      <c r="I277" s="349">
        <f>IF( $F277=0,0,((($F277/$E$276)*'CRONOGRAMA ACTIVIDADES'!G$94)*($G277/$F277)))</f>
        <v>0</v>
      </c>
      <c r="J277" s="349">
        <f>IF( $F277=0,0,((($F277/$E$276)*'CRONOGRAMA ACTIVIDADES'!H$94)*($G277/$F277)))</f>
        <v>0</v>
      </c>
      <c r="K277" s="349">
        <f>IF( $F277=0,0,((($F277/$E$276)*'CRONOGRAMA ACTIVIDADES'!I$94)*($G277/$F277)))</f>
        <v>0</v>
      </c>
      <c r="L277" s="349">
        <f>IF( $F277=0,0,((($F277/$E$276)*'CRONOGRAMA ACTIVIDADES'!J$94)*($G277/$F277)))</f>
        <v>0</v>
      </c>
      <c r="M277" s="349">
        <f>IF( $F277=0,0,((($F277/$E$276)*'CRONOGRAMA ACTIVIDADES'!K$94)*($G277/$F277)))</f>
        <v>0</v>
      </c>
      <c r="N277" s="349">
        <f>IF( $F277=0,0,((($F277/$E$276)*'CRONOGRAMA ACTIVIDADES'!L$94)*($G277/$F277)))</f>
        <v>0</v>
      </c>
      <c r="O277" s="349">
        <f>IF( $F277=0,0,((($F277/$E$276)*'CRONOGRAMA ACTIVIDADES'!M$94)*($G277/$F277)))</f>
        <v>0</v>
      </c>
      <c r="P277" s="349">
        <f>IF( $F277=0,0,((($F277/$E$276)*'CRONOGRAMA ACTIVIDADES'!N$94)*($G277/$F277)))</f>
        <v>0</v>
      </c>
      <c r="Q277" s="349">
        <f>IF( $F277=0,0,((($F277/$E$276)*'CRONOGRAMA ACTIVIDADES'!O$94)*($G277/$F277)))</f>
        <v>0</v>
      </c>
      <c r="R277" s="349">
        <f>IF( $F277=0,0,((($F277/$E$276)*'CRONOGRAMA ACTIVIDADES'!P$94)*($G277/$F277)))</f>
        <v>0</v>
      </c>
      <c r="S277" s="349">
        <f>IF( $F277=0,0,((($F277/$E$276)*'CRONOGRAMA ACTIVIDADES'!Q$94)*($G277/$F277)))</f>
        <v>0</v>
      </c>
      <c r="T277" s="352">
        <f>H277+I277+J277+K277+L277+M277+N277+O277+P277+Q277+R277+S277</f>
        <v>0</v>
      </c>
      <c r="U277" s="353">
        <f>IF( $F277=0,0,((($F277/$E$276)*'CRONOGRAMA ACTIVIDADES'!R$94)*($G277/$F277)))</f>
        <v>0</v>
      </c>
      <c r="V277" s="349">
        <f>IF( $F277=0,0,((($F277/$E$276)*'CRONOGRAMA ACTIVIDADES'!S$94)*($G277/$F277)))</f>
        <v>0</v>
      </c>
      <c r="W277" s="349">
        <f>IF( $F277=0,0,((($F277/$E$276)*'CRONOGRAMA ACTIVIDADES'!T$94)*($G277/$F277)))</f>
        <v>0</v>
      </c>
      <c r="X277" s="349">
        <f>IF( $F277=0,0,((($F277/$E$276)*'CRONOGRAMA ACTIVIDADES'!U$94)*($G277/$F277)))</f>
        <v>0</v>
      </c>
      <c r="Y277" s="349">
        <f>IF( $F277=0,0,((($F277/$E$276)*'CRONOGRAMA ACTIVIDADES'!V$94)*($G277/$F277)))</f>
        <v>0</v>
      </c>
      <c r="Z277" s="349">
        <f>IF( $F277=0,0,((($F277/$E$276)*'CRONOGRAMA ACTIVIDADES'!W$94)*($G277/$F277)))</f>
        <v>0</v>
      </c>
      <c r="AA277" s="349">
        <f>IF( $F277=0,0,((($F277/$E$276)*'CRONOGRAMA ACTIVIDADES'!X$94)*($G277/$F277)))</f>
        <v>0</v>
      </c>
      <c r="AB277" s="349">
        <f>IF( $F277=0,0,((($F277/$E$276)*'CRONOGRAMA ACTIVIDADES'!Y$94)*($G277/$F277)))</f>
        <v>0</v>
      </c>
      <c r="AC277" s="349">
        <f>IF( $F277=0,0,((($F277/$E$276)*'CRONOGRAMA ACTIVIDADES'!Z$94)*($G277/$F277)))</f>
        <v>0</v>
      </c>
      <c r="AD277" s="349">
        <f>IF( $F277=0,0,((($F277/$E$276)*'CRONOGRAMA ACTIVIDADES'!AA$94)*($G277/$F277)))</f>
        <v>0</v>
      </c>
      <c r="AE277" s="349">
        <f>IF( $F277=0,0,((($F277/$E$276)*'CRONOGRAMA ACTIVIDADES'!AB$94)*($G277/$F277)))</f>
        <v>0</v>
      </c>
      <c r="AF277" s="349">
        <f>IF( $F277=0,0,((($F277/$E$276)*'CRONOGRAMA ACTIVIDADES'!AC$94)*($G277/$F277)))</f>
        <v>0</v>
      </c>
      <c r="AG277" s="350">
        <f>U277+V277+W277+X277+Y277+Z277+AA277+AB277+AC277+AD277+AE277+AF277</f>
        <v>0</v>
      </c>
      <c r="AH277" s="354">
        <f>IF( $F277=0,0,((($F277/$E$276)*'CRONOGRAMA ACTIVIDADES'!AD$94)*($G277/$F277)))</f>
        <v>0</v>
      </c>
      <c r="AI277" s="349">
        <f>IF( $F277=0,0,((($F277/$E$276)*'CRONOGRAMA ACTIVIDADES'!AE$94)*($G277/$F277)))</f>
        <v>0</v>
      </c>
      <c r="AJ277" s="349">
        <f>IF( $F277=0,0,((($F277/$E$276)*'CRONOGRAMA ACTIVIDADES'!AF$94)*($G277/$F277)))</f>
        <v>0</v>
      </c>
      <c r="AK277" s="349">
        <f>IF( $F277=0,0,((($F277/$E$276)*'CRONOGRAMA ACTIVIDADES'!AG$94)*($G277/$F277)))</f>
        <v>0</v>
      </c>
      <c r="AL277" s="349">
        <f>IF( $F277=0,0,((($F277/$E$276)*'CRONOGRAMA ACTIVIDADES'!AH$94)*($G277/$F277)))</f>
        <v>0</v>
      </c>
      <c r="AM277" s="349">
        <f>IF( $F277=0,0,((($F277/$E$276)*'CRONOGRAMA ACTIVIDADES'!AI$94)*($G277/$F277)))</f>
        <v>0</v>
      </c>
      <c r="AN277" s="349">
        <f>IF( $F277=0,0,((($F277/$E$276)*'CRONOGRAMA ACTIVIDADES'!AJ$94)*($G277/$F277)))</f>
        <v>0</v>
      </c>
      <c r="AO277" s="349">
        <f>IF( $F277=0,0,((($F277/$E$276)*'CRONOGRAMA ACTIVIDADES'!AK$94)*($G277/$F277)))</f>
        <v>0</v>
      </c>
      <c r="AP277" s="349">
        <f>IF( $F277=0,0,((($F277/$E$276)*'CRONOGRAMA ACTIVIDADES'!AL$94)*($G277/$F277)))</f>
        <v>0</v>
      </c>
      <c r="AQ277" s="349">
        <f>IF( $F277=0,0,((($F277/$E$276)*'CRONOGRAMA ACTIVIDADES'!AM$94)*($G277/$F277)))</f>
        <v>0</v>
      </c>
      <c r="AR277" s="349">
        <f>IF( $F277=0,0,((($F277/$E$276)*'CRONOGRAMA ACTIVIDADES'!AN$94)*($G277/$F277)))</f>
        <v>0</v>
      </c>
      <c r="AS277" s="349">
        <f>IF( $F277=0,0,((($F277/$E$276)*'CRONOGRAMA ACTIVIDADES'!AO$94)*($G277/$F277)))</f>
        <v>0</v>
      </c>
      <c r="AT277" s="352">
        <f>AH277+AI277+AJ277+AK277+AL277+AM277+AN277+AO277+AP277+AQ277+AR277+AS277</f>
        <v>0</v>
      </c>
      <c r="AU277" s="355">
        <f>AS277+AR277+AQ277+AP277+AO277+AN277+AM277+AL277+AK277+AJ277+AI277+AH277+AF277+AE277+AD277+AC277+AB277+AA277+Z277+Y277+X277+W277+V277+U277+S277+R277+Q277+P277+O277+N277+M277+L277+K277+J277+I277+H277</f>
        <v>0</v>
      </c>
      <c r="AV277" s="321">
        <f t="shared" si="70"/>
        <v>0</v>
      </c>
    </row>
    <row r="278" spans="2:48" s="44" customFormat="1" ht="12.75" customHeight="1" x14ac:dyDescent="0.25">
      <c r="B278" s="345" t="str">
        <f>+'FORMATO COSTEO C3'!C411</f>
        <v>3.3.3.2</v>
      </c>
      <c r="C278" s="346" t="str">
        <f>+'FORMATO COSTEO C3'!B411</f>
        <v>Categoría de gasto</v>
      </c>
      <c r="D278" s="357"/>
      <c r="E278" s="358"/>
      <c r="F278" s="349">
        <f>+'FORMATO COSTEO C3'!G411</f>
        <v>0</v>
      </c>
      <c r="G278" s="350">
        <f>+'FORMATO COSTEO C3'!X411</f>
        <v>0</v>
      </c>
      <c r="H278" s="354">
        <f>IF( $F278=0,0,((($F278/$E$276)*'CRONOGRAMA ACTIVIDADES'!F$94)*($G278/$F278)))</f>
        <v>0</v>
      </c>
      <c r="I278" s="349">
        <f>IF( $F278=0,0,((($F278/$E$276)*'CRONOGRAMA ACTIVIDADES'!G$94)*($G278/$F278)))</f>
        <v>0</v>
      </c>
      <c r="J278" s="349">
        <f>IF( $F278=0,0,((($F278/$E$276)*'CRONOGRAMA ACTIVIDADES'!H$94)*($G278/$F278)))</f>
        <v>0</v>
      </c>
      <c r="K278" s="349">
        <f>IF( $F278=0,0,((($F278/$E$276)*'CRONOGRAMA ACTIVIDADES'!I$94)*($G278/$F278)))</f>
        <v>0</v>
      </c>
      <c r="L278" s="349">
        <f>IF( $F278=0,0,((($F278/$E$276)*'CRONOGRAMA ACTIVIDADES'!J$94)*($G278/$F278)))</f>
        <v>0</v>
      </c>
      <c r="M278" s="349">
        <f>IF( $F278=0,0,((($F278/$E$276)*'CRONOGRAMA ACTIVIDADES'!K$94)*($G278/$F278)))</f>
        <v>0</v>
      </c>
      <c r="N278" s="349">
        <f>IF( $F278=0,0,((($F278/$E$276)*'CRONOGRAMA ACTIVIDADES'!L$94)*($G278/$F278)))</f>
        <v>0</v>
      </c>
      <c r="O278" s="349">
        <f>IF( $F278=0,0,((($F278/$E$276)*'CRONOGRAMA ACTIVIDADES'!M$94)*($G278/$F278)))</f>
        <v>0</v>
      </c>
      <c r="P278" s="349">
        <f>IF( $F278=0,0,((($F278/$E$276)*'CRONOGRAMA ACTIVIDADES'!N$94)*($G278/$F278)))</f>
        <v>0</v>
      </c>
      <c r="Q278" s="349">
        <f>IF( $F278=0,0,((($F278/$E$276)*'CRONOGRAMA ACTIVIDADES'!O$94)*($G278/$F278)))</f>
        <v>0</v>
      </c>
      <c r="R278" s="349">
        <f>IF( $F278=0,0,((($F278/$E$276)*'CRONOGRAMA ACTIVIDADES'!P$94)*($G278/$F278)))</f>
        <v>0</v>
      </c>
      <c r="S278" s="349">
        <f>IF( $F278=0,0,((($F278/$E$276)*'CRONOGRAMA ACTIVIDADES'!Q$94)*($G278/$F278)))</f>
        <v>0</v>
      </c>
      <c r="T278" s="352">
        <f>H278+I278+J278+K278+L278+M278+N278+O278+P278+Q278+R278+S278</f>
        <v>0</v>
      </c>
      <c r="U278" s="353">
        <f>IF( $F278=0,0,((($F278/$E$276)*'CRONOGRAMA ACTIVIDADES'!R$94)*($G278/$F278)))</f>
        <v>0</v>
      </c>
      <c r="V278" s="349">
        <f>IF( $F278=0,0,((($F278/$E$276)*'CRONOGRAMA ACTIVIDADES'!S$94)*($G278/$F278)))</f>
        <v>0</v>
      </c>
      <c r="W278" s="349">
        <f>IF( $F278=0,0,((($F278/$E$276)*'CRONOGRAMA ACTIVIDADES'!T$94)*($G278/$F278)))</f>
        <v>0</v>
      </c>
      <c r="X278" s="349">
        <f>IF( $F278=0,0,((($F278/$E$276)*'CRONOGRAMA ACTIVIDADES'!U$94)*($G278/$F278)))</f>
        <v>0</v>
      </c>
      <c r="Y278" s="349">
        <f>IF( $F278=0,0,((($F278/$E$276)*'CRONOGRAMA ACTIVIDADES'!V$94)*($G278/$F278)))</f>
        <v>0</v>
      </c>
      <c r="Z278" s="349">
        <f>IF( $F278=0,0,((($F278/$E$276)*'CRONOGRAMA ACTIVIDADES'!W$94)*($G278/$F278)))</f>
        <v>0</v>
      </c>
      <c r="AA278" s="349">
        <f>IF( $F278=0,0,((($F278/$E$276)*'CRONOGRAMA ACTIVIDADES'!X$94)*($G278/$F278)))</f>
        <v>0</v>
      </c>
      <c r="AB278" s="349">
        <f>IF( $F278=0,0,((($F278/$E$276)*'CRONOGRAMA ACTIVIDADES'!Y$94)*($G278/$F278)))</f>
        <v>0</v>
      </c>
      <c r="AC278" s="349">
        <f>IF( $F278=0,0,((($F278/$E$276)*'CRONOGRAMA ACTIVIDADES'!Z$94)*($G278/$F278)))</f>
        <v>0</v>
      </c>
      <c r="AD278" s="349">
        <f>IF( $F278=0,0,((($F278/$E$276)*'CRONOGRAMA ACTIVIDADES'!AA$94)*($G278/$F278)))</f>
        <v>0</v>
      </c>
      <c r="AE278" s="349">
        <f>IF( $F278=0,0,((($F278/$E$276)*'CRONOGRAMA ACTIVIDADES'!AB$94)*($G278/$F278)))</f>
        <v>0</v>
      </c>
      <c r="AF278" s="349">
        <f>IF( $F278=0,0,((($F278/$E$276)*'CRONOGRAMA ACTIVIDADES'!AC$94)*($G278/$F278)))</f>
        <v>0</v>
      </c>
      <c r="AG278" s="350">
        <f>U278+V278+W278+X278+Y278+Z278+AA278+AB278+AC278+AD278+AE278+AF278</f>
        <v>0</v>
      </c>
      <c r="AH278" s="354">
        <f>IF( $F278=0,0,((($F278/$E$276)*'CRONOGRAMA ACTIVIDADES'!AD$94)*($G278/$F278)))</f>
        <v>0</v>
      </c>
      <c r="AI278" s="349">
        <f>IF( $F278=0,0,((($F278/$E$276)*'CRONOGRAMA ACTIVIDADES'!AE$94)*($G278/$F278)))</f>
        <v>0</v>
      </c>
      <c r="AJ278" s="349">
        <f>IF( $F278=0,0,((($F278/$E$276)*'CRONOGRAMA ACTIVIDADES'!AF$94)*($G278/$F278)))</f>
        <v>0</v>
      </c>
      <c r="AK278" s="349">
        <f>IF( $F278=0,0,((($F278/$E$276)*'CRONOGRAMA ACTIVIDADES'!AG$94)*($G278/$F278)))</f>
        <v>0</v>
      </c>
      <c r="AL278" s="349">
        <f>IF( $F278=0,0,((($F278/$E$276)*'CRONOGRAMA ACTIVIDADES'!AH$94)*($G278/$F278)))</f>
        <v>0</v>
      </c>
      <c r="AM278" s="349">
        <f>IF( $F278=0,0,((($F278/$E$276)*'CRONOGRAMA ACTIVIDADES'!AI$94)*($G278/$F278)))</f>
        <v>0</v>
      </c>
      <c r="AN278" s="349">
        <f>IF( $F278=0,0,((($F278/$E$276)*'CRONOGRAMA ACTIVIDADES'!AJ$94)*($G278/$F278)))</f>
        <v>0</v>
      </c>
      <c r="AO278" s="349">
        <f>IF( $F278=0,0,((($F278/$E$276)*'CRONOGRAMA ACTIVIDADES'!AK$94)*($G278/$F278)))</f>
        <v>0</v>
      </c>
      <c r="AP278" s="349">
        <f>IF( $F278=0,0,((($F278/$E$276)*'CRONOGRAMA ACTIVIDADES'!AL$94)*($G278/$F278)))</f>
        <v>0</v>
      </c>
      <c r="AQ278" s="349">
        <f>IF( $F278=0,0,((($F278/$E$276)*'CRONOGRAMA ACTIVIDADES'!AM$94)*($G278/$F278)))</f>
        <v>0</v>
      </c>
      <c r="AR278" s="349">
        <f>IF( $F278=0,0,((($F278/$E$276)*'CRONOGRAMA ACTIVIDADES'!AN$94)*($G278/$F278)))</f>
        <v>0</v>
      </c>
      <c r="AS278" s="349">
        <f>IF( $F278=0,0,((($F278/$E$276)*'CRONOGRAMA ACTIVIDADES'!AO$94)*($G278/$F278)))</f>
        <v>0</v>
      </c>
      <c r="AT278" s="352">
        <f>AH278+AI278+AJ278+AK278+AL278+AM278+AN278+AO278+AP278+AQ278+AR278+AS278</f>
        <v>0</v>
      </c>
      <c r="AU278" s="355">
        <f>AS278+AR278+AQ278+AP278+AO278+AN278+AM278+AL278+AK278+AJ278+AI278+AH278+AF278+AE278+AD278+AC278+AB278+AA278+Z278+Y278+X278+W278+V278+U278+S278+R278+Q278+P278+O278+N278+M278+L278+K278+J278+I278+H278</f>
        <v>0</v>
      </c>
      <c r="AV278" s="321">
        <f t="shared" si="70"/>
        <v>0</v>
      </c>
    </row>
    <row r="279" spans="2:48" s="44" customFormat="1" ht="12.75" customHeight="1" x14ac:dyDescent="0.25">
      <c r="B279" s="345" t="str">
        <f>+'FORMATO COSTEO C3'!C417</f>
        <v>3.3.3.3</v>
      </c>
      <c r="C279" s="346" t="str">
        <f>+'FORMATO COSTEO C3'!B417</f>
        <v>Categoría de gasto</v>
      </c>
      <c r="D279" s="357"/>
      <c r="E279" s="358"/>
      <c r="F279" s="349">
        <f>+'FORMATO COSTEO C3'!G417</f>
        <v>0</v>
      </c>
      <c r="G279" s="350">
        <f>+'FORMATO COSTEO C3'!X417</f>
        <v>0</v>
      </c>
      <c r="H279" s="354">
        <f>IF( $F279=0,0,((($F279/$E$276)*'CRONOGRAMA ACTIVIDADES'!F$94)*($G279/$F279)))</f>
        <v>0</v>
      </c>
      <c r="I279" s="349">
        <f>IF( $F279=0,0,((($F279/$E$276)*'CRONOGRAMA ACTIVIDADES'!G$94)*($G279/$F279)))</f>
        <v>0</v>
      </c>
      <c r="J279" s="349">
        <f>IF( $F279=0,0,((($F279/$E$276)*'CRONOGRAMA ACTIVIDADES'!H$94)*($G279/$F279)))</f>
        <v>0</v>
      </c>
      <c r="K279" s="349">
        <f>IF( $F279=0,0,((($F279/$E$276)*'CRONOGRAMA ACTIVIDADES'!I$94)*($G279/$F279)))</f>
        <v>0</v>
      </c>
      <c r="L279" s="349">
        <f>IF( $F279=0,0,((($F279/$E$276)*'CRONOGRAMA ACTIVIDADES'!J$94)*($G279/$F279)))</f>
        <v>0</v>
      </c>
      <c r="M279" s="349">
        <f>IF( $F279=0,0,((($F279/$E$276)*'CRONOGRAMA ACTIVIDADES'!K$94)*($G279/$F279)))</f>
        <v>0</v>
      </c>
      <c r="N279" s="349">
        <f>IF( $F279=0,0,((($F279/$E$276)*'CRONOGRAMA ACTIVIDADES'!L$94)*($G279/$F279)))</f>
        <v>0</v>
      </c>
      <c r="O279" s="349">
        <f>IF( $F279=0,0,((($F279/$E$276)*'CRONOGRAMA ACTIVIDADES'!M$94)*($G279/$F279)))</f>
        <v>0</v>
      </c>
      <c r="P279" s="349">
        <f>IF( $F279=0,0,((($F279/$E$276)*'CRONOGRAMA ACTIVIDADES'!N$94)*($G279/$F279)))</f>
        <v>0</v>
      </c>
      <c r="Q279" s="349">
        <f>IF( $F279=0,0,((($F279/$E$276)*'CRONOGRAMA ACTIVIDADES'!O$94)*($G279/$F279)))</f>
        <v>0</v>
      </c>
      <c r="R279" s="349">
        <f>IF( $F279=0,0,((($F279/$E$276)*'CRONOGRAMA ACTIVIDADES'!P$94)*($G279/$F279)))</f>
        <v>0</v>
      </c>
      <c r="S279" s="349">
        <f>IF( $F279=0,0,((($F279/$E$276)*'CRONOGRAMA ACTIVIDADES'!Q$94)*($G279/$F279)))</f>
        <v>0</v>
      </c>
      <c r="T279" s="352">
        <f>H279+I279+J279+K279+L279+M279+N279+O279+P279+Q279+R279+S279</f>
        <v>0</v>
      </c>
      <c r="U279" s="353">
        <f>IF( $F279=0,0,((($F279/$E$276)*'CRONOGRAMA ACTIVIDADES'!R$94)*($G279/$F279)))</f>
        <v>0</v>
      </c>
      <c r="V279" s="349">
        <f>IF( $F279=0,0,((($F279/$E$276)*'CRONOGRAMA ACTIVIDADES'!S$94)*($G279/$F279)))</f>
        <v>0</v>
      </c>
      <c r="W279" s="349">
        <f>IF( $F279=0,0,((($F279/$E$276)*'CRONOGRAMA ACTIVIDADES'!T$94)*($G279/$F279)))</f>
        <v>0</v>
      </c>
      <c r="X279" s="349">
        <f>IF( $F279=0,0,((($F279/$E$276)*'CRONOGRAMA ACTIVIDADES'!U$94)*($G279/$F279)))</f>
        <v>0</v>
      </c>
      <c r="Y279" s="349">
        <f>IF( $F279=0,0,((($F279/$E$276)*'CRONOGRAMA ACTIVIDADES'!V$94)*($G279/$F279)))</f>
        <v>0</v>
      </c>
      <c r="Z279" s="349">
        <f>IF( $F279=0,0,((($F279/$E$276)*'CRONOGRAMA ACTIVIDADES'!W$94)*($G279/$F279)))</f>
        <v>0</v>
      </c>
      <c r="AA279" s="349">
        <f>IF( $F279=0,0,((($F279/$E$276)*'CRONOGRAMA ACTIVIDADES'!X$94)*($G279/$F279)))</f>
        <v>0</v>
      </c>
      <c r="AB279" s="349">
        <f>IF( $F279=0,0,((($F279/$E$276)*'CRONOGRAMA ACTIVIDADES'!Y$94)*($G279/$F279)))</f>
        <v>0</v>
      </c>
      <c r="AC279" s="349">
        <f>IF( $F279=0,0,((($F279/$E$276)*'CRONOGRAMA ACTIVIDADES'!Z$94)*($G279/$F279)))</f>
        <v>0</v>
      </c>
      <c r="AD279" s="349">
        <f>IF( $F279=0,0,((($F279/$E$276)*'CRONOGRAMA ACTIVIDADES'!AA$94)*($G279/$F279)))</f>
        <v>0</v>
      </c>
      <c r="AE279" s="349">
        <f>IF( $F279=0,0,((($F279/$E$276)*'CRONOGRAMA ACTIVIDADES'!AB$94)*($G279/$F279)))</f>
        <v>0</v>
      </c>
      <c r="AF279" s="349">
        <f>IF( $F279=0,0,((($F279/$E$276)*'CRONOGRAMA ACTIVIDADES'!AC$94)*($G279/$F279)))</f>
        <v>0</v>
      </c>
      <c r="AG279" s="350">
        <f>U279+V279+W279+X279+Y279+Z279+AA279+AB279+AC279+AD279+AE279+AF279</f>
        <v>0</v>
      </c>
      <c r="AH279" s="354">
        <f>IF( $F279=0,0,((($F279/$E$276)*'CRONOGRAMA ACTIVIDADES'!AD$94)*($G279/$F279)))</f>
        <v>0</v>
      </c>
      <c r="AI279" s="349">
        <f>IF( $F279=0,0,((($F279/$E$276)*'CRONOGRAMA ACTIVIDADES'!AE$94)*($G279/$F279)))</f>
        <v>0</v>
      </c>
      <c r="AJ279" s="349">
        <f>IF( $F279=0,0,((($F279/$E$276)*'CRONOGRAMA ACTIVIDADES'!AF$94)*($G279/$F279)))</f>
        <v>0</v>
      </c>
      <c r="AK279" s="349">
        <f>IF( $F279=0,0,((($F279/$E$276)*'CRONOGRAMA ACTIVIDADES'!AG$94)*($G279/$F279)))</f>
        <v>0</v>
      </c>
      <c r="AL279" s="349">
        <f>IF( $F279=0,0,((($F279/$E$276)*'CRONOGRAMA ACTIVIDADES'!AH$94)*($G279/$F279)))</f>
        <v>0</v>
      </c>
      <c r="AM279" s="349">
        <f>IF( $F279=0,0,((($F279/$E$276)*'CRONOGRAMA ACTIVIDADES'!AI$94)*($G279/$F279)))</f>
        <v>0</v>
      </c>
      <c r="AN279" s="349">
        <f>IF( $F279=0,0,((($F279/$E$276)*'CRONOGRAMA ACTIVIDADES'!AJ$94)*($G279/$F279)))</f>
        <v>0</v>
      </c>
      <c r="AO279" s="349">
        <f>IF( $F279=0,0,((($F279/$E$276)*'CRONOGRAMA ACTIVIDADES'!AK$94)*($G279/$F279)))</f>
        <v>0</v>
      </c>
      <c r="AP279" s="349">
        <f>IF( $F279=0,0,((($F279/$E$276)*'CRONOGRAMA ACTIVIDADES'!AL$94)*($G279/$F279)))</f>
        <v>0</v>
      </c>
      <c r="AQ279" s="349">
        <f>IF( $F279=0,0,((($F279/$E$276)*'CRONOGRAMA ACTIVIDADES'!AM$94)*($G279/$F279)))</f>
        <v>0</v>
      </c>
      <c r="AR279" s="349">
        <f>IF( $F279=0,0,((($F279/$E$276)*'CRONOGRAMA ACTIVIDADES'!AN$94)*($G279/$F279)))</f>
        <v>0</v>
      </c>
      <c r="AS279" s="349">
        <f>IF( $F279=0,0,((($F279/$E$276)*'CRONOGRAMA ACTIVIDADES'!AO$94)*($G279/$F279)))</f>
        <v>0</v>
      </c>
      <c r="AT279" s="352">
        <f>AH279+AI279+AJ279+AK279+AL279+AM279+AN279+AO279+AP279+AQ279+AR279+AS279</f>
        <v>0</v>
      </c>
      <c r="AU279" s="355">
        <f>AS279+AR279+AQ279+AP279+AO279+AN279+AM279+AL279+AK279+AJ279+AI279+AH279+AF279+AE279+AD279+AC279+AB279+AA279+Z279+Y279+X279+W279+V279+U279+S279+R279+Q279+P279+O279+N279+M279+L279+K279+J279+I279+H279</f>
        <v>0</v>
      </c>
      <c r="AV279" s="321">
        <f t="shared" si="70"/>
        <v>0</v>
      </c>
    </row>
    <row r="280" spans="2:48" s="44" customFormat="1" ht="12.75" customHeight="1" x14ac:dyDescent="0.25">
      <c r="B280" s="345" t="str">
        <f>+'FORMATO COSTEO C3'!C423</f>
        <v>3.3.3.4</v>
      </c>
      <c r="C280" s="346" t="str">
        <f>+'FORMATO COSTEO C3'!B423</f>
        <v>Categoría de gasto</v>
      </c>
      <c r="D280" s="357"/>
      <c r="E280" s="358"/>
      <c r="F280" s="349">
        <f>+'FORMATO COSTEO C3'!G423</f>
        <v>0</v>
      </c>
      <c r="G280" s="350">
        <f>+'FORMATO COSTEO C3'!X423</f>
        <v>0</v>
      </c>
      <c r="H280" s="354">
        <f>IF( $F280=0,0,((($F280/$E$276)*'CRONOGRAMA ACTIVIDADES'!F$94)*($G280/$F280)))</f>
        <v>0</v>
      </c>
      <c r="I280" s="349">
        <f>IF( $F280=0,0,((($F280/$E$276)*'CRONOGRAMA ACTIVIDADES'!G$94)*($G280/$F280)))</f>
        <v>0</v>
      </c>
      <c r="J280" s="349">
        <f>IF( $F280=0,0,((($F280/$E$276)*'CRONOGRAMA ACTIVIDADES'!H$94)*($G280/$F280)))</f>
        <v>0</v>
      </c>
      <c r="K280" s="349">
        <f>IF( $F280=0,0,((($F280/$E$276)*'CRONOGRAMA ACTIVIDADES'!I$94)*($G280/$F280)))</f>
        <v>0</v>
      </c>
      <c r="L280" s="349">
        <f>IF( $F280=0,0,((($F280/$E$276)*'CRONOGRAMA ACTIVIDADES'!J$94)*($G280/$F280)))</f>
        <v>0</v>
      </c>
      <c r="M280" s="349">
        <f>IF( $F280=0,0,((($F280/$E$276)*'CRONOGRAMA ACTIVIDADES'!K$94)*($G280/$F280)))</f>
        <v>0</v>
      </c>
      <c r="N280" s="349">
        <f>IF( $F280=0,0,((($F280/$E$276)*'CRONOGRAMA ACTIVIDADES'!L$94)*($G280/$F280)))</f>
        <v>0</v>
      </c>
      <c r="O280" s="349">
        <f>IF( $F280=0,0,((($F280/$E$276)*'CRONOGRAMA ACTIVIDADES'!M$94)*($G280/$F280)))</f>
        <v>0</v>
      </c>
      <c r="P280" s="349">
        <f>IF( $F280=0,0,((($F280/$E$276)*'CRONOGRAMA ACTIVIDADES'!N$94)*($G280/$F280)))</f>
        <v>0</v>
      </c>
      <c r="Q280" s="349">
        <f>IF( $F280=0,0,((($F280/$E$276)*'CRONOGRAMA ACTIVIDADES'!O$94)*($G280/$F280)))</f>
        <v>0</v>
      </c>
      <c r="R280" s="349">
        <f>IF( $F280=0,0,((($F280/$E$276)*'CRONOGRAMA ACTIVIDADES'!P$94)*($G280/$F280)))</f>
        <v>0</v>
      </c>
      <c r="S280" s="349">
        <f>IF( $F280=0,0,((($F280/$E$276)*'CRONOGRAMA ACTIVIDADES'!Q$94)*($G280/$F280)))</f>
        <v>0</v>
      </c>
      <c r="T280" s="352">
        <f>H280+I280+J280+K280+L280+M280+N280+O280+P280+Q280+R280+S280</f>
        <v>0</v>
      </c>
      <c r="U280" s="353">
        <f>IF( $F280=0,0,((($F280/$E$276)*'CRONOGRAMA ACTIVIDADES'!R$94)*($G280/$F280)))</f>
        <v>0</v>
      </c>
      <c r="V280" s="349">
        <f>IF( $F280=0,0,((($F280/$E$276)*'CRONOGRAMA ACTIVIDADES'!S$94)*($G280/$F280)))</f>
        <v>0</v>
      </c>
      <c r="W280" s="349">
        <f>IF( $F280=0,0,((($F280/$E$276)*'CRONOGRAMA ACTIVIDADES'!T$94)*($G280/$F280)))</f>
        <v>0</v>
      </c>
      <c r="X280" s="349">
        <f>IF( $F280=0,0,((($F280/$E$276)*'CRONOGRAMA ACTIVIDADES'!U$94)*($G280/$F280)))</f>
        <v>0</v>
      </c>
      <c r="Y280" s="349">
        <f>IF( $F280=0,0,((($F280/$E$276)*'CRONOGRAMA ACTIVIDADES'!V$94)*($G280/$F280)))</f>
        <v>0</v>
      </c>
      <c r="Z280" s="349">
        <f>IF( $F280=0,0,((($F280/$E$276)*'CRONOGRAMA ACTIVIDADES'!W$94)*($G280/$F280)))</f>
        <v>0</v>
      </c>
      <c r="AA280" s="349">
        <f>IF( $F280=0,0,((($F280/$E$276)*'CRONOGRAMA ACTIVIDADES'!X$94)*($G280/$F280)))</f>
        <v>0</v>
      </c>
      <c r="AB280" s="349">
        <f>IF( $F280=0,0,((($F280/$E$276)*'CRONOGRAMA ACTIVIDADES'!Y$94)*($G280/$F280)))</f>
        <v>0</v>
      </c>
      <c r="AC280" s="349">
        <f>IF( $F280=0,0,((($F280/$E$276)*'CRONOGRAMA ACTIVIDADES'!Z$94)*($G280/$F280)))</f>
        <v>0</v>
      </c>
      <c r="AD280" s="349">
        <f>IF( $F280=0,0,((($F280/$E$276)*'CRONOGRAMA ACTIVIDADES'!AA$94)*($G280/$F280)))</f>
        <v>0</v>
      </c>
      <c r="AE280" s="349">
        <f>IF( $F280=0,0,((($F280/$E$276)*'CRONOGRAMA ACTIVIDADES'!AB$94)*($G280/$F280)))</f>
        <v>0</v>
      </c>
      <c r="AF280" s="349">
        <f>IF( $F280=0,0,((($F280/$E$276)*'CRONOGRAMA ACTIVIDADES'!AC$94)*($G280/$F280)))</f>
        <v>0</v>
      </c>
      <c r="AG280" s="350">
        <f>U280+V280+W280+X280+Y280+Z280+AA280+AB280+AC280+AD280+AE280+AF280</f>
        <v>0</v>
      </c>
      <c r="AH280" s="354">
        <f>IF( $F280=0,0,((($F280/$E$276)*'CRONOGRAMA ACTIVIDADES'!AD$94)*($G280/$F280)))</f>
        <v>0</v>
      </c>
      <c r="AI280" s="349">
        <f>IF( $F280=0,0,((($F280/$E$276)*'CRONOGRAMA ACTIVIDADES'!AE$94)*($G280/$F280)))</f>
        <v>0</v>
      </c>
      <c r="AJ280" s="349">
        <f>IF( $F280=0,0,((($F280/$E$276)*'CRONOGRAMA ACTIVIDADES'!AF$94)*($G280/$F280)))</f>
        <v>0</v>
      </c>
      <c r="AK280" s="349">
        <f>IF( $F280=0,0,((($F280/$E$276)*'CRONOGRAMA ACTIVIDADES'!AG$94)*($G280/$F280)))</f>
        <v>0</v>
      </c>
      <c r="AL280" s="349">
        <f>IF( $F280=0,0,((($F280/$E$276)*'CRONOGRAMA ACTIVIDADES'!AH$94)*($G280/$F280)))</f>
        <v>0</v>
      </c>
      <c r="AM280" s="349">
        <f>IF( $F280=0,0,((($F280/$E$276)*'CRONOGRAMA ACTIVIDADES'!AI$94)*($G280/$F280)))</f>
        <v>0</v>
      </c>
      <c r="AN280" s="349">
        <f>IF( $F280=0,0,((($F280/$E$276)*'CRONOGRAMA ACTIVIDADES'!AJ$94)*($G280/$F280)))</f>
        <v>0</v>
      </c>
      <c r="AO280" s="349">
        <f>IF( $F280=0,0,((($F280/$E$276)*'CRONOGRAMA ACTIVIDADES'!AK$94)*($G280/$F280)))</f>
        <v>0</v>
      </c>
      <c r="AP280" s="349">
        <f>IF( $F280=0,0,((($F280/$E$276)*'CRONOGRAMA ACTIVIDADES'!AL$94)*($G280/$F280)))</f>
        <v>0</v>
      </c>
      <c r="AQ280" s="349">
        <f>IF( $F280=0,0,((($F280/$E$276)*'CRONOGRAMA ACTIVIDADES'!AM$94)*($G280/$F280)))</f>
        <v>0</v>
      </c>
      <c r="AR280" s="349">
        <f>IF( $F280=0,0,((($F280/$E$276)*'CRONOGRAMA ACTIVIDADES'!AN$94)*($G280/$F280)))</f>
        <v>0</v>
      </c>
      <c r="AS280" s="349">
        <f>IF( $F280=0,0,((($F280/$E$276)*'CRONOGRAMA ACTIVIDADES'!AO$94)*($G280/$F280)))</f>
        <v>0</v>
      </c>
      <c r="AT280" s="352">
        <f>AH280+AI280+AJ280+AK280+AL280+AM280+AN280+AO280+AP280+AQ280+AR280+AS280</f>
        <v>0</v>
      </c>
      <c r="AU280" s="355">
        <f>AS280+AR280+AQ280+AP280+AO280+AN280+AM280+AL280+AK280+AJ280+AI280+AH280+AF280+AE280+AD280+AC280+AB280+AA280+Z280+Y280+X280+W280+V280+U280+S280+R280+Q280+P280+O280+N280+M280+L280+K280+J280+I280+H280</f>
        <v>0</v>
      </c>
      <c r="AV280" s="321">
        <f t="shared" si="70"/>
        <v>0</v>
      </c>
    </row>
    <row r="281" spans="2:48" s="44" customFormat="1" ht="12.75" customHeight="1" x14ac:dyDescent="0.25">
      <c r="B281" s="345" t="str">
        <f>+'FORMATO COSTEO C3'!C429</f>
        <v>3.3.3.5</v>
      </c>
      <c r="C281" s="346" t="str">
        <f>+'FORMATO COSTEO C3'!B429</f>
        <v>Categoría de gasto</v>
      </c>
      <c r="D281" s="357"/>
      <c r="E281" s="358"/>
      <c r="F281" s="349">
        <f>+'FORMATO COSTEO C3'!G429</f>
        <v>0</v>
      </c>
      <c r="G281" s="350">
        <f>+'FORMATO COSTEO C3'!X429</f>
        <v>0</v>
      </c>
      <c r="H281" s="354">
        <f>IF( $F281=0,0,((($F281/$E$276)*'CRONOGRAMA ACTIVIDADES'!F$94)*($G281/$F281)))</f>
        <v>0</v>
      </c>
      <c r="I281" s="349">
        <f>IF( $F281=0,0,((($F281/$E$276)*'CRONOGRAMA ACTIVIDADES'!G$94)*($G281/$F281)))</f>
        <v>0</v>
      </c>
      <c r="J281" s="349">
        <f>IF( $F281=0,0,((($F281/$E$276)*'CRONOGRAMA ACTIVIDADES'!H$94)*($G281/$F281)))</f>
        <v>0</v>
      </c>
      <c r="K281" s="349">
        <f>IF( $F281=0,0,((($F281/$E$276)*'CRONOGRAMA ACTIVIDADES'!I$94)*($G281/$F281)))</f>
        <v>0</v>
      </c>
      <c r="L281" s="349">
        <f>IF( $F281=0,0,((($F281/$E$276)*'CRONOGRAMA ACTIVIDADES'!J$94)*($G281/$F281)))</f>
        <v>0</v>
      </c>
      <c r="M281" s="349">
        <f>IF( $F281=0,0,((($F281/$E$276)*'CRONOGRAMA ACTIVIDADES'!K$94)*($G281/$F281)))</f>
        <v>0</v>
      </c>
      <c r="N281" s="349">
        <f>IF( $F281=0,0,((($F281/$E$276)*'CRONOGRAMA ACTIVIDADES'!L$94)*($G281/$F281)))</f>
        <v>0</v>
      </c>
      <c r="O281" s="349">
        <f>IF( $F281=0,0,((($F281/$E$276)*'CRONOGRAMA ACTIVIDADES'!M$94)*($G281/$F281)))</f>
        <v>0</v>
      </c>
      <c r="P281" s="349">
        <f>IF( $F281=0,0,((($F281/$E$276)*'CRONOGRAMA ACTIVIDADES'!N$94)*($G281/$F281)))</f>
        <v>0</v>
      </c>
      <c r="Q281" s="349">
        <f>IF( $F281=0,0,((($F281/$E$276)*'CRONOGRAMA ACTIVIDADES'!O$94)*($G281/$F281)))</f>
        <v>0</v>
      </c>
      <c r="R281" s="349">
        <f>IF( $F281=0,0,((($F281/$E$276)*'CRONOGRAMA ACTIVIDADES'!P$94)*($G281/$F281)))</f>
        <v>0</v>
      </c>
      <c r="S281" s="349">
        <f>IF( $F281=0,0,((($F281/$E$276)*'CRONOGRAMA ACTIVIDADES'!Q$94)*($G281/$F281)))</f>
        <v>0</v>
      </c>
      <c r="T281" s="352">
        <f>H281+I281+J281+K281+L281+M281+N281+O281+P281+Q281+R281+S281</f>
        <v>0</v>
      </c>
      <c r="U281" s="353">
        <f>IF( $F281=0,0,((($F281/$E$276)*'CRONOGRAMA ACTIVIDADES'!R$94)*($G281/$F281)))</f>
        <v>0</v>
      </c>
      <c r="V281" s="349">
        <f>IF( $F281=0,0,((($F281/$E$276)*'CRONOGRAMA ACTIVIDADES'!S$94)*($G281/$F281)))</f>
        <v>0</v>
      </c>
      <c r="W281" s="349">
        <f>IF( $F281=0,0,((($F281/$E$276)*'CRONOGRAMA ACTIVIDADES'!T$94)*($G281/$F281)))</f>
        <v>0</v>
      </c>
      <c r="X281" s="349">
        <f>IF( $F281=0,0,((($F281/$E$276)*'CRONOGRAMA ACTIVIDADES'!U$94)*($G281/$F281)))</f>
        <v>0</v>
      </c>
      <c r="Y281" s="349">
        <f>IF( $F281=0,0,((($F281/$E$276)*'CRONOGRAMA ACTIVIDADES'!V$94)*($G281/$F281)))</f>
        <v>0</v>
      </c>
      <c r="Z281" s="349">
        <f>IF( $F281=0,0,((($F281/$E$276)*'CRONOGRAMA ACTIVIDADES'!W$94)*($G281/$F281)))</f>
        <v>0</v>
      </c>
      <c r="AA281" s="349">
        <f>IF( $F281=0,0,((($F281/$E$276)*'CRONOGRAMA ACTIVIDADES'!X$94)*($G281/$F281)))</f>
        <v>0</v>
      </c>
      <c r="AB281" s="349">
        <f>IF( $F281=0,0,((($F281/$E$276)*'CRONOGRAMA ACTIVIDADES'!Y$94)*($G281/$F281)))</f>
        <v>0</v>
      </c>
      <c r="AC281" s="349">
        <f>IF( $F281=0,0,((($F281/$E$276)*'CRONOGRAMA ACTIVIDADES'!Z$94)*($G281/$F281)))</f>
        <v>0</v>
      </c>
      <c r="AD281" s="349">
        <f>IF( $F281=0,0,((($F281/$E$276)*'CRONOGRAMA ACTIVIDADES'!AA$94)*($G281/$F281)))</f>
        <v>0</v>
      </c>
      <c r="AE281" s="349">
        <f>IF( $F281=0,0,((($F281/$E$276)*'CRONOGRAMA ACTIVIDADES'!AB$94)*($G281/$F281)))</f>
        <v>0</v>
      </c>
      <c r="AF281" s="349">
        <f>IF( $F281=0,0,((($F281/$E$276)*'CRONOGRAMA ACTIVIDADES'!AC$94)*($G281/$F281)))</f>
        <v>0</v>
      </c>
      <c r="AG281" s="350">
        <f>U281+V281+W281+X281+Y281+Z281+AA281+AB281+AC281+AD281+AE281+AF281</f>
        <v>0</v>
      </c>
      <c r="AH281" s="354">
        <f>IF( $F281=0,0,((($F281/$E$276)*'CRONOGRAMA ACTIVIDADES'!AD$94)*($G281/$F281)))</f>
        <v>0</v>
      </c>
      <c r="AI281" s="349">
        <f>IF( $F281=0,0,((($F281/$E$276)*'CRONOGRAMA ACTIVIDADES'!AE$94)*($G281/$F281)))</f>
        <v>0</v>
      </c>
      <c r="AJ281" s="349">
        <f>IF( $F281=0,0,((($F281/$E$276)*'CRONOGRAMA ACTIVIDADES'!AF$94)*($G281/$F281)))</f>
        <v>0</v>
      </c>
      <c r="AK281" s="349">
        <f>IF( $F281=0,0,((($F281/$E$276)*'CRONOGRAMA ACTIVIDADES'!AG$94)*($G281/$F281)))</f>
        <v>0</v>
      </c>
      <c r="AL281" s="349">
        <f>IF( $F281=0,0,((($F281/$E$276)*'CRONOGRAMA ACTIVIDADES'!AH$94)*($G281/$F281)))</f>
        <v>0</v>
      </c>
      <c r="AM281" s="349">
        <f>IF( $F281=0,0,((($F281/$E$276)*'CRONOGRAMA ACTIVIDADES'!AI$94)*($G281/$F281)))</f>
        <v>0</v>
      </c>
      <c r="AN281" s="349">
        <f>IF( $F281=0,0,((($F281/$E$276)*'CRONOGRAMA ACTIVIDADES'!AJ$94)*($G281/$F281)))</f>
        <v>0</v>
      </c>
      <c r="AO281" s="349">
        <f>IF( $F281=0,0,((($F281/$E$276)*'CRONOGRAMA ACTIVIDADES'!AK$94)*($G281/$F281)))</f>
        <v>0</v>
      </c>
      <c r="AP281" s="349">
        <f>IF( $F281=0,0,((($F281/$E$276)*'CRONOGRAMA ACTIVIDADES'!AL$94)*($G281/$F281)))</f>
        <v>0</v>
      </c>
      <c r="AQ281" s="349">
        <f>IF( $F281=0,0,((($F281/$E$276)*'CRONOGRAMA ACTIVIDADES'!AM$94)*($G281/$F281)))</f>
        <v>0</v>
      </c>
      <c r="AR281" s="349">
        <f>IF( $F281=0,0,((($F281/$E$276)*'CRONOGRAMA ACTIVIDADES'!AN$94)*($G281/$F281)))</f>
        <v>0</v>
      </c>
      <c r="AS281" s="349">
        <f>IF( $F281=0,0,((($F281/$E$276)*'CRONOGRAMA ACTIVIDADES'!AO$94)*($G281/$F281)))</f>
        <v>0</v>
      </c>
      <c r="AT281" s="352">
        <f>AH281+AI281+AJ281+AK281+AL281+AM281+AN281+AO281+AP281+AQ281+AR281+AS281</f>
        <v>0</v>
      </c>
      <c r="AU281" s="355">
        <f>AS281+AR281+AQ281+AP281+AO281+AN281+AM281+AL281+AK281+AJ281+AI281+AH281+AF281+AE281+AD281+AC281+AB281+AA281+Z281+Y281+X281+W281+V281+U281+S281+R281+Q281+P281+O281+N281+M281+L281+K281+J281+I281+H281</f>
        <v>0</v>
      </c>
      <c r="AV281" s="321">
        <f t="shared" si="70"/>
        <v>0</v>
      </c>
    </row>
    <row r="282" spans="2:48" s="44" customFormat="1" ht="12.75" customHeight="1" x14ac:dyDescent="0.25">
      <c r="B282" s="335" t="str">
        <f>+'FORMATO COSTEO C3'!C435</f>
        <v>3.3.4</v>
      </c>
      <c r="C282" s="359">
        <f>+'FORMATO COSTEO C3'!B435</f>
        <v>0</v>
      </c>
      <c r="D282" s="337" t="str">
        <f>+'FORMATO COSTEO C3'!D435</f>
        <v>Unidad medida</v>
      </c>
      <c r="E282" s="338">
        <f>+'FORMATO COSTEO C3'!E435</f>
        <v>0</v>
      </c>
      <c r="F282" s="339">
        <f>SUM(F283:F287)</f>
        <v>0</v>
      </c>
      <c r="G282" s="340">
        <f>SUM(G283:G287)</f>
        <v>0</v>
      </c>
      <c r="H282" s="341">
        <f t="shared" ref="H282:AS282" si="73">SUM(H283:H287)</f>
        <v>0</v>
      </c>
      <c r="I282" s="339">
        <f t="shared" si="73"/>
        <v>0</v>
      </c>
      <c r="J282" s="339">
        <f t="shared" si="73"/>
        <v>0</v>
      </c>
      <c r="K282" s="339">
        <f t="shared" si="73"/>
        <v>0</v>
      </c>
      <c r="L282" s="339">
        <f t="shared" si="73"/>
        <v>0</v>
      </c>
      <c r="M282" s="339">
        <f t="shared" si="73"/>
        <v>0</v>
      </c>
      <c r="N282" s="339">
        <f t="shared" si="73"/>
        <v>0</v>
      </c>
      <c r="O282" s="339">
        <f t="shared" si="73"/>
        <v>0</v>
      </c>
      <c r="P282" s="339">
        <f t="shared" si="73"/>
        <v>0</v>
      </c>
      <c r="Q282" s="339">
        <f t="shared" si="73"/>
        <v>0</v>
      </c>
      <c r="R282" s="339">
        <f t="shared" si="73"/>
        <v>0</v>
      </c>
      <c r="S282" s="339">
        <f t="shared" si="73"/>
        <v>0</v>
      </c>
      <c r="T282" s="342">
        <f t="shared" si="73"/>
        <v>0</v>
      </c>
      <c r="U282" s="343">
        <f t="shared" si="73"/>
        <v>0</v>
      </c>
      <c r="V282" s="339">
        <f t="shared" si="73"/>
        <v>0</v>
      </c>
      <c r="W282" s="339">
        <f t="shared" si="73"/>
        <v>0</v>
      </c>
      <c r="X282" s="339">
        <f t="shared" si="73"/>
        <v>0</v>
      </c>
      <c r="Y282" s="339">
        <f t="shared" si="73"/>
        <v>0</v>
      </c>
      <c r="Z282" s="339">
        <f t="shared" si="73"/>
        <v>0</v>
      </c>
      <c r="AA282" s="339">
        <f t="shared" si="73"/>
        <v>0</v>
      </c>
      <c r="AB282" s="339">
        <f t="shared" si="73"/>
        <v>0</v>
      </c>
      <c r="AC282" s="339">
        <f t="shared" si="73"/>
        <v>0</v>
      </c>
      <c r="AD282" s="339">
        <f t="shared" si="73"/>
        <v>0</v>
      </c>
      <c r="AE282" s="339">
        <f t="shared" si="73"/>
        <v>0</v>
      </c>
      <c r="AF282" s="339">
        <f t="shared" si="73"/>
        <v>0</v>
      </c>
      <c r="AG282" s="340">
        <f t="shared" si="73"/>
        <v>0</v>
      </c>
      <c r="AH282" s="341">
        <f t="shared" si="73"/>
        <v>0</v>
      </c>
      <c r="AI282" s="339">
        <f t="shared" si="73"/>
        <v>0</v>
      </c>
      <c r="AJ282" s="339">
        <f t="shared" si="73"/>
        <v>0</v>
      </c>
      <c r="AK282" s="339">
        <f t="shared" si="73"/>
        <v>0</v>
      </c>
      <c r="AL282" s="339">
        <f t="shared" si="73"/>
        <v>0</v>
      </c>
      <c r="AM282" s="339">
        <f t="shared" si="73"/>
        <v>0</v>
      </c>
      <c r="AN282" s="339">
        <f t="shared" si="73"/>
        <v>0</v>
      </c>
      <c r="AO282" s="339">
        <f t="shared" si="73"/>
        <v>0</v>
      </c>
      <c r="AP282" s="339">
        <f t="shared" si="73"/>
        <v>0</v>
      </c>
      <c r="AQ282" s="339">
        <f t="shared" si="73"/>
        <v>0</v>
      </c>
      <c r="AR282" s="339">
        <f t="shared" si="73"/>
        <v>0</v>
      </c>
      <c r="AS282" s="339">
        <f t="shared" si="73"/>
        <v>0</v>
      </c>
      <c r="AT282" s="342">
        <f>SUM(AT283:AT287)</f>
        <v>0</v>
      </c>
      <c r="AU282" s="344">
        <f>SUM(AU283:AU287)</f>
        <v>0</v>
      </c>
      <c r="AV282" s="321">
        <f t="shared" si="70"/>
        <v>0</v>
      </c>
    </row>
    <row r="283" spans="2:48" s="44" customFormat="1" ht="12.75" customHeight="1" x14ac:dyDescent="0.25">
      <c r="B283" s="345" t="str">
        <f>+'FORMATO COSTEO C3'!C437</f>
        <v>3.3.4.1</v>
      </c>
      <c r="C283" s="346" t="str">
        <f>+'FORMATO COSTEO C3'!B437</f>
        <v>Categoría de gasto</v>
      </c>
      <c r="D283" s="357"/>
      <c r="E283" s="358"/>
      <c r="F283" s="349">
        <f>+'FORMATO COSTEO C3'!G437</f>
        <v>0</v>
      </c>
      <c r="G283" s="350">
        <f>+'FORMATO COSTEO C3'!X437</f>
        <v>0</v>
      </c>
      <c r="H283" s="351">
        <f>IF( $F283=0,0,((($F283/$E$282)*'CRONOGRAMA ACTIVIDADES'!F$95)*($G283/$F283)))</f>
        <v>0</v>
      </c>
      <c r="I283" s="349">
        <f>IF( $F283=0,0,((($F283/$E$282)*'CRONOGRAMA ACTIVIDADES'!G$95)*($G283/$F283)))</f>
        <v>0</v>
      </c>
      <c r="J283" s="349">
        <f>IF( $F283=0,0,((($F283/$E$282)*'CRONOGRAMA ACTIVIDADES'!H$95)*($G283/$F283)))</f>
        <v>0</v>
      </c>
      <c r="K283" s="349">
        <f>IF( $F283=0,0,((($F283/$E$282)*'CRONOGRAMA ACTIVIDADES'!I$95)*($G283/$F283)))</f>
        <v>0</v>
      </c>
      <c r="L283" s="349">
        <f>IF( $F283=0,0,((($F283/$E$282)*'CRONOGRAMA ACTIVIDADES'!J$95)*($G283/$F283)))</f>
        <v>0</v>
      </c>
      <c r="M283" s="349">
        <f>IF( $F283=0,0,((($F283/$E$282)*'CRONOGRAMA ACTIVIDADES'!K$95)*($G283/$F283)))</f>
        <v>0</v>
      </c>
      <c r="N283" s="349">
        <f>IF( $F283=0,0,((($F283/$E$282)*'CRONOGRAMA ACTIVIDADES'!L$95)*($G283/$F283)))</f>
        <v>0</v>
      </c>
      <c r="O283" s="349">
        <f>IF( $F283=0,0,((($F283/$E$282)*'CRONOGRAMA ACTIVIDADES'!M$95)*($G283/$F283)))</f>
        <v>0</v>
      </c>
      <c r="P283" s="349">
        <f>IF( $F283=0,0,((($F283/$E$282)*'CRONOGRAMA ACTIVIDADES'!N$95)*($G283/$F283)))</f>
        <v>0</v>
      </c>
      <c r="Q283" s="349">
        <f>IF( $F283=0,0,((($F283/$E$282)*'CRONOGRAMA ACTIVIDADES'!O$95)*($G283/$F283)))</f>
        <v>0</v>
      </c>
      <c r="R283" s="349">
        <f>IF( $F283=0,0,((($F283/$E$282)*'CRONOGRAMA ACTIVIDADES'!P$95)*($G283/$F283)))</f>
        <v>0</v>
      </c>
      <c r="S283" s="349">
        <f>IF( $F283=0,0,((($F283/$E$282)*'CRONOGRAMA ACTIVIDADES'!Q$95)*($G283/$F283)))</f>
        <v>0</v>
      </c>
      <c r="T283" s="352">
        <f>H283+I283+J283+K283+L283+M283+N283+O283+P283+Q283+R283+S283</f>
        <v>0</v>
      </c>
      <c r="U283" s="353">
        <f>IF( $F283=0,0,((($F283/$E$282)*'CRONOGRAMA ACTIVIDADES'!R$95)*($G283/$F283)))</f>
        <v>0</v>
      </c>
      <c r="V283" s="349">
        <f>IF( $F283=0,0,((($F283/$E$282)*'CRONOGRAMA ACTIVIDADES'!S$95)*($G283/$F283)))</f>
        <v>0</v>
      </c>
      <c r="W283" s="349">
        <f>IF( $F283=0,0,((($F283/$E$282)*'CRONOGRAMA ACTIVIDADES'!T$95)*($G283/$F283)))</f>
        <v>0</v>
      </c>
      <c r="X283" s="349">
        <f>IF( $F283=0,0,((($F283/$E$282)*'CRONOGRAMA ACTIVIDADES'!U$95)*($G283/$F283)))</f>
        <v>0</v>
      </c>
      <c r="Y283" s="349">
        <f>IF( $F283=0,0,((($F283/$E$282)*'CRONOGRAMA ACTIVIDADES'!V$95)*($G283/$F283)))</f>
        <v>0</v>
      </c>
      <c r="Z283" s="349">
        <f>IF( $F283=0,0,((($F283/$E$282)*'CRONOGRAMA ACTIVIDADES'!W$95)*($G283/$F283)))</f>
        <v>0</v>
      </c>
      <c r="AA283" s="349">
        <f>IF( $F283=0,0,((($F283/$E$282)*'CRONOGRAMA ACTIVIDADES'!X$95)*($G283/$F283)))</f>
        <v>0</v>
      </c>
      <c r="AB283" s="349">
        <f>IF( $F283=0,0,((($F283/$E$282)*'CRONOGRAMA ACTIVIDADES'!Y$95)*($G283/$F283)))</f>
        <v>0</v>
      </c>
      <c r="AC283" s="349">
        <f>IF( $F283=0,0,((($F283/$E$282)*'CRONOGRAMA ACTIVIDADES'!Z$95)*($G283/$F283)))</f>
        <v>0</v>
      </c>
      <c r="AD283" s="349">
        <f>IF( $F283=0,0,((($F283/$E$282)*'CRONOGRAMA ACTIVIDADES'!AA$95)*($G283/$F283)))</f>
        <v>0</v>
      </c>
      <c r="AE283" s="349">
        <f>IF( $F283=0,0,((($F283/$E$282)*'CRONOGRAMA ACTIVIDADES'!AB$95)*($G283/$F283)))</f>
        <v>0</v>
      </c>
      <c r="AF283" s="349">
        <f>IF( $F283=0,0,((($F283/$E$282)*'CRONOGRAMA ACTIVIDADES'!AC$95)*($G283/$F283)))</f>
        <v>0</v>
      </c>
      <c r="AG283" s="350">
        <f>U283+V283+W283+X283+Y283+Z283+AA283+AB283+AC283+AD283+AE283+AF283</f>
        <v>0</v>
      </c>
      <c r="AH283" s="354">
        <f>IF( $F283=0,0,((($F283/$E$282)*'CRONOGRAMA ACTIVIDADES'!AD$95)*($G283/$F283)))</f>
        <v>0</v>
      </c>
      <c r="AI283" s="349">
        <f>IF( $F283=0,0,((($F283/$E$282)*'CRONOGRAMA ACTIVIDADES'!AE$95)*($G283/$F283)))</f>
        <v>0</v>
      </c>
      <c r="AJ283" s="349">
        <f>IF( $F283=0,0,((($F283/$E$282)*'CRONOGRAMA ACTIVIDADES'!AF$95)*($G283/$F283)))</f>
        <v>0</v>
      </c>
      <c r="AK283" s="349">
        <f>IF( $F283=0,0,((($F283/$E$282)*'CRONOGRAMA ACTIVIDADES'!AG$95)*($G283/$F283)))</f>
        <v>0</v>
      </c>
      <c r="AL283" s="349">
        <f>IF( $F283=0,0,((($F283/$E$282)*'CRONOGRAMA ACTIVIDADES'!AH$95)*($G283/$F283)))</f>
        <v>0</v>
      </c>
      <c r="AM283" s="349">
        <f>IF( $F283=0,0,((($F283/$E$282)*'CRONOGRAMA ACTIVIDADES'!AI$95)*($G283/$F283)))</f>
        <v>0</v>
      </c>
      <c r="AN283" s="349">
        <f>IF( $F283=0,0,((($F283/$E$282)*'CRONOGRAMA ACTIVIDADES'!AJ$95)*($G283/$F283)))</f>
        <v>0</v>
      </c>
      <c r="AO283" s="349">
        <f>IF( $F283=0,0,((($F283/$E$282)*'CRONOGRAMA ACTIVIDADES'!AK$95)*($G283/$F283)))</f>
        <v>0</v>
      </c>
      <c r="AP283" s="349">
        <f>IF( $F283=0,0,((($F283/$E$282)*'CRONOGRAMA ACTIVIDADES'!AL$95)*($G283/$F283)))</f>
        <v>0</v>
      </c>
      <c r="AQ283" s="349">
        <f>IF( $F283=0,0,((($F283/$E$282)*'CRONOGRAMA ACTIVIDADES'!AM$95)*($G283/$F283)))</f>
        <v>0</v>
      </c>
      <c r="AR283" s="349">
        <f>IF( $F283=0,0,((($F283/$E$282)*'CRONOGRAMA ACTIVIDADES'!AN$95)*($G283/$F283)))</f>
        <v>0</v>
      </c>
      <c r="AS283" s="349">
        <f>IF( $F283=0,0,((($F283/$E$282)*'CRONOGRAMA ACTIVIDADES'!AO$95)*($G283/$F283)))</f>
        <v>0</v>
      </c>
      <c r="AT283" s="352">
        <f>AH283+AI283+AJ283+AK283+AL283+AM283+AN283+AO283+AP283+AQ283+AR283+AS283</f>
        <v>0</v>
      </c>
      <c r="AU283" s="355">
        <f>AS283+AR283+AQ283+AP283+AO283+AN283+AM283+AL283+AK283+AJ283+AI283+AH283+AF283+AE283+AD283+AC283+AB283+AA283+Z283+Y283+X283+W283+V283+U283+S283+R283+Q283+P283+O283+N283+M283+L283+K283+J283+I283+H283</f>
        <v>0</v>
      </c>
      <c r="AV283" s="321">
        <f t="shared" si="70"/>
        <v>0</v>
      </c>
    </row>
    <row r="284" spans="2:48" s="44" customFormat="1" ht="12.75" customHeight="1" x14ac:dyDescent="0.25">
      <c r="B284" s="345" t="str">
        <f>+'FORMATO COSTEO C3'!C443</f>
        <v>3.3.4.2</v>
      </c>
      <c r="C284" s="346" t="str">
        <f>+'FORMATO COSTEO C3'!B443</f>
        <v>Categoría de gasto</v>
      </c>
      <c r="D284" s="357"/>
      <c r="E284" s="358"/>
      <c r="F284" s="349">
        <f>+'FORMATO COSTEO C3'!G443</f>
        <v>0</v>
      </c>
      <c r="G284" s="350">
        <f>+'FORMATO COSTEO C3'!X443</f>
        <v>0</v>
      </c>
      <c r="H284" s="354">
        <f>IF( $F284=0,0,((($F284/$E$282)*'CRONOGRAMA ACTIVIDADES'!F$95)*($G284/$F284)))</f>
        <v>0</v>
      </c>
      <c r="I284" s="349">
        <f>IF( $F284=0,0,((($F284/$E$282)*'CRONOGRAMA ACTIVIDADES'!G$95)*($G284/$F284)))</f>
        <v>0</v>
      </c>
      <c r="J284" s="349">
        <f>IF( $F284=0,0,((($F284/$E$282)*'CRONOGRAMA ACTIVIDADES'!H$95)*($G284/$F284)))</f>
        <v>0</v>
      </c>
      <c r="K284" s="349">
        <f>IF( $F284=0,0,((($F284/$E$282)*'CRONOGRAMA ACTIVIDADES'!I$95)*($G284/$F284)))</f>
        <v>0</v>
      </c>
      <c r="L284" s="349">
        <f>IF( $F284=0,0,((($F284/$E$282)*'CRONOGRAMA ACTIVIDADES'!J$95)*($G284/$F284)))</f>
        <v>0</v>
      </c>
      <c r="M284" s="349">
        <f>IF( $F284=0,0,((($F284/$E$282)*'CRONOGRAMA ACTIVIDADES'!K$95)*($G284/$F284)))</f>
        <v>0</v>
      </c>
      <c r="N284" s="349">
        <f>IF( $F284=0,0,((($F284/$E$282)*'CRONOGRAMA ACTIVIDADES'!L$95)*($G284/$F284)))</f>
        <v>0</v>
      </c>
      <c r="O284" s="349">
        <f>IF( $F284=0,0,((($F284/$E$282)*'CRONOGRAMA ACTIVIDADES'!M$95)*($G284/$F284)))</f>
        <v>0</v>
      </c>
      <c r="P284" s="349">
        <f>IF( $F284=0,0,((($F284/$E$282)*'CRONOGRAMA ACTIVIDADES'!N$95)*($G284/$F284)))</f>
        <v>0</v>
      </c>
      <c r="Q284" s="349">
        <f>IF( $F284=0,0,((($F284/$E$282)*'CRONOGRAMA ACTIVIDADES'!O$95)*($G284/$F284)))</f>
        <v>0</v>
      </c>
      <c r="R284" s="349">
        <f>IF( $F284=0,0,((($F284/$E$282)*'CRONOGRAMA ACTIVIDADES'!P$95)*($G284/$F284)))</f>
        <v>0</v>
      </c>
      <c r="S284" s="349">
        <f>IF( $F284=0,0,((($F284/$E$282)*'CRONOGRAMA ACTIVIDADES'!Q$95)*($G284/$F284)))</f>
        <v>0</v>
      </c>
      <c r="T284" s="352">
        <f>H284+I284+J284+K284+L284+M284+N284+O284+P284+Q284+R284+S284</f>
        <v>0</v>
      </c>
      <c r="U284" s="353">
        <f>IF( $F284=0,0,((($F284/$E$282)*'CRONOGRAMA ACTIVIDADES'!R$95)*($G284/$F284)))</f>
        <v>0</v>
      </c>
      <c r="V284" s="349">
        <f>IF( $F284=0,0,((($F284/$E$282)*'CRONOGRAMA ACTIVIDADES'!S$95)*($G284/$F284)))</f>
        <v>0</v>
      </c>
      <c r="W284" s="349">
        <f>IF( $F284=0,0,((($F284/$E$282)*'CRONOGRAMA ACTIVIDADES'!T$95)*($G284/$F284)))</f>
        <v>0</v>
      </c>
      <c r="X284" s="349">
        <f>IF( $F284=0,0,((($F284/$E$282)*'CRONOGRAMA ACTIVIDADES'!U$95)*($G284/$F284)))</f>
        <v>0</v>
      </c>
      <c r="Y284" s="349">
        <f>IF( $F284=0,0,((($F284/$E$282)*'CRONOGRAMA ACTIVIDADES'!V$95)*($G284/$F284)))</f>
        <v>0</v>
      </c>
      <c r="Z284" s="349">
        <f>IF( $F284=0,0,((($F284/$E$282)*'CRONOGRAMA ACTIVIDADES'!W$95)*($G284/$F284)))</f>
        <v>0</v>
      </c>
      <c r="AA284" s="349">
        <f>IF( $F284=0,0,((($F284/$E$282)*'CRONOGRAMA ACTIVIDADES'!X$95)*($G284/$F284)))</f>
        <v>0</v>
      </c>
      <c r="AB284" s="349">
        <f>IF( $F284=0,0,((($F284/$E$282)*'CRONOGRAMA ACTIVIDADES'!Y$95)*($G284/$F284)))</f>
        <v>0</v>
      </c>
      <c r="AC284" s="349">
        <f>IF( $F284=0,0,((($F284/$E$282)*'CRONOGRAMA ACTIVIDADES'!Z$95)*($G284/$F284)))</f>
        <v>0</v>
      </c>
      <c r="AD284" s="349">
        <f>IF( $F284=0,0,((($F284/$E$282)*'CRONOGRAMA ACTIVIDADES'!AA$95)*($G284/$F284)))</f>
        <v>0</v>
      </c>
      <c r="AE284" s="349">
        <f>IF( $F284=0,0,((($F284/$E$282)*'CRONOGRAMA ACTIVIDADES'!AB$95)*($G284/$F284)))</f>
        <v>0</v>
      </c>
      <c r="AF284" s="349">
        <f>IF( $F284=0,0,((($F284/$E$282)*'CRONOGRAMA ACTIVIDADES'!AC$95)*($G284/$F284)))</f>
        <v>0</v>
      </c>
      <c r="AG284" s="350">
        <f>U284+V284+W284+X284+Y284+Z284+AA284+AB284+AC284+AD284+AE284+AF284</f>
        <v>0</v>
      </c>
      <c r="AH284" s="354">
        <f>IF( $F284=0,0,((($F284/$E$282)*'CRONOGRAMA ACTIVIDADES'!AD$95)*($G284/$F284)))</f>
        <v>0</v>
      </c>
      <c r="AI284" s="349">
        <f>IF( $F284=0,0,((($F284/$E$282)*'CRONOGRAMA ACTIVIDADES'!AE$95)*($G284/$F284)))</f>
        <v>0</v>
      </c>
      <c r="AJ284" s="349">
        <f>IF( $F284=0,0,((($F284/$E$282)*'CRONOGRAMA ACTIVIDADES'!AF$95)*($G284/$F284)))</f>
        <v>0</v>
      </c>
      <c r="AK284" s="349">
        <f>IF( $F284=0,0,((($F284/$E$282)*'CRONOGRAMA ACTIVIDADES'!AG$95)*($G284/$F284)))</f>
        <v>0</v>
      </c>
      <c r="AL284" s="349">
        <f>IF( $F284=0,0,((($F284/$E$282)*'CRONOGRAMA ACTIVIDADES'!AH$95)*($G284/$F284)))</f>
        <v>0</v>
      </c>
      <c r="AM284" s="349">
        <f>IF( $F284=0,0,((($F284/$E$282)*'CRONOGRAMA ACTIVIDADES'!AI$95)*($G284/$F284)))</f>
        <v>0</v>
      </c>
      <c r="AN284" s="349">
        <f>IF( $F284=0,0,((($F284/$E$282)*'CRONOGRAMA ACTIVIDADES'!AJ$95)*($G284/$F284)))</f>
        <v>0</v>
      </c>
      <c r="AO284" s="349">
        <f>IF( $F284=0,0,((($F284/$E$282)*'CRONOGRAMA ACTIVIDADES'!AK$95)*($G284/$F284)))</f>
        <v>0</v>
      </c>
      <c r="AP284" s="349">
        <f>IF( $F284=0,0,((($F284/$E$282)*'CRONOGRAMA ACTIVIDADES'!AL$95)*($G284/$F284)))</f>
        <v>0</v>
      </c>
      <c r="AQ284" s="349">
        <f>IF( $F284=0,0,((($F284/$E$282)*'CRONOGRAMA ACTIVIDADES'!AM$95)*($G284/$F284)))</f>
        <v>0</v>
      </c>
      <c r="AR284" s="349">
        <f>IF( $F284=0,0,((($F284/$E$282)*'CRONOGRAMA ACTIVIDADES'!AN$95)*($G284/$F284)))</f>
        <v>0</v>
      </c>
      <c r="AS284" s="349">
        <f>IF( $F284=0,0,((($F284/$E$282)*'CRONOGRAMA ACTIVIDADES'!AO$95)*($G284/$F284)))</f>
        <v>0</v>
      </c>
      <c r="AT284" s="352">
        <f>AH284+AI284+AJ284+AK284+AL284+AM284+AN284+AO284+AP284+AQ284+AR284+AS284</f>
        <v>0</v>
      </c>
      <c r="AU284" s="355">
        <f>AS284+AR284+AQ284+AP284+AO284+AN284+AM284+AL284+AK284+AJ284+AI284+AH284+AF284+AE284+AD284+AC284+AB284+AA284+Z284+Y284+X284+W284+V284+U284+S284+R284+Q284+P284+O284+N284+M284+L284+K284+J284+I284+H284</f>
        <v>0</v>
      </c>
      <c r="AV284" s="321">
        <f t="shared" si="70"/>
        <v>0</v>
      </c>
    </row>
    <row r="285" spans="2:48" s="44" customFormat="1" ht="12.75" customHeight="1" x14ac:dyDescent="0.25">
      <c r="B285" s="345" t="str">
        <f>+'FORMATO COSTEO C3'!C449</f>
        <v>3.3.4.3</v>
      </c>
      <c r="C285" s="346" t="str">
        <f>+'FORMATO COSTEO C3'!B449</f>
        <v>Categoría de gasto</v>
      </c>
      <c r="D285" s="357"/>
      <c r="E285" s="358"/>
      <c r="F285" s="349">
        <f>+'FORMATO COSTEO C3'!G449</f>
        <v>0</v>
      </c>
      <c r="G285" s="350">
        <f>+'FORMATO COSTEO C3'!X449</f>
        <v>0</v>
      </c>
      <c r="H285" s="354">
        <f>IF( $F285=0,0,((($F285/$E$282)*'CRONOGRAMA ACTIVIDADES'!F$95)*($G285/$F285)))</f>
        <v>0</v>
      </c>
      <c r="I285" s="349">
        <f>IF( $F285=0,0,((($F285/$E$282)*'CRONOGRAMA ACTIVIDADES'!G$95)*($G285/$F285)))</f>
        <v>0</v>
      </c>
      <c r="J285" s="349">
        <f>IF( $F285=0,0,((($F285/$E$282)*'CRONOGRAMA ACTIVIDADES'!H$95)*($G285/$F285)))</f>
        <v>0</v>
      </c>
      <c r="K285" s="349">
        <f>IF( $F285=0,0,((($F285/$E$282)*'CRONOGRAMA ACTIVIDADES'!I$95)*($G285/$F285)))</f>
        <v>0</v>
      </c>
      <c r="L285" s="349">
        <f>IF( $F285=0,0,((($F285/$E$282)*'CRONOGRAMA ACTIVIDADES'!J$95)*($G285/$F285)))</f>
        <v>0</v>
      </c>
      <c r="M285" s="349">
        <f>IF( $F285=0,0,((($F285/$E$282)*'CRONOGRAMA ACTIVIDADES'!K$95)*($G285/$F285)))</f>
        <v>0</v>
      </c>
      <c r="N285" s="349">
        <f>IF( $F285=0,0,((($F285/$E$282)*'CRONOGRAMA ACTIVIDADES'!L$95)*($G285/$F285)))</f>
        <v>0</v>
      </c>
      <c r="O285" s="349">
        <f>IF( $F285=0,0,((($F285/$E$282)*'CRONOGRAMA ACTIVIDADES'!M$95)*($G285/$F285)))</f>
        <v>0</v>
      </c>
      <c r="P285" s="349">
        <f>IF( $F285=0,0,((($F285/$E$282)*'CRONOGRAMA ACTIVIDADES'!N$95)*($G285/$F285)))</f>
        <v>0</v>
      </c>
      <c r="Q285" s="349">
        <f>IF( $F285=0,0,((($F285/$E$282)*'CRONOGRAMA ACTIVIDADES'!O$95)*($G285/$F285)))</f>
        <v>0</v>
      </c>
      <c r="R285" s="349">
        <f>IF( $F285=0,0,((($F285/$E$282)*'CRONOGRAMA ACTIVIDADES'!P$95)*($G285/$F285)))</f>
        <v>0</v>
      </c>
      <c r="S285" s="349">
        <f>IF( $F285=0,0,((($F285/$E$282)*'CRONOGRAMA ACTIVIDADES'!Q$95)*($G285/$F285)))</f>
        <v>0</v>
      </c>
      <c r="T285" s="352">
        <f>H285+I285+J285+K285+L285+M285+N285+O285+P285+Q285+R285+S285</f>
        <v>0</v>
      </c>
      <c r="U285" s="353">
        <f>IF( $F285=0,0,((($F285/$E$282)*'CRONOGRAMA ACTIVIDADES'!R$95)*($G285/$F285)))</f>
        <v>0</v>
      </c>
      <c r="V285" s="349">
        <f>IF( $F285=0,0,((($F285/$E$282)*'CRONOGRAMA ACTIVIDADES'!S$95)*($G285/$F285)))</f>
        <v>0</v>
      </c>
      <c r="W285" s="349">
        <f>IF( $F285=0,0,((($F285/$E$282)*'CRONOGRAMA ACTIVIDADES'!T$95)*($G285/$F285)))</f>
        <v>0</v>
      </c>
      <c r="X285" s="349">
        <f>IF( $F285=0,0,((($F285/$E$282)*'CRONOGRAMA ACTIVIDADES'!U$95)*($G285/$F285)))</f>
        <v>0</v>
      </c>
      <c r="Y285" s="349">
        <f>IF( $F285=0,0,((($F285/$E$282)*'CRONOGRAMA ACTIVIDADES'!V$95)*($G285/$F285)))</f>
        <v>0</v>
      </c>
      <c r="Z285" s="349">
        <f>IF( $F285=0,0,((($F285/$E$282)*'CRONOGRAMA ACTIVIDADES'!W$95)*($G285/$F285)))</f>
        <v>0</v>
      </c>
      <c r="AA285" s="349">
        <f>IF( $F285=0,0,((($F285/$E$282)*'CRONOGRAMA ACTIVIDADES'!X$95)*($G285/$F285)))</f>
        <v>0</v>
      </c>
      <c r="AB285" s="349">
        <f>IF( $F285=0,0,((($F285/$E$282)*'CRONOGRAMA ACTIVIDADES'!Y$95)*($G285/$F285)))</f>
        <v>0</v>
      </c>
      <c r="AC285" s="349">
        <f>IF( $F285=0,0,((($F285/$E$282)*'CRONOGRAMA ACTIVIDADES'!Z$95)*($G285/$F285)))</f>
        <v>0</v>
      </c>
      <c r="AD285" s="349">
        <f>IF( $F285=0,0,((($F285/$E$282)*'CRONOGRAMA ACTIVIDADES'!AA$95)*($G285/$F285)))</f>
        <v>0</v>
      </c>
      <c r="AE285" s="349">
        <f>IF( $F285=0,0,((($F285/$E$282)*'CRONOGRAMA ACTIVIDADES'!AB$95)*($G285/$F285)))</f>
        <v>0</v>
      </c>
      <c r="AF285" s="349">
        <f>IF( $F285=0,0,((($F285/$E$282)*'CRONOGRAMA ACTIVIDADES'!AC$95)*($G285/$F285)))</f>
        <v>0</v>
      </c>
      <c r="AG285" s="350">
        <f>U285+V285+W285+X285+Y285+Z285+AA285+AB285+AC285+AD285+AE285+AF285</f>
        <v>0</v>
      </c>
      <c r="AH285" s="354">
        <f>IF( $F285=0,0,((($F285/$E$282)*'CRONOGRAMA ACTIVIDADES'!AD$95)*($G285/$F285)))</f>
        <v>0</v>
      </c>
      <c r="AI285" s="349">
        <f>IF( $F285=0,0,((($F285/$E$282)*'CRONOGRAMA ACTIVIDADES'!AE$95)*($G285/$F285)))</f>
        <v>0</v>
      </c>
      <c r="AJ285" s="349">
        <f>IF( $F285=0,0,((($F285/$E$282)*'CRONOGRAMA ACTIVIDADES'!AF$95)*($G285/$F285)))</f>
        <v>0</v>
      </c>
      <c r="AK285" s="349">
        <f>IF( $F285=0,0,((($F285/$E$282)*'CRONOGRAMA ACTIVIDADES'!AG$95)*($G285/$F285)))</f>
        <v>0</v>
      </c>
      <c r="AL285" s="349">
        <f>IF( $F285=0,0,((($F285/$E$282)*'CRONOGRAMA ACTIVIDADES'!AH$95)*($G285/$F285)))</f>
        <v>0</v>
      </c>
      <c r="AM285" s="349">
        <f>IF( $F285=0,0,((($F285/$E$282)*'CRONOGRAMA ACTIVIDADES'!AI$95)*($G285/$F285)))</f>
        <v>0</v>
      </c>
      <c r="AN285" s="349">
        <f>IF( $F285=0,0,((($F285/$E$282)*'CRONOGRAMA ACTIVIDADES'!AJ$95)*($G285/$F285)))</f>
        <v>0</v>
      </c>
      <c r="AO285" s="349">
        <f>IF( $F285=0,0,((($F285/$E$282)*'CRONOGRAMA ACTIVIDADES'!AK$95)*($G285/$F285)))</f>
        <v>0</v>
      </c>
      <c r="AP285" s="349">
        <f>IF( $F285=0,0,((($F285/$E$282)*'CRONOGRAMA ACTIVIDADES'!AL$95)*($G285/$F285)))</f>
        <v>0</v>
      </c>
      <c r="AQ285" s="349">
        <f>IF( $F285=0,0,((($F285/$E$282)*'CRONOGRAMA ACTIVIDADES'!AM$95)*($G285/$F285)))</f>
        <v>0</v>
      </c>
      <c r="AR285" s="349">
        <f>IF( $F285=0,0,((($F285/$E$282)*'CRONOGRAMA ACTIVIDADES'!AN$95)*($G285/$F285)))</f>
        <v>0</v>
      </c>
      <c r="AS285" s="349">
        <f>IF( $F285=0,0,((($F285/$E$282)*'CRONOGRAMA ACTIVIDADES'!AO$95)*($G285/$F285)))</f>
        <v>0</v>
      </c>
      <c r="AT285" s="352">
        <f>AH285+AI285+AJ285+AK285+AL285+AM285+AN285+AO285+AP285+AQ285+AR285+AS285</f>
        <v>0</v>
      </c>
      <c r="AU285" s="355">
        <f>AS285+AR285+AQ285+AP285+AO285+AN285+AM285+AL285+AK285+AJ285+AI285+AH285+AF285+AE285+AD285+AC285+AB285+AA285+Z285+Y285+X285+W285+V285+U285+S285+R285+Q285+P285+O285+N285+M285+L285+K285+J285+I285+H285</f>
        <v>0</v>
      </c>
      <c r="AV285" s="321">
        <f t="shared" si="70"/>
        <v>0</v>
      </c>
    </row>
    <row r="286" spans="2:48" s="44" customFormat="1" ht="12.75" customHeight="1" x14ac:dyDescent="0.25">
      <c r="B286" s="345" t="str">
        <f>+'FORMATO COSTEO C3'!C455</f>
        <v>3.3.4.4</v>
      </c>
      <c r="C286" s="346" t="str">
        <f>+'FORMATO COSTEO C3'!B455</f>
        <v>Categoría de gasto</v>
      </c>
      <c r="D286" s="357"/>
      <c r="E286" s="358"/>
      <c r="F286" s="349">
        <f>+'FORMATO COSTEO C3'!G455</f>
        <v>0</v>
      </c>
      <c r="G286" s="350">
        <f>+'FORMATO COSTEO C3'!X455</f>
        <v>0</v>
      </c>
      <c r="H286" s="354">
        <f>IF( $F286=0,0,((($F286/$E$282)*'CRONOGRAMA ACTIVIDADES'!F$95)*($G286/$F286)))</f>
        <v>0</v>
      </c>
      <c r="I286" s="349">
        <f>IF( $F286=0,0,((($F286/$E$282)*'CRONOGRAMA ACTIVIDADES'!G$95)*($G286/$F286)))</f>
        <v>0</v>
      </c>
      <c r="J286" s="349">
        <f>IF( $F286=0,0,((($F286/$E$282)*'CRONOGRAMA ACTIVIDADES'!H$95)*($G286/$F286)))</f>
        <v>0</v>
      </c>
      <c r="K286" s="349">
        <f>IF( $F286=0,0,((($F286/$E$282)*'CRONOGRAMA ACTIVIDADES'!I$95)*($G286/$F286)))</f>
        <v>0</v>
      </c>
      <c r="L286" s="349">
        <f>IF( $F286=0,0,((($F286/$E$282)*'CRONOGRAMA ACTIVIDADES'!J$95)*($G286/$F286)))</f>
        <v>0</v>
      </c>
      <c r="M286" s="349">
        <f>IF( $F286=0,0,((($F286/$E$282)*'CRONOGRAMA ACTIVIDADES'!K$95)*($G286/$F286)))</f>
        <v>0</v>
      </c>
      <c r="N286" s="349">
        <f>IF( $F286=0,0,((($F286/$E$282)*'CRONOGRAMA ACTIVIDADES'!L$95)*($G286/$F286)))</f>
        <v>0</v>
      </c>
      <c r="O286" s="349">
        <f>IF( $F286=0,0,((($F286/$E$282)*'CRONOGRAMA ACTIVIDADES'!M$95)*($G286/$F286)))</f>
        <v>0</v>
      </c>
      <c r="P286" s="349">
        <f>IF( $F286=0,0,((($F286/$E$282)*'CRONOGRAMA ACTIVIDADES'!N$95)*($G286/$F286)))</f>
        <v>0</v>
      </c>
      <c r="Q286" s="349">
        <f>IF( $F286=0,0,((($F286/$E$282)*'CRONOGRAMA ACTIVIDADES'!O$95)*($G286/$F286)))</f>
        <v>0</v>
      </c>
      <c r="R286" s="349">
        <f>IF( $F286=0,0,((($F286/$E$282)*'CRONOGRAMA ACTIVIDADES'!P$95)*($G286/$F286)))</f>
        <v>0</v>
      </c>
      <c r="S286" s="349">
        <f>IF( $F286=0,0,((($F286/$E$282)*'CRONOGRAMA ACTIVIDADES'!Q$95)*($G286/$F286)))</f>
        <v>0</v>
      </c>
      <c r="T286" s="352">
        <f>H286+I286+J286+K286+L286+M286+N286+O286+P286+Q286+R286+S286</f>
        <v>0</v>
      </c>
      <c r="U286" s="353">
        <f>IF( $F286=0,0,((($F286/$E$282)*'CRONOGRAMA ACTIVIDADES'!R$95)*($G286/$F286)))</f>
        <v>0</v>
      </c>
      <c r="V286" s="349">
        <f>IF( $F286=0,0,((($F286/$E$282)*'CRONOGRAMA ACTIVIDADES'!S$95)*($G286/$F286)))</f>
        <v>0</v>
      </c>
      <c r="W286" s="349">
        <f>IF( $F286=0,0,((($F286/$E$282)*'CRONOGRAMA ACTIVIDADES'!T$95)*($G286/$F286)))</f>
        <v>0</v>
      </c>
      <c r="X286" s="349">
        <f>IF( $F286=0,0,((($F286/$E$282)*'CRONOGRAMA ACTIVIDADES'!U$95)*($G286/$F286)))</f>
        <v>0</v>
      </c>
      <c r="Y286" s="349">
        <f>IF( $F286=0,0,((($F286/$E$282)*'CRONOGRAMA ACTIVIDADES'!V$95)*($G286/$F286)))</f>
        <v>0</v>
      </c>
      <c r="Z286" s="349">
        <f>IF( $F286=0,0,((($F286/$E$282)*'CRONOGRAMA ACTIVIDADES'!W$95)*($G286/$F286)))</f>
        <v>0</v>
      </c>
      <c r="AA286" s="349">
        <f>IF( $F286=0,0,((($F286/$E$282)*'CRONOGRAMA ACTIVIDADES'!X$95)*($G286/$F286)))</f>
        <v>0</v>
      </c>
      <c r="AB286" s="349">
        <f>IF( $F286=0,0,((($F286/$E$282)*'CRONOGRAMA ACTIVIDADES'!Y$95)*($G286/$F286)))</f>
        <v>0</v>
      </c>
      <c r="AC286" s="349">
        <f>IF( $F286=0,0,((($F286/$E$282)*'CRONOGRAMA ACTIVIDADES'!Z$95)*($G286/$F286)))</f>
        <v>0</v>
      </c>
      <c r="AD286" s="349">
        <f>IF( $F286=0,0,((($F286/$E$282)*'CRONOGRAMA ACTIVIDADES'!AA$95)*($G286/$F286)))</f>
        <v>0</v>
      </c>
      <c r="AE286" s="349">
        <f>IF( $F286=0,0,((($F286/$E$282)*'CRONOGRAMA ACTIVIDADES'!AB$95)*($G286/$F286)))</f>
        <v>0</v>
      </c>
      <c r="AF286" s="349">
        <f>IF( $F286=0,0,((($F286/$E$282)*'CRONOGRAMA ACTIVIDADES'!AC$95)*($G286/$F286)))</f>
        <v>0</v>
      </c>
      <c r="AG286" s="350">
        <f>U286+V286+W286+X286+Y286+Z286+AA286+AB286+AC286+AD286+AE286+AF286</f>
        <v>0</v>
      </c>
      <c r="AH286" s="354">
        <f>IF( $F286=0,0,((($F286/$E$282)*'CRONOGRAMA ACTIVIDADES'!AD$95)*($G286/$F286)))</f>
        <v>0</v>
      </c>
      <c r="AI286" s="349">
        <f>IF( $F286=0,0,((($F286/$E$282)*'CRONOGRAMA ACTIVIDADES'!AE$95)*($G286/$F286)))</f>
        <v>0</v>
      </c>
      <c r="AJ286" s="349">
        <f>IF( $F286=0,0,((($F286/$E$282)*'CRONOGRAMA ACTIVIDADES'!AF$95)*($G286/$F286)))</f>
        <v>0</v>
      </c>
      <c r="AK286" s="349">
        <f>IF( $F286=0,0,((($F286/$E$282)*'CRONOGRAMA ACTIVIDADES'!AG$95)*($G286/$F286)))</f>
        <v>0</v>
      </c>
      <c r="AL286" s="349">
        <f>IF( $F286=0,0,((($F286/$E$282)*'CRONOGRAMA ACTIVIDADES'!AH$95)*($G286/$F286)))</f>
        <v>0</v>
      </c>
      <c r="AM286" s="349">
        <f>IF( $F286=0,0,((($F286/$E$282)*'CRONOGRAMA ACTIVIDADES'!AI$95)*($G286/$F286)))</f>
        <v>0</v>
      </c>
      <c r="AN286" s="349">
        <f>IF( $F286=0,0,((($F286/$E$282)*'CRONOGRAMA ACTIVIDADES'!AJ$95)*($G286/$F286)))</f>
        <v>0</v>
      </c>
      <c r="AO286" s="349">
        <f>IF( $F286=0,0,((($F286/$E$282)*'CRONOGRAMA ACTIVIDADES'!AK$95)*($G286/$F286)))</f>
        <v>0</v>
      </c>
      <c r="AP286" s="349">
        <f>IF( $F286=0,0,((($F286/$E$282)*'CRONOGRAMA ACTIVIDADES'!AL$95)*($G286/$F286)))</f>
        <v>0</v>
      </c>
      <c r="AQ286" s="349">
        <f>IF( $F286=0,0,((($F286/$E$282)*'CRONOGRAMA ACTIVIDADES'!AM$95)*($G286/$F286)))</f>
        <v>0</v>
      </c>
      <c r="AR286" s="349">
        <f>IF( $F286=0,0,((($F286/$E$282)*'CRONOGRAMA ACTIVIDADES'!AN$95)*($G286/$F286)))</f>
        <v>0</v>
      </c>
      <c r="AS286" s="349">
        <f>IF( $F286=0,0,((($F286/$E$282)*'CRONOGRAMA ACTIVIDADES'!AO$95)*($G286/$F286)))</f>
        <v>0</v>
      </c>
      <c r="AT286" s="352">
        <f>AH286+AI286+AJ286+AK286+AL286+AM286+AN286+AO286+AP286+AQ286+AR286+AS286</f>
        <v>0</v>
      </c>
      <c r="AU286" s="355">
        <f>AS286+AR286+AQ286+AP286+AO286+AN286+AM286+AL286+AK286+AJ286+AI286+AH286+AF286+AE286+AD286+AC286+AB286+AA286+Z286+Y286+X286+W286+V286+U286+S286+R286+Q286+P286+O286+N286+M286+L286+K286+J286+I286+H286</f>
        <v>0</v>
      </c>
      <c r="AV286" s="321">
        <f t="shared" si="70"/>
        <v>0</v>
      </c>
    </row>
    <row r="287" spans="2:48" s="44" customFormat="1" ht="12.75" customHeight="1" x14ac:dyDescent="0.25">
      <c r="B287" s="345" t="str">
        <f>+'FORMATO COSTEO C3'!C461</f>
        <v>3.3.4.5</v>
      </c>
      <c r="C287" s="346" t="str">
        <f>+'FORMATO COSTEO C3'!B461</f>
        <v>Categoría de gasto</v>
      </c>
      <c r="D287" s="357"/>
      <c r="E287" s="358"/>
      <c r="F287" s="349">
        <f>+'FORMATO COSTEO C3'!G461</f>
        <v>0</v>
      </c>
      <c r="G287" s="350">
        <f>+'FORMATO COSTEO C3'!X461</f>
        <v>0</v>
      </c>
      <c r="H287" s="354">
        <f>IF( $F287=0,0,((($F287/$E$282)*'CRONOGRAMA ACTIVIDADES'!F$95)*($G287/$F287)))</f>
        <v>0</v>
      </c>
      <c r="I287" s="349">
        <f>IF( $F287=0,0,((($F287/$E$282)*'CRONOGRAMA ACTIVIDADES'!G$95)*($G287/$F287)))</f>
        <v>0</v>
      </c>
      <c r="J287" s="349">
        <f>IF( $F287=0,0,((($F287/$E$282)*'CRONOGRAMA ACTIVIDADES'!H$95)*($G287/$F287)))</f>
        <v>0</v>
      </c>
      <c r="K287" s="349">
        <f>IF( $F287=0,0,((($F287/$E$282)*'CRONOGRAMA ACTIVIDADES'!I$95)*($G287/$F287)))</f>
        <v>0</v>
      </c>
      <c r="L287" s="349">
        <f>IF( $F287=0,0,((($F287/$E$282)*'CRONOGRAMA ACTIVIDADES'!J$95)*($G287/$F287)))</f>
        <v>0</v>
      </c>
      <c r="M287" s="349">
        <f>IF( $F287=0,0,((($F287/$E$282)*'CRONOGRAMA ACTIVIDADES'!K$95)*($G287/$F287)))</f>
        <v>0</v>
      </c>
      <c r="N287" s="349">
        <f>IF( $F287=0,0,((($F287/$E$282)*'CRONOGRAMA ACTIVIDADES'!L$95)*($G287/$F287)))</f>
        <v>0</v>
      </c>
      <c r="O287" s="349">
        <f>IF( $F287=0,0,((($F287/$E$282)*'CRONOGRAMA ACTIVIDADES'!M$95)*($G287/$F287)))</f>
        <v>0</v>
      </c>
      <c r="P287" s="349">
        <f>IF( $F287=0,0,((($F287/$E$282)*'CRONOGRAMA ACTIVIDADES'!N$95)*($G287/$F287)))</f>
        <v>0</v>
      </c>
      <c r="Q287" s="349">
        <f>IF( $F287=0,0,((($F287/$E$282)*'CRONOGRAMA ACTIVIDADES'!O$95)*($G287/$F287)))</f>
        <v>0</v>
      </c>
      <c r="R287" s="349">
        <f>IF( $F287=0,0,((($F287/$E$282)*'CRONOGRAMA ACTIVIDADES'!P$95)*($G287/$F287)))</f>
        <v>0</v>
      </c>
      <c r="S287" s="349">
        <f>IF( $F287=0,0,((($F287/$E$282)*'CRONOGRAMA ACTIVIDADES'!Q$95)*($G287/$F287)))</f>
        <v>0</v>
      </c>
      <c r="T287" s="352">
        <f>H287+I287+J287+K287+L287+M287+N287+O287+P287+Q287+R287+S287</f>
        <v>0</v>
      </c>
      <c r="U287" s="353">
        <f>IF( $F287=0,0,((($F287/$E$282)*'CRONOGRAMA ACTIVIDADES'!R$95)*($G287/$F287)))</f>
        <v>0</v>
      </c>
      <c r="V287" s="349">
        <f>IF( $F287=0,0,((($F287/$E$282)*'CRONOGRAMA ACTIVIDADES'!S$95)*($G287/$F287)))</f>
        <v>0</v>
      </c>
      <c r="W287" s="349">
        <f>IF( $F287=0,0,((($F287/$E$282)*'CRONOGRAMA ACTIVIDADES'!T$95)*($G287/$F287)))</f>
        <v>0</v>
      </c>
      <c r="X287" s="349">
        <f>IF( $F287=0,0,((($F287/$E$282)*'CRONOGRAMA ACTIVIDADES'!U$95)*($G287/$F287)))</f>
        <v>0</v>
      </c>
      <c r="Y287" s="349">
        <f>IF( $F287=0,0,((($F287/$E$282)*'CRONOGRAMA ACTIVIDADES'!V$95)*($G287/$F287)))</f>
        <v>0</v>
      </c>
      <c r="Z287" s="349">
        <f>IF( $F287=0,0,((($F287/$E$282)*'CRONOGRAMA ACTIVIDADES'!W$95)*($G287/$F287)))</f>
        <v>0</v>
      </c>
      <c r="AA287" s="349">
        <f>IF( $F287=0,0,((($F287/$E$282)*'CRONOGRAMA ACTIVIDADES'!X$95)*($G287/$F287)))</f>
        <v>0</v>
      </c>
      <c r="AB287" s="349">
        <f>IF( $F287=0,0,((($F287/$E$282)*'CRONOGRAMA ACTIVIDADES'!Y$95)*($G287/$F287)))</f>
        <v>0</v>
      </c>
      <c r="AC287" s="349">
        <f>IF( $F287=0,0,((($F287/$E$282)*'CRONOGRAMA ACTIVIDADES'!Z$95)*($G287/$F287)))</f>
        <v>0</v>
      </c>
      <c r="AD287" s="349">
        <f>IF( $F287=0,0,((($F287/$E$282)*'CRONOGRAMA ACTIVIDADES'!AA$95)*($G287/$F287)))</f>
        <v>0</v>
      </c>
      <c r="AE287" s="349">
        <f>IF( $F287=0,0,((($F287/$E$282)*'CRONOGRAMA ACTIVIDADES'!AB$95)*($G287/$F287)))</f>
        <v>0</v>
      </c>
      <c r="AF287" s="349">
        <f>IF( $F287=0,0,((($F287/$E$282)*'CRONOGRAMA ACTIVIDADES'!AC$95)*($G287/$F287)))</f>
        <v>0</v>
      </c>
      <c r="AG287" s="350">
        <f>U287+V287+W287+X287+Y287+Z287+AA287+AB287+AC287+AD287+AE287+AF287</f>
        <v>0</v>
      </c>
      <c r="AH287" s="354">
        <f>IF( $F287=0,0,((($F287/$E$282)*'CRONOGRAMA ACTIVIDADES'!AD$95)*($G287/$F287)))</f>
        <v>0</v>
      </c>
      <c r="AI287" s="349">
        <f>IF( $F287=0,0,((($F287/$E$282)*'CRONOGRAMA ACTIVIDADES'!AE$95)*($G287/$F287)))</f>
        <v>0</v>
      </c>
      <c r="AJ287" s="349">
        <f>IF( $F287=0,0,((($F287/$E$282)*'CRONOGRAMA ACTIVIDADES'!AF$95)*($G287/$F287)))</f>
        <v>0</v>
      </c>
      <c r="AK287" s="349">
        <f>IF( $F287=0,0,((($F287/$E$282)*'CRONOGRAMA ACTIVIDADES'!AG$95)*($G287/$F287)))</f>
        <v>0</v>
      </c>
      <c r="AL287" s="349">
        <f>IF( $F287=0,0,((($F287/$E$282)*'CRONOGRAMA ACTIVIDADES'!AH$95)*($G287/$F287)))</f>
        <v>0</v>
      </c>
      <c r="AM287" s="349">
        <f>IF( $F287=0,0,((($F287/$E$282)*'CRONOGRAMA ACTIVIDADES'!AI$95)*($G287/$F287)))</f>
        <v>0</v>
      </c>
      <c r="AN287" s="349">
        <f>IF( $F287=0,0,((($F287/$E$282)*'CRONOGRAMA ACTIVIDADES'!AJ$95)*($G287/$F287)))</f>
        <v>0</v>
      </c>
      <c r="AO287" s="349">
        <f>IF( $F287=0,0,((($F287/$E$282)*'CRONOGRAMA ACTIVIDADES'!AK$95)*($G287/$F287)))</f>
        <v>0</v>
      </c>
      <c r="AP287" s="349">
        <f>IF( $F287=0,0,((($F287/$E$282)*'CRONOGRAMA ACTIVIDADES'!AL$95)*($G287/$F287)))</f>
        <v>0</v>
      </c>
      <c r="AQ287" s="349">
        <f>IF( $F287=0,0,((($F287/$E$282)*'CRONOGRAMA ACTIVIDADES'!AM$95)*($G287/$F287)))</f>
        <v>0</v>
      </c>
      <c r="AR287" s="349">
        <f>IF( $F287=0,0,((($F287/$E$282)*'CRONOGRAMA ACTIVIDADES'!AN$95)*($G287/$F287)))</f>
        <v>0</v>
      </c>
      <c r="AS287" s="349">
        <f>IF( $F287=0,0,((($F287/$E$282)*'CRONOGRAMA ACTIVIDADES'!AO$95)*($G287/$F287)))</f>
        <v>0</v>
      </c>
      <c r="AT287" s="352">
        <f>AH287+AI287+AJ287+AK287+AL287+AM287+AN287+AO287+AP287+AQ287+AR287+AS287</f>
        <v>0</v>
      </c>
      <c r="AU287" s="355">
        <f>AS287+AR287+AQ287+AP287+AO287+AN287+AM287+AL287+AK287+AJ287+AI287+AH287+AF287+AE287+AD287+AC287+AB287+AA287+Z287+Y287+X287+W287+V287+U287+S287+R287+Q287+P287+O287+N287+M287+L287+K287+J287+I287+H287</f>
        <v>0</v>
      </c>
      <c r="AV287" s="321">
        <f t="shared" si="70"/>
        <v>0</v>
      </c>
    </row>
    <row r="288" spans="2:48" s="44" customFormat="1" ht="12.75" customHeight="1" x14ac:dyDescent="0.25">
      <c r="B288" s="335" t="str">
        <f>+'FORMATO COSTEO C3'!C467</f>
        <v>3.3.5</v>
      </c>
      <c r="C288" s="359">
        <f>+'FORMATO COSTEO C3'!B467</f>
        <v>0</v>
      </c>
      <c r="D288" s="337" t="str">
        <f>+'FORMATO COSTEO C3'!D467</f>
        <v>Unidad medida</v>
      </c>
      <c r="E288" s="338">
        <f>+'FORMATO COSTEO C3'!E467</f>
        <v>0</v>
      </c>
      <c r="F288" s="339">
        <f>SUM(F289:F293)</f>
        <v>0</v>
      </c>
      <c r="G288" s="340">
        <f>SUM(G289:G293)</f>
        <v>0</v>
      </c>
      <c r="H288" s="341">
        <f t="shared" ref="H288:AS288" si="74">SUM(H289:H293)</f>
        <v>0</v>
      </c>
      <c r="I288" s="339">
        <f t="shared" si="74"/>
        <v>0</v>
      </c>
      <c r="J288" s="339">
        <f t="shared" si="74"/>
        <v>0</v>
      </c>
      <c r="K288" s="339">
        <f t="shared" si="74"/>
        <v>0</v>
      </c>
      <c r="L288" s="339">
        <f t="shared" si="74"/>
        <v>0</v>
      </c>
      <c r="M288" s="339">
        <f t="shared" si="74"/>
        <v>0</v>
      </c>
      <c r="N288" s="339">
        <f t="shared" si="74"/>
        <v>0</v>
      </c>
      <c r="O288" s="339">
        <f t="shared" si="74"/>
        <v>0</v>
      </c>
      <c r="P288" s="339">
        <f t="shared" si="74"/>
        <v>0</v>
      </c>
      <c r="Q288" s="339">
        <f t="shared" si="74"/>
        <v>0</v>
      </c>
      <c r="R288" s="339">
        <f t="shared" si="74"/>
        <v>0</v>
      </c>
      <c r="S288" s="339">
        <f t="shared" si="74"/>
        <v>0</v>
      </c>
      <c r="T288" s="342">
        <f t="shared" si="74"/>
        <v>0</v>
      </c>
      <c r="U288" s="343">
        <f t="shared" si="74"/>
        <v>0</v>
      </c>
      <c r="V288" s="339">
        <f t="shared" si="74"/>
        <v>0</v>
      </c>
      <c r="W288" s="339">
        <f t="shared" si="74"/>
        <v>0</v>
      </c>
      <c r="X288" s="339">
        <f t="shared" si="74"/>
        <v>0</v>
      </c>
      <c r="Y288" s="339">
        <f t="shared" si="74"/>
        <v>0</v>
      </c>
      <c r="Z288" s="339">
        <f t="shared" si="74"/>
        <v>0</v>
      </c>
      <c r="AA288" s="339">
        <f t="shared" si="74"/>
        <v>0</v>
      </c>
      <c r="AB288" s="339">
        <f t="shared" si="74"/>
        <v>0</v>
      </c>
      <c r="AC288" s="339">
        <f t="shared" si="74"/>
        <v>0</v>
      </c>
      <c r="AD288" s="339">
        <f t="shared" si="74"/>
        <v>0</v>
      </c>
      <c r="AE288" s="339">
        <f t="shared" si="74"/>
        <v>0</v>
      </c>
      <c r="AF288" s="339">
        <f t="shared" si="74"/>
        <v>0</v>
      </c>
      <c r="AG288" s="340">
        <f t="shared" si="74"/>
        <v>0</v>
      </c>
      <c r="AH288" s="341">
        <f t="shared" si="74"/>
        <v>0</v>
      </c>
      <c r="AI288" s="339">
        <f t="shared" si="74"/>
        <v>0</v>
      </c>
      <c r="AJ288" s="339">
        <f t="shared" si="74"/>
        <v>0</v>
      </c>
      <c r="AK288" s="339">
        <f t="shared" si="74"/>
        <v>0</v>
      </c>
      <c r="AL288" s="339">
        <f t="shared" si="74"/>
        <v>0</v>
      </c>
      <c r="AM288" s="339">
        <f t="shared" si="74"/>
        <v>0</v>
      </c>
      <c r="AN288" s="339">
        <f t="shared" si="74"/>
        <v>0</v>
      </c>
      <c r="AO288" s="339">
        <f t="shared" si="74"/>
        <v>0</v>
      </c>
      <c r="AP288" s="339">
        <f t="shared" si="74"/>
        <v>0</v>
      </c>
      <c r="AQ288" s="339">
        <f t="shared" si="74"/>
        <v>0</v>
      </c>
      <c r="AR288" s="339">
        <f t="shared" si="74"/>
        <v>0</v>
      </c>
      <c r="AS288" s="339">
        <f t="shared" si="74"/>
        <v>0</v>
      </c>
      <c r="AT288" s="342">
        <f>SUM(AT289:AT293)</f>
        <v>0</v>
      </c>
      <c r="AU288" s="344">
        <f>SUM(AU289:AU293)</f>
        <v>0</v>
      </c>
      <c r="AV288" s="321">
        <f t="shared" si="70"/>
        <v>0</v>
      </c>
    </row>
    <row r="289" spans="2:50" s="44" customFormat="1" ht="12.75" customHeight="1" x14ac:dyDescent="0.25">
      <c r="B289" s="345" t="str">
        <f>+'FORMATO COSTEO C3'!C469</f>
        <v>3.3.5.1</v>
      </c>
      <c r="C289" s="346" t="str">
        <f>+'FORMATO COSTEO C3'!B469</f>
        <v>Categoría de gasto</v>
      </c>
      <c r="D289" s="357"/>
      <c r="E289" s="358"/>
      <c r="F289" s="349">
        <f>+'FORMATO COSTEO C3'!G469</f>
        <v>0</v>
      </c>
      <c r="G289" s="350">
        <f>+'FORMATO COSTEO C3'!X469</f>
        <v>0</v>
      </c>
      <c r="H289" s="351">
        <f>IF( $F289=0,0,((($F289/$E$288)*'CRONOGRAMA ACTIVIDADES'!F$96)*($G289/$F289)))</f>
        <v>0</v>
      </c>
      <c r="I289" s="349">
        <f>IF( $F289=0,0,((($F289/$E$288)*'CRONOGRAMA ACTIVIDADES'!G$96)*($G289/$F289)))</f>
        <v>0</v>
      </c>
      <c r="J289" s="349">
        <f>IF( $F289=0,0,((($F289/$E$288)*'CRONOGRAMA ACTIVIDADES'!H$96)*($G289/$F289)))</f>
        <v>0</v>
      </c>
      <c r="K289" s="349">
        <f>IF( $F289=0,0,((($F289/$E$288)*'CRONOGRAMA ACTIVIDADES'!I$96)*($G289/$F289)))</f>
        <v>0</v>
      </c>
      <c r="L289" s="349">
        <f>IF( $F289=0,0,((($F289/$E$288)*'CRONOGRAMA ACTIVIDADES'!J$96)*($G289/$F289)))</f>
        <v>0</v>
      </c>
      <c r="M289" s="349">
        <f>IF( $F289=0,0,((($F289/$E$288)*'CRONOGRAMA ACTIVIDADES'!K$96)*($G289/$F289)))</f>
        <v>0</v>
      </c>
      <c r="N289" s="349">
        <f>IF( $F289=0,0,((($F289/$E$288)*'CRONOGRAMA ACTIVIDADES'!L$96)*($G289/$F289)))</f>
        <v>0</v>
      </c>
      <c r="O289" s="349">
        <f>IF( $F289=0,0,((($F289/$E$288)*'CRONOGRAMA ACTIVIDADES'!M$96)*($G289/$F289)))</f>
        <v>0</v>
      </c>
      <c r="P289" s="349">
        <f>IF( $F289=0,0,((($F289/$E$288)*'CRONOGRAMA ACTIVIDADES'!N$96)*($G289/$F289)))</f>
        <v>0</v>
      </c>
      <c r="Q289" s="349">
        <f>IF( $F289=0,0,((($F289/$E$288)*'CRONOGRAMA ACTIVIDADES'!O$96)*($G289/$F289)))</f>
        <v>0</v>
      </c>
      <c r="R289" s="349">
        <f>IF( $F289=0,0,((($F289/$E$288)*'CRONOGRAMA ACTIVIDADES'!P$96)*($G289/$F289)))</f>
        <v>0</v>
      </c>
      <c r="S289" s="349">
        <f>IF( $F289=0,0,((($F289/$E$288)*'CRONOGRAMA ACTIVIDADES'!Q$96)*($G289/$F289)))</f>
        <v>0</v>
      </c>
      <c r="T289" s="352">
        <f>H289+I289+J289+K289+L289+M289+N289+O289+P289+Q289+R289+S289</f>
        <v>0</v>
      </c>
      <c r="U289" s="353">
        <f>IF( $F289=0,0,((($F289/$E$288)*'CRONOGRAMA ACTIVIDADES'!R$96)*($G289/$F289)))</f>
        <v>0</v>
      </c>
      <c r="V289" s="349">
        <f>IF( $F289=0,0,((($F289/$E$288)*'CRONOGRAMA ACTIVIDADES'!S$96)*($G289/$F289)))</f>
        <v>0</v>
      </c>
      <c r="W289" s="349">
        <f>IF( $F289=0,0,((($F289/$E$288)*'CRONOGRAMA ACTIVIDADES'!T$96)*($G289/$F289)))</f>
        <v>0</v>
      </c>
      <c r="X289" s="349">
        <f>IF( $F289=0,0,((($F289/$E$288)*'CRONOGRAMA ACTIVIDADES'!U$96)*($G289/$F289)))</f>
        <v>0</v>
      </c>
      <c r="Y289" s="349">
        <f>IF( $F289=0,0,((($F289/$E$288)*'CRONOGRAMA ACTIVIDADES'!V$96)*($G289/$F289)))</f>
        <v>0</v>
      </c>
      <c r="Z289" s="349">
        <f>IF( $F289=0,0,((($F289/$E$288)*'CRONOGRAMA ACTIVIDADES'!W$96)*($G289/$F289)))</f>
        <v>0</v>
      </c>
      <c r="AA289" s="349">
        <f>IF( $F289=0,0,((($F289/$E$288)*'CRONOGRAMA ACTIVIDADES'!X$96)*($G289/$F289)))</f>
        <v>0</v>
      </c>
      <c r="AB289" s="349">
        <f>IF( $F289=0,0,((($F289/$E$288)*'CRONOGRAMA ACTIVIDADES'!Y$96)*($G289/$F289)))</f>
        <v>0</v>
      </c>
      <c r="AC289" s="349">
        <f>IF( $F289=0,0,((($F289/$E$288)*'CRONOGRAMA ACTIVIDADES'!Z$96)*($G289/$F289)))</f>
        <v>0</v>
      </c>
      <c r="AD289" s="349">
        <f>IF( $F289=0,0,((($F289/$E$288)*'CRONOGRAMA ACTIVIDADES'!AA$96)*($G289/$F289)))</f>
        <v>0</v>
      </c>
      <c r="AE289" s="349">
        <f>IF( $F289=0,0,((($F289/$E$288)*'CRONOGRAMA ACTIVIDADES'!AB$96)*($G289/$F289)))</f>
        <v>0</v>
      </c>
      <c r="AF289" s="349">
        <f>IF( $F289=0,0,((($F289/$E$288)*'CRONOGRAMA ACTIVIDADES'!AC$96)*($G289/$F289)))</f>
        <v>0</v>
      </c>
      <c r="AG289" s="350">
        <f>U289+V289+W289+X289+Y289+Z289+AA289+AB289+AC289+AD289+AE289+AF289</f>
        <v>0</v>
      </c>
      <c r="AH289" s="354">
        <f>IF( $F289=0,0,((($F289/$E$288)*'CRONOGRAMA ACTIVIDADES'!AD$96)*($G289/$F289)))</f>
        <v>0</v>
      </c>
      <c r="AI289" s="349">
        <f>IF( $F289=0,0,((($F289/$E$288)*'CRONOGRAMA ACTIVIDADES'!AE$96)*($G289/$F289)))</f>
        <v>0</v>
      </c>
      <c r="AJ289" s="349">
        <f>IF( $F289=0,0,((($F289/$E$288)*'CRONOGRAMA ACTIVIDADES'!AF$96)*($G289/$F289)))</f>
        <v>0</v>
      </c>
      <c r="AK289" s="349">
        <f>IF( $F289=0,0,((($F289/$E$288)*'CRONOGRAMA ACTIVIDADES'!AG$96)*($G289/$F289)))</f>
        <v>0</v>
      </c>
      <c r="AL289" s="349">
        <f>IF( $F289=0,0,((($F289/$E$288)*'CRONOGRAMA ACTIVIDADES'!AH$96)*($G289/$F289)))</f>
        <v>0</v>
      </c>
      <c r="AM289" s="349">
        <f>IF( $F289=0,0,((($F289/$E$288)*'CRONOGRAMA ACTIVIDADES'!AI$96)*($G289/$F289)))</f>
        <v>0</v>
      </c>
      <c r="AN289" s="349">
        <f>IF( $F289=0,0,((($F289/$E$288)*'CRONOGRAMA ACTIVIDADES'!AJ$96)*($G289/$F289)))</f>
        <v>0</v>
      </c>
      <c r="AO289" s="349">
        <f>IF( $F289=0,0,((($F289/$E$288)*'CRONOGRAMA ACTIVIDADES'!AK$96)*($G289/$F289)))</f>
        <v>0</v>
      </c>
      <c r="AP289" s="349">
        <f>IF( $F289=0,0,((($F289/$E$288)*'CRONOGRAMA ACTIVIDADES'!AL$96)*($G289/$F289)))</f>
        <v>0</v>
      </c>
      <c r="AQ289" s="349">
        <f>IF( $F289=0,0,((($F289/$E$288)*'CRONOGRAMA ACTIVIDADES'!AM$96)*($G289/$F289)))</f>
        <v>0</v>
      </c>
      <c r="AR289" s="349">
        <f>IF( $F289=0,0,((($F289/$E$288)*'CRONOGRAMA ACTIVIDADES'!AN$96)*($G289/$F289)))</f>
        <v>0</v>
      </c>
      <c r="AS289" s="349">
        <f>IF( $F289=0,0,((($F289/$E$288)*'CRONOGRAMA ACTIVIDADES'!AO$96)*($G289/$F289)))</f>
        <v>0</v>
      </c>
      <c r="AT289" s="352">
        <f>AH289+AI289+AJ289+AK289+AL289+AM289+AN289+AO289+AP289+AQ289+AR289+AS289</f>
        <v>0</v>
      </c>
      <c r="AU289" s="355">
        <f>AS289+AR289+AQ289+AP289+AO289+AN289+AM289+AL289+AK289+AJ289+AI289+AH289+AF289+AE289+AD289+AC289+AB289+AA289+Z289+Y289+X289+W289+V289+U289+S289+R289+Q289+P289+O289+N289+M289+L289+K289+J289+I289+H289</f>
        <v>0</v>
      </c>
      <c r="AV289" s="321">
        <f t="shared" si="70"/>
        <v>0</v>
      </c>
    </row>
    <row r="290" spans="2:50" s="44" customFormat="1" ht="12.75" customHeight="1" x14ac:dyDescent="0.25">
      <c r="B290" s="345" t="str">
        <f>+'FORMATO COSTEO C3'!C475</f>
        <v>3.3.5.2</v>
      </c>
      <c r="C290" s="346" t="str">
        <f>+'FORMATO COSTEO C3'!B475</f>
        <v>Categoría de gasto</v>
      </c>
      <c r="D290" s="357"/>
      <c r="E290" s="358"/>
      <c r="F290" s="349">
        <f>+'FORMATO COSTEO C3'!G475</f>
        <v>0</v>
      </c>
      <c r="G290" s="350">
        <f>+'FORMATO COSTEO C3'!X475</f>
        <v>0</v>
      </c>
      <c r="H290" s="354">
        <f>IF( $F290=0,0,((($F290/$E$288)*'CRONOGRAMA ACTIVIDADES'!F$96)*($G290/$F290)))</f>
        <v>0</v>
      </c>
      <c r="I290" s="349">
        <f>IF( $F290=0,0,((($F290/$E$288)*'CRONOGRAMA ACTIVIDADES'!G$96)*($G290/$F290)))</f>
        <v>0</v>
      </c>
      <c r="J290" s="349">
        <f>IF( $F290=0,0,((($F290/$E$288)*'CRONOGRAMA ACTIVIDADES'!H$96)*($G290/$F290)))</f>
        <v>0</v>
      </c>
      <c r="K290" s="349">
        <f>IF( $F290=0,0,((($F290/$E$288)*'CRONOGRAMA ACTIVIDADES'!I$96)*($G290/$F290)))</f>
        <v>0</v>
      </c>
      <c r="L290" s="349">
        <f>IF( $F290=0,0,((($F290/$E$288)*'CRONOGRAMA ACTIVIDADES'!J$96)*($G290/$F290)))</f>
        <v>0</v>
      </c>
      <c r="M290" s="349">
        <f>IF( $F290=0,0,((($F290/$E$288)*'CRONOGRAMA ACTIVIDADES'!K$96)*($G290/$F290)))</f>
        <v>0</v>
      </c>
      <c r="N290" s="349">
        <f>IF( $F290=0,0,((($F290/$E$288)*'CRONOGRAMA ACTIVIDADES'!L$96)*($G290/$F290)))</f>
        <v>0</v>
      </c>
      <c r="O290" s="349">
        <f>IF( $F290=0,0,((($F290/$E$288)*'CRONOGRAMA ACTIVIDADES'!M$96)*($G290/$F290)))</f>
        <v>0</v>
      </c>
      <c r="P290" s="349">
        <f>IF( $F290=0,0,((($F290/$E$288)*'CRONOGRAMA ACTIVIDADES'!N$96)*($G290/$F290)))</f>
        <v>0</v>
      </c>
      <c r="Q290" s="349">
        <f>IF( $F290=0,0,((($F290/$E$288)*'CRONOGRAMA ACTIVIDADES'!O$96)*($G290/$F290)))</f>
        <v>0</v>
      </c>
      <c r="R290" s="349">
        <f>IF( $F290=0,0,((($F290/$E$288)*'CRONOGRAMA ACTIVIDADES'!P$96)*($G290/$F290)))</f>
        <v>0</v>
      </c>
      <c r="S290" s="349">
        <f>IF( $F290=0,0,((($F290/$E$288)*'CRONOGRAMA ACTIVIDADES'!Q$96)*($G290/$F290)))</f>
        <v>0</v>
      </c>
      <c r="T290" s="352">
        <f>H290+I290+J290+K290+L290+M290+N290+O290+P290+Q290+R290+S290</f>
        <v>0</v>
      </c>
      <c r="U290" s="353">
        <f>IF( $F290=0,0,((($F290/$E$288)*'CRONOGRAMA ACTIVIDADES'!R$96)*($G290/$F290)))</f>
        <v>0</v>
      </c>
      <c r="V290" s="349">
        <f>IF( $F290=0,0,((($F290/$E$288)*'CRONOGRAMA ACTIVIDADES'!S$96)*($G290/$F290)))</f>
        <v>0</v>
      </c>
      <c r="W290" s="349">
        <f>IF( $F290=0,0,((($F290/$E$288)*'CRONOGRAMA ACTIVIDADES'!T$96)*($G290/$F290)))</f>
        <v>0</v>
      </c>
      <c r="X290" s="349">
        <f>IF( $F290=0,0,((($F290/$E$288)*'CRONOGRAMA ACTIVIDADES'!U$96)*($G290/$F290)))</f>
        <v>0</v>
      </c>
      <c r="Y290" s="349">
        <f>IF( $F290=0,0,((($F290/$E$288)*'CRONOGRAMA ACTIVIDADES'!V$96)*($G290/$F290)))</f>
        <v>0</v>
      </c>
      <c r="Z290" s="349">
        <f>IF( $F290=0,0,((($F290/$E$288)*'CRONOGRAMA ACTIVIDADES'!W$96)*($G290/$F290)))</f>
        <v>0</v>
      </c>
      <c r="AA290" s="349">
        <f>IF( $F290=0,0,((($F290/$E$288)*'CRONOGRAMA ACTIVIDADES'!X$96)*($G290/$F290)))</f>
        <v>0</v>
      </c>
      <c r="AB290" s="349">
        <f>IF( $F290=0,0,((($F290/$E$288)*'CRONOGRAMA ACTIVIDADES'!Y$96)*($G290/$F290)))</f>
        <v>0</v>
      </c>
      <c r="AC290" s="349">
        <f>IF( $F290=0,0,((($F290/$E$288)*'CRONOGRAMA ACTIVIDADES'!Z$96)*($G290/$F290)))</f>
        <v>0</v>
      </c>
      <c r="AD290" s="349">
        <f>IF( $F290=0,0,((($F290/$E$288)*'CRONOGRAMA ACTIVIDADES'!AA$96)*($G290/$F290)))</f>
        <v>0</v>
      </c>
      <c r="AE290" s="349">
        <f>IF( $F290=0,0,((($F290/$E$288)*'CRONOGRAMA ACTIVIDADES'!AB$96)*($G290/$F290)))</f>
        <v>0</v>
      </c>
      <c r="AF290" s="349">
        <f>IF( $F290=0,0,((($F290/$E$288)*'CRONOGRAMA ACTIVIDADES'!AC$96)*($G290/$F290)))</f>
        <v>0</v>
      </c>
      <c r="AG290" s="350">
        <f>U290+V290+W290+X290+Y290+Z290+AA290+AB290+AC290+AD290+AE290+AF290</f>
        <v>0</v>
      </c>
      <c r="AH290" s="354">
        <f>IF( $F290=0,0,((($F290/$E$288)*'CRONOGRAMA ACTIVIDADES'!AD$96)*($G290/$F290)))</f>
        <v>0</v>
      </c>
      <c r="AI290" s="349">
        <f>IF( $F290=0,0,((($F290/$E$288)*'CRONOGRAMA ACTIVIDADES'!AE$96)*($G290/$F290)))</f>
        <v>0</v>
      </c>
      <c r="AJ290" s="349">
        <f>IF( $F290=0,0,((($F290/$E$288)*'CRONOGRAMA ACTIVIDADES'!AF$96)*($G290/$F290)))</f>
        <v>0</v>
      </c>
      <c r="AK290" s="349">
        <f>IF( $F290=0,0,((($F290/$E$288)*'CRONOGRAMA ACTIVIDADES'!AG$96)*($G290/$F290)))</f>
        <v>0</v>
      </c>
      <c r="AL290" s="349">
        <f>IF( $F290=0,0,((($F290/$E$288)*'CRONOGRAMA ACTIVIDADES'!AH$96)*($G290/$F290)))</f>
        <v>0</v>
      </c>
      <c r="AM290" s="349">
        <f>IF( $F290=0,0,((($F290/$E$288)*'CRONOGRAMA ACTIVIDADES'!AI$96)*($G290/$F290)))</f>
        <v>0</v>
      </c>
      <c r="AN290" s="349">
        <f>IF( $F290=0,0,((($F290/$E$288)*'CRONOGRAMA ACTIVIDADES'!AJ$96)*($G290/$F290)))</f>
        <v>0</v>
      </c>
      <c r="AO290" s="349">
        <f>IF( $F290=0,0,((($F290/$E$288)*'CRONOGRAMA ACTIVIDADES'!AK$96)*($G290/$F290)))</f>
        <v>0</v>
      </c>
      <c r="AP290" s="349">
        <f>IF( $F290=0,0,((($F290/$E$288)*'CRONOGRAMA ACTIVIDADES'!AL$96)*($G290/$F290)))</f>
        <v>0</v>
      </c>
      <c r="AQ290" s="349">
        <f>IF( $F290=0,0,((($F290/$E$288)*'CRONOGRAMA ACTIVIDADES'!AM$96)*($G290/$F290)))</f>
        <v>0</v>
      </c>
      <c r="AR290" s="349">
        <f>IF( $F290=0,0,((($F290/$E$288)*'CRONOGRAMA ACTIVIDADES'!AN$96)*($G290/$F290)))</f>
        <v>0</v>
      </c>
      <c r="AS290" s="349">
        <f>IF( $F290=0,0,((($F290/$E$288)*'CRONOGRAMA ACTIVIDADES'!AO$96)*($G290/$F290)))</f>
        <v>0</v>
      </c>
      <c r="AT290" s="352">
        <f>AH290+AI290+AJ290+AK290+AL290+AM290+AN290+AO290+AP290+AQ290+AR290+AS290</f>
        <v>0</v>
      </c>
      <c r="AU290" s="355">
        <f>AS290+AR290+AQ290+AP290+AO290+AN290+AM290+AL290+AK290+AJ290+AI290+AH290+AF290+AE290+AD290+AC290+AB290+AA290+Z290+Y290+X290+W290+V290+U290+S290+R290+Q290+P290+O290+N290+M290+L290+K290+J290+I290+H290</f>
        <v>0</v>
      </c>
      <c r="AV290" s="321">
        <f t="shared" si="70"/>
        <v>0</v>
      </c>
    </row>
    <row r="291" spans="2:50" s="44" customFormat="1" ht="12.75" customHeight="1" x14ac:dyDescent="0.25">
      <c r="B291" s="345" t="str">
        <f>+'FORMATO COSTEO C3'!C481</f>
        <v>3.3.5.3</v>
      </c>
      <c r="C291" s="346" t="str">
        <f>+'FORMATO COSTEO C3'!B481</f>
        <v>Categoría de gasto</v>
      </c>
      <c r="D291" s="357"/>
      <c r="E291" s="358"/>
      <c r="F291" s="349">
        <f>+'FORMATO COSTEO C3'!G481</f>
        <v>0</v>
      </c>
      <c r="G291" s="350">
        <f>+'FORMATO COSTEO C3'!X481</f>
        <v>0</v>
      </c>
      <c r="H291" s="354">
        <f>IF( $F291=0,0,((($F291/$E$288)*'CRONOGRAMA ACTIVIDADES'!F$96)*($G291/$F291)))</f>
        <v>0</v>
      </c>
      <c r="I291" s="349">
        <f>IF( $F291=0,0,((($F291/$E$288)*'CRONOGRAMA ACTIVIDADES'!G$96)*($G291/$F291)))</f>
        <v>0</v>
      </c>
      <c r="J291" s="349">
        <f>IF( $F291=0,0,((($F291/$E$288)*'CRONOGRAMA ACTIVIDADES'!H$96)*($G291/$F291)))</f>
        <v>0</v>
      </c>
      <c r="K291" s="349">
        <f>IF( $F291=0,0,((($F291/$E$288)*'CRONOGRAMA ACTIVIDADES'!I$96)*($G291/$F291)))</f>
        <v>0</v>
      </c>
      <c r="L291" s="349">
        <f>IF( $F291=0,0,((($F291/$E$288)*'CRONOGRAMA ACTIVIDADES'!J$96)*($G291/$F291)))</f>
        <v>0</v>
      </c>
      <c r="M291" s="349">
        <f>IF( $F291=0,0,((($F291/$E$288)*'CRONOGRAMA ACTIVIDADES'!K$96)*($G291/$F291)))</f>
        <v>0</v>
      </c>
      <c r="N291" s="349">
        <f>IF( $F291=0,0,((($F291/$E$288)*'CRONOGRAMA ACTIVIDADES'!L$96)*($G291/$F291)))</f>
        <v>0</v>
      </c>
      <c r="O291" s="349">
        <f>IF( $F291=0,0,((($F291/$E$288)*'CRONOGRAMA ACTIVIDADES'!M$96)*($G291/$F291)))</f>
        <v>0</v>
      </c>
      <c r="P291" s="349">
        <f>IF( $F291=0,0,((($F291/$E$288)*'CRONOGRAMA ACTIVIDADES'!N$96)*($G291/$F291)))</f>
        <v>0</v>
      </c>
      <c r="Q291" s="349">
        <f>IF( $F291=0,0,((($F291/$E$288)*'CRONOGRAMA ACTIVIDADES'!O$96)*($G291/$F291)))</f>
        <v>0</v>
      </c>
      <c r="R291" s="349">
        <f>IF( $F291=0,0,((($F291/$E$288)*'CRONOGRAMA ACTIVIDADES'!P$96)*($G291/$F291)))</f>
        <v>0</v>
      </c>
      <c r="S291" s="349">
        <f>IF( $F291=0,0,((($F291/$E$288)*'CRONOGRAMA ACTIVIDADES'!Q$96)*($G291/$F291)))</f>
        <v>0</v>
      </c>
      <c r="T291" s="352">
        <f>H291+I291+J291+K291+L291+M291+N291+O291+P291+Q291+R291+S291</f>
        <v>0</v>
      </c>
      <c r="U291" s="353">
        <f>IF( $F291=0,0,((($F291/$E$288)*'CRONOGRAMA ACTIVIDADES'!R$96)*($G291/$F291)))</f>
        <v>0</v>
      </c>
      <c r="V291" s="349">
        <f>IF( $F291=0,0,((($F291/$E$288)*'CRONOGRAMA ACTIVIDADES'!S$96)*($G291/$F291)))</f>
        <v>0</v>
      </c>
      <c r="W291" s="349">
        <f>IF( $F291=0,0,((($F291/$E$288)*'CRONOGRAMA ACTIVIDADES'!T$96)*($G291/$F291)))</f>
        <v>0</v>
      </c>
      <c r="X291" s="349">
        <f>IF( $F291=0,0,((($F291/$E$288)*'CRONOGRAMA ACTIVIDADES'!U$96)*($G291/$F291)))</f>
        <v>0</v>
      </c>
      <c r="Y291" s="349">
        <f>IF( $F291=0,0,((($F291/$E$288)*'CRONOGRAMA ACTIVIDADES'!V$96)*($G291/$F291)))</f>
        <v>0</v>
      </c>
      <c r="Z291" s="349">
        <f>IF( $F291=0,0,((($F291/$E$288)*'CRONOGRAMA ACTIVIDADES'!W$96)*($G291/$F291)))</f>
        <v>0</v>
      </c>
      <c r="AA291" s="349">
        <f>IF( $F291=0,0,((($F291/$E$288)*'CRONOGRAMA ACTIVIDADES'!X$96)*($G291/$F291)))</f>
        <v>0</v>
      </c>
      <c r="AB291" s="349">
        <f>IF( $F291=0,0,((($F291/$E$288)*'CRONOGRAMA ACTIVIDADES'!Y$96)*($G291/$F291)))</f>
        <v>0</v>
      </c>
      <c r="AC291" s="349">
        <f>IF( $F291=0,0,((($F291/$E$288)*'CRONOGRAMA ACTIVIDADES'!Z$96)*($G291/$F291)))</f>
        <v>0</v>
      </c>
      <c r="AD291" s="349">
        <f>IF( $F291=0,0,((($F291/$E$288)*'CRONOGRAMA ACTIVIDADES'!AA$96)*($G291/$F291)))</f>
        <v>0</v>
      </c>
      <c r="AE291" s="349">
        <f>IF( $F291=0,0,((($F291/$E$288)*'CRONOGRAMA ACTIVIDADES'!AB$96)*($G291/$F291)))</f>
        <v>0</v>
      </c>
      <c r="AF291" s="349">
        <f>IF( $F291=0,0,((($F291/$E$288)*'CRONOGRAMA ACTIVIDADES'!AC$96)*($G291/$F291)))</f>
        <v>0</v>
      </c>
      <c r="AG291" s="350">
        <f>U291+V291+W291+X291+Y291+Z291+AA291+AB291+AC291+AD291+AE291+AF291</f>
        <v>0</v>
      </c>
      <c r="AH291" s="354">
        <f>IF( $F291=0,0,((($F291/$E$288)*'CRONOGRAMA ACTIVIDADES'!AD$96)*($G291/$F291)))</f>
        <v>0</v>
      </c>
      <c r="AI291" s="349">
        <f>IF( $F291=0,0,((($F291/$E$288)*'CRONOGRAMA ACTIVIDADES'!AE$96)*($G291/$F291)))</f>
        <v>0</v>
      </c>
      <c r="AJ291" s="349">
        <f>IF( $F291=0,0,((($F291/$E$288)*'CRONOGRAMA ACTIVIDADES'!AF$96)*($G291/$F291)))</f>
        <v>0</v>
      </c>
      <c r="AK291" s="349">
        <f>IF( $F291=0,0,((($F291/$E$288)*'CRONOGRAMA ACTIVIDADES'!AG$96)*($G291/$F291)))</f>
        <v>0</v>
      </c>
      <c r="AL291" s="349">
        <f>IF( $F291=0,0,((($F291/$E$288)*'CRONOGRAMA ACTIVIDADES'!AH$96)*($G291/$F291)))</f>
        <v>0</v>
      </c>
      <c r="AM291" s="349">
        <f>IF( $F291=0,0,((($F291/$E$288)*'CRONOGRAMA ACTIVIDADES'!AI$96)*($G291/$F291)))</f>
        <v>0</v>
      </c>
      <c r="AN291" s="349">
        <f>IF( $F291=0,0,((($F291/$E$288)*'CRONOGRAMA ACTIVIDADES'!AJ$96)*($G291/$F291)))</f>
        <v>0</v>
      </c>
      <c r="AO291" s="349">
        <f>IF( $F291=0,0,((($F291/$E$288)*'CRONOGRAMA ACTIVIDADES'!AK$96)*($G291/$F291)))</f>
        <v>0</v>
      </c>
      <c r="AP291" s="349">
        <f>IF( $F291=0,0,((($F291/$E$288)*'CRONOGRAMA ACTIVIDADES'!AL$96)*($G291/$F291)))</f>
        <v>0</v>
      </c>
      <c r="AQ291" s="349">
        <f>IF( $F291=0,0,((($F291/$E$288)*'CRONOGRAMA ACTIVIDADES'!AM$96)*($G291/$F291)))</f>
        <v>0</v>
      </c>
      <c r="AR291" s="349">
        <f>IF( $F291=0,0,((($F291/$E$288)*'CRONOGRAMA ACTIVIDADES'!AN$96)*($G291/$F291)))</f>
        <v>0</v>
      </c>
      <c r="AS291" s="349">
        <f>IF( $F291=0,0,((($F291/$E$288)*'CRONOGRAMA ACTIVIDADES'!AO$96)*($G291/$F291)))</f>
        <v>0</v>
      </c>
      <c r="AT291" s="352">
        <f>AH291+AI291+AJ291+AK291+AL291+AM291+AN291+AO291+AP291+AQ291+AR291+AS291</f>
        <v>0</v>
      </c>
      <c r="AU291" s="355">
        <f>AS291+AR291+AQ291+AP291+AO291+AN291+AM291+AL291+AK291+AJ291+AI291+AH291+AF291+AE291+AD291+AC291+AB291+AA291+Z291+Y291+X291+W291+V291+U291+S291+R291+Q291+P291+O291+N291+M291+L291+K291+J291+I291+H291</f>
        <v>0</v>
      </c>
      <c r="AV291" s="321">
        <f t="shared" si="70"/>
        <v>0</v>
      </c>
    </row>
    <row r="292" spans="2:50" s="44" customFormat="1" ht="12.75" customHeight="1" x14ac:dyDescent="0.25">
      <c r="B292" s="345" t="str">
        <f>+'FORMATO COSTEO C3'!C487</f>
        <v>3.3.5.4</v>
      </c>
      <c r="C292" s="346" t="str">
        <f>+'FORMATO COSTEO C3'!B487</f>
        <v>Categoría de gasto</v>
      </c>
      <c r="D292" s="357"/>
      <c r="E292" s="358"/>
      <c r="F292" s="349">
        <f>+'FORMATO COSTEO C3'!G487</f>
        <v>0</v>
      </c>
      <c r="G292" s="350">
        <f>+'FORMATO COSTEO C3'!X487</f>
        <v>0</v>
      </c>
      <c r="H292" s="354">
        <f>IF( $F292=0,0,((($F292/$E$288)*'CRONOGRAMA ACTIVIDADES'!F$96)*($G292/$F292)))</f>
        <v>0</v>
      </c>
      <c r="I292" s="349">
        <f>IF( $F292=0,0,((($F292/$E$288)*'CRONOGRAMA ACTIVIDADES'!G$96)*($G292/$F292)))</f>
        <v>0</v>
      </c>
      <c r="J292" s="349">
        <f>IF( $F292=0,0,((($F292/$E$288)*'CRONOGRAMA ACTIVIDADES'!H$96)*($G292/$F292)))</f>
        <v>0</v>
      </c>
      <c r="K292" s="349">
        <f>IF( $F292=0,0,((($F292/$E$288)*'CRONOGRAMA ACTIVIDADES'!I$96)*($G292/$F292)))</f>
        <v>0</v>
      </c>
      <c r="L292" s="349">
        <f>IF( $F292=0,0,((($F292/$E$288)*'CRONOGRAMA ACTIVIDADES'!J$96)*($G292/$F292)))</f>
        <v>0</v>
      </c>
      <c r="M292" s="349">
        <f>IF( $F292=0,0,((($F292/$E$288)*'CRONOGRAMA ACTIVIDADES'!K$96)*($G292/$F292)))</f>
        <v>0</v>
      </c>
      <c r="N292" s="349">
        <f>IF( $F292=0,0,((($F292/$E$288)*'CRONOGRAMA ACTIVIDADES'!L$96)*($G292/$F292)))</f>
        <v>0</v>
      </c>
      <c r="O292" s="349">
        <f>IF( $F292=0,0,((($F292/$E$288)*'CRONOGRAMA ACTIVIDADES'!M$96)*($G292/$F292)))</f>
        <v>0</v>
      </c>
      <c r="P292" s="349">
        <f>IF( $F292=0,0,((($F292/$E$288)*'CRONOGRAMA ACTIVIDADES'!N$96)*($G292/$F292)))</f>
        <v>0</v>
      </c>
      <c r="Q292" s="349">
        <f>IF( $F292=0,0,((($F292/$E$288)*'CRONOGRAMA ACTIVIDADES'!O$96)*($G292/$F292)))</f>
        <v>0</v>
      </c>
      <c r="R292" s="349">
        <f>IF( $F292=0,0,((($F292/$E$288)*'CRONOGRAMA ACTIVIDADES'!P$96)*($G292/$F292)))</f>
        <v>0</v>
      </c>
      <c r="S292" s="349">
        <f>IF( $F292=0,0,((($F292/$E$288)*'CRONOGRAMA ACTIVIDADES'!Q$96)*($G292/$F292)))</f>
        <v>0</v>
      </c>
      <c r="T292" s="352">
        <f>H292+I292+J292+K292+L292+M292+N292+O292+P292+Q292+R292+S292</f>
        <v>0</v>
      </c>
      <c r="U292" s="353">
        <f>IF( $F292=0,0,((($F292/$E$288)*'CRONOGRAMA ACTIVIDADES'!R$96)*($G292/$F292)))</f>
        <v>0</v>
      </c>
      <c r="V292" s="349">
        <f>IF( $F292=0,0,((($F292/$E$288)*'CRONOGRAMA ACTIVIDADES'!S$96)*($G292/$F292)))</f>
        <v>0</v>
      </c>
      <c r="W292" s="349">
        <f>IF( $F292=0,0,((($F292/$E$288)*'CRONOGRAMA ACTIVIDADES'!T$96)*($G292/$F292)))</f>
        <v>0</v>
      </c>
      <c r="X292" s="349">
        <f>IF( $F292=0,0,((($F292/$E$288)*'CRONOGRAMA ACTIVIDADES'!U$96)*($G292/$F292)))</f>
        <v>0</v>
      </c>
      <c r="Y292" s="349">
        <f>IF( $F292=0,0,((($F292/$E$288)*'CRONOGRAMA ACTIVIDADES'!V$96)*($G292/$F292)))</f>
        <v>0</v>
      </c>
      <c r="Z292" s="349">
        <f>IF( $F292=0,0,((($F292/$E$288)*'CRONOGRAMA ACTIVIDADES'!W$96)*($G292/$F292)))</f>
        <v>0</v>
      </c>
      <c r="AA292" s="349">
        <f>IF( $F292=0,0,((($F292/$E$288)*'CRONOGRAMA ACTIVIDADES'!X$96)*($G292/$F292)))</f>
        <v>0</v>
      </c>
      <c r="AB292" s="349">
        <f>IF( $F292=0,0,((($F292/$E$288)*'CRONOGRAMA ACTIVIDADES'!Y$96)*($G292/$F292)))</f>
        <v>0</v>
      </c>
      <c r="AC292" s="349">
        <f>IF( $F292=0,0,((($F292/$E$288)*'CRONOGRAMA ACTIVIDADES'!Z$96)*($G292/$F292)))</f>
        <v>0</v>
      </c>
      <c r="AD292" s="349">
        <f>IF( $F292=0,0,((($F292/$E$288)*'CRONOGRAMA ACTIVIDADES'!AA$96)*($G292/$F292)))</f>
        <v>0</v>
      </c>
      <c r="AE292" s="349">
        <f>IF( $F292=0,0,((($F292/$E$288)*'CRONOGRAMA ACTIVIDADES'!AB$96)*($G292/$F292)))</f>
        <v>0</v>
      </c>
      <c r="AF292" s="349">
        <f>IF( $F292=0,0,((($F292/$E$288)*'CRONOGRAMA ACTIVIDADES'!AC$96)*($G292/$F292)))</f>
        <v>0</v>
      </c>
      <c r="AG292" s="350">
        <f>U292+V292+W292+X292+Y292+Z292+AA292+AB292+AC292+AD292+AE292+AF292</f>
        <v>0</v>
      </c>
      <c r="AH292" s="354">
        <f>IF( $F292=0,0,((($F292/$E$288)*'CRONOGRAMA ACTIVIDADES'!AD$96)*($G292/$F292)))</f>
        <v>0</v>
      </c>
      <c r="AI292" s="349">
        <f>IF( $F292=0,0,((($F292/$E$288)*'CRONOGRAMA ACTIVIDADES'!AE$96)*($G292/$F292)))</f>
        <v>0</v>
      </c>
      <c r="AJ292" s="349">
        <f>IF( $F292=0,0,((($F292/$E$288)*'CRONOGRAMA ACTIVIDADES'!AF$96)*($G292/$F292)))</f>
        <v>0</v>
      </c>
      <c r="AK292" s="349">
        <f>IF( $F292=0,0,((($F292/$E$288)*'CRONOGRAMA ACTIVIDADES'!AG$96)*($G292/$F292)))</f>
        <v>0</v>
      </c>
      <c r="AL292" s="349">
        <f>IF( $F292=0,0,((($F292/$E$288)*'CRONOGRAMA ACTIVIDADES'!AH$96)*($G292/$F292)))</f>
        <v>0</v>
      </c>
      <c r="AM292" s="349">
        <f>IF( $F292=0,0,((($F292/$E$288)*'CRONOGRAMA ACTIVIDADES'!AI$96)*($G292/$F292)))</f>
        <v>0</v>
      </c>
      <c r="AN292" s="349">
        <f>IF( $F292=0,0,((($F292/$E$288)*'CRONOGRAMA ACTIVIDADES'!AJ$96)*($G292/$F292)))</f>
        <v>0</v>
      </c>
      <c r="AO292" s="349">
        <f>IF( $F292=0,0,((($F292/$E$288)*'CRONOGRAMA ACTIVIDADES'!AK$96)*($G292/$F292)))</f>
        <v>0</v>
      </c>
      <c r="AP292" s="349">
        <f>IF( $F292=0,0,((($F292/$E$288)*'CRONOGRAMA ACTIVIDADES'!AL$96)*($G292/$F292)))</f>
        <v>0</v>
      </c>
      <c r="AQ292" s="349">
        <f>IF( $F292=0,0,((($F292/$E$288)*'CRONOGRAMA ACTIVIDADES'!AM$96)*($G292/$F292)))</f>
        <v>0</v>
      </c>
      <c r="AR292" s="349">
        <f>IF( $F292=0,0,((($F292/$E$288)*'CRONOGRAMA ACTIVIDADES'!AN$96)*($G292/$F292)))</f>
        <v>0</v>
      </c>
      <c r="AS292" s="349">
        <f>IF( $F292=0,0,((($F292/$E$288)*'CRONOGRAMA ACTIVIDADES'!AO$96)*($G292/$F292)))</f>
        <v>0</v>
      </c>
      <c r="AT292" s="352">
        <f>AH292+AI292+AJ292+AK292+AL292+AM292+AN292+AO292+AP292+AQ292+AR292+AS292</f>
        <v>0</v>
      </c>
      <c r="AU292" s="355">
        <f>AS292+AR292+AQ292+AP292+AO292+AN292+AM292+AL292+AK292+AJ292+AI292+AH292+AF292+AE292+AD292+AC292+AB292+AA292+Z292+Y292+X292+W292+V292+U292+S292+R292+Q292+P292+O292+N292+M292+L292+K292+J292+I292+H292</f>
        <v>0</v>
      </c>
      <c r="AV292" s="321">
        <f t="shared" si="70"/>
        <v>0</v>
      </c>
    </row>
    <row r="293" spans="2:50" s="44" customFormat="1" ht="12.75" customHeight="1" x14ac:dyDescent="0.25">
      <c r="B293" s="345" t="str">
        <f>+'FORMATO COSTEO C3'!C493</f>
        <v>3.3.5.5</v>
      </c>
      <c r="C293" s="346" t="str">
        <f>+'FORMATO COSTEO C3'!B493</f>
        <v>Categoría de gasto</v>
      </c>
      <c r="D293" s="357"/>
      <c r="E293" s="358"/>
      <c r="F293" s="349">
        <f>+'FORMATO COSTEO C3'!G493</f>
        <v>0</v>
      </c>
      <c r="G293" s="350">
        <f>+'FORMATO COSTEO C3'!X493</f>
        <v>0</v>
      </c>
      <c r="H293" s="354">
        <f>IF( $F293=0,0,((($F293/$E$288)*'CRONOGRAMA ACTIVIDADES'!F$96)*($G293/$F293)))</f>
        <v>0</v>
      </c>
      <c r="I293" s="349">
        <f>IF( $F293=0,0,((($F293/$E$288)*'CRONOGRAMA ACTIVIDADES'!G$96)*($G293/$F293)))</f>
        <v>0</v>
      </c>
      <c r="J293" s="349">
        <f>IF( $F293=0,0,((($F293/$E$288)*'CRONOGRAMA ACTIVIDADES'!H$96)*($G293/$F293)))</f>
        <v>0</v>
      </c>
      <c r="K293" s="349">
        <f>IF( $F293=0,0,((($F293/$E$288)*'CRONOGRAMA ACTIVIDADES'!I$96)*($G293/$F293)))</f>
        <v>0</v>
      </c>
      <c r="L293" s="349">
        <f>IF( $F293=0,0,((($F293/$E$288)*'CRONOGRAMA ACTIVIDADES'!J$96)*($G293/$F293)))</f>
        <v>0</v>
      </c>
      <c r="M293" s="349">
        <f>IF( $F293=0,0,((($F293/$E$288)*'CRONOGRAMA ACTIVIDADES'!K$96)*($G293/$F293)))</f>
        <v>0</v>
      </c>
      <c r="N293" s="349">
        <f>IF( $F293=0,0,((($F293/$E$288)*'CRONOGRAMA ACTIVIDADES'!L$96)*($G293/$F293)))</f>
        <v>0</v>
      </c>
      <c r="O293" s="349">
        <f>IF( $F293=0,0,((($F293/$E$288)*'CRONOGRAMA ACTIVIDADES'!M$96)*($G293/$F293)))</f>
        <v>0</v>
      </c>
      <c r="P293" s="349">
        <f>IF( $F293=0,0,((($F293/$E$288)*'CRONOGRAMA ACTIVIDADES'!N$96)*($G293/$F293)))</f>
        <v>0</v>
      </c>
      <c r="Q293" s="349">
        <f>IF( $F293=0,0,((($F293/$E$288)*'CRONOGRAMA ACTIVIDADES'!O$96)*($G293/$F293)))</f>
        <v>0</v>
      </c>
      <c r="R293" s="349">
        <f>IF( $F293=0,0,((($F293/$E$288)*'CRONOGRAMA ACTIVIDADES'!P$96)*($G293/$F293)))</f>
        <v>0</v>
      </c>
      <c r="S293" s="349">
        <f>IF( $F293=0,0,((($F293/$E$288)*'CRONOGRAMA ACTIVIDADES'!Q$96)*($G293/$F293)))</f>
        <v>0</v>
      </c>
      <c r="T293" s="352">
        <f>H293+I293+J293+K293+L293+M293+N293+O293+P293+Q293+R293+S293</f>
        <v>0</v>
      </c>
      <c r="U293" s="353">
        <f>IF( $F293=0,0,((($F293/$E$288)*'CRONOGRAMA ACTIVIDADES'!R$96)*($G293/$F293)))</f>
        <v>0</v>
      </c>
      <c r="V293" s="349">
        <f>IF( $F293=0,0,((($F293/$E$288)*'CRONOGRAMA ACTIVIDADES'!S$96)*($G293/$F293)))</f>
        <v>0</v>
      </c>
      <c r="W293" s="349">
        <f>IF( $F293=0,0,((($F293/$E$288)*'CRONOGRAMA ACTIVIDADES'!T$96)*($G293/$F293)))</f>
        <v>0</v>
      </c>
      <c r="X293" s="349">
        <f>IF( $F293=0,0,((($F293/$E$288)*'CRONOGRAMA ACTIVIDADES'!U$96)*($G293/$F293)))</f>
        <v>0</v>
      </c>
      <c r="Y293" s="349">
        <f>IF( $F293=0,0,((($F293/$E$288)*'CRONOGRAMA ACTIVIDADES'!V$96)*($G293/$F293)))</f>
        <v>0</v>
      </c>
      <c r="Z293" s="349">
        <f>IF( $F293=0,0,((($F293/$E$288)*'CRONOGRAMA ACTIVIDADES'!W$96)*($G293/$F293)))</f>
        <v>0</v>
      </c>
      <c r="AA293" s="349">
        <f>IF( $F293=0,0,((($F293/$E$288)*'CRONOGRAMA ACTIVIDADES'!X$96)*($G293/$F293)))</f>
        <v>0</v>
      </c>
      <c r="AB293" s="349">
        <f>IF( $F293=0,0,((($F293/$E$288)*'CRONOGRAMA ACTIVIDADES'!Y$96)*($G293/$F293)))</f>
        <v>0</v>
      </c>
      <c r="AC293" s="349">
        <f>IF( $F293=0,0,((($F293/$E$288)*'CRONOGRAMA ACTIVIDADES'!Z$96)*($G293/$F293)))</f>
        <v>0</v>
      </c>
      <c r="AD293" s="349">
        <f>IF( $F293=0,0,((($F293/$E$288)*'CRONOGRAMA ACTIVIDADES'!AA$96)*($G293/$F293)))</f>
        <v>0</v>
      </c>
      <c r="AE293" s="349">
        <f>IF( $F293=0,0,((($F293/$E$288)*'CRONOGRAMA ACTIVIDADES'!AB$96)*($G293/$F293)))</f>
        <v>0</v>
      </c>
      <c r="AF293" s="349">
        <f>IF( $F293=0,0,((($F293/$E$288)*'CRONOGRAMA ACTIVIDADES'!AC$96)*($G293/$F293)))</f>
        <v>0</v>
      </c>
      <c r="AG293" s="350">
        <f>U293+V293+W293+X293+Y293+Z293+AA293+AB293+AC293+AD293+AE293+AF293</f>
        <v>0</v>
      </c>
      <c r="AH293" s="354">
        <f>IF( $F293=0,0,((($F293/$E$288)*'CRONOGRAMA ACTIVIDADES'!AD$96)*($G293/$F293)))</f>
        <v>0</v>
      </c>
      <c r="AI293" s="349">
        <f>IF( $F293=0,0,((($F293/$E$288)*'CRONOGRAMA ACTIVIDADES'!AE$96)*($G293/$F293)))</f>
        <v>0</v>
      </c>
      <c r="AJ293" s="349">
        <f>IF( $F293=0,0,((($F293/$E$288)*'CRONOGRAMA ACTIVIDADES'!AF$96)*($G293/$F293)))</f>
        <v>0</v>
      </c>
      <c r="AK293" s="349">
        <f>IF( $F293=0,0,((($F293/$E$288)*'CRONOGRAMA ACTIVIDADES'!AG$96)*($G293/$F293)))</f>
        <v>0</v>
      </c>
      <c r="AL293" s="349">
        <f>IF( $F293=0,0,((($F293/$E$288)*'CRONOGRAMA ACTIVIDADES'!AH$96)*($G293/$F293)))</f>
        <v>0</v>
      </c>
      <c r="AM293" s="349">
        <f>IF( $F293=0,0,((($F293/$E$288)*'CRONOGRAMA ACTIVIDADES'!AI$96)*($G293/$F293)))</f>
        <v>0</v>
      </c>
      <c r="AN293" s="349">
        <f>IF( $F293=0,0,((($F293/$E$288)*'CRONOGRAMA ACTIVIDADES'!AJ$96)*($G293/$F293)))</f>
        <v>0</v>
      </c>
      <c r="AO293" s="349">
        <f>IF( $F293=0,0,((($F293/$E$288)*'CRONOGRAMA ACTIVIDADES'!AK$96)*($G293/$F293)))</f>
        <v>0</v>
      </c>
      <c r="AP293" s="349">
        <f>IF( $F293=0,0,((($F293/$E$288)*'CRONOGRAMA ACTIVIDADES'!AL$96)*($G293/$F293)))</f>
        <v>0</v>
      </c>
      <c r="AQ293" s="349">
        <f>IF( $F293=0,0,((($F293/$E$288)*'CRONOGRAMA ACTIVIDADES'!AM$96)*($G293/$F293)))</f>
        <v>0</v>
      </c>
      <c r="AR293" s="349">
        <f>IF( $F293=0,0,((($F293/$E$288)*'CRONOGRAMA ACTIVIDADES'!AN$96)*($G293/$F293)))</f>
        <v>0</v>
      </c>
      <c r="AS293" s="349">
        <f>IF( $F293=0,0,((($F293/$E$288)*'CRONOGRAMA ACTIVIDADES'!AO$96)*($G293/$F293)))</f>
        <v>0</v>
      </c>
      <c r="AT293" s="352">
        <f>AH293+AI293+AJ293+AK293+AL293+AM293+AN293+AO293+AP293+AQ293+AR293+AS293</f>
        <v>0</v>
      </c>
      <c r="AU293" s="355">
        <f>AS293+AR293+AQ293+AP293+AO293+AN293+AM293+AL293+AK293+AJ293+AI293+AH293+AF293+AE293+AD293+AC293+AB293+AA293+Z293+Y293+X293+W293+V293+U293+S293+R293+Q293+P293+O293+N293+M293+L293+K293+J293+I293+H293</f>
        <v>0</v>
      </c>
      <c r="AV293" s="321">
        <f t="shared" si="70"/>
        <v>0</v>
      </c>
    </row>
    <row r="294" spans="2:50" s="367" customFormat="1" ht="27" customHeight="1" x14ac:dyDescent="0.15">
      <c r="B294" s="311">
        <f>+'FORMATO COSTEO C4'!C13</f>
        <v>4</v>
      </c>
      <c r="C294" s="369">
        <f>+'FORMATO COSTEO C4'!D13</f>
        <v>0</v>
      </c>
      <c r="D294" s="313"/>
      <c r="E294" s="314"/>
      <c r="F294" s="315">
        <f>+F295+F326+F357</f>
        <v>0</v>
      </c>
      <c r="G294" s="316">
        <f>+G295+G326+G357</f>
        <v>0</v>
      </c>
      <c r="H294" s="317">
        <f>+H295+H326+H357</f>
        <v>0</v>
      </c>
      <c r="I294" s="315">
        <f t="shared" ref="I294:AS294" si="75">+I295+I326+I357</f>
        <v>0</v>
      </c>
      <c r="J294" s="315">
        <f t="shared" si="75"/>
        <v>0</v>
      </c>
      <c r="K294" s="315">
        <f t="shared" si="75"/>
        <v>0</v>
      </c>
      <c r="L294" s="315">
        <f t="shared" si="75"/>
        <v>0</v>
      </c>
      <c r="M294" s="315">
        <f t="shared" si="75"/>
        <v>0</v>
      </c>
      <c r="N294" s="315">
        <f t="shared" si="75"/>
        <v>0</v>
      </c>
      <c r="O294" s="315">
        <f t="shared" si="75"/>
        <v>0</v>
      </c>
      <c r="P294" s="315">
        <f t="shared" si="75"/>
        <v>0</v>
      </c>
      <c r="Q294" s="315">
        <f t="shared" si="75"/>
        <v>0</v>
      </c>
      <c r="R294" s="315">
        <f t="shared" si="75"/>
        <v>0</v>
      </c>
      <c r="S294" s="315">
        <f t="shared" si="75"/>
        <v>0</v>
      </c>
      <c r="T294" s="318">
        <f>+T295+T326+T357</f>
        <v>0</v>
      </c>
      <c r="U294" s="319">
        <f t="shared" si="75"/>
        <v>0</v>
      </c>
      <c r="V294" s="315">
        <f t="shared" si="75"/>
        <v>0</v>
      </c>
      <c r="W294" s="315">
        <f t="shared" si="75"/>
        <v>0</v>
      </c>
      <c r="X294" s="315">
        <f t="shared" si="75"/>
        <v>0</v>
      </c>
      <c r="Y294" s="315">
        <f t="shared" si="75"/>
        <v>0</v>
      </c>
      <c r="Z294" s="315">
        <f t="shared" si="75"/>
        <v>0</v>
      </c>
      <c r="AA294" s="315">
        <f t="shared" si="75"/>
        <v>0</v>
      </c>
      <c r="AB294" s="315">
        <f t="shared" si="75"/>
        <v>0</v>
      </c>
      <c r="AC294" s="315">
        <f t="shared" si="75"/>
        <v>0</v>
      </c>
      <c r="AD294" s="315">
        <f t="shared" si="75"/>
        <v>0</v>
      </c>
      <c r="AE294" s="315">
        <f t="shared" si="75"/>
        <v>0</v>
      </c>
      <c r="AF294" s="315">
        <f t="shared" si="75"/>
        <v>0</v>
      </c>
      <c r="AG294" s="316">
        <f>+AG295+AG326+AG357</f>
        <v>0</v>
      </c>
      <c r="AH294" s="317">
        <f t="shared" si="75"/>
        <v>0</v>
      </c>
      <c r="AI294" s="315">
        <f t="shared" si="75"/>
        <v>0</v>
      </c>
      <c r="AJ294" s="315">
        <f t="shared" si="75"/>
        <v>0</v>
      </c>
      <c r="AK294" s="315">
        <f t="shared" si="75"/>
        <v>0</v>
      </c>
      <c r="AL294" s="315">
        <f t="shared" si="75"/>
        <v>0</v>
      </c>
      <c r="AM294" s="315">
        <f t="shared" si="75"/>
        <v>0</v>
      </c>
      <c r="AN294" s="315">
        <f t="shared" si="75"/>
        <v>0</v>
      </c>
      <c r="AO294" s="315">
        <f t="shared" si="75"/>
        <v>0</v>
      </c>
      <c r="AP294" s="315">
        <f t="shared" si="75"/>
        <v>0</v>
      </c>
      <c r="AQ294" s="315">
        <f t="shared" si="75"/>
        <v>0</v>
      </c>
      <c r="AR294" s="315">
        <f t="shared" si="75"/>
        <v>0</v>
      </c>
      <c r="AS294" s="315">
        <f t="shared" si="75"/>
        <v>0</v>
      </c>
      <c r="AT294" s="318">
        <f>+AT295+AT326+AT357</f>
        <v>0</v>
      </c>
      <c r="AU294" s="362">
        <f>+AU295+AU326+AU357</f>
        <v>0</v>
      </c>
      <c r="AV294" s="366">
        <f t="shared" si="70"/>
        <v>0</v>
      </c>
      <c r="AW294" s="366" t="e">
        <f>+AT294+#REF!+#REF!</f>
        <v>#REF!</v>
      </c>
    </row>
    <row r="295" spans="2:50" s="44" customFormat="1" ht="12.75" customHeight="1" x14ac:dyDescent="0.25">
      <c r="B295" s="324">
        <f>+'FORMATO COSTEO C4'!C14</f>
        <v>4.0999999999999996</v>
      </c>
      <c r="C295" s="325">
        <f>+'FORMATO COSTEO C4'!D14</f>
        <v>0</v>
      </c>
      <c r="D295" s="326"/>
      <c r="E295" s="327"/>
      <c r="F295" s="328">
        <f t="shared" ref="F295:AS295" si="76">+F296+F302+F308+F314+F320</f>
        <v>0</v>
      </c>
      <c r="G295" s="329">
        <f t="shared" si="76"/>
        <v>0</v>
      </c>
      <c r="H295" s="330">
        <f t="shared" si="76"/>
        <v>0</v>
      </c>
      <c r="I295" s="328">
        <f t="shared" si="76"/>
        <v>0</v>
      </c>
      <c r="J295" s="328">
        <f t="shared" si="76"/>
        <v>0</v>
      </c>
      <c r="K295" s="328">
        <f t="shared" si="76"/>
        <v>0</v>
      </c>
      <c r="L295" s="328">
        <f t="shared" si="76"/>
        <v>0</v>
      </c>
      <c r="M295" s="328">
        <f t="shared" si="76"/>
        <v>0</v>
      </c>
      <c r="N295" s="328">
        <f t="shared" si="76"/>
        <v>0</v>
      </c>
      <c r="O295" s="328">
        <f t="shared" si="76"/>
        <v>0</v>
      </c>
      <c r="P295" s="328">
        <f t="shared" si="76"/>
        <v>0</v>
      </c>
      <c r="Q295" s="328">
        <f t="shared" si="76"/>
        <v>0</v>
      </c>
      <c r="R295" s="328">
        <f t="shared" si="76"/>
        <v>0</v>
      </c>
      <c r="S295" s="328">
        <f t="shared" si="76"/>
        <v>0</v>
      </c>
      <c r="T295" s="331">
        <f>+T296+T302+T308+T314+T320</f>
        <v>0</v>
      </c>
      <c r="U295" s="332">
        <f t="shared" si="76"/>
        <v>0</v>
      </c>
      <c r="V295" s="328">
        <f t="shared" si="76"/>
        <v>0</v>
      </c>
      <c r="W295" s="328">
        <f t="shared" si="76"/>
        <v>0</v>
      </c>
      <c r="X295" s="328">
        <f t="shared" si="76"/>
        <v>0</v>
      </c>
      <c r="Y295" s="328">
        <f t="shared" si="76"/>
        <v>0</v>
      </c>
      <c r="Z295" s="328">
        <f t="shared" si="76"/>
        <v>0</v>
      </c>
      <c r="AA295" s="328">
        <f t="shared" si="76"/>
        <v>0</v>
      </c>
      <c r="AB295" s="328">
        <f t="shared" si="76"/>
        <v>0</v>
      </c>
      <c r="AC295" s="328">
        <f t="shared" si="76"/>
        <v>0</v>
      </c>
      <c r="AD295" s="328">
        <f t="shared" si="76"/>
        <v>0</v>
      </c>
      <c r="AE295" s="328">
        <f t="shared" si="76"/>
        <v>0</v>
      </c>
      <c r="AF295" s="328">
        <f t="shared" si="76"/>
        <v>0</v>
      </c>
      <c r="AG295" s="329">
        <f>+AG296+AG302+AG308+AG314+AG320</f>
        <v>0</v>
      </c>
      <c r="AH295" s="330">
        <f t="shared" si="76"/>
        <v>0</v>
      </c>
      <c r="AI295" s="328">
        <f t="shared" si="76"/>
        <v>0</v>
      </c>
      <c r="AJ295" s="328">
        <f t="shared" si="76"/>
        <v>0</v>
      </c>
      <c r="AK295" s="328">
        <f t="shared" si="76"/>
        <v>0</v>
      </c>
      <c r="AL295" s="328">
        <f t="shared" si="76"/>
        <v>0</v>
      </c>
      <c r="AM295" s="328">
        <f t="shared" si="76"/>
        <v>0</v>
      </c>
      <c r="AN295" s="328">
        <f t="shared" si="76"/>
        <v>0</v>
      </c>
      <c r="AO295" s="328">
        <f t="shared" si="76"/>
        <v>0</v>
      </c>
      <c r="AP295" s="328">
        <f t="shared" si="76"/>
        <v>0</v>
      </c>
      <c r="AQ295" s="328">
        <f t="shared" si="76"/>
        <v>0</v>
      </c>
      <c r="AR295" s="328">
        <f t="shared" si="76"/>
        <v>0</v>
      </c>
      <c r="AS295" s="328">
        <f t="shared" si="76"/>
        <v>0</v>
      </c>
      <c r="AT295" s="331">
        <f>+AT296+AT302+AT308+AT314+AT320</f>
        <v>0</v>
      </c>
      <c r="AU295" s="333">
        <f>+AU296+AU302+AU308+AU314+AU320</f>
        <v>0</v>
      </c>
      <c r="AV295" s="321">
        <f t="shared" si="70"/>
        <v>0</v>
      </c>
    </row>
    <row r="296" spans="2:50" s="44" customFormat="1" ht="12.75" customHeight="1" x14ac:dyDescent="0.25">
      <c r="B296" s="335" t="str">
        <f>+'FORMATO COSTEO C4'!C15</f>
        <v>4.1.1</v>
      </c>
      <c r="C296" s="359">
        <f>+'FORMATO COSTEO C4'!B15</f>
        <v>0</v>
      </c>
      <c r="D296" s="337" t="str">
        <f>+'FORMATO COSTEO C4'!D15</f>
        <v>Unidad medida</v>
      </c>
      <c r="E296" s="338">
        <f>+'FORMATO COSTEO C4'!E15</f>
        <v>0</v>
      </c>
      <c r="F296" s="339">
        <f>SUM(F297:F301)</f>
        <v>0</v>
      </c>
      <c r="G296" s="340">
        <f>SUM(G297:G301)</f>
        <v>0</v>
      </c>
      <c r="H296" s="341">
        <f t="shared" ref="H296:AS296" si="77">SUM(H297:H301)</f>
        <v>0</v>
      </c>
      <c r="I296" s="339">
        <f t="shared" si="77"/>
        <v>0</v>
      </c>
      <c r="J296" s="339">
        <f t="shared" si="77"/>
        <v>0</v>
      </c>
      <c r="K296" s="339">
        <f t="shared" si="77"/>
        <v>0</v>
      </c>
      <c r="L296" s="339">
        <f t="shared" si="77"/>
        <v>0</v>
      </c>
      <c r="M296" s="339">
        <f t="shared" si="77"/>
        <v>0</v>
      </c>
      <c r="N296" s="339">
        <f t="shared" si="77"/>
        <v>0</v>
      </c>
      <c r="O296" s="339">
        <f t="shared" si="77"/>
        <v>0</v>
      </c>
      <c r="P296" s="339">
        <f t="shared" si="77"/>
        <v>0</v>
      </c>
      <c r="Q296" s="339">
        <f t="shared" si="77"/>
        <v>0</v>
      </c>
      <c r="R296" s="339">
        <f t="shared" si="77"/>
        <v>0</v>
      </c>
      <c r="S296" s="339">
        <f t="shared" si="77"/>
        <v>0</v>
      </c>
      <c r="T296" s="342">
        <f t="shared" si="77"/>
        <v>0</v>
      </c>
      <c r="U296" s="343">
        <f t="shared" si="77"/>
        <v>0</v>
      </c>
      <c r="V296" s="339">
        <f t="shared" si="77"/>
        <v>0</v>
      </c>
      <c r="W296" s="339">
        <f t="shared" si="77"/>
        <v>0</v>
      </c>
      <c r="X296" s="339">
        <f t="shared" si="77"/>
        <v>0</v>
      </c>
      <c r="Y296" s="339">
        <f t="shared" si="77"/>
        <v>0</v>
      </c>
      <c r="Z296" s="339">
        <f t="shared" si="77"/>
        <v>0</v>
      </c>
      <c r="AA296" s="339">
        <f t="shared" si="77"/>
        <v>0</v>
      </c>
      <c r="AB296" s="339">
        <f t="shared" si="77"/>
        <v>0</v>
      </c>
      <c r="AC296" s="339">
        <f t="shared" si="77"/>
        <v>0</v>
      </c>
      <c r="AD296" s="339">
        <f t="shared" si="77"/>
        <v>0</v>
      </c>
      <c r="AE296" s="339">
        <f t="shared" si="77"/>
        <v>0</v>
      </c>
      <c r="AF296" s="339">
        <f t="shared" si="77"/>
        <v>0</v>
      </c>
      <c r="AG296" s="340">
        <f t="shared" si="77"/>
        <v>0</v>
      </c>
      <c r="AH296" s="341">
        <f t="shared" si="77"/>
        <v>0</v>
      </c>
      <c r="AI296" s="339">
        <f t="shared" si="77"/>
        <v>0</v>
      </c>
      <c r="AJ296" s="339">
        <f t="shared" si="77"/>
        <v>0</v>
      </c>
      <c r="AK296" s="339">
        <f t="shared" si="77"/>
        <v>0</v>
      </c>
      <c r="AL296" s="339">
        <f t="shared" si="77"/>
        <v>0</v>
      </c>
      <c r="AM296" s="339">
        <f t="shared" si="77"/>
        <v>0</v>
      </c>
      <c r="AN296" s="339">
        <f t="shared" si="77"/>
        <v>0</v>
      </c>
      <c r="AO296" s="339">
        <f t="shared" si="77"/>
        <v>0</v>
      </c>
      <c r="AP296" s="339">
        <f t="shared" si="77"/>
        <v>0</v>
      </c>
      <c r="AQ296" s="339">
        <f t="shared" si="77"/>
        <v>0</v>
      </c>
      <c r="AR296" s="339">
        <f t="shared" si="77"/>
        <v>0</v>
      </c>
      <c r="AS296" s="339">
        <f t="shared" si="77"/>
        <v>0</v>
      </c>
      <c r="AT296" s="342">
        <f>SUM(AT297:AT301)</f>
        <v>0</v>
      </c>
      <c r="AU296" s="344">
        <f>SUM(AU297:AU301)</f>
        <v>0</v>
      </c>
      <c r="AV296" s="321">
        <f t="shared" si="70"/>
        <v>0</v>
      </c>
    </row>
    <row r="297" spans="2:50" s="44" customFormat="1" ht="12.75" customHeight="1" x14ac:dyDescent="0.25">
      <c r="B297" s="345" t="str">
        <f>+'FORMATO COSTEO C4'!C17</f>
        <v>4.1.1.1</v>
      </c>
      <c r="C297" s="346" t="str">
        <f>+'FORMATO COSTEO C4'!B17</f>
        <v>Categoría de gasto</v>
      </c>
      <c r="D297" s="347"/>
      <c r="E297" s="348"/>
      <c r="F297" s="349">
        <f>+'FORMATO COSTEO C4'!G17</f>
        <v>0</v>
      </c>
      <c r="G297" s="350">
        <f>+'FORMATO COSTEO C4'!X17</f>
        <v>0</v>
      </c>
      <c r="H297" s="351">
        <f>IF( $F297=0,0,((($F297/$E$296)*'CRONOGRAMA ACTIVIDADES'!F$102)*($G297/$F297)))</f>
        <v>0</v>
      </c>
      <c r="I297" s="349">
        <f>IF( $F297=0,0,((($F297/$E$296)*'CRONOGRAMA ACTIVIDADES'!G$102)*($G297/$F297)))</f>
        <v>0</v>
      </c>
      <c r="J297" s="349">
        <f>IF( $F297=0,0,((($F297/$E$296)*'CRONOGRAMA ACTIVIDADES'!H$102)*($G297/$F297)))</f>
        <v>0</v>
      </c>
      <c r="K297" s="349">
        <f>IF( $F297=0,0,((($F297/$E$296)*'CRONOGRAMA ACTIVIDADES'!I$102)*($G297/$F297)))</f>
        <v>0</v>
      </c>
      <c r="L297" s="349">
        <f>IF( $F297=0,0,((($F297/$E$296)*'CRONOGRAMA ACTIVIDADES'!J$102)*($G297/$F297)))</f>
        <v>0</v>
      </c>
      <c r="M297" s="349">
        <f>IF( $F297=0,0,((($F297/$E$296)*'CRONOGRAMA ACTIVIDADES'!K$102)*($G297/$F297)))</f>
        <v>0</v>
      </c>
      <c r="N297" s="349">
        <f>IF( $F297=0,0,((($F297/$E$296)*'CRONOGRAMA ACTIVIDADES'!L$102)*($G297/$F297)))</f>
        <v>0</v>
      </c>
      <c r="O297" s="349">
        <f>IF( $F297=0,0,((($F297/$E$296)*'CRONOGRAMA ACTIVIDADES'!M$102)*($G297/$F297)))</f>
        <v>0</v>
      </c>
      <c r="P297" s="349">
        <f>IF( $F297=0,0,((($F297/$E$296)*'CRONOGRAMA ACTIVIDADES'!N$102)*($G297/$F297)))</f>
        <v>0</v>
      </c>
      <c r="Q297" s="349">
        <f>IF( $F297=0,0,((($F297/$E$296)*'CRONOGRAMA ACTIVIDADES'!O$102)*($G297/$F297)))</f>
        <v>0</v>
      </c>
      <c r="R297" s="349">
        <f>IF( $F297=0,0,((($F297/$E$296)*'CRONOGRAMA ACTIVIDADES'!P$102)*($G297/$F297)))</f>
        <v>0</v>
      </c>
      <c r="S297" s="349">
        <f>IF( $F297=0,0,((($F297/$E$296)*'CRONOGRAMA ACTIVIDADES'!Q$102)*($G297/$F297)))</f>
        <v>0</v>
      </c>
      <c r="T297" s="352">
        <f>H297+I297+J297+K297+L297+M297+N297+O297+P297+Q297+R297+S297</f>
        <v>0</v>
      </c>
      <c r="U297" s="353">
        <f>IF( $F297=0,0,((($F297/$E$296)*'CRONOGRAMA ACTIVIDADES'!R$102)*($G297/$F297)))</f>
        <v>0</v>
      </c>
      <c r="V297" s="349">
        <f>IF( $F297=0,0,((($F297/$E$296)*'CRONOGRAMA ACTIVIDADES'!S$102)*($G297/$F297)))</f>
        <v>0</v>
      </c>
      <c r="W297" s="349">
        <f>IF( $F297=0,0,((($F297/$E$296)*'CRONOGRAMA ACTIVIDADES'!T$102)*($G297/$F297)))</f>
        <v>0</v>
      </c>
      <c r="X297" s="349">
        <f>IF( $F297=0,0,((($F297/$E$296)*'CRONOGRAMA ACTIVIDADES'!U$102)*($G297/$F297)))</f>
        <v>0</v>
      </c>
      <c r="Y297" s="349">
        <f>IF( $F297=0,0,((($F297/$E$296)*'CRONOGRAMA ACTIVIDADES'!V$102)*($G297/$F297)))</f>
        <v>0</v>
      </c>
      <c r="Z297" s="349">
        <f>IF( $F297=0,0,((($F297/$E$296)*'CRONOGRAMA ACTIVIDADES'!W$102)*($G297/$F297)))</f>
        <v>0</v>
      </c>
      <c r="AA297" s="349">
        <f>IF( $F297=0,0,((($F297/$E$296)*'CRONOGRAMA ACTIVIDADES'!X$102)*($G297/$F297)))</f>
        <v>0</v>
      </c>
      <c r="AB297" s="349">
        <f>IF( $F297=0,0,((($F297/$E$296)*'CRONOGRAMA ACTIVIDADES'!Y$102)*($G297/$F297)))</f>
        <v>0</v>
      </c>
      <c r="AC297" s="349">
        <f>IF( $F297=0,0,((($F297/$E$296)*'CRONOGRAMA ACTIVIDADES'!Z$102)*($G297/$F297)))</f>
        <v>0</v>
      </c>
      <c r="AD297" s="349">
        <f>IF( $F297=0,0,((($F297/$E$296)*'CRONOGRAMA ACTIVIDADES'!AA$102)*($G297/$F297)))</f>
        <v>0</v>
      </c>
      <c r="AE297" s="349">
        <f>IF( $F297=0,0,((($F297/$E$296)*'CRONOGRAMA ACTIVIDADES'!AB$102)*($G297/$F297)))</f>
        <v>0</v>
      </c>
      <c r="AF297" s="349">
        <f>IF( $F297=0,0,((($F297/$E$296)*'CRONOGRAMA ACTIVIDADES'!AC$102)*($G297/$F297)))</f>
        <v>0</v>
      </c>
      <c r="AG297" s="350">
        <f>U297+V297+W297+X297+Y297+Z297+AA297+AB297+AC297+AD297+AE297+AF297</f>
        <v>0</v>
      </c>
      <c r="AH297" s="354">
        <f>IF( $F297=0,0,((($F297/$E$296)*'CRONOGRAMA ACTIVIDADES'!AD$102)*($G297/$F297)))</f>
        <v>0</v>
      </c>
      <c r="AI297" s="349">
        <f>IF( $F297=0,0,((($F297/$E$296)*'CRONOGRAMA ACTIVIDADES'!AE$102)*($G297/$F297)))</f>
        <v>0</v>
      </c>
      <c r="AJ297" s="349">
        <f>IF( $F297=0,0,((($F297/$E$296)*'CRONOGRAMA ACTIVIDADES'!AF$102)*($G297/$F297)))</f>
        <v>0</v>
      </c>
      <c r="AK297" s="349">
        <f>IF( $F297=0,0,((($F297/$E$296)*'CRONOGRAMA ACTIVIDADES'!AG$102)*($G297/$F297)))</f>
        <v>0</v>
      </c>
      <c r="AL297" s="349">
        <f>IF( $F297=0,0,((($F297/$E$296)*'CRONOGRAMA ACTIVIDADES'!AH$102)*($G297/$F297)))</f>
        <v>0</v>
      </c>
      <c r="AM297" s="349">
        <f>IF( $F297=0,0,((($F297/$E$296)*'CRONOGRAMA ACTIVIDADES'!AI$102)*($G297/$F297)))</f>
        <v>0</v>
      </c>
      <c r="AN297" s="349">
        <f>IF( $F297=0,0,((($F297/$E$296)*'CRONOGRAMA ACTIVIDADES'!AJ$102)*($G297/$F297)))</f>
        <v>0</v>
      </c>
      <c r="AO297" s="349">
        <f>IF( $F297=0,0,((($F297/$E$296)*'CRONOGRAMA ACTIVIDADES'!AK$102)*($G297/$F297)))</f>
        <v>0</v>
      </c>
      <c r="AP297" s="349">
        <f>IF( $F297=0,0,((($F297/$E$296)*'CRONOGRAMA ACTIVIDADES'!AL$102)*($G297/$F297)))</f>
        <v>0</v>
      </c>
      <c r="AQ297" s="349">
        <f>IF( $F297=0,0,((($F297/$E$296)*'CRONOGRAMA ACTIVIDADES'!AM$102)*($G297/$F297)))</f>
        <v>0</v>
      </c>
      <c r="AR297" s="349">
        <f>IF( $F297=0,0,((($F297/$E$296)*'CRONOGRAMA ACTIVIDADES'!AN$102)*($G297/$F297)))</f>
        <v>0</v>
      </c>
      <c r="AS297" s="349">
        <f>IF( $F297=0,0,((($F297/$E$296)*'CRONOGRAMA ACTIVIDADES'!AO$102)*($G297/$F297)))</f>
        <v>0</v>
      </c>
      <c r="AT297" s="352">
        <f>AH297+AI297+AJ297+AK297+AL297+AM297+AN297+AO297+AP297+AQ297+AR297+AS297</f>
        <v>0</v>
      </c>
      <c r="AU297" s="355">
        <f>AS297+AR297+AQ297+AP297+AO297+AN297+AM297+AL297+AK297+AJ297+AI297+AH297+AF297+AE297+AD297+AC297+AB297+AA297+Z297+Y297+X297+W297+V297+U297+S297+R297+Q297+P297+O297+N297+M297+L297+K297+J297+I297+H297</f>
        <v>0</v>
      </c>
      <c r="AV297" s="321">
        <f t="shared" si="70"/>
        <v>0</v>
      </c>
    </row>
    <row r="298" spans="2:50" s="44" customFormat="1" ht="12.75" customHeight="1" x14ac:dyDescent="0.25">
      <c r="B298" s="345" t="str">
        <f>+'FORMATO COSTEO C4'!C23</f>
        <v>4.1.1.2</v>
      </c>
      <c r="C298" s="346" t="str">
        <f>+'FORMATO COSTEO C4'!B23</f>
        <v>Categoría de gasto</v>
      </c>
      <c r="D298" s="347"/>
      <c r="E298" s="348"/>
      <c r="F298" s="349">
        <f>+'FORMATO COSTEO C4'!G23</f>
        <v>0</v>
      </c>
      <c r="G298" s="350">
        <f>+'FORMATO COSTEO C4'!X23</f>
        <v>0</v>
      </c>
      <c r="H298" s="354">
        <f>IF( $F298=0,0,((($F298/$E$296)*'CRONOGRAMA ACTIVIDADES'!F$102)*($G298/$F298)))</f>
        <v>0</v>
      </c>
      <c r="I298" s="349">
        <f>IF( $F298=0,0,((($F298/$E$296)*'CRONOGRAMA ACTIVIDADES'!G$102)*($G298/$F298)))</f>
        <v>0</v>
      </c>
      <c r="J298" s="349">
        <f>IF( $F298=0,0,((($F298/$E$296)*'CRONOGRAMA ACTIVIDADES'!H$102)*($G298/$F298)))</f>
        <v>0</v>
      </c>
      <c r="K298" s="349">
        <f>IF( $F298=0,0,((($F298/$E$296)*'CRONOGRAMA ACTIVIDADES'!I$102)*($G298/$F298)))</f>
        <v>0</v>
      </c>
      <c r="L298" s="349">
        <f>IF( $F298=0,0,((($F298/$E$296)*'CRONOGRAMA ACTIVIDADES'!J$102)*($G298/$F298)))</f>
        <v>0</v>
      </c>
      <c r="M298" s="349">
        <f>IF( $F298=0,0,((($F298/$E$296)*'CRONOGRAMA ACTIVIDADES'!K$102)*($G298/$F298)))</f>
        <v>0</v>
      </c>
      <c r="N298" s="349">
        <f>IF( $F298=0,0,((($F298/$E$296)*'CRONOGRAMA ACTIVIDADES'!L$102)*($G298/$F298)))</f>
        <v>0</v>
      </c>
      <c r="O298" s="349">
        <f>IF( $F298=0,0,((($F298/$E$296)*'CRONOGRAMA ACTIVIDADES'!M$102)*($G298/$F298)))</f>
        <v>0</v>
      </c>
      <c r="P298" s="349">
        <f>IF( $F298=0,0,((($F298/$E$296)*'CRONOGRAMA ACTIVIDADES'!N$102)*($G298/$F298)))</f>
        <v>0</v>
      </c>
      <c r="Q298" s="349">
        <f>IF( $F298=0,0,((($F298/$E$296)*'CRONOGRAMA ACTIVIDADES'!O$102)*($G298/$F298)))</f>
        <v>0</v>
      </c>
      <c r="R298" s="349">
        <f>IF( $F298=0,0,((($F298/$E$296)*'CRONOGRAMA ACTIVIDADES'!P$102)*($G298/$F298)))</f>
        <v>0</v>
      </c>
      <c r="S298" s="349">
        <f>IF( $F298=0,0,((($F298/$E$296)*'CRONOGRAMA ACTIVIDADES'!Q$102)*($G298/$F298)))</f>
        <v>0</v>
      </c>
      <c r="T298" s="352">
        <f>H298+I298+J298+K298+L298+M298+N298+O298+P298+Q298+R298+S298</f>
        <v>0</v>
      </c>
      <c r="U298" s="353">
        <f>IF( $F298=0,0,((($F298/$E$296)*'CRONOGRAMA ACTIVIDADES'!R$102)*($G298/$F298)))</f>
        <v>0</v>
      </c>
      <c r="V298" s="349">
        <f>IF( $F298=0,0,((($F298/$E$296)*'CRONOGRAMA ACTIVIDADES'!S$102)*($G298/$F298)))</f>
        <v>0</v>
      </c>
      <c r="W298" s="349">
        <f>IF( $F298=0,0,((($F298/$E$296)*'CRONOGRAMA ACTIVIDADES'!T$102)*($G298/$F298)))</f>
        <v>0</v>
      </c>
      <c r="X298" s="349">
        <f>IF( $F298=0,0,((($F298/$E$296)*'CRONOGRAMA ACTIVIDADES'!U$102)*($G298/$F298)))</f>
        <v>0</v>
      </c>
      <c r="Y298" s="349">
        <f>IF( $F298=0,0,((($F298/$E$296)*'CRONOGRAMA ACTIVIDADES'!V$102)*($G298/$F298)))</f>
        <v>0</v>
      </c>
      <c r="Z298" s="349">
        <f>IF( $F298=0,0,((($F298/$E$296)*'CRONOGRAMA ACTIVIDADES'!W$102)*($G298/$F298)))</f>
        <v>0</v>
      </c>
      <c r="AA298" s="349">
        <f>IF( $F298=0,0,((($F298/$E$296)*'CRONOGRAMA ACTIVIDADES'!X$102)*($G298/$F298)))</f>
        <v>0</v>
      </c>
      <c r="AB298" s="349">
        <f>IF( $F298=0,0,((($F298/$E$296)*'CRONOGRAMA ACTIVIDADES'!Y$102)*($G298/$F298)))</f>
        <v>0</v>
      </c>
      <c r="AC298" s="349">
        <f>IF( $F298=0,0,((($F298/$E$296)*'CRONOGRAMA ACTIVIDADES'!Z$102)*($G298/$F298)))</f>
        <v>0</v>
      </c>
      <c r="AD298" s="349">
        <f>IF( $F298=0,0,((($F298/$E$296)*'CRONOGRAMA ACTIVIDADES'!AA$102)*($G298/$F298)))</f>
        <v>0</v>
      </c>
      <c r="AE298" s="349">
        <f>IF( $F298=0,0,((($F298/$E$296)*'CRONOGRAMA ACTIVIDADES'!AB$102)*($G298/$F298)))</f>
        <v>0</v>
      </c>
      <c r="AF298" s="349">
        <f>IF( $F298=0,0,((($F298/$E$296)*'CRONOGRAMA ACTIVIDADES'!AC$102)*($G298/$F298)))</f>
        <v>0</v>
      </c>
      <c r="AG298" s="350">
        <f>U298+V298+W298+X298+Y298+Z298+AA298+AB298+AC298+AD298+AE298+AF298</f>
        <v>0</v>
      </c>
      <c r="AH298" s="354">
        <f>IF( $F298=0,0,((($F298/$E$296)*'CRONOGRAMA ACTIVIDADES'!AD$102)*($G298/$F298)))</f>
        <v>0</v>
      </c>
      <c r="AI298" s="349">
        <f>IF( $F298=0,0,((($F298/$E$296)*'CRONOGRAMA ACTIVIDADES'!AE$102)*($G298/$F298)))</f>
        <v>0</v>
      </c>
      <c r="AJ298" s="349">
        <f>IF( $F298=0,0,((($F298/$E$296)*'CRONOGRAMA ACTIVIDADES'!AF$102)*($G298/$F298)))</f>
        <v>0</v>
      </c>
      <c r="AK298" s="349">
        <f>IF( $F298=0,0,((($F298/$E$296)*'CRONOGRAMA ACTIVIDADES'!AG$102)*($G298/$F298)))</f>
        <v>0</v>
      </c>
      <c r="AL298" s="349">
        <f>IF( $F298=0,0,((($F298/$E$296)*'CRONOGRAMA ACTIVIDADES'!AH$102)*($G298/$F298)))</f>
        <v>0</v>
      </c>
      <c r="AM298" s="349">
        <f>IF( $F298=0,0,((($F298/$E$296)*'CRONOGRAMA ACTIVIDADES'!AI$102)*($G298/$F298)))</f>
        <v>0</v>
      </c>
      <c r="AN298" s="349">
        <f>IF( $F298=0,0,((($F298/$E$296)*'CRONOGRAMA ACTIVIDADES'!AJ$102)*($G298/$F298)))</f>
        <v>0</v>
      </c>
      <c r="AO298" s="349">
        <f>IF( $F298=0,0,((($F298/$E$296)*'CRONOGRAMA ACTIVIDADES'!AK$102)*($G298/$F298)))</f>
        <v>0</v>
      </c>
      <c r="AP298" s="349">
        <f>IF( $F298=0,0,((($F298/$E$296)*'CRONOGRAMA ACTIVIDADES'!AL$102)*($G298/$F298)))</f>
        <v>0</v>
      </c>
      <c r="AQ298" s="349">
        <f>IF( $F298=0,0,((($F298/$E$296)*'CRONOGRAMA ACTIVIDADES'!AM$102)*($G298/$F298)))</f>
        <v>0</v>
      </c>
      <c r="AR298" s="349">
        <f>IF( $F298=0,0,((($F298/$E$296)*'CRONOGRAMA ACTIVIDADES'!AN$102)*($G298/$F298)))</f>
        <v>0</v>
      </c>
      <c r="AS298" s="349">
        <f>IF( $F298=0,0,((($F298/$E$296)*'CRONOGRAMA ACTIVIDADES'!AO$102)*($G298/$F298)))</f>
        <v>0</v>
      </c>
      <c r="AT298" s="352">
        <f>AH298+AI298+AJ298+AK298+AL298+AM298+AN298+AO298+AP298+AQ298+AR298+AS298</f>
        <v>0</v>
      </c>
      <c r="AU298" s="355">
        <f>AS298+AR298+AQ298+AP298+AO298+AN298+AM298+AL298+AK298+AJ298+AI298+AH298+AF298+AE298+AD298+AC298+AB298+AA298+Z298+Y298+X298+W298+V298+U298+S298+R298+Q298+P298+O298+N298+M298+L298+K298+J298+I298+H298</f>
        <v>0</v>
      </c>
      <c r="AV298" s="321">
        <f t="shared" si="70"/>
        <v>0</v>
      </c>
    </row>
    <row r="299" spans="2:50" s="44" customFormat="1" ht="12.75" customHeight="1" x14ac:dyDescent="0.25">
      <c r="B299" s="345" t="str">
        <f>+'FORMATO COSTEO C4'!C29</f>
        <v>4.1.1.3</v>
      </c>
      <c r="C299" s="346" t="str">
        <f>+'FORMATO COSTEO C4'!B29</f>
        <v>Categoría de gasto</v>
      </c>
      <c r="D299" s="347"/>
      <c r="E299" s="348"/>
      <c r="F299" s="349">
        <f>+'FORMATO COSTEO C4'!G29</f>
        <v>0</v>
      </c>
      <c r="G299" s="350">
        <f>+'FORMATO COSTEO C4'!X29</f>
        <v>0</v>
      </c>
      <c r="H299" s="354">
        <f>IF( $F299=0,0,((($F299/$E$296)*'CRONOGRAMA ACTIVIDADES'!F$102)*($G299/$F299)))</f>
        <v>0</v>
      </c>
      <c r="I299" s="349">
        <f>IF( $F299=0,0,((($F299/$E$296)*'CRONOGRAMA ACTIVIDADES'!G$102)*($G299/$F299)))</f>
        <v>0</v>
      </c>
      <c r="J299" s="349">
        <f>IF( $F299=0,0,((($F299/$E$296)*'CRONOGRAMA ACTIVIDADES'!H$102)*($G299/$F299)))</f>
        <v>0</v>
      </c>
      <c r="K299" s="349">
        <f>IF( $F299=0,0,((($F299/$E$296)*'CRONOGRAMA ACTIVIDADES'!I$102)*($G299/$F299)))</f>
        <v>0</v>
      </c>
      <c r="L299" s="349">
        <f>IF( $F299=0,0,((($F299/$E$296)*'CRONOGRAMA ACTIVIDADES'!J$102)*($G299/$F299)))</f>
        <v>0</v>
      </c>
      <c r="M299" s="349">
        <f>IF( $F299=0,0,((($F299/$E$296)*'CRONOGRAMA ACTIVIDADES'!K$102)*($G299/$F299)))</f>
        <v>0</v>
      </c>
      <c r="N299" s="349">
        <f>IF( $F299=0,0,((($F299/$E$296)*'CRONOGRAMA ACTIVIDADES'!L$102)*($G299/$F299)))</f>
        <v>0</v>
      </c>
      <c r="O299" s="349">
        <f>IF( $F299=0,0,((($F299/$E$296)*'CRONOGRAMA ACTIVIDADES'!M$102)*($G299/$F299)))</f>
        <v>0</v>
      </c>
      <c r="P299" s="349">
        <f>IF( $F299=0,0,((($F299/$E$296)*'CRONOGRAMA ACTIVIDADES'!N$102)*($G299/$F299)))</f>
        <v>0</v>
      </c>
      <c r="Q299" s="349">
        <f>IF( $F299=0,0,((($F299/$E$296)*'CRONOGRAMA ACTIVIDADES'!O$102)*($G299/$F299)))</f>
        <v>0</v>
      </c>
      <c r="R299" s="349">
        <f>IF( $F299=0,0,((($F299/$E$296)*'CRONOGRAMA ACTIVIDADES'!P$102)*($G299/$F299)))</f>
        <v>0</v>
      </c>
      <c r="S299" s="349">
        <f>IF( $F299=0,0,((($F299/$E$296)*'CRONOGRAMA ACTIVIDADES'!Q$102)*($G299/$F299)))</f>
        <v>0</v>
      </c>
      <c r="T299" s="352">
        <f>H299+I299+J299+K299+L299+M299+N299+O299+P299+Q299+R299+S299</f>
        <v>0</v>
      </c>
      <c r="U299" s="353">
        <f>IF( $F299=0,0,((($F299/$E$296)*'CRONOGRAMA ACTIVIDADES'!R$102)*($G299/$F299)))</f>
        <v>0</v>
      </c>
      <c r="V299" s="349">
        <f>IF( $F299=0,0,((($F299/$E$296)*'CRONOGRAMA ACTIVIDADES'!S$102)*($G299/$F299)))</f>
        <v>0</v>
      </c>
      <c r="W299" s="349">
        <f>IF( $F299=0,0,((($F299/$E$296)*'CRONOGRAMA ACTIVIDADES'!T$102)*($G299/$F299)))</f>
        <v>0</v>
      </c>
      <c r="X299" s="349">
        <f>IF( $F299=0,0,((($F299/$E$296)*'CRONOGRAMA ACTIVIDADES'!U$102)*($G299/$F299)))</f>
        <v>0</v>
      </c>
      <c r="Y299" s="349">
        <f>IF( $F299=0,0,((($F299/$E$296)*'CRONOGRAMA ACTIVIDADES'!V$102)*($G299/$F299)))</f>
        <v>0</v>
      </c>
      <c r="Z299" s="349">
        <f>IF( $F299=0,0,((($F299/$E$296)*'CRONOGRAMA ACTIVIDADES'!W$102)*($G299/$F299)))</f>
        <v>0</v>
      </c>
      <c r="AA299" s="349">
        <f>IF( $F299=0,0,((($F299/$E$296)*'CRONOGRAMA ACTIVIDADES'!X$102)*($G299/$F299)))</f>
        <v>0</v>
      </c>
      <c r="AB299" s="349">
        <f>IF( $F299=0,0,((($F299/$E$296)*'CRONOGRAMA ACTIVIDADES'!Y$102)*($G299/$F299)))</f>
        <v>0</v>
      </c>
      <c r="AC299" s="349">
        <f>IF( $F299=0,0,((($F299/$E$296)*'CRONOGRAMA ACTIVIDADES'!Z$102)*($G299/$F299)))</f>
        <v>0</v>
      </c>
      <c r="AD299" s="349">
        <f>IF( $F299=0,0,((($F299/$E$296)*'CRONOGRAMA ACTIVIDADES'!AA$102)*($G299/$F299)))</f>
        <v>0</v>
      </c>
      <c r="AE299" s="349">
        <f>IF( $F299=0,0,((($F299/$E$296)*'CRONOGRAMA ACTIVIDADES'!AB$102)*($G299/$F299)))</f>
        <v>0</v>
      </c>
      <c r="AF299" s="349">
        <f>IF( $F299=0,0,((($F299/$E$296)*'CRONOGRAMA ACTIVIDADES'!AC$102)*($G299/$F299)))</f>
        <v>0</v>
      </c>
      <c r="AG299" s="350">
        <f>U299+V299+W299+X299+Y299+Z299+AA299+AB299+AC299+AD299+AE299+AF299</f>
        <v>0</v>
      </c>
      <c r="AH299" s="354">
        <f>IF( $F299=0,0,((($F299/$E$296)*'CRONOGRAMA ACTIVIDADES'!AD$102)*($G299/$F299)))</f>
        <v>0</v>
      </c>
      <c r="AI299" s="349">
        <f>IF( $F299=0,0,((($F299/$E$296)*'CRONOGRAMA ACTIVIDADES'!AE$102)*($G299/$F299)))</f>
        <v>0</v>
      </c>
      <c r="AJ299" s="349">
        <f>IF( $F299=0,0,((($F299/$E$296)*'CRONOGRAMA ACTIVIDADES'!AF$102)*($G299/$F299)))</f>
        <v>0</v>
      </c>
      <c r="AK299" s="349">
        <f>IF( $F299=0,0,((($F299/$E$296)*'CRONOGRAMA ACTIVIDADES'!AG$102)*($G299/$F299)))</f>
        <v>0</v>
      </c>
      <c r="AL299" s="349">
        <f>IF( $F299=0,0,((($F299/$E$296)*'CRONOGRAMA ACTIVIDADES'!AH$102)*($G299/$F299)))</f>
        <v>0</v>
      </c>
      <c r="AM299" s="349">
        <f>IF( $F299=0,0,((($F299/$E$296)*'CRONOGRAMA ACTIVIDADES'!AI$102)*($G299/$F299)))</f>
        <v>0</v>
      </c>
      <c r="AN299" s="349">
        <f>IF( $F299=0,0,((($F299/$E$296)*'CRONOGRAMA ACTIVIDADES'!AJ$102)*($G299/$F299)))</f>
        <v>0</v>
      </c>
      <c r="AO299" s="349">
        <f>IF( $F299=0,0,((($F299/$E$296)*'CRONOGRAMA ACTIVIDADES'!AK$102)*($G299/$F299)))</f>
        <v>0</v>
      </c>
      <c r="AP299" s="349">
        <f>IF( $F299=0,0,((($F299/$E$296)*'CRONOGRAMA ACTIVIDADES'!AL$102)*($G299/$F299)))</f>
        <v>0</v>
      </c>
      <c r="AQ299" s="349">
        <f>IF( $F299=0,0,((($F299/$E$296)*'CRONOGRAMA ACTIVIDADES'!AM$102)*($G299/$F299)))</f>
        <v>0</v>
      </c>
      <c r="AR299" s="349">
        <f>IF( $F299=0,0,((($F299/$E$296)*'CRONOGRAMA ACTIVIDADES'!AN$102)*($G299/$F299)))</f>
        <v>0</v>
      </c>
      <c r="AS299" s="349">
        <f>IF( $F299=0,0,((($F299/$E$296)*'CRONOGRAMA ACTIVIDADES'!AO$102)*($G299/$F299)))</f>
        <v>0</v>
      </c>
      <c r="AT299" s="352">
        <f>AH299+AI299+AJ299+AK299+AL299+AM299+AN299+AO299+AP299+AQ299+AR299+AS299</f>
        <v>0</v>
      </c>
      <c r="AU299" s="355">
        <f>AS299+AR299+AQ299+AP299+AO299+AN299+AM299+AL299+AK299+AJ299+AI299+AH299+AF299+AE299+AD299+AC299+AB299+AA299+Z299+Y299+X299+W299+V299+U299+S299+R299+Q299+P299+O299+N299+M299+L299+K299+J299+I299+H299</f>
        <v>0</v>
      </c>
      <c r="AV299" s="321">
        <f t="shared" si="70"/>
        <v>0</v>
      </c>
    </row>
    <row r="300" spans="2:50" s="44" customFormat="1" ht="12.75" customHeight="1" x14ac:dyDescent="0.25">
      <c r="B300" s="345" t="str">
        <f>+'FORMATO COSTEO C4'!C35</f>
        <v>4.1.1.4</v>
      </c>
      <c r="C300" s="346" t="str">
        <f>+'FORMATO COSTEO C4'!B35</f>
        <v>Categoría de gasto</v>
      </c>
      <c r="D300" s="347"/>
      <c r="E300" s="348"/>
      <c r="F300" s="349">
        <f>+'FORMATO COSTEO C4'!G35</f>
        <v>0</v>
      </c>
      <c r="G300" s="350">
        <f>+'FORMATO COSTEO C4'!X35</f>
        <v>0</v>
      </c>
      <c r="H300" s="354">
        <f>IF( $F300=0,0,((($F300/$E$296)*'CRONOGRAMA ACTIVIDADES'!F$102)*($G300/$F300)))</f>
        <v>0</v>
      </c>
      <c r="I300" s="349">
        <f>IF( $F300=0,0,((($F300/$E$296)*'CRONOGRAMA ACTIVIDADES'!G$102)*($G300/$F300)))</f>
        <v>0</v>
      </c>
      <c r="J300" s="349">
        <f>IF( $F300=0,0,((($F300/$E$296)*'CRONOGRAMA ACTIVIDADES'!H$102)*($G300/$F300)))</f>
        <v>0</v>
      </c>
      <c r="K300" s="349">
        <f>IF( $F300=0,0,((($F300/$E$296)*'CRONOGRAMA ACTIVIDADES'!I$102)*($G300/$F300)))</f>
        <v>0</v>
      </c>
      <c r="L300" s="349">
        <f>IF( $F300=0,0,((($F300/$E$296)*'CRONOGRAMA ACTIVIDADES'!J$102)*($G300/$F300)))</f>
        <v>0</v>
      </c>
      <c r="M300" s="349">
        <f>IF( $F300=0,0,((($F300/$E$296)*'CRONOGRAMA ACTIVIDADES'!K$102)*($G300/$F300)))</f>
        <v>0</v>
      </c>
      <c r="N300" s="349">
        <f>IF( $F300=0,0,((($F300/$E$296)*'CRONOGRAMA ACTIVIDADES'!L$102)*($G300/$F300)))</f>
        <v>0</v>
      </c>
      <c r="O300" s="349">
        <f>IF( $F300=0,0,((($F300/$E$296)*'CRONOGRAMA ACTIVIDADES'!M$102)*($G300/$F300)))</f>
        <v>0</v>
      </c>
      <c r="P300" s="349">
        <f>IF( $F300=0,0,((($F300/$E$296)*'CRONOGRAMA ACTIVIDADES'!N$102)*($G300/$F300)))</f>
        <v>0</v>
      </c>
      <c r="Q300" s="349">
        <f>IF( $F300=0,0,((($F300/$E$296)*'CRONOGRAMA ACTIVIDADES'!O$102)*($G300/$F300)))</f>
        <v>0</v>
      </c>
      <c r="R300" s="349">
        <f>IF( $F300=0,0,((($F300/$E$296)*'CRONOGRAMA ACTIVIDADES'!P$102)*($G300/$F300)))</f>
        <v>0</v>
      </c>
      <c r="S300" s="349">
        <f>IF( $F300=0,0,((($F300/$E$296)*'CRONOGRAMA ACTIVIDADES'!Q$102)*($G300/$F300)))</f>
        <v>0</v>
      </c>
      <c r="T300" s="352">
        <f>H300+I300+J300+K300+L300+M300+N300+O300+P300+Q300+R300+S300</f>
        <v>0</v>
      </c>
      <c r="U300" s="353">
        <f>IF( $F300=0,0,((($F300/$E$296)*'CRONOGRAMA ACTIVIDADES'!R$102)*($G300/$F300)))</f>
        <v>0</v>
      </c>
      <c r="V300" s="349">
        <f>IF( $F300=0,0,((($F300/$E$296)*'CRONOGRAMA ACTIVIDADES'!S$102)*($G300/$F300)))</f>
        <v>0</v>
      </c>
      <c r="W300" s="349">
        <f>IF( $F300=0,0,((($F300/$E$296)*'CRONOGRAMA ACTIVIDADES'!T$102)*($G300/$F300)))</f>
        <v>0</v>
      </c>
      <c r="X300" s="349">
        <f>IF( $F300=0,0,((($F300/$E$296)*'CRONOGRAMA ACTIVIDADES'!U$102)*($G300/$F300)))</f>
        <v>0</v>
      </c>
      <c r="Y300" s="349">
        <f>IF( $F300=0,0,((($F300/$E$296)*'CRONOGRAMA ACTIVIDADES'!V$102)*($G300/$F300)))</f>
        <v>0</v>
      </c>
      <c r="Z300" s="349">
        <f>IF( $F300=0,0,((($F300/$E$296)*'CRONOGRAMA ACTIVIDADES'!W$102)*($G300/$F300)))</f>
        <v>0</v>
      </c>
      <c r="AA300" s="349">
        <f>IF( $F300=0,0,((($F300/$E$296)*'CRONOGRAMA ACTIVIDADES'!X$102)*($G300/$F300)))</f>
        <v>0</v>
      </c>
      <c r="AB300" s="349">
        <f>IF( $F300=0,0,((($F300/$E$296)*'CRONOGRAMA ACTIVIDADES'!Y$102)*($G300/$F300)))</f>
        <v>0</v>
      </c>
      <c r="AC300" s="349">
        <f>IF( $F300=0,0,((($F300/$E$296)*'CRONOGRAMA ACTIVIDADES'!Z$102)*($G300/$F300)))</f>
        <v>0</v>
      </c>
      <c r="AD300" s="349">
        <f>IF( $F300=0,0,((($F300/$E$296)*'CRONOGRAMA ACTIVIDADES'!AA$102)*($G300/$F300)))</f>
        <v>0</v>
      </c>
      <c r="AE300" s="349">
        <f>IF( $F300=0,0,((($F300/$E$296)*'CRONOGRAMA ACTIVIDADES'!AB$102)*($G300/$F300)))</f>
        <v>0</v>
      </c>
      <c r="AF300" s="349">
        <f>IF( $F300=0,0,((($F300/$E$296)*'CRONOGRAMA ACTIVIDADES'!AC$102)*($G300/$F300)))</f>
        <v>0</v>
      </c>
      <c r="AG300" s="350">
        <f>U300+V300+W300+X300+Y300+Z300+AA300+AB300+AC300+AD300+AE300+AF300</f>
        <v>0</v>
      </c>
      <c r="AH300" s="354">
        <f>IF( $F300=0,0,((($F300/$E$296)*'CRONOGRAMA ACTIVIDADES'!AD$102)*($G300/$F300)))</f>
        <v>0</v>
      </c>
      <c r="AI300" s="349">
        <f>IF( $F300=0,0,((($F300/$E$296)*'CRONOGRAMA ACTIVIDADES'!AE$102)*($G300/$F300)))</f>
        <v>0</v>
      </c>
      <c r="AJ300" s="349">
        <f>IF( $F300=0,0,((($F300/$E$296)*'CRONOGRAMA ACTIVIDADES'!AF$102)*($G300/$F300)))</f>
        <v>0</v>
      </c>
      <c r="AK300" s="349">
        <f>IF( $F300=0,0,((($F300/$E$296)*'CRONOGRAMA ACTIVIDADES'!AG$102)*($G300/$F300)))</f>
        <v>0</v>
      </c>
      <c r="AL300" s="349">
        <f>IF( $F300=0,0,((($F300/$E$296)*'CRONOGRAMA ACTIVIDADES'!AH$102)*($G300/$F300)))</f>
        <v>0</v>
      </c>
      <c r="AM300" s="349">
        <f>IF( $F300=0,0,((($F300/$E$296)*'CRONOGRAMA ACTIVIDADES'!AI$102)*($G300/$F300)))</f>
        <v>0</v>
      </c>
      <c r="AN300" s="349">
        <f>IF( $F300=0,0,((($F300/$E$296)*'CRONOGRAMA ACTIVIDADES'!AJ$102)*($G300/$F300)))</f>
        <v>0</v>
      </c>
      <c r="AO300" s="349">
        <f>IF( $F300=0,0,((($F300/$E$296)*'CRONOGRAMA ACTIVIDADES'!AK$102)*($G300/$F300)))</f>
        <v>0</v>
      </c>
      <c r="AP300" s="349">
        <f>IF( $F300=0,0,((($F300/$E$296)*'CRONOGRAMA ACTIVIDADES'!AL$102)*($G300/$F300)))</f>
        <v>0</v>
      </c>
      <c r="AQ300" s="349">
        <f>IF( $F300=0,0,((($F300/$E$296)*'CRONOGRAMA ACTIVIDADES'!AM$102)*($G300/$F300)))</f>
        <v>0</v>
      </c>
      <c r="AR300" s="349">
        <f>IF( $F300=0,0,((($F300/$E$296)*'CRONOGRAMA ACTIVIDADES'!AN$102)*($G300/$F300)))</f>
        <v>0</v>
      </c>
      <c r="AS300" s="349">
        <f>IF( $F300=0,0,((($F300/$E$296)*'CRONOGRAMA ACTIVIDADES'!AO$102)*($G300/$F300)))</f>
        <v>0</v>
      </c>
      <c r="AT300" s="352">
        <f>AH300+AI300+AJ300+AK300+AL300+AM300+AN300+AO300+AP300+AQ300+AR300+AS300</f>
        <v>0</v>
      </c>
      <c r="AU300" s="355">
        <f>AS300+AR300+AQ300+AP300+AO300+AN300+AM300+AL300+AK300+AJ300+AI300+AH300+AF300+AE300+AD300+AC300+AB300+AA300+Z300+Y300+X300+W300+V300+U300+S300+R300+Q300+P300+O300+N300+M300+L300+K300+J300+I300+H300</f>
        <v>0</v>
      </c>
      <c r="AV300" s="321">
        <f t="shared" si="70"/>
        <v>0</v>
      </c>
    </row>
    <row r="301" spans="2:50" s="44" customFormat="1" ht="12.75" customHeight="1" x14ac:dyDescent="0.25">
      <c r="B301" s="345" t="str">
        <f>+'FORMATO COSTEO C4'!C41</f>
        <v>4.1.1.5</v>
      </c>
      <c r="C301" s="346" t="str">
        <f>+'FORMATO COSTEO C4'!B41</f>
        <v>Categoría de gasto</v>
      </c>
      <c r="D301" s="347"/>
      <c r="E301" s="348"/>
      <c r="F301" s="349">
        <f>+'FORMATO COSTEO C4'!G41</f>
        <v>0</v>
      </c>
      <c r="G301" s="350">
        <f>+'FORMATO COSTEO C4'!X41</f>
        <v>0</v>
      </c>
      <c r="H301" s="354">
        <f>IF( $F301=0,0,((($F301/$E$296)*'CRONOGRAMA ACTIVIDADES'!F$102)*($G301/$F301)))</f>
        <v>0</v>
      </c>
      <c r="I301" s="349">
        <f>IF( $F301=0,0,((($F301/$E$296)*'CRONOGRAMA ACTIVIDADES'!G$102)*($G301/$F301)))</f>
        <v>0</v>
      </c>
      <c r="J301" s="349">
        <f>IF( $F301=0,0,((($F301/$E$296)*'CRONOGRAMA ACTIVIDADES'!H$102)*($G301/$F301)))</f>
        <v>0</v>
      </c>
      <c r="K301" s="349">
        <f>IF( $F301=0,0,((($F301/$E$296)*'CRONOGRAMA ACTIVIDADES'!I$102)*($G301/$F301)))</f>
        <v>0</v>
      </c>
      <c r="L301" s="349">
        <f>IF( $F301=0,0,((($F301/$E$296)*'CRONOGRAMA ACTIVIDADES'!J$102)*($G301/$F301)))</f>
        <v>0</v>
      </c>
      <c r="M301" s="349">
        <f>IF( $F301=0,0,((($F301/$E$296)*'CRONOGRAMA ACTIVIDADES'!K$102)*($G301/$F301)))</f>
        <v>0</v>
      </c>
      <c r="N301" s="349">
        <f>IF( $F301=0,0,((($F301/$E$296)*'CRONOGRAMA ACTIVIDADES'!L$102)*($G301/$F301)))</f>
        <v>0</v>
      </c>
      <c r="O301" s="349">
        <f>IF( $F301=0,0,((($F301/$E$296)*'CRONOGRAMA ACTIVIDADES'!M$102)*($G301/$F301)))</f>
        <v>0</v>
      </c>
      <c r="P301" s="349">
        <f>IF( $F301=0,0,((($F301/$E$296)*'CRONOGRAMA ACTIVIDADES'!N$102)*($G301/$F301)))</f>
        <v>0</v>
      </c>
      <c r="Q301" s="349">
        <f>IF( $F301=0,0,((($F301/$E$296)*'CRONOGRAMA ACTIVIDADES'!O$102)*($G301/$F301)))</f>
        <v>0</v>
      </c>
      <c r="R301" s="349">
        <f>IF( $F301=0,0,((($F301/$E$296)*'CRONOGRAMA ACTIVIDADES'!P$102)*($G301/$F301)))</f>
        <v>0</v>
      </c>
      <c r="S301" s="349">
        <f>IF( $F301=0,0,((($F301/$E$296)*'CRONOGRAMA ACTIVIDADES'!Q$102)*($G301/$F301)))</f>
        <v>0</v>
      </c>
      <c r="T301" s="352">
        <f>H301+I301+J301+K301+L301+M301+N301+O301+P301+Q301+R301+S301</f>
        <v>0</v>
      </c>
      <c r="U301" s="353">
        <f>IF( $F301=0,0,((($F301/$E$296)*'CRONOGRAMA ACTIVIDADES'!R$102)*($G301/$F301)))</f>
        <v>0</v>
      </c>
      <c r="V301" s="349">
        <f>IF( $F301=0,0,((($F301/$E$296)*'CRONOGRAMA ACTIVIDADES'!S$102)*($G301/$F301)))</f>
        <v>0</v>
      </c>
      <c r="W301" s="349">
        <f>IF( $F301=0,0,((($F301/$E$296)*'CRONOGRAMA ACTIVIDADES'!T$102)*($G301/$F301)))</f>
        <v>0</v>
      </c>
      <c r="X301" s="349">
        <f>IF( $F301=0,0,((($F301/$E$296)*'CRONOGRAMA ACTIVIDADES'!U$102)*($G301/$F301)))</f>
        <v>0</v>
      </c>
      <c r="Y301" s="349">
        <f>IF( $F301=0,0,((($F301/$E$296)*'CRONOGRAMA ACTIVIDADES'!V$102)*($G301/$F301)))</f>
        <v>0</v>
      </c>
      <c r="Z301" s="349">
        <f>IF( $F301=0,0,((($F301/$E$296)*'CRONOGRAMA ACTIVIDADES'!W$102)*($G301/$F301)))</f>
        <v>0</v>
      </c>
      <c r="AA301" s="349">
        <f>IF( $F301=0,0,((($F301/$E$296)*'CRONOGRAMA ACTIVIDADES'!X$102)*($G301/$F301)))</f>
        <v>0</v>
      </c>
      <c r="AB301" s="349">
        <f>IF( $F301=0,0,((($F301/$E$296)*'CRONOGRAMA ACTIVIDADES'!Y$102)*($G301/$F301)))</f>
        <v>0</v>
      </c>
      <c r="AC301" s="349">
        <f>IF( $F301=0,0,((($F301/$E$296)*'CRONOGRAMA ACTIVIDADES'!Z$102)*($G301/$F301)))</f>
        <v>0</v>
      </c>
      <c r="AD301" s="349">
        <f>IF( $F301=0,0,((($F301/$E$296)*'CRONOGRAMA ACTIVIDADES'!AA$102)*($G301/$F301)))</f>
        <v>0</v>
      </c>
      <c r="AE301" s="349">
        <f>IF( $F301=0,0,((($F301/$E$296)*'CRONOGRAMA ACTIVIDADES'!AB$102)*($G301/$F301)))</f>
        <v>0</v>
      </c>
      <c r="AF301" s="349">
        <f>IF( $F301=0,0,((($F301/$E$296)*'CRONOGRAMA ACTIVIDADES'!AC$102)*($G301/$F301)))</f>
        <v>0</v>
      </c>
      <c r="AG301" s="350">
        <f>U301+V301+W301+X301+Y301+Z301+AA301+AB301+AC301+AD301+AE301+AF301</f>
        <v>0</v>
      </c>
      <c r="AH301" s="354">
        <f>IF( $F301=0,0,((($F301/$E$296)*'CRONOGRAMA ACTIVIDADES'!AD$102)*($G301/$F301)))</f>
        <v>0</v>
      </c>
      <c r="AI301" s="349">
        <f>IF( $F301=0,0,((($F301/$E$296)*'CRONOGRAMA ACTIVIDADES'!AE$102)*($G301/$F301)))</f>
        <v>0</v>
      </c>
      <c r="AJ301" s="349">
        <f>IF( $F301=0,0,((($F301/$E$296)*'CRONOGRAMA ACTIVIDADES'!AF$102)*($G301/$F301)))</f>
        <v>0</v>
      </c>
      <c r="AK301" s="349">
        <f>IF( $F301=0,0,((($F301/$E$296)*'CRONOGRAMA ACTIVIDADES'!AG$102)*($G301/$F301)))</f>
        <v>0</v>
      </c>
      <c r="AL301" s="349">
        <f>IF( $F301=0,0,((($F301/$E$296)*'CRONOGRAMA ACTIVIDADES'!AH$102)*($G301/$F301)))</f>
        <v>0</v>
      </c>
      <c r="AM301" s="349">
        <f>IF( $F301=0,0,((($F301/$E$296)*'CRONOGRAMA ACTIVIDADES'!AI$102)*($G301/$F301)))</f>
        <v>0</v>
      </c>
      <c r="AN301" s="349">
        <f>IF( $F301=0,0,((($F301/$E$296)*'CRONOGRAMA ACTIVIDADES'!AJ$102)*($G301/$F301)))</f>
        <v>0</v>
      </c>
      <c r="AO301" s="349">
        <f>IF( $F301=0,0,((($F301/$E$296)*'CRONOGRAMA ACTIVIDADES'!AK$102)*($G301/$F301)))</f>
        <v>0</v>
      </c>
      <c r="AP301" s="349">
        <f>IF( $F301=0,0,((($F301/$E$296)*'CRONOGRAMA ACTIVIDADES'!AL$102)*($G301/$F301)))</f>
        <v>0</v>
      </c>
      <c r="AQ301" s="349">
        <f>IF( $F301=0,0,((($F301/$E$296)*'CRONOGRAMA ACTIVIDADES'!AM$102)*($G301/$F301)))</f>
        <v>0</v>
      </c>
      <c r="AR301" s="349">
        <f>IF( $F301=0,0,((($F301/$E$296)*'CRONOGRAMA ACTIVIDADES'!AN$102)*($G301/$F301)))</f>
        <v>0</v>
      </c>
      <c r="AS301" s="349">
        <f>IF( $F301=0,0,((($F301/$E$296)*'CRONOGRAMA ACTIVIDADES'!AO$102)*($G301/$F301)))</f>
        <v>0</v>
      </c>
      <c r="AT301" s="352">
        <f>AH301+AI301+AJ301+AK301+AL301+AM301+AN301+AO301+AP301+AQ301+AR301+AS301</f>
        <v>0</v>
      </c>
      <c r="AU301" s="355">
        <f>AS301+AR301+AQ301+AP301+AO301+AN301+AM301+AL301+AK301+AJ301+AI301+AH301+AF301+AE301+AD301+AC301+AB301+AA301+Z301+Y301+X301+W301+V301+U301+S301+R301+Q301+P301+O301+N301+M301+L301+K301+J301+I301+H301</f>
        <v>0</v>
      </c>
      <c r="AV301" s="321">
        <f t="shared" si="70"/>
        <v>0</v>
      </c>
    </row>
    <row r="302" spans="2:50" s="44" customFormat="1" ht="12.75" customHeight="1" x14ac:dyDescent="0.25">
      <c r="B302" s="335" t="str">
        <f>+'FORMATO COSTEO C4'!C47</f>
        <v>4.1.2</v>
      </c>
      <c r="C302" s="359">
        <f>+'FORMATO COSTEO C4'!B47</f>
        <v>0</v>
      </c>
      <c r="D302" s="337" t="str">
        <f>+'FORMATO COSTEO C4'!D47</f>
        <v>Unidad medida</v>
      </c>
      <c r="E302" s="338">
        <f>+'FORMATO COSTEO C4'!E47</f>
        <v>0</v>
      </c>
      <c r="F302" s="339">
        <f>SUM(F303:F307)</f>
        <v>0</v>
      </c>
      <c r="G302" s="340">
        <f>SUM(G303:G307)</f>
        <v>0</v>
      </c>
      <c r="H302" s="341">
        <f t="shared" ref="H302:AS302" si="78">SUM(H303:H307)</f>
        <v>0</v>
      </c>
      <c r="I302" s="339">
        <f t="shared" si="78"/>
        <v>0</v>
      </c>
      <c r="J302" s="339">
        <f t="shared" si="78"/>
        <v>0</v>
      </c>
      <c r="K302" s="339">
        <f t="shared" si="78"/>
        <v>0</v>
      </c>
      <c r="L302" s="339">
        <f t="shared" si="78"/>
        <v>0</v>
      </c>
      <c r="M302" s="339">
        <f t="shared" si="78"/>
        <v>0</v>
      </c>
      <c r="N302" s="339">
        <f t="shared" si="78"/>
        <v>0</v>
      </c>
      <c r="O302" s="339">
        <f t="shared" si="78"/>
        <v>0</v>
      </c>
      <c r="P302" s="339">
        <f t="shared" si="78"/>
        <v>0</v>
      </c>
      <c r="Q302" s="339">
        <f t="shared" si="78"/>
        <v>0</v>
      </c>
      <c r="R302" s="339">
        <f t="shared" si="78"/>
        <v>0</v>
      </c>
      <c r="S302" s="339">
        <f t="shared" si="78"/>
        <v>0</v>
      </c>
      <c r="T302" s="342">
        <f t="shared" si="78"/>
        <v>0</v>
      </c>
      <c r="U302" s="343">
        <f t="shared" si="78"/>
        <v>0</v>
      </c>
      <c r="V302" s="339">
        <f t="shared" si="78"/>
        <v>0</v>
      </c>
      <c r="W302" s="339">
        <f t="shared" si="78"/>
        <v>0</v>
      </c>
      <c r="X302" s="339">
        <f t="shared" si="78"/>
        <v>0</v>
      </c>
      <c r="Y302" s="339">
        <f t="shared" si="78"/>
        <v>0</v>
      </c>
      <c r="Z302" s="339">
        <f t="shared" si="78"/>
        <v>0</v>
      </c>
      <c r="AA302" s="339">
        <f t="shared" si="78"/>
        <v>0</v>
      </c>
      <c r="AB302" s="339">
        <f t="shared" si="78"/>
        <v>0</v>
      </c>
      <c r="AC302" s="339">
        <f t="shared" si="78"/>
        <v>0</v>
      </c>
      <c r="AD302" s="339">
        <f t="shared" si="78"/>
        <v>0</v>
      </c>
      <c r="AE302" s="339">
        <f t="shared" si="78"/>
        <v>0</v>
      </c>
      <c r="AF302" s="339">
        <f t="shared" si="78"/>
        <v>0</v>
      </c>
      <c r="AG302" s="340">
        <f t="shared" si="78"/>
        <v>0</v>
      </c>
      <c r="AH302" s="341">
        <f t="shared" si="78"/>
        <v>0</v>
      </c>
      <c r="AI302" s="339">
        <f t="shared" si="78"/>
        <v>0</v>
      </c>
      <c r="AJ302" s="339">
        <f t="shared" si="78"/>
        <v>0</v>
      </c>
      <c r="AK302" s="339">
        <f t="shared" si="78"/>
        <v>0</v>
      </c>
      <c r="AL302" s="339">
        <f t="shared" si="78"/>
        <v>0</v>
      </c>
      <c r="AM302" s="339">
        <f t="shared" si="78"/>
        <v>0</v>
      </c>
      <c r="AN302" s="339">
        <f t="shared" si="78"/>
        <v>0</v>
      </c>
      <c r="AO302" s="339">
        <f t="shared" si="78"/>
        <v>0</v>
      </c>
      <c r="AP302" s="339">
        <f t="shared" si="78"/>
        <v>0</v>
      </c>
      <c r="AQ302" s="339">
        <f t="shared" si="78"/>
        <v>0</v>
      </c>
      <c r="AR302" s="339">
        <f t="shared" si="78"/>
        <v>0</v>
      </c>
      <c r="AS302" s="339">
        <f t="shared" si="78"/>
        <v>0</v>
      </c>
      <c r="AT302" s="342">
        <f>SUM(AT303:AT307)</f>
        <v>0</v>
      </c>
      <c r="AU302" s="344">
        <f>SUM(AU303:AU307)</f>
        <v>0</v>
      </c>
      <c r="AV302" s="321">
        <f t="shared" si="70"/>
        <v>0</v>
      </c>
    </row>
    <row r="303" spans="2:50" s="44" customFormat="1" ht="12.75" customHeight="1" x14ac:dyDescent="0.25">
      <c r="B303" s="345" t="str">
        <f>+'FORMATO COSTEO C4'!C49</f>
        <v>4.1.2.1</v>
      </c>
      <c r="C303" s="346" t="str">
        <f>+'FORMATO COSTEO C4'!B49</f>
        <v>Categoría de gasto</v>
      </c>
      <c r="D303" s="357"/>
      <c r="E303" s="358"/>
      <c r="F303" s="349">
        <f>+'FORMATO COSTEO C4'!G49</f>
        <v>0</v>
      </c>
      <c r="G303" s="350">
        <f>+'FORMATO COSTEO C4'!X49</f>
        <v>0</v>
      </c>
      <c r="H303" s="351">
        <f>IF( $F303=0,0,((($F303/$E$302)*'CRONOGRAMA ACTIVIDADES'!F$103)*($G303/$F303)))</f>
        <v>0</v>
      </c>
      <c r="I303" s="349">
        <f>IF( $F303=0,0,((($F303/$E$302)*'CRONOGRAMA ACTIVIDADES'!G$103)*($G303/$F303)))</f>
        <v>0</v>
      </c>
      <c r="J303" s="349">
        <f>IF( $F303=0,0,((($F303/$E$302)*'CRONOGRAMA ACTIVIDADES'!H$103)*($G303/$F303)))</f>
        <v>0</v>
      </c>
      <c r="K303" s="349">
        <f>IF( $F303=0,0,((($F303/$E$302)*'CRONOGRAMA ACTIVIDADES'!I$103)*($G303/$F303)))</f>
        <v>0</v>
      </c>
      <c r="L303" s="349">
        <f>IF( $F303=0,0,((($F303/$E$302)*'CRONOGRAMA ACTIVIDADES'!J$103)*($G303/$F303)))</f>
        <v>0</v>
      </c>
      <c r="M303" s="349">
        <f>IF( $F303=0,0,((($F303/$E$302)*'CRONOGRAMA ACTIVIDADES'!K$103)*($G303/$F303)))</f>
        <v>0</v>
      </c>
      <c r="N303" s="349">
        <f>IF( $F303=0,0,((($F303/$E$302)*'CRONOGRAMA ACTIVIDADES'!L$103)*($G303/$F303)))</f>
        <v>0</v>
      </c>
      <c r="O303" s="349">
        <f>IF( $F303=0,0,((($F303/$E$302)*'CRONOGRAMA ACTIVIDADES'!M$103)*($G303/$F303)))</f>
        <v>0</v>
      </c>
      <c r="P303" s="349">
        <f>IF( $F303=0,0,((($F303/$E$302)*'CRONOGRAMA ACTIVIDADES'!N$103)*($G303/$F303)))</f>
        <v>0</v>
      </c>
      <c r="Q303" s="349">
        <f>IF( $F303=0,0,((($F303/$E$302)*'CRONOGRAMA ACTIVIDADES'!O$103)*($G303/$F303)))</f>
        <v>0</v>
      </c>
      <c r="R303" s="349">
        <f>IF( $F303=0,0,((($F303/$E$302)*'CRONOGRAMA ACTIVIDADES'!P$103)*($G303/$F303)))</f>
        <v>0</v>
      </c>
      <c r="S303" s="349">
        <f>IF( $F303=0,0,((($F303/$E$302)*'CRONOGRAMA ACTIVIDADES'!Q$103)*($G303/$F303)))</f>
        <v>0</v>
      </c>
      <c r="T303" s="352">
        <f>H303+I303+J303+K303+L303+M303+N303+O303+P303+Q303+R303+S303</f>
        <v>0</v>
      </c>
      <c r="U303" s="353">
        <f>IF( $F303=0,0,((($F303/$E$302)*'CRONOGRAMA ACTIVIDADES'!R$103)*($G303/$F303)))</f>
        <v>0</v>
      </c>
      <c r="V303" s="349">
        <f>IF( $F303=0,0,((($F303/$E$302)*'CRONOGRAMA ACTIVIDADES'!S$103)*($G303/$F303)))</f>
        <v>0</v>
      </c>
      <c r="W303" s="349">
        <f>IF( $F303=0,0,((($F303/$E$302)*'CRONOGRAMA ACTIVIDADES'!T$103)*($G303/$F303)))</f>
        <v>0</v>
      </c>
      <c r="X303" s="349">
        <f>IF( $F303=0,0,((($F303/$E$302)*'CRONOGRAMA ACTIVIDADES'!U$103)*($G303/$F303)))</f>
        <v>0</v>
      </c>
      <c r="Y303" s="349">
        <f>IF( $F303=0,0,((($F303/$E$302)*'CRONOGRAMA ACTIVIDADES'!V$103)*($G303/$F303)))</f>
        <v>0</v>
      </c>
      <c r="Z303" s="349">
        <f>IF( $F303=0,0,((($F303/$E$302)*'CRONOGRAMA ACTIVIDADES'!W$103)*($G303/$F303)))</f>
        <v>0</v>
      </c>
      <c r="AA303" s="349">
        <f>IF( $F303=0,0,((($F303/$E$302)*'CRONOGRAMA ACTIVIDADES'!X$103)*($G303/$F303)))</f>
        <v>0</v>
      </c>
      <c r="AB303" s="349">
        <f>IF( $F303=0,0,((($F303/$E$302)*'CRONOGRAMA ACTIVIDADES'!Y$103)*($G303/$F303)))</f>
        <v>0</v>
      </c>
      <c r="AC303" s="349">
        <f>IF( $F303=0,0,((($F303/$E$302)*'CRONOGRAMA ACTIVIDADES'!Z$103)*($G303/$F303)))</f>
        <v>0</v>
      </c>
      <c r="AD303" s="349">
        <f>IF( $F303=0,0,((($F303/$E$302)*'CRONOGRAMA ACTIVIDADES'!AA$103)*($G303/$F303)))</f>
        <v>0</v>
      </c>
      <c r="AE303" s="349">
        <f>IF( $F303=0,0,((($F303/$E$302)*'CRONOGRAMA ACTIVIDADES'!AB$103)*($G303/$F303)))</f>
        <v>0</v>
      </c>
      <c r="AF303" s="349">
        <f>IF( $F303=0,0,((($F303/$E$302)*'CRONOGRAMA ACTIVIDADES'!AC$103)*($G303/$F303)))</f>
        <v>0</v>
      </c>
      <c r="AG303" s="350">
        <f>U303+V303+W303+X303+Y303+Z303+AA303+AB303+AC303+AD303+AE303+AF303</f>
        <v>0</v>
      </c>
      <c r="AH303" s="354">
        <f>IF( $F303=0,0,((($F303/$E$302)*'CRONOGRAMA ACTIVIDADES'!AD$103)*($G303/$F303)))</f>
        <v>0</v>
      </c>
      <c r="AI303" s="349">
        <f>IF( $F303=0,0,((($F303/$E$302)*'CRONOGRAMA ACTIVIDADES'!AE$103)*($G303/$F303)))</f>
        <v>0</v>
      </c>
      <c r="AJ303" s="349">
        <f>IF( $F303=0,0,((($F303/$E$302)*'CRONOGRAMA ACTIVIDADES'!AF$103)*($G303/$F303)))</f>
        <v>0</v>
      </c>
      <c r="AK303" s="349">
        <f>IF( $F303=0,0,((($F303/$E$302)*'CRONOGRAMA ACTIVIDADES'!AG$103)*($G303/$F303)))</f>
        <v>0</v>
      </c>
      <c r="AL303" s="349">
        <f>IF( $F303=0,0,((($F303/$E$302)*'CRONOGRAMA ACTIVIDADES'!AH$103)*($G303/$F303)))</f>
        <v>0</v>
      </c>
      <c r="AM303" s="349">
        <f>IF( $F303=0,0,((($F303/$E$302)*'CRONOGRAMA ACTIVIDADES'!AI$103)*($G303/$F303)))</f>
        <v>0</v>
      </c>
      <c r="AN303" s="349">
        <f>IF( $F303=0,0,((($F303/$E$302)*'CRONOGRAMA ACTIVIDADES'!AJ$103)*($G303/$F303)))</f>
        <v>0</v>
      </c>
      <c r="AO303" s="349">
        <f>IF( $F303=0,0,((($F303/$E$302)*'CRONOGRAMA ACTIVIDADES'!AK$103)*($G303/$F303)))</f>
        <v>0</v>
      </c>
      <c r="AP303" s="349">
        <f>IF( $F303=0,0,((($F303/$E$302)*'CRONOGRAMA ACTIVIDADES'!AL$103)*($G303/$F303)))</f>
        <v>0</v>
      </c>
      <c r="AQ303" s="349">
        <f>IF( $F303=0,0,((($F303/$E$302)*'CRONOGRAMA ACTIVIDADES'!AM$103)*($G303/$F303)))</f>
        <v>0</v>
      </c>
      <c r="AR303" s="349">
        <f>IF( $F303=0,0,((($F303/$E$302)*'CRONOGRAMA ACTIVIDADES'!AN$103)*($G303/$F303)))</f>
        <v>0</v>
      </c>
      <c r="AS303" s="349">
        <f>IF( $F303=0,0,((($F303/$E$302)*'CRONOGRAMA ACTIVIDADES'!AO$103)*($G303/$F303)))</f>
        <v>0</v>
      </c>
      <c r="AT303" s="352">
        <f>AH303+AI303+AJ303+AK303+AL303+AM303+AN303+AO303+AP303+AQ303+AR303+AS303</f>
        <v>0</v>
      </c>
      <c r="AU303" s="355">
        <f>AS303+AR303+AQ303+AP303+AO303+AN303+AM303+AL303+AK303+AJ303+AI303+AH303+AF303+AE303+AD303+AC303+AB303+AA303+Z303+Y303+X303+W303+V303+U303+S303+R303+Q303+P303+O303+N303+M303+L303+K303+J303+I303+H303</f>
        <v>0</v>
      </c>
      <c r="AV303" s="321">
        <f t="shared" si="70"/>
        <v>0</v>
      </c>
      <c r="AX303" s="44">
        <f>+AS303*32</f>
        <v>0</v>
      </c>
    </row>
    <row r="304" spans="2:50" s="44" customFormat="1" ht="12.75" customHeight="1" x14ac:dyDescent="0.25">
      <c r="B304" s="345" t="str">
        <f>+'FORMATO COSTEO C4'!C55</f>
        <v>4.1.2.2</v>
      </c>
      <c r="C304" s="346" t="str">
        <f>+'FORMATO COSTEO C4'!B55</f>
        <v>Categoría de gasto</v>
      </c>
      <c r="D304" s="357"/>
      <c r="E304" s="358"/>
      <c r="F304" s="349">
        <f>+'FORMATO COSTEO C4'!G55</f>
        <v>0</v>
      </c>
      <c r="G304" s="350">
        <f>+'FORMATO COSTEO C4'!X55</f>
        <v>0</v>
      </c>
      <c r="H304" s="354">
        <f>IF( $F304=0,0,((($F304/$E$302)*'CRONOGRAMA ACTIVIDADES'!F$103)*($G304/$F304)))</f>
        <v>0</v>
      </c>
      <c r="I304" s="349">
        <f>IF( $F304=0,0,((($F304/$E$302)*'CRONOGRAMA ACTIVIDADES'!G$103)*($G304/$F304)))</f>
        <v>0</v>
      </c>
      <c r="J304" s="349">
        <f>IF( $F304=0,0,((($F304/$E$302)*'CRONOGRAMA ACTIVIDADES'!H$103)*($G304/$F304)))</f>
        <v>0</v>
      </c>
      <c r="K304" s="349">
        <f>IF( $F304=0,0,((($F304/$E$302)*'CRONOGRAMA ACTIVIDADES'!I$103)*($G304/$F304)))</f>
        <v>0</v>
      </c>
      <c r="L304" s="349">
        <f>IF( $F304=0,0,((($F304/$E$302)*'CRONOGRAMA ACTIVIDADES'!J$103)*($G304/$F304)))</f>
        <v>0</v>
      </c>
      <c r="M304" s="349">
        <f>IF( $F304=0,0,((($F304/$E$302)*'CRONOGRAMA ACTIVIDADES'!K$103)*($G304/$F304)))</f>
        <v>0</v>
      </c>
      <c r="N304" s="349">
        <f>IF( $F304=0,0,((($F304/$E$302)*'CRONOGRAMA ACTIVIDADES'!L$103)*($G304/$F304)))</f>
        <v>0</v>
      </c>
      <c r="O304" s="349">
        <f>IF( $F304=0,0,((($F304/$E$302)*'CRONOGRAMA ACTIVIDADES'!M$103)*($G304/$F304)))</f>
        <v>0</v>
      </c>
      <c r="P304" s="349">
        <f>IF( $F304=0,0,((($F304/$E$302)*'CRONOGRAMA ACTIVIDADES'!N$103)*($G304/$F304)))</f>
        <v>0</v>
      </c>
      <c r="Q304" s="349">
        <f>IF( $F304=0,0,((($F304/$E$302)*'CRONOGRAMA ACTIVIDADES'!O$103)*($G304/$F304)))</f>
        <v>0</v>
      </c>
      <c r="R304" s="349">
        <f>IF( $F304=0,0,((($F304/$E$302)*'CRONOGRAMA ACTIVIDADES'!P$103)*($G304/$F304)))</f>
        <v>0</v>
      </c>
      <c r="S304" s="349">
        <f>IF( $F304=0,0,((($F304/$E$302)*'CRONOGRAMA ACTIVIDADES'!Q$103)*($G304/$F304)))</f>
        <v>0</v>
      </c>
      <c r="T304" s="352">
        <f>H304+I304+J304+K304+L304+M304+N304+O304+P304+Q304+R304+S304</f>
        <v>0</v>
      </c>
      <c r="U304" s="353">
        <f>IF( $F304=0,0,((($F304/$E$302)*'CRONOGRAMA ACTIVIDADES'!R$103)*($G304/$F304)))</f>
        <v>0</v>
      </c>
      <c r="V304" s="349">
        <f>IF( $F304=0,0,((($F304/$E$302)*'CRONOGRAMA ACTIVIDADES'!S$103)*($G304/$F304)))</f>
        <v>0</v>
      </c>
      <c r="W304" s="349">
        <f>IF( $F304=0,0,((($F304/$E$302)*'CRONOGRAMA ACTIVIDADES'!T$103)*($G304/$F304)))</f>
        <v>0</v>
      </c>
      <c r="X304" s="349">
        <f>IF( $F304=0,0,((($F304/$E$302)*'CRONOGRAMA ACTIVIDADES'!U$103)*($G304/$F304)))</f>
        <v>0</v>
      </c>
      <c r="Y304" s="349">
        <f>IF( $F304=0,0,((($F304/$E$302)*'CRONOGRAMA ACTIVIDADES'!V$103)*($G304/$F304)))</f>
        <v>0</v>
      </c>
      <c r="Z304" s="349">
        <f>IF( $F304=0,0,((($F304/$E$302)*'CRONOGRAMA ACTIVIDADES'!W$103)*($G304/$F304)))</f>
        <v>0</v>
      </c>
      <c r="AA304" s="349">
        <f>IF( $F304=0,0,((($F304/$E$302)*'CRONOGRAMA ACTIVIDADES'!X$103)*($G304/$F304)))</f>
        <v>0</v>
      </c>
      <c r="AB304" s="349">
        <f>IF( $F304=0,0,((($F304/$E$302)*'CRONOGRAMA ACTIVIDADES'!Y$103)*($G304/$F304)))</f>
        <v>0</v>
      </c>
      <c r="AC304" s="349">
        <f>IF( $F304=0,0,((($F304/$E$302)*'CRONOGRAMA ACTIVIDADES'!Z$103)*($G304/$F304)))</f>
        <v>0</v>
      </c>
      <c r="AD304" s="349">
        <f>IF( $F304=0,0,((($F304/$E$302)*'CRONOGRAMA ACTIVIDADES'!AA$103)*($G304/$F304)))</f>
        <v>0</v>
      </c>
      <c r="AE304" s="349">
        <f>IF( $F304=0,0,((($F304/$E$302)*'CRONOGRAMA ACTIVIDADES'!AB$103)*($G304/$F304)))</f>
        <v>0</v>
      </c>
      <c r="AF304" s="349">
        <f>IF( $F304=0,0,((($F304/$E$302)*'CRONOGRAMA ACTIVIDADES'!AC$103)*($G304/$F304)))</f>
        <v>0</v>
      </c>
      <c r="AG304" s="350">
        <f>U304+V304+W304+X304+Y304+Z304+AA304+AB304+AC304+AD304+AE304+AF304</f>
        <v>0</v>
      </c>
      <c r="AH304" s="354">
        <f>IF( $F304=0,0,((($F304/$E$302)*'CRONOGRAMA ACTIVIDADES'!AD$103)*($G304/$F304)))</f>
        <v>0</v>
      </c>
      <c r="AI304" s="349">
        <f>IF( $F304=0,0,((($F304/$E$302)*'CRONOGRAMA ACTIVIDADES'!AE$103)*($G304/$F304)))</f>
        <v>0</v>
      </c>
      <c r="AJ304" s="349">
        <f>IF( $F304=0,0,((($F304/$E$302)*'CRONOGRAMA ACTIVIDADES'!AF$103)*($G304/$F304)))</f>
        <v>0</v>
      </c>
      <c r="AK304" s="349">
        <f>IF( $F304=0,0,((($F304/$E$302)*'CRONOGRAMA ACTIVIDADES'!AG$103)*($G304/$F304)))</f>
        <v>0</v>
      </c>
      <c r="AL304" s="349">
        <f>IF( $F304=0,0,((($F304/$E$302)*'CRONOGRAMA ACTIVIDADES'!AH$103)*($G304/$F304)))</f>
        <v>0</v>
      </c>
      <c r="AM304" s="349">
        <f>IF( $F304=0,0,((($F304/$E$302)*'CRONOGRAMA ACTIVIDADES'!AI$103)*($G304/$F304)))</f>
        <v>0</v>
      </c>
      <c r="AN304" s="349">
        <f>IF( $F304=0,0,((($F304/$E$302)*'CRONOGRAMA ACTIVIDADES'!AJ$103)*($G304/$F304)))</f>
        <v>0</v>
      </c>
      <c r="AO304" s="349">
        <f>IF( $F304=0,0,((($F304/$E$302)*'CRONOGRAMA ACTIVIDADES'!AK$103)*($G304/$F304)))</f>
        <v>0</v>
      </c>
      <c r="AP304" s="349">
        <f>IF( $F304=0,0,((($F304/$E$302)*'CRONOGRAMA ACTIVIDADES'!AL$103)*($G304/$F304)))</f>
        <v>0</v>
      </c>
      <c r="AQ304" s="349">
        <f>IF( $F304=0,0,((($F304/$E$302)*'CRONOGRAMA ACTIVIDADES'!AM$103)*($G304/$F304)))</f>
        <v>0</v>
      </c>
      <c r="AR304" s="349">
        <f>IF( $F304=0,0,((($F304/$E$302)*'CRONOGRAMA ACTIVIDADES'!AN$103)*($G304/$F304)))</f>
        <v>0</v>
      </c>
      <c r="AS304" s="349">
        <f>IF( $F304=0,0,((($F304/$E$302)*'CRONOGRAMA ACTIVIDADES'!AO$103)*($G304/$F304)))</f>
        <v>0</v>
      </c>
      <c r="AT304" s="352">
        <f>AH304+AI304+AJ304+AK304+AL304+AM304+AN304+AO304+AP304+AQ304+AR304+AS304</f>
        <v>0</v>
      </c>
      <c r="AU304" s="355">
        <f>AS304+AR304+AQ304+AP304+AO304+AN304+AM304+AL304+AK304+AJ304+AI304+AH304+AF304+AE304+AD304+AC304+AB304+AA304+Z304+Y304+X304+W304+V304+U304+S304+R304+Q304+P304+O304+N304+M304+L304+K304+J304+I304+H304</f>
        <v>0</v>
      </c>
      <c r="AV304" s="321">
        <f t="shared" si="70"/>
        <v>0</v>
      </c>
    </row>
    <row r="305" spans="2:48" s="44" customFormat="1" ht="12.75" customHeight="1" x14ac:dyDescent="0.25">
      <c r="B305" s="345" t="str">
        <f>+'FORMATO COSTEO C4'!C61</f>
        <v>4.1.2.3.</v>
      </c>
      <c r="C305" s="346" t="str">
        <f>+'FORMATO COSTEO C4'!B61</f>
        <v>Categoría de gasto</v>
      </c>
      <c r="D305" s="357"/>
      <c r="E305" s="358"/>
      <c r="F305" s="349">
        <f>+'FORMATO COSTEO C4'!G61</f>
        <v>0</v>
      </c>
      <c r="G305" s="350">
        <f>+'FORMATO COSTEO C4'!X61</f>
        <v>0</v>
      </c>
      <c r="H305" s="354">
        <f>IF( $F305=0,0,((($F305/$E$302)*'CRONOGRAMA ACTIVIDADES'!F$103)*($G305/$F305)))</f>
        <v>0</v>
      </c>
      <c r="I305" s="349">
        <f>IF( $F305=0,0,((($F305/$E$302)*'CRONOGRAMA ACTIVIDADES'!G$103)*($G305/$F305)))</f>
        <v>0</v>
      </c>
      <c r="J305" s="349">
        <f>IF( $F305=0,0,((($F305/$E$302)*'CRONOGRAMA ACTIVIDADES'!H$103)*($G305/$F305)))</f>
        <v>0</v>
      </c>
      <c r="K305" s="349">
        <f>IF( $F305=0,0,((($F305/$E$302)*'CRONOGRAMA ACTIVIDADES'!I$103)*($G305/$F305)))</f>
        <v>0</v>
      </c>
      <c r="L305" s="349">
        <f>IF( $F305=0,0,((($F305/$E$302)*'CRONOGRAMA ACTIVIDADES'!J$103)*($G305/$F305)))</f>
        <v>0</v>
      </c>
      <c r="M305" s="349">
        <f>IF( $F305=0,0,((($F305/$E$302)*'CRONOGRAMA ACTIVIDADES'!K$103)*($G305/$F305)))</f>
        <v>0</v>
      </c>
      <c r="N305" s="349">
        <f>IF( $F305=0,0,((($F305/$E$302)*'CRONOGRAMA ACTIVIDADES'!L$103)*($G305/$F305)))</f>
        <v>0</v>
      </c>
      <c r="O305" s="349">
        <f>IF( $F305=0,0,((($F305/$E$302)*'CRONOGRAMA ACTIVIDADES'!M$103)*($G305/$F305)))</f>
        <v>0</v>
      </c>
      <c r="P305" s="349">
        <f>IF( $F305=0,0,((($F305/$E$302)*'CRONOGRAMA ACTIVIDADES'!N$103)*($G305/$F305)))</f>
        <v>0</v>
      </c>
      <c r="Q305" s="349">
        <f>IF( $F305=0,0,((($F305/$E$302)*'CRONOGRAMA ACTIVIDADES'!O$103)*($G305/$F305)))</f>
        <v>0</v>
      </c>
      <c r="R305" s="349">
        <f>IF( $F305=0,0,((($F305/$E$302)*'CRONOGRAMA ACTIVIDADES'!P$103)*($G305/$F305)))</f>
        <v>0</v>
      </c>
      <c r="S305" s="349">
        <f>IF( $F305=0,0,((($F305/$E$302)*'CRONOGRAMA ACTIVIDADES'!Q$103)*($G305/$F305)))</f>
        <v>0</v>
      </c>
      <c r="T305" s="352">
        <f>H305+I305+J305+K305+L305+M305+N305+O305+P305+Q305+R305+S305</f>
        <v>0</v>
      </c>
      <c r="U305" s="353">
        <f>IF( $F305=0,0,((($F305/$E$302)*'CRONOGRAMA ACTIVIDADES'!R$103)*($G305/$F305)))</f>
        <v>0</v>
      </c>
      <c r="V305" s="349">
        <f>IF( $F305=0,0,((($F305/$E$302)*'CRONOGRAMA ACTIVIDADES'!S$103)*($G305/$F305)))</f>
        <v>0</v>
      </c>
      <c r="W305" s="349">
        <f>IF( $F305=0,0,((($F305/$E$302)*'CRONOGRAMA ACTIVIDADES'!T$103)*($G305/$F305)))</f>
        <v>0</v>
      </c>
      <c r="X305" s="349">
        <f>IF( $F305=0,0,((($F305/$E$302)*'CRONOGRAMA ACTIVIDADES'!U$103)*($G305/$F305)))</f>
        <v>0</v>
      </c>
      <c r="Y305" s="349">
        <f>IF( $F305=0,0,((($F305/$E$302)*'CRONOGRAMA ACTIVIDADES'!V$103)*($G305/$F305)))</f>
        <v>0</v>
      </c>
      <c r="Z305" s="349">
        <f>IF( $F305=0,0,((($F305/$E$302)*'CRONOGRAMA ACTIVIDADES'!W$103)*($G305/$F305)))</f>
        <v>0</v>
      </c>
      <c r="AA305" s="349">
        <f>IF( $F305=0,0,((($F305/$E$302)*'CRONOGRAMA ACTIVIDADES'!X$103)*($G305/$F305)))</f>
        <v>0</v>
      </c>
      <c r="AB305" s="349">
        <f>IF( $F305=0,0,((($F305/$E$302)*'CRONOGRAMA ACTIVIDADES'!Y$103)*($G305/$F305)))</f>
        <v>0</v>
      </c>
      <c r="AC305" s="349">
        <f>IF( $F305=0,0,((($F305/$E$302)*'CRONOGRAMA ACTIVIDADES'!Z$103)*($G305/$F305)))</f>
        <v>0</v>
      </c>
      <c r="AD305" s="349">
        <f>IF( $F305=0,0,((($F305/$E$302)*'CRONOGRAMA ACTIVIDADES'!AA$103)*($G305/$F305)))</f>
        <v>0</v>
      </c>
      <c r="AE305" s="349">
        <f>IF( $F305=0,0,((($F305/$E$302)*'CRONOGRAMA ACTIVIDADES'!AB$103)*($G305/$F305)))</f>
        <v>0</v>
      </c>
      <c r="AF305" s="349">
        <f>IF( $F305=0,0,((($F305/$E$302)*'CRONOGRAMA ACTIVIDADES'!AC$103)*($G305/$F305)))</f>
        <v>0</v>
      </c>
      <c r="AG305" s="350">
        <f>U305+V305+W305+X305+Y305+Z305+AA305+AB305+AC305+AD305+AE305+AF305</f>
        <v>0</v>
      </c>
      <c r="AH305" s="354">
        <f>IF( $F305=0,0,((($F305/$E$302)*'CRONOGRAMA ACTIVIDADES'!AD$103)*($G305/$F305)))</f>
        <v>0</v>
      </c>
      <c r="AI305" s="349">
        <f>IF( $F305=0,0,((($F305/$E$302)*'CRONOGRAMA ACTIVIDADES'!AE$103)*($G305/$F305)))</f>
        <v>0</v>
      </c>
      <c r="AJ305" s="349">
        <f>IF( $F305=0,0,((($F305/$E$302)*'CRONOGRAMA ACTIVIDADES'!AF$103)*($G305/$F305)))</f>
        <v>0</v>
      </c>
      <c r="AK305" s="349">
        <f>IF( $F305=0,0,((($F305/$E$302)*'CRONOGRAMA ACTIVIDADES'!AG$103)*($G305/$F305)))</f>
        <v>0</v>
      </c>
      <c r="AL305" s="349">
        <f>IF( $F305=0,0,((($F305/$E$302)*'CRONOGRAMA ACTIVIDADES'!AH$103)*($G305/$F305)))</f>
        <v>0</v>
      </c>
      <c r="AM305" s="349">
        <f>IF( $F305=0,0,((($F305/$E$302)*'CRONOGRAMA ACTIVIDADES'!AI$103)*($G305/$F305)))</f>
        <v>0</v>
      </c>
      <c r="AN305" s="349">
        <f>IF( $F305=0,0,((($F305/$E$302)*'CRONOGRAMA ACTIVIDADES'!AJ$103)*($G305/$F305)))</f>
        <v>0</v>
      </c>
      <c r="AO305" s="349">
        <f>IF( $F305=0,0,((($F305/$E$302)*'CRONOGRAMA ACTIVIDADES'!AK$103)*($G305/$F305)))</f>
        <v>0</v>
      </c>
      <c r="AP305" s="349">
        <f>IF( $F305=0,0,((($F305/$E$302)*'CRONOGRAMA ACTIVIDADES'!AL$103)*($G305/$F305)))</f>
        <v>0</v>
      </c>
      <c r="AQ305" s="349">
        <f>IF( $F305=0,0,((($F305/$E$302)*'CRONOGRAMA ACTIVIDADES'!AM$103)*($G305/$F305)))</f>
        <v>0</v>
      </c>
      <c r="AR305" s="349">
        <f>IF( $F305=0,0,((($F305/$E$302)*'CRONOGRAMA ACTIVIDADES'!AN$103)*($G305/$F305)))</f>
        <v>0</v>
      </c>
      <c r="AS305" s="349">
        <f>IF( $F305=0,0,((($F305/$E$302)*'CRONOGRAMA ACTIVIDADES'!AO$103)*($G305/$F305)))</f>
        <v>0</v>
      </c>
      <c r="AT305" s="352">
        <f>AH305+AI305+AJ305+AK305+AL305+AM305+AN305+AO305+AP305+AQ305+AR305+AS305</f>
        <v>0</v>
      </c>
      <c r="AU305" s="355">
        <f>AS305+AR305+AQ305+AP305+AO305+AN305+AM305+AL305+AK305+AJ305+AI305+AH305+AF305+AE305+AD305+AC305+AB305+AA305+Z305+Y305+X305+W305+V305+U305+S305+R305+Q305+P305+O305+N305+M305+L305+K305+J305+I305+H305</f>
        <v>0</v>
      </c>
      <c r="AV305" s="321">
        <f t="shared" si="70"/>
        <v>0</v>
      </c>
    </row>
    <row r="306" spans="2:48" s="44" customFormat="1" ht="12.75" customHeight="1" x14ac:dyDescent="0.25">
      <c r="B306" s="345" t="str">
        <f>+'FORMATO COSTEO C4'!C67</f>
        <v>4.1.2.4</v>
      </c>
      <c r="C306" s="346" t="str">
        <f>+'FORMATO COSTEO C4'!B67</f>
        <v>Categoría de gasto</v>
      </c>
      <c r="D306" s="357"/>
      <c r="E306" s="358"/>
      <c r="F306" s="349">
        <f>+'FORMATO COSTEO C4'!G67</f>
        <v>0</v>
      </c>
      <c r="G306" s="350">
        <f>+'FORMATO COSTEO C4'!X67</f>
        <v>0</v>
      </c>
      <c r="H306" s="354">
        <f>IF( $F306=0,0,((($F306/$E$302)*'CRONOGRAMA ACTIVIDADES'!F$103)*($G306/$F306)))</f>
        <v>0</v>
      </c>
      <c r="I306" s="349">
        <f>IF( $F306=0,0,((($F306/$E$302)*'CRONOGRAMA ACTIVIDADES'!G$103)*($G306/$F306)))</f>
        <v>0</v>
      </c>
      <c r="J306" s="349">
        <f>IF( $F306=0,0,((($F306/$E$302)*'CRONOGRAMA ACTIVIDADES'!H$103)*($G306/$F306)))</f>
        <v>0</v>
      </c>
      <c r="K306" s="349">
        <f>IF( $F306=0,0,((($F306/$E$302)*'CRONOGRAMA ACTIVIDADES'!I$103)*($G306/$F306)))</f>
        <v>0</v>
      </c>
      <c r="L306" s="349">
        <f>IF( $F306=0,0,((($F306/$E$302)*'CRONOGRAMA ACTIVIDADES'!J$103)*($G306/$F306)))</f>
        <v>0</v>
      </c>
      <c r="M306" s="349">
        <f>IF( $F306=0,0,((($F306/$E$302)*'CRONOGRAMA ACTIVIDADES'!K$103)*($G306/$F306)))</f>
        <v>0</v>
      </c>
      <c r="N306" s="349">
        <f>IF( $F306=0,0,((($F306/$E$302)*'CRONOGRAMA ACTIVIDADES'!L$103)*($G306/$F306)))</f>
        <v>0</v>
      </c>
      <c r="O306" s="349">
        <f>IF( $F306=0,0,((($F306/$E$302)*'CRONOGRAMA ACTIVIDADES'!M$103)*($G306/$F306)))</f>
        <v>0</v>
      </c>
      <c r="P306" s="349">
        <f>IF( $F306=0,0,((($F306/$E$302)*'CRONOGRAMA ACTIVIDADES'!N$103)*($G306/$F306)))</f>
        <v>0</v>
      </c>
      <c r="Q306" s="349">
        <f>IF( $F306=0,0,((($F306/$E$302)*'CRONOGRAMA ACTIVIDADES'!O$103)*($G306/$F306)))</f>
        <v>0</v>
      </c>
      <c r="R306" s="349">
        <f>IF( $F306=0,0,((($F306/$E$302)*'CRONOGRAMA ACTIVIDADES'!P$103)*($G306/$F306)))</f>
        <v>0</v>
      </c>
      <c r="S306" s="349">
        <f>IF( $F306=0,0,((($F306/$E$302)*'CRONOGRAMA ACTIVIDADES'!Q$103)*($G306/$F306)))</f>
        <v>0</v>
      </c>
      <c r="T306" s="352">
        <f>H306+I306+J306+K306+L306+M306+N306+O306+P306+Q306+R306+S306</f>
        <v>0</v>
      </c>
      <c r="U306" s="353">
        <f>IF( $F306=0,0,((($F306/$E$302)*'CRONOGRAMA ACTIVIDADES'!R$103)*($G306/$F306)))</f>
        <v>0</v>
      </c>
      <c r="V306" s="349">
        <f>IF( $F306=0,0,((($F306/$E$302)*'CRONOGRAMA ACTIVIDADES'!S$103)*($G306/$F306)))</f>
        <v>0</v>
      </c>
      <c r="W306" s="349">
        <f>IF( $F306=0,0,((($F306/$E$302)*'CRONOGRAMA ACTIVIDADES'!T$103)*($G306/$F306)))</f>
        <v>0</v>
      </c>
      <c r="X306" s="349">
        <f>IF( $F306=0,0,((($F306/$E$302)*'CRONOGRAMA ACTIVIDADES'!U$103)*($G306/$F306)))</f>
        <v>0</v>
      </c>
      <c r="Y306" s="349">
        <f>IF( $F306=0,0,((($F306/$E$302)*'CRONOGRAMA ACTIVIDADES'!V$103)*($G306/$F306)))</f>
        <v>0</v>
      </c>
      <c r="Z306" s="349">
        <f>IF( $F306=0,0,((($F306/$E$302)*'CRONOGRAMA ACTIVIDADES'!W$103)*($G306/$F306)))</f>
        <v>0</v>
      </c>
      <c r="AA306" s="349">
        <f>IF( $F306=0,0,((($F306/$E$302)*'CRONOGRAMA ACTIVIDADES'!X$103)*($G306/$F306)))</f>
        <v>0</v>
      </c>
      <c r="AB306" s="349">
        <f>IF( $F306=0,0,((($F306/$E$302)*'CRONOGRAMA ACTIVIDADES'!Y$103)*($G306/$F306)))</f>
        <v>0</v>
      </c>
      <c r="AC306" s="349">
        <f>IF( $F306=0,0,((($F306/$E$302)*'CRONOGRAMA ACTIVIDADES'!Z$103)*($G306/$F306)))</f>
        <v>0</v>
      </c>
      <c r="AD306" s="349">
        <f>IF( $F306=0,0,((($F306/$E$302)*'CRONOGRAMA ACTIVIDADES'!AA$103)*($G306/$F306)))</f>
        <v>0</v>
      </c>
      <c r="AE306" s="349">
        <f>IF( $F306=0,0,((($F306/$E$302)*'CRONOGRAMA ACTIVIDADES'!AB$103)*($G306/$F306)))</f>
        <v>0</v>
      </c>
      <c r="AF306" s="349">
        <f>IF( $F306=0,0,((($F306/$E$302)*'CRONOGRAMA ACTIVIDADES'!AC$103)*($G306/$F306)))</f>
        <v>0</v>
      </c>
      <c r="AG306" s="350">
        <f>U306+V306+W306+X306+Y306+Z306+AA306+AB306+AC306+AD306+AE306+AF306</f>
        <v>0</v>
      </c>
      <c r="AH306" s="354">
        <f>IF( $F306=0,0,((($F306/$E$302)*'CRONOGRAMA ACTIVIDADES'!AD$103)*($G306/$F306)))</f>
        <v>0</v>
      </c>
      <c r="AI306" s="349">
        <f>IF( $F306=0,0,((($F306/$E$302)*'CRONOGRAMA ACTIVIDADES'!AE$103)*($G306/$F306)))</f>
        <v>0</v>
      </c>
      <c r="AJ306" s="349">
        <f>IF( $F306=0,0,((($F306/$E$302)*'CRONOGRAMA ACTIVIDADES'!AF$103)*($G306/$F306)))</f>
        <v>0</v>
      </c>
      <c r="AK306" s="349">
        <f>IF( $F306=0,0,((($F306/$E$302)*'CRONOGRAMA ACTIVIDADES'!AG$103)*($G306/$F306)))</f>
        <v>0</v>
      </c>
      <c r="AL306" s="349">
        <f>IF( $F306=0,0,((($F306/$E$302)*'CRONOGRAMA ACTIVIDADES'!AH$103)*($G306/$F306)))</f>
        <v>0</v>
      </c>
      <c r="AM306" s="349">
        <f>IF( $F306=0,0,((($F306/$E$302)*'CRONOGRAMA ACTIVIDADES'!AI$103)*($G306/$F306)))</f>
        <v>0</v>
      </c>
      <c r="AN306" s="349">
        <f>IF( $F306=0,0,((($F306/$E$302)*'CRONOGRAMA ACTIVIDADES'!AJ$103)*($G306/$F306)))</f>
        <v>0</v>
      </c>
      <c r="AO306" s="349">
        <f>IF( $F306=0,0,((($F306/$E$302)*'CRONOGRAMA ACTIVIDADES'!AK$103)*($G306/$F306)))</f>
        <v>0</v>
      </c>
      <c r="AP306" s="349">
        <f>IF( $F306=0,0,((($F306/$E$302)*'CRONOGRAMA ACTIVIDADES'!AL$103)*($G306/$F306)))</f>
        <v>0</v>
      </c>
      <c r="AQ306" s="349">
        <f>IF( $F306=0,0,((($F306/$E$302)*'CRONOGRAMA ACTIVIDADES'!AM$103)*($G306/$F306)))</f>
        <v>0</v>
      </c>
      <c r="AR306" s="349">
        <f>IF( $F306=0,0,((($F306/$E$302)*'CRONOGRAMA ACTIVIDADES'!AN$103)*($G306/$F306)))</f>
        <v>0</v>
      </c>
      <c r="AS306" s="349">
        <f>IF( $F306=0,0,((($F306/$E$302)*'CRONOGRAMA ACTIVIDADES'!AO$103)*($G306/$F306)))</f>
        <v>0</v>
      </c>
      <c r="AT306" s="352">
        <f>AH306+AI306+AJ306+AK306+AL306+AM306+AN306+AO306+AP306+AQ306+AR306+AS306</f>
        <v>0</v>
      </c>
      <c r="AU306" s="355">
        <f>AS306+AR306+AQ306+AP306+AO306+AN306+AM306+AL306+AK306+AJ306+AI306+AH306+AF306+AE306+AD306+AC306+AB306+AA306+Z306+Y306+X306+W306+V306+U306+S306+R306+Q306+P306+O306+N306+M306+L306+K306+J306+I306+H306</f>
        <v>0</v>
      </c>
      <c r="AV306" s="321">
        <f t="shared" si="70"/>
        <v>0</v>
      </c>
    </row>
    <row r="307" spans="2:48" s="44" customFormat="1" ht="12.75" customHeight="1" x14ac:dyDescent="0.25">
      <c r="B307" s="345" t="str">
        <f>+'FORMATO COSTEO C4'!C73</f>
        <v>4.1.2.5</v>
      </c>
      <c r="C307" s="346" t="str">
        <f>+'FORMATO COSTEO C4'!B73</f>
        <v>Categoría de gasto</v>
      </c>
      <c r="D307" s="357"/>
      <c r="E307" s="358"/>
      <c r="F307" s="349">
        <f>+'FORMATO COSTEO C4'!G73</f>
        <v>0</v>
      </c>
      <c r="G307" s="350">
        <f>+'FORMATO COSTEO C4'!X73</f>
        <v>0</v>
      </c>
      <c r="H307" s="354">
        <f>IF( $F307=0,0,((($F307/$E$302)*'CRONOGRAMA ACTIVIDADES'!F$103)*($G307/$F307)))</f>
        <v>0</v>
      </c>
      <c r="I307" s="349">
        <f>IF( $F307=0,0,((($F307/$E$302)*'CRONOGRAMA ACTIVIDADES'!G$103)*($G307/$F307)))</f>
        <v>0</v>
      </c>
      <c r="J307" s="349">
        <f>IF( $F307=0,0,((($F307/$E$302)*'CRONOGRAMA ACTIVIDADES'!H$103)*($G307/$F307)))</f>
        <v>0</v>
      </c>
      <c r="K307" s="349">
        <f>IF( $F307=0,0,((($F307/$E$302)*'CRONOGRAMA ACTIVIDADES'!I$103)*($G307/$F307)))</f>
        <v>0</v>
      </c>
      <c r="L307" s="349">
        <f>IF( $F307=0,0,((($F307/$E$302)*'CRONOGRAMA ACTIVIDADES'!J$103)*($G307/$F307)))</f>
        <v>0</v>
      </c>
      <c r="M307" s="349">
        <f>IF( $F307=0,0,((($F307/$E$302)*'CRONOGRAMA ACTIVIDADES'!K$103)*($G307/$F307)))</f>
        <v>0</v>
      </c>
      <c r="N307" s="349">
        <f>IF( $F307=0,0,((($F307/$E$302)*'CRONOGRAMA ACTIVIDADES'!L$103)*($G307/$F307)))</f>
        <v>0</v>
      </c>
      <c r="O307" s="349">
        <f>IF( $F307=0,0,((($F307/$E$302)*'CRONOGRAMA ACTIVIDADES'!M$103)*($G307/$F307)))</f>
        <v>0</v>
      </c>
      <c r="P307" s="349">
        <f>IF( $F307=0,0,((($F307/$E$302)*'CRONOGRAMA ACTIVIDADES'!N$103)*($G307/$F307)))</f>
        <v>0</v>
      </c>
      <c r="Q307" s="349">
        <f>IF( $F307=0,0,((($F307/$E$302)*'CRONOGRAMA ACTIVIDADES'!O$103)*($G307/$F307)))</f>
        <v>0</v>
      </c>
      <c r="R307" s="349">
        <f>IF( $F307=0,0,((($F307/$E$302)*'CRONOGRAMA ACTIVIDADES'!P$103)*($G307/$F307)))</f>
        <v>0</v>
      </c>
      <c r="S307" s="349">
        <f>IF( $F307=0,0,((($F307/$E$302)*'CRONOGRAMA ACTIVIDADES'!Q$103)*($G307/$F307)))</f>
        <v>0</v>
      </c>
      <c r="T307" s="352">
        <f>H307+I307+J307+K307+L307+M307+N307+O307+P307+Q307+R307+S307</f>
        <v>0</v>
      </c>
      <c r="U307" s="353">
        <f>IF( $F307=0,0,((($F307/$E$302)*'CRONOGRAMA ACTIVIDADES'!R$103)*($G307/$F307)))</f>
        <v>0</v>
      </c>
      <c r="V307" s="349">
        <f>IF( $F307=0,0,((($F307/$E$302)*'CRONOGRAMA ACTIVIDADES'!S$103)*($G307/$F307)))</f>
        <v>0</v>
      </c>
      <c r="W307" s="349">
        <f>IF( $F307=0,0,((($F307/$E$302)*'CRONOGRAMA ACTIVIDADES'!T$103)*($G307/$F307)))</f>
        <v>0</v>
      </c>
      <c r="X307" s="349">
        <f>IF( $F307=0,0,((($F307/$E$302)*'CRONOGRAMA ACTIVIDADES'!U$103)*($G307/$F307)))</f>
        <v>0</v>
      </c>
      <c r="Y307" s="349">
        <f>IF( $F307=0,0,((($F307/$E$302)*'CRONOGRAMA ACTIVIDADES'!V$103)*($G307/$F307)))</f>
        <v>0</v>
      </c>
      <c r="Z307" s="349">
        <f>IF( $F307=0,0,((($F307/$E$302)*'CRONOGRAMA ACTIVIDADES'!W$103)*($G307/$F307)))</f>
        <v>0</v>
      </c>
      <c r="AA307" s="349">
        <f>IF( $F307=0,0,((($F307/$E$302)*'CRONOGRAMA ACTIVIDADES'!X$103)*($G307/$F307)))</f>
        <v>0</v>
      </c>
      <c r="AB307" s="349">
        <f>IF( $F307=0,0,((($F307/$E$302)*'CRONOGRAMA ACTIVIDADES'!Y$103)*($G307/$F307)))</f>
        <v>0</v>
      </c>
      <c r="AC307" s="349">
        <f>IF( $F307=0,0,((($F307/$E$302)*'CRONOGRAMA ACTIVIDADES'!Z$103)*($G307/$F307)))</f>
        <v>0</v>
      </c>
      <c r="AD307" s="349">
        <f>IF( $F307=0,0,((($F307/$E$302)*'CRONOGRAMA ACTIVIDADES'!AA$103)*($G307/$F307)))</f>
        <v>0</v>
      </c>
      <c r="AE307" s="349">
        <f>IF( $F307=0,0,((($F307/$E$302)*'CRONOGRAMA ACTIVIDADES'!AB$103)*($G307/$F307)))</f>
        <v>0</v>
      </c>
      <c r="AF307" s="349">
        <f>IF( $F307=0,0,((($F307/$E$302)*'CRONOGRAMA ACTIVIDADES'!AC$103)*($G307/$F307)))</f>
        <v>0</v>
      </c>
      <c r="AG307" s="350">
        <f>U307+V307+W307+X307+Y307+Z307+AA307+AB307+AC307+AD307+AE307+AF307</f>
        <v>0</v>
      </c>
      <c r="AH307" s="354">
        <f>IF( $F307=0,0,((($F307/$E$302)*'CRONOGRAMA ACTIVIDADES'!AD$103)*($G307/$F307)))</f>
        <v>0</v>
      </c>
      <c r="AI307" s="349">
        <f>IF( $F307=0,0,((($F307/$E$302)*'CRONOGRAMA ACTIVIDADES'!AE$103)*($G307/$F307)))</f>
        <v>0</v>
      </c>
      <c r="AJ307" s="349">
        <f>IF( $F307=0,0,((($F307/$E$302)*'CRONOGRAMA ACTIVIDADES'!AF$103)*($G307/$F307)))</f>
        <v>0</v>
      </c>
      <c r="AK307" s="349">
        <f>IF( $F307=0,0,((($F307/$E$302)*'CRONOGRAMA ACTIVIDADES'!AG$103)*($G307/$F307)))</f>
        <v>0</v>
      </c>
      <c r="AL307" s="349">
        <f>IF( $F307=0,0,((($F307/$E$302)*'CRONOGRAMA ACTIVIDADES'!AH$103)*($G307/$F307)))</f>
        <v>0</v>
      </c>
      <c r="AM307" s="349">
        <f>IF( $F307=0,0,((($F307/$E$302)*'CRONOGRAMA ACTIVIDADES'!AI$103)*($G307/$F307)))</f>
        <v>0</v>
      </c>
      <c r="AN307" s="349">
        <f>IF( $F307=0,0,((($F307/$E$302)*'CRONOGRAMA ACTIVIDADES'!AJ$103)*($G307/$F307)))</f>
        <v>0</v>
      </c>
      <c r="AO307" s="349">
        <f>IF( $F307=0,0,((($F307/$E$302)*'CRONOGRAMA ACTIVIDADES'!AK$103)*($G307/$F307)))</f>
        <v>0</v>
      </c>
      <c r="AP307" s="349">
        <f>IF( $F307=0,0,((($F307/$E$302)*'CRONOGRAMA ACTIVIDADES'!AL$103)*($G307/$F307)))</f>
        <v>0</v>
      </c>
      <c r="AQ307" s="349">
        <f>IF( $F307=0,0,((($F307/$E$302)*'CRONOGRAMA ACTIVIDADES'!AM$103)*($G307/$F307)))</f>
        <v>0</v>
      </c>
      <c r="AR307" s="349">
        <f>IF( $F307=0,0,((($F307/$E$302)*'CRONOGRAMA ACTIVIDADES'!AN$103)*($G307/$F307)))</f>
        <v>0</v>
      </c>
      <c r="AS307" s="349">
        <f>IF( $F307=0,0,((($F307/$E$302)*'CRONOGRAMA ACTIVIDADES'!AO$103)*($G307/$F307)))</f>
        <v>0</v>
      </c>
      <c r="AT307" s="352">
        <f>AH307+AI307+AJ307+AK307+AL307+AM307+AN307+AO307+AP307+AQ307+AR307+AS307</f>
        <v>0</v>
      </c>
      <c r="AU307" s="355">
        <f>AS307+AR307+AQ307+AP307+AO307+AN307+AM307+AL307+AK307+AJ307+AI307+AH307+AF307+AE307+AD307+AC307+AB307+AA307+Z307+Y307+X307+W307+V307+U307+S307+R307+Q307+P307+O307+N307+M307+L307+K307+J307+I307+H307</f>
        <v>0</v>
      </c>
      <c r="AV307" s="321">
        <f t="shared" si="70"/>
        <v>0</v>
      </c>
    </row>
    <row r="308" spans="2:48" s="44" customFormat="1" ht="12.75" customHeight="1" x14ac:dyDescent="0.25">
      <c r="B308" s="335" t="str">
        <f>+'FORMATO COSTEO C4'!C79</f>
        <v>4.1.3</v>
      </c>
      <c r="C308" s="359">
        <f>+'FORMATO COSTEO C4'!B79</f>
        <v>0</v>
      </c>
      <c r="D308" s="337" t="str">
        <f>+'FORMATO COSTEO C4'!D79</f>
        <v>Unidad medida</v>
      </c>
      <c r="E308" s="338">
        <f>+'FORMATO COSTEO C4'!E79</f>
        <v>0</v>
      </c>
      <c r="F308" s="339">
        <f>SUM(F309:F313)</f>
        <v>0</v>
      </c>
      <c r="G308" s="340">
        <f>SUM(G309:G313)</f>
        <v>0</v>
      </c>
      <c r="H308" s="341">
        <f t="shared" ref="H308:AS308" si="79">SUM(H309:H313)</f>
        <v>0</v>
      </c>
      <c r="I308" s="339">
        <f t="shared" si="79"/>
        <v>0</v>
      </c>
      <c r="J308" s="339">
        <f t="shared" si="79"/>
        <v>0</v>
      </c>
      <c r="K308" s="339">
        <f t="shared" si="79"/>
        <v>0</v>
      </c>
      <c r="L308" s="339">
        <f t="shared" si="79"/>
        <v>0</v>
      </c>
      <c r="M308" s="339">
        <f t="shared" si="79"/>
        <v>0</v>
      </c>
      <c r="N308" s="339">
        <f t="shared" si="79"/>
        <v>0</v>
      </c>
      <c r="O308" s="339">
        <f t="shared" si="79"/>
        <v>0</v>
      </c>
      <c r="P308" s="339">
        <f t="shared" si="79"/>
        <v>0</v>
      </c>
      <c r="Q308" s="339">
        <f t="shared" si="79"/>
        <v>0</v>
      </c>
      <c r="R308" s="339">
        <f t="shared" si="79"/>
        <v>0</v>
      </c>
      <c r="S308" s="339">
        <f t="shared" si="79"/>
        <v>0</v>
      </c>
      <c r="T308" s="342">
        <f t="shared" si="79"/>
        <v>0</v>
      </c>
      <c r="U308" s="343">
        <f t="shared" si="79"/>
        <v>0</v>
      </c>
      <c r="V308" s="339">
        <f t="shared" si="79"/>
        <v>0</v>
      </c>
      <c r="W308" s="339">
        <f t="shared" si="79"/>
        <v>0</v>
      </c>
      <c r="X308" s="339">
        <f t="shared" si="79"/>
        <v>0</v>
      </c>
      <c r="Y308" s="339">
        <f t="shared" si="79"/>
        <v>0</v>
      </c>
      <c r="Z308" s="339">
        <f t="shared" si="79"/>
        <v>0</v>
      </c>
      <c r="AA308" s="339">
        <f t="shared" si="79"/>
        <v>0</v>
      </c>
      <c r="AB308" s="339">
        <f t="shared" si="79"/>
        <v>0</v>
      </c>
      <c r="AC308" s="339">
        <f t="shared" si="79"/>
        <v>0</v>
      </c>
      <c r="AD308" s="339">
        <f t="shared" si="79"/>
        <v>0</v>
      </c>
      <c r="AE308" s="339">
        <f t="shared" si="79"/>
        <v>0</v>
      </c>
      <c r="AF308" s="339">
        <f t="shared" si="79"/>
        <v>0</v>
      </c>
      <c r="AG308" s="340">
        <f t="shared" si="79"/>
        <v>0</v>
      </c>
      <c r="AH308" s="341">
        <f t="shared" si="79"/>
        <v>0</v>
      </c>
      <c r="AI308" s="339">
        <f t="shared" si="79"/>
        <v>0</v>
      </c>
      <c r="AJ308" s="339">
        <f t="shared" si="79"/>
        <v>0</v>
      </c>
      <c r="AK308" s="339">
        <f t="shared" si="79"/>
        <v>0</v>
      </c>
      <c r="AL308" s="339">
        <f t="shared" si="79"/>
        <v>0</v>
      </c>
      <c r="AM308" s="339">
        <f t="shared" si="79"/>
        <v>0</v>
      </c>
      <c r="AN308" s="339">
        <f t="shared" si="79"/>
        <v>0</v>
      </c>
      <c r="AO308" s="339">
        <f t="shared" si="79"/>
        <v>0</v>
      </c>
      <c r="AP308" s="339">
        <f t="shared" si="79"/>
        <v>0</v>
      </c>
      <c r="AQ308" s="339">
        <f t="shared" si="79"/>
        <v>0</v>
      </c>
      <c r="AR308" s="339">
        <f t="shared" si="79"/>
        <v>0</v>
      </c>
      <c r="AS308" s="339">
        <f t="shared" si="79"/>
        <v>0</v>
      </c>
      <c r="AT308" s="342">
        <f>SUM(AT309:AT313)</f>
        <v>0</v>
      </c>
      <c r="AU308" s="344">
        <f>SUM(AU309:AU313)</f>
        <v>0</v>
      </c>
      <c r="AV308" s="321">
        <f t="shared" si="70"/>
        <v>0</v>
      </c>
    </row>
    <row r="309" spans="2:48" s="44" customFormat="1" ht="12.75" customHeight="1" x14ac:dyDescent="0.25">
      <c r="B309" s="345" t="str">
        <f>+'FORMATO COSTEO C4'!C81</f>
        <v>4.1.3.1</v>
      </c>
      <c r="C309" s="346" t="str">
        <f>+'FORMATO COSTEO C4'!B81</f>
        <v>Categoría de gasto</v>
      </c>
      <c r="D309" s="357"/>
      <c r="E309" s="358"/>
      <c r="F309" s="349">
        <f>+'FORMATO COSTEO C4'!G81</f>
        <v>0</v>
      </c>
      <c r="G309" s="350">
        <f>+'FORMATO COSTEO C4'!X81</f>
        <v>0</v>
      </c>
      <c r="H309" s="351">
        <f>IF( $F309=0,0,((($F309/$E$308)*'CRONOGRAMA ACTIVIDADES'!F$104)*($G309/$F309)))</f>
        <v>0</v>
      </c>
      <c r="I309" s="349">
        <f>IF( $F309=0,0,((($F309/$E$308)*'CRONOGRAMA ACTIVIDADES'!G$104)*($G309/$F309)))</f>
        <v>0</v>
      </c>
      <c r="J309" s="349">
        <f>IF( $F309=0,0,((($F309/$E$308)*'CRONOGRAMA ACTIVIDADES'!H$104)*($G309/$F309)))</f>
        <v>0</v>
      </c>
      <c r="K309" s="349">
        <f>IF( $F309=0,0,((($F309/$E$308)*'CRONOGRAMA ACTIVIDADES'!I$104)*($G309/$F309)))</f>
        <v>0</v>
      </c>
      <c r="L309" s="349">
        <f>IF( $F309=0,0,((($F309/$E$308)*'CRONOGRAMA ACTIVIDADES'!J$104)*($G309/$F309)))</f>
        <v>0</v>
      </c>
      <c r="M309" s="349">
        <f>IF( $F309=0,0,((($F309/$E$308)*'CRONOGRAMA ACTIVIDADES'!K$104)*($G309/$F309)))</f>
        <v>0</v>
      </c>
      <c r="N309" s="349">
        <f>IF( $F309=0,0,((($F309/$E$308)*'CRONOGRAMA ACTIVIDADES'!L$104)*($G309/$F309)))</f>
        <v>0</v>
      </c>
      <c r="O309" s="349">
        <f>IF( $F309=0,0,((($F309/$E$308)*'CRONOGRAMA ACTIVIDADES'!M$104)*($G309/$F309)))</f>
        <v>0</v>
      </c>
      <c r="P309" s="349">
        <f>IF( $F309=0,0,((($F309/$E$308)*'CRONOGRAMA ACTIVIDADES'!N$104)*($G309/$F309)))</f>
        <v>0</v>
      </c>
      <c r="Q309" s="349">
        <f>IF( $F309=0,0,((($F309/$E$308)*'CRONOGRAMA ACTIVIDADES'!O$104)*($G309/$F309)))</f>
        <v>0</v>
      </c>
      <c r="R309" s="349">
        <f>IF( $F309=0,0,((($F309/$E$308)*'CRONOGRAMA ACTIVIDADES'!P$104)*($G309/$F309)))</f>
        <v>0</v>
      </c>
      <c r="S309" s="349">
        <f>IF( $F309=0,0,((($F309/$E$308)*'CRONOGRAMA ACTIVIDADES'!Q$104)*($G309/$F309)))</f>
        <v>0</v>
      </c>
      <c r="T309" s="352">
        <f>H309+I309+J309+K309+L309+M309+N309+O309+P309+Q309+R309+S309</f>
        <v>0</v>
      </c>
      <c r="U309" s="353">
        <f>IF( $F309=0,0,((($F309/$E$308)*'CRONOGRAMA ACTIVIDADES'!R$104)*($G309/$F309)))</f>
        <v>0</v>
      </c>
      <c r="V309" s="349">
        <f>IF( $F309=0,0,((($F309/$E$308)*'CRONOGRAMA ACTIVIDADES'!S$104)*($G309/$F309)))</f>
        <v>0</v>
      </c>
      <c r="W309" s="349">
        <f>IF( $F309=0,0,((($F309/$E$308)*'CRONOGRAMA ACTIVIDADES'!T$104)*($G309/$F309)))</f>
        <v>0</v>
      </c>
      <c r="X309" s="349">
        <f>IF( $F309=0,0,((($F309/$E$308)*'CRONOGRAMA ACTIVIDADES'!U$104)*($G309/$F309)))</f>
        <v>0</v>
      </c>
      <c r="Y309" s="349">
        <f>IF( $F309=0,0,((($F309/$E$308)*'CRONOGRAMA ACTIVIDADES'!V$104)*($G309/$F309)))</f>
        <v>0</v>
      </c>
      <c r="Z309" s="349">
        <f>IF( $F309=0,0,((($F309/$E$308)*'CRONOGRAMA ACTIVIDADES'!W$104)*($G309/$F309)))</f>
        <v>0</v>
      </c>
      <c r="AA309" s="349">
        <f>IF( $F309=0,0,((($F309/$E$308)*'CRONOGRAMA ACTIVIDADES'!X$104)*($G309/$F309)))</f>
        <v>0</v>
      </c>
      <c r="AB309" s="349">
        <f>IF( $F309=0,0,((($F309/$E$308)*'CRONOGRAMA ACTIVIDADES'!Y$104)*($G309/$F309)))</f>
        <v>0</v>
      </c>
      <c r="AC309" s="349">
        <f>IF( $F309=0,0,((($F309/$E$308)*'CRONOGRAMA ACTIVIDADES'!Z$104)*($G309/$F309)))</f>
        <v>0</v>
      </c>
      <c r="AD309" s="349">
        <f>IF( $F309=0,0,((($F309/$E$308)*'CRONOGRAMA ACTIVIDADES'!AA$104)*($G309/$F309)))</f>
        <v>0</v>
      </c>
      <c r="AE309" s="349">
        <f>IF( $F309=0,0,((($F309/$E$308)*'CRONOGRAMA ACTIVIDADES'!AB$104)*($G309/$F309)))</f>
        <v>0</v>
      </c>
      <c r="AF309" s="349">
        <f>IF( $F309=0,0,((($F309/$E$308)*'CRONOGRAMA ACTIVIDADES'!AC$104)*($G309/$F309)))</f>
        <v>0</v>
      </c>
      <c r="AG309" s="350">
        <f>U309+V309+W309+X309+Y309+Z309+AA309+AB309+AC309+AD309+AE309+AF309</f>
        <v>0</v>
      </c>
      <c r="AH309" s="354">
        <f>IF( $F309=0,0,((($F309/$E$308)*'CRONOGRAMA ACTIVIDADES'!AD$104)*($G309/$F309)))</f>
        <v>0</v>
      </c>
      <c r="AI309" s="349">
        <f>IF( $F309=0,0,((($F309/$E$308)*'CRONOGRAMA ACTIVIDADES'!AE$104)*($G309/$F309)))</f>
        <v>0</v>
      </c>
      <c r="AJ309" s="349">
        <f>IF( $F309=0,0,((($F309/$E$308)*'CRONOGRAMA ACTIVIDADES'!AF$104)*($G309/$F309)))</f>
        <v>0</v>
      </c>
      <c r="AK309" s="349">
        <f>IF( $F309=0,0,((($F309/$E$308)*'CRONOGRAMA ACTIVIDADES'!AG$104)*($G309/$F309)))</f>
        <v>0</v>
      </c>
      <c r="AL309" s="349">
        <f>IF( $F309=0,0,((($F309/$E$308)*'CRONOGRAMA ACTIVIDADES'!AH$104)*($G309/$F309)))</f>
        <v>0</v>
      </c>
      <c r="AM309" s="349">
        <f>IF( $F309=0,0,((($F309/$E$308)*'CRONOGRAMA ACTIVIDADES'!AI$104)*($G309/$F309)))</f>
        <v>0</v>
      </c>
      <c r="AN309" s="349">
        <f>IF( $F309=0,0,((($F309/$E$308)*'CRONOGRAMA ACTIVIDADES'!AJ$104)*($G309/$F309)))</f>
        <v>0</v>
      </c>
      <c r="AO309" s="349">
        <f>IF( $F309=0,0,((($F309/$E$308)*'CRONOGRAMA ACTIVIDADES'!AK$104)*($G309/$F309)))</f>
        <v>0</v>
      </c>
      <c r="AP309" s="349">
        <f>IF( $F309=0,0,((($F309/$E$308)*'CRONOGRAMA ACTIVIDADES'!AL$104)*($G309/$F309)))</f>
        <v>0</v>
      </c>
      <c r="AQ309" s="349">
        <f>IF( $F309=0,0,((($F309/$E$308)*'CRONOGRAMA ACTIVIDADES'!AM$104)*($G309/$F309)))</f>
        <v>0</v>
      </c>
      <c r="AR309" s="349">
        <f>IF( $F309=0,0,((($F309/$E$308)*'CRONOGRAMA ACTIVIDADES'!AN$104)*($G309/$F309)))</f>
        <v>0</v>
      </c>
      <c r="AS309" s="349">
        <f>IF( $F309=0,0,((($F309/$E$308)*'CRONOGRAMA ACTIVIDADES'!AO$104)*($G309/$F309)))</f>
        <v>0</v>
      </c>
      <c r="AT309" s="352">
        <f>AH309+AI309+AJ309+AK309+AL309+AM309+AN309+AO309+AP309+AQ309+AR309+AS309</f>
        <v>0</v>
      </c>
      <c r="AU309" s="355">
        <f>AS309+AR309+AQ309+AP309+AO309+AN309+AM309+AL309+AK309+AJ309+AI309+AH309+AF309+AE309+AD309+AC309+AB309+AA309+Z309+Y309+X309+W309+V309+U309+S309+R309+Q309+P309+O309+N309+M309+L309+K309+J309+I309+H309</f>
        <v>0</v>
      </c>
      <c r="AV309" s="321">
        <f t="shared" si="70"/>
        <v>0</v>
      </c>
    </row>
    <row r="310" spans="2:48" s="44" customFormat="1" ht="12.75" customHeight="1" x14ac:dyDescent="0.25">
      <c r="B310" s="345" t="str">
        <f>+'FORMATO COSTEO C4'!C87</f>
        <v>4.1.3.2</v>
      </c>
      <c r="C310" s="346" t="str">
        <f>+'FORMATO COSTEO C4'!B87</f>
        <v>Categoría de gasto</v>
      </c>
      <c r="D310" s="357"/>
      <c r="E310" s="358"/>
      <c r="F310" s="349">
        <f>+'FORMATO COSTEO C4'!G87</f>
        <v>0</v>
      </c>
      <c r="G310" s="350">
        <f>+'FORMATO COSTEO C4'!X87</f>
        <v>0</v>
      </c>
      <c r="H310" s="354">
        <f>IF( $F310=0,0,((($F310/$E$308)*'CRONOGRAMA ACTIVIDADES'!F$104)*($G310/$F310)))</f>
        <v>0</v>
      </c>
      <c r="I310" s="349">
        <f>IF( $F310=0,0,((($F310/$E$308)*'CRONOGRAMA ACTIVIDADES'!G$104)*($G310/$F310)))</f>
        <v>0</v>
      </c>
      <c r="J310" s="349">
        <f>IF( $F310=0,0,((($F310/$E$308)*'CRONOGRAMA ACTIVIDADES'!H$104)*($G310/$F310)))</f>
        <v>0</v>
      </c>
      <c r="K310" s="349">
        <f>IF( $F310=0,0,((($F310/$E$308)*'CRONOGRAMA ACTIVIDADES'!I$104)*($G310/$F310)))</f>
        <v>0</v>
      </c>
      <c r="L310" s="349">
        <f>IF( $F310=0,0,((($F310/$E$308)*'CRONOGRAMA ACTIVIDADES'!J$104)*($G310/$F310)))</f>
        <v>0</v>
      </c>
      <c r="M310" s="349">
        <f>IF( $F310=0,0,((($F310/$E$308)*'CRONOGRAMA ACTIVIDADES'!K$104)*($G310/$F310)))</f>
        <v>0</v>
      </c>
      <c r="N310" s="349">
        <f>IF( $F310=0,0,((($F310/$E$308)*'CRONOGRAMA ACTIVIDADES'!L$104)*($G310/$F310)))</f>
        <v>0</v>
      </c>
      <c r="O310" s="349">
        <f>IF( $F310=0,0,((($F310/$E$308)*'CRONOGRAMA ACTIVIDADES'!M$104)*($G310/$F310)))</f>
        <v>0</v>
      </c>
      <c r="P310" s="349">
        <f>IF( $F310=0,0,((($F310/$E$308)*'CRONOGRAMA ACTIVIDADES'!N$104)*($G310/$F310)))</f>
        <v>0</v>
      </c>
      <c r="Q310" s="349">
        <f>IF( $F310=0,0,((($F310/$E$308)*'CRONOGRAMA ACTIVIDADES'!O$104)*($G310/$F310)))</f>
        <v>0</v>
      </c>
      <c r="R310" s="349">
        <f>IF( $F310=0,0,((($F310/$E$308)*'CRONOGRAMA ACTIVIDADES'!P$104)*($G310/$F310)))</f>
        <v>0</v>
      </c>
      <c r="S310" s="349">
        <f>IF( $F310=0,0,((($F310/$E$308)*'CRONOGRAMA ACTIVIDADES'!Q$104)*($G310/$F310)))</f>
        <v>0</v>
      </c>
      <c r="T310" s="352">
        <f>H310+I310+J310+K310+L310+M310+N310+O310+P310+Q310+R310+S310</f>
        <v>0</v>
      </c>
      <c r="U310" s="353">
        <f>IF( $F310=0,0,((($F310/$E$308)*'CRONOGRAMA ACTIVIDADES'!R$104)*($G310/$F310)))</f>
        <v>0</v>
      </c>
      <c r="V310" s="349">
        <f>IF( $F310=0,0,((($F310/$E$308)*'CRONOGRAMA ACTIVIDADES'!S$104)*($G310/$F310)))</f>
        <v>0</v>
      </c>
      <c r="W310" s="349">
        <f>IF( $F310=0,0,((($F310/$E$308)*'CRONOGRAMA ACTIVIDADES'!T$104)*($G310/$F310)))</f>
        <v>0</v>
      </c>
      <c r="X310" s="349">
        <f>IF( $F310=0,0,((($F310/$E$308)*'CRONOGRAMA ACTIVIDADES'!U$104)*($G310/$F310)))</f>
        <v>0</v>
      </c>
      <c r="Y310" s="349">
        <f>IF( $F310=0,0,((($F310/$E$308)*'CRONOGRAMA ACTIVIDADES'!V$104)*($G310/$F310)))</f>
        <v>0</v>
      </c>
      <c r="Z310" s="349">
        <f>IF( $F310=0,0,((($F310/$E$308)*'CRONOGRAMA ACTIVIDADES'!W$104)*($G310/$F310)))</f>
        <v>0</v>
      </c>
      <c r="AA310" s="349">
        <f>IF( $F310=0,0,((($F310/$E$308)*'CRONOGRAMA ACTIVIDADES'!X$104)*($G310/$F310)))</f>
        <v>0</v>
      </c>
      <c r="AB310" s="349">
        <f>IF( $F310=0,0,((($F310/$E$308)*'CRONOGRAMA ACTIVIDADES'!Y$104)*($G310/$F310)))</f>
        <v>0</v>
      </c>
      <c r="AC310" s="349">
        <f>IF( $F310=0,0,((($F310/$E$308)*'CRONOGRAMA ACTIVIDADES'!Z$104)*($G310/$F310)))</f>
        <v>0</v>
      </c>
      <c r="AD310" s="349">
        <f>IF( $F310=0,0,((($F310/$E$308)*'CRONOGRAMA ACTIVIDADES'!AA$104)*($G310/$F310)))</f>
        <v>0</v>
      </c>
      <c r="AE310" s="349">
        <f>IF( $F310=0,0,((($F310/$E$308)*'CRONOGRAMA ACTIVIDADES'!AB$104)*($G310/$F310)))</f>
        <v>0</v>
      </c>
      <c r="AF310" s="349">
        <f>IF( $F310=0,0,((($F310/$E$308)*'CRONOGRAMA ACTIVIDADES'!AC$104)*($G310/$F310)))</f>
        <v>0</v>
      </c>
      <c r="AG310" s="350">
        <f>U310+V310+W310+X310+Y310+Z310+AA310+AB310+AC310+AD310+AE310+AF310</f>
        <v>0</v>
      </c>
      <c r="AH310" s="354">
        <f>IF( $F310=0,0,((($F310/$E$308)*'CRONOGRAMA ACTIVIDADES'!AD$104)*($G310/$F310)))</f>
        <v>0</v>
      </c>
      <c r="AI310" s="349">
        <f>IF( $F310=0,0,((($F310/$E$308)*'CRONOGRAMA ACTIVIDADES'!AE$104)*($G310/$F310)))</f>
        <v>0</v>
      </c>
      <c r="AJ310" s="349">
        <f>IF( $F310=0,0,((($F310/$E$308)*'CRONOGRAMA ACTIVIDADES'!AF$104)*($G310/$F310)))</f>
        <v>0</v>
      </c>
      <c r="AK310" s="349">
        <f>IF( $F310=0,0,((($F310/$E$308)*'CRONOGRAMA ACTIVIDADES'!AG$104)*($G310/$F310)))</f>
        <v>0</v>
      </c>
      <c r="AL310" s="349">
        <f>IF( $F310=0,0,((($F310/$E$308)*'CRONOGRAMA ACTIVIDADES'!AH$104)*($G310/$F310)))</f>
        <v>0</v>
      </c>
      <c r="AM310" s="349">
        <f>IF( $F310=0,0,((($F310/$E$308)*'CRONOGRAMA ACTIVIDADES'!AI$104)*($G310/$F310)))</f>
        <v>0</v>
      </c>
      <c r="AN310" s="349">
        <f>IF( $F310=0,0,((($F310/$E$308)*'CRONOGRAMA ACTIVIDADES'!AJ$104)*($G310/$F310)))</f>
        <v>0</v>
      </c>
      <c r="AO310" s="349">
        <f>IF( $F310=0,0,((($F310/$E$308)*'CRONOGRAMA ACTIVIDADES'!AK$104)*($G310/$F310)))</f>
        <v>0</v>
      </c>
      <c r="AP310" s="349">
        <f>IF( $F310=0,0,((($F310/$E$308)*'CRONOGRAMA ACTIVIDADES'!AL$104)*($G310/$F310)))</f>
        <v>0</v>
      </c>
      <c r="AQ310" s="349">
        <f>IF( $F310=0,0,((($F310/$E$308)*'CRONOGRAMA ACTIVIDADES'!AM$104)*($G310/$F310)))</f>
        <v>0</v>
      </c>
      <c r="AR310" s="349">
        <f>IF( $F310=0,0,((($F310/$E$308)*'CRONOGRAMA ACTIVIDADES'!AN$104)*($G310/$F310)))</f>
        <v>0</v>
      </c>
      <c r="AS310" s="349">
        <f>IF( $F310=0,0,((($F310/$E$308)*'CRONOGRAMA ACTIVIDADES'!AO$104)*($G310/$F310)))</f>
        <v>0</v>
      </c>
      <c r="AT310" s="352">
        <f>AH310+AI310+AJ310+AK310+AL310+AM310+AN310+AO310+AP310+AQ310+AR310+AS310</f>
        <v>0</v>
      </c>
      <c r="AU310" s="355">
        <f>AS310+AR310+AQ310+AP310+AO310+AN310+AM310+AL310+AK310+AJ310+AI310+AH310+AF310+AE310+AD310+AC310+AB310+AA310+Z310+Y310+X310+W310+V310+U310+S310+R310+Q310+P310+O310+N310+M310+L310+K310+J310+I310+H310</f>
        <v>0</v>
      </c>
      <c r="AV310" s="321">
        <f t="shared" si="70"/>
        <v>0</v>
      </c>
    </row>
    <row r="311" spans="2:48" s="44" customFormat="1" ht="12.75" customHeight="1" x14ac:dyDescent="0.25">
      <c r="B311" s="345" t="str">
        <f>+'FORMATO COSTEO C4'!C93</f>
        <v>4.1.3.3</v>
      </c>
      <c r="C311" s="346" t="str">
        <f>+'FORMATO COSTEO C4'!B93</f>
        <v>Categoría de gasto</v>
      </c>
      <c r="D311" s="357"/>
      <c r="E311" s="358"/>
      <c r="F311" s="349">
        <f>+'FORMATO COSTEO C4'!G93</f>
        <v>0</v>
      </c>
      <c r="G311" s="350">
        <f>+'FORMATO COSTEO C4'!X93</f>
        <v>0</v>
      </c>
      <c r="H311" s="354">
        <f>IF( $F311=0,0,((($F311/$E$308)*'CRONOGRAMA ACTIVIDADES'!F$104)*($G311/$F311)))</f>
        <v>0</v>
      </c>
      <c r="I311" s="349">
        <f>IF( $F311=0,0,((($F311/$E$308)*'CRONOGRAMA ACTIVIDADES'!G$104)*($G311/$F311)))</f>
        <v>0</v>
      </c>
      <c r="J311" s="349">
        <f>IF( $F311=0,0,((($F311/$E$308)*'CRONOGRAMA ACTIVIDADES'!H$104)*($G311/$F311)))</f>
        <v>0</v>
      </c>
      <c r="K311" s="349">
        <f>IF( $F311=0,0,((($F311/$E$308)*'CRONOGRAMA ACTIVIDADES'!I$104)*($G311/$F311)))</f>
        <v>0</v>
      </c>
      <c r="L311" s="349">
        <f>IF( $F311=0,0,((($F311/$E$308)*'CRONOGRAMA ACTIVIDADES'!J$104)*($G311/$F311)))</f>
        <v>0</v>
      </c>
      <c r="M311" s="349">
        <f>IF( $F311=0,0,((($F311/$E$308)*'CRONOGRAMA ACTIVIDADES'!K$104)*($G311/$F311)))</f>
        <v>0</v>
      </c>
      <c r="N311" s="349">
        <f>IF( $F311=0,0,((($F311/$E$308)*'CRONOGRAMA ACTIVIDADES'!L$104)*($G311/$F311)))</f>
        <v>0</v>
      </c>
      <c r="O311" s="349">
        <f>IF( $F311=0,0,((($F311/$E$308)*'CRONOGRAMA ACTIVIDADES'!M$104)*($G311/$F311)))</f>
        <v>0</v>
      </c>
      <c r="P311" s="349">
        <f>IF( $F311=0,0,((($F311/$E$308)*'CRONOGRAMA ACTIVIDADES'!N$104)*($G311/$F311)))</f>
        <v>0</v>
      </c>
      <c r="Q311" s="349">
        <f>IF( $F311=0,0,((($F311/$E$308)*'CRONOGRAMA ACTIVIDADES'!O$104)*($G311/$F311)))</f>
        <v>0</v>
      </c>
      <c r="R311" s="349">
        <f>IF( $F311=0,0,((($F311/$E$308)*'CRONOGRAMA ACTIVIDADES'!P$104)*($G311/$F311)))</f>
        <v>0</v>
      </c>
      <c r="S311" s="349">
        <f>IF( $F311=0,0,((($F311/$E$308)*'CRONOGRAMA ACTIVIDADES'!Q$104)*($G311/$F311)))</f>
        <v>0</v>
      </c>
      <c r="T311" s="352">
        <f>H311+I311+J311+K311+L311+M311+N311+O311+P311+Q311+R311+S311</f>
        <v>0</v>
      </c>
      <c r="U311" s="353">
        <f>IF( $F311=0,0,((($F311/$E$308)*'CRONOGRAMA ACTIVIDADES'!R$104)*($G311/$F311)))</f>
        <v>0</v>
      </c>
      <c r="V311" s="349">
        <f>IF( $F311=0,0,((($F311/$E$308)*'CRONOGRAMA ACTIVIDADES'!S$104)*($G311/$F311)))</f>
        <v>0</v>
      </c>
      <c r="W311" s="349">
        <f>IF( $F311=0,0,((($F311/$E$308)*'CRONOGRAMA ACTIVIDADES'!T$104)*($G311/$F311)))</f>
        <v>0</v>
      </c>
      <c r="X311" s="349">
        <f>IF( $F311=0,0,((($F311/$E$308)*'CRONOGRAMA ACTIVIDADES'!U$104)*($G311/$F311)))</f>
        <v>0</v>
      </c>
      <c r="Y311" s="349">
        <f>IF( $F311=0,0,((($F311/$E$308)*'CRONOGRAMA ACTIVIDADES'!V$104)*($G311/$F311)))</f>
        <v>0</v>
      </c>
      <c r="Z311" s="349">
        <f>IF( $F311=0,0,((($F311/$E$308)*'CRONOGRAMA ACTIVIDADES'!W$104)*($G311/$F311)))</f>
        <v>0</v>
      </c>
      <c r="AA311" s="349">
        <f>IF( $F311=0,0,((($F311/$E$308)*'CRONOGRAMA ACTIVIDADES'!X$104)*($G311/$F311)))</f>
        <v>0</v>
      </c>
      <c r="AB311" s="349">
        <f>IF( $F311=0,0,((($F311/$E$308)*'CRONOGRAMA ACTIVIDADES'!Y$104)*($G311/$F311)))</f>
        <v>0</v>
      </c>
      <c r="AC311" s="349">
        <f>IF( $F311=0,0,((($F311/$E$308)*'CRONOGRAMA ACTIVIDADES'!Z$104)*($G311/$F311)))</f>
        <v>0</v>
      </c>
      <c r="AD311" s="349">
        <f>IF( $F311=0,0,((($F311/$E$308)*'CRONOGRAMA ACTIVIDADES'!AA$104)*($G311/$F311)))</f>
        <v>0</v>
      </c>
      <c r="AE311" s="349">
        <f>IF( $F311=0,0,((($F311/$E$308)*'CRONOGRAMA ACTIVIDADES'!AB$104)*($G311/$F311)))</f>
        <v>0</v>
      </c>
      <c r="AF311" s="349">
        <f>IF( $F311=0,0,((($F311/$E$308)*'CRONOGRAMA ACTIVIDADES'!AC$104)*($G311/$F311)))</f>
        <v>0</v>
      </c>
      <c r="AG311" s="350">
        <f>U311+V311+W311+X311+Y311+Z311+AA311+AB311+AC311+AD311+AE311+AF311</f>
        <v>0</v>
      </c>
      <c r="AH311" s="354">
        <f>IF( $F311=0,0,((($F311/$E$308)*'CRONOGRAMA ACTIVIDADES'!AD$104)*($G311/$F311)))</f>
        <v>0</v>
      </c>
      <c r="AI311" s="349">
        <f>IF( $F311=0,0,((($F311/$E$308)*'CRONOGRAMA ACTIVIDADES'!AE$104)*($G311/$F311)))</f>
        <v>0</v>
      </c>
      <c r="AJ311" s="349">
        <f>IF( $F311=0,0,((($F311/$E$308)*'CRONOGRAMA ACTIVIDADES'!AF$104)*($G311/$F311)))</f>
        <v>0</v>
      </c>
      <c r="AK311" s="349">
        <f>IF( $F311=0,0,((($F311/$E$308)*'CRONOGRAMA ACTIVIDADES'!AG$104)*($G311/$F311)))</f>
        <v>0</v>
      </c>
      <c r="AL311" s="349">
        <f>IF( $F311=0,0,((($F311/$E$308)*'CRONOGRAMA ACTIVIDADES'!AH$104)*($G311/$F311)))</f>
        <v>0</v>
      </c>
      <c r="AM311" s="349">
        <f>IF( $F311=0,0,((($F311/$E$308)*'CRONOGRAMA ACTIVIDADES'!AI$104)*($G311/$F311)))</f>
        <v>0</v>
      </c>
      <c r="AN311" s="349">
        <f>IF( $F311=0,0,((($F311/$E$308)*'CRONOGRAMA ACTIVIDADES'!AJ$104)*($G311/$F311)))</f>
        <v>0</v>
      </c>
      <c r="AO311" s="349">
        <f>IF( $F311=0,0,((($F311/$E$308)*'CRONOGRAMA ACTIVIDADES'!AK$104)*($G311/$F311)))</f>
        <v>0</v>
      </c>
      <c r="AP311" s="349">
        <f>IF( $F311=0,0,((($F311/$E$308)*'CRONOGRAMA ACTIVIDADES'!AL$104)*($G311/$F311)))</f>
        <v>0</v>
      </c>
      <c r="AQ311" s="349">
        <f>IF( $F311=0,0,((($F311/$E$308)*'CRONOGRAMA ACTIVIDADES'!AM$104)*($G311/$F311)))</f>
        <v>0</v>
      </c>
      <c r="AR311" s="349">
        <f>IF( $F311=0,0,((($F311/$E$308)*'CRONOGRAMA ACTIVIDADES'!AN$104)*($G311/$F311)))</f>
        <v>0</v>
      </c>
      <c r="AS311" s="349">
        <f>IF( $F311=0,0,((($F311/$E$308)*'CRONOGRAMA ACTIVIDADES'!AO$104)*($G311/$F311)))</f>
        <v>0</v>
      </c>
      <c r="AT311" s="352">
        <f>AH311+AI311+AJ311+AK311+AL311+AM311+AN311+AO311+AP311+AQ311+AR311+AS311</f>
        <v>0</v>
      </c>
      <c r="AU311" s="355">
        <f>AS311+AR311+AQ311+AP311+AO311+AN311+AM311+AL311+AK311+AJ311+AI311+AH311+AF311+AE311+AD311+AC311+AB311+AA311+Z311+Y311+X311+W311+V311+U311+S311+R311+Q311+P311+O311+N311+M311+L311+K311+J311+I311+H311</f>
        <v>0</v>
      </c>
      <c r="AV311" s="321">
        <f t="shared" si="70"/>
        <v>0</v>
      </c>
    </row>
    <row r="312" spans="2:48" s="44" customFormat="1" ht="12.75" customHeight="1" x14ac:dyDescent="0.25">
      <c r="B312" s="345" t="str">
        <f>+'FORMATO COSTEO C4'!C99</f>
        <v>4.1.3.4</v>
      </c>
      <c r="C312" s="346" t="str">
        <f>+'FORMATO COSTEO C4'!B99</f>
        <v>Categoría de gasto</v>
      </c>
      <c r="D312" s="357"/>
      <c r="E312" s="358"/>
      <c r="F312" s="349">
        <f>+'FORMATO COSTEO C4'!G99</f>
        <v>0</v>
      </c>
      <c r="G312" s="350">
        <f>+'FORMATO COSTEO C4'!X99</f>
        <v>0</v>
      </c>
      <c r="H312" s="354">
        <f>IF( $F312=0,0,((($F312/$E$308)*'CRONOGRAMA ACTIVIDADES'!F$104)*($G312/$F312)))</f>
        <v>0</v>
      </c>
      <c r="I312" s="349">
        <f>IF( $F312=0,0,((($F312/$E$308)*'CRONOGRAMA ACTIVIDADES'!G$104)*($G312/$F312)))</f>
        <v>0</v>
      </c>
      <c r="J312" s="349">
        <f>IF( $F312=0,0,((($F312/$E$308)*'CRONOGRAMA ACTIVIDADES'!H$104)*($G312/$F312)))</f>
        <v>0</v>
      </c>
      <c r="K312" s="349">
        <f>IF( $F312=0,0,((($F312/$E$308)*'CRONOGRAMA ACTIVIDADES'!I$104)*($G312/$F312)))</f>
        <v>0</v>
      </c>
      <c r="L312" s="349">
        <f>IF( $F312=0,0,((($F312/$E$308)*'CRONOGRAMA ACTIVIDADES'!J$104)*($G312/$F312)))</f>
        <v>0</v>
      </c>
      <c r="M312" s="349">
        <f>IF( $F312=0,0,((($F312/$E$308)*'CRONOGRAMA ACTIVIDADES'!K$104)*($G312/$F312)))</f>
        <v>0</v>
      </c>
      <c r="N312" s="349">
        <f>IF( $F312=0,0,((($F312/$E$308)*'CRONOGRAMA ACTIVIDADES'!L$104)*($G312/$F312)))</f>
        <v>0</v>
      </c>
      <c r="O312" s="349">
        <f>IF( $F312=0,0,((($F312/$E$308)*'CRONOGRAMA ACTIVIDADES'!M$104)*($G312/$F312)))</f>
        <v>0</v>
      </c>
      <c r="P312" s="349">
        <f>IF( $F312=0,0,((($F312/$E$308)*'CRONOGRAMA ACTIVIDADES'!N$104)*($G312/$F312)))</f>
        <v>0</v>
      </c>
      <c r="Q312" s="349">
        <f>IF( $F312=0,0,((($F312/$E$308)*'CRONOGRAMA ACTIVIDADES'!O$104)*($G312/$F312)))</f>
        <v>0</v>
      </c>
      <c r="R312" s="349">
        <f>IF( $F312=0,0,((($F312/$E$308)*'CRONOGRAMA ACTIVIDADES'!P$104)*($G312/$F312)))</f>
        <v>0</v>
      </c>
      <c r="S312" s="349">
        <f>IF( $F312=0,0,((($F312/$E$308)*'CRONOGRAMA ACTIVIDADES'!Q$104)*($G312/$F312)))</f>
        <v>0</v>
      </c>
      <c r="T312" s="352">
        <f>H312+I312+J312+K312+L312+M312+N312+O312+P312+Q312+R312+S312</f>
        <v>0</v>
      </c>
      <c r="U312" s="353">
        <f>IF( $F312=0,0,((($F312/$E$308)*'CRONOGRAMA ACTIVIDADES'!R$104)*($G312/$F312)))</f>
        <v>0</v>
      </c>
      <c r="V312" s="349">
        <f>IF( $F312=0,0,((($F312/$E$308)*'CRONOGRAMA ACTIVIDADES'!S$104)*($G312/$F312)))</f>
        <v>0</v>
      </c>
      <c r="W312" s="349">
        <f>IF( $F312=0,0,((($F312/$E$308)*'CRONOGRAMA ACTIVIDADES'!T$104)*($G312/$F312)))</f>
        <v>0</v>
      </c>
      <c r="X312" s="349">
        <f>IF( $F312=0,0,((($F312/$E$308)*'CRONOGRAMA ACTIVIDADES'!U$104)*($G312/$F312)))</f>
        <v>0</v>
      </c>
      <c r="Y312" s="349">
        <f>IF( $F312=0,0,((($F312/$E$308)*'CRONOGRAMA ACTIVIDADES'!V$104)*($G312/$F312)))</f>
        <v>0</v>
      </c>
      <c r="Z312" s="349">
        <f>IF( $F312=0,0,((($F312/$E$308)*'CRONOGRAMA ACTIVIDADES'!W$104)*($G312/$F312)))</f>
        <v>0</v>
      </c>
      <c r="AA312" s="349">
        <f>IF( $F312=0,0,((($F312/$E$308)*'CRONOGRAMA ACTIVIDADES'!X$104)*($G312/$F312)))</f>
        <v>0</v>
      </c>
      <c r="AB312" s="349">
        <f>IF( $F312=0,0,((($F312/$E$308)*'CRONOGRAMA ACTIVIDADES'!Y$104)*($G312/$F312)))</f>
        <v>0</v>
      </c>
      <c r="AC312" s="349">
        <f>IF( $F312=0,0,((($F312/$E$308)*'CRONOGRAMA ACTIVIDADES'!Z$104)*($G312/$F312)))</f>
        <v>0</v>
      </c>
      <c r="AD312" s="349">
        <f>IF( $F312=0,0,((($F312/$E$308)*'CRONOGRAMA ACTIVIDADES'!AA$104)*($G312/$F312)))</f>
        <v>0</v>
      </c>
      <c r="AE312" s="349">
        <f>IF( $F312=0,0,((($F312/$E$308)*'CRONOGRAMA ACTIVIDADES'!AB$104)*($G312/$F312)))</f>
        <v>0</v>
      </c>
      <c r="AF312" s="349">
        <f>IF( $F312=0,0,((($F312/$E$308)*'CRONOGRAMA ACTIVIDADES'!AC$104)*($G312/$F312)))</f>
        <v>0</v>
      </c>
      <c r="AG312" s="350">
        <f>U312+V312+W312+X312+Y312+Z312+AA312+AB312+AC312+AD312+AE312+AF312</f>
        <v>0</v>
      </c>
      <c r="AH312" s="354">
        <f>IF( $F312=0,0,((($F312/$E$308)*'CRONOGRAMA ACTIVIDADES'!AD$104)*($G312/$F312)))</f>
        <v>0</v>
      </c>
      <c r="AI312" s="349">
        <f>IF( $F312=0,0,((($F312/$E$308)*'CRONOGRAMA ACTIVIDADES'!AE$104)*($G312/$F312)))</f>
        <v>0</v>
      </c>
      <c r="AJ312" s="349">
        <f>IF( $F312=0,0,((($F312/$E$308)*'CRONOGRAMA ACTIVIDADES'!AF$104)*($G312/$F312)))</f>
        <v>0</v>
      </c>
      <c r="AK312" s="349">
        <f>IF( $F312=0,0,((($F312/$E$308)*'CRONOGRAMA ACTIVIDADES'!AG$104)*($G312/$F312)))</f>
        <v>0</v>
      </c>
      <c r="AL312" s="349">
        <f>IF( $F312=0,0,((($F312/$E$308)*'CRONOGRAMA ACTIVIDADES'!AH$104)*($G312/$F312)))</f>
        <v>0</v>
      </c>
      <c r="AM312" s="349">
        <f>IF( $F312=0,0,((($F312/$E$308)*'CRONOGRAMA ACTIVIDADES'!AI$104)*($G312/$F312)))</f>
        <v>0</v>
      </c>
      <c r="AN312" s="349">
        <f>IF( $F312=0,0,((($F312/$E$308)*'CRONOGRAMA ACTIVIDADES'!AJ$104)*($G312/$F312)))</f>
        <v>0</v>
      </c>
      <c r="AO312" s="349">
        <f>IF( $F312=0,0,((($F312/$E$308)*'CRONOGRAMA ACTIVIDADES'!AK$104)*($G312/$F312)))</f>
        <v>0</v>
      </c>
      <c r="AP312" s="349">
        <f>IF( $F312=0,0,((($F312/$E$308)*'CRONOGRAMA ACTIVIDADES'!AL$104)*($G312/$F312)))</f>
        <v>0</v>
      </c>
      <c r="AQ312" s="349">
        <f>IF( $F312=0,0,((($F312/$E$308)*'CRONOGRAMA ACTIVIDADES'!AM$104)*($G312/$F312)))</f>
        <v>0</v>
      </c>
      <c r="AR312" s="349">
        <f>IF( $F312=0,0,((($F312/$E$308)*'CRONOGRAMA ACTIVIDADES'!AN$104)*($G312/$F312)))</f>
        <v>0</v>
      </c>
      <c r="AS312" s="349">
        <f>IF( $F312=0,0,((($F312/$E$308)*'CRONOGRAMA ACTIVIDADES'!AO$104)*($G312/$F312)))</f>
        <v>0</v>
      </c>
      <c r="AT312" s="352">
        <f>AH312+AI312+AJ312+AK312+AL312+AM312+AN312+AO312+AP312+AQ312+AR312+AS312</f>
        <v>0</v>
      </c>
      <c r="AU312" s="355">
        <f>AS312+AR312+AQ312+AP312+AO312+AN312+AM312+AL312+AK312+AJ312+AI312+AH312+AF312+AE312+AD312+AC312+AB312+AA312+Z312+Y312+X312+W312+V312+U312+S312+R312+Q312+P312+O312+N312+M312+L312+K312+J312+I312+H312</f>
        <v>0</v>
      </c>
      <c r="AV312" s="321">
        <f t="shared" si="70"/>
        <v>0</v>
      </c>
    </row>
    <row r="313" spans="2:48" s="44" customFormat="1" ht="12.75" customHeight="1" x14ac:dyDescent="0.25">
      <c r="B313" s="345" t="str">
        <f>+'FORMATO COSTEO C4'!C105</f>
        <v>4.1.3.5</v>
      </c>
      <c r="C313" s="346" t="str">
        <f>+'FORMATO COSTEO C4'!B105</f>
        <v>Categoría de gasto</v>
      </c>
      <c r="D313" s="357"/>
      <c r="E313" s="358"/>
      <c r="F313" s="349">
        <f>+'FORMATO COSTEO C4'!G105</f>
        <v>0</v>
      </c>
      <c r="G313" s="350">
        <f>+'FORMATO COSTEO C4'!X105</f>
        <v>0</v>
      </c>
      <c r="H313" s="354">
        <f>IF( $F313=0,0,((($F313/$E$308)*'CRONOGRAMA ACTIVIDADES'!F$104)*($G313/$F313)))</f>
        <v>0</v>
      </c>
      <c r="I313" s="349">
        <f>IF( $F313=0,0,((($F313/$E$308)*'CRONOGRAMA ACTIVIDADES'!G$104)*($G313/$F313)))</f>
        <v>0</v>
      </c>
      <c r="J313" s="349">
        <f>IF( $F313=0,0,((($F313/$E$308)*'CRONOGRAMA ACTIVIDADES'!H$104)*($G313/$F313)))</f>
        <v>0</v>
      </c>
      <c r="K313" s="349">
        <f>IF( $F313=0,0,((($F313/$E$308)*'CRONOGRAMA ACTIVIDADES'!I$104)*($G313/$F313)))</f>
        <v>0</v>
      </c>
      <c r="L313" s="349">
        <f>IF( $F313=0,0,((($F313/$E$308)*'CRONOGRAMA ACTIVIDADES'!J$104)*($G313/$F313)))</f>
        <v>0</v>
      </c>
      <c r="M313" s="349">
        <f>IF( $F313=0,0,((($F313/$E$308)*'CRONOGRAMA ACTIVIDADES'!K$104)*($G313/$F313)))</f>
        <v>0</v>
      </c>
      <c r="N313" s="349">
        <f>IF( $F313=0,0,((($F313/$E$308)*'CRONOGRAMA ACTIVIDADES'!L$104)*($G313/$F313)))</f>
        <v>0</v>
      </c>
      <c r="O313" s="349">
        <f>IF( $F313=0,0,((($F313/$E$308)*'CRONOGRAMA ACTIVIDADES'!M$104)*($G313/$F313)))</f>
        <v>0</v>
      </c>
      <c r="P313" s="349">
        <f>IF( $F313=0,0,((($F313/$E$308)*'CRONOGRAMA ACTIVIDADES'!N$104)*($G313/$F313)))</f>
        <v>0</v>
      </c>
      <c r="Q313" s="349">
        <f>IF( $F313=0,0,((($F313/$E$308)*'CRONOGRAMA ACTIVIDADES'!O$104)*($G313/$F313)))</f>
        <v>0</v>
      </c>
      <c r="R313" s="349">
        <f>IF( $F313=0,0,((($F313/$E$308)*'CRONOGRAMA ACTIVIDADES'!P$104)*($G313/$F313)))</f>
        <v>0</v>
      </c>
      <c r="S313" s="349">
        <f>IF( $F313=0,0,((($F313/$E$308)*'CRONOGRAMA ACTIVIDADES'!Q$104)*($G313/$F313)))</f>
        <v>0</v>
      </c>
      <c r="T313" s="352">
        <f>H313+I313+J313+K313+L313+M313+N313+O313+P313+Q313+R313+S313</f>
        <v>0</v>
      </c>
      <c r="U313" s="353">
        <f>IF( $F313=0,0,((($F313/$E$308)*'CRONOGRAMA ACTIVIDADES'!R$104)*($G313/$F313)))</f>
        <v>0</v>
      </c>
      <c r="V313" s="349">
        <f>IF( $F313=0,0,((($F313/$E$308)*'CRONOGRAMA ACTIVIDADES'!S$104)*($G313/$F313)))</f>
        <v>0</v>
      </c>
      <c r="W313" s="349">
        <f>IF( $F313=0,0,((($F313/$E$308)*'CRONOGRAMA ACTIVIDADES'!T$104)*($G313/$F313)))</f>
        <v>0</v>
      </c>
      <c r="X313" s="349">
        <f>IF( $F313=0,0,((($F313/$E$308)*'CRONOGRAMA ACTIVIDADES'!U$104)*($G313/$F313)))</f>
        <v>0</v>
      </c>
      <c r="Y313" s="349">
        <f>IF( $F313=0,0,((($F313/$E$308)*'CRONOGRAMA ACTIVIDADES'!V$104)*($G313/$F313)))</f>
        <v>0</v>
      </c>
      <c r="Z313" s="349">
        <f>IF( $F313=0,0,((($F313/$E$308)*'CRONOGRAMA ACTIVIDADES'!W$104)*($G313/$F313)))</f>
        <v>0</v>
      </c>
      <c r="AA313" s="349">
        <f>IF( $F313=0,0,((($F313/$E$308)*'CRONOGRAMA ACTIVIDADES'!X$104)*($G313/$F313)))</f>
        <v>0</v>
      </c>
      <c r="AB313" s="349">
        <f>IF( $F313=0,0,((($F313/$E$308)*'CRONOGRAMA ACTIVIDADES'!Y$104)*($G313/$F313)))</f>
        <v>0</v>
      </c>
      <c r="AC313" s="349">
        <f>IF( $F313=0,0,((($F313/$E$308)*'CRONOGRAMA ACTIVIDADES'!Z$104)*($G313/$F313)))</f>
        <v>0</v>
      </c>
      <c r="AD313" s="349">
        <f>IF( $F313=0,0,((($F313/$E$308)*'CRONOGRAMA ACTIVIDADES'!AA$104)*($G313/$F313)))</f>
        <v>0</v>
      </c>
      <c r="AE313" s="349">
        <f>IF( $F313=0,0,((($F313/$E$308)*'CRONOGRAMA ACTIVIDADES'!AB$104)*($G313/$F313)))</f>
        <v>0</v>
      </c>
      <c r="AF313" s="349">
        <f>IF( $F313=0,0,((($F313/$E$308)*'CRONOGRAMA ACTIVIDADES'!AC$104)*($G313/$F313)))</f>
        <v>0</v>
      </c>
      <c r="AG313" s="350">
        <f>U313+V313+W313+X313+Y313+Z313+AA313+AB313+AC313+AD313+AE313+AF313</f>
        <v>0</v>
      </c>
      <c r="AH313" s="354">
        <f>IF( $F313=0,0,((($F313/$E$308)*'CRONOGRAMA ACTIVIDADES'!AD$104)*($G313/$F313)))</f>
        <v>0</v>
      </c>
      <c r="AI313" s="349">
        <f>IF( $F313=0,0,((($F313/$E$308)*'CRONOGRAMA ACTIVIDADES'!AE$104)*($G313/$F313)))</f>
        <v>0</v>
      </c>
      <c r="AJ313" s="349">
        <f>IF( $F313=0,0,((($F313/$E$308)*'CRONOGRAMA ACTIVIDADES'!AF$104)*($G313/$F313)))</f>
        <v>0</v>
      </c>
      <c r="AK313" s="349">
        <f>IF( $F313=0,0,((($F313/$E$308)*'CRONOGRAMA ACTIVIDADES'!AG$104)*($G313/$F313)))</f>
        <v>0</v>
      </c>
      <c r="AL313" s="349">
        <f>IF( $F313=0,0,((($F313/$E$308)*'CRONOGRAMA ACTIVIDADES'!AH$104)*($G313/$F313)))</f>
        <v>0</v>
      </c>
      <c r="AM313" s="349">
        <f>IF( $F313=0,0,((($F313/$E$308)*'CRONOGRAMA ACTIVIDADES'!AI$104)*($G313/$F313)))</f>
        <v>0</v>
      </c>
      <c r="AN313" s="349">
        <f>IF( $F313=0,0,((($F313/$E$308)*'CRONOGRAMA ACTIVIDADES'!AJ$104)*($G313/$F313)))</f>
        <v>0</v>
      </c>
      <c r="AO313" s="349">
        <f>IF( $F313=0,0,((($F313/$E$308)*'CRONOGRAMA ACTIVIDADES'!AK$104)*($G313/$F313)))</f>
        <v>0</v>
      </c>
      <c r="AP313" s="349">
        <f>IF( $F313=0,0,((($F313/$E$308)*'CRONOGRAMA ACTIVIDADES'!AL$104)*($G313/$F313)))</f>
        <v>0</v>
      </c>
      <c r="AQ313" s="349">
        <f>IF( $F313=0,0,((($F313/$E$308)*'CRONOGRAMA ACTIVIDADES'!AM$104)*($G313/$F313)))</f>
        <v>0</v>
      </c>
      <c r="AR313" s="349">
        <f>IF( $F313=0,0,((($F313/$E$308)*'CRONOGRAMA ACTIVIDADES'!AN$104)*($G313/$F313)))</f>
        <v>0</v>
      </c>
      <c r="AS313" s="349">
        <f>IF( $F313=0,0,((($F313/$E$308)*'CRONOGRAMA ACTIVIDADES'!AO$104)*($G313/$F313)))</f>
        <v>0</v>
      </c>
      <c r="AT313" s="352">
        <f>AH313+AI313+AJ313+AK313+AL313+AM313+AN313+AO313+AP313+AQ313+AR313+AS313</f>
        <v>0</v>
      </c>
      <c r="AU313" s="355">
        <f>AS313+AR313+AQ313+AP313+AO313+AN313+AM313+AL313+AK313+AJ313+AI313+AH313+AF313+AE313+AD313+AC313+AB313+AA313+Z313+Y313+X313+W313+V313+U313+S313+R313+Q313+P313+O313+N313+M313+L313+K313+J313+I313+H313</f>
        <v>0</v>
      </c>
      <c r="AV313" s="321">
        <f t="shared" si="70"/>
        <v>0</v>
      </c>
    </row>
    <row r="314" spans="2:48" s="44" customFormat="1" ht="12.75" customHeight="1" x14ac:dyDescent="0.25">
      <c r="B314" s="335" t="str">
        <f>+'FORMATO COSTEO C4'!C111</f>
        <v>4.1.4</v>
      </c>
      <c r="C314" s="359">
        <f>+'FORMATO COSTEO C4'!B111</f>
        <v>0</v>
      </c>
      <c r="D314" s="363" t="str">
        <f>+'FORMATO COSTEO C4'!D111</f>
        <v>Unidad medida</v>
      </c>
      <c r="E314" s="338">
        <f>+'FORMATO COSTEO C4'!E111</f>
        <v>0</v>
      </c>
      <c r="F314" s="339">
        <f>SUM(F315:F319)</f>
        <v>0</v>
      </c>
      <c r="G314" s="340">
        <f>SUM(G315:G319)</f>
        <v>0</v>
      </c>
      <c r="H314" s="341">
        <f t="shared" ref="H314:AS314" si="80">SUM(H315:H319)</f>
        <v>0</v>
      </c>
      <c r="I314" s="339">
        <f t="shared" si="80"/>
        <v>0</v>
      </c>
      <c r="J314" s="339">
        <f t="shared" si="80"/>
        <v>0</v>
      </c>
      <c r="K314" s="339">
        <f t="shared" si="80"/>
        <v>0</v>
      </c>
      <c r="L314" s="339">
        <f t="shared" si="80"/>
        <v>0</v>
      </c>
      <c r="M314" s="339">
        <f t="shared" si="80"/>
        <v>0</v>
      </c>
      <c r="N314" s="339">
        <f t="shared" si="80"/>
        <v>0</v>
      </c>
      <c r="O314" s="339">
        <f t="shared" si="80"/>
        <v>0</v>
      </c>
      <c r="P314" s="339">
        <f t="shared" si="80"/>
        <v>0</v>
      </c>
      <c r="Q314" s="339">
        <f t="shared" si="80"/>
        <v>0</v>
      </c>
      <c r="R314" s="339">
        <f t="shared" si="80"/>
        <v>0</v>
      </c>
      <c r="S314" s="339">
        <f t="shared" si="80"/>
        <v>0</v>
      </c>
      <c r="T314" s="342">
        <f t="shared" si="80"/>
        <v>0</v>
      </c>
      <c r="U314" s="343">
        <f t="shared" si="80"/>
        <v>0</v>
      </c>
      <c r="V314" s="339">
        <f t="shared" si="80"/>
        <v>0</v>
      </c>
      <c r="W314" s="339">
        <f t="shared" si="80"/>
        <v>0</v>
      </c>
      <c r="X314" s="339">
        <f t="shared" si="80"/>
        <v>0</v>
      </c>
      <c r="Y314" s="339">
        <f t="shared" si="80"/>
        <v>0</v>
      </c>
      <c r="Z314" s="339">
        <f t="shared" si="80"/>
        <v>0</v>
      </c>
      <c r="AA314" s="339">
        <f t="shared" si="80"/>
        <v>0</v>
      </c>
      <c r="AB314" s="339">
        <f t="shared" si="80"/>
        <v>0</v>
      </c>
      <c r="AC314" s="339">
        <f t="shared" si="80"/>
        <v>0</v>
      </c>
      <c r="AD314" s="339">
        <f t="shared" si="80"/>
        <v>0</v>
      </c>
      <c r="AE314" s="339">
        <f t="shared" si="80"/>
        <v>0</v>
      </c>
      <c r="AF314" s="339">
        <f t="shared" si="80"/>
        <v>0</v>
      </c>
      <c r="AG314" s="340">
        <f t="shared" si="80"/>
        <v>0</v>
      </c>
      <c r="AH314" s="341">
        <f t="shared" si="80"/>
        <v>0</v>
      </c>
      <c r="AI314" s="339">
        <f t="shared" si="80"/>
        <v>0</v>
      </c>
      <c r="AJ314" s="339">
        <f t="shared" si="80"/>
        <v>0</v>
      </c>
      <c r="AK314" s="339">
        <f t="shared" si="80"/>
        <v>0</v>
      </c>
      <c r="AL314" s="339">
        <f t="shared" si="80"/>
        <v>0</v>
      </c>
      <c r="AM314" s="339">
        <f t="shared" si="80"/>
        <v>0</v>
      </c>
      <c r="AN314" s="339">
        <f t="shared" si="80"/>
        <v>0</v>
      </c>
      <c r="AO314" s="339">
        <f t="shared" si="80"/>
        <v>0</v>
      </c>
      <c r="AP314" s="339">
        <f t="shared" si="80"/>
        <v>0</v>
      </c>
      <c r="AQ314" s="339">
        <f t="shared" si="80"/>
        <v>0</v>
      </c>
      <c r="AR314" s="339">
        <f t="shared" si="80"/>
        <v>0</v>
      </c>
      <c r="AS314" s="339">
        <f t="shared" si="80"/>
        <v>0</v>
      </c>
      <c r="AT314" s="342">
        <f>SUM(AT315:AT319)</f>
        <v>0</v>
      </c>
      <c r="AU314" s="344">
        <f>SUM(AU315:AU319)</f>
        <v>0</v>
      </c>
      <c r="AV314" s="321">
        <f t="shared" si="70"/>
        <v>0</v>
      </c>
    </row>
    <row r="315" spans="2:48" s="44" customFormat="1" ht="12.75" customHeight="1" x14ac:dyDescent="0.25">
      <c r="B315" s="345" t="str">
        <f>+'FORMATO COSTEO C4'!C113</f>
        <v>4.1.4.1</v>
      </c>
      <c r="C315" s="346" t="str">
        <f>+'FORMATO COSTEO C4'!B113</f>
        <v>Categoría de gasto</v>
      </c>
      <c r="D315" s="357"/>
      <c r="E315" s="358"/>
      <c r="F315" s="349">
        <f>+'FORMATO COSTEO C4'!G113</f>
        <v>0</v>
      </c>
      <c r="G315" s="350">
        <f>+'FORMATO COSTEO C4'!X113</f>
        <v>0</v>
      </c>
      <c r="H315" s="351">
        <f>IF( $F315=0,0,((($F315/$E$314)*'CRONOGRAMA ACTIVIDADES'!F$105)*($G315/$F315)))</f>
        <v>0</v>
      </c>
      <c r="I315" s="349">
        <f>IF( $F315=0,0,((($F315/$E$314)*'CRONOGRAMA ACTIVIDADES'!G$105)*($G315/$F315)))</f>
        <v>0</v>
      </c>
      <c r="J315" s="349">
        <f>IF( $F315=0,0,((($F315/$E$314)*'CRONOGRAMA ACTIVIDADES'!H$105)*($G315/$F315)))</f>
        <v>0</v>
      </c>
      <c r="K315" s="349">
        <f>IF( $F315=0,0,((($F315/$E$314)*'CRONOGRAMA ACTIVIDADES'!I$105)*($G315/$F315)))</f>
        <v>0</v>
      </c>
      <c r="L315" s="349">
        <f>IF( $F315=0,0,((($F315/$E$314)*'CRONOGRAMA ACTIVIDADES'!J$105)*($G315/$F315)))</f>
        <v>0</v>
      </c>
      <c r="M315" s="349">
        <f>IF( $F315=0,0,((($F315/$E$314)*'CRONOGRAMA ACTIVIDADES'!K$105)*($G315/$F315)))</f>
        <v>0</v>
      </c>
      <c r="N315" s="349">
        <f>IF( $F315=0,0,((($F315/$E$314)*'CRONOGRAMA ACTIVIDADES'!L$105)*($G315/$F315)))</f>
        <v>0</v>
      </c>
      <c r="O315" s="349">
        <f>IF( $F315=0,0,((($F315/$E$314)*'CRONOGRAMA ACTIVIDADES'!M$105)*($G315/$F315)))</f>
        <v>0</v>
      </c>
      <c r="P315" s="349">
        <f>IF( $F315=0,0,((($F315/$E$314)*'CRONOGRAMA ACTIVIDADES'!N$105)*($G315/$F315)))</f>
        <v>0</v>
      </c>
      <c r="Q315" s="349">
        <f>IF( $F315=0,0,((($F315/$E$314)*'CRONOGRAMA ACTIVIDADES'!O$105)*($G315/$F315)))</f>
        <v>0</v>
      </c>
      <c r="R315" s="349">
        <f>IF( $F315=0,0,((($F315/$E$314)*'CRONOGRAMA ACTIVIDADES'!P$105)*($G315/$F315)))</f>
        <v>0</v>
      </c>
      <c r="S315" s="349">
        <f>IF( $F315=0,0,((($F315/$E$314)*'CRONOGRAMA ACTIVIDADES'!Q$105)*($G315/$F315)))</f>
        <v>0</v>
      </c>
      <c r="T315" s="352">
        <f>H315+I315+J315+K315+L315+M315+N315+O315+P315+Q315+R315+S315</f>
        <v>0</v>
      </c>
      <c r="U315" s="353">
        <f>IF( $F315=0,0,((($F315/$E$314)*'CRONOGRAMA ACTIVIDADES'!R$105)*($G315/$F315)))</f>
        <v>0</v>
      </c>
      <c r="V315" s="349">
        <f>IF( $F315=0,0,((($F315/$E$314)*'CRONOGRAMA ACTIVIDADES'!S$105)*($G315/$F315)))</f>
        <v>0</v>
      </c>
      <c r="W315" s="349">
        <f>IF( $F315=0,0,((($F315/$E$314)*'CRONOGRAMA ACTIVIDADES'!T$105)*($G315/$F315)))</f>
        <v>0</v>
      </c>
      <c r="X315" s="349">
        <f>IF( $F315=0,0,((($F315/$E$314)*'CRONOGRAMA ACTIVIDADES'!U$105)*($G315/$F315)))</f>
        <v>0</v>
      </c>
      <c r="Y315" s="349">
        <f>IF( $F315=0,0,((($F315/$E$314)*'CRONOGRAMA ACTIVIDADES'!V$105)*($G315/$F315)))</f>
        <v>0</v>
      </c>
      <c r="Z315" s="349">
        <f>IF( $F315=0,0,((($F315/$E$314)*'CRONOGRAMA ACTIVIDADES'!W$105)*($G315/$F315)))</f>
        <v>0</v>
      </c>
      <c r="AA315" s="349">
        <f>IF( $F315=0,0,((($F315/$E$314)*'CRONOGRAMA ACTIVIDADES'!X$105)*($G315/$F315)))</f>
        <v>0</v>
      </c>
      <c r="AB315" s="349">
        <f>IF( $F315=0,0,((($F315/$E$314)*'CRONOGRAMA ACTIVIDADES'!Y$105)*($G315/$F315)))</f>
        <v>0</v>
      </c>
      <c r="AC315" s="349">
        <f>IF( $F315=0,0,((($F315/$E$314)*'CRONOGRAMA ACTIVIDADES'!Z$105)*($G315/$F315)))</f>
        <v>0</v>
      </c>
      <c r="AD315" s="349">
        <f>IF( $F315=0,0,((($F315/$E$314)*'CRONOGRAMA ACTIVIDADES'!AA$105)*($G315/$F315)))</f>
        <v>0</v>
      </c>
      <c r="AE315" s="349">
        <f>IF( $F315=0,0,((($F315/$E$314)*'CRONOGRAMA ACTIVIDADES'!AB$105)*($G315/$F315)))</f>
        <v>0</v>
      </c>
      <c r="AF315" s="349">
        <f>IF( $F315=0,0,((($F315/$E$314)*'CRONOGRAMA ACTIVIDADES'!AC$105)*($G315/$F315)))</f>
        <v>0</v>
      </c>
      <c r="AG315" s="350">
        <f>U315+V315+W315+X315+Y315+Z315+AA315+AB315+AC315+AD315+AE315+AF315</f>
        <v>0</v>
      </c>
      <c r="AH315" s="354">
        <f>IF( $F315=0,0,((($F315/$E$314)*'CRONOGRAMA ACTIVIDADES'!AD$105)*($G315/$F315)))</f>
        <v>0</v>
      </c>
      <c r="AI315" s="349">
        <f>IF( $F315=0,0,((($F315/$E$314)*'CRONOGRAMA ACTIVIDADES'!AE$105)*($G315/$F315)))</f>
        <v>0</v>
      </c>
      <c r="AJ315" s="349">
        <f>IF( $F315=0,0,((($F315/$E$314)*'CRONOGRAMA ACTIVIDADES'!AF$105)*($G315/$F315)))</f>
        <v>0</v>
      </c>
      <c r="AK315" s="349">
        <f>IF( $F315=0,0,((($F315/$E$314)*'CRONOGRAMA ACTIVIDADES'!AG$105)*($G315/$F315)))</f>
        <v>0</v>
      </c>
      <c r="AL315" s="349">
        <f>IF( $F315=0,0,((($F315/$E$314)*'CRONOGRAMA ACTIVIDADES'!AH$105)*($G315/$F315)))</f>
        <v>0</v>
      </c>
      <c r="AM315" s="349">
        <f>IF( $F315=0,0,((($F315/$E$314)*'CRONOGRAMA ACTIVIDADES'!AI$105)*($G315/$F315)))</f>
        <v>0</v>
      </c>
      <c r="AN315" s="349">
        <f>IF( $F315=0,0,((($F315/$E$314)*'CRONOGRAMA ACTIVIDADES'!AJ$105)*($G315/$F315)))</f>
        <v>0</v>
      </c>
      <c r="AO315" s="349">
        <f>IF( $F315=0,0,((($F315/$E$314)*'CRONOGRAMA ACTIVIDADES'!AK$105)*($G315/$F315)))</f>
        <v>0</v>
      </c>
      <c r="AP315" s="349">
        <f>IF( $F315=0,0,((($F315/$E$314)*'CRONOGRAMA ACTIVIDADES'!AL$105)*($G315/$F315)))</f>
        <v>0</v>
      </c>
      <c r="AQ315" s="349">
        <f>IF( $F315=0,0,((($F315/$E$314)*'CRONOGRAMA ACTIVIDADES'!AM$105)*($G315/$F315)))</f>
        <v>0</v>
      </c>
      <c r="AR315" s="349">
        <f>IF( $F315=0,0,((($F315/$E$314)*'CRONOGRAMA ACTIVIDADES'!AN$105)*($G315/$F315)))</f>
        <v>0</v>
      </c>
      <c r="AS315" s="349">
        <f>IF( $F315=0,0,((($F315/$E$314)*'CRONOGRAMA ACTIVIDADES'!AO$105)*($G315/$F315)))</f>
        <v>0</v>
      </c>
      <c r="AT315" s="352">
        <f>AH315+AI315+AJ315+AK315+AL315+AM315+AN315+AO315+AP315+AQ315+AR315+AS315</f>
        <v>0</v>
      </c>
      <c r="AU315" s="355">
        <f>AS315+AR315+AQ315+AP315+AO315+AN315+AM315+AL315+AK315+AJ315+AI315+AH315+AF315+AE315+AD315+AC315+AB315+AA315+Z315+Y315+X315+W315+V315+U315+S315+R315+Q315+P315+O315+N315+M315+L315+K315+J315+I315+H315</f>
        <v>0</v>
      </c>
      <c r="AV315" s="321">
        <f t="shared" si="70"/>
        <v>0</v>
      </c>
    </row>
    <row r="316" spans="2:48" s="44" customFormat="1" ht="12.75" customHeight="1" x14ac:dyDescent="0.25">
      <c r="B316" s="345" t="str">
        <f>+'FORMATO COSTEO C4'!C119</f>
        <v>4.1.4.2</v>
      </c>
      <c r="C316" s="346" t="str">
        <f>+'FORMATO COSTEO C4'!B119</f>
        <v>Categoría de gasto</v>
      </c>
      <c r="D316" s="357"/>
      <c r="E316" s="358"/>
      <c r="F316" s="349">
        <f>+'FORMATO COSTEO C4'!G119</f>
        <v>0</v>
      </c>
      <c r="G316" s="350">
        <f>+'FORMATO COSTEO C4'!X119</f>
        <v>0</v>
      </c>
      <c r="H316" s="354">
        <f>IF( $F316=0,0,((($F316/$E$314)*'CRONOGRAMA ACTIVIDADES'!F$105)*($G316/$F316)))</f>
        <v>0</v>
      </c>
      <c r="I316" s="349">
        <f>IF( $F316=0,0,((($F316/$E$314)*'CRONOGRAMA ACTIVIDADES'!G$105)*($G316/$F316)))</f>
        <v>0</v>
      </c>
      <c r="J316" s="349">
        <f>IF( $F316=0,0,((($F316/$E$314)*'CRONOGRAMA ACTIVIDADES'!H$105)*($G316/$F316)))</f>
        <v>0</v>
      </c>
      <c r="K316" s="349">
        <f>IF( $F316=0,0,((($F316/$E$314)*'CRONOGRAMA ACTIVIDADES'!I$105)*($G316/$F316)))</f>
        <v>0</v>
      </c>
      <c r="L316" s="349">
        <f>IF( $F316=0,0,((($F316/$E$314)*'CRONOGRAMA ACTIVIDADES'!J$105)*($G316/$F316)))</f>
        <v>0</v>
      </c>
      <c r="M316" s="349">
        <f>IF( $F316=0,0,((($F316/$E$314)*'CRONOGRAMA ACTIVIDADES'!K$105)*($G316/$F316)))</f>
        <v>0</v>
      </c>
      <c r="N316" s="349">
        <f>IF( $F316=0,0,((($F316/$E$314)*'CRONOGRAMA ACTIVIDADES'!L$105)*($G316/$F316)))</f>
        <v>0</v>
      </c>
      <c r="O316" s="349">
        <f>IF( $F316=0,0,((($F316/$E$314)*'CRONOGRAMA ACTIVIDADES'!M$105)*($G316/$F316)))</f>
        <v>0</v>
      </c>
      <c r="P316" s="349">
        <f>IF( $F316=0,0,((($F316/$E$314)*'CRONOGRAMA ACTIVIDADES'!N$105)*($G316/$F316)))</f>
        <v>0</v>
      </c>
      <c r="Q316" s="349">
        <f>IF( $F316=0,0,((($F316/$E$314)*'CRONOGRAMA ACTIVIDADES'!O$105)*($G316/$F316)))</f>
        <v>0</v>
      </c>
      <c r="R316" s="349">
        <f>IF( $F316=0,0,((($F316/$E$314)*'CRONOGRAMA ACTIVIDADES'!P$105)*($G316/$F316)))</f>
        <v>0</v>
      </c>
      <c r="S316" s="349">
        <f>IF( $F316=0,0,((($F316/$E$314)*'CRONOGRAMA ACTIVIDADES'!Q$105)*($G316/$F316)))</f>
        <v>0</v>
      </c>
      <c r="T316" s="352">
        <f>H316+I316+J316+K316+L316+M316+N316+O316+P316+Q316+R316+S316</f>
        <v>0</v>
      </c>
      <c r="U316" s="353">
        <f>IF( $F316=0,0,((($F316/$E$314)*'CRONOGRAMA ACTIVIDADES'!R$105)*($G316/$F316)))</f>
        <v>0</v>
      </c>
      <c r="V316" s="349">
        <f>IF( $F316=0,0,((($F316/$E$314)*'CRONOGRAMA ACTIVIDADES'!S$105)*($G316/$F316)))</f>
        <v>0</v>
      </c>
      <c r="W316" s="349">
        <f>IF( $F316=0,0,((($F316/$E$314)*'CRONOGRAMA ACTIVIDADES'!T$105)*($G316/$F316)))</f>
        <v>0</v>
      </c>
      <c r="X316" s="349">
        <f>IF( $F316=0,0,((($F316/$E$314)*'CRONOGRAMA ACTIVIDADES'!U$105)*($G316/$F316)))</f>
        <v>0</v>
      </c>
      <c r="Y316" s="349">
        <f>IF( $F316=0,0,((($F316/$E$314)*'CRONOGRAMA ACTIVIDADES'!V$105)*($G316/$F316)))</f>
        <v>0</v>
      </c>
      <c r="Z316" s="349">
        <f>IF( $F316=0,0,((($F316/$E$314)*'CRONOGRAMA ACTIVIDADES'!W$105)*($G316/$F316)))</f>
        <v>0</v>
      </c>
      <c r="AA316" s="349">
        <f>IF( $F316=0,0,((($F316/$E$314)*'CRONOGRAMA ACTIVIDADES'!X$105)*($G316/$F316)))</f>
        <v>0</v>
      </c>
      <c r="AB316" s="349">
        <f>IF( $F316=0,0,((($F316/$E$314)*'CRONOGRAMA ACTIVIDADES'!Y$105)*($G316/$F316)))</f>
        <v>0</v>
      </c>
      <c r="AC316" s="349">
        <f>IF( $F316=0,0,((($F316/$E$314)*'CRONOGRAMA ACTIVIDADES'!Z$105)*($G316/$F316)))</f>
        <v>0</v>
      </c>
      <c r="AD316" s="349">
        <f>IF( $F316=0,0,((($F316/$E$314)*'CRONOGRAMA ACTIVIDADES'!AA$105)*($G316/$F316)))</f>
        <v>0</v>
      </c>
      <c r="AE316" s="349">
        <f>IF( $F316=0,0,((($F316/$E$314)*'CRONOGRAMA ACTIVIDADES'!AB$105)*($G316/$F316)))</f>
        <v>0</v>
      </c>
      <c r="AF316" s="349">
        <f>IF( $F316=0,0,((($F316/$E$314)*'CRONOGRAMA ACTIVIDADES'!AC$105)*($G316/$F316)))</f>
        <v>0</v>
      </c>
      <c r="AG316" s="350">
        <f>U316+V316+W316+X316+Y316+Z316+AA316+AB316+AC316+AD316+AE316+AF316</f>
        <v>0</v>
      </c>
      <c r="AH316" s="354">
        <f>IF( $F316=0,0,((($F316/$E$314)*'CRONOGRAMA ACTIVIDADES'!AD$105)*($G316/$F316)))</f>
        <v>0</v>
      </c>
      <c r="AI316" s="349">
        <f>IF( $F316=0,0,((($F316/$E$314)*'CRONOGRAMA ACTIVIDADES'!AE$105)*($G316/$F316)))</f>
        <v>0</v>
      </c>
      <c r="AJ316" s="349">
        <f>IF( $F316=0,0,((($F316/$E$314)*'CRONOGRAMA ACTIVIDADES'!AF$105)*($G316/$F316)))</f>
        <v>0</v>
      </c>
      <c r="AK316" s="349">
        <f>IF( $F316=0,0,((($F316/$E$314)*'CRONOGRAMA ACTIVIDADES'!AG$105)*($G316/$F316)))</f>
        <v>0</v>
      </c>
      <c r="AL316" s="349">
        <f>IF( $F316=0,0,((($F316/$E$314)*'CRONOGRAMA ACTIVIDADES'!AH$105)*($G316/$F316)))</f>
        <v>0</v>
      </c>
      <c r="AM316" s="349">
        <f>IF( $F316=0,0,((($F316/$E$314)*'CRONOGRAMA ACTIVIDADES'!AI$105)*($G316/$F316)))</f>
        <v>0</v>
      </c>
      <c r="AN316" s="349">
        <f>IF( $F316=0,0,((($F316/$E$314)*'CRONOGRAMA ACTIVIDADES'!AJ$105)*($G316/$F316)))</f>
        <v>0</v>
      </c>
      <c r="AO316" s="349">
        <f>IF( $F316=0,0,((($F316/$E$314)*'CRONOGRAMA ACTIVIDADES'!AK$105)*($G316/$F316)))</f>
        <v>0</v>
      </c>
      <c r="AP316" s="349">
        <f>IF( $F316=0,0,((($F316/$E$314)*'CRONOGRAMA ACTIVIDADES'!AL$105)*($G316/$F316)))</f>
        <v>0</v>
      </c>
      <c r="AQ316" s="349">
        <f>IF( $F316=0,0,((($F316/$E$314)*'CRONOGRAMA ACTIVIDADES'!AM$105)*($G316/$F316)))</f>
        <v>0</v>
      </c>
      <c r="AR316" s="349">
        <f>IF( $F316=0,0,((($F316/$E$314)*'CRONOGRAMA ACTIVIDADES'!AN$105)*($G316/$F316)))</f>
        <v>0</v>
      </c>
      <c r="AS316" s="349">
        <f>IF( $F316=0,0,((($F316/$E$314)*'CRONOGRAMA ACTIVIDADES'!AO$105)*($G316/$F316)))</f>
        <v>0</v>
      </c>
      <c r="AT316" s="352">
        <f>AH316+AI316+AJ316+AK316+AL316+AM316+AN316+AO316+AP316+AQ316+AR316+AS316</f>
        <v>0</v>
      </c>
      <c r="AU316" s="355">
        <f>AS316+AR316+AQ316+AP316+AO316+AN316+AM316+AL316+AK316+AJ316+AI316+AH316+AF316+AE316+AD316+AC316+AB316+AA316+Z316+Y316+X316+W316+V316+U316+S316+R316+Q316+P316+O316+N316+M316+L316+K316+J316+I316+H316</f>
        <v>0</v>
      </c>
      <c r="AV316" s="321">
        <f t="shared" si="70"/>
        <v>0</v>
      </c>
    </row>
    <row r="317" spans="2:48" s="44" customFormat="1" ht="12.75" customHeight="1" x14ac:dyDescent="0.25">
      <c r="B317" s="345" t="str">
        <f>+'FORMATO COSTEO C4'!C125</f>
        <v>4.1.4.3</v>
      </c>
      <c r="C317" s="346" t="str">
        <f>+'FORMATO COSTEO C4'!B125</f>
        <v>Categoría de gasto</v>
      </c>
      <c r="D317" s="357"/>
      <c r="E317" s="358"/>
      <c r="F317" s="349">
        <f>+'FORMATO COSTEO C4'!G125</f>
        <v>0</v>
      </c>
      <c r="G317" s="350">
        <f>+'FORMATO COSTEO C4'!X125</f>
        <v>0</v>
      </c>
      <c r="H317" s="354">
        <f>IF( $F317=0,0,((($F317/$E$314)*'CRONOGRAMA ACTIVIDADES'!F$105)*($G317/$F317)))</f>
        <v>0</v>
      </c>
      <c r="I317" s="349">
        <f>IF( $F317=0,0,((($F317/$E$314)*'CRONOGRAMA ACTIVIDADES'!G$105)*($G317/$F317)))</f>
        <v>0</v>
      </c>
      <c r="J317" s="349">
        <f>IF( $F317=0,0,((($F317/$E$314)*'CRONOGRAMA ACTIVIDADES'!H$105)*($G317/$F317)))</f>
        <v>0</v>
      </c>
      <c r="K317" s="349">
        <f>IF( $F317=0,0,((($F317/$E$314)*'CRONOGRAMA ACTIVIDADES'!I$105)*($G317/$F317)))</f>
        <v>0</v>
      </c>
      <c r="L317" s="349">
        <f>IF( $F317=0,0,((($F317/$E$314)*'CRONOGRAMA ACTIVIDADES'!J$105)*($G317/$F317)))</f>
        <v>0</v>
      </c>
      <c r="M317" s="349">
        <f>IF( $F317=0,0,((($F317/$E$314)*'CRONOGRAMA ACTIVIDADES'!K$105)*($G317/$F317)))</f>
        <v>0</v>
      </c>
      <c r="N317" s="349">
        <f>IF( $F317=0,0,((($F317/$E$314)*'CRONOGRAMA ACTIVIDADES'!L$105)*($G317/$F317)))</f>
        <v>0</v>
      </c>
      <c r="O317" s="349">
        <f>IF( $F317=0,0,((($F317/$E$314)*'CRONOGRAMA ACTIVIDADES'!M$105)*($G317/$F317)))</f>
        <v>0</v>
      </c>
      <c r="P317" s="349">
        <f>IF( $F317=0,0,((($F317/$E$314)*'CRONOGRAMA ACTIVIDADES'!N$105)*($G317/$F317)))</f>
        <v>0</v>
      </c>
      <c r="Q317" s="349">
        <f>IF( $F317=0,0,((($F317/$E$314)*'CRONOGRAMA ACTIVIDADES'!O$105)*($G317/$F317)))</f>
        <v>0</v>
      </c>
      <c r="R317" s="349">
        <f>IF( $F317=0,0,((($F317/$E$314)*'CRONOGRAMA ACTIVIDADES'!P$105)*($G317/$F317)))</f>
        <v>0</v>
      </c>
      <c r="S317" s="349">
        <f>IF( $F317=0,0,((($F317/$E$314)*'CRONOGRAMA ACTIVIDADES'!Q$105)*($G317/$F317)))</f>
        <v>0</v>
      </c>
      <c r="T317" s="352">
        <f>H317+I317+J317+K317+L317+M317+N317+O317+P317+Q317+R317+S317</f>
        <v>0</v>
      </c>
      <c r="U317" s="353">
        <f>IF( $F317=0,0,((($F317/$E$314)*'CRONOGRAMA ACTIVIDADES'!R$105)*($G317/$F317)))</f>
        <v>0</v>
      </c>
      <c r="V317" s="349">
        <f>IF( $F317=0,0,((($F317/$E$314)*'CRONOGRAMA ACTIVIDADES'!S$105)*($G317/$F317)))</f>
        <v>0</v>
      </c>
      <c r="W317" s="349">
        <f>IF( $F317=0,0,((($F317/$E$314)*'CRONOGRAMA ACTIVIDADES'!T$105)*($G317/$F317)))</f>
        <v>0</v>
      </c>
      <c r="X317" s="349">
        <f>IF( $F317=0,0,((($F317/$E$314)*'CRONOGRAMA ACTIVIDADES'!U$105)*($G317/$F317)))</f>
        <v>0</v>
      </c>
      <c r="Y317" s="349">
        <f>IF( $F317=0,0,((($F317/$E$314)*'CRONOGRAMA ACTIVIDADES'!V$105)*($G317/$F317)))</f>
        <v>0</v>
      </c>
      <c r="Z317" s="349">
        <f>IF( $F317=0,0,((($F317/$E$314)*'CRONOGRAMA ACTIVIDADES'!W$105)*($G317/$F317)))</f>
        <v>0</v>
      </c>
      <c r="AA317" s="349">
        <f>IF( $F317=0,0,((($F317/$E$314)*'CRONOGRAMA ACTIVIDADES'!X$105)*($G317/$F317)))</f>
        <v>0</v>
      </c>
      <c r="AB317" s="349">
        <f>IF( $F317=0,0,((($F317/$E$314)*'CRONOGRAMA ACTIVIDADES'!Y$105)*($G317/$F317)))</f>
        <v>0</v>
      </c>
      <c r="AC317" s="349">
        <f>IF( $F317=0,0,((($F317/$E$314)*'CRONOGRAMA ACTIVIDADES'!Z$105)*($G317/$F317)))</f>
        <v>0</v>
      </c>
      <c r="AD317" s="349">
        <f>IF( $F317=0,0,((($F317/$E$314)*'CRONOGRAMA ACTIVIDADES'!AA$105)*($G317/$F317)))</f>
        <v>0</v>
      </c>
      <c r="AE317" s="349">
        <f>IF( $F317=0,0,((($F317/$E$314)*'CRONOGRAMA ACTIVIDADES'!AB$105)*($G317/$F317)))</f>
        <v>0</v>
      </c>
      <c r="AF317" s="349">
        <f>IF( $F317=0,0,((($F317/$E$314)*'CRONOGRAMA ACTIVIDADES'!AC$105)*($G317/$F317)))</f>
        <v>0</v>
      </c>
      <c r="AG317" s="350">
        <f>U317+V317+W317+X317+Y317+Z317+AA317+AB317+AC317+AD317+AE317+AF317</f>
        <v>0</v>
      </c>
      <c r="AH317" s="354">
        <f>IF( $F317=0,0,((($F317/$E$314)*'CRONOGRAMA ACTIVIDADES'!AD$105)*($G317/$F317)))</f>
        <v>0</v>
      </c>
      <c r="AI317" s="349">
        <f>IF( $F317=0,0,((($F317/$E$314)*'CRONOGRAMA ACTIVIDADES'!AE$105)*($G317/$F317)))</f>
        <v>0</v>
      </c>
      <c r="AJ317" s="349">
        <f>IF( $F317=0,0,((($F317/$E$314)*'CRONOGRAMA ACTIVIDADES'!AF$105)*($G317/$F317)))</f>
        <v>0</v>
      </c>
      <c r="AK317" s="349">
        <f>IF( $F317=0,0,((($F317/$E$314)*'CRONOGRAMA ACTIVIDADES'!AG$105)*($G317/$F317)))</f>
        <v>0</v>
      </c>
      <c r="AL317" s="349">
        <f>IF( $F317=0,0,((($F317/$E$314)*'CRONOGRAMA ACTIVIDADES'!AH$105)*($G317/$F317)))</f>
        <v>0</v>
      </c>
      <c r="AM317" s="349">
        <f>IF( $F317=0,0,((($F317/$E$314)*'CRONOGRAMA ACTIVIDADES'!AI$105)*($G317/$F317)))</f>
        <v>0</v>
      </c>
      <c r="AN317" s="349">
        <f>IF( $F317=0,0,((($F317/$E$314)*'CRONOGRAMA ACTIVIDADES'!AJ$105)*($G317/$F317)))</f>
        <v>0</v>
      </c>
      <c r="AO317" s="349">
        <f>IF( $F317=0,0,((($F317/$E$314)*'CRONOGRAMA ACTIVIDADES'!AK$105)*($G317/$F317)))</f>
        <v>0</v>
      </c>
      <c r="AP317" s="349">
        <f>IF( $F317=0,0,((($F317/$E$314)*'CRONOGRAMA ACTIVIDADES'!AL$105)*($G317/$F317)))</f>
        <v>0</v>
      </c>
      <c r="AQ317" s="349">
        <f>IF( $F317=0,0,((($F317/$E$314)*'CRONOGRAMA ACTIVIDADES'!AM$105)*($G317/$F317)))</f>
        <v>0</v>
      </c>
      <c r="AR317" s="349">
        <f>IF( $F317=0,0,((($F317/$E$314)*'CRONOGRAMA ACTIVIDADES'!AN$105)*($G317/$F317)))</f>
        <v>0</v>
      </c>
      <c r="AS317" s="349">
        <f>IF( $F317=0,0,((($F317/$E$314)*'CRONOGRAMA ACTIVIDADES'!AO$105)*($G317/$F317)))</f>
        <v>0</v>
      </c>
      <c r="AT317" s="352">
        <f>AH317+AI317+AJ317+AK317+AL317+AM317+AN317+AO317+AP317+AQ317+AR317+AS317</f>
        <v>0</v>
      </c>
      <c r="AU317" s="355">
        <f>AS317+AR317+AQ317+AP317+AO317+AN317+AM317+AL317+AK317+AJ317+AI317+AH317+AF317+AE317+AD317+AC317+AB317+AA317+Z317+Y317+X317+W317+V317+U317+S317+R317+Q317+P317+O317+N317+M317+L317+K317+J317+I317+H317</f>
        <v>0</v>
      </c>
      <c r="AV317" s="321">
        <f t="shared" si="70"/>
        <v>0</v>
      </c>
    </row>
    <row r="318" spans="2:48" s="44" customFormat="1" ht="12.75" customHeight="1" x14ac:dyDescent="0.25">
      <c r="B318" s="345" t="str">
        <f>+'FORMATO COSTEO C4'!C131</f>
        <v>4.1.4.4</v>
      </c>
      <c r="C318" s="346" t="str">
        <f>+'FORMATO COSTEO C4'!B131</f>
        <v>Categoría de gasto</v>
      </c>
      <c r="D318" s="357"/>
      <c r="E318" s="358"/>
      <c r="F318" s="349">
        <f>+'FORMATO COSTEO C4'!G131</f>
        <v>0</v>
      </c>
      <c r="G318" s="350">
        <f>+'FORMATO COSTEO C4'!X131</f>
        <v>0</v>
      </c>
      <c r="H318" s="354">
        <f>IF( $F318=0,0,((($F318/$E$314)*'CRONOGRAMA ACTIVIDADES'!F$105)*($G318/$F318)))</f>
        <v>0</v>
      </c>
      <c r="I318" s="349">
        <f>IF( $F318=0,0,((($F318/$E$314)*'CRONOGRAMA ACTIVIDADES'!G$105)*($G318/$F318)))</f>
        <v>0</v>
      </c>
      <c r="J318" s="349">
        <f>IF( $F318=0,0,((($F318/$E$314)*'CRONOGRAMA ACTIVIDADES'!H$105)*($G318/$F318)))</f>
        <v>0</v>
      </c>
      <c r="K318" s="349">
        <f>IF( $F318=0,0,((($F318/$E$314)*'CRONOGRAMA ACTIVIDADES'!I$105)*($G318/$F318)))</f>
        <v>0</v>
      </c>
      <c r="L318" s="349">
        <f>IF( $F318=0,0,((($F318/$E$314)*'CRONOGRAMA ACTIVIDADES'!J$105)*($G318/$F318)))</f>
        <v>0</v>
      </c>
      <c r="M318" s="349">
        <f>IF( $F318=0,0,((($F318/$E$314)*'CRONOGRAMA ACTIVIDADES'!K$105)*($G318/$F318)))</f>
        <v>0</v>
      </c>
      <c r="N318" s="349">
        <f>IF( $F318=0,0,((($F318/$E$314)*'CRONOGRAMA ACTIVIDADES'!L$105)*($G318/$F318)))</f>
        <v>0</v>
      </c>
      <c r="O318" s="349">
        <f>IF( $F318=0,0,((($F318/$E$314)*'CRONOGRAMA ACTIVIDADES'!M$105)*($G318/$F318)))</f>
        <v>0</v>
      </c>
      <c r="P318" s="349">
        <f>IF( $F318=0,0,((($F318/$E$314)*'CRONOGRAMA ACTIVIDADES'!N$105)*($G318/$F318)))</f>
        <v>0</v>
      </c>
      <c r="Q318" s="349">
        <f>IF( $F318=0,0,((($F318/$E$314)*'CRONOGRAMA ACTIVIDADES'!O$105)*($G318/$F318)))</f>
        <v>0</v>
      </c>
      <c r="R318" s="349">
        <f>IF( $F318=0,0,((($F318/$E$314)*'CRONOGRAMA ACTIVIDADES'!P$105)*($G318/$F318)))</f>
        <v>0</v>
      </c>
      <c r="S318" s="349">
        <f>IF( $F318=0,0,((($F318/$E$314)*'CRONOGRAMA ACTIVIDADES'!Q$105)*($G318/$F318)))</f>
        <v>0</v>
      </c>
      <c r="T318" s="352">
        <f>H318+I318+J318+K318+L318+M318+N318+O318+P318+Q318+R318+S318</f>
        <v>0</v>
      </c>
      <c r="U318" s="353">
        <f>IF( $F318=0,0,((($F318/$E$314)*'CRONOGRAMA ACTIVIDADES'!R$105)*($G318/$F318)))</f>
        <v>0</v>
      </c>
      <c r="V318" s="349">
        <f>IF( $F318=0,0,((($F318/$E$314)*'CRONOGRAMA ACTIVIDADES'!S$105)*($G318/$F318)))</f>
        <v>0</v>
      </c>
      <c r="W318" s="349">
        <f>IF( $F318=0,0,((($F318/$E$314)*'CRONOGRAMA ACTIVIDADES'!T$105)*($G318/$F318)))</f>
        <v>0</v>
      </c>
      <c r="X318" s="349">
        <f>IF( $F318=0,0,((($F318/$E$314)*'CRONOGRAMA ACTIVIDADES'!U$105)*($G318/$F318)))</f>
        <v>0</v>
      </c>
      <c r="Y318" s="349">
        <f>IF( $F318=0,0,((($F318/$E$314)*'CRONOGRAMA ACTIVIDADES'!V$105)*($G318/$F318)))</f>
        <v>0</v>
      </c>
      <c r="Z318" s="349">
        <f>IF( $F318=0,0,((($F318/$E$314)*'CRONOGRAMA ACTIVIDADES'!W$105)*($G318/$F318)))</f>
        <v>0</v>
      </c>
      <c r="AA318" s="349">
        <f>IF( $F318=0,0,((($F318/$E$314)*'CRONOGRAMA ACTIVIDADES'!X$105)*($G318/$F318)))</f>
        <v>0</v>
      </c>
      <c r="AB318" s="349">
        <f>IF( $F318=0,0,((($F318/$E$314)*'CRONOGRAMA ACTIVIDADES'!Y$105)*($G318/$F318)))</f>
        <v>0</v>
      </c>
      <c r="AC318" s="349">
        <f>IF( $F318=0,0,((($F318/$E$314)*'CRONOGRAMA ACTIVIDADES'!Z$105)*($G318/$F318)))</f>
        <v>0</v>
      </c>
      <c r="AD318" s="349">
        <f>IF( $F318=0,0,((($F318/$E$314)*'CRONOGRAMA ACTIVIDADES'!AA$105)*($G318/$F318)))</f>
        <v>0</v>
      </c>
      <c r="AE318" s="349">
        <f>IF( $F318=0,0,((($F318/$E$314)*'CRONOGRAMA ACTIVIDADES'!AB$105)*($G318/$F318)))</f>
        <v>0</v>
      </c>
      <c r="AF318" s="349">
        <f>IF( $F318=0,0,((($F318/$E$314)*'CRONOGRAMA ACTIVIDADES'!AC$105)*($G318/$F318)))</f>
        <v>0</v>
      </c>
      <c r="AG318" s="350">
        <f>U318+V318+W318+X318+Y318+Z318+AA318+AB318+AC318+AD318+AE318+AF318</f>
        <v>0</v>
      </c>
      <c r="AH318" s="354">
        <f>IF( $F318=0,0,((($F318/$E$314)*'CRONOGRAMA ACTIVIDADES'!AD$105)*($G318/$F318)))</f>
        <v>0</v>
      </c>
      <c r="AI318" s="349">
        <f>IF( $F318=0,0,((($F318/$E$314)*'CRONOGRAMA ACTIVIDADES'!AE$105)*($G318/$F318)))</f>
        <v>0</v>
      </c>
      <c r="AJ318" s="349">
        <f>IF( $F318=0,0,((($F318/$E$314)*'CRONOGRAMA ACTIVIDADES'!AF$105)*($G318/$F318)))</f>
        <v>0</v>
      </c>
      <c r="AK318" s="349">
        <f>IF( $F318=0,0,((($F318/$E$314)*'CRONOGRAMA ACTIVIDADES'!AG$105)*($G318/$F318)))</f>
        <v>0</v>
      </c>
      <c r="AL318" s="349">
        <f>IF( $F318=0,0,((($F318/$E$314)*'CRONOGRAMA ACTIVIDADES'!AH$105)*($G318/$F318)))</f>
        <v>0</v>
      </c>
      <c r="AM318" s="349">
        <f>IF( $F318=0,0,((($F318/$E$314)*'CRONOGRAMA ACTIVIDADES'!AI$105)*($G318/$F318)))</f>
        <v>0</v>
      </c>
      <c r="AN318" s="349">
        <f>IF( $F318=0,0,((($F318/$E$314)*'CRONOGRAMA ACTIVIDADES'!AJ$105)*($G318/$F318)))</f>
        <v>0</v>
      </c>
      <c r="AO318" s="349">
        <f>IF( $F318=0,0,((($F318/$E$314)*'CRONOGRAMA ACTIVIDADES'!AK$105)*($G318/$F318)))</f>
        <v>0</v>
      </c>
      <c r="AP318" s="349">
        <f>IF( $F318=0,0,((($F318/$E$314)*'CRONOGRAMA ACTIVIDADES'!AL$105)*($G318/$F318)))</f>
        <v>0</v>
      </c>
      <c r="AQ318" s="349">
        <f>IF( $F318=0,0,((($F318/$E$314)*'CRONOGRAMA ACTIVIDADES'!AM$105)*($G318/$F318)))</f>
        <v>0</v>
      </c>
      <c r="AR318" s="349">
        <f>IF( $F318=0,0,((($F318/$E$314)*'CRONOGRAMA ACTIVIDADES'!AN$105)*($G318/$F318)))</f>
        <v>0</v>
      </c>
      <c r="AS318" s="349">
        <f>IF( $F318=0,0,((($F318/$E$314)*'CRONOGRAMA ACTIVIDADES'!AO$105)*($G318/$F318)))</f>
        <v>0</v>
      </c>
      <c r="AT318" s="352">
        <f>AH318+AI318+AJ318+AK318+AL318+AM318+AN318+AO318+AP318+AQ318+AR318+AS318</f>
        <v>0</v>
      </c>
      <c r="AU318" s="355">
        <f>AS318+AR318+AQ318+AP318+AO318+AN318+AM318+AL318+AK318+AJ318+AI318+AH318+AF318+AE318+AD318+AC318+AB318+AA318+Z318+Y318+X318+W318+V318+U318+S318+R318+Q318+P318+O318+N318+M318+L318+K318+J318+I318+H318</f>
        <v>0</v>
      </c>
      <c r="AV318" s="321">
        <f t="shared" si="70"/>
        <v>0</v>
      </c>
    </row>
    <row r="319" spans="2:48" s="44" customFormat="1" ht="12.75" customHeight="1" x14ac:dyDescent="0.25">
      <c r="B319" s="345" t="str">
        <f>+'FORMATO COSTEO C4'!C137</f>
        <v>4.1.4.5</v>
      </c>
      <c r="C319" s="346" t="str">
        <f>+'FORMATO COSTEO C4'!B137</f>
        <v>Categoría de gasto</v>
      </c>
      <c r="D319" s="357"/>
      <c r="E319" s="358"/>
      <c r="F319" s="349">
        <f>+'FORMATO COSTEO C4'!G137</f>
        <v>0</v>
      </c>
      <c r="G319" s="350">
        <f>+'FORMATO COSTEO C4'!X137</f>
        <v>0</v>
      </c>
      <c r="H319" s="354">
        <f>IF( $F319=0,0,((($F319/$E$314)*'CRONOGRAMA ACTIVIDADES'!F$105)*($G319/$F319)))</f>
        <v>0</v>
      </c>
      <c r="I319" s="349">
        <f>IF( $F319=0,0,((($F319/$E$314)*'CRONOGRAMA ACTIVIDADES'!G$105)*($G319/$F319)))</f>
        <v>0</v>
      </c>
      <c r="J319" s="349">
        <f>IF( $F319=0,0,((($F319/$E$314)*'CRONOGRAMA ACTIVIDADES'!H$105)*($G319/$F319)))</f>
        <v>0</v>
      </c>
      <c r="K319" s="349">
        <f>IF( $F319=0,0,((($F319/$E$314)*'CRONOGRAMA ACTIVIDADES'!I$105)*($G319/$F319)))</f>
        <v>0</v>
      </c>
      <c r="L319" s="349">
        <f>IF( $F319=0,0,((($F319/$E$314)*'CRONOGRAMA ACTIVIDADES'!J$105)*($G319/$F319)))</f>
        <v>0</v>
      </c>
      <c r="M319" s="349">
        <f>IF( $F319=0,0,((($F319/$E$314)*'CRONOGRAMA ACTIVIDADES'!K$105)*($G319/$F319)))</f>
        <v>0</v>
      </c>
      <c r="N319" s="349">
        <f>IF( $F319=0,0,((($F319/$E$314)*'CRONOGRAMA ACTIVIDADES'!L$105)*($G319/$F319)))</f>
        <v>0</v>
      </c>
      <c r="O319" s="349">
        <f>IF( $F319=0,0,((($F319/$E$314)*'CRONOGRAMA ACTIVIDADES'!M$105)*($G319/$F319)))</f>
        <v>0</v>
      </c>
      <c r="P319" s="349">
        <f>IF( $F319=0,0,((($F319/$E$314)*'CRONOGRAMA ACTIVIDADES'!N$105)*($G319/$F319)))</f>
        <v>0</v>
      </c>
      <c r="Q319" s="349">
        <f>IF( $F319=0,0,((($F319/$E$314)*'CRONOGRAMA ACTIVIDADES'!O$105)*($G319/$F319)))</f>
        <v>0</v>
      </c>
      <c r="R319" s="349">
        <f>IF( $F319=0,0,((($F319/$E$314)*'CRONOGRAMA ACTIVIDADES'!P$105)*($G319/$F319)))</f>
        <v>0</v>
      </c>
      <c r="S319" s="349">
        <f>IF( $F319=0,0,((($F319/$E$314)*'CRONOGRAMA ACTIVIDADES'!Q$105)*($G319/$F319)))</f>
        <v>0</v>
      </c>
      <c r="T319" s="352">
        <f>H319+I319+J319+K319+L319+M319+N319+O319+P319+Q319+R319+S319</f>
        <v>0</v>
      </c>
      <c r="U319" s="353">
        <f>IF( $F319=0,0,((($F319/$E$314)*'CRONOGRAMA ACTIVIDADES'!R$105)*($G319/$F319)))</f>
        <v>0</v>
      </c>
      <c r="V319" s="349">
        <f>IF( $F319=0,0,((($F319/$E$314)*'CRONOGRAMA ACTIVIDADES'!S$105)*($G319/$F319)))</f>
        <v>0</v>
      </c>
      <c r="W319" s="349">
        <f>IF( $F319=0,0,((($F319/$E$314)*'CRONOGRAMA ACTIVIDADES'!T$105)*($G319/$F319)))</f>
        <v>0</v>
      </c>
      <c r="X319" s="349">
        <f>IF( $F319=0,0,((($F319/$E$314)*'CRONOGRAMA ACTIVIDADES'!U$105)*($G319/$F319)))</f>
        <v>0</v>
      </c>
      <c r="Y319" s="349">
        <f>IF( $F319=0,0,((($F319/$E$314)*'CRONOGRAMA ACTIVIDADES'!V$105)*($G319/$F319)))</f>
        <v>0</v>
      </c>
      <c r="Z319" s="349">
        <f>IF( $F319=0,0,((($F319/$E$314)*'CRONOGRAMA ACTIVIDADES'!W$105)*($G319/$F319)))</f>
        <v>0</v>
      </c>
      <c r="AA319" s="349">
        <f>IF( $F319=0,0,((($F319/$E$314)*'CRONOGRAMA ACTIVIDADES'!X$105)*($G319/$F319)))</f>
        <v>0</v>
      </c>
      <c r="AB319" s="349">
        <f>IF( $F319=0,0,((($F319/$E$314)*'CRONOGRAMA ACTIVIDADES'!Y$105)*($G319/$F319)))</f>
        <v>0</v>
      </c>
      <c r="AC319" s="349">
        <f>IF( $F319=0,0,((($F319/$E$314)*'CRONOGRAMA ACTIVIDADES'!Z$105)*($G319/$F319)))</f>
        <v>0</v>
      </c>
      <c r="AD319" s="349">
        <f>IF( $F319=0,0,((($F319/$E$314)*'CRONOGRAMA ACTIVIDADES'!AA$105)*($G319/$F319)))</f>
        <v>0</v>
      </c>
      <c r="AE319" s="349">
        <f>IF( $F319=0,0,((($F319/$E$314)*'CRONOGRAMA ACTIVIDADES'!AB$105)*($G319/$F319)))</f>
        <v>0</v>
      </c>
      <c r="AF319" s="349">
        <f>IF( $F319=0,0,((($F319/$E$314)*'CRONOGRAMA ACTIVIDADES'!AC$105)*($G319/$F319)))</f>
        <v>0</v>
      </c>
      <c r="AG319" s="350">
        <f>U319+V319+W319+X319+Y319+Z319+AA319+AB319+AC319+AD319+AE319+AF319</f>
        <v>0</v>
      </c>
      <c r="AH319" s="354">
        <f>IF( $F319=0,0,((($F319/$E$314)*'CRONOGRAMA ACTIVIDADES'!AD$105)*($G319/$F319)))</f>
        <v>0</v>
      </c>
      <c r="AI319" s="349">
        <f>IF( $F319=0,0,((($F319/$E$314)*'CRONOGRAMA ACTIVIDADES'!AE$105)*($G319/$F319)))</f>
        <v>0</v>
      </c>
      <c r="AJ319" s="349">
        <f>IF( $F319=0,0,((($F319/$E$314)*'CRONOGRAMA ACTIVIDADES'!AF$105)*($G319/$F319)))</f>
        <v>0</v>
      </c>
      <c r="AK319" s="349">
        <f>IF( $F319=0,0,((($F319/$E$314)*'CRONOGRAMA ACTIVIDADES'!AG$105)*($G319/$F319)))</f>
        <v>0</v>
      </c>
      <c r="AL319" s="349">
        <f>IF( $F319=0,0,((($F319/$E$314)*'CRONOGRAMA ACTIVIDADES'!AH$105)*($G319/$F319)))</f>
        <v>0</v>
      </c>
      <c r="AM319" s="349">
        <f>IF( $F319=0,0,((($F319/$E$314)*'CRONOGRAMA ACTIVIDADES'!AI$105)*($G319/$F319)))</f>
        <v>0</v>
      </c>
      <c r="AN319" s="349">
        <f>IF( $F319=0,0,((($F319/$E$314)*'CRONOGRAMA ACTIVIDADES'!AJ$105)*($G319/$F319)))</f>
        <v>0</v>
      </c>
      <c r="AO319" s="349">
        <f>IF( $F319=0,0,((($F319/$E$314)*'CRONOGRAMA ACTIVIDADES'!AK$105)*($G319/$F319)))</f>
        <v>0</v>
      </c>
      <c r="AP319" s="349">
        <f>IF( $F319=0,0,((($F319/$E$314)*'CRONOGRAMA ACTIVIDADES'!AL$105)*($G319/$F319)))</f>
        <v>0</v>
      </c>
      <c r="AQ319" s="349">
        <f>IF( $F319=0,0,((($F319/$E$314)*'CRONOGRAMA ACTIVIDADES'!AM$105)*($G319/$F319)))</f>
        <v>0</v>
      </c>
      <c r="AR319" s="349">
        <f>IF( $F319=0,0,((($F319/$E$314)*'CRONOGRAMA ACTIVIDADES'!AN$105)*($G319/$F319)))</f>
        <v>0</v>
      </c>
      <c r="AS319" s="349">
        <f>IF( $F319=0,0,((($F319/$E$314)*'CRONOGRAMA ACTIVIDADES'!AO$105)*($G319/$F319)))</f>
        <v>0</v>
      </c>
      <c r="AT319" s="352">
        <f>AH319+AI319+AJ319+AK319+AL319+AM319+AN319+AO319+AP319+AQ319+AR319+AS319</f>
        <v>0</v>
      </c>
      <c r="AU319" s="355">
        <f>AS319+AR319+AQ319+AP319+AO319+AN319+AM319+AL319+AK319+AJ319+AI319+AH319+AF319+AE319+AD319+AC319+AB319+AA319+Z319+Y319+X319+W319+V319+U319+S319+R319+Q319+P319+O319+N319+M319+L319+K319+J319+I319+H319</f>
        <v>0</v>
      </c>
      <c r="AV319" s="321">
        <f t="shared" si="70"/>
        <v>0</v>
      </c>
    </row>
    <row r="320" spans="2:48" s="44" customFormat="1" ht="12.75" customHeight="1" x14ac:dyDescent="0.25">
      <c r="B320" s="335" t="str">
        <f>+'FORMATO COSTEO C4'!C143</f>
        <v>4.1.5</v>
      </c>
      <c r="C320" s="359">
        <f>+'FORMATO COSTEO C4'!B143</f>
        <v>0</v>
      </c>
      <c r="D320" s="337" t="str">
        <f>+'FORMATO COSTEO C4'!D143</f>
        <v>Unidad medida</v>
      </c>
      <c r="E320" s="338">
        <f>+'FORMATO COSTEO C4'!E143</f>
        <v>0</v>
      </c>
      <c r="F320" s="339">
        <f>SUM(F321:F325)</f>
        <v>0</v>
      </c>
      <c r="G320" s="340">
        <f>SUM(G321:G325)</f>
        <v>0</v>
      </c>
      <c r="H320" s="341">
        <f t="shared" ref="H320:AS320" si="81">SUM(H321:H325)</f>
        <v>0</v>
      </c>
      <c r="I320" s="339">
        <f t="shared" si="81"/>
        <v>0</v>
      </c>
      <c r="J320" s="339">
        <f t="shared" si="81"/>
        <v>0</v>
      </c>
      <c r="K320" s="339">
        <f t="shared" si="81"/>
        <v>0</v>
      </c>
      <c r="L320" s="339">
        <f t="shared" si="81"/>
        <v>0</v>
      </c>
      <c r="M320" s="339">
        <f t="shared" si="81"/>
        <v>0</v>
      </c>
      <c r="N320" s="339">
        <f t="shared" si="81"/>
        <v>0</v>
      </c>
      <c r="O320" s="339">
        <f t="shared" si="81"/>
        <v>0</v>
      </c>
      <c r="P320" s="339">
        <f t="shared" si="81"/>
        <v>0</v>
      </c>
      <c r="Q320" s="339">
        <f t="shared" si="81"/>
        <v>0</v>
      </c>
      <c r="R320" s="339">
        <f t="shared" si="81"/>
        <v>0</v>
      </c>
      <c r="S320" s="339">
        <f t="shared" si="81"/>
        <v>0</v>
      </c>
      <c r="T320" s="342">
        <f t="shared" si="81"/>
        <v>0</v>
      </c>
      <c r="U320" s="343">
        <f t="shared" si="81"/>
        <v>0</v>
      </c>
      <c r="V320" s="339">
        <f t="shared" si="81"/>
        <v>0</v>
      </c>
      <c r="W320" s="339">
        <f t="shared" si="81"/>
        <v>0</v>
      </c>
      <c r="X320" s="339">
        <f t="shared" si="81"/>
        <v>0</v>
      </c>
      <c r="Y320" s="339">
        <f t="shared" si="81"/>
        <v>0</v>
      </c>
      <c r="Z320" s="339">
        <f t="shared" si="81"/>
        <v>0</v>
      </c>
      <c r="AA320" s="339">
        <f t="shared" si="81"/>
        <v>0</v>
      </c>
      <c r="AB320" s="339">
        <f t="shared" si="81"/>
        <v>0</v>
      </c>
      <c r="AC320" s="339">
        <f t="shared" si="81"/>
        <v>0</v>
      </c>
      <c r="AD320" s="339">
        <f t="shared" si="81"/>
        <v>0</v>
      </c>
      <c r="AE320" s="339">
        <f t="shared" si="81"/>
        <v>0</v>
      </c>
      <c r="AF320" s="339">
        <f t="shared" si="81"/>
        <v>0</v>
      </c>
      <c r="AG320" s="340">
        <f t="shared" si="81"/>
        <v>0</v>
      </c>
      <c r="AH320" s="341">
        <f t="shared" si="81"/>
        <v>0</v>
      </c>
      <c r="AI320" s="339">
        <f t="shared" si="81"/>
        <v>0</v>
      </c>
      <c r="AJ320" s="339">
        <f t="shared" si="81"/>
        <v>0</v>
      </c>
      <c r="AK320" s="339">
        <f t="shared" si="81"/>
        <v>0</v>
      </c>
      <c r="AL320" s="339">
        <f t="shared" si="81"/>
        <v>0</v>
      </c>
      <c r="AM320" s="339">
        <f t="shared" si="81"/>
        <v>0</v>
      </c>
      <c r="AN320" s="339">
        <f t="shared" si="81"/>
        <v>0</v>
      </c>
      <c r="AO320" s="339">
        <f t="shared" si="81"/>
        <v>0</v>
      </c>
      <c r="AP320" s="339">
        <f t="shared" si="81"/>
        <v>0</v>
      </c>
      <c r="AQ320" s="339">
        <f t="shared" si="81"/>
        <v>0</v>
      </c>
      <c r="AR320" s="339">
        <f t="shared" si="81"/>
        <v>0</v>
      </c>
      <c r="AS320" s="339">
        <f t="shared" si="81"/>
        <v>0</v>
      </c>
      <c r="AT320" s="342">
        <f>SUM(AT321:AT325)</f>
        <v>0</v>
      </c>
      <c r="AU320" s="344">
        <f>SUM(AU321:AU325)</f>
        <v>0</v>
      </c>
      <c r="AV320" s="321">
        <f t="shared" si="70"/>
        <v>0</v>
      </c>
    </row>
    <row r="321" spans="2:48" s="44" customFormat="1" ht="12.75" customHeight="1" x14ac:dyDescent="0.25">
      <c r="B321" s="345" t="str">
        <f>+'FORMATO COSTEO C4'!C145</f>
        <v>4.1.5.1</v>
      </c>
      <c r="C321" s="346" t="str">
        <f>+'FORMATO COSTEO C4'!B145</f>
        <v>Categoría de gasto</v>
      </c>
      <c r="D321" s="357"/>
      <c r="E321" s="358"/>
      <c r="F321" s="349">
        <f>+'FORMATO COSTEO C4'!G145</f>
        <v>0</v>
      </c>
      <c r="G321" s="350">
        <f>+'FORMATO COSTEO C4'!X145</f>
        <v>0</v>
      </c>
      <c r="H321" s="351">
        <f>IF( $F321=0,0,((($F321/$E$320)*'CRONOGRAMA ACTIVIDADES'!F$106)*($G321/$F321)))</f>
        <v>0</v>
      </c>
      <c r="I321" s="349">
        <f>IF( $F321=0,0,((($F321/$E$320)*'CRONOGRAMA ACTIVIDADES'!G$106)*($G321/$F321)))</f>
        <v>0</v>
      </c>
      <c r="J321" s="349">
        <f>IF( $F321=0,0,((($F321/$E$320)*'CRONOGRAMA ACTIVIDADES'!H$106)*($G321/$F321)))</f>
        <v>0</v>
      </c>
      <c r="K321" s="349">
        <f>IF( $F321=0,0,((($F321/$E$320)*'CRONOGRAMA ACTIVIDADES'!I$106)*($G321/$F321)))</f>
        <v>0</v>
      </c>
      <c r="L321" s="349">
        <f>IF( $F321=0,0,((($F321/$E$320)*'CRONOGRAMA ACTIVIDADES'!J$106)*($G321/$F321)))</f>
        <v>0</v>
      </c>
      <c r="M321" s="349">
        <f>IF( $F321=0,0,((($F321/$E$320)*'CRONOGRAMA ACTIVIDADES'!K$106)*($G321/$F321)))</f>
        <v>0</v>
      </c>
      <c r="N321" s="349">
        <f>IF( $F321=0,0,((($F321/$E$320)*'CRONOGRAMA ACTIVIDADES'!L$106)*($G321/$F321)))</f>
        <v>0</v>
      </c>
      <c r="O321" s="349">
        <f>IF( $F321=0,0,((($F321/$E$320)*'CRONOGRAMA ACTIVIDADES'!M$106)*($G321/$F321)))</f>
        <v>0</v>
      </c>
      <c r="P321" s="349">
        <f>IF( $F321=0,0,((($F321/$E$320)*'CRONOGRAMA ACTIVIDADES'!N$106)*($G321/$F321)))</f>
        <v>0</v>
      </c>
      <c r="Q321" s="349">
        <f>IF( $F321=0,0,((($F321/$E$320)*'CRONOGRAMA ACTIVIDADES'!O$106)*($G321/$F321)))</f>
        <v>0</v>
      </c>
      <c r="R321" s="349">
        <f>IF( $F321=0,0,((($F321/$E$320)*'CRONOGRAMA ACTIVIDADES'!P$106)*($G321/$F321)))</f>
        <v>0</v>
      </c>
      <c r="S321" s="349">
        <f>IF( $F321=0,0,((($F321/$E$320)*'CRONOGRAMA ACTIVIDADES'!Q$106)*($G321/$F321)))</f>
        <v>0</v>
      </c>
      <c r="T321" s="352">
        <f>H321+I321+J321+K321+L321+M321+N321+O321+P321+Q321+R321+S321</f>
        <v>0</v>
      </c>
      <c r="U321" s="353">
        <f>IF( $F321=0,0,((($F321/$E$320)*'CRONOGRAMA ACTIVIDADES'!R$106)*($G321/$F321)))</f>
        <v>0</v>
      </c>
      <c r="V321" s="349">
        <f>IF( $F321=0,0,((($F321/$E$320)*'CRONOGRAMA ACTIVIDADES'!S$106)*($G321/$F321)))</f>
        <v>0</v>
      </c>
      <c r="W321" s="349">
        <f>IF( $F321=0,0,((($F321/$E$320)*'CRONOGRAMA ACTIVIDADES'!T$106)*($G321/$F321)))</f>
        <v>0</v>
      </c>
      <c r="X321" s="349">
        <f>IF( $F321=0,0,((($F321/$E$320)*'CRONOGRAMA ACTIVIDADES'!U$106)*($G321/$F321)))</f>
        <v>0</v>
      </c>
      <c r="Y321" s="349">
        <f>IF( $F321=0,0,((($F321/$E$320)*'CRONOGRAMA ACTIVIDADES'!V$106)*($G321/$F321)))</f>
        <v>0</v>
      </c>
      <c r="Z321" s="349">
        <f>IF( $F321=0,0,((($F321/$E$320)*'CRONOGRAMA ACTIVIDADES'!W$106)*($G321/$F321)))</f>
        <v>0</v>
      </c>
      <c r="AA321" s="349">
        <f>IF( $F321=0,0,((($F321/$E$320)*'CRONOGRAMA ACTIVIDADES'!X$106)*($G321/$F321)))</f>
        <v>0</v>
      </c>
      <c r="AB321" s="349">
        <f>IF( $F321=0,0,((($F321/$E$320)*'CRONOGRAMA ACTIVIDADES'!Y$106)*($G321/$F321)))</f>
        <v>0</v>
      </c>
      <c r="AC321" s="349">
        <f>IF( $F321=0,0,((($F321/$E$320)*'CRONOGRAMA ACTIVIDADES'!Z$106)*($G321/$F321)))</f>
        <v>0</v>
      </c>
      <c r="AD321" s="349">
        <f>IF( $F321=0,0,((($F321/$E$320)*'CRONOGRAMA ACTIVIDADES'!AA$106)*($G321/$F321)))</f>
        <v>0</v>
      </c>
      <c r="AE321" s="349">
        <f>IF( $F321=0,0,((($F321/$E$320)*'CRONOGRAMA ACTIVIDADES'!AB$106)*($G321/$F321)))</f>
        <v>0</v>
      </c>
      <c r="AF321" s="349">
        <f>IF( $F321=0,0,((($F321/$E$320)*'CRONOGRAMA ACTIVIDADES'!AC$106)*($G321/$F321)))</f>
        <v>0</v>
      </c>
      <c r="AG321" s="350">
        <f>U321+V321+W321+X321+Y321+Z321+AA321+AB321+AC321+AD321+AE321+AF321</f>
        <v>0</v>
      </c>
      <c r="AH321" s="354">
        <f>IF( $F321=0,0,((($F321/$E$320)*'CRONOGRAMA ACTIVIDADES'!AD$106)*($G321/$F321)))</f>
        <v>0</v>
      </c>
      <c r="AI321" s="349">
        <f>IF( $F321=0,0,((($F321/$E$320)*'CRONOGRAMA ACTIVIDADES'!AE$106)*($G321/$F321)))</f>
        <v>0</v>
      </c>
      <c r="AJ321" s="349">
        <f>IF( $F321=0,0,((($F321/$E$320)*'CRONOGRAMA ACTIVIDADES'!AF$106)*($G321/$F321)))</f>
        <v>0</v>
      </c>
      <c r="AK321" s="349">
        <f>IF( $F321=0,0,((($F321/$E$320)*'CRONOGRAMA ACTIVIDADES'!AG$106)*($G321/$F321)))</f>
        <v>0</v>
      </c>
      <c r="AL321" s="349">
        <f>IF( $F321=0,0,((($F321/$E$320)*'CRONOGRAMA ACTIVIDADES'!AH$106)*($G321/$F321)))</f>
        <v>0</v>
      </c>
      <c r="AM321" s="349">
        <f>IF( $F321=0,0,((($F321/$E$320)*'CRONOGRAMA ACTIVIDADES'!AI$106)*($G321/$F321)))</f>
        <v>0</v>
      </c>
      <c r="AN321" s="349">
        <f>IF( $F321=0,0,((($F321/$E$320)*'CRONOGRAMA ACTIVIDADES'!AJ$106)*($G321/$F321)))</f>
        <v>0</v>
      </c>
      <c r="AO321" s="349">
        <f>IF( $F321=0,0,((($F321/$E$320)*'CRONOGRAMA ACTIVIDADES'!AK$106)*($G321/$F321)))</f>
        <v>0</v>
      </c>
      <c r="AP321" s="349">
        <f>IF( $F321=0,0,((($F321/$E$320)*'CRONOGRAMA ACTIVIDADES'!AL$106)*($G321/$F321)))</f>
        <v>0</v>
      </c>
      <c r="AQ321" s="349">
        <f>IF( $F321=0,0,((($F321/$E$320)*'CRONOGRAMA ACTIVIDADES'!AM$106)*($G321/$F321)))</f>
        <v>0</v>
      </c>
      <c r="AR321" s="349">
        <f>IF( $F321=0,0,((($F321/$E$320)*'CRONOGRAMA ACTIVIDADES'!AN$106)*($G321/$F321)))</f>
        <v>0</v>
      </c>
      <c r="AS321" s="349">
        <f>IF( $F321=0,0,((($F321/$E$320)*'CRONOGRAMA ACTIVIDADES'!AO$106)*($G321/$F321)))</f>
        <v>0</v>
      </c>
      <c r="AT321" s="352">
        <f>AH321+AI321+AJ321+AK321+AL321+AM321+AN321+AO321+AP321+AQ321+AR321+AS321</f>
        <v>0</v>
      </c>
      <c r="AU321" s="355">
        <f>AS321+AR321+AQ321+AP321+AO321+AN321+AM321+AL321+AK321+AJ321+AI321+AH321+AF321+AE321+AD321+AC321+AB321+AA321+Z321+Y321+X321+W321+V321+U321+S321+R321+Q321+P321+O321+N321+M321+L321+K321+J321+I321+H321</f>
        <v>0</v>
      </c>
      <c r="AV321" s="321">
        <f t="shared" si="70"/>
        <v>0</v>
      </c>
    </row>
    <row r="322" spans="2:48" s="44" customFormat="1" ht="12.75" customHeight="1" x14ac:dyDescent="0.25">
      <c r="B322" s="345" t="str">
        <f>+'FORMATO COSTEO C4'!C151</f>
        <v>4.1.5.2</v>
      </c>
      <c r="C322" s="346" t="str">
        <f>+'FORMATO COSTEO C4'!B151</f>
        <v>Categoría de gasto</v>
      </c>
      <c r="D322" s="357"/>
      <c r="E322" s="358"/>
      <c r="F322" s="349">
        <f>+'FORMATO COSTEO C4'!G151</f>
        <v>0</v>
      </c>
      <c r="G322" s="350">
        <f>+'FORMATO COSTEO C4'!X151</f>
        <v>0</v>
      </c>
      <c r="H322" s="354">
        <f>IF( $F322=0,0,((($F322/$E$320)*'CRONOGRAMA ACTIVIDADES'!F$106)*($G322/$F322)))</f>
        <v>0</v>
      </c>
      <c r="I322" s="349">
        <f>IF( $F322=0,0,((($F322/$E$320)*'CRONOGRAMA ACTIVIDADES'!G$106)*($G322/$F322)))</f>
        <v>0</v>
      </c>
      <c r="J322" s="349">
        <f>IF( $F322=0,0,((($F322/$E$320)*'CRONOGRAMA ACTIVIDADES'!H$106)*($G322/$F322)))</f>
        <v>0</v>
      </c>
      <c r="K322" s="349">
        <f>IF( $F322=0,0,((($F322/$E$320)*'CRONOGRAMA ACTIVIDADES'!I$106)*($G322/$F322)))</f>
        <v>0</v>
      </c>
      <c r="L322" s="349">
        <f>IF( $F322=0,0,((($F322/$E$320)*'CRONOGRAMA ACTIVIDADES'!J$106)*($G322/$F322)))</f>
        <v>0</v>
      </c>
      <c r="M322" s="349">
        <f>IF( $F322=0,0,((($F322/$E$320)*'CRONOGRAMA ACTIVIDADES'!K$106)*($G322/$F322)))</f>
        <v>0</v>
      </c>
      <c r="N322" s="349">
        <f>IF( $F322=0,0,((($F322/$E$320)*'CRONOGRAMA ACTIVIDADES'!L$106)*($G322/$F322)))</f>
        <v>0</v>
      </c>
      <c r="O322" s="349">
        <f>IF( $F322=0,0,((($F322/$E$320)*'CRONOGRAMA ACTIVIDADES'!M$106)*($G322/$F322)))</f>
        <v>0</v>
      </c>
      <c r="P322" s="349">
        <f>IF( $F322=0,0,((($F322/$E$320)*'CRONOGRAMA ACTIVIDADES'!N$106)*($G322/$F322)))</f>
        <v>0</v>
      </c>
      <c r="Q322" s="349">
        <f>IF( $F322=0,0,((($F322/$E$320)*'CRONOGRAMA ACTIVIDADES'!O$106)*($G322/$F322)))</f>
        <v>0</v>
      </c>
      <c r="R322" s="349">
        <f>IF( $F322=0,0,((($F322/$E$320)*'CRONOGRAMA ACTIVIDADES'!P$106)*($G322/$F322)))</f>
        <v>0</v>
      </c>
      <c r="S322" s="349">
        <f>IF( $F322=0,0,((($F322/$E$320)*'CRONOGRAMA ACTIVIDADES'!Q$106)*($G322/$F322)))</f>
        <v>0</v>
      </c>
      <c r="T322" s="352">
        <f>H322+I322+J322+K322+L322+M322+N322+O322+P322+Q322+R322+S322</f>
        <v>0</v>
      </c>
      <c r="U322" s="353">
        <f>IF( $F322=0,0,((($F322/$E$320)*'CRONOGRAMA ACTIVIDADES'!R$106)*($G322/$F322)))</f>
        <v>0</v>
      </c>
      <c r="V322" s="349">
        <f>IF( $F322=0,0,((($F322/$E$320)*'CRONOGRAMA ACTIVIDADES'!S$106)*($G322/$F322)))</f>
        <v>0</v>
      </c>
      <c r="W322" s="349">
        <f>IF( $F322=0,0,((($F322/$E$320)*'CRONOGRAMA ACTIVIDADES'!T$106)*($G322/$F322)))</f>
        <v>0</v>
      </c>
      <c r="X322" s="349">
        <f>IF( $F322=0,0,((($F322/$E$320)*'CRONOGRAMA ACTIVIDADES'!U$106)*($G322/$F322)))</f>
        <v>0</v>
      </c>
      <c r="Y322" s="349">
        <f>IF( $F322=0,0,((($F322/$E$320)*'CRONOGRAMA ACTIVIDADES'!V$106)*($G322/$F322)))</f>
        <v>0</v>
      </c>
      <c r="Z322" s="349">
        <f>IF( $F322=0,0,((($F322/$E$320)*'CRONOGRAMA ACTIVIDADES'!W$106)*($G322/$F322)))</f>
        <v>0</v>
      </c>
      <c r="AA322" s="349">
        <f>IF( $F322=0,0,((($F322/$E$320)*'CRONOGRAMA ACTIVIDADES'!X$106)*($G322/$F322)))</f>
        <v>0</v>
      </c>
      <c r="AB322" s="349">
        <f>IF( $F322=0,0,((($F322/$E$320)*'CRONOGRAMA ACTIVIDADES'!Y$106)*($G322/$F322)))</f>
        <v>0</v>
      </c>
      <c r="AC322" s="349">
        <f>IF( $F322=0,0,((($F322/$E$320)*'CRONOGRAMA ACTIVIDADES'!Z$106)*($G322/$F322)))</f>
        <v>0</v>
      </c>
      <c r="AD322" s="349">
        <f>IF( $F322=0,0,((($F322/$E$320)*'CRONOGRAMA ACTIVIDADES'!AA$106)*($G322/$F322)))</f>
        <v>0</v>
      </c>
      <c r="AE322" s="349">
        <f>IF( $F322=0,0,((($F322/$E$320)*'CRONOGRAMA ACTIVIDADES'!AB$106)*($G322/$F322)))</f>
        <v>0</v>
      </c>
      <c r="AF322" s="349">
        <f>IF( $F322=0,0,((($F322/$E$320)*'CRONOGRAMA ACTIVIDADES'!AC$106)*($G322/$F322)))</f>
        <v>0</v>
      </c>
      <c r="AG322" s="350">
        <f>U322+V322+W322+X322+Y322+Z322+AA322+AB322+AC322+AD322+AE322+AF322</f>
        <v>0</v>
      </c>
      <c r="AH322" s="354">
        <f>IF( $F322=0,0,((($F322/$E$320)*'CRONOGRAMA ACTIVIDADES'!AD$106)*($G322/$F322)))</f>
        <v>0</v>
      </c>
      <c r="AI322" s="349">
        <f>IF( $F322=0,0,((($F322/$E$320)*'CRONOGRAMA ACTIVIDADES'!AE$106)*($G322/$F322)))</f>
        <v>0</v>
      </c>
      <c r="AJ322" s="349">
        <f>IF( $F322=0,0,((($F322/$E$320)*'CRONOGRAMA ACTIVIDADES'!AF$106)*($G322/$F322)))</f>
        <v>0</v>
      </c>
      <c r="AK322" s="349">
        <f>IF( $F322=0,0,((($F322/$E$320)*'CRONOGRAMA ACTIVIDADES'!AG$106)*($G322/$F322)))</f>
        <v>0</v>
      </c>
      <c r="AL322" s="349">
        <f>IF( $F322=0,0,((($F322/$E$320)*'CRONOGRAMA ACTIVIDADES'!AH$106)*($G322/$F322)))</f>
        <v>0</v>
      </c>
      <c r="AM322" s="349">
        <f>IF( $F322=0,0,((($F322/$E$320)*'CRONOGRAMA ACTIVIDADES'!AI$106)*($G322/$F322)))</f>
        <v>0</v>
      </c>
      <c r="AN322" s="349">
        <f>IF( $F322=0,0,((($F322/$E$320)*'CRONOGRAMA ACTIVIDADES'!AJ$106)*($G322/$F322)))</f>
        <v>0</v>
      </c>
      <c r="AO322" s="349">
        <f>IF( $F322=0,0,((($F322/$E$320)*'CRONOGRAMA ACTIVIDADES'!AK$106)*($G322/$F322)))</f>
        <v>0</v>
      </c>
      <c r="AP322" s="349">
        <f>IF( $F322=0,0,((($F322/$E$320)*'CRONOGRAMA ACTIVIDADES'!AL$106)*($G322/$F322)))</f>
        <v>0</v>
      </c>
      <c r="AQ322" s="349">
        <f>IF( $F322=0,0,((($F322/$E$320)*'CRONOGRAMA ACTIVIDADES'!AM$106)*($G322/$F322)))</f>
        <v>0</v>
      </c>
      <c r="AR322" s="349">
        <f>IF( $F322=0,0,((($F322/$E$320)*'CRONOGRAMA ACTIVIDADES'!AN$106)*($G322/$F322)))</f>
        <v>0</v>
      </c>
      <c r="AS322" s="349">
        <f>IF( $F322=0,0,((($F322/$E$320)*'CRONOGRAMA ACTIVIDADES'!AO$106)*($G322/$F322)))</f>
        <v>0</v>
      </c>
      <c r="AT322" s="352">
        <f>AH322+AI322+AJ322+AK322+AL322+AM322+AN322+AO322+AP322+AQ322+AR322+AS322</f>
        <v>0</v>
      </c>
      <c r="AU322" s="355">
        <f>AS322+AR322+AQ322+AP322+AO322+AN322+AM322+AL322+AK322+AJ322+AI322+AH322+AF322+AE322+AD322+AC322+AB322+AA322+Z322+Y322+X322+W322+V322+U322+S322+R322+Q322+P322+O322+N322+M322+L322+K322+J322+I322+H322</f>
        <v>0</v>
      </c>
      <c r="AV322" s="321">
        <f t="shared" si="70"/>
        <v>0</v>
      </c>
    </row>
    <row r="323" spans="2:48" s="44" customFormat="1" ht="12.75" customHeight="1" x14ac:dyDescent="0.25">
      <c r="B323" s="345" t="str">
        <f>+'FORMATO COSTEO C4'!C157</f>
        <v>4.1.5.3</v>
      </c>
      <c r="C323" s="346" t="str">
        <f>+'FORMATO COSTEO C4'!B157</f>
        <v>Categoría de gasto</v>
      </c>
      <c r="D323" s="357"/>
      <c r="E323" s="358"/>
      <c r="F323" s="349">
        <f>+'FORMATO COSTEO C4'!G157</f>
        <v>0</v>
      </c>
      <c r="G323" s="350">
        <f>+'FORMATO COSTEO C4'!X157</f>
        <v>0</v>
      </c>
      <c r="H323" s="354">
        <f>IF( $F323=0,0,((($F323/$E$320)*'CRONOGRAMA ACTIVIDADES'!F$106)*($G323/$F323)))</f>
        <v>0</v>
      </c>
      <c r="I323" s="349">
        <f>IF( $F323=0,0,((($F323/$E$320)*'CRONOGRAMA ACTIVIDADES'!G$106)*($G323/$F323)))</f>
        <v>0</v>
      </c>
      <c r="J323" s="349">
        <f>IF( $F323=0,0,((($F323/$E$320)*'CRONOGRAMA ACTIVIDADES'!H$106)*($G323/$F323)))</f>
        <v>0</v>
      </c>
      <c r="K323" s="349">
        <f>IF( $F323=0,0,((($F323/$E$320)*'CRONOGRAMA ACTIVIDADES'!I$106)*($G323/$F323)))</f>
        <v>0</v>
      </c>
      <c r="L323" s="349">
        <f>IF( $F323=0,0,((($F323/$E$320)*'CRONOGRAMA ACTIVIDADES'!J$106)*($G323/$F323)))</f>
        <v>0</v>
      </c>
      <c r="M323" s="349">
        <f>IF( $F323=0,0,((($F323/$E$320)*'CRONOGRAMA ACTIVIDADES'!K$106)*($G323/$F323)))</f>
        <v>0</v>
      </c>
      <c r="N323" s="349">
        <f>IF( $F323=0,0,((($F323/$E$320)*'CRONOGRAMA ACTIVIDADES'!L$106)*($G323/$F323)))</f>
        <v>0</v>
      </c>
      <c r="O323" s="349">
        <f>IF( $F323=0,0,((($F323/$E$320)*'CRONOGRAMA ACTIVIDADES'!M$106)*($G323/$F323)))</f>
        <v>0</v>
      </c>
      <c r="P323" s="349">
        <f>IF( $F323=0,0,((($F323/$E$320)*'CRONOGRAMA ACTIVIDADES'!N$106)*($G323/$F323)))</f>
        <v>0</v>
      </c>
      <c r="Q323" s="349">
        <f>IF( $F323=0,0,((($F323/$E$320)*'CRONOGRAMA ACTIVIDADES'!O$106)*($G323/$F323)))</f>
        <v>0</v>
      </c>
      <c r="R323" s="349">
        <f>IF( $F323=0,0,((($F323/$E$320)*'CRONOGRAMA ACTIVIDADES'!P$106)*($G323/$F323)))</f>
        <v>0</v>
      </c>
      <c r="S323" s="349">
        <f>IF( $F323=0,0,((($F323/$E$320)*'CRONOGRAMA ACTIVIDADES'!Q$106)*($G323/$F323)))</f>
        <v>0</v>
      </c>
      <c r="T323" s="352">
        <f>H323+I323+J323+K323+L323+M323+N323+O323+P323+Q323+R323+S323</f>
        <v>0</v>
      </c>
      <c r="U323" s="353">
        <f>IF( $F323=0,0,((($F323/$E$320)*'CRONOGRAMA ACTIVIDADES'!R$106)*($G323/$F323)))</f>
        <v>0</v>
      </c>
      <c r="V323" s="349">
        <f>IF( $F323=0,0,((($F323/$E$320)*'CRONOGRAMA ACTIVIDADES'!S$106)*($G323/$F323)))</f>
        <v>0</v>
      </c>
      <c r="W323" s="349">
        <f>IF( $F323=0,0,((($F323/$E$320)*'CRONOGRAMA ACTIVIDADES'!T$106)*($G323/$F323)))</f>
        <v>0</v>
      </c>
      <c r="X323" s="349">
        <f>IF( $F323=0,0,((($F323/$E$320)*'CRONOGRAMA ACTIVIDADES'!U$106)*($G323/$F323)))</f>
        <v>0</v>
      </c>
      <c r="Y323" s="349">
        <f>IF( $F323=0,0,((($F323/$E$320)*'CRONOGRAMA ACTIVIDADES'!V$106)*($G323/$F323)))</f>
        <v>0</v>
      </c>
      <c r="Z323" s="349">
        <f>IF( $F323=0,0,((($F323/$E$320)*'CRONOGRAMA ACTIVIDADES'!W$106)*($G323/$F323)))</f>
        <v>0</v>
      </c>
      <c r="AA323" s="349">
        <f>IF( $F323=0,0,((($F323/$E$320)*'CRONOGRAMA ACTIVIDADES'!X$106)*($G323/$F323)))</f>
        <v>0</v>
      </c>
      <c r="AB323" s="349">
        <f>IF( $F323=0,0,((($F323/$E$320)*'CRONOGRAMA ACTIVIDADES'!Y$106)*($G323/$F323)))</f>
        <v>0</v>
      </c>
      <c r="AC323" s="349">
        <f>IF( $F323=0,0,((($F323/$E$320)*'CRONOGRAMA ACTIVIDADES'!Z$106)*($G323/$F323)))</f>
        <v>0</v>
      </c>
      <c r="AD323" s="349">
        <f>IF( $F323=0,0,((($F323/$E$320)*'CRONOGRAMA ACTIVIDADES'!AA$106)*($G323/$F323)))</f>
        <v>0</v>
      </c>
      <c r="AE323" s="349">
        <f>IF( $F323=0,0,((($F323/$E$320)*'CRONOGRAMA ACTIVIDADES'!AB$106)*($G323/$F323)))</f>
        <v>0</v>
      </c>
      <c r="AF323" s="349">
        <f>IF( $F323=0,0,((($F323/$E$320)*'CRONOGRAMA ACTIVIDADES'!AC$106)*($G323/$F323)))</f>
        <v>0</v>
      </c>
      <c r="AG323" s="350">
        <f>U323+V323+W323+X323+Y323+Z323+AA323+AB323+AC323+AD323+AE323+AF323</f>
        <v>0</v>
      </c>
      <c r="AH323" s="354">
        <f>IF( $F323=0,0,((($F323/$E$320)*'CRONOGRAMA ACTIVIDADES'!AD$106)*($G323/$F323)))</f>
        <v>0</v>
      </c>
      <c r="AI323" s="349">
        <f>IF( $F323=0,0,((($F323/$E$320)*'CRONOGRAMA ACTIVIDADES'!AE$106)*($G323/$F323)))</f>
        <v>0</v>
      </c>
      <c r="AJ323" s="349">
        <f>IF( $F323=0,0,((($F323/$E$320)*'CRONOGRAMA ACTIVIDADES'!AF$106)*($G323/$F323)))</f>
        <v>0</v>
      </c>
      <c r="AK323" s="349">
        <f>IF( $F323=0,0,((($F323/$E$320)*'CRONOGRAMA ACTIVIDADES'!AG$106)*($G323/$F323)))</f>
        <v>0</v>
      </c>
      <c r="AL323" s="349">
        <f>IF( $F323=0,0,((($F323/$E$320)*'CRONOGRAMA ACTIVIDADES'!AH$106)*($G323/$F323)))</f>
        <v>0</v>
      </c>
      <c r="AM323" s="349">
        <f>IF( $F323=0,0,((($F323/$E$320)*'CRONOGRAMA ACTIVIDADES'!AI$106)*($G323/$F323)))</f>
        <v>0</v>
      </c>
      <c r="AN323" s="349">
        <f>IF( $F323=0,0,((($F323/$E$320)*'CRONOGRAMA ACTIVIDADES'!AJ$106)*($G323/$F323)))</f>
        <v>0</v>
      </c>
      <c r="AO323" s="349">
        <f>IF( $F323=0,0,((($F323/$E$320)*'CRONOGRAMA ACTIVIDADES'!AK$106)*($G323/$F323)))</f>
        <v>0</v>
      </c>
      <c r="AP323" s="349">
        <f>IF( $F323=0,0,((($F323/$E$320)*'CRONOGRAMA ACTIVIDADES'!AL$106)*($G323/$F323)))</f>
        <v>0</v>
      </c>
      <c r="AQ323" s="349">
        <f>IF( $F323=0,0,((($F323/$E$320)*'CRONOGRAMA ACTIVIDADES'!AM$106)*($G323/$F323)))</f>
        <v>0</v>
      </c>
      <c r="AR323" s="349">
        <f>IF( $F323=0,0,((($F323/$E$320)*'CRONOGRAMA ACTIVIDADES'!AN$106)*($G323/$F323)))</f>
        <v>0</v>
      </c>
      <c r="AS323" s="349">
        <f>IF( $F323=0,0,((($F323/$E$320)*'CRONOGRAMA ACTIVIDADES'!AO$106)*($G323/$F323)))</f>
        <v>0</v>
      </c>
      <c r="AT323" s="352">
        <f>AH323+AI323+AJ323+AK323+AL323+AM323+AN323+AO323+AP323+AQ323+AR323+AS323</f>
        <v>0</v>
      </c>
      <c r="AU323" s="355">
        <f>AS323+AR323+AQ323+AP323+AO323+AN323+AM323+AL323+AK323+AJ323+AI323+AH323+AF323+AE323+AD323+AC323+AB323+AA323+Z323+Y323+X323+W323+V323+U323+S323+R323+Q323+P323+O323+N323+M323+L323+K323+J323+I323+H323</f>
        <v>0</v>
      </c>
      <c r="AV323" s="321">
        <f t="shared" si="70"/>
        <v>0</v>
      </c>
    </row>
    <row r="324" spans="2:48" s="44" customFormat="1" ht="12.75" customHeight="1" x14ac:dyDescent="0.25">
      <c r="B324" s="345" t="str">
        <f>+'FORMATO COSTEO C4'!C163</f>
        <v>4.1.5.4</v>
      </c>
      <c r="C324" s="346" t="str">
        <f>+'FORMATO COSTEO C4'!B163</f>
        <v>Categoría de gasto</v>
      </c>
      <c r="D324" s="357"/>
      <c r="E324" s="358"/>
      <c r="F324" s="349">
        <f>+'FORMATO COSTEO C4'!G163</f>
        <v>0</v>
      </c>
      <c r="G324" s="350">
        <f>+'FORMATO COSTEO C4'!X163</f>
        <v>0</v>
      </c>
      <c r="H324" s="354">
        <f>IF( $F324=0,0,((($F324/$E$320)*'CRONOGRAMA ACTIVIDADES'!F$106)*($G324/$F324)))</f>
        <v>0</v>
      </c>
      <c r="I324" s="349">
        <f>IF( $F324=0,0,((($F324/$E$320)*'CRONOGRAMA ACTIVIDADES'!G$106)*($G324/$F324)))</f>
        <v>0</v>
      </c>
      <c r="J324" s="349">
        <f>IF( $F324=0,0,((($F324/$E$320)*'CRONOGRAMA ACTIVIDADES'!H$106)*($G324/$F324)))</f>
        <v>0</v>
      </c>
      <c r="K324" s="349">
        <f>IF( $F324=0,0,((($F324/$E$320)*'CRONOGRAMA ACTIVIDADES'!I$106)*($G324/$F324)))</f>
        <v>0</v>
      </c>
      <c r="L324" s="349">
        <f>IF( $F324=0,0,((($F324/$E$320)*'CRONOGRAMA ACTIVIDADES'!J$106)*($G324/$F324)))</f>
        <v>0</v>
      </c>
      <c r="M324" s="349">
        <f>IF( $F324=0,0,((($F324/$E$320)*'CRONOGRAMA ACTIVIDADES'!K$106)*($G324/$F324)))</f>
        <v>0</v>
      </c>
      <c r="N324" s="349">
        <f>IF( $F324=0,0,((($F324/$E$320)*'CRONOGRAMA ACTIVIDADES'!L$106)*($G324/$F324)))</f>
        <v>0</v>
      </c>
      <c r="O324" s="349">
        <f>IF( $F324=0,0,((($F324/$E$320)*'CRONOGRAMA ACTIVIDADES'!M$106)*($G324/$F324)))</f>
        <v>0</v>
      </c>
      <c r="P324" s="349">
        <f>IF( $F324=0,0,((($F324/$E$320)*'CRONOGRAMA ACTIVIDADES'!N$106)*($G324/$F324)))</f>
        <v>0</v>
      </c>
      <c r="Q324" s="349">
        <f>IF( $F324=0,0,((($F324/$E$320)*'CRONOGRAMA ACTIVIDADES'!O$106)*($G324/$F324)))</f>
        <v>0</v>
      </c>
      <c r="R324" s="349">
        <f>IF( $F324=0,0,((($F324/$E$320)*'CRONOGRAMA ACTIVIDADES'!P$106)*($G324/$F324)))</f>
        <v>0</v>
      </c>
      <c r="S324" s="349">
        <f>IF( $F324=0,0,((($F324/$E$320)*'CRONOGRAMA ACTIVIDADES'!Q$106)*($G324/$F324)))</f>
        <v>0</v>
      </c>
      <c r="T324" s="352">
        <f>H324+I324+J324+K324+L324+M324+N324+O324+P324+Q324+R324+S324</f>
        <v>0</v>
      </c>
      <c r="U324" s="353">
        <f>IF( $F324=0,0,((($F324/$E$320)*'CRONOGRAMA ACTIVIDADES'!R$106)*($G324/$F324)))</f>
        <v>0</v>
      </c>
      <c r="V324" s="349">
        <f>IF( $F324=0,0,((($F324/$E$320)*'CRONOGRAMA ACTIVIDADES'!S$106)*($G324/$F324)))</f>
        <v>0</v>
      </c>
      <c r="W324" s="349">
        <f>IF( $F324=0,0,((($F324/$E$320)*'CRONOGRAMA ACTIVIDADES'!T$106)*($G324/$F324)))</f>
        <v>0</v>
      </c>
      <c r="X324" s="349">
        <f>IF( $F324=0,0,((($F324/$E$320)*'CRONOGRAMA ACTIVIDADES'!U$106)*($G324/$F324)))</f>
        <v>0</v>
      </c>
      <c r="Y324" s="349">
        <f>IF( $F324=0,0,((($F324/$E$320)*'CRONOGRAMA ACTIVIDADES'!V$106)*($G324/$F324)))</f>
        <v>0</v>
      </c>
      <c r="Z324" s="349">
        <f>IF( $F324=0,0,((($F324/$E$320)*'CRONOGRAMA ACTIVIDADES'!W$106)*($G324/$F324)))</f>
        <v>0</v>
      </c>
      <c r="AA324" s="349">
        <f>IF( $F324=0,0,((($F324/$E$320)*'CRONOGRAMA ACTIVIDADES'!X$106)*($G324/$F324)))</f>
        <v>0</v>
      </c>
      <c r="AB324" s="349">
        <f>IF( $F324=0,0,((($F324/$E$320)*'CRONOGRAMA ACTIVIDADES'!Y$106)*($G324/$F324)))</f>
        <v>0</v>
      </c>
      <c r="AC324" s="349">
        <f>IF( $F324=0,0,((($F324/$E$320)*'CRONOGRAMA ACTIVIDADES'!Z$106)*($G324/$F324)))</f>
        <v>0</v>
      </c>
      <c r="AD324" s="349">
        <f>IF( $F324=0,0,((($F324/$E$320)*'CRONOGRAMA ACTIVIDADES'!AA$106)*($G324/$F324)))</f>
        <v>0</v>
      </c>
      <c r="AE324" s="349">
        <f>IF( $F324=0,0,((($F324/$E$320)*'CRONOGRAMA ACTIVIDADES'!AB$106)*($G324/$F324)))</f>
        <v>0</v>
      </c>
      <c r="AF324" s="349">
        <f>IF( $F324=0,0,((($F324/$E$320)*'CRONOGRAMA ACTIVIDADES'!AC$106)*($G324/$F324)))</f>
        <v>0</v>
      </c>
      <c r="AG324" s="350">
        <f>U324+V324+W324+X324+Y324+Z324+AA324+AB324+AC324+AD324+AE324+AF324</f>
        <v>0</v>
      </c>
      <c r="AH324" s="354">
        <f>IF( $F324=0,0,((($F324/$E$320)*'CRONOGRAMA ACTIVIDADES'!AD$106)*($G324/$F324)))</f>
        <v>0</v>
      </c>
      <c r="AI324" s="349">
        <f>IF( $F324=0,0,((($F324/$E$320)*'CRONOGRAMA ACTIVIDADES'!AE$106)*($G324/$F324)))</f>
        <v>0</v>
      </c>
      <c r="AJ324" s="349">
        <f>IF( $F324=0,0,((($F324/$E$320)*'CRONOGRAMA ACTIVIDADES'!AF$106)*($G324/$F324)))</f>
        <v>0</v>
      </c>
      <c r="AK324" s="349">
        <f>IF( $F324=0,0,((($F324/$E$320)*'CRONOGRAMA ACTIVIDADES'!AG$106)*($G324/$F324)))</f>
        <v>0</v>
      </c>
      <c r="AL324" s="349">
        <f>IF( $F324=0,0,((($F324/$E$320)*'CRONOGRAMA ACTIVIDADES'!AH$106)*($G324/$F324)))</f>
        <v>0</v>
      </c>
      <c r="AM324" s="349">
        <f>IF( $F324=0,0,((($F324/$E$320)*'CRONOGRAMA ACTIVIDADES'!AI$106)*($G324/$F324)))</f>
        <v>0</v>
      </c>
      <c r="AN324" s="349">
        <f>IF( $F324=0,0,((($F324/$E$320)*'CRONOGRAMA ACTIVIDADES'!AJ$106)*($G324/$F324)))</f>
        <v>0</v>
      </c>
      <c r="AO324" s="349">
        <f>IF( $F324=0,0,((($F324/$E$320)*'CRONOGRAMA ACTIVIDADES'!AK$106)*($G324/$F324)))</f>
        <v>0</v>
      </c>
      <c r="AP324" s="349">
        <f>IF( $F324=0,0,((($F324/$E$320)*'CRONOGRAMA ACTIVIDADES'!AL$106)*($G324/$F324)))</f>
        <v>0</v>
      </c>
      <c r="AQ324" s="349">
        <f>IF( $F324=0,0,((($F324/$E$320)*'CRONOGRAMA ACTIVIDADES'!AM$106)*($G324/$F324)))</f>
        <v>0</v>
      </c>
      <c r="AR324" s="349">
        <f>IF( $F324=0,0,((($F324/$E$320)*'CRONOGRAMA ACTIVIDADES'!AN$106)*($G324/$F324)))</f>
        <v>0</v>
      </c>
      <c r="AS324" s="349">
        <f>IF( $F324=0,0,((($F324/$E$320)*'CRONOGRAMA ACTIVIDADES'!AO$106)*($G324/$F324)))</f>
        <v>0</v>
      </c>
      <c r="AT324" s="352">
        <f>AH324+AI324+AJ324+AK324+AL324+AM324+AN324+AO324+AP324+AQ324+AR324+AS324</f>
        <v>0</v>
      </c>
      <c r="AU324" s="355">
        <f>AS324+AR324+AQ324+AP324+AO324+AN324+AM324+AL324+AK324+AJ324+AI324+AH324+AF324+AE324+AD324+AC324+AB324+AA324+Z324+Y324+X324+W324+V324+U324+S324+R324+Q324+P324+O324+N324+M324+L324+K324+J324+I324+H324</f>
        <v>0</v>
      </c>
      <c r="AV324" s="321">
        <f t="shared" si="70"/>
        <v>0</v>
      </c>
    </row>
    <row r="325" spans="2:48" s="44" customFormat="1" ht="12.75" customHeight="1" x14ac:dyDescent="0.25">
      <c r="B325" s="345" t="str">
        <f>+'FORMATO COSTEO C4'!C169</f>
        <v>4.1.5.5</v>
      </c>
      <c r="C325" s="346" t="str">
        <f>+'FORMATO COSTEO C4'!B169</f>
        <v>Categoría de gasto</v>
      </c>
      <c r="D325" s="357"/>
      <c r="E325" s="358"/>
      <c r="F325" s="349">
        <f>+'FORMATO COSTEO C4'!G169</f>
        <v>0</v>
      </c>
      <c r="G325" s="350">
        <f>+'FORMATO COSTEO C4'!X169</f>
        <v>0</v>
      </c>
      <c r="H325" s="354">
        <f>IF( $F325=0,0,((($F325/$E$320)*'CRONOGRAMA ACTIVIDADES'!F$106)*($G325/$F325)))</f>
        <v>0</v>
      </c>
      <c r="I325" s="349">
        <f>IF( $F325=0,0,((($F325/$E$320)*'CRONOGRAMA ACTIVIDADES'!G$106)*($G325/$F325)))</f>
        <v>0</v>
      </c>
      <c r="J325" s="349">
        <f>IF( $F325=0,0,((($F325/$E$320)*'CRONOGRAMA ACTIVIDADES'!H$106)*($G325/$F325)))</f>
        <v>0</v>
      </c>
      <c r="K325" s="349">
        <f>IF( $F325=0,0,((($F325/$E$320)*'CRONOGRAMA ACTIVIDADES'!I$106)*($G325/$F325)))</f>
        <v>0</v>
      </c>
      <c r="L325" s="349">
        <f>IF( $F325=0,0,((($F325/$E$320)*'CRONOGRAMA ACTIVIDADES'!J$106)*($G325/$F325)))</f>
        <v>0</v>
      </c>
      <c r="M325" s="349">
        <f>IF( $F325=0,0,((($F325/$E$320)*'CRONOGRAMA ACTIVIDADES'!K$106)*($G325/$F325)))</f>
        <v>0</v>
      </c>
      <c r="N325" s="349">
        <f>IF( $F325=0,0,((($F325/$E$320)*'CRONOGRAMA ACTIVIDADES'!L$106)*($G325/$F325)))</f>
        <v>0</v>
      </c>
      <c r="O325" s="349">
        <f>IF( $F325=0,0,((($F325/$E$320)*'CRONOGRAMA ACTIVIDADES'!M$106)*($G325/$F325)))</f>
        <v>0</v>
      </c>
      <c r="P325" s="349">
        <f>IF( $F325=0,0,((($F325/$E$320)*'CRONOGRAMA ACTIVIDADES'!N$106)*($G325/$F325)))</f>
        <v>0</v>
      </c>
      <c r="Q325" s="349">
        <f>IF( $F325=0,0,((($F325/$E$320)*'CRONOGRAMA ACTIVIDADES'!O$106)*($G325/$F325)))</f>
        <v>0</v>
      </c>
      <c r="R325" s="349">
        <f>IF( $F325=0,0,((($F325/$E$320)*'CRONOGRAMA ACTIVIDADES'!P$106)*($G325/$F325)))</f>
        <v>0</v>
      </c>
      <c r="S325" s="349">
        <f>IF( $F325=0,0,((($F325/$E$320)*'CRONOGRAMA ACTIVIDADES'!Q$106)*($G325/$F325)))</f>
        <v>0</v>
      </c>
      <c r="T325" s="352">
        <f>H325+I325+J325+K325+L325+M325+N325+O325+P325+Q325+R325+S325</f>
        <v>0</v>
      </c>
      <c r="U325" s="353">
        <f>IF( $F325=0,0,((($F325/$E$320)*'CRONOGRAMA ACTIVIDADES'!R$106)*($G325/$F325)))</f>
        <v>0</v>
      </c>
      <c r="V325" s="349">
        <f>IF( $F325=0,0,((($F325/$E$320)*'CRONOGRAMA ACTIVIDADES'!S$106)*($G325/$F325)))</f>
        <v>0</v>
      </c>
      <c r="W325" s="349">
        <f>IF( $F325=0,0,((($F325/$E$320)*'CRONOGRAMA ACTIVIDADES'!T$106)*($G325/$F325)))</f>
        <v>0</v>
      </c>
      <c r="X325" s="349">
        <f>IF( $F325=0,0,((($F325/$E$320)*'CRONOGRAMA ACTIVIDADES'!U$106)*($G325/$F325)))</f>
        <v>0</v>
      </c>
      <c r="Y325" s="349">
        <f>IF( $F325=0,0,((($F325/$E$320)*'CRONOGRAMA ACTIVIDADES'!V$106)*($G325/$F325)))</f>
        <v>0</v>
      </c>
      <c r="Z325" s="349">
        <f>IF( $F325=0,0,((($F325/$E$320)*'CRONOGRAMA ACTIVIDADES'!W$106)*($G325/$F325)))</f>
        <v>0</v>
      </c>
      <c r="AA325" s="349">
        <f>IF( $F325=0,0,((($F325/$E$320)*'CRONOGRAMA ACTIVIDADES'!X$106)*($G325/$F325)))</f>
        <v>0</v>
      </c>
      <c r="AB325" s="349">
        <f>IF( $F325=0,0,((($F325/$E$320)*'CRONOGRAMA ACTIVIDADES'!Y$106)*($G325/$F325)))</f>
        <v>0</v>
      </c>
      <c r="AC325" s="349">
        <f>IF( $F325=0,0,((($F325/$E$320)*'CRONOGRAMA ACTIVIDADES'!Z$106)*($G325/$F325)))</f>
        <v>0</v>
      </c>
      <c r="AD325" s="349">
        <f>IF( $F325=0,0,((($F325/$E$320)*'CRONOGRAMA ACTIVIDADES'!AA$106)*($G325/$F325)))</f>
        <v>0</v>
      </c>
      <c r="AE325" s="349">
        <f>IF( $F325=0,0,((($F325/$E$320)*'CRONOGRAMA ACTIVIDADES'!AB$106)*($G325/$F325)))</f>
        <v>0</v>
      </c>
      <c r="AF325" s="349">
        <f>IF( $F325=0,0,((($F325/$E$320)*'CRONOGRAMA ACTIVIDADES'!AC$106)*($G325/$F325)))</f>
        <v>0</v>
      </c>
      <c r="AG325" s="350">
        <f>U325+V325+W325+X325+Y325+Z325+AA325+AB325+AC325+AD325+AE325+AF325</f>
        <v>0</v>
      </c>
      <c r="AH325" s="354">
        <f>IF( $F325=0,0,((($F325/$E$320)*'CRONOGRAMA ACTIVIDADES'!AD$106)*($G325/$F325)))</f>
        <v>0</v>
      </c>
      <c r="AI325" s="349">
        <f>IF( $F325=0,0,((($F325/$E$320)*'CRONOGRAMA ACTIVIDADES'!AE$106)*($G325/$F325)))</f>
        <v>0</v>
      </c>
      <c r="AJ325" s="349">
        <f>IF( $F325=0,0,((($F325/$E$320)*'CRONOGRAMA ACTIVIDADES'!AF$106)*($G325/$F325)))</f>
        <v>0</v>
      </c>
      <c r="AK325" s="349">
        <f>IF( $F325=0,0,((($F325/$E$320)*'CRONOGRAMA ACTIVIDADES'!AG$106)*($G325/$F325)))</f>
        <v>0</v>
      </c>
      <c r="AL325" s="349">
        <f>IF( $F325=0,0,((($F325/$E$320)*'CRONOGRAMA ACTIVIDADES'!AH$106)*($G325/$F325)))</f>
        <v>0</v>
      </c>
      <c r="AM325" s="349">
        <f>IF( $F325=0,0,((($F325/$E$320)*'CRONOGRAMA ACTIVIDADES'!AI$106)*($G325/$F325)))</f>
        <v>0</v>
      </c>
      <c r="AN325" s="349">
        <f>IF( $F325=0,0,((($F325/$E$320)*'CRONOGRAMA ACTIVIDADES'!AJ$106)*($G325/$F325)))</f>
        <v>0</v>
      </c>
      <c r="AO325" s="349">
        <f>IF( $F325=0,0,((($F325/$E$320)*'CRONOGRAMA ACTIVIDADES'!AK$106)*($G325/$F325)))</f>
        <v>0</v>
      </c>
      <c r="AP325" s="349">
        <f>IF( $F325=0,0,((($F325/$E$320)*'CRONOGRAMA ACTIVIDADES'!AL$106)*($G325/$F325)))</f>
        <v>0</v>
      </c>
      <c r="AQ325" s="349">
        <f>IF( $F325=0,0,((($F325/$E$320)*'CRONOGRAMA ACTIVIDADES'!AM$106)*($G325/$F325)))</f>
        <v>0</v>
      </c>
      <c r="AR325" s="349">
        <f>IF( $F325=0,0,((($F325/$E$320)*'CRONOGRAMA ACTIVIDADES'!AN$106)*($G325/$F325)))</f>
        <v>0</v>
      </c>
      <c r="AS325" s="349">
        <f>IF( $F325=0,0,((($F325/$E$320)*'CRONOGRAMA ACTIVIDADES'!AO$106)*($G325/$F325)))</f>
        <v>0</v>
      </c>
      <c r="AT325" s="352">
        <f>AH325+AI325+AJ325+AK325+AL325+AM325+AN325+AO325+AP325+AQ325+AR325+AS325</f>
        <v>0</v>
      </c>
      <c r="AU325" s="355">
        <f>AS325+AR325+AQ325+AP325+AO325+AN325+AM325+AL325+AK325+AJ325+AI325+AH325+AF325+AE325+AD325+AC325+AB325+AA325+Z325+Y325+X325+W325+V325+U325+S325+R325+Q325+P325+O325+N325+M325+L325+K325+J325+I325+H325</f>
        <v>0</v>
      </c>
      <c r="AV325" s="321">
        <f t="shared" si="70"/>
        <v>0</v>
      </c>
    </row>
    <row r="326" spans="2:48" s="44" customFormat="1" ht="12.75" customHeight="1" x14ac:dyDescent="0.25">
      <c r="B326" s="324">
        <f>+'FORMATO COSTEO C4'!C176</f>
        <v>4.2</v>
      </c>
      <c r="C326" s="325">
        <f>+'FORMATO COSTEO C4'!D176</f>
        <v>0</v>
      </c>
      <c r="D326" s="326"/>
      <c r="E326" s="327"/>
      <c r="F326" s="328">
        <f t="shared" ref="F326:AS326" si="82">+F327+F333+F339+F345+F351</f>
        <v>0</v>
      </c>
      <c r="G326" s="329">
        <f t="shared" si="82"/>
        <v>0</v>
      </c>
      <c r="H326" s="330">
        <f t="shared" si="82"/>
        <v>0</v>
      </c>
      <c r="I326" s="328">
        <f t="shared" si="82"/>
        <v>0</v>
      </c>
      <c r="J326" s="328">
        <f t="shared" si="82"/>
        <v>0</v>
      </c>
      <c r="K326" s="328">
        <f t="shared" si="82"/>
        <v>0</v>
      </c>
      <c r="L326" s="328">
        <f t="shared" si="82"/>
        <v>0</v>
      </c>
      <c r="M326" s="328">
        <f t="shared" si="82"/>
        <v>0</v>
      </c>
      <c r="N326" s="328">
        <f t="shared" si="82"/>
        <v>0</v>
      </c>
      <c r="O326" s="328">
        <f t="shared" si="82"/>
        <v>0</v>
      </c>
      <c r="P326" s="328">
        <f t="shared" si="82"/>
        <v>0</v>
      </c>
      <c r="Q326" s="328">
        <f t="shared" si="82"/>
        <v>0</v>
      </c>
      <c r="R326" s="328">
        <f t="shared" si="82"/>
        <v>0</v>
      </c>
      <c r="S326" s="328">
        <f t="shared" si="82"/>
        <v>0</v>
      </c>
      <c r="T326" s="331">
        <f>+T327+T333+T339+T345+T351</f>
        <v>0</v>
      </c>
      <c r="U326" s="332">
        <f t="shared" si="82"/>
        <v>0</v>
      </c>
      <c r="V326" s="328">
        <f t="shared" si="82"/>
        <v>0</v>
      </c>
      <c r="W326" s="328">
        <f t="shared" si="82"/>
        <v>0</v>
      </c>
      <c r="X326" s="328">
        <f t="shared" si="82"/>
        <v>0</v>
      </c>
      <c r="Y326" s="328">
        <f t="shared" si="82"/>
        <v>0</v>
      </c>
      <c r="Z326" s="328">
        <f t="shared" si="82"/>
        <v>0</v>
      </c>
      <c r="AA326" s="328">
        <f t="shared" si="82"/>
        <v>0</v>
      </c>
      <c r="AB326" s="328">
        <f t="shared" si="82"/>
        <v>0</v>
      </c>
      <c r="AC326" s="328">
        <f t="shared" si="82"/>
        <v>0</v>
      </c>
      <c r="AD326" s="328">
        <f t="shared" si="82"/>
        <v>0</v>
      </c>
      <c r="AE326" s="328">
        <f t="shared" si="82"/>
        <v>0</v>
      </c>
      <c r="AF326" s="328">
        <f t="shared" si="82"/>
        <v>0</v>
      </c>
      <c r="AG326" s="329">
        <f>+AG327+AG333+AG339+AG345+AG351</f>
        <v>0</v>
      </c>
      <c r="AH326" s="330">
        <f t="shared" si="82"/>
        <v>0</v>
      </c>
      <c r="AI326" s="328">
        <f t="shared" si="82"/>
        <v>0</v>
      </c>
      <c r="AJ326" s="328">
        <f t="shared" si="82"/>
        <v>0</v>
      </c>
      <c r="AK326" s="328">
        <f t="shared" si="82"/>
        <v>0</v>
      </c>
      <c r="AL326" s="328">
        <f t="shared" si="82"/>
        <v>0</v>
      </c>
      <c r="AM326" s="328">
        <f t="shared" si="82"/>
        <v>0</v>
      </c>
      <c r="AN326" s="328">
        <f t="shared" si="82"/>
        <v>0</v>
      </c>
      <c r="AO326" s="328">
        <f t="shared" si="82"/>
        <v>0</v>
      </c>
      <c r="AP326" s="328">
        <f t="shared" si="82"/>
        <v>0</v>
      </c>
      <c r="AQ326" s="328">
        <f t="shared" si="82"/>
        <v>0</v>
      </c>
      <c r="AR326" s="328">
        <f t="shared" si="82"/>
        <v>0</v>
      </c>
      <c r="AS326" s="328">
        <f t="shared" si="82"/>
        <v>0</v>
      </c>
      <c r="AT326" s="331">
        <f>+AT327+AT333+AT339+AT345+AT351</f>
        <v>0</v>
      </c>
      <c r="AU326" s="333">
        <f>+AU327+AU333+AU339+AU345+AU351</f>
        <v>0</v>
      </c>
      <c r="AV326" s="321">
        <f t="shared" si="70"/>
        <v>0</v>
      </c>
    </row>
    <row r="327" spans="2:48" s="44" customFormat="1" ht="12.75" customHeight="1" x14ac:dyDescent="0.25">
      <c r="B327" s="335" t="str">
        <f>+'FORMATO COSTEO C4'!C177</f>
        <v>4.2.1</v>
      </c>
      <c r="C327" s="359">
        <f>+'FORMATO COSTEO C4'!B177</f>
        <v>0</v>
      </c>
      <c r="D327" s="337" t="str">
        <f>+'FORMATO COSTEO C4'!D177</f>
        <v>Unidad medida</v>
      </c>
      <c r="E327" s="338">
        <f>+'FORMATO COSTEO C4'!E177</f>
        <v>0</v>
      </c>
      <c r="F327" s="339">
        <f>SUM(F328:F332)</f>
        <v>0</v>
      </c>
      <c r="G327" s="340">
        <f>SUM(G328:G332)</f>
        <v>0</v>
      </c>
      <c r="H327" s="341">
        <f t="shared" ref="H327:AS327" si="83">SUM(H328:H332)</f>
        <v>0</v>
      </c>
      <c r="I327" s="339">
        <f t="shared" si="83"/>
        <v>0</v>
      </c>
      <c r="J327" s="339">
        <f t="shared" si="83"/>
        <v>0</v>
      </c>
      <c r="K327" s="339">
        <f t="shared" si="83"/>
        <v>0</v>
      </c>
      <c r="L327" s="339">
        <f t="shared" si="83"/>
        <v>0</v>
      </c>
      <c r="M327" s="339">
        <f t="shared" si="83"/>
        <v>0</v>
      </c>
      <c r="N327" s="339">
        <f t="shared" si="83"/>
        <v>0</v>
      </c>
      <c r="O327" s="339">
        <f t="shared" si="83"/>
        <v>0</v>
      </c>
      <c r="P327" s="339">
        <f t="shared" si="83"/>
        <v>0</v>
      </c>
      <c r="Q327" s="339">
        <f t="shared" si="83"/>
        <v>0</v>
      </c>
      <c r="R327" s="339">
        <f t="shared" si="83"/>
        <v>0</v>
      </c>
      <c r="S327" s="339">
        <f t="shared" si="83"/>
        <v>0</v>
      </c>
      <c r="T327" s="342">
        <f t="shared" si="83"/>
        <v>0</v>
      </c>
      <c r="U327" s="343">
        <f t="shared" si="83"/>
        <v>0</v>
      </c>
      <c r="V327" s="339">
        <f t="shared" si="83"/>
        <v>0</v>
      </c>
      <c r="W327" s="339">
        <f t="shared" si="83"/>
        <v>0</v>
      </c>
      <c r="X327" s="339">
        <f t="shared" si="83"/>
        <v>0</v>
      </c>
      <c r="Y327" s="339">
        <f t="shared" si="83"/>
        <v>0</v>
      </c>
      <c r="Z327" s="339">
        <f t="shared" si="83"/>
        <v>0</v>
      </c>
      <c r="AA327" s="339">
        <f t="shared" si="83"/>
        <v>0</v>
      </c>
      <c r="AB327" s="339">
        <f t="shared" si="83"/>
        <v>0</v>
      </c>
      <c r="AC327" s="339">
        <f t="shared" si="83"/>
        <v>0</v>
      </c>
      <c r="AD327" s="339">
        <f t="shared" si="83"/>
        <v>0</v>
      </c>
      <c r="AE327" s="339">
        <f t="shared" si="83"/>
        <v>0</v>
      </c>
      <c r="AF327" s="339">
        <f t="shared" si="83"/>
        <v>0</v>
      </c>
      <c r="AG327" s="340">
        <f t="shared" si="83"/>
        <v>0</v>
      </c>
      <c r="AH327" s="341">
        <f t="shared" si="83"/>
        <v>0</v>
      </c>
      <c r="AI327" s="339">
        <f t="shared" si="83"/>
        <v>0</v>
      </c>
      <c r="AJ327" s="339">
        <f t="shared" si="83"/>
        <v>0</v>
      </c>
      <c r="AK327" s="339">
        <f t="shared" si="83"/>
        <v>0</v>
      </c>
      <c r="AL327" s="339">
        <f t="shared" si="83"/>
        <v>0</v>
      </c>
      <c r="AM327" s="339">
        <f t="shared" si="83"/>
        <v>0</v>
      </c>
      <c r="AN327" s="339">
        <f t="shared" si="83"/>
        <v>0</v>
      </c>
      <c r="AO327" s="339">
        <f t="shared" si="83"/>
        <v>0</v>
      </c>
      <c r="AP327" s="339">
        <f t="shared" si="83"/>
        <v>0</v>
      </c>
      <c r="AQ327" s="339">
        <f t="shared" si="83"/>
        <v>0</v>
      </c>
      <c r="AR327" s="339">
        <f t="shared" si="83"/>
        <v>0</v>
      </c>
      <c r="AS327" s="339">
        <f t="shared" si="83"/>
        <v>0</v>
      </c>
      <c r="AT327" s="342">
        <f>SUM(AT328:AT332)</f>
        <v>0</v>
      </c>
      <c r="AU327" s="344">
        <f>SUM(AU328:AU332)</f>
        <v>0</v>
      </c>
      <c r="AV327" s="321">
        <f t="shared" si="70"/>
        <v>0</v>
      </c>
    </row>
    <row r="328" spans="2:48" s="44" customFormat="1" ht="12.75" customHeight="1" x14ac:dyDescent="0.25">
      <c r="B328" s="345" t="str">
        <f>+'FORMATO COSTEO C4'!C179</f>
        <v>4.2.1.1</v>
      </c>
      <c r="C328" s="346" t="str">
        <f>+'FORMATO COSTEO C4'!B179</f>
        <v>Categoría de gasto</v>
      </c>
      <c r="D328" s="347"/>
      <c r="E328" s="348"/>
      <c r="F328" s="349">
        <f>+'FORMATO COSTEO C4'!G179</f>
        <v>0</v>
      </c>
      <c r="G328" s="350">
        <f>+'FORMATO COSTEO C4'!X179</f>
        <v>0</v>
      </c>
      <c r="H328" s="351">
        <f>IF( $F328=0,0,((($F328/$E$327)*'CRONOGRAMA ACTIVIDADES'!F$111)*($G328/$F328)))</f>
        <v>0</v>
      </c>
      <c r="I328" s="349">
        <f>IF( $F328=0,0,((($F328/$E$327)*'CRONOGRAMA ACTIVIDADES'!G$111)*($G328/$F328)))</f>
        <v>0</v>
      </c>
      <c r="J328" s="349">
        <f>IF( $F328=0,0,((($F328/$E$327)*'CRONOGRAMA ACTIVIDADES'!H$111)*($G328/$F328)))</f>
        <v>0</v>
      </c>
      <c r="K328" s="349">
        <f>IF( $F328=0,0,((($F328/$E$327)*'CRONOGRAMA ACTIVIDADES'!I$111)*($G328/$F328)))</f>
        <v>0</v>
      </c>
      <c r="L328" s="349">
        <f>IF( $F328=0,0,((($F328/$E$327)*'CRONOGRAMA ACTIVIDADES'!J$111)*($G328/$F328)))</f>
        <v>0</v>
      </c>
      <c r="M328" s="349">
        <f>IF( $F328=0,0,((($F328/$E$327)*'CRONOGRAMA ACTIVIDADES'!K$111)*($G328/$F328)))</f>
        <v>0</v>
      </c>
      <c r="N328" s="349">
        <f>IF( $F328=0,0,((($F328/$E$327)*'CRONOGRAMA ACTIVIDADES'!L$111)*($G328/$F328)))</f>
        <v>0</v>
      </c>
      <c r="O328" s="349">
        <f>IF( $F328=0,0,((($F328/$E$327)*'CRONOGRAMA ACTIVIDADES'!M$111)*($G328/$F328)))</f>
        <v>0</v>
      </c>
      <c r="P328" s="349">
        <f>IF( $F328=0,0,((($F328/$E$327)*'CRONOGRAMA ACTIVIDADES'!N$111)*($G328/$F328)))</f>
        <v>0</v>
      </c>
      <c r="Q328" s="349">
        <f>IF( $F328=0,0,((($F328/$E$327)*'CRONOGRAMA ACTIVIDADES'!O$111)*($G328/$F328)))</f>
        <v>0</v>
      </c>
      <c r="R328" s="349">
        <f>IF( $F328=0,0,((($F328/$E$327)*'CRONOGRAMA ACTIVIDADES'!P$111)*($G328/$F328)))</f>
        <v>0</v>
      </c>
      <c r="S328" s="349">
        <f>IF( $F328=0,0,((($F328/$E$327)*'CRONOGRAMA ACTIVIDADES'!Q$111)*($G328/$F328)))</f>
        <v>0</v>
      </c>
      <c r="T328" s="352">
        <f>H328+I328+J328+K328+L328+M328+N328+O328+P328+Q328+R328+S328</f>
        <v>0</v>
      </c>
      <c r="U328" s="353">
        <f>IF( $F328=0,0,((($F328/$E$327)*'CRONOGRAMA ACTIVIDADES'!R$111)*($G328/$F328)))</f>
        <v>0</v>
      </c>
      <c r="V328" s="349">
        <f>IF( $F328=0,0,((($F328/$E$327)*'CRONOGRAMA ACTIVIDADES'!S$111)*($G328/$F328)))</f>
        <v>0</v>
      </c>
      <c r="W328" s="349">
        <f>IF( $F328=0,0,((($F328/$E$327)*'CRONOGRAMA ACTIVIDADES'!T$111)*($G328/$F328)))</f>
        <v>0</v>
      </c>
      <c r="X328" s="349">
        <f>IF( $F328=0,0,((($F328/$E$327)*'CRONOGRAMA ACTIVIDADES'!U$111)*($G328/$F328)))</f>
        <v>0</v>
      </c>
      <c r="Y328" s="349">
        <f>IF( $F328=0,0,((($F328/$E$327)*'CRONOGRAMA ACTIVIDADES'!V$111)*($G328/$F328)))</f>
        <v>0</v>
      </c>
      <c r="Z328" s="349">
        <f>IF( $F328=0,0,((($F328/$E$327)*'CRONOGRAMA ACTIVIDADES'!W$111)*($G328/$F328)))</f>
        <v>0</v>
      </c>
      <c r="AA328" s="349">
        <f>IF( $F328=0,0,((($F328/$E$327)*'CRONOGRAMA ACTIVIDADES'!X$111)*($G328/$F328)))</f>
        <v>0</v>
      </c>
      <c r="AB328" s="349">
        <f>IF( $F328=0,0,((($F328/$E$327)*'CRONOGRAMA ACTIVIDADES'!Y$111)*($G328/$F328)))</f>
        <v>0</v>
      </c>
      <c r="AC328" s="349">
        <f>IF( $F328=0,0,((($F328/$E$327)*'CRONOGRAMA ACTIVIDADES'!Z$111)*($G328/$F328)))</f>
        <v>0</v>
      </c>
      <c r="AD328" s="349">
        <f>IF( $F328=0,0,((($F328/$E$327)*'CRONOGRAMA ACTIVIDADES'!AA$111)*($G328/$F328)))</f>
        <v>0</v>
      </c>
      <c r="AE328" s="349">
        <f>IF( $F328=0,0,((($F328/$E$327)*'CRONOGRAMA ACTIVIDADES'!AB$111)*($G328/$F328)))</f>
        <v>0</v>
      </c>
      <c r="AF328" s="349">
        <f>IF( $F328=0,0,((($F328/$E$327)*'CRONOGRAMA ACTIVIDADES'!AC$111)*($G328/$F328)))</f>
        <v>0</v>
      </c>
      <c r="AG328" s="350">
        <f>U328+V328+W328+X328+Y328+Z328+AA328+AB328+AC328+AD328+AE328+AF328</f>
        <v>0</v>
      </c>
      <c r="AH328" s="354">
        <f>IF( $F328=0,0,((($F328/$E$327)*'CRONOGRAMA ACTIVIDADES'!AD$111)*($G328/$F328)))</f>
        <v>0</v>
      </c>
      <c r="AI328" s="349">
        <f>IF( $F328=0,0,((($F328/$E$327)*'CRONOGRAMA ACTIVIDADES'!AE$111)*($G328/$F328)))</f>
        <v>0</v>
      </c>
      <c r="AJ328" s="349">
        <f>IF( $F328=0,0,((($F328/$E$327)*'CRONOGRAMA ACTIVIDADES'!AF$111)*($G328/$F328)))</f>
        <v>0</v>
      </c>
      <c r="AK328" s="349">
        <f>IF( $F328=0,0,((($F328/$E$327)*'CRONOGRAMA ACTIVIDADES'!AG$111)*($G328/$F328)))</f>
        <v>0</v>
      </c>
      <c r="AL328" s="349">
        <f>IF( $F328=0,0,((($F328/$E$327)*'CRONOGRAMA ACTIVIDADES'!AH$111)*($G328/$F328)))</f>
        <v>0</v>
      </c>
      <c r="AM328" s="349">
        <f>IF( $F328=0,0,((($F328/$E$327)*'CRONOGRAMA ACTIVIDADES'!AI$111)*($G328/$F328)))</f>
        <v>0</v>
      </c>
      <c r="AN328" s="349">
        <f>IF( $F328=0,0,((($F328/$E$327)*'CRONOGRAMA ACTIVIDADES'!AJ$111)*($G328/$F328)))</f>
        <v>0</v>
      </c>
      <c r="AO328" s="349">
        <f>IF( $F328=0,0,((($F328/$E$327)*'CRONOGRAMA ACTIVIDADES'!AK$111)*($G328/$F328)))</f>
        <v>0</v>
      </c>
      <c r="AP328" s="349">
        <f>IF( $F328=0,0,((($F328/$E$327)*'CRONOGRAMA ACTIVIDADES'!AL$111)*($G328/$F328)))</f>
        <v>0</v>
      </c>
      <c r="AQ328" s="349">
        <f>IF( $F328=0,0,((($F328/$E$327)*'CRONOGRAMA ACTIVIDADES'!AM$111)*($G328/$F328)))</f>
        <v>0</v>
      </c>
      <c r="AR328" s="349">
        <f>IF( $F328=0,0,((($F328/$E$327)*'CRONOGRAMA ACTIVIDADES'!AN$111)*($G328/$F328)))</f>
        <v>0</v>
      </c>
      <c r="AS328" s="349">
        <f>IF( $F328=0,0,((($F328/$E$327)*'CRONOGRAMA ACTIVIDADES'!AO$111)*($G328/$F328)))</f>
        <v>0</v>
      </c>
      <c r="AT328" s="352">
        <f>AH328+AI328+AJ328+AK328+AL328+AM328+AN328+AO328+AP328+AQ328+AR328+AS328</f>
        <v>0</v>
      </c>
      <c r="AU328" s="355">
        <f>AS328+AR328+AQ328+AP328+AO328+AN328+AM328+AL328+AK328+AJ328+AI328+AH328+AF328+AE328+AD328+AC328+AB328+AA328+Z328+Y328+X328+W328+V328+U328+S328+R328+Q328+P328+O328+N328+M328+L328+K328+J328+I328+H328</f>
        <v>0</v>
      </c>
      <c r="AV328" s="321">
        <f t="shared" si="70"/>
        <v>0</v>
      </c>
    </row>
    <row r="329" spans="2:48" s="44" customFormat="1" ht="12.75" customHeight="1" x14ac:dyDescent="0.25">
      <c r="B329" s="345" t="str">
        <f>+'FORMATO COSTEO C4'!C185</f>
        <v>4.2.1.2</v>
      </c>
      <c r="C329" s="346" t="str">
        <f>+'FORMATO COSTEO C4'!B185</f>
        <v>Categoría de gasto</v>
      </c>
      <c r="D329" s="347"/>
      <c r="E329" s="348"/>
      <c r="F329" s="349">
        <f>+'FORMATO COSTEO C4'!G185</f>
        <v>0</v>
      </c>
      <c r="G329" s="350">
        <f>+'FORMATO COSTEO C4'!X185</f>
        <v>0</v>
      </c>
      <c r="H329" s="354">
        <f>IF( $F329=0,0,((($F329/$E$327)*'CRONOGRAMA ACTIVIDADES'!F$111)*($G329/$F329)))</f>
        <v>0</v>
      </c>
      <c r="I329" s="349">
        <f>IF( $F329=0,0,((($F329/$E$327)*'CRONOGRAMA ACTIVIDADES'!G$111)*($G329/$F329)))</f>
        <v>0</v>
      </c>
      <c r="J329" s="349">
        <f>IF( $F329=0,0,((($F329/$E$327)*'CRONOGRAMA ACTIVIDADES'!H$111)*($G329/$F329)))</f>
        <v>0</v>
      </c>
      <c r="K329" s="349">
        <f>IF( $F329=0,0,((($F329/$E$327)*'CRONOGRAMA ACTIVIDADES'!I$111)*($G329/$F329)))</f>
        <v>0</v>
      </c>
      <c r="L329" s="349">
        <f>IF( $F329=0,0,((($F329/$E$327)*'CRONOGRAMA ACTIVIDADES'!J$111)*($G329/$F329)))</f>
        <v>0</v>
      </c>
      <c r="M329" s="349">
        <f>IF( $F329=0,0,((($F329/$E$327)*'CRONOGRAMA ACTIVIDADES'!K$111)*($G329/$F329)))</f>
        <v>0</v>
      </c>
      <c r="N329" s="349">
        <f>IF( $F329=0,0,((($F329/$E$327)*'CRONOGRAMA ACTIVIDADES'!L$111)*($G329/$F329)))</f>
        <v>0</v>
      </c>
      <c r="O329" s="349">
        <f>IF( $F329=0,0,((($F329/$E$327)*'CRONOGRAMA ACTIVIDADES'!M$111)*($G329/$F329)))</f>
        <v>0</v>
      </c>
      <c r="P329" s="349">
        <f>IF( $F329=0,0,((($F329/$E$327)*'CRONOGRAMA ACTIVIDADES'!N$111)*($G329/$F329)))</f>
        <v>0</v>
      </c>
      <c r="Q329" s="349">
        <f>IF( $F329=0,0,((($F329/$E$327)*'CRONOGRAMA ACTIVIDADES'!O$111)*($G329/$F329)))</f>
        <v>0</v>
      </c>
      <c r="R329" s="349">
        <f>IF( $F329=0,0,((($F329/$E$327)*'CRONOGRAMA ACTIVIDADES'!P$111)*($G329/$F329)))</f>
        <v>0</v>
      </c>
      <c r="S329" s="349">
        <f>IF( $F329=0,0,((($F329/$E$327)*'CRONOGRAMA ACTIVIDADES'!Q$111)*($G329/$F329)))</f>
        <v>0</v>
      </c>
      <c r="T329" s="352">
        <f>H329+I329+J329+K329+L329+M329+N329+O329+P329+Q329+R329+S329</f>
        <v>0</v>
      </c>
      <c r="U329" s="353">
        <f>IF( $F329=0,0,((($F329/$E$327)*'CRONOGRAMA ACTIVIDADES'!R$111)*($G329/$F329)))</f>
        <v>0</v>
      </c>
      <c r="V329" s="349">
        <f>IF( $F329=0,0,((($F329/$E$327)*'CRONOGRAMA ACTIVIDADES'!S$111)*($G329/$F329)))</f>
        <v>0</v>
      </c>
      <c r="W329" s="349">
        <f>IF( $F329=0,0,((($F329/$E$327)*'CRONOGRAMA ACTIVIDADES'!T$111)*($G329/$F329)))</f>
        <v>0</v>
      </c>
      <c r="X329" s="349">
        <f>IF( $F329=0,0,((($F329/$E$327)*'CRONOGRAMA ACTIVIDADES'!U$111)*($G329/$F329)))</f>
        <v>0</v>
      </c>
      <c r="Y329" s="349">
        <f>IF( $F329=0,0,((($F329/$E$327)*'CRONOGRAMA ACTIVIDADES'!V$111)*($G329/$F329)))</f>
        <v>0</v>
      </c>
      <c r="Z329" s="349">
        <f>IF( $F329=0,0,((($F329/$E$327)*'CRONOGRAMA ACTIVIDADES'!W$111)*($G329/$F329)))</f>
        <v>0</v>
      </c>
      <c r="AA329" s="349">
        <f>IF( $F329=0,0,((($F329/$E$327)*'CRONOGRAMA ACTIVIDADES'!X$111)*($G329/$F329)))</f>
        <v>0</v>
      </c>
      <c r="AB329" s="349">
        <f>IF( $F329=0,0,((($F329/$E$327)*'CRONOGRAMA ACTIVIDADES'!Y$111)*($G329/$F329)))</f>
        <v>0</v>
      </c>
      <c r="AC329" s="349">
        <f>IF( $F329=0,0,((($F329/$E$327)*'CRONOGRAMA ACTIVIDADES'!Z$111)*($G329/$F329)))</f>
        <v>0</v>
      </c>
      <c r="AD329" s="349">
        <f>IF( $F329=0,0,((($F329/$E$327)*'CRONOGRAMA ACTIVIDADES'!AA$111)*($G329/$F329)))</f>
        <v>0</v>
      </c>
      <c r="AE329" s="349">
        <f>IF( $F329=0,0,((($F329/$E$327)*'CRONOGRAMA ACTIVIDADES'!AB$111)*($G329/$F329)))</f>
        <v>0</v>
      </c>
      <c r="AF329" s="349">
        <f>IF( $F329=0,0,((($F329/$E$327)*'CRONOGRAMA ACTIVIDADES'!AC$111)*($G329/$F329)))</f>
        <v>0</v>
      </c>
      <c r="AG329" s="350">
        <f>U329+V329+W329+X329+Y329+Z329+AA329+AB329+AC329+AD329+AE329+AF329</f>
        <v>0</v>
      </c>
      <c r="AH329" s="354">
        <f>IF( $F329=0,0,((($F329/$E$327)*'CRONOGRAMA ACTIVIDADES'!AD$111)*($G329/$F329)))</f>
        <v>0</v>
      </c>
      <c r="AI329" s="349">
        <f>IF( $F329=0,0,((($F329/$E$327)*'CRONOGRAMA ACTIVIDADES'!AE$111)*($G329/$F329)))</f>
        <v>0</v>
      </c>
      <c r="AJ329" s="349">
        <f>IF( $F329=0,0,((($F329/$E$327)*'CRONOGRAMA ACTIVIDADES'!AF$111)*($G329/$F329)))</f>
        <v>0</v>
      </c>
      <c r="AK329" s="349">
        <f>IF( $F329=0,0,((($F329/$E$327)*'CRONOGRAMA ACTIVIDADES'!AG$111)*($G329/$F329)))</f>
        <v>0</v>
      </c>
      <c r="AL329" s="349">
        <f>IF( $F329=0,0,((($F329/$E$327)*'CRONOGRAMA ACTIVIDADES'!AH$111)*($G329/$F329)))</f>
        <v>0</v>
      </c>
      <c r="AM329" s="349">
        <f>IF( $F329=0,0,((($F329/$E$327)*'CRONOGRAMA ACTIVIDADES'!AI$111)*($G329/$F329)))</f>
        <v>0</v>
      </c>
      <c r="AN329" s="349">
        <f>IF( $F329=0,0,((($F329/$E$327)*'CRONOGRAMA ACTIVIDADES'!AJ$111)*($G329/$F329)))</f>
        <v>0</v>
      </c>
      <c r="AO329" s="349">
        <f>IF( $F329=0,0,((($F329/$E$327)*'CRONOGRAMA ACTIVIDADES'!AK$111)*($G329/$F329)))</f>
        <v>0</v>
      </c>
      <c r="AP329" s="349">
        <f>IF( $F329=0,0,((($F329/$E$327)*'CRONOGRAMA ACTIVIDADES'!AL$111)*($G329/$F329)))</f>
        <v>0</v>
      </c>
      <c r="AQ329" s="349">
        <f>IF( $F329=0,0,((($F329/$E$327)*'CRONOGRAMA ACTIVIDADES'!AM$111)*($G329/$F329)))</f>
        <v>0</v>
      </c>
      <c r="AR329" s="349">
        <f>IF( $F329=0,0,((($F329/$E$327)*'CRONOGRAMA ACTIVIDADES'!AN$111)*($G329/$F329)))</f>
        <v>0</v>
      </c>
      <c r="AS329" s="349">
        <f>IF( $F329=0,0,((($F329/$E$327)*'CRONOGRAMA ACTIVIDADES'!AO$111)*($G329/$F329)))</f>
        <v>0</v>
      </c>
      <c r="AT329" s="352">
        <f>AH329+AI329+AJ329+AK329+AL329+AM329+AN329+AO329+AP329+AQ329+AR329+AS329</f>
        <v>0</v>
      </c>
      <c r="AU329" s="355">
        <f>AS329+AR329+AQ329+AP329+AO329+AN329+AM329+AL329+AK329+AJ329+AI329+AH329+AF329+AE329+AD329+AC329+AB329+AA329+Z329+Y329+X329+W329+V329+U329+S329+R329+Q329+P329+O329+N329+M329+L329+K329+J329+I329+H329</f>
        <v>0</v>
      </c>
      <c r="AV329" s="321">
        <f t="shared" si="70"/>
        <v>0</v>
      </c>
    </row>
    <row r="330" spans="2:48" s="44" customFormat="1" ht="12.75" customHeight="1" x14ac:dyDescent="0.25">
      <c r="B330" s="345" t="str">
        <f>+'FORMATO COSTEO C4'!C191</f>
        <v>4.2.1.3</v>
      </c>
      <c r="C330" s="346" t="str">
        <f>+'FORMATO COSTEO C4'!B191</f>
        <v>Categoría de gasto</v>
      </c>
      <c r="D330" s="347"/>
      <c r="E330" s="348"/>
      <c r="F330" s="349">
        <f>+'FORMATO COSTEO C4'!G191</f>
        <v>0</v>
      </c>
      <c r="G330" s="350">
        <f>+'FORMATO COSTEO C4'!X191</f>
        <v>0</v>
      </c>
      <c r="H330" s="354">
        <f>IF( $F330=0,0,((($F330/$E$327)*'CRONOGRAMA ACTIVIDADES'!F$111)*($G330/$F330)))</f>
        <v>0</v>
      </c>
      <c r="I330" s="349">
        <f>IF( $F330=0,0,((($F330/$E$327)*'CRONOGRAMA ACTIVIDADES'!G$111)*($G330/$F330)))</f>
        <v>0</v>
      </c>
      <c r="J330" s="349">
        <f>IF( $F330=0,0,((($F330/$E$327)*'CRONOGRAMA ACTIVIDADES'!H$111)*($G330/$F330)))</f>
        <v>0</v>
      </c>
      <c r="K330" s="349">
        <f>IF( $F330=0,0,((($F330/$E$327)*'CRONOGRAMA ACTIVIDADES'!I$111)*($G330/$F330)))</f>
        <v>0</v>
      </c>
      <c r="L330" s="349">
        <f>IF( $F330=0,0,((($F330/$E$327)*'CRONOGRAMA ACTIVIDADES'!J$111)*($G330/$F330)))</f>
        <v>0</v>
      </c>
      <c r="M330" s="349">
        <f>IF( $F330=0,0,((($F330/$E$327)*'CRONOGRAMA ACTIVIDADES'!K$111)*($G330/$F330)))</f>
        <v>0</v>
      </c>
      <c r="N330" s="349">
        <f>IF( $F330=0,0,((($F330/$E$327)*'CRONOGRAMA ACTIVIDADES'!L$111)*($G330/$F330)))</f>
        <v>0</v>
      </c>
      <c r="O330" s="349">
        <f>IF( $F330=0,0,((($F330/$E$327)*'CRONOGRAMA ACTIVIDADES'!M$111)*($G330/$F330)))</f>
        <v>0</v>
      </c>
      <c r="P330" s="349">
        <f>IF( $F330=0,0,((($F330/$E$327)*'CRONOGRAMA ACTIVIDADES'!N$111)*($G330/$F330)))</f>
        <v>0</v>
      </c>
      <c r="Q330" s="349">
        <f>IF( $F330=0,0,((($F330/$E$327)*'CRONOGRAMA ACTIVIDADES'!O$111)*($G330/$F330)))</f>
        <v>0</v>
      </c>
      <c r="R330" s="349">
        <f>IF( $F330=0,0,((($F330/$E$327)*'CRONOGRAMA ACTIVIDADES'!P$111)*($G330/$F330)))</f>
        <v>0</v>
      </c>
      <c r="S330" s="349">
        <f>IF( $F330=0,0,((($F330/$E$327)*'CRONOGRAMA ACTIVIDADES'!Q$111)*($G330/$F330)))</f>
        <v>0</v>
      </c>
      <c r="T330" s="352">
        <f>H330+I330+J330+K330+L330+M330+N330+O330+P330+Q330+R330+S330</f>
        <v>0</v>
      </c>
      <c r="U330" s="353">
        <f>IF( $F330=0,0,((($F330/$E$327)*'CRONOGRAMA ACTIVIDADES'!R$111)*($G330/$F330)))</f>
        <v>0</v>
      </c>
      <c r="V330" s="349">
        <f>IF( $F330=0,0,((($F330/$E$327)*'CRONOGRAMA ACTIVIDADES'!S$111)*($G330/$F330)))</f>
        <v>0</v>
      </c>
      <c r="W330" s="349">
        <f>IF( $F330=0,0,((($F330/$E$327)*'CRONOGRAMA ACTIVIDADES'!T$111)*($G330/$F330)))</f>
        <v>0</v>
      </c>
      <c r="X330" s="349">
        <f>IF( $F330=0,0,((($F330/$E$327)*'CRONOGRAMA ACTIVIDADES'!U$111)*($G330/$F330)))</f>
        <v>0</v>
      </c>
      <c r="Y330" s="349">
        <f>IF( $F330=0,0,((($F330/$E$327)*'CRONOGRAMA ACTIVIDADES'!V$111)*($G330/$F330)))</f>
        <v>0</v>
      </c>
      <c r="Z330" s="349">
        <f>IF( $F330=0,0,((($F330/$E$327)*'CRONOGRAMA ACTIVIDADES'!W$111)*($G330/$F330)))</f>
        <v>0</v>
      </c>
      <c r="AA330" s="349">
        <f>IF( $F330=0,0,((($F330/$E$327)*'CRONOGRAMA ACTIVIDADES'!X$111)*($G330/$F330)))</f>
        <v>0</v>
      </c>
      <c r="AB330" s="349">
        <f>IF( $F330=0,0,((($F330/$E$327)*'CRONOGRAMA ACTIVIDADES'!Y$111)*($G330/$F330)))</f>
        <v>0</v>
      </c>
      <c r="AC330" s="349">
        <f>IF( $F330=0,0,((($F330/$E$327)*'CRONOGRAMA ACTIVIDADES'!Z$111)*($G330/$F330)))</f>
        <v>0</v>
      </c>
      <c r="AD330" s="349">
        <f>IF( $F330=0,0,((($F330/$E$327)*'CRONOGRAMA ACTIVIDADES'!AA$111)*($G330/$F330)))</f>
        <v>0</v>
      </c>
      <c r="AE330" s="349">
        <f>IF( $F330=0,0,((($F330/$E$327)*'CRONOGRAMA ACTIVIDADES'!AB$111)*($G330/$F330)))</f>
        <v>0</v>
      </c>
      <c r="AF330" s="349">
        <f>IF( $F330=0,0,((($F330/$E$327)*'CRONOGRAMA ACTIVIDADES'!AC$111)*($G330/$F330)))</f>
        <v>0</v>
      </c>
      <c r="AG330" s="350">
        <f>U330+V330+W330+X330+Y330+Z330+AA330+AB330+AC330+AD330+AE330+AF330</f>
        <v>0</v>
      </c>
      <c r="AH330" s="354">
        <f>IF( $F330=0,0,((($F330/$E$327)*'CRONOGRAMA ACTIVIDADES'!AD$111)*($G330/$F330)))</f>
        <v>0</v>
      </c>
      <c r="AI330" s="349">
        <f>IF( $F330=0,0,((($F330/$E$327)*'CRONOGRAMA ACTIVIDADES'!AE$111)*($G330/$F330)))</f>
        <v>0</v>
      </c>
      <c r="AJ330" s="349">
        <f>IF( $F330=0,0,((($F330/$E$327)*'CRONOGRAMA ACTIVIDADES'!AF$111)*($G330/$F330)))</f>
        <v>0</v>
      </c>
      <c r="AK330" s="349">
        <f>IF( $F330=0,0,((($F330/$E$327)*'CRONOGRAMA ACTIVIDADES'!AG$111)*($G330/$F330)))</f>
        <v>0</v>
      </c>
      <c r="AL330" s="349">
        <f>IF( $F330=0,0,((($F330/$E$327)*'CRONOGRAMA ACTIVIDADES'!AH$111)*($G330/$F330)))</f>
        <v>0</v>
      </c>
      <c r="AM330" s="349">
        <f>IF( $F330=0,0,((($F330/$E$327)*'CRONOGRAMA ACTIVIDADES'!AI$111)*($G330/$F330)))</f>
        <v>0</v>
      </c>
      <c r="AN330" s="349">
        <f>IF( $F330=0,0,((($F330/$E$327)*'CRONOGRAMA ACTIVIDADES'!AJ$111)*($G330/$F330)))</f>
        <v>0</v>
      </c>
      <c r="AO330" s="349">
        <f>IF( $F330=0,0,((($F330/$E$327)*'CRONOGRAMA ACTIVIDADES'!AK$111)*($G330/$F330)))</f>
        <v>0</v>
      </c>
      <c r="AP330" s="349">
        <f>IF( $F330=0,0,((($F330/$E$327)*'CRONOGRAMA ACTIVIDADES'!AL$111)*($G330/$F330)))</f>
        <v>0</v>
      </c>
      <c r="AQ330" s="349">
        <f>IF( $F330=0,0,((($F330/$E$327)*'CRONOGRAMA ACTIVIDADES'!AM$111)*($G330/$F330)))</f>
        <v>0</v>
      </c>
      <c r="AR330" s="349">
        <f>IF( $F330=0,0,((($F330/$E$327)*'CRONOGRAMA ACTIVIDADES'!AN$111)*($G330/$F330)))</f>
        <v>0</v>
      </c>
      <c r="AS330" s="349">
        <f>IF( $F330=0,0,((($F330/$E$327)*'CRONOGRAMA ACTIVIDADES'!AO$111)*($G330/$F330)))</f>
        <v>0</v>
      </c>
      <c r="AT330" s="352">
        <f>AH330+AI330+AJ330+AK330+AL330+AM330+AN330+AO330+AP330+AQ330+AR330+AS330</f>
        <v>0</v>
      </c>
      <c r="AU330" s="355">
        <f>AS330+AR330+AQ330+AP330+AO330+AN330+AM330+AL330+AK330+AJ330+AI330+AH330+AF330+AE330+AD330+AC330+AB330+AA330+Z330+Y330+X330+W330+V330+U330+S330+R330+Q330+P330+O330+N330+M330+L330+K330+J330+I330+H330</f>
        <v>0</v>
      </c>
      <c r="AV330" s="321">
        <f t="shared" si="70"/>
        <v>0</v>
      </c>
    </row>
    <row r="331" spans="2:48" s="44" customFormat="1" ht="12.75" customHeight="1" x14ac:dyDescent="0.25">
      <c r="B331" s="345" t="str">
        <f>+'FORMATO COSTEO C4'!C197</f>
        <v>4.2.1.4</v>
      </c>
      <c r="C331" s="346" t="str">
        <f>+'FORMATO COSTEO C4'!B197</f>
        <v>Categoría de gasto</v>
      </c>
      <c r="D331" s="347"/>
      <c r="E331" s="348"/>
      <c r="F331" s="349">
        <f>+'FORMATO COSTEO C4'!G197</f>
        <v>0</v>
      </c>
      <c r="G331" s="350">
        <f>+'FORMATO COSTEO C4'!X197</f>
        <v>0</v>
      </c>
      <c r="H331" s="354">
        <f>IF( $F331=0,0,((($F331/$E$327)*'CRONOGRAMA ACTIVIDADES'!F$111)*($G331/$F331)))</f>
        <v>0</v>
      </c>
      <c r="I331" s="349">
        <f>IF( $F331=0,0,((($F331/$E$327)*'CRONOGRAMA ACTIVIDADES'!G$111)*($G331/$F331)))</f>
        <v>0</v>
      </c>
      <c r="J331" s="349">
        <f>IF( $F331=0,0,((($F331/$E$327)*'CRONOGRAMA ACTIVIDADES'!H$111)*($G331/$F331)))</f>
        <v>0</v>
      </c>
      <c r="K331" s="349">
        <f>IF( $F331=0,0,((($F331/$E$327)*'CRONOGRAMA ACTIVIDADES'!I$111)*($G331/$F331)))</f>
        <v>0</v>
      </c>
      <c r="L331" s="349">
        <f>IF( $F331=0,0,((($F331/$E$327)*'CRONOGRAMA ACTIVIDADES'!J$111)*($G331/$F331)))</f>
        <v>0</v>
      </c>
      <c r="M331" s="349">
        <f>IF( $F331=0,0,((($F331/$E$327)*'CRONOGRAMA ACTIVIDADES'!K$111)*($G331/$F331)))</f>
        <v>0</v>
      </c>
      <c r="N331" s="349">
        <f>IF( $F331=0,0,((($F331/$E$327)*'CRONOGRAMA ACTIVIDADES'!L$111)*($G331/$F331)))</f>
        <v>0</v>
      </c>
      <c r="O331" s="349">
        <f>IF( $F331=0,0,((($F331/$E$327)*'CRONOGRAMA ACTIVIDADES'!M$111)*($G331/$F331)))</f>
        <v>0</v>
      </c>
      <c r="P331" s="349">
        <f>IF( $F331=0,0,((($F331/$E$327)*'CRONOGRAMA ACTIVIDADES'!N$111)*($G331/$F331)))</f>
        <v>0</v>
      </c>
      <c r="Q331" s="349">
        <f>IF( $F331=0,0,((($F331/$E$327)*'CRONOGRAMA ACTIVIDADES'!O$111)*($G331/$F331)))</f>
        <v>0</v>
      </c>
      <c r="R331" s="349">
        <f>IF( $F331=0,0,((($F331/$E$327)*'CRONOGRAMA ACTIVIDADES'!P$111)*($G331/$F331)))</f>
        <v>0</v>
      </c>
      <c r="S331" s="349">
        <f>IF( $F331=0,0,((($F331/$E$327)*'CRONOGRAMA ACTIVIDADES'!Q$111)*($G331/$F331)))</f>
        <v>0</v>
      </c>
      <c r="T331" s="352">
        <f>H331+I331+J331+K331+L331+M331+N331+O331+P331+Q331+R331+S331</f>
        <v>0</v>
      </c>
      <c r="U331" s="353">
        <f>IF( $F331=0,0,((($F331/$E$327)*'CRONOGRAMA ACTIVIDADES'!R$111)*($G331/$F331)))</f>
        <v>0</v>
      </c>
      <c r="V331" s="349">
        <f>IF( $F331=0,0,((($F331/$E$327)*'CRONOGRAMA ACTIVIDADES'!S$111)*($G331/$F331)))</f>
        <v>0</v>
      </c>
      <c r="W331" s="349">
        <f>IF( $F331=0,0,((($F331/$E$327)*'CRONOGRAMA ACTIVIDADES'!T$111)*($G331/$F331)))</f>
        <v>0</v>
      </c>
      <c r="X331" s="349">
        <f>IF( $F331=0,0,((($F331/$E$327)*'CRONOGRAMA ACTIVIDADES'!U$111)*($G331/$F331)))</f>
        <v>0</v>
      </c>
      <c r="Y331" s="349">
        <f>IF( $F331=0,0,((($F331/$E$327)*'CRONOGRAMA ACTIVIDADES'!V$111)*($G331/$F331)))</f>
        <v>0</v>
      </c>
      <c r="Z331" s="349">
        <f>IF( $F331=0,0,((($F331/$E$327)*'CRONOGRAMA ACTIVIDADES'!W$111)*($G331/$F331)))</f>
        <v>0</v>
      </c>
      <c r="AA331" s="349">
        <f>IF( $F331=0,0,((($F331/$E$327)*'CRONOGRAMA ACTIVIDADES'!X$111)*($G331/$F331)))</f>
        <v>0</v>
      </c>
      <c r="AB331" s="349">
        <f>IF( $F331=0,0,((($F331/$E$327)*'CRONOGRAMA ACTIVIDADES'!Y$111)*($G331/$F331)))</f>
        <v>0</v>
      </c>
      <c r="AC331" s="349">
        <f>IF( $F331=0,0,((($F331/$E$327)*'CRONOGRAMA ACTIVIDADES'!Z$111)*($G331/$F331)))</f>
        <v>0</v>
      </c>
      <c r="AD331" s="349">
        <f>IF( $F331=0,0,((($F331/$E$327)*'CRONOGRAMA ACTIVIDADES'!AA$111)*($G331/$F331)))</f>
        <v>0</v>
      </c>
      <c r="AE331" s="349">
        <f>IF( $F331=0,0,((($F331/$E$327)*'CRONOGRAMA ACTIVIDADES'!AB$111)*($G331/$F331)))</f>
        <v>0</v>
      </c>
      <c r="AF331" s="349">
        <f>IF( $F331=0,0,((($F331/$E$327)*'CRONOGRAMA ACTIVIDADES'!AC$111)*($G331/$F331)))</f>
        <v>0</v>
      </c>
      <c r="AG331" s="350">
        <f>U331+V331+W331+X331+Y331+Z331+AA331+AB331+AC331+AD331+AE331+AF331</f>
        <v>0</v>
      </c>
      <c r="AH331" s="354">
        <f>IF( $F331=0,0,((($F331/$E$327)*'CRONOGRAMA ACTIVIDADES'!AD$111)*($G331/$F331)))</f>
        <v>0</v>
      </c>
      <c r="AI331" s="349">
        <f>IF( $F331=0,0,((($F331/$E$327)*'CRONOGRAMA ACTIVIDADES'!AE$111)*($G331/$F331)))</f>
        <v>0</v>
      </c>
      <c r="AJ331" s="349">
        <f>IF( $F331=0,0,((($F331/$E$327)*'CRONOGRAMA ACTIVIDADES'!AF$111)*($G331/$F331)))</f>
        <v>0</v>
      </c>
      <c r="AK331" s="349">
        <f>IF( $F331=0,0,((($F331/$E$327)*'CRONOGRAMA ACTIVIDADES'!AG$111)*($G331/$F331)))</f>
        <v>0</v>
      </c>
      <c r="AL331" s="349">
        <f>IF( $F331=0,0,((($F331/$E$327)*'CRONOGRAMA ACTIVIDADES'!AH$111)*($G331/$F331)))</f>
        <v>0</v>
      </c>
      <c r="AM331" s="349">
        <f>IF( $F331=0,0,((($F331/$E$327)*'CRONOGRAMA ACTIVIDADES'!AI$111)*($G331/$F331)))</f>
        <v>0</v>
      </c>
      <c r="AN331" s="349">
        <f>IF( $F331=0,0,((($F331/$E$327)*'CRONOGRAMA ACTIVIDADES'!AJ$111)*($G331/$F331)))</f>
        <v>0</v>
      </c>
      <c r="AO331" s="349">
        <f>IF( $F331=0,0,((($F331/$E$327)*'CRONOGRAMA ACTIVIDADES'!AK$111)*($G331/$F331)))</f>
        <v>0</v>
      </c>
      <c r="AP331" s="349">
        <f>IF( $F331=0,0,((($F331/$E$327)*'CRONOGRAMA ACTIVIDADES'!AL$111)*($G331/$F331)))</f>
        <v>0</v>
      </c>
      <c r="AQ331" s="349">
        <f>IF( $F331=0,0,((($F331/$E$327)*'CRONOGRAMA ACTIVIDADES'!AM$111)*($G331/$F331)))</f>
        <v>0</v>
      </c>
      <c r="AR331" s="349">
        <f>IF( $F331=0,0,((($F331/$E$327)*'CRONOGRAMA ACTIVIDADES'!AN$111)*($G331/$F331)))</f>
        <v>0</v>
      </c>
      <c r="AS331" s="349">
        <f>IF( $F331=0,0,((($F331/$E$327)*'CRONOGRAMA ACTIVIDADES'!AO$111)*($G331/$F331)))</f>
        <v>0</v>
      </c>
      <c r="AT331" s="352">
        <f>AH331+AI331+AJ331+AK331+AL331+AM331+AN331+AO331+AP331+AQ331+AR331+AS331</f>
        <v>0</v>
      </c>
      <c r="AU331" s="355">
        <f>AS331+AR331+AQ331+AP331+AO331+AN331+AM331+AL331+AK331+AJ331+AI331+AH331+AF331+AE331+AD331+AC331+AB331+AA331+Z331+Y331+X331+W331+V331+U331+S331+R331+Q331+P331+O331+N331+M331+L331+K331+J331+I331+H331</f>
        <v>0</v>
      </c>
      <c r="AV331" s="321">
        <f t="shared" si="70"/>
        <v>0</v>
      </c>
    </row>
    <row r="332" spans="2:48" s="44" customFormat="1" ht="12.75" customHeight="1" x14ac:dyDescent="0.25">
      <c r="B332" s="345" t="str">
        <f>+'FORMATO COSTEO C4'!C203</f>
        <v>4.2.1.5</v>
      </c>
      <c r="C332" s="346" t="str">
        <f>+'FORMATO COSTEO C4'!B203</f>
        <v>Categoría de gasto</v>
      </c>
      <c r="D332" s="347"/>
      <c r="E332" s="348"/>
      <c r="F332" s="349">
        <f>+'FORMATO COSTEO C4'!G203</f>
        <v>0</v>
      </c>
      <c r="G332" s="350">
        <f>+'FORMATO COSTEO C4'!X203</f>
        <v>0</v>
      </c>
      <c r="H332" s="354">
        <f>IF( $F332=0,0,((($F332/$E$327)*'CRONOGRAMA ACTIVIDADES'!F$111)*($G332/$F332)))</f>
        <v>0</v>
      </c>
      <c r="I332" s="349">
        <f>IF( $F332=0,0,((($F332/$E$327)*'CRONOGRAMA ACTIVIDADES'!G$111)*($G332/$F332)))</f>
        <v>0</v>
      </c>
      <c r="J332" s="349">
        <f>IF( $F332=0,0,((($F332/$E$327)*'CRONOGRAMA ACTIVIDADES'!H$111)*($G332/$F332)))</f>
        <v>0</v>
      </c>
      <c r="K332" s="349">
        <f>IF( $F332=0,0,((($F332/$E$327)*'CRONOGRAMA ACTIVIDADES'!I$111)*($G332/$F332)))</f>
        <v>0</v>
      </c>
      <c r="L332" s="349">
        <f>IF( $F332=0,0,((($F332/$E$327)*'CRONOGRAMA ACTIVIDADES'!J$111)*($G332/$F332)))</f>
        <v>0</v>
      </c>
      <c r="M332" s="349">
        <f>IF( $F332=0,0,((($F332/$E$327)*'CRONOGRAMA ACTIVIDADES'!K$111)*($G332/$F332)))</f>
        <v>0</v>
      </c>
      <c r="N332" s="349">
        <f>IF( $F332=0,0,((($F332/$E$327)*'CRONOGRAMA ACTIVIDADES'!L$111)*($G332/$F332)))</f>
        <v>0</v>
      </c>
      <c r="O332" s="349">
        <f>IF( $F332=0,0,((($F332/$E$327)*'CRONOGRAMA ACTIVIDADES'!M$111)*($G332/$F332)))</f>
        <v>0</v>
      </c>
      <c r="P332" s="349">
        <f>IF( $F332=0,0,((($F332/$E$327)*'CRONOGRAMA ACTIVIDADES'!N$111)*($G332/$F332)))</f>
        <v>0</v>
      </c>
      <c r="Q332" s="349">
        <f>IF( $F332=0,0,((($F332/$E$327)*'CRONOGRAMA ACTIVIDADES'!O$111)*($G332/$F332)))</f>
        <v>0</v>
      </c>
      <c r="R332" s="349">
        <f>IF( $F332=0,0,((($F332/$E$327)*'CRONOGRAMA ACTIVIDADES'!P$111)*($G332/$F332)))</f>
        <v>0</v>
      </c>
      <c r="S332" s="349">
        <f>IF( $F332=0,0,((($F332/$E$327)*'CRONOGRAMA ACTIVIDADES'!Q$111)*($G332/$F332)))</f>
        <v>0</v>
      </c>
      <c r="T332" s="352">
        <f>H332+I332+J332+K332+L332+M332+N332+O332+P332+Q332+R332+S332</f>
        <v>0</v>
      </c>
      <c r="U332" s="353">
        <f>IF( $F332=0,0,((($F332/$E$327)*'CRONOGRAMA ACTIVIDADES'!R$111)*($G332/$F332)))</f>
        <v>0</v>
      </c>
      <c r="V332" s="349">
        <f>IF( $F332=0,0,((($F332/$E$327)*'CRONOGRAMA ACTIVIDADES'!S$111)*($G332/$F332)))</f>
        <v>0</v>
      </c>
      <c r="W332" s="349">
        <f>IF( $F332=0,0,((($F332/$E$327)*'CRONOGRAMA ACTIVIDADES'!T$111)*($G332/$F332)))</f>
        <v>0</v>
      </c>
      <c r="X332" s="349">
        <f>IF( $F332=0,0,((($F332/$E$327)*'CRONOGRAMA ACTIVIDADES'!U$111)*($G332/$F332)))</f>
        <v>0</v>
      </c>
      <c r="Y332" s="349">
        <f>IF( $F332=0,0,((($F332/$E$327)*'CRONOGRAMA ACTIVIDADES'!V$111)*($G332/$F332)))</f>
        <v>0</v>
      </c>
      <c r="Z332" s="349">
        <f>IF( $F332=0,0,((($F332/$E$327)*'CRONOGRAMA ACTIVIDADES'!W$111)*($G332/$F332)))</f>
        <v>0</v>
      </c>
      <c r="AA332" s="349">
        <f>IF( $F332=0,0,((($F332/$E$327)*'CRONOGRAMA ACTIVIDADES'!X$111)*($G332/$F332)))</f>
        <v>0</v>
      </c>
      <c r="AB332" s="349">
        <f>IF( $F332=0,0,((($F332/$E$327)*'CRONOGRAMA ACTIVIDADES'!Y$111)*($G332/$F332)))</f>
        <v>0</v>
      </c>
      <c r="AC332" s="349">
        <f>IF( $F332=0,0,((($F332/$E$327)*'CRONOGRAMA ACTIVIDADES'!Z$111)*($G332/$F332)))</f>
        <v>0</v>
      </c>
      <c r="AD332" s="349">
        <f>IF( $F332=0,0,((($F332/$E$327)*'CRONOGRAMA ACTIVIDADES'!AA$111)*($G332/$F332)))</f>
        <v>0</v>
      </c>
      <c r="AE332" s="349">
        <f>IF( $F332=0,0,((($F332/$E$327)*'CRONOGRAMA ACTIVIDADES'!AB$111)*($G332/$F332)))</f>
        <v>0</v>
      </c>
      <c r="AF332" s="349">
        <f>IF( $F332=0,0,((($F332/$E$327)*'CRONOGRAMA ACTIVIDADES'!AC$111)*($G332/$F332)))</f>
        <v>0</v>
      </c>
      <c r="AG332" s="350">
        <f>U332+V332+W332+X332+Y332+Z332+AA332+AB332+AC332+AD332+AE332+AF332</f>
        <v>0</v>
      </c>
      <c r="AH332" s="354">
        <f>IF( $F332=0,0,((($F332/$E$327)*'CRONOGRAMA ACTIVIDADES'!AD$111)*($G332/$F332)))</f>
        <v>0</v>
      </c>
      <c r="AI332" s="349">
        <f>IF( $F332=0,0,((($F332/$E$327)*'CRONOGRAMA ACTIVIDADES'!AE$111)*($G332/$F332)))</f>
        <v>0</v>
      </c>
      <c r="AJ332" s="349">
        <f>IF( $F332=0,0,((($F332/$E$327)*'CRONOGRAMA ACTIVIDADES'!AF$111)*($G332/$F332)))</f>
        <v>0</v>
      </c>
      <c r="AK332" s="349">
        <f>IF( $F332=0,0,((($F332/$E$327)*'CRONOGRAMA ACTIVIDADES'!AG$111)*($G332/$F332)))</f>
        <v>0</v>
      </c>
      <c r="AL332" s="349">
        <f>IF( $F332=0,0,((($F332/$E$327)*'CRONOGRAMA ACTIVIDADES'!AH$111)*($G332/$F332)))</f>
        <v>0</v>
      </c>
      <c r="AM332" s="349">
        <f>IF( $F332=0,0,((($F332/$E$327)*'CRONOGRAMA ACTIVIDADES'!AI$111)*($G332/$F332)))</f>
        <v>0</v>
      </c>
      <c r="AN332" s="349">
        <f>IF( $F332=0,0,((($F332/$E$327)*'CRONOGRAMA ACTIVIDADES'!AJ$111)*($G332/$F332)))</f>
        <v>0</v>
      </c>
      <c r="AO332" s="349">
        <f>IF( $F332=0,0,((($F332/$E$327)*'CRONOGRAMA ACTIVIDADES'!AK$111)*($G332/$F332)))</f>
        <v>0</v>
      </c>
      <c r="AP332" s="349">
        <f>IF( $F332=0,0,((($F332/$E$327)*'CRONOGRAMA ACTIVIDADES'!AL$111)*($G332/$F332)))</f>
        <v>0</v>
      </c>
      <c r="AQ332" s="349">
        <f>IF( $F332=0,0,((($F332/$E$327)*'CRONOGRAMA ACTIVIDADES'!AM$111)*($G332/$F332)))</f>
        <v>0</v>
      </c>
      <c r="AR332" s="349">
        <f>IF( $F332=0,0,((($F332/$E$327)*'CRONOGRAMA ACTIVIDADES'!AN$111)*($G332/$F332)))</f>
        <v>0</v>
      </c>
      <c r="AS332" s="349">
        <f>IF( $F332=0,0,((($F332/$E$327)*'CRONOGRAMA ACTIVIDADES'!AO$111)*($G332/$F332)))</f>
        <v>0</v>
      </c>
      <c r="AT332" s="352">
        <f>AH332+AI332+AJ332+AK332+AL332+AM332+AN332+AO332+AP332+AQ332+AR332+AS332</f>
        <v>0</v>
      </c>
      <c r="AU332" s="355">
        <f>AS332+AR332+AQ332+AP332+AO332+AN332+AM332+AL332+AK332+AJ332+AI332+AH332+AF332+AE332+AD332+AC332+AB332+AA332+Z332+Y332+X332+W332+V332+U332+S332+R332+Q332+P332+O332+N332+M332+L332+K332+J332+I332+H332</f>
        <v>0</v>
      </c>
      <c r="AV332" s="321">
        <f t="shared" ref="AV332:AV395" si="84">+G332-AU332</f>
        <v>0</v>
      </c>
    </row>
    <row r="333" spans="2:48" s="44" customFormat="1" ht="12.75" customHeight="1" x14ac:dyDescent="0.25">
      <c r="B333" s="335" t="str">
        <f>+'FORMATO COSTEO C4'!C209</f>
        <v>4.2.2</v>
      </c>
      <c r="C333" s="359">
        <f>+'FORMATO COSTEO C4'!B209</f>
        <v>0</v>
      </c>
      <c r="D333" s="337" t="str">
        <f>+'FORMATO COSTEO C4'!D209</f>
        <v>Unidad medida</v>
      </c>
      <c r="E333" s="338">
        <f>+'FORMATO COSTEO C4'!E209</f>
        <v>0</v>
      </c>
      <c r="F333" s="339">
        <f>SUM(F334:F338)</f>
        <v>0</v>
      </c>
      <c r="G333" s="340">
        <f>SUM(G334:G338)</f>
        <v>0</v>
      </c>
      <c r="H333" s="341">
        <f t="shared" ref="H333:AS333" si="85">SUM(H334:H338)</f>
        <v>0</v>
      </c>
      <c r="I333" s="339">
        <f t="shared" si="85"/>
        <v>0</v>
      </c>
      <c r="J333" s="339">
        <f t="shared" si="85"/>
        <v>0</v>
      </c>
      <c r="K333" s="339">
        <f t="shared" si="85"/>
        <v>0</v>
      </c>
      <c r="L333" s="339">
        <f t="shared" si="85"/>
        <v>0</v>
      </c>
      <c r="M333" s="339">
        <f t="shared" si="85"/>
        <v>0</v>
      </c>
      <c r="N333" s="339">
        <f t="shared" si="85"/>
        <v>0</v>
      </c>
      <c r="O333" s="339">
        <f t="shared" si="85"/>
        <v>0</v>
      </c>
      <c r="P333" s="339">
        <f t="shared" si="85"/>
        <v>0</v>
      </c>
      <c r="Q333" s="339">
        <f t="shared" si="85"/>
        <v>0</v>
      </c>
      <c r="R333" s="339">
        <f t="shared" si="85"/>
        <v>0</v>
      </c>
      <c r="S333" s="339">
        <f t="shared" si="85"/>
        <v>0</v>
      </c>
      <c r="T333" s="342">
        <f t="shared" si="85"/>
        <v>0</v>
      </c>
      <c r="U333" s="343">
        <f t="shared" si="85"/>
        <v>0</v>
      </c>
      <c r="V333" s="339">
        <f t="shared" si="85"/>
        <v>0</v>
      </c>
      <c r="W333" s="339">
        <f t="shared" si="85"/>
        <v>0</v>
      </c>
      <c r="X333" s="339">
        <f t="shared" si="85"/>
        <v>0</v>
      </c>
      <c r="Y333" s="339">
        <f t="shared" si="85"/>
        <v>0</v>
      </c>
      <c r="Z333" s="339">
        <f t="shared" si="85"/>
        <v>0</v>
      </c>
      <c r="AA333" s="339">
        <f t="shared" si="85"/>
        <v>0</v>
      </c>
      <c r="AB333" s="339">
        <f t="shared" si="85"/>
        <v>0</v>
      </c>
      <c r="AC333" s="339">
        <f t="shared" si="85"/>
        <v>0</v>
      </c>
      <c r="AD333" s="339">
        <f t="shared" si="85"/>
        <v>0</v>
      </c>
      <c r="AE333" s="339">
        <f t="shared" si="85"/>
        <v>0</v>
      </c>
      <c r="AF333" s="339">
        <f t="shared" si="85"/>
        <v>0</v>
      </c>
      <c r="AG333" s="340">
        <f t="shared" si="85"/>
        <v>0</v>
      </c>
      <c r="AH333" s="341">
        <f t="shared" si="85"/>
        <v>0</v>
      </c>
      <c r="AI333" s="339">
        <f t="shared" si="85"/>
        <v>0</v>
      </c>
      <c r="AJ333" s="339">
        <f t="shared" si="85"/>
        <v>0</v>
      </c>
      <c r="AK333" s="339">
        <f t="shared" si="85"/>
        <v>0</v>
      </c>
      <c r="AL333" s="339">
        <f t="shared" si="85"/>
        <v>0</v>
      </c>
      <c r="AM333" s="339">
        <f t="shared" si="85"/>
        <v>0</v>
      </c>
      <c r="AN333" s="339">
        <f t="shared" si="85"/>
        <v>0</v>
      </c>
      <c r="AO333" s="339">
        <f t="shared" si="85"/>
        <v>0</v>
      </c>
      <c r="AP333" s="339">
        <f t="shared" si="85"/>
        <v>0</v>
      </c>
      <c r="AQ333" s="339">
        <f t="shared" si="85"/>
        <v>0</v>
      </c>
      <c r="AR333" s="339">
        <f t="shared" si="85"/>
        <v>0</v>
      </c>
      <c r="AS333" s="339">
        <f t="shared" si="85"/>
        <v>0</v>
      </c>
      <c r="AT333" s="342">
        <f>SUM(AT334:AT338)</f>
        <v>0</v>
      </c>
      <c r="AU333" s="344">
        <f>SUM(AU334:AU338)</f>
        <v>0</v>
      </c>
      <c r="AV333" s="321">
        <f t="shared" si="84"/>
        <v>0</v>
      </c>
    </row>
    <row r="334" spans="2:48" s="44" customFormat="1" ht="12.75" customHeight="1" x14ac:dyDescent="0.25">
      <c r="B334" s="345" t="str">
        <f>+'FORMATO COSTEO C4'!C211</f>
        <v>4.2.2.1</v>
      </c>
      <c r="C334" s="346" t="str">
        <f>+'FORMATO COSTEO C4'!B211</f>
        <v>Categoría de gasto</v>
      </c>
      <c r="D334" s="357"/>
      <c r="E334" s="358"/>
      <c r="F334" s="349">
        <f>+'FORMATO COSTEO C4'!G211</f>
        <v>0</v>
      </c>
      <c r="G334" s="350">
        <f>+'FORMATO COSTEO C4'!X211</f>
        <v>0</v>
      </c>
      <c r="H334" s="351">
        <f>IF( $F334=0,0,((($F334/$E$333)*'CRONOGRAMA ACTIVIDADES'!F$112)*($G334/$F334)))</f>
        <v>0</v>
      </c>
      <c r="I334" s="349">
        <f>IF( $F334=0,0,((($F334/$E$333)*'CRONOGRAMA ACTIVIDADES'!G$112)*($G334/$F334)))</f>
        <v>0</v>
      </c>
      <c r="J334" s="349">
        <f>IF( $F334=0,0,((($F334/$E$333)*'CRONOGRAMA ACTIVIDADES'!H$112)*($G334/$F334)))</f>
        <v>0</v>
      </c>
      <c r="K334" s="349">
        <f>IF( $F334=0,0,((($F334/$E$333)*'CRONOGRAMA ACTIVIDADES'!I$112)*($G334/$F334)))</f>
        <v>0</v>
      </c>
      <c r="L334" s="349">
        <f>IF( $F334=0,0,((($F334/$E$333)*'CRONOGRAMA ACTIVIDADES'!J$112)*($G334/$F334)))</f>
        <v>0</v>
      </c>
      <c r="M334" s="349">
        <f>IF( $F334=0,0,((($F334/$E$333)*'CRONOGRAMA ACTIVIDADES'!K$112)*($G334/$F334)))</f>
        <v>0</v>
      </c>
      <c r="N334" s="349">
        <f>IF( $F334=0,0,((($F334/$E$333)*'CRONOGRAMA ACTIVIDADES'!L$112)*($G334/$F334)))</f>
        <v>0</v>
      </c>
      <c r="O334" s="349">
        <f>IF( $F334=0,0,((($F334/$E$333)*'CRONOGRAMA ACTIVIDADES'!M$112)*($G334/$F334)))</f>
        <v>0</v>
      </c>
      <c r="P334" s="349">
        <f>IF( $F334=0,0,((($F334/$E$333)*'CRONOGRAMA ACTIVIDADES'!N$112)*($G334/$F334)))</f>
        <v>0</v>
      </c>
      <c r="Q334" s="349">
        <f>IF( $F334=0,0,((($F334/$E$333)*'CRONOGRAMA ACTIVIDADES'!O$112)*($G334/$F334)))</f>
        <v>0</v>
      </c>
      <c r="R334" s="349">
        <f>IF( $F334=0,0,((($F334/$E$333)*'CRONOGRAMA ACTIVIDADES'!P$112)*($G334/$F334)))</f>
        <v>0</v>
      </c>
      <c r="S334" s="349">
        <f>IF( $F334=0,0,((($F334/$E$333)*'CRONOGRAMA ACTIVIDADES'!Q$112)*($G334/$F334)))</f>
        <v>0</v>
      </c>
      <c r="T334" s="352">
        <f>H334+I334+J334+K334+L334+M334+N334+O334+P334+Q334+R334+S334</f>
        <v>0</v>
      </c>
      <c r="U334" s="353">
        <f>IF( $F334=0,0,((($F334/$E$333)*'CRONOGRAMA ACTIVIDADES'!R$112)*($G334/$F334)))</f>
        <v>0</v>
      </c>
      <c r="V334" s="349">
        <f>IF( $F334=0,0,((($F334/$E$333)*'CRONOGRAMA ACTIVIDADES'!S$112)*($G334/$F334)))</f>
        <v>0</v>
      </c>
      <c r="W334" s="349">
        <f>IF( $F334=0,0,((($F334/$E$333)*'CRONOGRAMA ACTIVIDADES'!T$112)*($G334/$F334)))</f>
        <v>0</v>
      </c>
      <c r="X334" s="349">
        <f>IF( $F334=0,0,((($F334/$E$333)*'CRONOGRAMA ACTIVIDADES'!U$112)*($G334/$F334)))</f>
        <v>0</v>
      </c>
      <c r="Y334" s="349">
        <f>IF( $F334=0,0,((($F334/$E$333)*'CRONOGRAMA ACTIVIDADES'!V$112)*($G334/$F334)))</f>
        <v>0</v>
      </c>
      <c r="Z334" s="349">
        <f>IF( $F334=0,0,((($F334/$E$333)*'CRONOGRAMA ACTIVIDADES'!W$112)*($G334/$F334)))</f>
        <v>0</v>
      </c>
      <c r="AA334" s="349">
        <f>IF( $F334=0,0,((($F334/$E$333)*'CRONOGRAMA ACTIVIDADES'!X$112)*($G334/$F334)))</f>
        <v>0</v>
      </c>
      <c r="AB334" s="349">
        <f>IF( $F334=0,0,((($F334/$E$333)*'CRONOGRAMA ACTIVIDADES'!Y$112)*($G334/$F334)))</f>
        <v>0</v>
      </c>
      <c r="AC334" s="349">
        <f>IF( $F334=0,0,((($F334/$E$333)*'CRONOGRAMA ACTIVIDADES'!Z$112)*($G334/$F334)))</f>
        <v>0</v>
      </c>
      <c r="AD334" s="349">
        <f>IF( $F334=0,0,((($F334/$E$333)*'CRONOGRAMA ACTIVIDADES'!AA$112)*($G334/$F334)))</f>
        <v>0</v>
      </c>
      <c r="AE334" s="349">
        <f>IF( $F334=0,0,((($F334/$E$333)*'CRONOGRAMA ACTIVIDADES'!AB$112)*($G334/$F334)))</f>
        <v>0</v>
      </c>
      <c r="AF334" s="349">
        <f>IF( $F334=0,0,((($F334/$E$333)*'CRONOGRAMA ACTIVIDADES'!AC$112)*($G334/$F334)))</f>
        <v>0</v>
      </c>
      <c r="AG334" s="350">
        <f>U334+V334+W334+X334+Y334+Z334+AA334+AB334+AC334+AD334+AE334+AF334</f>
        <v>0</v>
      </c>
      <c r="AH334" s="354">
        <f>IF( $F334=0,0,((($F334/$E$333)*'CRONOGRAMA ACTIVIDADES'!AD$112)*($G334/$F334)))</f>
        <v>0</v>
      </c>
      <c r="AI334" s="349">
        <f>IF( $F334=0,0,((($F334/$E$333)*'CRONOGRAMA ACTIVIDADES'!AE$112)*($G334/$F334)))</f>
        <v>0</v>
      </c>
      <c r="AJ334" s="349">
        <f>IF( $F334=0,0,((($F334/$E$333)*'CRONOGRAMA ACTIVIDADES'!AF$112)*($G334/$F334)))</f>
        <v>0</v>
      </c>
      <c r="AK334" s="349">
        <f>IF( $F334=0,0,((($F334/$E$333)*'CRONOGRAMA ACTIVIDADES'!AG$112)*($G334/$F334)))</f>
        <v>0</v>
      </c>
      <c r="AL334" s="349">
        <f>IF( $F334=0,0,((($F334/$E$333)*'CRONOGRAMA ACTIVIDADES'!AH$112)*($G334/$F334)))</f>
        <v>0</v>
      </c>
      <c r="AM334" s="349">
        <f>IF( $F334=0,0,((($F334/$E$333)*'CRONOGRAMA ACTIVIDADES'!AI$112)*($G334/$F334)))</f>
        <v>0</v>
      </c>
      <c r="AN334" s="349">
        <f>IF( $F334=0,0,((($F334/$E$333)*'CRONOGRAMA ACTIVIDADES'!AJ$112)*($G334/$F334)))</f>
        <v>0</v>
      </c>
      <c r="AO334" s="349">
        <f>IF( $F334=0,0,((($F334/$E$333)*'CRONOGRAMA ACTIVIDADES'!AK$112)*($G334/$F334)))</f>
        <v>0</v>
      </c>
      <c r="AP334" s="349">
        <f>IF( $F334=0,0,((($F334/$E$333)*'CRONOGRAMA ACTIVIDADES'!AL$112)*($G334/$F334)))</f>
        <v>0</v>
      </c>
      <c r="AQ334" s="349">
        <f>IF( $F334=0,0,((($F334/$E$333)*'CRONOGRAMA ACTIVIDADES'!AM$112)*($G334/$F334)))</f>
        <v>0</v>
      </c>
      <c r="AR334" s="349">
        <f>IF( $F334=0,0,((($F334/$E$333)*'CRONOGRAMA ACTIVIDADES'!AN$112)*($G334/$F334)))</f>
        <v>0</v>
      </c>
      <c r="AS334" s="349">
        <f>IF( $F334=0,0,((($F334/$E$333)*'CRONOGRAMA ACTIVIDADES'!AO$112)*($G334/$F334)))</f>
        <v>0</v>
      </c>
      <c r="AT334" s="352">
        <f>AH334+AI334+AJ334+AK334+AL334+AM334+AN334+AO334+AP334+AQ334+AR334+AS334</f>
        <v>0</v>
      </c>
      <c r="AU334" s="355">
        <f>AS334+AR334+AQ334+AP334+AO334+AN334+AM334+AL334+AK334+AJ334+AI334+AH334+AF334+AE334+AD334+AC334+AB334+AA334+Z334+Y334+X334+W334+V334+U334+S334+R334+Q334+P334+O334+N334+M334+L334+K334+J334+I334+H334</f>
        <v>0</v>
      </c>
      <c r="AV334" s="321">
        <f t="shared" si="84"/>
        <v>0</v>
      </c>
    </row>
    <row r="335" spans="2:48" s="44" customFormat="1" ht="12.75" customHeight="1" x14ac:dyDescent="0.25">
      <c r="B335" s="345" t="str">
        <f>+'FORMATO COSTEO C4'!C217</f>
        <v>4.2.2.2</v>
      </c>
      <c r="C335" s="346" t="str">
        <f>+'FORMATO COSTEO C4'!B217</f>
        <v>Categoría de gasto</v>
      </c>
      <c r="D335" s="357"/>
      <c r="E335" s="358"/>
      <c r="F335" s="349">
        <f>+'FORMATO COSTEO C4'!G217</f>
        <v>0</v>
      </c>
      <c r="G335" s="350">
        <f>+'FORMATO COSTEO C4'!X217</f>
        <v>0</v>
      </c>
      <c r="H335" s="354">
        <f>IF( $F335=0,0,((($F335/$E$333)*'CRONOGRAMA ACTIVIDADES'!F$112)*($G335/$F335)))</f>
        <v>0</v>
      </c>
      <c r="I335" s="349">
        <f>IF( $F335=0,0,((($F335/$E$333)*'CRONOGRAMA ACTIVIDADES'!G$112)*($G335/$F335)))</f>
        <v>0</v>
      </c>
      <c r="J335" s="349">
        <f>IF( $F335=0,0,((($F335/$E$333)*'CRONOGRAMA ACTIVIDADES'!H$112)*($G335/$F335)))</f>
        <v>0</v>
      </c>
      <c r="K335" s="349">
        <f>IF( $F335=0,0,((($F335/$E$333)*'CRONOGRAMA ACTIVIDADES'!I$112)*($G335/$F335)))</f>
        <v>0</v>
      </c>
      <c r="L335" s="349">
        <f>IF( $F335=0,0,((($F335/$E$333)*'CRONOGRAMA ACTIVIDADES'!J$112)*($G335/$F335)))</f>
        <v>0</v>
      </c>
      <c r="M335" s="349">
        <f>IF( $F335=0,0,((($F335/$E$333)*'CRONOGRAMA ACTIVIDADES'!K$112)*($G335/$F335)))</f>
        <v>0</v>
      </c>
      <c r="N335" s="349">
        <f>IF( $F335=0,0,((($F335/$E$333)*'CRONOGRAMA ACTIVIDADES'!L$112)*($G335/$F335)))</f>
        <v>0</v>
      </c>
      <c r="O335" s="349">
        <f>IF( $F335=0,0,((($F335/$E$333)*'CRONOGRAMA ACTIVIDADES'!M$112)*($G335/$F335)))</f>
        <v>0</v>
      </c>
      <c r="P335" s="349">
        <f>IF( $F335=0,0,((($F335/$E$333)*'CRONOGRAMA ACTIVIDADES'!N$112)*($G335/$F335)))</f>
        <v>0</v>
      </c>
      <c r="Q335" s="349">
        <f>IF( $F335=0,0,((($F335/$E$333)*'CRONOGRAMA ACTIVIDADES'!O$112)*($G335/$F335)))</f>
        <v>0</v>
      </c>
      <c r="R335" s="349">
        <f>IF( $F335=0,0,((($F335/$E$333)*'CRONOGRAMA ACTIVIDADES'!P$112)*($G335/$F335)))</f>
        <v>0</v>
      </c>
      <c r="S335" s="349">
        <f>IF( $F335=0,0,((($F335/$E$333)*'CRONOGRAMA ACTIVIDADES'!Q$112)*($G335/$F335)))</f>
        <v>0</v>
      </c>
      <c r="T335" s="352">
        <f>H335+I335+J335+K335+L335+M335+N335+O335+P335+Q335+R335+S335</f>
        <v>0</v>
      </c>
      <c r="U335" s="353">
        <f>IF( $F335=0,0,((($F335/$E$333)*'CRONOGRAMA ACTIVIDADES'!R$112)*($G335/$F335)))</f>
        <v>0</v>
      </c>
      <c r="V335" s="349">
        <f>IF( $F335=0,0,((($F335/$E$333)*'CRONOGRAMA ACTIVIDADES'!S$112)*($G335/$F335)))</f>
        <v>0</v>
      </c>
      <c r="W335" s="349">
        <f>IF( $F335=0,0,((($F335/$E$333)*'CRONOGRAMA ACTIVIDADES'!T$112)*($G335/$F335)))</f>
        <v>0</v>
      </c>
      <c r="X335" s="349">
        <f>IF( $F335=0,0,((($F335/$E$333)*'CRONOGRAMA ACTIVIDADES'!U$112)*($G335/$F335)))</f>
        <v>0</v>
      </c>
      <c r="Y335" s="349">
        <f>IF( $F335=0,0,((($F335/$E$333)*'CRONOGRAMA ACTIVIDADES'!V$112)*($G335/$F335)))</f>
        <v>0</v>
      </c>
      <c r="Z335" s="349">
        <f>IF( $F335=0,0,((($F335/$E$333)*'CRONOGRAMA ACTIVIDADES'!W$112)*($G335/$F335)))</f>
        <v>0</v>
      </c>
      <c r="AA335" s="349">
        <f>IF( $F335=0,0,((($F335/$E$333)*'CRONOGRAMA ACTIVIDADES'!X$112)*($G335/$F335)))</f>
        <v>0</v>
      </c>
      <c r="AB335" s="349">
        <f>IF( $F335=0,0,((($F335/$E$333)*'CRONOGRAMA ACTIVIDADES'!Y$112)*($G335/$F335)))</f>
        <v>0</v>
      </c>
      <c r="AC335" s="349">
        <f>IF( $F335=0,0,((($F335/$E$333)*'CRONOGRAMA ACTIVIDADES'!Z$112)*($G335/$F335)))</f>
        <v>0</v>
      </c>
      <c r="AD335" s="349">
        <f>IF( $F335=0,0,((($F335/$E$333)*'CRONOGRAMA ACTIVIDADES'!AA$112)*($G335/$F335)))</f>
        <v>0</v>
      </c>
      <c r="AE335" s="349">
        <f>IF( $F335=0,0,((($F335/$E$333)*'CRONOGRAMA ACTIVIDADES'!AB$112)*($G335/$F335)))</f>
        <v>0</v>
      </c>
      <c r="AF335" s="349">
        <f>IF( $F335=0,0,((($F335/$E$333)*'CRONOGRAMA ACTIVIDADES'!AC$112)*($G335/$F335)))</f>
        <v>0</v>
      </c>
      <c r="AG335" s="350">
        <f>U335+V335+W335+X335+Y335+Z335+AA335+AB335+AC335+AD335+AE335+AF335</f>
        <v>0</v>
      </c>
      <c r="AH335" s="354">
        <f>IF( $F335=0,0,((($F335/$E$333)*'CRONOGRAMA ACTIVIDADES'!AD$112)*($G335/$F335)))</f>
        <v>0</v>
      </c>
      <c r="AI335" s="349">
        <f>IF( $F335=0,0,((($F335/$E$333)*'CRONOGRAMA ACTIVIDADES'!AE$112)*($G335/$F335)))</f>
        <v>0</v>
      </c>
      <c r="AJ335" s="349">
        <f>IF( $F335=0,0,((($F335/$E$333)*'CRONOGRAMA ACTIVIDADES'!AF$112)*($G335/$F335)))</f>
        <v>0</v>
      </c>
      <c r="AK335" s="349">
        <f>IF( $F335=0,0,((($F335/$E$333)*'CRONOGRAMA ACTIVIDADES'!AG$112)*($G335/$F335)))</f>
        <v>0</v>
      </c>
      <c r="AL335" s="349">
        <f>IF( $F335=0,0,((($F335/$E$333)*'CRONOGRAMA ACTIVIDADES'!AH$112)*($G335/$F335)))</f>
        <v>0</v>
      </c>
      <c r="AM335" s="349">
        <f>IF( $F335=0,0,((($F335/$E$333)*'CRONOGRAMA ACTIVIDADES'!AI$112)*($G335/$F335)))</f>
        <v>0</v>
      </c>
      <c r="AN335" s="349">
        <f>IF( $F335=0,0,((($F335/$E$333)*'CRONOGRAMA ACTIVIDADES'!AJ$112)*($G335/$F335)))</f>
        <v>0</v>
      </c>
      <c r="AO335" s="349">
        <f>IF( $F335=0,0,((($F335/$E$333)*'CRONOGRAMA ACTIVIDADES'!AK$112)*($G335/$F335)))</f>
        <v>0</v>
      </c>
      <c r="AP335" s="349">
        <f>IF( $F335=0,0,((($F335/$E$333)*'CRONOGRAMA ACTIVIDADES'!AL$112)*($G335/$F335)))</f>
        <v>0</v>
      </c>
      <c r="AQ335" s="349">
        <f>IF( $F335=0,0,((($F335/$E$333)*'CRONOGRAMA ACTIVIDADES'!AM$112)*($G335/$F335)))</f>
        <v>0</v>
      </c>
      <c r="AR335" s="349">
        <f>IF( $F335=0,0,((($F335/$E$333)*'CRONOGRAMA ACTIVIDADES'!AN$112)*($G335/$F335)))</f>
        <v>0</v>
      </c>
      <c r="AS335" s="349">
        <f>IF( $F335=0,0,((($F335/$E$333)*'CRONOGRAMA ACTIVIDADES'!AO$112)*($G335/$F335)))</f>
        <v>0</v>
      </c>
      <c r="AT335" s="352">
        <f>AH335+AI335+AJ335+AK335+AL335+AM335+AN335+AO335+AP335+AQ335+AR335+AS335</f>
        <v>0</v>
      </c>
      <c r="AU335" s="355">
        <f>AS335+AR335+AQ335+AP335+AO335+AN335+AM335+AL335+AK335+AJ335+AI335+AH335+AF335+AE335+AD335+AC335+AB335+AA335+Z335+Y335+X335+W335+V335+U335+S335+R335+Q335+P335+O335+N335+M335+L335+K335+J335+I335+H335</f>
        <v>0</v>
      </c>
      <c r="AV335" s="321">
        <f t="shared" si="84"/>
        <v>0</v>
      </c>
    </row>
    <row r="336" spans="2:48" s="44" customFormat="1" ht="12.75" customHeight="1" x14ac:dyDescent="0.25">
      <c r="B336" s="345" t="str">
        <f>+'FORMATO COSTEO C4'!C223</f>
        <v>4.2.2.3</v>
      </c>
      <c r="C336" s="346" t="str">
        <f>+'FORMATO COSTEO C4'!B223</f>
        <v>Categoría de gasto</v>
      </c>
      <c r="D336" s="357"/>
      <c r="E336" s="358"/>
      <c r="F336" s="349">
        <f>+'FORMATO COSTEO C4'!G223</f>
        <v>0</v>
      </c>
      <c r="G336" s="350">
        <f>+'FORMATO COSTEO C4'!X223</f>
        <v>0</v>
      </c>
      <c r="H336" s="354">
        <f>IF( $F336=0,0,((($F336/$E$333)*'CRONOGRAMA ACTIVIDADES'!F$112)*($G336/$F336)))</f>
        <v>0</v>
      </c>
      <c r="I336" s="349">
        <f>IF( $F336=0,0,((($F336/$E$333)*'CRONOGRAMA ACTIVIDADES'!G$112)*($G336/$F336)))</f>
        <v>0</v>
      </c>
      <c r="J336" s="349">
        <f>IF( $F336=0,0,((($F336/$E$333)*'CRONOGRAMA ACTIVIDADES'!H$112)*($G336/$F336)))</f>
        <v>0</v>
      </c>
      <c r="K336" s="349">
        <f>IF( $F336=0,0,((($F336/$E$333)*'CRONOGRAMA ACTIVIDADES'!I$112)*($G336/$F336)))</f>
        <v>0</v>
      </c>
      <c r="L336" s="349">
        <f>IF( $F336=0,0,((($F336/$E$333)*'CRONOGRAMA ACTIVIDADES'!J$112)*($G336/$F336)))</f>
        <v>0</v>
      </c>
      <c r="M336" s="349">
        <f>IF( $F336=0,0,((($F336/$E$333)*'CRONOGRAMA ACTIVIDADES'!K$112)*($G336/$F336)))</f>
        <v>0</v>
      </c>
      <c r="N336" s="349">
        <f>IF( $F336=0,0,((($F336/$E$333)*'CRONOGRAMA ACTIVIDADES'!L$112)*($G336/$F336)))</f>
        <v>0</v>
      </c>
      <c r="O336" s="349">
        <f>IF( $F336=0,0,((($F336/$E$333)*'CRONOGRAMA ACTIVIDADES'!M$112)*($G336/$F336)))</f>
        <v>0</v>
      </c>
      <c r="P336" s="349">
        <f>IF( $F336=0,0,((($F336/$E$333)*'CRONOGRAMA ACTIVIDADES'!N$112)*($G336/$F336)))</f>
        <v>0</v>
      </c>
      <c r="Q336" s="349">
        <f>IF( $F336=0,0,((($F336/$E$333)*'CRONOGRAMA ACTIVIDADES'!O$112)*($G336/$F336)))</f>
        <v>0</v>
      </c>
      <c r="R336" s="349">
        <f>IF( $F336=0,0,((($F336/$E$333)*'CRONOGRAMA ACTIVIDADES'!P$112)*($G336/$F336)))</f>
        <v>0</v>
      </c>
      <c r="S336" s="349">
        <f>IF( $F336=0,0,((($F336/$E$333)*'CRONOGRAMA ACTIVIDADES'!Q$112)*($G336/$F336)))</f>
        <v>0</v>
      </c>
      <c r="T336" s="352">
        <f>H336+I336+J336+K336+L336+M336+N336+O336+P336+Q336+R336+S336</f>
        <v>0</v>
      </c>
      <c r="U336" s="353">
        <f>IF( $F336=0,0,((($F336/$E$333)*'CRONOGRAMA ACTIVIDADES'!R$112)*($G336/$F336)))</f>
        <v>0</v>
      </c>
      <c r="V336" s="349">
        <f>IF( $F336=0,0,((($F336/$E$333)*'CRONOGRAMA ACTIVIDADES'!S$112)*($G336/$F336)))</f>
        <v>0</v>
      </c>
      <c r="W336" s="349">
        <f>IF( $F336=0,0,((($F336/$E$333)*'CRONOGRAMA ACTIVIDADES'!T$112)*($G336/$F336)))</f>
        <v>0</v>
      </c>
      <c r="X336" s="349">
        <f>IF( $F336=0,0,((($F336/$E$333)*'CRONOGRAMA ACTIVIDADES'!U$112)*($G336/$F336)))</f>
        <v>0</v>
      </c>
      <c r="Y336" s="349">
        <f>IF( $F336=0,0,((($F336/$E$333)*'CRONOGRAMA ACTIVIDADES'!V$112)*($G336/$F336)))</f>
        <v>0</v>
      </c>
      <c r="Z336" s="349">
        <f>IF( $F336=0,0,((($F336/$E$333)*'CRONOGRAMA ACTIVIDADES'!W$112)*($G336/$F336)))</f>
        <v>0</v>
      </c>
      <c r="AA336" s="349">
        <f>IF( $F336=0,0,((($F336/$E$333)*'CRONOGRAMA ACTIVIDADES'!X$112)*($G336/$F336)))</f>
        <v>0</v>
      </c>
      <c r="AB336" s="349">
        <f>IF( $F336=0,0,((($F336/$E$333)*'CRONOGRAMA ACTIVIDADES'!Y$112)*($G336/$F336)))</f>
        <v>0</v>
      </c>
      <c r="AC336" s="349">
        <f>IF( $F336=0,0,((($F336/$E$333)*'CRONOGRAMA ACTIVIDADES'!Z$112)*($G336/$F336)))</f>
        <v>0</v>
      </c>
      <c r="AD336" s="349">
        <f>IF( $F336=0,0,((($F336/$E$333)*'CRONOGRAMA ACTIVIDADES'!AA$112)*($G336/$F336)))</f>
        <v>0</v>
      </c>
      <c r="AE336" s="349">
        <f>IF( $F336=0,0,((($F336/$E$333)*'CRONOGRAMA ACTIVIDADES'!AB$112)*($G336/$F336)))</f>
        <v>0</v>
      </c>
      <c r="AF336" s="349">
        <f>IF( $F336=0,0,((($F336/$E$333)*'CRONOGRAMA ACTIVIDADES'!AC$112)*($G336/$F336)))</f>
        <v>0</v>
      </c>
      <c r="AG336" s="350">
        <f>U336+V336+W336+X336+Y336+Z336+AA336+AB336+AC336+AD336+AE336+AF336</f>
        <v>0</v>
      </c>
      <c r="AH336" s="354">
        <f>IF( $F336=0,0,((($F336/$E$333)*'CRONOGRAMA ACTIVIDADES'!AD$112)*($G336/$F336)))</f>
        <v>0</v>
      </c>
      <c r="AI336" s="349">
        <f>IF( $F336=0,0,((($F336/$E$333)*'CRONOGRAMA ACTIVIDADES'!AE$112)*($G336/$F336)))</f>
        <v>0</v>
      </c>
      <c r="AJ336" s="349">
        <f>IF( $F336=0,0,((($F336/$E$333)*'CRONOGRAMA ACTIVIDADES'!AF$112)*($G336/$F336)))</f>
        <v>0</v>
      </c>
      <c r="AK336" s="349">
        <f>IF( $F336=0,0,((($F336/$E$333)*'CRONOGRAMA ACTIVIDADES'!AG$112)*($G336/$F336)))</f>
        <v>0</v>
      </c>
      <c r="AL336" s="349">
        <f>IF( $F336=0,0,((($F336/$E$333)*'CRONOGRAMA ACTIVIDADES'!AH$112)*($G336/$F336)))</f>
        <v>0</v>
      </c>
      <c r="AM336" s="349">
        <f>IF( $F336=0,0,((($F336/$E$333)*'CRONOGRAMA ACTIVIDADES'!AI$112)*($G336/$F336)))</f>
        <v>0</v>
      </c>
      <c r="AN336" s="349">
        <f>IF( $F336=0,0,((($F336/$E$333)*'CRONOGRAMA ACTIVIDADES'!AJ$112)*($G336/$F336)))</f>
        <v>0</v>
      </c>
      <c r="AO336" s="349">
        <f>IF( $F336=0,0,((($F336/$E$333)*'CRONOGRAMA ACTIVIDADES'!AK$112)*($G336/$F336)))</f>
        <v>0</v>
      </c>
      <c r="AP336" s="349">
        <f>IF( $F336=0,0,((($F336/$E$333)*'CRONOGRAMA ACTIVIDADES'!AL$112)*($G336/$F336)))</f>
        <v>0</v>
      </c>
      <c r="AQ336" s="349">
        <f>IF( $F336=0,0,((($F336/$E$333)*'CRONOGRAMA ACTIVIDADES'!AM$112)*($G336/$F336)))</f>
        <v>0</v>
      </c>
      <c r="AR336" s="349">
        <f>IF( $F336=0,0,((($F336/$E$333)*'CRONOGRAMA ACTIVIDADES'!AN$112)*($G336/$F336)))</f>
        <v>0</v>
      </c>
      <c r="AS336" s="349">
        <f>IF( $F336=0,0,((($F336/$E$333)*'CRONOGRAMA ACTIVIDADES'!AO$112)*($G336/$F336)))</f>
        <v>0</v>
      </c>
      <c r="AT336" s="352">
        <f>AH336+AI336+AJ336+AK336+AL336+AM336+AN336+AO336+AP336+AQ336+AR336+AS336</f>
        <v>0</v>
      </c>
      <c r="AU336" s="355">
        <f>AS336+AR336+AQ336+AP336+AO336+AN336+AM336+AL336+AK336+AJ336+AI336+AH336+AF336+AE336+AD336+AC336+AB336+AA336+Z336+Y336+X336+W336+V336+U336+S336+R336+Q336+P336+O336+N336+M336+L336+K336+J336+I336+H336</f>
        <v>0</v>
      </c>
      <c r="AV336" s="321">
        <f t="shared" si="84"/>
        <v>0</v>
      </c>
    </row>
    <row r="337" spans="2:48" s="44" customFormat="1" ht="12.75" customHeight="1" x14ac:dyDescent="0.25">
      <c r="B337" s="345" t="str">
        <f>+'FORMATO COSTEO C4'!C229</f>
        <v>4.2.2.4</v>
      </c>
      <c r="C337" s="346" t="str">
        <f>+'FORMATO COSTEO C4'!B229</f>
        <v>Categoría de gasto</v>
      </c>
      <c r="D337" s="357"/>
      <c r="E337" s="358"/>
      <c r="F337" s="349">
        <f>+'FORMATO COSTEO C4'!G229</f>
        <v>0</v>
      </c>
      <c r="G337" s="350">
        <f>+'FORMATO COSTEO C4'!X229</f>
        <v>0</v>
      </c>
      <c r="H337" s="354">
        <f>IF( $F337=0,0,((($F337/$E$333)*'CRONOGRAMA ACTIVIDADES'!F$112)*($G337/$F337)))</f>
        <v>0</v>
      </c>
      <c r="I337" s="349">
        <f>IF( $F337=0,0,((($F337/$E$333)*'CRONOGRAMA ACTIVIDADES'!G$112)*($G337/$F337)))</f>
        <v>0</v>
      </c>
      <c r="J337" s="349">
        <f>IF( $F337=0,0,((($F337/$E$333)*'CRONOGRAMA ACTIVIDADES'!H$112)*($G337/$F337)))</f>
        <v>0</v>
      </c>
      <c r="K337" s="349">
        <f>IF( $F337=0,0,((($F337/$E$333)*'CRONOGRAMA ACTIVIDADES'!I$112)*($G337/$F337)))</f>
        <v>0</v>
      </c>
      <c r="L337" s="349">
        <f>IF( $F337=0,0,((($F337/$E$333)*'CRONOGRAMA ACTIVIDADES'!J$112)*($G337/$F337)))</f>
        <v>0</v>
      </c>
      <c r="M337" s="349">
        <f>IF( $F337=0,0,((($F337/$E$333)*'CRONOGRAMA ACTIVIDADES'!K$112)*($G337/$F337)))</f>
        <v>0</v>
      </c>
      <c r="N337" s="349">
        <f>IF( $F337=0,0,((($F337/$E$333)*'CRONOGRAMA ACTIVIDADES'!L$112)*($G337/$F337)))</f>
        <v>0</v>
      </c>
      <c r="O337" s="349">
        <f>IF( $F337=0,0,((($F337/$E$333)*'CRONOGRAMA ACTIVIDADES'!M$112)*($G337/$F337)))</f>
        <v>0</v>
      </c>
      <c r="P337" s="349">
        <f>IF( $F337=0,0,((($F337/$E$333)*'CRONOGRAMA ACTIVIDADES'!N$112)*($G337/$F337)))</f>
        <v>0</v>
      </c>
      <c r="Q337" s="349">
        <f>IF( $F337=0,0,((($F337/$E$333)*'CRONOGRAMA ACTIVIDADES'!O$112)*($G337/$F337)))</f>
        <v>0</v>
      </c>
      <c r="R337" s="349">
        <f>IF( $F337=0,0,((($F337/$E$333)*'CRONOGRAMA ACTIVIDADES'!P$112)*($G337/$F337)))</f>
        <v>0</v>
      </c>
      <c r="S337" s="349">
        <f>IF( $F337=0,0,((($F337/$E$333)*'CRONOGRAMA ACTIVIDADES'!Q$112)*($G337/$F337)))</f>
        <v>0</v>
      </c>
      <c r="T337" s="352">
        <f>H337+I337+J337+K337+L337+M337+N337+O337+P337+Q337+R337+S337</f>
        <v>0</v>
      </c>
      <c r="U337" s="353">
        <f>IF( $F337=0,0,((($F337/$E$333)*'CRONOGRAMA ACTIVIDADES'!R$112)*($G337/$F337)))</f>
        <v>0</v>
      </c>
      <c r="V337" s="349">
        <f>IF( $F337=0,0,((($F337/$E$333)*'CRONOGRAMA ACTIVIDADES'!S$112)*($G337/$F337)))</f>
        <v>0</v>
      </c>
      <c r="W337" s="349">
        <f>IF( $F337=0,0,((($F337/$E$333)*'CRONOGRAMA ACTIVIDADES'!T$112)*($G337/$F337)))</f>
        <v>0</v>
      </c>
      <c r="X337" s="349">
        <f>IF( $F337=0,0,((($F337/$E$333)*'CRONOGRAMA ACTIVIDADES'!U$112)*($G337/$F337)))</f>
        <v>0</v>
      </c>
      <c r="Y337" s="349">
        <f>IF( $F337=0,0,((($F337/$E$333)*'CRONOGRAMA ACTIVIDADES'!V$112)*($G337/$F337)))</f>
        <v>0</v>
      </c>
      <c r="Z337" s="349">
        <f>IF( $F337=0,0,((($F337/$E$333)*'CRONOGRAMA ACTIVIDADES'!W$112)*($G337/$F337)))</f>
        <v>0</v>
      </c>
      <c r="AA337" s="349">
        <f>IF( $F337=0,0,((($F337/$E$333)*'CRONOGRAMA ACTIVIDADES'!X$112)*($G337/$F337)))</f>
        <v>0</v>
      </c>
      <c r="AB337" s="349">
        <f>IF( $F337=0,0,((($F337/$E$333)*'CRONOGRAMA ACTIVIDADES'!Y$112)*($G337/$F337)))</f>
        <v>0</v>
      </c>
      <c r="AC337" s="349">
        <f>IF( $F337=0,0,((($F337/$E$333)*'CRONOGRAMA ACTIVIDADES'!Z$112)*($G337/$F337)))</f>
        <v>0</v>
      </c>
      <c r="AD337" s="349">
        <f>IF( $F337=0,0,((($F337/$E$333)*'CRONOGRAMA ACTIVIDADES'!AA$112)*($G337/$F337)))</f>
        <v>0</v>
      </c>
      <c r="AE337" s="349">
        <f>IF( $F337=0,0,((($F337/$E$333)*'CRONOGRAMA ACTIVIDADES'!AB$112)*($G337/$F337)))</f>
        <v>0</v>
      </c>
      <c r="AF337" s="349">
        <f>IF( $F337=0,0,((($F337/$E$333)*'CRONOGRAMA ACTIVIDADES'!AC$112)*($G337/$F337)))</f>
        <v>0</v>
      </c>
      <c r="AG337" s="350">
        <f>U337+V337+W337+X337+Y337+Z337+AA337+AB337+AC337+AD337+AE337+AF337</f>
        <v>0</v>
      </c>
      <c r="AH337" s="354">
        <f>IF( $F337=0,0,((($F337/$E$333)*'CRONOGRAMA ACTIVIDADES'!AD$112)*($G337/$F337)))</f>
        <v>0</v>
      </c>
      <c r="AI337" s="349">
        <f>IF( $F337=0,0,((($F337/$E$333)*'CRONOGRAMA ACTIVIDADES'!AE$112)*($G337/$F337)))</f>
        <v>0</v>
      </c>
      <c r="AJ337" s="349">
        <f>IF( $F337=0,0,((($F337/$E$333)*'CRONOGRAMA ACTIVIDADES'!AF$112)*($G337/$F337)))</f>
        <v>0</v>
      </c>
      <c r="AK337" s="349">
        <f>IF( $F337=0,0,((($F337/$E$333)*'CRONOGRAMA ACTIVIDADES'!AG$112)*($G337/$F337)))</f>
        <v>0</v>
      </c>
      <c r="AL337" s="349">
        <f>IF( $F337=0,0,((($F337/$E$333)*'CRONOGRAMA ACTIVIDADES'!AH$112)*($G337/$F337)))</f>
        <v>0</v>
      </c>
      <c r="AM337" s="349">
        <f>IF( $F337=0,0,((($F337/$E$333)*'CRONOGRAMA ACTIVIDADES'!AI$112)*($G337/$F337)))</f>
        <v>0</v>
      </c>
      <c r="AN337" s="349">
        <f>IF( $F337=0,0,((($F337/$E$333)*'CRONOGRAMA ACTIVIDADES'!AJ$112)*($G337/$F337)))</f>
        <v>0</v>
      </c>
      <c r="AO337" s="349">
        <f>IF( $F337=0,0,((($F337/$E$333)*'CRONOGRAMA ACTIVIDADES'!AK$112)*($G337/$F337)))</f>
        <v>0</v>
      </c>
      <c r="AP337" s="349">
        <f>IF( $F337=0,0,((($F337/$E$333)*'CRONOGRAMA ACTIVIDADES'!AL$112)*($G337/$F337)))</f>
        <v>0</v>
      </c>
      <c r="AQ337" s="349">
        <f>IF( $F337=0,0,((($F337/$E$333)*'CRONOGRAMA ACTIVIDADES'!AM$112)*($G337/$F337)))</f>
        <v>0</v>
      </c>
      <c r="AR337" s="349">
        <f>IF( $F337=0,0,((($F337/$E$333)*'CRONOGRAMA ACTIVIDADES'!AN$112)*($G337/$F337)))</f>
        <v>0</v>
      </c>
      <c r="AS337" s="349">
        <f>IF( $F337=0,0,((($F337/$E$333)*'CRONOGRAMA ACTIVIDADES'!AO$112)*($G337/$F337)))</f>
        <v>0</v>
      </c>
      <c r="AT337" s="352">
        <f>AH337+AI337+AJ337+AK337+AL337+AM337+AN337+AO337+AP337+AQ337+AR337+AS337</f>
        <v>0</v>
      </c>
      <c r="AU337" s="355">
        <f>AS337+AR337+AQ337+AP337+AO337+AN337+AM337+AL337+AK337+AJ337+AI337+AH337+AF337+AE337+AD337+AC337+AB337+AA337+Z337+Y337+X337+W337+V337+U337+S337+R337+Q337+P337+O337+N337+M337+L337+K337+J337+I337+H337</f>
        <v>0</v>
      </c>
      <c r="AV337" s="321">
        <f t="shared" si="84"/>
        <v>0</v>
      </c>
    </row>
    <row r="338" spans="2:48" s="44" customFormat="1" ht="12.75" customHeight="1" x14ac:dyDescent="0.25">
      <c r="B338" s="345" t="str">
        <f>+'FORMATO COSTEO C4'!C235</f>
        <v>4.2.2.5</v>
      </c>
      <c r="C338" s="346" t="str">
        <f>+'FORMATO COSTEO C4'!B235</f>
        <v>Categoría de gasto</v>
      </c>
      <c r="D338" s="357"/>
      <c r="E338" s="358"/>
      <c r="F338" s="349">
        <f>+'FORMATO COSTEO C4'!G235</f>
        <v>0</v>
      </c>
      <c r="G338" s="350">
        <f>+'FORMATO COSTEO C4'!X235</f>
        <v>0</v>
      </c>
      <c r="H338" s="354">
        <f>IF( $F338=0,0,((($F338/$E$333)*'CRONOGRAMA ACTIVIDADES'!F$112)*($G338/$F338)))</f>
        <v>0</v>
      </c>
      <c r="I338" s="349">
        <f>IF( $F338=0,0,((($F338/$E$333)*'CRONOGRAMA ACTIVIDADES'!G$112)*($G338/$F338)))</f>
        <v>0</v>
      </c>
      <c r="J338" s="349">
        <f>IF( $F338=0,0,((($F338/$E$333)*'CRONOGRAMA ACTIVIDADES'!H$112)*($G338/$F338)))</f>
        <v>0</v>
      </c>
      <c r="K338" s="349">
        <f>IF( $F338=0,0,((($F338/$E$333)*'CRONOGRAMA ACTIVIDADES'!I$112)*($G338/$F338)))</f>
        <v>0</v>
      </c>
      <c r="L338" s="349">
        <f>IF( $F338=0,0,((($F338/$E$333)*'CRONOGRAMA ACTIVIDADES'!J$112)*($G338/$F338)))</f>
        <v>0</v>
      </c>
      <c r="M338" s="349">
        <f>IF( $F338=0,0,((($F338/$E$333)*'CRONOGRAMA ACTIVIDADES'!K$112)*($G338/$F338)))</f>
        <v>0</v>
      </c>
      <c r="N338" s="349">
        <f>IF( $F338=0,0,((($F338/$E$333)*'CRONOGRAMA ACTIVIDADES'!L$112)*($G338/$F338)))</f>
        <v>0</v>
      </c>
      <c r="O338" s="349">
        <f>IF( $F338=0,0,((($F338/$E$333)*'CRONOGRAMA ACTIVIDADES'!M$112)*($G338/$F338)))</f>
        <v>0</v>
      </c>
      <c r="P338" s="349">
        <f>IF( $F338=0,0,((($F338/$E$333)*'CRONOGRAMA ACTIVIDADES'!N$112)*($G338/$F338)))</f>
        <v>0</v>
      </c>
      <c r="Q338" s="349">
        <f>IF( $F338=0,0,((($F338/$E$333)*'CRONOGRAMA ACTIVIDADES'!O$112)*($G338/$F338)))</f>
        <v>0</v>
      </c>
      <c r="R338" s="349">
        <f>IF( $F338=0,0,((($F338/$E$333)*'CRONOGRAMA ACTIVIDADES'!P$112)*($G338/$F338)))</f>
        <v>0</v>
      </c>
      <c r="S338" s="349">
        <f>IF( $F338=0,0,((($F338/$E$333)*'CRONOGRAMA ACTIVIDADES'!Q$112)*($G338/$F338)))</f>
        <v>0</v>
      </c>
      <c r="T338" s="352">
        <f>H338+I338+J338+K338+L338+M338+N338+O338+P338+Q338+R338+S338</f>
        <v>0</v>
      </c>
      <c r="U338" s="353">
        <f>IF( $F338=0,0,((($F338/$E$333)*'CRONOGRAMA ACTIVIDADES'!R$112)*($G338/$F338)))</f>
        <v>0</v>
      </c>
      <c r="V338" s="349">
        <f>IF( $F338=0,0,((($F338/$E$333)*'CRONOGRAMA ACTIVIDADES'!S$112)*($G338/$F338)))</f>
        <v>0</v>
      </c>
      <c r="W338" s="349">
        <f>IF( $F338=0,0,((($F338/$E$333)*'CRONOGRAMA ACTIVIDADES'!T$112)*($G338/$F338)))</f>
        <v>0</v>
      </c>
      <c r="X338" s="349">
        <f>IF( $F338=0,0,((($F338/$E$333)*'CRONOGRAMA ACTIVIDADES'!U$112)*($G338/$F338)))</f>
        <v>0</v>
      </c>
      <c r="Y338" s="349">
        <f>IF( $F338=0,0,((($F338/$E$333)*'CRONOGRAMA ACTIVIDADES'!V$112)*($G338/$F338)))</f>
        <v>0</v>
      </c>
      <c r="Z338" s="349">
        <f>IF( $F338=0,0,((($F338/$E$333)*'CRONOGRAMA ACTIVIDADES'!W$112)*($G338/$F338)))</f>
        <v>0</v>
      </c>
      <c r="AA338" s="349">
        <f>IF( $F338=0,0,((($F338/$E$333)*'CRONOGRAMA ACTIVIDADES'!X$112)*($G338/$F338)))</f>
        <v>0</v>
      </c>
      <c r="AB338" s="349">
        <f>IF( $F338=0,0,((($F338/$E$333)*'CRONOGRAMA ACTIVIDADES'!Y$112)*($G338/$F338)))</f>
        <v>0</v>
      </c>
      <c r="AC338" s="349">
        <f>IF( $F338=0,0,((($F338/$E$333)*'CRONOGRAMA ACTIVIDADES'!Z$112)*($G338/$F338)))</f>
        <v>0</v>
      </c>
      <c r="AD338" s="349">
        <f>IF( $F338=0,0,((($F338/$E$333)*'CRONOGRAMA ACTIVIDADES'!AA$112)*($G338/$F338)))</f>
        <v>0</v>
      </c>
      <c r="AE338" s="349">
        <f>IF( $F338=0,0,((($F338/$E$333)*'CRONOGRAMA ACTIVIDADES'!AB$112)*($G338/$F338)))</f>
        <v>0</v>
      </c>
      <c r="AF338" s="349">
        <f>IF( $F338=0,0,((($F338/$E$333)*'CRONOGRAMA ACTIVIDADES'!AC$112)*($G338/$F338)))</f>
        <v>0</v>
      </c>
      <c r="AG338" s="350">
        <f>U338+V338+W338+X338+Y338+Z338+AA338+AB338+AC338+AD338+AE338+AF338</f>
        <v>0</v>
      </c>
      <c r="AH338" s="354">
        <f>IF( $F338=0,0,((($F338/$E$333)*'CRONOGRAMA ACTIVIDADES'!AD$112)*($G338/$F338)))</f>
        <v>0</v>
      </c>
      <c r="AI338" s="349">
        <f>IF( $F338=0,0,((($F338/$E$333)*'CRONOGRAMA ACTIVIDADES'!AE$112)*($G338/$F338)))</f>
        <v>0</v>
      </c>
      <c r="AJ338" s="349">
        <f>IF( $F338=0,0,((($F338/$E$333)*'CRONOGRAMA ACTIVIDADES'!AF$112)*($G338/$F338)))</f>
        <v>0</v>
      </c>
      <c r="AK338" s="349">
        <f>IF( $F338=0,0,((($F338/$E$333)*'CRONOGRAMA ACTIVIDADES'!AG$112)*($G338/$F338)))</f>
        <v>0</v>
      </c>
      <c r="AL338" s="349">
        <f>IF( $F338=0,0,((($F338/$E$333)*'CRONOGRAMA ACTIVIDADES'!AH$112)*($G338/$F338)))</f>
        <v>0</v>
      </c>
      <c r="AM338" s="349">
        <f>IF( $F338=0,0,((($F338/$E$333)*'CRONOGRAMA ACTIVIDADES'!AI$112)*($G338/$F338)))</f>
        <v>0</v>
      </c>
      <c r="AN338" s="349">
        <f>IF( $F338=0,0,((($F338/$E$333)*'CRONOGRAMA ACTIVIDADES'!AJ$112)*($G338/$F338)))</f>
        <v>0</v>
      </c>
      <c r="AO338" s="349">
        <f>IF( $F338=0,0,((($F338/$E$333)*'CRONOGRAMA ACTIVIDADES'!AK$112)*($G338/$F338)))</f>
        <v>0</v>
      </c>
      <c r="AP338" s="349">
        <f>IF( $F338=0,0,((($F338/$E$333)*'CRONOGRAMA ACTIVIDADES'!AL$112)*($G338/$F338)))</f>
        <v>0</v>
      </c>
      <c r="AQ338" s="349">
        <f>IF( $F338=0,0,((($F338/$E$333)*'CRONOGRAMA ACTIVIDADES'!AM$112)*($G338/$F338)))</f>
        <v>0</v>
      </c>
      <c r="AR338" s="349">
        <f>IF( $F338=0,0,((($F338/$E$333)*'CRONOGRAMA ACTIVIDADES'!AN$112)*($G338/$F338)))</f>
        <v>0</v>
      </c>
      <c r="AS338" s="349">
        <f>IF( $F338=0,0,((($F338/$E$333)*'CRONOGRAMA ACTIVIDADES'!AO$112)*($G338/$F338)))</f>
        <v>0</v>
      </c>
      <c r="AT338" s="352">
        <f>AH338+AI338+AJ338+AK338+AL338+AM338+AN338+AO338+AP338+AQ338+AR338+AS338</f>
        <v>0</v>
      </c>
      <c r="AU338" s="355">
        <f>AS338+AR338+AQ338+AP338+AO338+AN338+AM338+AL338+AK338+AJ338+AI338+AH338+AF338+AE338+AD338+AC338+AB338+AA338+Z338+Y338+X338+W338+V338+U338+S338+R338+Q338+P338+O338+N338+M338+L338+K338+J338+I338+H338</f>
        <v>0</v>
      </c>
      <c r="AV338" s="321">
        <f t="shared" si="84"/>
        <v>0</v>
      </c>
    </row>
    <row r="339" spans="2:48" s="44" customFormat="1" ht="12.75" customHeight="1" x14ac:dyDescent="0.25">
      <c r="B339" s="335" t="str">
        <f>+'FORMATO COSTEO C4'!C241</f>
        <v>4.2.3</v>
      </c>
      <c r="C339" s="359">
        <f>+'FORMATO COSTEO C4'!B241</f>
        <v>0</v>
      </c>
      <c r="D339" s="337" t="str">
        <f>+'FORMATO COSTEO C4'!D241</f>
        <v>Unidad medida</v>
      </c>
      <c r="E339" s="338">
        <f>+'FORMATO COSTEO C4'!E241</f>
        <v>0</v>
      </c>
      <c r="F339" s="339">
        <f>SUM(F340:F344)</f>
        <v>0</v>
      </c>
      <c r="G339" s="340">
        <f>SUM(G340:G344)</f>
        <v>0</v>
      </c>
      <c r="H339" s="341">
        <f t="shared" ref="H339:AS339" si="86">SUM(H340:H344)</f>
        <v>0</v>
      </c>
      <c r="I339" s="339">
        <f t="shared" si="86"/>
        <v>0</v>
      </c>
      <c r="J339" s="339">
        <f t="shared" si="86"/>
        <v>0</v>
      </c>
      <c r="K339" s="339">
        <f t="shared" si="86"/>
        <v>0</v>
      </c>
      <c r="L339" s="339">
        <f t="shared" si="86"/>
        <v>0</v>
      </c>
      <c r="M339" s="339">
        <f t="shared" si="86"/>
        <v>0</v>
      </c>
      <c r="N339" s="339">
        <f t="shared" si="86"/>
        <v>0</v>
      </c>
      <c r="O339" s="339">
        <f t="shared" si="86"/>
        <v>0</v>
      </c>
      <c r="P339" s="339">
        <f t="shared" si="86"/>
        <v>0</v>
      </c>
      <c r="Q339" s="339">
        <f t="shared" si="86"/>
        <v>0</v>
      </c>
      <c r="R339" s="339">
        <f t="shared" si="86"/>
        <v>0</v>
      </c>
      <c r="S339" s="339">
        <f t="shared" si="86"/>
        <v>0</v>
      </c>
      <c r="T339" s="342">
        <f t="shared" si="86"/>
        <v>0</v>
      </c>
      <c r="U339" s="343">
        <f t="shared" si="86"/>
        <v>0</v>
      </c>
      <c r="V339" s="339">
        <f t="shared" si="86"/>
        <v>0</v>
      </c>
      <c r="W339" s="339">
        <f t="shared" si="86"/>
        <v>0</v>
      </c>
      <c r="X339" s="339">
        <f t="shared" si="86"/>
        <v>0</v>
      </c>
      <c r="Y339" s="339">
        <f t="shared" si="86"/>
        <v>0</v>
      </c>
      <c r="Z339" s="339">
        <f t="shared" si="86"/>
        <v>0</v>
      </c>
      <c r="AA339" s="339">
        <f t="shared" si="86"/>
        <v>0</v>
      </c>
      <c r="AB339" s="339">
        <f t="shared" si="86"/>
        <v>0</v>
      </c>
      <c r="AC339" s="339">
        <f t="shared" si="86"/>
        <v>0</v>
      </c>
      <c r="AD339" s="339">
        <f t="shared" si="86"/>
        <v>0</v>
      </c>
      <c r="AE339" s="339">
        <f t="shared" si="86"/>
        <v>0</v>
      </c>
      <c r="AF339" s="339">
        <f t="shared" si="86"/>
        <v>0</v>
      </c>
      <c r="AG339" s="340">
        <f t="shared" si="86"/>
        <v>0</v>
      </c>
      <c r="AH339" s="341">
        <f t="shared" si="86"/>
        <v>0</v>
      </c>
      <c r="AI339" s="339">
        <f t="shared" si="86"/>
        <v>0</v>
      </c>
      <c r="AJ339" s="339">
        <f t="shared" si="86"/>
        <v>0</v>
      </c>
      <c r="AK339" s="339">
        <f t="shared" si="86"/>
        <v>0</v>
      </c>
      <c r="AL339" s="339">
        <f t="shared" si="86"/>
        <v>0</v>
      </c>
      <c r="AM339" s="339">
        <f t="shared" si="86"/>
        <v>0</v>
      </c>
      <c r="AN339" s="339">
        <f t="shared" si="86"/>
        <v>0</v>
      </c>
      <c r="AO339" s="339">
        <f t="shared" si="86"/>
        <v>0</v>
      </c>
      <c r="AP339" s="339">
        <f t="shared" si="86"/>
        <v>0</v>
      </c>
      <c r="AQ339" s="339">
        <f t="shared" si="86"/>
        <v>0</v>
      </c>
      <c r="AR339" s="339">
        <f t="shared" si="86"/>
        <v>0</v>
      </c>
      <c r="AS339" s="339">
        <f t="shared" si="86"/>
        <v>0</v>
      </c>
      <c r="AT339" s="342">
        <f>SUM(AT340:AT344)</f>
        <v>0</v>
      </c>
      <c r="AU339" s="344">
        <f>SUM(AU340:AU344)</f>
        <v>0</v>
      </c>
      <c r="AV339" s="321">
        <f t="shared" si="84"/>
        <v>0</v>
      </c>
    </row>
    <row r="340" spans="2:48" s="44" customFormat="1" ht="12.75" customHeight="1" x14ac:dyDescent="0.25">
      <c r="B340" s="345" t="str">
        <f>+'FORMATO COSTEO C4'!C243</f>
        <v>4.2.3.1</v>
      </c>
      <c r="C340" s="346" t="str">
        <f>+'FORMATO COSTEO C4'!B243</f>
        <v>Categoría de gasto</v>
      </c>
      <c r="D340" s="357"/>
      <c r="E340" s="358"/>
      <c r="F340" s="349">
        <f>+'FORMATO COSTEO C4'!G243</f>
        <v>0</v>
      </c>
      <c r="G340" s="350">
        <f>+'FORMATO COSTEO C4'!X243</f>
        <v>0</v>
      </c>
      <c r="H340" s="351">
        <f>IF( $F340=0,0,((($F340/$E$339)*'CRONOGRAMA ACTIVIDADES'!F$113)*($G340/$F340)))</f>
        <v>0</v>
      </c>
      <c r="I340" s="349">
        <f>IF( $F340=0,0,((($F340/$E$339)*'CRONOGRAMA ACTIVIDADES'!G$113)*($G340/$F340)))</f>
        <v>0</v>
      </c>
      <c r="J340" s="349">
        <f>IF( $F340=0,0,((($F340/$E$339)*'CRONOGRAMA ACTIVIDADES'!H$113)*($G340/$F340)))</f>
        <v>0</v>
      </c>
      <c r="K340" s="349">
        <f>IF( $F340=0,0,((($F340/$E$339)*'CRONOGRAMA ACTIVIDADES'!I$113)*($G340/$F340)))</f>
        <v>0</v>
      </c>
      <c r="L340" s="349">
        <f>IF( $F340=0,0,((($F340/$E$339)*'CRONOGRAMA ACTIVIDADES'!J$113)*($G340/$F340)))</f>
        <v>0</v>
      </c>
      <c r="M340" s="349">
        <f>IF( $F340=0,0,((($F340/$E$339)*'CRONOGRAMA ACTIVIDADES'!K$113)*($G340/$F340)))</f>
        <v>0</v>
      </c>
      <c r="N340" s="349">
        <f>IF( $F340=0,0,((($F340/$E$339)*'CRONOGRAMA ACTIVIDADES'!L$113)*($G340/$F340)))</f>
        <v>0</v>
      </c>
      <c r="O340" s="349">
        <f>IF( $F340=0,0,((($F340/$E$339)*'CRONOGRAMA ACTIVIDADES'!M$113)*($G340/$F340)))</f>
        <v>0</v>
      </c>
      <c r="P340" s="349">
        <f>IF( $F340=0,0,((($F340/$E$339)*'CRONOGRAMA ACTIVIDADES'!N$113)*($G340/$F340)))</f>
        <v>0</v>
      </c>
      <c r="Q340" s="349">
        <f>IF( $F340=0,0,((($F340/$E$339)*'CRONOGRAMA ACTIVIDADES'!O$113)*($G340/$F340)))</f>
        <v>0</v>
      </c>
      <c r="R340" s="349">
        <f>IF( $F340=0,0,((($F340/$E$339)*'CRONOGRAMA ACTIVIDADES'!P$113)*($G340/$F340)))</f>
        <v>0</v>
      </c>
      <c r="S340" s="349">
        <f>IF( $F340=0,0,((($F340/$E$339)*'CRONOGRAMA ACTIVIDADES'!Q$113)*($G340/$F340)))</f>
        <v>0</v>
      </c>
      <c r="T340" s="352">
        <f>H340+I340+J340+K340+L340+M340+N340+O340+P340+Q340+R340+S340</f>
        <v>0</v>
      </c>
      <c r="U340" s="353">
        <f>IF( $F340=0,0,((($F340/$E$339)*'CRONOGRAMA ACTIVIDADES'!R$113)*($G340/$F340)))</f>
        <v>0</v>
      </c>
      <c r="V340" s="349">
        <f>IF( $F340=0,0,((($F340/$E$339)*'CRONOGRAMA ACTIVIDADES'!S$113)*($G340/$F340)))</f>
        <v>0</v>
      </c>
      <c r="W340" s="349">
        <f>IF( $F340=0,0,((($F340/$E$339)*'CRONOGRAMA ACTIVIDADES'!T$113)*($G340/$F340)))</f>
        <v>0</v>
      </c>
      <c r="X340" s="349">
        <f>IF( $F340=0,0,((($F340/$E$339)*'CRONOGRAMA ACTIVIDADES'!U$113)*($G340/$F340)))</f>
        <v>0</v>
      </c>
      <c r="Y340" s="349">
        <f>IF( $F340=0,0,((($F340/$E$339)*'CRONOGRAMA ACTIVIDADES'!V$113)*($G340/$F340)))</f>
        <v>0</v>
      </c>
      <c r="Z340" s="349">
        <f>IF( $F340=0,0,((($F340/$E$339)*'CRONOGRAMA ACTIVIDADES'!W$113)*($G340/$F340)))</f>
        <v>0</v>
      </c>
      <c r="AA340" s="349">
        <f>IF( $F340=0,0,((($F340/$E$339)*'CRONOGRAMA ACTIVIDADES'!X$113)*($G340/$F340)))</f>
        <v>0</v>
      </c>
      <c r="AB340" s="349">
        <f>IF( $F340=0,0,((($F340/$E$339)*'CRONOGRAMA ACTIVIDADES'!Y$113)*($G340/$F340)))</f>
        <v>0</v>
      </c>
      <c r="AC340" s="349">
        <f>IF( $F340=0,0,((($F340/$E$339)*'CRONOGRAMA ACTIVIDADES'!Z$113)*($G340/$F340)))</f>
        <v>0</v>
      </c>
      <c r="AD340" s="349">
        <f>IF( $F340=0,0,((($F340/$E$339)*'CRONOGRAMA ACTIVIDADES'!AA$113)*($G340/$F340)))</f>
        <v>0</v>
      </c>
      <c r="AE340" s="349">
        <f>IF( $F340=0,0,((($F340/$E$339)*'CRONOGRAMA ACTIVIDADES'!AB$113)*($G340/$F340)))</f>
        <v>0</v>
      </c>
      <c r="AF340" s="349">
        <f>IF( $F340=0,0,((($F340/$E$339)*'CRONOGRAMA ACTIVIDADES'!AC$113)*($G340/$F340)))</f>
        <v>0</v>
      </c>
      <c r="AG340" s="350">
        <f>U340+V340+W340+X340+Y340+Z340+AA340+AB340+AC340+AD340+AE340+AF340</f>
        <v>0</v>
      </c>
      <c r="AH340" s="354">
        <f>IF( $F340=0,0,((($F340/$E$339)*'CRONOGRAMA ACTIVIDADES'!AD$113)*($G340/$F340)))</f>
        <v>0</v>
      </c>
      <c r="AI340" s="349">
        <f>IF( $F340=0,0,((($F340/$E$339)*'CRONOGRAMA ACTIVIDADES'!AE$113)*($G340/$F340)))</f>
        <v>0</v>
      </c>
      <c r="AJ340" s="349">
        <f>IF( $F340=0,0,((($F340/$E$339)*'CRONOGRAMA ACTIVIDADES'!AF$113)*($G340/$F340)))</f>
        <v>0</v>
      </c>
      <c r="AK340" s="349">
        <f>IF( $F340=0,0,((($F340/$E$339)*'CRONOGRAMA ACTIVIDADES'!AG$113)*($G340/$F340)))</f>
        <v>0</v>
      </c>
      <c r="AL340" s="349">
        <f>IF( $F340=0,0,((($F340/$E$339)*'CRONOGRAMA ACTIVIDADES'!AH$113)*($G340/$F340)))</f>
        <v>0</v>
      </c>
      <c r="AM340" s="349">
        <f>IF( $F340=0,0,((($F340/$E$339)*'CRONOGRAMA ACTIVIDADES'!AI$113)*($G340/$F340)))</f>
        <v>0</v>
      </c>
      <c r="AN340" s="349">
        <f>IF( $F340=0,0,((($F340/$E$339)*'CRONOGRAMA ACTIVIDADES'!AJ$113)*($G340/$F340)))</f>
        <v>0</v>
      </c>
      <c r="AO340" s="349">
        <f>IF( $F340=0,0,((($F340/$E$339)*'CRONOGRAMA ACTIVIDADES'!AK$113)*($G340/$F340)))</f>
        <v>0</v>
      </c>
      <c r="AP340" s="349">
        <f>IF( $F340=0,0,((($F340/$E$339)*'CRONOGRAMA ACTIVIDADES'!AL$113)*($G340/$F340)))</f>
        <v>0</v>
      </c>
      <c r="AQ340" s="349">
        <f>IF( $F340=0,0,((($F340/$E$339)*'CRONOGRAMA ACTIVIDADES'!AM$113)*($G340/$F340)))</f>
        <v>0</v>
      </c>
      <c r="AR340" s="349">
        <f>IF( $F340=0,0,((($F340/$E$339)*'CRONOGRAMA ACTIVIDADES'!AN$113)*($G340/$F340)))</f>
        <v>0</v>
      </c>
      <c r="AS340" s="349">
        <f>IF( $F340=0,0,((($F340/$E$339)*'CRONOGRAMA ACTIVIDADES'!AO$113)*($G340/$F340)))</f>
        <v>0</v>
      </c>
      <c r="AT340" s="352">
        <f>AH340+AI340+AJ340+AK340+AL340+AM340+AN340+AO340+AP340+AQ340+AR340+AS340</f>
        <v>0</v>
      </c>
      <c r="AU340" s="355">
        <f>AS340+AR340+AQ340+AP340+AO340+AN340+AM340+AL340+AK340+AJ340+AI340+AH340+AF340+AE340+AD340+AC340+AB340+AA340+Z340+Y340+X340+W340+V340+U340+S340+R340+Q340+P340+O340+N340+M340+L340+K340+J340+I340+H340</f>
        <v>0</v>
      </c>
      <c r="AV340" s="321">
        <f t="shared" si="84"/>
        <v>0</v>
      </c>
    </row>
    <row r="341" spans="2:48" s="44" customFormat="1" ht="12.75" customHeight="1" x14ac:dyDescent="0.25">
      <c r="B341" s="345" t="str">
        <f>+'FORMATO COSTEO C4'!C249</f>
        <v>4.2.3.2</v>
      </c>
      <c r="C341" s="346" t="str">
        <f>+'FORMATO COSTEO C4'!B249</f>
        <v>Categoría de gasto</v>
      </c>
      <c r="D341" s="357"/>
      <c r="E341" s="358"/>
      <c r="F341" s="349">
        <f>+'FORMATO COSTEO C4'!G249</f>
        <v>0</v>
      </c>
      <c r="G341" s="350">
        <f>+'FORMATO COSTEO C4'!X249</f>
        <v>0</v>
      </c>
      <c r="H341" s="354">
        <f>IF( $F341=0,0,((($F341/$E$339)*'CRONOGRAMA ACTIVIDADES'!F$113)*($G341/$F341)))</f>
        <v>0</v>
      </c>
      <c r="I341" s="349">
        <f>IF( $F341=0,0,((($F341/$E$339)*'CRONOGRAMA ACTIVIDADES'!G$113)*($G341/$F341)))</f>
        <v>0</v>
      </c>
      <c r="J341" s="349">
        <f>IF( $F341=0,0,((($F341/$E$339)*'CRONOGRAMA ACTIVIDADES'!H$113)*($G341/$F341)))</f>
        <v>0</v>
      </c>
      <c r="K341" s="349">
        <f>IF( $F341=0,0,((($F341/$E$339)*'CRONOGRAMA ACTIVIDADES'!I$113)*($G341/$F341)))</f>
        <v>0</v>
      </c>
      <c r="L341" s="349">
        <f>IF( $F341=0,0,((($F341/$E$339)*'CRONOGRAMA ACTIVIDADES'!J$113)*($G341/$F341)))</f>
        <v>0</v>
      </c>
      <c r="M341" s="349">
        <f>IF( $F341=0,0,((($F341/$E$339)*'CRONOGRAMA ACTIVIDADES'!K$113)*($G341/$F341)))</f>
        <v>0</v>
      </c>
      <c r="N341" s="349">
        <f>IF( $F341=0,0,((($F341/$E$339)*'CRONOGRAMA ACTIVIDADES'!L$113)*($G341/$F341)))</f>
        <v>0</v>
      </c>
      <c r="O341" s="349">
        <f>IF( $F341=0,0,((($F341/$E$339)*'CRONOGRAMA ACTIVIDADES'!M$113)*($G341/$F341)))</f>
        <v>0</v>
      </c>
      <c r="P341" s="349">
        <f>IF( $F341=0,0,((($F341/$E$339)*'CRONOGRAMA ACTIVIDADES'!N$113)*($G341/$F341)))</f>
        <v>0</v>
      </c>
      <c r="Q341" s="349">
        <f>IF( $F341=0,0,((($F341/$E$339)*'CRONOGRAMA ACTIVIDADES'!O$113)*($G341/$F341)))</f>
        <v>0</v>
      </c>
      <c r="R341" s="349">
        <f>IF( $F341=0,0,((($F341/$E$339)*'CRONOGRAMA ACTIVIDADES'!P$113)*($G341/$F341)))</f>
        <v>0</v>
      </c>
      <c r="S341" s="349">
        <f>IF( $F341=0,0,((($F341/$E$339)*'CRONOGRAMA ACTIVIDADES'!Q$113)*($G341/$F341)))</f>
        <v>0</v>
      </c>
      <c r="T341" s="352">
        <f>H341+I341+J341+K341+L341+M341+N341+O341+P341+Q341+R341+S341</f>
        <v>0</v>
      </c>
      <c r="U341" s="353">
        <f>IF( $F341=0,0,((($F341/$E$339)*'CRONOGRAMA ACTIVIDADES'!R$113)*($G341/$F341)))</f>
        <v>0</v>
      </c>
      <c r="V341" s="349">
        <f>IF( $F341=0,0,((($F341/$E$339)*'CRONOGRAMA ACTIVIDADES'!S$113)*($G341/$F341)))</f>
        <v>0</v>
      </c>
      <c r="W341" s="349">
        <f>IF( $F341=0,0,((($F341/$E$339)*'CRONOGRAMA ACTIVIDADES'!T$113)*($G341/$F341)))</f>
        <v>0</v>
      </c>
      <c r="X341" s="349">
        <f>IF( $F341=0,0,((($F341/$E$339)*'CRONOGRAMA ACTIVIDADES'!U$113)*($G341/$F341)))</f>
        <v>0</v>
      </c>
      <c r="Y341" s="349">
        <f>IF( $F341=0,0,((($F341/$E$339)*'CRONOGRAMA ACTIVIDADES'!V$113)*($G341/$F341)))</f>
        <v>0</v>
      </c>
      <c r="Z341" s="349">
        <f>IF( $F341=0,0,((($F341/$E$339)*'CRONOGRAMA ACTIVIDADES'!W$113)*($G341/$F341)))</f>
        <v>0</v>
      </c>
      <c r="AA341" s="349">
        <f>IF( $F341=0,0,((($F341/$E$339)*'CRONOGRAMA ACTIVIDADES'!X$113)*($G341/$F341)))</f>
        <v>0</v>
      </c>
      <c r="AB341" s="349">
        <f>IF( $F341=0,0,((($F341/$E$339)*'CRONOGRAMA ACTIVIDADES'!Y$113)*($G341/$F341)))</f>
        <v>0</v>
      </c>
      <c r="AC341" s="349">
        <f>IF( $F341=0,0,((($F341/$E$339)*'CRONOGRAMA ACTIVIDADES'!Z$113)*($G341/$F341)))</f>
        <v>0</v>
      </c>
      <c r="AD341" s="349">
        <f>IF( $F341=0,0,((($F341/$E$339)*'CRONOGRAMA ACTIVIDADES'!AA$113)*($G341/$F341)))</f>
        <v>0</v>
      </c>
      <c r="AE341" s="349">
        <f>IF( $F341=0,0,((($F341/$E$339)*'CRONOGRAMA ACTIVIDADES'!AB$113)*($G341/$F341)))</f>
        <v>0</v>
      </c>
      <c r="AF341" s="349">
        <f>IF( $F341=0,0,((($F341/$E$339)*'CRONOGRAMA ACTIVIDADES'!AC$113)*($G341/$F341)))</f>
        <v>0</v>
      </c>
      <c r="AG341" s="350">
        <f>U341+V341+W341+X341+Y341+Z341+AA341+AB341+AC341+AD341+AE341+AF341</f>
        <v>0</v>
      </c>
      <c r="AH341" s="354">
        <f>IF( $F341=0,0,((($F341/$E$339)*'CRONOGRAMA ACTIVIDADES'!AD$113)*($G341/$F341)))</f>
        <v>0</v>
      </c>
      <c r="AI341" s="349">
        <f>IF( $F341=0,0,((($F341/$E$339)*'CRONOGRAMA ACTIVIDADES'!AE$113)*($G341/$F341)))</f>
        <v>0</v>
      </c>
      <c r="AJ341" s="349">
        <f>IF( $F341=0,0,((($F341/$E$339)*'CRONOGRAMA ACTIVIDADES'!AF$113)*($G341/$F341)))</f>
        <v>0</v>
      </c>
      <c r="AK341" s="349">
        <f>IF( $F341=0,0,((($F341/$E$339)*'CRONOGRAMA ACTIVIDADES'!AG$113)*($G341/$F341)))</f>
        <v>0</v>
      </c>
      <c r="AL341" s="349">
        <f>IF( $F341=0,0,((($F341/$E$339)*'CRONOGRAMA ACTIVIDADES'!AH$113)*($G341/$F341)))</f>
        <v>0</v>
      </c>
      <c r="AM341" s="349">
        <f>IF( $F341=0,0,((($F341/$E$339)*'CRONOGRAMA ACTIVIDADES'!AI$113)*($G341/$F341)))</f>
        <v>0</v>
      </c>
      <c r="AN341" s="349">
        <f>IF( $F341=0,0,((($F341/$E$339)*'CRONOGRAMA ACTIVIDADES'!AJ$113)*($G341/$F341)))</f>
        <v>0</v>
      </c>
      <c r="AO341" s="349">
        <f>IF( $F341=0,0,((($F341/$E$339)*'CRONOGRAMA ACTIVIDADES'!AK$113)*($G341/$F341)))</f>
        <v>0</v>
      </c>
      <c r="AP341" s="349">
        <f>IF( $F341=0,0,((($F341/$E$339)*'CRONOGRAMA ACTIVIDADES'!AL$113)*($G341/$F341)))</f>
        <v>0</v>
      </c>
      <c r="AQ341" s="349">
        <f>IF( $F341=0,0,((($F341/$E$339)*'CRONOGRAMA ACTIVIDADES'!AM$113)*($G341/$F341)))</f>
        <v>0</v>
      </c>
      <c r="AR341" s="349">
        <f>IF( $F341=0,0,((($F341/$E$339)*'CRONOGRAMA ACTIVIDADES'!AN$113)*($G341/$F341)))</f>
        <v>0</v>
      </c>
      <c r="AS341" s="349">
        <f>IF( $F341=0,0,((($F341/$E$339)*'CRONOGRAMA ACTIVIDADES'!AO$113)*($G341/$F341)))</f>
        <v>0</v>
      </c>
      <c r="AT341" s="352">
        <f>AH341+AI341+AJ341+AK341+AL341+AM341+AN341+AO341+AP341+AQ341+AR341+AS341</f>
        <v>0</v>
      </c>
      <c r="AU341" s="355">
        <f>AS341+AR341+AQ341+AP341+AO341+AN341+AM341+AL341+AK341+AJ341+AI341+AH341+AF341+AE341+AD341+AC341+AB341+AA341+Z341+Y341+X341+W341+V341+U341+S341+R341+Q341+P341+O341+N341+M341+L341+K341+J341+I341+H341</f>
        <v>0</v>
      </c>
      <c r="AV341" s="321">
        <f t="shared" si="84"/>
        <v>0</v>
      </c>
    </row>
    <row r="342" spans="2:48" s="44" customFormat="1" ht="12.75" customHeight="1" x14ac:dyDescent="0.25">
      <c r="B342" s="345" t="str">
        <f>+'FORMATO COSTEO C4'!C255</f>
        <v>4.2.3.3</v>
      </c>
      <c r="C342" s="346" t="str">
        <f>+'FORMATO COSTEO C4'!B255</f>
        <v>Categoría de gasto</v>
      </c>
      <c r="D342" s="357"/>
      <c r="E342" s="358"/>
      <c r="F342" s="349">
        <f>+'FORMATO COSTEO C4'!G255</f>
        <v>0</v>
      </c>
      <c r="G342" s="350">
        <f>+'FORMATO COSTEO C4'!X255</f>
        <v>0</v>
      </c>
      <c r="H342" s="354">
        <f>IF( $F342=0,0,((($F342/$E$339)*'CRONOGRAMA ACTIVIDADES'!F$113)*($G342/$F342)))</f>
        <v>0</v>
      </c>
      <c r="I342" s="349">
        <f>IF( $F342=0,0,((($F342/$E$339)*'CRONOGRAMA ACTIVIDADES'!G$113)*($G342/$F342)))</f>
        <v>0</v>
      </c>
      <c r="J342" s="349">
        <f>IF( $F342=0,0,((($F342/$E$339)*'CRONOGRAMA ACTIVIDADES'!H$113)*($G342/$F342)))</f>
        <v>0</v>
      </c>
      <c r="K342" s="349">
        <f>IF( $F342=0,0,((($F342/$E$339)*'CRONOGRAMA ACTIVIDADES'!I$113)*($G342/$F342)))</f>
        <v>0</v>
      </c>
      <c r="L342" s="349">
        <f>IF( $F342=0,0,((($F342/$E$339)*'CRONOGRAMA ACTIVIDADES'!J$113)*($G342/$F342)))</f>
        <v>0</v>
      </c>
      <c r="M342" s="349">
        <f>IF( $F342=0,0,((($F342/$E$339)*'CRONOGRAMA ACTIVIDADES'!K$113)*($G342/$F342)))</f>
        <v>0</v>
      </c>
      <c r="N342" s="349">
        <f>IF( $F342=0,0,((($F342/$E$339)*'CRONOGRAMA ACTIVIDADES'!L$113)*($G342/$F342)))</f>
        <v>0</v>
      </c>
      <c r="O342" s="349">
        <f>IF( $F342=0,0,((($F342/$E$339)*'CRONOGRAMA ACTIVIDADES'!M$113)*($G342/$F342)))</f>
        <v>0</v>
      </c>
      <c r="P342" s="349">
        <f>IF( $F342=0,0,((($F342/$E$339)*'CRONOGRAMA ACTIVIDADES'!N$113)*($G342/$F342)))</f>
        <v>0</v>
      </c>
      <c r="Q342" s="349">
        <f>IF( $F342=0,0,((($F342/$E$339)*'CRONOGRAMA ACTIVIDADES'!O$113)*($G342/$F342)))</f>
        <v>0</v>
      </c>
      <c r="R342" s="349">
        <f>IF( $F342=0,0,((($F342/$E$339)*'CRONOGRAMA ACTIVIDADES'!P$113)*($G342/$F342)))</f>
        <v>0</v>
      </c>
      <c r="S342" s="349">
        <f>IF( $F342=0,0,((($F342/$E$339)*'CRONOGRAMA ACTIVIDADES'!Q$113)*($G342/$F342)))</f>
        <v>0</v>
      </c>
      <c r="T342" s="352">
        <f>H342+I342+J342+K342+L342+M342+N342+O342+P342+Q342+R342+S342</f>
        <v>0</v>
      </c>
      <c r="U342" s="353">
        <f>IF( $F342=0,0,((($F342/$E$339)*'CRONOGRAMA ACTIVIDADES'!R$113)*($G342/$F342)))</f>
        <v>0</v>
      </c>
      <c r="V342" s="349">
        <f>IF( $F342=0,0,((($F342/$E$339)*'CRONOGRAMA ACTIVIDADES'!S$113)*($G342/$F342)))</f>
        <v>0</v>
      </c>
      <c r="W342" s="349">
        <f>IF( $F342=0,0,((($F342/$E$339)*'CRONOGRAMA ACTIVIDADES'!T$113)*($G342/$F342)))</f>
        <v>0</v>
      </c>
      <c r="X342" s="349">
        <f>IF( $F342=0,0,((($F342/$E$339)*'CRONOGRAMA ACTIVIDADES'!U$113)*($G342/$F342)))</f>
        <v>0</v>
      </c>
      <c r="Y342" s="349">
        <f>IF( $F342=0,0,((($F342/$E$339)*'CRONOGRAMA ACTIVIDADES'!V$113)*($G342/$F342)))</f>
        <v>0</v>
      </c>
      <c r="Z342" s="349">
        <f>IF( $F342=0,0,((($F342/$E$339)*'CRONOGRAMA ACTIVIDADES'!W$113)*($G342/$F342)))</f>
        <v>0</v>
      </c>
      <c r="AA342" s="349">
        <f>IF( $F342=0,0,((($F342/$E$339)*'CRONOGRAMA ACTIVIDADES'!X$113)*($G342/$F342)))</f>
        <v>0</v>
      </c>
      <c r="AB342" s="349">
        <f>IF( $F342=0,0,((($F342/$E$339)*'CRONOGRAMA ACTIVIDADES'!Y$113)*($G342/$F342)))</f>
        <v>0</v>
      </c>
      <c r="AC342" s="349">
        <f>IF( $F342=0,0,((($F342/$E$339)*'CRONOGRAMA ACTIVIDADES'!Z$113)*($G342/$F342)))</f>
        <v>0</v>
      </c>
      <c r="AD342" s="349">
        <f>IF( $F342=0,0,((($F342/$E$339)*'CRONOGRAMA ACTIVIDADES'!AA$113)*($G342/$F342)))</f>
        <v>0</v>
      </c>
      <c r="AE342" s="349">
        <f>IF( $F342=0,0,((($F342/$E$339)*'CRONOGRAMA ACTIVIDADES'!AB$113)*($G342/$F342)))</f>
        <v>0</v>
      </c>
      <c r="AF342" s="349">
        <f>IF( $F342=0,0,((($F342/$E$339)*'CRONOGRAMA ACTIVIDADES'!AC$113)*($G342/$F342)))</f>
        <v>0</v>
      </c>
      <c r="AG342" s="350">
        <f>U342+V342+W342+X342+Y342+Z342+AA342+AB342+AC342+AD342+AE342+AF342</f>
        <v>0</v>
      </c>
      <c r="AH342" s="354">
        <f>IF( $F342=0,0,((($F342/$E$339)*'CRONOGRAMA ACTIVIDADES'!AD$113)*($G342/$F342)))</f>
        <v>0</v>
      </c>
      <c r="AI342" s="349">
        <f>IF( $F342=0,0,((($F342/$E$339)*'CRONOGRAMA ACTIVIDADES'!AE$113)*($G342/$F342)))</f>
        <v>0</v>
      </c>
      <c r="AJ342" s="349">
        <f>IF( $F342=0,0,((($F342/$E$339)*'CRONOGRAMA ACTIVIDADES'!AF$113)*($G342/$F342)))</f>
        <v>0</v>
      </c>
      <c r="AK342" s="349">
        <f>IF( $F342=0,0,((($F342/$E$339)*'CRONOGRAMA ACTIVIDADES'!AG$113)*($G342/$F342)))</f>
        <v>0</v>
      </c>
      <c r="AL342" s="349">
        <f>IF( $F342=0,0,((($F342/$E$339)*'CRONOGRAMA ACTIVIDADES'!AH$113)*($G342/$F342)))</f>
        <v>0</v>
      </c>
      <c r="AM342" s="349">
        <f>IF( $F342=0,0,((($F342/$E$339)*'CRONOGRAMA ACTIVIDADES'!AI$113)*($G342/$F342)))</f>
        <v>0</v>
      </c>
      <c r="AN342" s="349">
        <f>IF( $F342=0,0,((($F342/$E$339)*'CRONOGRAMA ACTIVIDADES'!AJ$113)*($G342/$F342)))</f>
        <v>0</v>
      </c>
      <c r="AO342" s="349">
        <f>IF( $F342=0,0,((($F342/$E$339)*'CRONOGRAMA ACTIVIDADES'!AK$113)*($G342/$F342)))</f>
        <v>0</v>
      </c>
      <c r="AP342" s="349">
        <f>IF( $F342=0,0,((($F342/$E$339)*'CRONOGRAMA ACTIVIDADES'!AL$113)*($G342/$F342)))</f>
        <v>0</v>
      </c>
      <c r="AQ342" s="349">
        <f>IF( $F342=0,0,((($F342/$E$339)*'CRONOGRAMA ACTIVIDADES'!AM$113)*($G342/$F342)))</f>
        <v>0</v>
      </c>
      <c r="AR342" s="349">
        <f>IF( $F342=0,0,((($F342/$E$339)*'CRONOGRAMA ACTIVIDADES'!AN$113)*($G342/$F342)))</f>
        <v>0</v>
      </c>
      <c r="AS342" s="349">
        <f>IF( $F342=0,0,((($F342/$E$339)*'CRONOGRAMA ACTIVIDADES'!AO$113)*($G342/$F342)))</f>
        <v>0</v>
      </c>
      <c r="AT342" s="352">
        <f>AH342+AI342+AJ342+AK342+AL342+AM342+AN342+AO342+AP342+AQ342+AR342+AS342</f>
        <v>0</v>
      </c>
      <c r="AU342" s="355">
        <f>AS342+AR342+AQ342+AP342+AO342+AN342+AM342+AL342+AK342+AJ342+AI342+AH342+AF342+AE342+AD342+AC342+AB342+AA342+Z342+Y342+X342+W342+V342+U342+S342+R342+Q342+P342+O342+N342+M342+L342+K342+J342+I342+H342</f>
        <v>0</v>
      </c>
      <c r="AV342" s="321">
        <f t="shared" si="84"/>
        <v>0</v>
      </c>
    </row>
    <row r="343" spans="2:48" s="44" customFormat="1" ht="12.75" customHeight="1" x14ac:dyDescent="0.25">
      <c r="B343" s="345" t="str">
        <f>+'FORMATO COSTEO C4'!C261</f>
        <v>4.2.3.4</v>
      </c>
      <c r="C343" s="346" t="str">
        <f>+'FORMATO COSTEO C4'!B261</f>
        <v>Categoría de gasto</v>
      </c>
      <c r="D343" s="357"/>
      <c r="E343" s="358"/>
      <c r="F343" s="349">
        <f>+'FORMATO COSTEO C4'!G261</f>
        <v>0</v>
      </c>
      <c r="G343" s="350">
        <f>+'FORMATO COSTEO C4'!X261</f>
        <v>0</v>
      </c>
      <c r="H343" s="354">
        <f>IF( $F343=0,0,((($F343/$E$339)*'CRONOGRAMA ACTIVIDADES'!F$113)*($G343/$F343)))</f>
        <v>0</v>
      </c>
      <c r="I343" s="349">
        <f>IF( $F343=0,0,((($F343/$E$339)*'CRONOGRAMA ACTIVIDADES'!G$113)*($G343/$F343)))</f>
        <v>0</v>
      </c>
      <c r="J343" s="349">
        <f>IF( $F343=0,0,((($F343/$E$339)*'CRONOGRAMA ACTIVIDADES'!H$113)*($G343/$F343)))</f>
        <v>0</v>
      </c>
      <c r="K343" s="349">
        <f>IF( $F343=0,0,((($F343/$E$339)*'CRONOGRAMA ACTIVIDADES'!I$113)*($G343/$F343)))</f>
        <v>0</v>
      </c>
      <c r="L343" s="349">
        <f>IF( $F343=0,0,((($F343/$E$339)*'CRONOGRAMA ACTIVIDADES'!J$113)*($G343/$F343)))</f>
        <v>0</v>
      </c>
      <c r="M343" s="349">
        <f>IF( $F343=0,0,((($F343/$E$339)*'CRONOGRAMA ACTIVIDADES'!K$113)*($G343/$F343)))</f>
        <v>0</v>
      </c>
      <c r="N343" s="349">
        <f>IF( $F343=0,0,((($F343/$E$339)*'CRONOGRAMA ACTIVIDADES'!L$113)*($G343/$F343)))</f>
        <v>0</v>
      </c>
      <c r="O343" s="349">
        <f>IF( $F343=0,0,((($F343/$E$339)*'CRONOGRAMA ACTIVIDADES'!M$113)*($G343/$F343)))</f>
        <v>0</v>
      </c>
      <c r="P343" s="349">
        <f>IF( $F343=0,0,((($F343/$E$339)*'CRONOGRAMA ACTIVIDADES'!N$113)*($G343/$F343)))</f>
        <v>0</v>
      </c>
      <c r="Q343" s="349">
        <f>IF( $F343=0,0,((($F343/$E$339)*'CRONOGRAMA ACTIVIDADES'!O$113)*($G343/$F343)))</f>
        <v>0</v>
      </c>
      <c r="R343" s="349">
        <f>IF( $F343=0,0,((($F343/$E$339)*'CRONOGRAMA ACTIVIDADES'!P$113)*($G343/$F343)))</f>
        <v>0</v>
      </c>
      <c r="S343" s="349">
        <f>IF( $F343=0,0,((($F343/$E$339)*'CRONOGRAMA ACTIVIDADES'!Q$113)*($G343/$F343)))</f>
        <v>0</v>
      </c>
      <c r="T343" s="352">
        <f>H343+I343+J343+K343+L343+M343+N343+O343+P343+Q343+R343+S343</f>
        <v>0</v>
      </c>
      <c r="U343" s="353">
        <f>IF( $F343=0,0,((($F343/$E$339)*'CRONOGRAMA ACTIVIDADES'!R$113)*($G343/$F343)))</f>
        <v>0</v>
      </c>
      <c r="V343" s="349">
        <f>IF( $F343=0,0,((($F343/$E$339)*'CRONOGRAMA ACTIVIDADES'!S$113)*($G343/$F343)))</f>
        <v>0</v>
      </c>
      <c r="W343" s="349">
        <f>IF( $F343=0,0,((($F343/$E$339)*'CRONOGRAMA ACTIVIDADES'!T$113)*($G343/$F343)))</f>
        <v>0</v>
      </c>
      <c r="X343" s="349">
        <f>IF( $F343=0,0,((($F343/$E$339)*'CRONOGRAMA ACTIVIDADES'!U$113)*($G343/$F343)))</f>
        <v>0</v>
      </c>
      <c r="Y343" s="349">
        <f>IF( $F343=0,0,((($F343/$E$339)*'CRONOGRAMA ACTIVIDADES'!V$113)*($G343/$F343)))</f>
        <v>0</v>
      </c>
      <c r="Z343" s="349">
        <f>IF( $F343=0,0,((($F343/$E$339)*'CRONOGRAMA ACTIVIDADES'!W$113)*($G343/$F343)))</f>
        <v>0</v>
      </c>
      <c r="AA343" s="349">
        <f>IF( $F343=0,0,((($F343/$E$339)*'CRONOGRAMA ACTIVIDADES'!X$113)*($G343/$F343)))</f>
        <v>0</v>
      </c>
      <c r="AB343" s="349">
        <f>IF( $F343=0,0,((($F343/$E$339)*'CRONOGRAMA ACTIVIDADES'!Y$113)*($G343/$F343)))</f>
        <v>0</v>
      </c>
      <c r="AC343" s="349">
        <f>IF( $F343=0,0,((($F343/$E$339)*'CRONOGRAMA ACTIVIDADES'!Z$113)*($G343/$F343)))</f>
        <v>0</v>
      </c>
      <c r="AD343" s="349">
        <f>IF( $F343=0,0,((($F343/$E$339)*'CRONOGRAMA ACTIVIDADES'!AA$113)*($G343/$F343)))</f>
        <v>0</v>
      </c>
      <c r="AE343" s="349">
        <f>IF( $F343=0,0,((($F343/$E$339)*'CRONOGRAMA ACTIVIDADES'!AB$113)*($G343/$F343)))</f>
        <v>0</v>
      </c>
      <c r="AF343" s="349">
        <f>IF( $F343=0,0,((($F343/$E$339)*'CRONOGRAMA ACTIVIDADES'!AC$113)*($G343/$F343)))</f>
        <v>0</v>
      </c>
      <c r="AG343" s="350">
        <f>U343+V343+W343+X343+Y343+Z343+AA343+AB343+AC343+AD343+AE343+AF343</f>
        <v>0</v>
      </c>
      <c r="AH343" s="354">
        <f>IF( $F343=0,0,((($F343/$E$339)*'CRONOGRAMA ACTIVIDADES'!AD$113)*($G343/$F343)))</f>
        <v>0</v>
      </c>
      <c r="AI343" s="349">
        <f>IF( $F343=0,0,((($F343/$E$339)*'CRONOGRAMA ACTIVIDADES'!AE$113)*($G343/$F343)))</f>
        <v>0</v>
      </c>
      <c r="AJ343" s="349">
        <f>IF( $F343=0,0,((($F343/$E$339)*'CRONOGRAMA ACTIVIDADES'!AF$113)*($G343/$F343)))</f>
        <v>0</v>
      </c>
      <c r="AK343" s="349">
        <f>IF( $F343=0,0,((($F343/$E$339)*'CRONOGRAMA ACTIVIDADES'!AG$113)*($G343/$F343)))</f>
        <v>0</v>
      </c>
      <c r="AL343" s="349">
        <f>IF( $F343=0,0,((($F343/$E$339)*'CRONOGRAMA ACTIVIDADES'!AH$113)*($G343/$F343)))</f>
        <v>0</v>
      </c>
      <c r="AM343" s="349">
        <f>IF( $F343=0,0,((($F343/$E$339)*'CRONOGRAMA ACTIVIDADES'!AI$113)*($G343/$F343)))</f>
        <v>0</v>
      </c>
      <c r="AN343" s="349">
        <f>IF( $F343=0,0,((($F343/$E$339)*'CRONOGRAMA ACTIVIDADES'!AJ$113)*($G343/$F343)))</f>
        <v>0</v>
      </c>
      <c r="AO343" s="349">
        <f>IF( $F343=0,0,((($F343/$E$339)*'CRONOGRAMA ACTIVIDADES'!AK$113)*($G343/$F343)))</f>
        <v>0</v>
      </c>
      <c r="AP343" s="349">
        <f>IF( $F343=0,0,((($F343/$E$339)*'CRONOGRAMA ACTIVIDADES'!AL$113)*($G343/$F343)))</f>
        <v>0</v>
      </c>
      <c r="AQ343" s="349">
        <f>IF( $F343=0,0,((($F343/$E$339)*'CRONOGRAMA ACTIVIDADES'!AM$113)*($G343/$F343)))</f>
        <v>0</v>
      </c>
      <c r="AR343" s="349">
        <f>IF( $F343=0,0,((($F343/$E$339)*'CRONOGRAMA ACTIVIDADES'!AN$113)*($G343/$F343)))</f>
        <v>0</v>
      </c>
      <c r="AS343" s="349">
        <f>IF( $F343=0,0,((($F343/$E$339)*'CRONOGRAMA ACTIVIDADES'!AO$113)*($G343/$F343)))</f>
        <v>0</v>
      </c>
      <c r="AT343" s="352">
        <f>AH343+AI343+AJ343+AK343+AL343+AM343+AN343+AO343+AP343+AQ343+AR343+AS343</f>
        <v>0</v>
      </c>
      <c r="AU343" s="355">
        <f>AS343+AR343+AQ343+AP343+AO343+AN343+AM343+AL343+AK343+AJ343+AI343+AH343+AF343+AE343+AD343+AC343+AB343+AA343+Z343+Y343+X343+W343+V343+U343+S343+R343+Q343+P343+O343+N343+M343+L343+K343+J343+I343+H343</f>
        <v>0</v>
      </c>
      <c r="AV343" s="321">
        <f t="shared" si="84"/>
        <v>0</v>
      </c>
    </row>
    <row r="344" spans="2:48" s="44" customFormat="1" ht="12.75" customHeight="1" x14ac:dyDescent="0.25">
      <c r="B344" s="345" t="str">
        <f>+'FORMATO COSTEO C4'!C267</f>
        <v>4.2.3.5</v>
      </c>
      <c r="C344" s="346" t="str">
        <f>+'FORMATO COSTEO C4'!B267</f>
        <v>Categoría de gasto</v>
      </c>
      <c r="D344" s="357"/>
      <c r="E344" s="358"/>
      <c r="F344" s="349">
        <f>+'FORMATO COSTEO C4'!G267</f>
        <v>0</v>
      </c>
      <c r="G344" s="350">
        <f>+'FORMATO COSTEO C4'!X267</f>
        <v>0</v>
      </c>
      <c r="H344" s="354">
        <f>IF( $F344=0,0,((($F344/$E$339)*'CRONOGRAMA ACTIVIDADES'!F$113)*($G344/$F344)))</f>
        <v>0</v>
      </c>
      <c r="I344" s="349">
        <f>IF( $F344=0,0,((($F344/$E$339)*'CRONOGRAMA ACTIVIDADES'!G$113)*($G344/$F344)))</f>
        <v>0</v>
      </c>
      <c r="J344" s="349">
        <f>IF( $F344=0,0,((($F344/$E$339)*'CRONOGRAMA ACTIVIDADES'!H$113)*($G344/$F344)))</f>
        <v>0</v>
      </c>
      <c r="K344" s="349">
        <f>IF( $F344=0,0,((($F344/$E$339)*'CRONOGRAMA ACTIVIDADES'!I$113)*($G344/$F344)))</f>
        <v>0</v>
      </c>
      <c r="L344" s="349">
        <f>IF( $F344=0,0,((($F344/$E$339)*'CRONOGRAMA ACTIVIDADES'!J$113)*($G344/$F344)))</f>
        <v>0</v>
      </c>
      <c r="M344" s="349">
        <f>IF( $F344=0,0,((($F344/$E$339)*'CRONOGRAMA ACTIVIDADES'!K$113)*($G344/$F344)))</f>
        <v>0</v>
      </c>
      <c r="N344" s="349">
        <f>IF( $F344=0,0,((($F344/$E$339)*'CRONOGRAMA ACTIVIDADES'!L$113)*($G344/$F344)))</f>
        <v>0</v>
      </c>
      <c r="O344" s="349">
        <f>IF( $F344=0,0,((($F344/$E$339)*'CRONOGRAMA ACTIVIDADES'!M$113)*($G344/$F344)))</f>
        <v>0</v>
      </c>
      <c r="P344" s="349">
        <f>IF( $F344=0,0,((($F344/$E$339)*'CRONOGRAMA ACTIVIDADES'!N$113)*($G344/$F344)))</f>
        <v>0</v>
      </c>
      <c r="Q344" s="349">
        <f>IF( $F344=0,0,((($F344/$E$339)*'CRONOGRAMA ACTIVIDADES'!O$113)*($G344/$F344)))</f>
        <v>0</v>
      </c>
      <c r="R344" s="349">
        <f>IF( $F344=0,0,((($F344/$E$339)*'CRONOGRAMA ACTIVIDADES'!P$113)*($G344/$F344)))</f>
        <v>0</v>
      </c>
      <c r="S344" s="349">
        <f>IF( $F344=0,0,((($F344/$E$339)*'CRONOGRAMA ACTIVIDADES'!Q$113)*($G344/$F344)))</f>
        <v>0</v>
      </c>
      <c r="T344" s="352">
        <f>H344+I344+J344+K344+L344+M344+N344+O344+P344+Q344+R344+S344</f>
        <v>0</v>
      </c>
      <c r="U344" s="353">
        <f>IF( $F344=0,0,((($F344/$E$339)*'CRONOGRAMA ACTIVIDADES'!R$113)*($G344/$F344)))</f>
        <v>0</v>
      </c>
      <c r="V344" s="349">
        <f>IF( $F344=0,0,((($F344/$E$339)*'CRONOGRAMA ACTIVIDADES'!S$113)*($G344/$F344)))</f>
        <v>0</v>
      </c>
      <c r="W344" s="349">
        <f>IF( $F344=0,0,((($F344/$E$339)*'CRONOGRAMA ACTIVIDADES'!T$113)*($G344/$F344)))</f>
        <v>0</v>
      </c>
      <c r="X344" s="349">
        <f>IF( $F344=0,0,((($F344/$E$339)*'CRONOGRAMA ACTIVIDADES'!U$113)*($G344/$F344)))</f>
        <v>0</v>
      </c>
      <c r="Y344" s="349">
        <f>IF( $F344=0,0,((($F344/$E$339)*'CRONOGRAMA ACTIVIDADES'!V$113)*($G344/$F344)))</f>
        <v>0</v>
      </c>
      <c r="Z344" s="349">
        <f>IF( $F344=0,0,((($F344/$E$339)*'CRONOGRAMA ACTIVIDADES'!W$113)*($G344/$F344)))</f>
        <v>0</v>
      </c>
      <c r="AA344" s="349">
        <f>IF( $F344=0,0,((($F344/$E$339)*'CRONOGRAMA ACTIVIDADES'!X$113)*($G344/$F344)))</f>
        <v>0</v>
      </c>
      <c r="AB344" s="349">
        <f>IF( $F344=0,0,((($F344/$E$339)*'CRONOGRAMA ACTIVIDADES'!Y$113)*($G344/$F344)))</f>
        <v>0</v>
      </c>
      <c r="AC344" s="349">
        <f>IF( $F344=0,0,((($F344/$E$339)*'CRONOGRAMA ACTIVIDADES'!Z$113)*($G344/$F344)))</f>
        <v>0</v>
      </c>
      <c r="AD344" s="349">
        <f>IF( $F344=0,0,((($F344/$E$339)*'CRONOGRAMA ACTIVIDADES'!AA$113)*($G344/$F344)))</f>
        <v>0</v>
      </c>
      <c r="AE344" s="349">
        <f>IF( $F344=0,0,((($F344/$E$339)*'CRONOGRAMA ACTIVIDADES'!AB$113)*($G344/$F344)))</f>
        <v>0</v>
      </c>
      <c r="AF344" s="349">
        <f>IF( $F344=0,0,((($F344/$E$339)*'CRONOGRAMA ACTIVIDADES'!AC$113)*($G344/$F344)))</f>
        <v>0</v>
      </c>
      <c r="AG344" s="350">
        <f>U344+V344+W344+X344+Y344+Z344+AA344+AB344+AC344+AD344+AE344+AF344</f>
        <v>0</v>
      </c>
      <c r="AH344" s="354">
        <f>IF( $F344=0,0,((($F344/$E$339)*'CRONOGRAMA ACTIVIDADES'!AD$113)*($G344/$F344)))</f>
        <v>0</v>
      </c>
      <c r="AI344" s="349">
        <f>IF( $F344=0,0,((($F344/$E$339)*'CRONOGRAMA ACTIVIDADES'!AE$113)*($G344/$F344)))</f>
        <v>0</v>
      </c>
      <c r="AJ344" s="349">
        <f>IF( $F344=0,0,((($F344/$E$339)*'CRONOGRAMA ACTIVIDADES'!AF$113)*($G344/$F344)))</f>
        <v>0</v>
      </c>
      <c r="AK344" s="349">
        <f>IF( $F344=0,0,((($F344/$E$339)*'CRONOGRAMA ACTIVIDADES'!AG$113)*($G344/$F344)))</f>
        <v>0</v>
      </c>
      <c r="AL344" s="349">
        <f>IF( $F344=0,0,((($F344/$E$339)*'CRONOGRAMA ACTIVIDADES'!AH$113)*($G344/$F344)))</f>
        <v>0</v>
      </c>
      <c r="AM344" s="349">
        <f>IF( $F344=0,0,((($F344/$E$339)*'CRONOGRAMA ACTIVIDADES'!AI$113)*($G344/$F344)))</f>
        <v>0</v>
      </c>
      <c r="AN344" s="349">
        <f>IF( $F344=0,0,((($F344/$E$339)*'CRONOGRAMA ACTIVIDADES'!AJ$113)*($G344/$F344)))</f>
        <v>0</v>
      </c>
      <c r="AO344" s="349">
        <f>IF( $F344=0,0,((($F344/$E$339)*'CRONOGRAMA ACTIVIDADES'!AK$113)*($G344/$F344)))</f>
        <v>0</v>
      </c>
      <c r="AP344" s="349">
        <f>IF( $F344=0,0,((($F344/$E$339)*'CRONOGRAMA ACTIVIDADES'!AL$113)*($G344/$F344)))</f>
        <v>0</v>
      </c>
      <c r="AQ344" s="349">
        <f>IF( $F344=0,0,((($F344/$E$339)*'CRONOGRAMA ACTIVIDADES'!AM$113)*($G344/$F344)))</f>
        <v>0</v>
      </c>
      <c r="AR344" s="349">
        <f>IF( $F344=0,0,((($F344/$E$339)*'CRONOGRAMA ACTIVIDADES'!AN$113)*($G344/$F344)))</f>
        <v>0</v>
      </c>
      <c r="AS344" s="349">
        <f>IF( $F344=0,0,((($F344/$E$339)*'CRONOGRAMA ACTIVIDADES'!AO$113)*($G344/$F344)))</f>
        <v>0</v>
      </c>
      <c r="AT344" s="352">
        <f>AH344+AI344+AJ344+AK344+AL344+AM344+AN344+AO344+AP344+AQ344+AR344+AS344</f>
        <v>0</v>
      </c>
      <c r="AU344" s="355">
        <f>AS344+AR344+AQ344+AP344+AO344+AN344+AM344+AL344+AK344+AJ344+AI344+AH344+AF344+AE344+AD344+AC344+AB344+AA344+Z344+Y344+X344+W344+V344+U344+S344+R344+Q344+P344+O344+N344+M344+L344+K344+J344+I344+H344</f>
        <v>0</v>
      </c>
      <c r="AV344" s="321">
        <f t="shared" si="84"/>
        <v>0</v>
      </c>
    </row>
    <row r="345" spans="2:48" s="44" customFormat="1" ht="12.75" customHeight="1" x14ac:dyDescent="0.25">
      <c r="B345" s="335" t="str">
        <f>+'FORMATO COSTEO C4'!C273</f>
        <v>4.2.4</v>
      </c>
      <c r="C345" s="359">
        <f>+'FORMATO COSTEO C4'!B273</f>
        <v>0</v>
      </c>
      <c r="D345" s="337" t="str">
        <f>+'FORMATO COSTEO C4'!D273</f>
        <v>Unidad medida</v>
      </c>
      <c r="E345" s="338">
        <f>+'FORMATO COSTEO C4'!E273</f>
        <v>0</v>
      </c>
      <c r="F345" s="339">
        <f>SUM(F346:F350)</f>
        <v>0</v>
      </c>
      <c r="G345" s="340">
        <f>SUM(G346:G350)</f>
        <v>0</v>
      </c>
      <c r="H345" s="341">
        <f t="shared" ref="H345:AS345" si="87">SUM(H346:H350)</f>
        <v>0</v>
      </c>
      <c r="I345" s="339">
        <f t="shared" si="87"/>
        <v>0</v>
      </c>
      <c r="J345" s="339">
        <f t="shared" si="87"/>
        <v>0</v>
      </c>
      <c r="K345" s="339">
        <f t="shared" si="87"/>
        <v>0</v>
      </c>
      <c r="L345" s="339">
        <f t="shared" si="87"/>
        <v>0</v>
      </c>
      <c r="M345" s="339">
        <f t="shared" si="87"/>
        <v>0</v>
      </c>
      <c r="N345" s="339">
        <f t="shared" si="87"/>
        <v>0</v>
      </c>
      <c r="O345" s="339">
        <f t="shared" si="87"/>
        <v>0</v>
      </c>
      <c r="P345" s="339">
        <f t="shared" si="87"/>
        <v>0</v>
      </c>
      <c r="Q345" s="339">
        <f t="shared" si="87"/>
        <v>0</v>
      </c>
      <c r="R345" s="339">
        <f t="shared" si="87"/>
        <v>0</v>
      </c>
      <c r="S345" s="339">
        <f t="shared" si="87"/>
        <v>0</v>
      </c>
      <c r="T345" s="342">
        <f t="shared" si="87"/>
        <v>0</v>
      </c>
      <c r="U345" s="343">
        <f t="shared" si="87"/>
        <v>0</v>
      </c>
      <c r="V345" s="339">
        <f t="shared" si="87"/>
        <v>0</v>
      </c>
      <c r="W345" s="339">
        <f t="shared" si="87"/>
        <v>0</v>
      </c>
      <c r="X345" s="339">
        <f t="shared" si="87"/>
        <v>0</v>
      </c>
      <c r="Y345" s="339">
        <f t="shared" si="87"/>
        <v>0</v>
      </c>
      <c r="Z345" s="339">
        <f t="shared" si="87"/>
        <v>0</v>
      </c>
      <c r="AA345" s="339">
        <f t="shared" si="87"/>
        <v>0</v>
      </c>
      <c r="AB345" s="339">
        <f t="shared" si="87"/>
        <v>0</v>
      </c>
      <c r="AC345" s="339">
        <f t="shared" si="87"/>
        <v>0</v>
      </c>
      <c r="AD345" s="339">
        <f t="shared" si="87"/>
        <v>0</v>
      </c>
      <c r="AE345" s="339">
        <f t="shared" si="87"/>
        <v>0</v>
      </c>
      <c r="AF345" s="339">
        <f t="shared" si="87"/>
        <v>0</v>
      </c>
      <c r="AG345" s="340">
        <f t="shared" si="87"/>
        <v>0</v>
      </c>
      <c r="AH345" s="341">
        <f t="shared" si="87"/>
        <v>0</v>
      </c>
      <c r="AI345" s="339">
        <f t="shared" si="87"/>
        <v>0</v>
      </c>
      <c r="AJ345" s="339">
        <f t="shared" si="87"/>
        <v>0</v>
      </c>
      <c r="AK345" s="339">
        <f t="shared" si="87"/>
        <v>0</v>
      </c>
      <c r="AL345" s="339">
        <f t="shared" si="87"/>
        <v>0</v>
      </c>
      <c r="AM345" s="339">
        <f t="shared" si="87"/>
        <v>0</v>
      </c>
      <c r="AN345" s="339">
        <f t="shared" si="87"/>
        <v>0</v>
      </c>
      <c r="AO345" s="339">
        <f t="shared" si="87"/>
        <v>0</v>
      </c>
      <c r="AP345" s="339">
        <f t="shared" si="87"/>
        <v>0</v>
      </c>
      <c r="AQ345" s="339">
        <f t="shared" si="87"/>
        <v>0</v>
      </c>
      <c r="AR345" s="339">
        <f t="shared" si="87"/>
        <v>0</v>
      </c>
      <c r="AS345" s="339">
        <f t="shared" si="87"/>
        <v>0</v>
      </c>
      <c r="AT345" s="342">
        <f>SUM(AT346:AT350)</f>
        <v>0</v>
      </c>
      <c r="AU345" s="344">
        <f>SUM(AU346:AU350)</f>
        <v>0</v>
      </c>
      <c r="AV345" s="321">
        <f t="shared" si="84"/>
        <v>0</v>
      </c>
    </row>
    <row r="346" spans="2:48" s="44" customFormat="1" ht="12.75" customHeight="1" x14ac:dyDescent="0.25">
      <c r="B346" s="345" t="str">
        <f>+'FORMATO COSTEO C4'!C275</f>
        <v>4.2.4.1</v>
      </c>
      <c r="C346" s="346" t="str">
        <f>+'FORMATO COSTEO C4'!B275</f>
        <v>Categoría de gasto</v>
      </c>
      <c r="D346" s="357"/>
      <c r="E346" s="358"/>
      <c r="F346" s="349">
        <f>+'FORMATO COSTEO C4'!G275</f>
        <v>0</v>
      </c>
      <c r="G346" s="350">
        <f>+'FORMATO COSTEO C4'!X275</f>
        <v>0</v>
      </c>
      <c r="H346" s="351">
        <f>IF( $F346=0,0,((($F346/$E$345)*'CRONOGRAMA ACTIVIDADES'!F$114)*($G346/$F346)))</f>
        <v>0</v>
      </c>
      <c r="I346" s="349">
        <f>IF( $F346=0,0,((($F346/$E$345)*'CRONOGRAMA ACTIVIDADES'!G$114)*($G346/$F346)))</f>
        <v>0</v>
      </c>
      <c r="J346" s="349">
        <f>IF( $F346=0,0,((($F346/$E$345)*'CRONOGRAMA ACTIVIDADES'!H$114)*($G346/$F346)))</f>
        <v>0</v>
      </c>
      <c r="K346" s="349">
        <f>IF( $F346=0,0,((($F346/$E$345)*'CRONOGRAMA ACTIVIDADES'!I$114)*($G346/$F346)))</f>
        <v>0</v>
      </c>
      <c r="L346" s="349">
        <f>IF( $F346=0,0,((($F346/$E$345)*'CRONOGRAMA ACTIVIDADES'!J$114)*($G346/$F346)))</f>
        <v>0</v>
      </c>
      <c r="M346" s="349">
        <f>IF( $F346=0,0,((($F346/$E$345)*'CRONOGRAMA ACTIVIDADES'!K$114)*($G346/$F346)))</f>
        <v>0</v>
      </c>
      <c r="N346" s="349">
        <f>IF( $F346=0,0,((($F346/$E$345)*'CRONOGRAMA ACTIVIDADES'!L$114)*($G346/$F346)))</f>
        <v>0</v>
      </c>
      <c r="O346" s="349">
        <f>IF( $F346=0,0,((($F346/$E$345)*'CRONOGRAMA ACTIVIDADES'!M$114)*($G346/$F346)))</f>
        <v>0</v>
      </c>
      <c r="P346" s="349">
        <f>IF( $F346=0,0,((($F346/$E$345)*'CRONOGRAMA ACTIVIDADES'!N$114)*($G346/$F346)))</f>
        <v>0</v>
      </c>
      <c r="Q346" s="349">
        <f>IF( $F346=0,0,((($F346/$E$345)*'CRONOGRAMA ACTIVIDADES'!O$114)*($G346/$F346)))</f>
        <v>0</v>
      </c>
      <c r="R346" s="349">
        <f>IF( $F346=0,0,((($F346/$E$345)*'CRONOGRAMA ACTIVIDADES'!P$114)*($G346/$F346)))</f>
        <v>0</v>
      </c>
      <c r="S346" s="349">
        <f>IF( $F346=0,0,((($F346/$E$345)*'CRONOGRAMA ACTIVIDADES'!Q$114)*($G346/$F346)))</f>
        <v>0</v>
      </c>
      <c r="T346" s="352">
        <f>H346+I346+J346+K346+L346+M346+N346+O346+P346+Q346+R346+S346</f>
        <v>0</v>
      </c>
      <c r="U346" s="353">
        <f>IF( $F346=0,0,((($F346/$E$345)*'CRONOGRAMA ACTIVIDADES'!R$114)*($G346/$F346)))</f>
        <v>0</v>
      </c>
      <c r="V346" s="349">
        <f>IF( $F346=0,0,((($F346/$E$345)*'CRONOGRAMA ACTIVIDADES'!S$114)*($G346/$F346)))</f>
        <v>0</v>
      </c>
      <c r="W346" s="349">
        <f>IF( $F346=0,0,((($F346/$E$345)*'CRONOGRAMA ACTIVIDADES'!T$114)*($G346/$F346)))</f>
        <v>0</v>
      </c>
      <c r="X346" s="349">
        <f>IF( $F346=0,0,((($F346/$E$345)*'CRONOGRAMA ACTIVIDADES'!U$114)*($G346/$F346)))</f>
        <v>0</v>
      </c>
      <c r="Y346" s="349">
        <f>IF( $F346=0,0,((($F346/$E$345)*'CRONOGRAMA ACTIVIDADES'!V$114)*($G346/$F346)))</f>
        <v>0</v>
      </c>
      <c r="Z346" s="349">
        <f>IF( $F346=0,0,((($F346/$E$345)*'CRONOGRAMA ACTIVIDADES'!W$114)*($G346/$F346)))</f>
        <v>0</v>
      </c>
      <c r="AA346" s="349">
        <f>IF( $F346=0,0,((($F346/$E$345)*'CRONOGRAMA ACTIVIDADES'!X$114)*($G346/$F346)))</f>
        <v>0</v>
      </c>
      <c r="AB346" s="349">
        <f>IF( $F346=0,0,((($F346/$E$345)*'CRONOGRAMA ACTIVIDADES'!Y$114)*($G346/$F346)))</f>
        <v>0</v>
      </c>
      <c r="AC346" s="349">
        <f>IF( $F346=0,0,((($F346/$E$345)*'CRONOGRAMA ACTIVIDADES'!Z$114)*($G346/$F346)))</f>
        <v>0</v>
      </c>
      <c r="AD346" s="349">
        <f>IF( $F346=0,0,((($F346/$E$345)*'CRONOGRAMA ACTIVIDADES'!AA$114)*($G346/$F346)))</f>
        <v>0</v>
      </c>
      <c r="AE346" s="349">
        <f>IF( $F346=0,0,((($F346/$E$345)*'CRONOGRAMA ACTIVIDADES'!AB$114)*($G346/$F346)))</f>
        <v>0</v>
      </c>
      <c r="AF346" s="349">
        <f>IF( $F346=0,0,((($F346/$E$345)*'CRONOGRAMA ACTIVIDADES'!AC$114)*($G346/$F346)))</f>
        <v>0</v>
      </c>
      <c r="AG346" s="350">
        <f>U346+V346+W346+X346+Y346+Z346+AA346+AB346+AC346+AD346+AE346+AF346</f>
        <v>0</v>
      </c>
      <c r="AH346" s="354">
        <f>IF( $F346=0,0,((($F346/$E$345)*'CRONOGRAMA ACTIVIDADES'!AD$114)*($G346/$F346)))</f>
        <v>0</v>
      </c>
      <c r="AI346" s="349">
        <f>IF( $F346=0,0,((($F346/$E$345)*'CRONOGRAMA ACTIVIDADES'!AE$114)*($G346/$F346)))</f>
        <v>0</v>
      </c>
      <c r="AJ346" s="349">
        <f>IF( $F346=0,0,((($F346/$E$345)*'CRONOGRAMA ACTIVIDADES'!AF$114)*($G346/$F346)))</f>
        <v>0</v>
      </c>
      <c r="AK346" s="349">
        <f>IF( $F346=0,0,((($F346/$E$345)*'CRONOGRAMA ACTIVIDADES'!AG$114)*($G346/$F346)))</f>
        <v>0</v>
      </c>
      <c r="AL346" s="349">
        <f>IF( $F346=0,0,((($F346/$E$345)*'CRONOGRAMA ACTIVIDADES'!AH$114)*($G346/$F346)))</f>
        <v>0</v>
      </c>
      <c r="AM346" s="349">
        <f>IF( $F346=0,0,((($F346/$E$345)*'CRONOGRAMA ACTIVIDADES'!AI$114)*($G346/$F346)))</f>
        <v>0</v>
      </c>
      <c r="AN346" s="349">
        <f>IF( $F346=0,0,((($F346/$E$345)*'CRONOGRAMA ACTIVIDADES'!AJ$114)*($G346/$F346)))</f>
        <v>0</v>
      </c>
      <c r="AO346" s="349">
        <f>IF( $F346=0,0,((($F346/$E$345)*'CRONOGRAMA ACTIVIDADES'!AK$114)*($G346/$F346)))</f>
        <v>0</v>
      </c>
      <c r="AP346" s="349">
        <f>IF( $F346=0,0,((($F346/$E$345)*'CRONOGRAMA ACTIVIDADES'!AL$114)*($G346/$F346)))</f>
        <v>0</v>
      </c>
      <c r="AQ346" s="349">
        <f>IF( $F346=0,0,((($F346/$E$345)*'CRONOGRAMA ACTIVIDADES'!AM$114)*($G346/$F346)))</f>
        <v>0</v>
      </c>
      <c r="AR346" s="349">
        <f>IF( $F346=0,0,((($F346/$E$345)*'CRONOGRAMA ACTIVIDADES'!AN$114)*($G346/$F346)))</f>
        <v>0</v>
      </c>
      <c r="AS346" s="349">
        <f>IF( $F346=0,0,((($F346/$E$345)*'CRONOGRAMA ACTIVIDADES'!AO$114)*($G346/$F346)))</f>
        <v>0</v>
      </c>
      <c r="AT346" s="352">
        <f>AH346+AI346+AJ346+AK346+AL346+AM346+AN346+AO346+AP346+AQ346+AR346+AS346</f>
        <v>0</v>
      </c>
      <c r="AU346" s="355">
        <f>AS346+AR346+AQ346+AP346+AO346+AN346+AM346+AL346+AK346+AJ346+AI346+AH346+AF346+AE346+AD346+AC346+AB346+AA346+Z346+Y346+X346+W346+V346+U346+S346+R346+Q346+P346+O346+N346+M346+L346+K346+J346+I346+H346</f>
        <v>0</v>
      </c>
      <c r="AV346" s="321">
        <f t="shared" si="84"/>
        <v>0</v>
      </c>
    </row>
    <row r="347" spans="2:48" s="44" customFormat="1" ht="12.75" customHeight="1" x14ac:dyDescent="0.25">
      <c r="B347" s="345" t="str">
        <f>+'FORMATO COSTEO C4'!C281</f>
        <v>4.2.4.2</v>
      </c>
      <c r="C347" s="346" t="str">
        <f>+'FORMATO COSTEO C4'!B281</f>
        <v>Categoría de gasto</v>
      </c>
      <c r="D347" s="357"/>
      <c r="E347" s="358"/>
      <c r="F347" s="349">
        <f>+'FORMATO COSTEO C4'!G281</f>
        <v>0</v>
      </c>
      <c r="G347" s="350">
        <f>+'FORMATO COSTEO C4'!X281</f>
        <v>0</v>
      </c>
      <c r="H347" s="354">
        <f>IF( $F347=0,0,((($F347/$E$345)*'CRONOGRAMA ACTIVIDADES'!F$114)*($G347/$F347)))</f>
        <v>0</v>
      </c>
      <c r="I347" s="349">
        <f>IF( $F347=0,0,((($F347/$E$345)*'CRONOGRAMA ACTIVIDADES'!G$114)*($G347/$F347)))</f>
        <v>0</v>
      </c>
      <c r="J347" s="349">
        <f>IF( $F347=0,0,((($F347/$E$345)*'CRONOGRAMA ACTIVIDADES'!H$114)*($G347/$F347)))</f>
        <v>0</v>
      </c>
      <c r="K347" s="349">
        <f>IF( $F347=0,0,((($F347/$E$345)*'CRONOGRAMA ACTIVIDADES'!I$114)*($G347/$F347)))</f>
        <v>0</v>
      </c>
      <c r="L347" s="349">
        <f>IF( $F347=0,0,((($F347/$E$345)*'CRONOGRAMA ACTIVIDADES'!J$114)*($G347/$F347)))</f>
        <v>0</v>
      </c>
      <c r="M347" s="349">
        <f>IF( $F347=0,0,((($F347/$E$345)*'CRONOGRAMA ACTIVIDADES'!K$114)*($G347/$F347)))</f>
        <v>0</v>
      </c>
      <c r="N347" s="349">
        <f>IF( $F347=0,0,((($F347/$E$345)*'CRONOGRAMA ACTIVIDADES'!L$114)*($G347/$F347)))</f>
        <v>0</v>
      </c>
      <c r="O347" s="349">
        <f>IF( $F347=0,0,((($F347/$E$345)*'CRONOGRAMA ACTIVIDADES'!M$114)*($G347/$F347)))</f>
        <v>0</v>
      </c>
      <c r="P347" s="349">
        <f>IF( $F347=0,0,((($F347/$E$345)*'CRONOGRAMA ACTIVIDADES'!N$114)*($G347/$F347)))</f>
        <v>0</v>
      </c>
      <c r="Q347" s="349">
        <f>IF( $F347=0,0,((($F347/$E$345)*'CRONOGRAMA ACTIVIDADES'!O$114)*($G347/$F347)))</f>
        <v>0</v>
      </c>
      <c r="R347" s="349">
        <f>IF( $F347=0,0,((($F347/$E$345)*'CRONOGRAMA ACTIVIDADES'!P$114)*($G347/$F347)))</f>
        <v>0</v>
      </c>
      <c r="S347" s="349">
        <f>IF( $F347=0,0,((($F347/$E$345)*'CRONOGRAMA ACTIVIDADES'!Q$114)*($G347/$F347)))</f>
        <v>0</v>
      </c>
      <c r="T347" s="352">
        <f>H347+I347+J347+K347+L347+M347+N347+O347+P347+Q347+R347+S347</f>
        <v>0</v>
      </c>
      <c r="U347" s="353">
        <f>IF( $F347=0,0,((($F347/$E$345)*'CRONOGRAMA ACTIVIDADES'!R$114)*($G347/$F347)))</f>
        <v>0</v>
      </c>
      <c r="V347" s="349">
        <f>IF( $F347=0,0,((($F347/$E$345)*'CRONOGRAMA ACTIVIDADES'!S$114)*($G347/$F347)))</f>
        <v>0</v>
      </c>
      <c r="W347" s="349">
        <f>IF( $F347=0,0,((($F347/$E$345)*'CRONOGRAMA ACTIVIDADES'!T$114)*($G347/$F347)))</f>
        <v>0</v>
      </c>
      <c r="X347" s="349">
        <f>IF( $F347=0,0,((($F347/$E$345)*'CRONOGRAMA ACTIVIDADES'!U$114)*($G347/$F347)))</f>
        <v>0</v>
      </c>
      <c r="Y347" s="349">
        <f>IF( $F347=0,0,((($F347/$E$345)*'CRONOGRAMA ACTIVIDADES'!V$114)*($G347/$F347)))</f>
        <v>0</v>
      </c>
      <c r="Z347" s="349">
        <f>IF( $F347=0,0,((($F347/$E$345)*'CRONOGRAMA ACTIVIDADES'!W$114)*($G347/$F347)))</f>
        <v>0</v>
      </c>
      <c r="AA347" s="349">
        <f>IF( $F347=0,0,((($F347/$E$345)*'CRONOGRAMA ACTIVIDADES'!X$114)*($G347/$F347)))</f>
        <v>0</v>
      </c>
      <c r="AB347" s="349">
        <f>IF( $F347=0,0,((($F347/$E$345)*'CRONOGRAMA ACTIVIDADES'!Y$114)*($G347/$F347)))</f>
        <v>0</v>
      </c>
      <c r="AC347" s="349">
        <f>IF( $F347=0,0,((($F347/$E$345)*'CRONOGRAMA ACTIVIDADES'!Z$114)*($G347/$F347)))</f>
        <v>0</v>
      </c>
      <c r="AD347" s="349">
        <f>IF( $F347=0,0,((($F347/$E$345)*'CRONOGRAMA ACTIVIDADES'!AA$114)*($G347/$F347)))</f>
        <v>0</v>
      </c>
      <c r="AE347" s="349">
        <f>IF( $F347=0,0,((($F347/$E$345)*'CRONOGRAMA ACTIVIDADES'!AB$114)*($G347/$F347)))</f>
        <v>0</v>
      </c>
      <c r="AF347" s="349">
        <f>IF( $F347=0,0,((($F347/$E$345)*'CRONOGRAMA ACTIVIDADES'!AC$114)*($G347/$F347)))</f>
        <v>0</v>
      </c>
      <c r="AG347" s="350">
        <f>U347+V347+W347+X347+Y347+Z347+AA347+AB347+AC347+AD347+AE347+AF347</f>
        <v>0</v>
      </c>
      <c r="AH347" s="354">
        <f>IF( $F347=0,0,((($F347/$E$345)*'CRONOGRAMA ACTIVIDADES'!AD$114)*($G347/$F347)))</f>
        <v>0</v>
      </c>
      <c r="AI347" s="349">
        <f>IF( $F347=0,0,((($F347/$E$345)*'CRONOGRAMA ACTIVIDADES'!AE$114)*($G347/$F347)))</f>
        <v>0</v>
      </c>
      <c r="AJ347" s="349">
        <f>IF( $F347=0,0,((($F347/$E$345)*'CRONOGRAMA ACTIVIDADES'!AF$114)*($G347/$F347)))</f>
        <v>0</v>
      </c>
      <c r="AK347" s="349">
        <f>IF( $F347=0,0,((($F347/$E$345)*'CRONOGRAMA ACTIVIDADES'!AG$114)*($G347/$F347)))</f>
        <v>0</v>
      </c>
      <c r="AL347" s="349">
        <f>IF( $F347=0,0,((($F347/$E$345)*'CRONOGRAMA ACTIVIDADES'!AH$114)*($G347/$F347)))</f>
        <v>0</v>
      </c>
      <c r="AM347" s="349">
        <f>IF( $F347=0,0,((($F347/$E$345)*'CRONOGRAMA ACTIVIDADES'!AI$114)*($G347/$F347)))</f>
        <v>0</v>
      </c>
      <c r="AN347" s="349">
        <f>IF( $F347=0,0,((($F347/$E$345)*'CRONOGRAMA ACTIVIDADES'!AJ$114)*($G347/$F347)))</f>
        <v>0</v>
      </c>
      <c r="AO347" s="349">
        <f>IF( $F347=0,0,((($F347/$E$345)*'CRONOGRAMA ACTIVIDADES'!AK$114)*($G347/$F347)))</f>
        <v>0</v>
      </c>
      <c r="AP347" s="349">
        <f>IF( $F347=0,0,((($F347/$E$345)*'CRONOGRAMA ACTIVIDADES'!AL$114)*($G347/$F347)))</f>
        <v>0</v>
      </c>
      <c r="AQ347" s="349">
        <f>IF( $F347=0,0,((($F347/$E$345)*'CRONOGRAMA ACTIVIDADES'!AM$114)*($G347/$F347)))</f>
        <v>0</v>
      </c>
      <c r="AR347" s="349">
        <f>IF( $F347=0,0,((($F347/$E$345)*'CRONOGRAMA ACTIVIDADES'!AN$114)*($G347/$F347)))</f>
        <v>0</v>
      </c>
      <c r="AS347" s="349">
        <f>IF( $F347=0,0,((($F347/$E$345)*'CRONOGRAMA ACTIVIDADES'!AO$114)*($G347/$F347)))</f>
        <v>0</v>
      </c>
      <c r="AT347" s="352">
        <f>AH347+AI347+AJ347+AK347+AL347+AM347+AN347+AO347+AP347+AQ347+AR347+AS347</f>
        <v>0</v>
      </c>
      <c r="AU347" s="355">
        <f>AS347+AR347+AQ347+AP347+AO347+AN347+AM347+AL347+AK347+AJ347+AI347+AH347+AF347+AE347+AD347+AC347+AB347+AA347+Z347+Y347+X347+W347+V347+U347+S347+R347+Q347+P347+O347+N347+M347+L347+K347+J347+I347+H347</f>
        <v>0</v>
      </c>
      <c r="AV347" s="321">
        <f t="shared" si="84"/>
        <v>0</v>
      </c>
    </row>
    <row r="348" spans="2:48" s="44" customFormat="1" ht="12.75" customHeight="1" x14ac:dyDescent="0.25">
      <c r="B348" s="345" t="str">
        <f>+'FORMATO COSTEO C4'!C287</f>
        <v>4.2.4.3</v>
      </c>
      <c r="C348" s="346" t="str">
        <f>+'FORMATO COSTEO C4'!B287</f>
        <v>Categoría de gasto</v>
      </c>
      <c r="D348" s="357"/>
      <c r="E348" s="358"/>
      <c r="F348" s="349">
        <f>+'FORMATO COSTEO C4'!G287</f>
        <v>0</v>
      </c>
      <c r="G348" s="350">
        <f>+'FORMATO COSTEO C4'!X287</f>
        <v>0</v>
      </c>
      <c r="H348" s="354">
        <f>IF( $F348=0,0,((($F348/$E$345)*'CRONOGRAMA ACTIVIDADES'!F$114)*($G348/$F348)))</f>
        <v>0</v>
      </c>
      <c r="I348" s="349">
        <f>IF( $F348=0,0,((($F348/$E$345)*'CRONOGRAMA ACTIVIDADES'!G$114)*($G348/$F348)))</f>
        <v>0</v>
      </c>
      <c r="J348" s="349">
        <f>IF( $F348=0,0,((($F348/$E$345)*'CRONOGRAMA ACTIVIDADES'!H$114)*($G348/$F348)))</f>
        <v>0</v>
      </c>
      <c r="K348" s="349">
        <f>IF( $F348=0,0,((($F348/$E$345)*'CRONOGRAMA ACTIVIDADES'!I$114)*($G348/$F348)))</f>
        <v>0</v>
      </c>
      <c r="L348" s="349">
        <f>IF( $F348=0,0,((($F348/$E$345)*'CRONOGRAMA ACTIVIDADES'!J$114)*($G348/$F348)))</f>
        <v>0</v>
      </c>
      <c r="M348" s="349">
        <f>IF( $F348=0,0,((($F348/$E$345)*'CRONOGRAMA ACTIVIDADES'!K$114)*($G348/$F348)))</f>
        <v>0</v>
      </c>
      <c r="N348" s="349">
        <f>IF( $F348=0,0,((($F348/$E$345)*'CRONOGRAMA ACTIVIDADES'!L$114)*($G348/$F348)))</f>
        <v>0</v>
      </c>
      <c r="O348" s="349">
        <f>IF( $F348=0,0,((($F348/$E$345)*'CRONOGRAMA ACTIVIDADES'!M$114)*($G348/$F348)))</f>
        <v>0</v>
      </c>
      <c r="P348" s="349">
        <f>IF( $F348=0,0,((($F348/$E$345)*'CRONOGRAMA ACTIVIDADES'!N$114)*($G348/$F348)))</f>
        <v>0</v>
      </c>
      <c r="Q348" s="349">
        <f>IF( $F348=0,0,((($F348/$E$345)*'CRONOGRAMA ACTIVIDADES'!O$114)*($G348/$F348)))</f>
        <v>0</v>
      </c>
      <c r="R348" s="349">
        <f>IF( $F348=0,0,((($F348/$E$345)*'CRONOGRAMA ACTIVIDADES'!P$114)*($G348/$F348)))</f>
        <v>0</v>
      </c>
      <c r="S348" s="349">
        <f>IF( $F348=0,0,((($F348/$E$345)*'CRONOGRAMA ACTIVIDADES'!Q$114)*($G348/$F348)))</f>
        <v>0</v>
      </c>
      <c r="T348" s="352">
        <f>H348+I348+J348+K348+L348+M348+N348+O348+P348+Q348+R348+S348</f>
        <v>0</v>
      </c>
      <c r="U348" s="353">
        <f>IF( $F348=0,0,((($F348/$E$345)*'CRONOGRAMA ACTIVIDADES'!R$114)*($G348/$F348)))</f>
        <v>0</v>
      </c>
      <c r="V348" s="349">
        <f>IF( $F348=0,0,((($F348/$E$345)*'CRONOGRAMA ACTIVIDADES'!S$114)*($G348/$F348)))</f>
        <v>0</v>
      </c>
      <c r="W348" s="349">
        <f>IF( $F348=0,0,((($F348/$E$345)*'CRONOGRAMA ACTIVIDADES'!T$114)*($G348/$F348)))</f>
        <v>0</v>
      </c>
      <c r="X348" s="349">
        <f>IF( $F348=0,0,((($F348/$E$345)*'CRONOGRAMA ACTIVIDADES'!U$114)*($G348/$F348)))</f>
        <v>0</v>
      </c>
      <c r="Y348" s="349">
        <f>IF( $F348=0,0,((($F348/$E$345)*'CRONOGRAMA ACTIVIDADES'!V$114)*($G348/$F348)))</f>
        <v>0</v>
      </c>
      <c r="Z348" s="349">
        <f>IF( $F348=0,0,((($F348/$E$345)*'CRONOGRAMA ACTIVIDADES'!W$114)*($G348/$F348)))</f>
        <v>0</v>
      </c>
      <c r="AA348" s="349">
        <f>IF( $F348=0,0,((($F348/$E$345)*'CRONOGRAMA ACTIVIDADES'!X$114)*($G348/$F348)))</f>
        <v>0</v>
      </c>
      <c r="AB348" s="349">
        <f>IF( $F348=0,0,((($F348/$E$345)*'CRONOGRAMA ACTIVIDADES'!Y$114)*($G348/$F348)))</f>
        <v>0</v>
      </c>
      <c r="AC348" s="349">
        <f>IF( $F348=0,0,((($F348/$E$345)*'CRONOGRAMA ACTIVIDADES'!Z$114)*($G348/$F348)))</f>
        <v>0</v>
      </c>
      <c r="AD348" s="349">
        <f>IF( $F348=0,0,((($F348/$E$345)*'CRONOGRAMA ACTIVIDADES'!AA$114)*($G348/$F348)))</f>
        <v>0</v>
      </c>
      <c r="AE348" s="349">
        <f>IF( $F348=0,0,((($F348/$E$345)*'CRONOGRAMA ACTIVIDADES'!AB$114)*($G348/$F348)))</f>
        <v>0</v>
      </c>
      <c r="AF348" s="349">
        <f>IF( $F348=0,0,((($F348/$E$345)*'CRONOGRAMA ACTIVIDADES'!AC$114)*($G348/$F348)))</f>
        <v>0</v>
      </c>
      <c r="AG348" s="350">
        <f>U348+V348+W348+X348+Y348+Z348+AA348+AB348+AC348+AD348+AE348+AF348</f>
        <v>0</v>
      </c>
      <c r="AH348" s="354">
        <f>IF( $F348=0,0,((($F348/$E$345)*'CRONOGRAMA ACTIVIDADES'!AD$114)*($G348/$F348)))</f>
        <v>0</v>
      </c>
      <c r="AI348" s="349">
        <f>IF( $F348=0,0,((($F348/$E$345)*'CRONOGRAMA ACTIVIDADES'!AE$114)*($G348/$F348)))</f>
        <v>0</v>
      </c>
      <c r="AJ348" s="349">
        <f>IF( $F348=0,0,((($F348/$E$345)*'CRONOGRAMA ACTIVIDADES'!AF$114)*($G348/$F348)))</f>
        <v>0</v>
      </c>
      <c r="AK348" s="349">
        <f>IF( $F348=0,0,((($F348/$E$345)*'CRONOGRAMA ACTIVIDADES'!AG$114)*($G348/$F348)))</f>
        <v>0</v>
      </c>
      <c r="AL348" s="349">
        <f>IF( $F348=0,0,((($F348/$E$345)*'CRONOGRAMA ACTIVIDADES'!AH$114)*($G348/$F348)))</f>
        <v>0</v>
      </c>
      <c r="AM348" s="349">
        <f>IF( $F348=0,0,((($F348/$E$345)*'CRONOGRAMA ACTIVIDADES'!AI$114)*($G348/$F348)))</f>
        <v>0</v>
      </c>
      <c r="AN348" s="349">
        <f>IF( $F348=0,0,((($F348/$E$345)*'CRONOGRAMA ACTIVIDADES'!AJ$114)*($G348/$F348)))</f>
        <v>0</v>
      </c>
      <c r="AO348" s="349">
        <f>IF( $F348=0,0,((($F348/$E$345)*'CRONOGRAMA ACTIVIDADES'!AK$114)*($G348/$F348)))</f>
        <v>0</v>
      </c>
      <c r="AP348" s="349">
        <f>IF( $F348=0,0,((($F348/$E$345)*'CRONOGRAMA ACTIVIDADES'!AL$114)*($G348/$F348)))</f>
        <v>0</v>
      </c>
      <c r="AQ348" s="349">
        <f>IF( $F348=0,0,((($F348/$E$345)*'CRONOGRAMA ACTIVIDADES'!AM$114)*($G348/$F348)))</f>
        <v>0</v>
      </c>
      <c r="AR348" s="349">
        <f>IF( $F348=0,0,((($F348/$E$345)*'CRONOGRAMA ACTIVIDADES'!AN$114)*($G348/$F348)))</f>
        <v>0</v>
      </c>
      <c r="AS348" s="349">
        <f>IF( $F348=0,0,((($F348/$E$345)*'CRONOGRAMA ACTIVIDADES'!AO$114)*($G348/$F348)))</f>
        <v>0</v>
      </c>
      <c r="AT348" s="352">
        <f>AH348+AI348+AJ348+AK348+AL348+AM348+AN348+AO348+AP348+AQ348+AR348+AS348</f>
        <v>0</v>
      </c>
      <c r="AU348" s="355">
        <f>AS348+AR348+AQ348+AP348+AO348+AN348+AM348+AL348+AK348+AJ348+AI348+AH348+AF348+AE348+AD348+AC348+AB348+AA348+Z348+Y348+X348+W348+V348+U348+S348+R348+Q348+P348+O348+N348+M348+L348+K348+J348+I348+H348</f>
        <v>0</v>
      </c>
      <c r="AV348" s="321">
        <f t="shared" si="84"/>
        <v>0</v>
      </c>
    </row>
    <row r="349" spans="2:48" s="44" customFormat="1" ht="12.75" customHeight="1" x14ac:dyDescent="0.25">
      <c r="B349" s="345" t="str">
        <f>+'FORMATO COSTEO C4'!C293</f>
        <v>4.2.4.4</v>
      </c>
      <c r="C349" s="346" t="str">
        <f>+'FORMATO COSTEO C4'!B293</f>
        <v>Categoría de gasto</v>
      </c>
      <c r="D349" s="357"/>
      <c r="E349" s="358"/>
      <c r="F349" s="349">
        <f>+'FORMATO COSTEO C4'!G293</f>
        <v>0</v>
      </c>
      <c r="G349" s="350">
        <f>+'FORMATO COSTEO C4'!X293</f>
        <v>0</v>
      </c>
      <c r="H349" s="354">
        <f>IF( $F349=0,0,((($F349/$E$345)*'CRONOGRAMA ACTIVIDADES'!F$114)*($G349/$F349)))</f>
        <v>0</v>
      </c>
      <c r="I349" s="349">
        <f>IF( $F349=0,0,((($F349/$E$345)*'CRONOGRAMA ACTIVIDADES'!G$114)*($G349/$F349)))</f>
        <v>0</v>
      </c>
      <c r="J349" s="349">
        <f>IF( $F349=0,0,((($F349/$E$345)*'CRONOGRAMA ACTIVIDADES'!H$114)*($G349/$F349)))</f>
        <v>0</v>
      </c>
      <c r="K349" s="349">
        <f>IF( $F349=0,0,((($F349/$E$345)*'CRONOGRAMA ACTIVIDADES'!I$114)*($G349/$F349)))</f>
        <v>0</v>
      </c>
      <c r="L349" s="349">
        <f>IF( $F349=0,0,((($F349/$E$345)*'CRONOGRAMA ACTIVIDADES'!J$114)*($G349/$F349)))</f>
        <v>0</v>
      </c>
      <c r="M349" s="349">
        <f>IF( $F349=0,0,((($F349/$E$345)*'CRONOGRAMA ACTIVIDADES'!K$114)*($G349/$F349)))</f>
        <v>0</v>
      </c>
      <c r="N349" s="349">
        <f>IF( $F349=0,0,((($F349/$E$345)*'CRONOGRAMA ACTIVIDADES'!L$114)*($G349/$F349)))</f>
        <v>0</v>
      </c>
      <c r="O349" s="349">
        <f>IF( $F349=0,0,((($F349/$E$345)*'CRONOGRAMA ACTIVIDADES'!M$114)*($G349/$F349)))</f>
        <v>0</v>
      </c>
      <c r="P349" s="349">
        <f>IF( $F349=0,0,((($F349/$E$345)*'CRONOGRAMA ACTIVIDADES'!N$114)*($G349/$F349)))</f>
        <v>0</v>
      </c>
      <c r="Q349" s="349">
        <f>IF( $F349=0,0,((($F349/$E$345)*'CRONOGRAMA ACTIVIDADES'!O$114)*($G349/$F349)))</f>
        <v>0</v>
      </c>
      <c r="R349" s="349">
        <f>IF( $F349=0,0,((($F349/$E$345)*'CRONOGRAMA ACTIVIDADES'!P$114)*($G349/$F349)))</f>
        <v>0</v>
      </c>
      <c r="S349" s="349">
        <f>IF( $F349=0,0,((($F349/$E$345)*'CRONOGRAMA ACTIVIDADES'!Q$114)*($G349/$F349)))</f>
        <v>0</v>
      </c>
      <c r="T349" s="352">
        <f>H349+I349+J349+K349+L349+M349+N349+O349+P349+Q349+R349+S349</f>
        <v>0</v>
      </c>
      <c r="U349" s="353">
        <f>IF( $F349=0,0,((($F349/$E$345)*'CRONOGRAMA ACTIVIDADES'!R$114)*($G349/$F349)))</f>
        <v>0</v>
      </c>
      <c r="V349" s="349">
        <f>IF( $F349=0,0,((($F349/$E$345)*'CRONOGRAMA ACTIVIDADES'!S$114)*($G349/$F349)))</f>
        <v>0</v>
      </c>
      <c r="W349" s="349">
        <f>IF( $F349=0,0,((($F349/$E$345)*'CRONOGRAMA ACTIVIDADES'!T$114)*($G349/$F349)))</f>
        <v>0</v>
      </c>
      <c r="X349" s="349">
        <f>IF( $F349=0,0,((($F349/$E$345)*'CRONOGRAMA ACTIVIDADES'!U$114)*($G349/$F349)))</f>
        <v>0</v>
      </c>
      <c r="Y349" s="349">
        <f>IF( $F349=0,0,((($F349/$E$345)*'CRONOGRAMA ACTIVIDADES'!V$114)*($G349/$F349)))</f>
        <v>0</v>
      </c>
      <c r="Z349" s="349">
        <f>IF( $F349=0,0,((($F349/$E$345)*'CRONOGRAMA ACTIVIDADES'!W$114)*($G349/$F349)))</f>
        <v>0</v>
      </c>
      <c r="AA349" s="349">
        <f>IF( $F349=0,0,((($F349/$E$345)*'CRONOGRAMA ACTIVIDADES'!X$114)*($G349/$F349)))</f>
        <v>0</v>
      </c>
      <c r="AB349" s="349">
        <f>IF( $F349=0,0,((($F349/$E$345)*'CRONOGRAMA ACTIVIDADES'!Y$114)*($G349/$F349)))</f>
        <v>0</v>
      </c>
      <c r="AC349" s="349">
        <f>IF( $F349=0,0,((($F349/$E$345)*'CRONOGRAMA ACTIVIDADES'!Z$114)*($G349/$F349)))</f>
        <v>0</v>
      </c>
      <c r="AD349" s="349">
        <f>IF( $F349=0,0,((($F349/$E$345)*'CRONOGRAMA ACTIVIDADES'!AA$114)*($G349/$F349)))</f>
        <v>0</v>
      </c>
      <c r="AE349" s="349">
        <f>IF( $F349=0,0,((($F349/$E$345)*'CRONOGRAMA ACTIVIDADES'!AB$114)*($G349/$F349)))</f>
        <v>0</v>
      </c>
      <c r="AF349" s="349">
        <f>IF( $F349=0,0,((($F349/$E$345)*'CRONOGRAMA ACTIVIDADES'!AC$114)*($G349/$F349)))</f>
        <v>0</v>
      </c>
      <c r="AG349" s="350">
        <f>U349+V349+W349+X349+Y349+Z349+AA349+AB349+AC349+AD349+AE349+AF349</f>
        <v>0</v>
      </c>
      <c r="AH349" s="354">
        <f>IF( $F349=0,0,((($F349/$E$345)*'CRONOGRAMA ACTIVIDADES'!AD$114)*($G349/$F349)))</f>
        <v>0</v>
      </c>
      <c r="AI349" s="349">
        <f>IF( $F349=0,0,((($F349/$E$345)*'CRONOGRAMA ACTIVIDADES'!AE$114)*($G349/$F349)))</f>
        <v>0</v>
      </c>
      <c r="AJ349" s="349">
        <f>IF( $F349=0,0,((($F349/$E$345)*'CRONOGRAMA ACTIVIDADES'!AF$114)*($G349/$F349)))</f>
        <v>0</v>
      </c>
      <c r="AK349" s="349">
        <f>IF( $F349=0,0,((($F349/$E$345)*'CRONOGRAMA ACTIVIDADES'!AG$114)*($G349/$F349)))</f>
        <v>0</v>
      </c>
      <c r="AL349" s="349">
        <f>IF( $F349=0,0,((($F349/$E$345)*'CRONOGRAMA ACTIVIDADES'!AH$114)*($G349/$F349)))</f>
        <v>0</v>
      </c>
      <c r="AM349" s="349">
        <f>IF( $F349=0,0,((($F349/$E$345)*'CRONOGRAMA ACTIVIDADES'!AI$114)*($G349/$F349)))</f>
        <v>0</v>
      </c>
      <c r="AN349" s="349">
        <f>IF( $F349=0,0,((($F349/$E$345)*'CRONOGRAMA ACTIVIDADES'!AJ$114)*($G349/$F349)))</f>
        <v>0</v>
      </c>
      <c r="AO349" s="349">
        <f>IF( $F349=0,0,((($F349/$E$345)*'CRONOGRAMA ACTIVIDADES'!AK$114)*($G349/$F349)))</f>
        <v>0</v>
      </c>
      <c r="AP349" s="349">
        <f>IF( $F349=0,0,((($F349/$E$345)*'CRONOGRAMA ACTIVIDADES'!AL$114)*($G349/$F349)))</f>
        <v>0</v>
      </c>
      <c r="AQ349" s="349">
        <f>IF( $F349=0,0,((($F349/$E$345)*'CRONOGRAMA ACTIVIDADES'!AM$114)*($G349/$F349)))</f>
        <v>0</v>
      </c>
      <c r="AR349" s="349">
        <f>IF( $F349=0,0,((($F349/$E$345)*'CRONOGRAMA ACTIVIDADES'!AN$114)*($G349/$F349)))</f>
        <v>0</v>
      </c>
      <c r="AS349" s="349">
        <f>IF( $F349=0,0,((($F349/$E$345)*'CRONOGRAMA ACTIVIDADES'!AO$114)*($G349/$F349)))</f>
        <v>0</v>
      </c>
      <c r="AT349" s="352">
        <f>AH349+AI349+AJ349+AK349+AL349+AM349+AN349+AO349+AP349+AQ349+AR349+AS349</f>
        <v>0</v>
      </c>
      <c r="AU349" s="355">
        <f>AS349+AR349+AQ349+AP349+AO349+AN349+AM349+AL349+AK349+AJ349+AI349+AH349+AF349+AE349+AD349+AC349+AB349+AA349+Z349+Y349+X349+W349+V349+U349+S349+R349+Q349+P349+O349+N349+M349+L349+K349+J349+I349+H349</f>
        <v>0</v>
      </c>
      <c r="AV349" s="321">
        <f t="shared" si="84"/>
        <v>0</v>
      </c>
    </row>
    <row r="350" spans="2:48" s="44" customFormat="1" ht="12.75" customHeight="1" x14ac:dyDescent="0.25">
      <c r="B350" s="345" t="str">
        <f>+'FORMATO COSTEO C4'!C299</f>
        <v>4.2.4.5</v>
      </c>
      <c r="C350" s="346" t="str">
        <f>+'FORMATO COSTEO C4'!B299</f>
        <v>Categoría de gasto</v>
      </c>
      <c r="D350" s="357"/>
      <c r="E350" s="358"/>
      <c r="F350" s="349">
        <f>+'FORMATO COSTEO C4'!G299</f>
        <v>0</v>
      </c>
      <c r="G350" s="350">
        <f>+'FORMATO COSTEO C4'!X299</f>
        <v>0</v>
      </c>
      <c r="H350" s="354">
        <f>IF( $F350=0,0,((($F350/$E$345)*'CRONOGRAMA ACTIVIDADES'!F$114)*($G350/$F350)))</f>
        <v>0</v>
      </c>
      <c r="I350" s="349">
        <f>IF( $F350=0,0,((($F350/$E$345)*'CRONOGRAMA ACTIVIDADES'!G$114)*($G350/$F350)))</f>
        <v>0</v>
      </c>
      <c r="J350" s="349">
        <f>IF( $F350=0,0,((($F350/$E$345)*'CRONOGRAMA ACTIVIDADES'!H$114)*($G350/$F350)))</f>
        <v>0</v>
      </c>
      <c r="K350" s="349">
        <f>IF( $F350=0,0,((($F350/$E$345)*'CRONOGRAMA ACTIVIDADES'!I$114)*($G350/$F350)))</f>
        <v>0</v>
      </c>
      <c r="L350" s="349">
        <f>IF( $F350=0,0,((($F350/$E$345)*'CRONOGRAMA ACTIVIDADES'!J$114)*($G350/$F350)))</f>
        <v>0</v>
      </c>
      <c r="M350" s="349">
        <f>IF( $F350=0,0,((($F350/$E$345)*'CRONOGRAMA ACTIVIDADES'!K$114)*($G350/$F350)))</f>
        <v>0</v>
      </c>
      <c r="N350" s="349">
        <f>IF( $F350=0,0,((($F350/$E$345)*'CRONOGRAMA ACTIVIDADES'!L$114)*($G350/$F350)))</f>
        <v>0</v>
      </c>
      <c r="O350" s="349">
        <f>IF( $F350=0,0,((($F350/$E$345)*'CRONOGRAMA ACTIVIDADES'!M$114)*($G350/$F350)))</f>
        <v>0</v>
      </c>
      <c r="P350" s="349">
        <f>IF( $F350=0,0,((($F350/$E$345)*'CRONOGRAMA ACTIVIDADES'!N$114)*($G350/$F350)))</f>
        <v>0</v>
      </c>
      <c r="Q350" s="349">
        <f>IF( $F350=0,0,((($F350/$E$345)*'CRONOGRAMA ACTIVIDADES'!O$114)*($G350/$F350)))</f>
        <v>0</v>
      </c>
      <c r="R350" s="349">
        <f>IF( $F350=0,0,((($F350/$E$345)*'CRONOGRAMA ACTIVIDADES'!P$114)*($G350/$F350)))</f>
        <v>0</v>
      </c>
      <c r="S350" s="349">
        <f>IF( $F350=0,0,((($F350/$E$345)*'CRONOGRAMA ACTIVIDADES'!Q$114)*($G350/$F350)))</f>
        <v>0</v>
      </c>
      <c r="T350" s="352">
        <f>H350+I350+J350+K350+L350+M350+N350+O350+P350+Q350+R350+S350</f>
        <v>0</v>
      </c>
      <c r="U350" s="353">
        <f>IF( $F350=0,0,((($F350/$E$345)*'CRONOGRAMA ACTIVIDADES'!R$114)*($G350/$F350)))</f>
        <v>0</v>
      </c>
      <c r="V350" s="349">
        <f>IF( $F350=0,0,((($F350/$E$345)*'CRONOGRAMA ACTIVIDADES'!S$114)*($G350/$F350)))</f>
        <v>0</v>
      </c>
      <c r="W350" s="349">
        <f>IF( $F350=0,0,((($F350/$E$345)*'CRONOGRAMA ACTIVIDADES'!T$114)*($G350/$F350)))</f>
        <v>0</v>
      </c>
      <c r="X350" s="349">
        <f>IF( $F350=0,0,((($F350/$E$345)*'CRONOGRAMA ACTIVIDADES'!U$114)*($G350/$F350)))</f>
        <v>0</v>
      </c>
      <c r="Y350" s="349">
        <f>IF( $F350=0,0,((($F350/$E$345)*'CRONOGRAMA ACTIVIDADES'!V$114)*($G350/$F350)))</f>
        <v>0</v>
      </c>
      <c r="Z350" s="349">
        <f>IF( $F350=0,0,((($F350/$E$345)*'CRONOGRAMA ACTIVIDADES'!W$114)*($G350/$F350)))</f>
        <v>0</v>
      </c>
      <c r="AA350" s="349">
        <f>IF( $F350=0,0,((($F350/$E$345)*'CRONOGRAMA ACTIVIDADES'!X$114)*($G350/$F350)))</f>
        <v>0</v>
      </c>
      <c r="AB350" s="349">
        <f>IF( $F350=0,0,((($F350/$E$345)*'CRONOGRAMA ACTIVIDADES'!Y$114)*($G350/$F350)))</f>
        <v>0</v>
      </c>
      <c r="AC350" s="349">
        <f>IF( $F350=0,0,((($F350/$E$345)*'CRONOGRAMA ACTIVIDADES'!Z$114)*($G350/$F350)))</f>
        <v>0</v>
      </c>
      <c r="AD350" s="349">
        <f>IF( $F350=0,0,((($F350/$E$345)*'CRONOGRAMA ACTIVIDADES'!AA$114)*($G350/$F350)))</f>
        <v>0</v>
      </c>
      <c r="AE350" s="349">
        <f>IF( $F350=0,0,((($F350/$E$345)*'CRONOGRAMA ACTIVIDADES'!AB$114)*($G350/$F350)))</f>
        <v>0</v>
      </c>
      <c r="AF350" s="349">
        <f>IF( $F350=0,0,((($F350/$E$345)*'CRONOGRAMA ACTIVIDADES'!AC$114)*($G350/$F350)))</f>
        <v>0</v>
      </c>
      <c r="AG350" s="350">
        <f>U350+V350+W350+X350+Y350+Z350+AA350+AB350+AC350+AD350+AE350+AF350</f>
        <v>0</v>
      </c>
      <c r="AH350" s="354">
        <f>IF( $F350=0,0,((($F350/$E$345)*'CRONOGRAMA ACTIVIDADES'!AD$114)*($G350/$F350)))</f>
        <v>0</v>
      </c>
      <c r="AI350" s="349">
        <f>IF( $F350=0,0,((($F350/$E$345)*'CRONOGRAMA ACTIVIDADES'!AE$114)*($G350/$F350)))</f>
        <v>0</v>
      </c>
      <c r="AJ350" s="349">
        <f>IF( $F350=0,0,((($F350/$E$345)*'CRONOGRAMA ACTIVIDADES'!AF$114)*($G350/$F350)))</f>
        <v>0</v>
      </c>
      <c r="AK350" s="349">
        <f>IF( $F350=0,0,((($F350/$E$345)*'CRONOGRAMA ACTIVIDADES'!AG$114)*($G350/$F350)))</f>
        <v>0</v>
      </c>
      <c r="AL350" s="349">
        <f>IF( $F350=0,0,((($F350/$E$345)*'CRONOGRAMA ACTIVIDADES'!AH$114)*($G350/$F350)))</f>
        <v>0</v>
      </c>
      <c r="AM350" s="349">
        <f>IF( $F350=0,0,((($F350/$E$345)*'CRONOGRAMA ACTIVIDADES'!AI$114)*($G350/$F350)))</f>
        <v>0</v>
      </c>
      <c r="AN350" s="349">
        <f>IF( $F350=0,0,((($F350/$E$345)*'CRONOGRAMA ACTIVIDADES'!AJ$114)*($G350/$F350)))</f>
        <v>0</v>
      </c>
      <c r="AO350" s="349">
        <f>IF( $F350=0,0,((($F350/$E$345)*'CRONOGRAMA ACTIVIDADES'!AK$114)*($G350/$F350)))</f>
        <v>0</v>
      </c>
      <c r="AP350" s="349">
        <f>IF( $F350=0,0,((($F350/$E$345)*'CRONOGRAMA ACTIVIDADES'!AL$114)*($G350/$F350)))</f>
        <v>0</v>
      </c>
      <c r="AQ350" s="349">
        <f>IF( $F350=0,0,((($F350/$E$345)*'CRONOGRAMA ACTIVIDADES'!AM$114)*($G350/$F350)))</f>
        <v>0</v>
      </c>
      <c r="AR350" s="349">
        <f>IF( $F350=0,0,((($F350/$E$345)*'CRONOGRAMA ACTIVIDADES'!AN$114)*($G350/$F350)))</f>
        <v>0</v>
      </c>
      <c r="AS350" s="349">
        <f>IF( $F350=0,0,((($F350/$E$345)*'CRONOGRAMA ACTIVIDADES'!AO$114)*($G350/$F350)))</f>
        <v>0</v>
      </c>
      <c r="AT350" s="352">
        <f>AH350+AI350+AJ350+AK350+AL350+AM350+AN350+AO350+AP350+AQ350+AR350+AS350</f>
        <v>0</v>
      </c>
      <c r="AU350" s="355">
        <f>AS350+AR350+AQ350+AP350+AO350+AN350+AM350+AL350+AK350+AJ350+AI350+AH350+AF350+AE350+AD350+AC350+AB350+AA350+Z350+Y350+X350+W350+V350+U350+S350+R350+Q350+P350+O350+N350+M350+L350+K350+J350+I350+H350</f>
        <v>0</v>
      </c>
      <c r="AV350" s="321">
        <f t="shared" si="84"/>
        <v>0</v>
      </c>
    </row>
    <row r="351" spans="2:48" s="44" customFormat="1" ht="12.75" customHeight="1" x14ac:dyDescent="0.25">
      <c r="B351" s="335" t="str">
        <f>+'FORMATO COSTEO C4'!C305</f>
        <v>4.2.5</v>
      </c>
      <c r="C351" s="359">
        <f>+'FORMATO COSTEO C4'!B305</f>
        <v>0</v>
      </c>
      <c r="D351" s="337" t="str">
        <f>+'FORMATO COSTEO C4'!D305</f>
        <v>Unidad medida</v>
      </c>
      <c r="E351" s="338">
        <f>+'FORMATO COSTEO C4'!E305</f>
        <v>0</v>
      </c>
      <c r="F351" s="339">
        <f>SUM(F352:F356)</f>
        <v>0</v>
      </c>
      <c r="G351" s="340">
        <f>SUM(G352:G356)</f>
        <v>0</v>
      </c>
      <c r="H351" s="341">
        <f t="shared" ref="H351:AS351" si="88">SUM(H352:H356)</f>
        <v>0</v>
      </c>
      <c r="I351" s="339">
        <f t="shared" si="88"/>
        <v>0</v>
      </c>
      <c r="J351" s="339">
        <f t="shared" si="88"/>
        <v>0</v>
      </c>
      <c r="K351" s="339">
        <f t="shared" si="88"/>
        <v>0</v>
      </c>
      <c r="L351" s="339">
        <f t="shared" si="88"/>
        <v>0</v>
      </c>
      <c r="M351" s="339">
        <f t="shared" si="88"/>
        <v>0</v>
      </c>
      <c r="N351" s="339">
        <f t="shared" si="88"/>
        <v>0</v>
      </c>
      <c r="O351" s="339">
        <f t="shared" si="88"/>
        <v>0</v>
      </c>
      <c r="P351" s="339">
        <f t="shared" si="88"/>
        <v>0</v>
      </c>
      <c r="Q351" s="339">
        <f t="shared" si="88"/>
        <v>0</v>
      </c>
      <c r="R351" s="339">
        <f t="shared" si="88"/>
        <v>0</v>
      </c>
      <c r="S351" s="339">
        <f t="shared" si="88"/>
        <v>0</v>
      </c>
      <c r="T351" s="342">
        <f t="shared" si="88"/>
        <v>0</v>
      </c>
      <c r="U351" s="343">
        <f t="shared" si="88"/>
        <v>0</v>
      </c>
      <c r="V351" s="339">
        <f t="shared" si="88"/>
        <v>0</v>
      </c>
      <c r="W351" s="339">
        <f t="shared" si="88"/>
        <v>0</v>
      </c>
      <c r="X351" s="339">
        <f t="shared" si="88"/>
        <v>0</v>
      </c>
      <c r="Y351" s="339">
        <f t="shared" si="88"/>
        <v>0</v>
      </c>
      <c r="Z351" s="339">
        <f t="shared" si="88"/>
        <v>0</v>
      </c>
      <c r="AA351" s="339">
        <f t="shared" si="88"/>
        <v>0</v>
      </c>
      <c r="AB351" s="339">
        <f t="shared" si="88"/>
        <v>0</v>
      </c>
      <c r="AC351" s="339">
        <f t="shared" si="88"/>
        <v>0</v>
      </c>
      <c r="AD351" s="339">
        <f t="shared" si="88"/>
        <v>0</v>
      </c>
      <c r="AE351" s="339">
        <f t="shared" si="88"/>
        <v>0</v>
      </c>
      <c r="AF351" s="339">
        <f t="shared" si="88"/>
        <v>0</v>
      </c>
      <c r="AG351" s="340">
        <f t="shared" si="88"/>
        <v>0</v>
      </c>
      <c r="AH351" s="341">
        <f t="shared" si="88"/>
        <v>0</v>
      </c>
      <c r="AI351" s="339">
        <f t="shared" si="88"/>
        <v>0</v>
      </c>
      <c r="AJ351" s="339">
        <f t="shared" si="88"/>
        <v>0</v>
      </c>
      <c r="AK351" s="339">
        <f t="shared" si="88"/>
        <v>0</v>
      </c>
      <c r="AL351" s="339">
        <f t="shared" si="88"/>
        <v>0</v>
      </c>
      <c r="AM351" s="339">
        <f t="shared" si="88"/>
        <v>0</v>
      </c>
      <c r="AN351" s="339">
        <f t="shared" si="88"/>
        <v>0</v>
      </c>
      <c r="AO351" s="339">
        <f t="shared" si="88"/>
        <v>0</v>
      </c>
      <c r="AP351" s="339">
        <f t="shared" si="88"/>
        <v>0</v>
      </c>
      <c r="AQ351" s="339">
        <f t="shared" si="88"/>
        <v>0</v>
      </c>
      <c r="AR351" s="339">
        <f t="shared" si="88"/>
        <v>0</v>
      </c>
      <c r="AS351" s="339">
        <f t="shared" si="88"/>
        <v>0</v>
      </c>
      <c r="AT351" s="342">
        <f>SUM(AT352:AT356)</f>
        <v>0</v>
      </c>
      <c r="AU351" s="344">
        <f>SUM(AU352:AU356)</f>
        <v>0</v>
      </c>
      <c r="AV351" s="321">
        <f t="shared" si="84"/>
        <v>0</v>
      </c>
    </row>
    <row r="352" spans="2:48" s="44" customFormat="1" ht="12.75" customHeight="1" x14ac:dyDescent="0.25">
      <c r="B352" s="345" t="str">
        <f>+'FORMATO COSTEO C4'!C307</f>
        <v>4.2.5.1</v>
      </c>
      <c r="C352" s="346" t="str">
        <f>+'FORMATO COSTEO C4'!B307</f>
        <v>Categoría de gasto</v>
      </c>
      <c r="D352" s="357"/>
      <c r="E352" s="358"/>
      <c r="F352" s="349">
        <f>+'FORMATO COSTEO C4'!G307</f>
        <v>0</v>
      </c>
      <c r="G352" s="350">
        <f>+'FORMATO COSTEO C4'!X307</f>
        <v>0</v>
      </c>
      <c r="H352" s="351">
        <f>IF( $F352=0,0,((($F352/$E$351)*'CRONOGRAMA ACTIVIDADES'!F$115)*($G352/$F352)))</f>
        <v>0</v>
      </c>
      <c r="I352" s="349">
        <f>IF( $F352=0,0,((($F352/$E$351)*'CRONOGRAMA ACTIVIDADES'!G$115)*($G352/$F352)))</f>
        <v>0</v>
      </c>
      <c r="J352" s="349">
        <f>IF( $F352=0,0,((($F352/$E$351)*'CRONOGRAMA ACTIVIDADES'!H$115)*($G352/$F352)))</f>
        <v>0</v>
      </c>
      <c r="K352" s="349">
        <f>IF( $F352=0,0,((($F352/$E$351)*'CRONOGRAMA ACTIVIDADES'!I$115)*($G352/$F352)))</f>
        <v>0</v>
      </c>
      <c r="L352" s="349">
        <f>IF( $F352=0,0,((($F352/$E$351)*'CRONOGRAMA ACTIVIDADES'!J$115)*($G352/$F352)))</f>
        <v>0</v>
      </c>
      <c r="M352" s="349">
        <f>IF( $F352=0,0,((($F352/$E$351)*'CRONOGRAMA ACTIVIDADES'!K$115)*($G352/$F352)))</f>
        <v>0</v>
      </c>
      <c r="N352" s="349">
        <f>IF( $F352=0,0,((($F352/$E$351)*'CRONOGRAMA ACTIVIDADES'!L$115)*($G352/$F352)))</f>
        <v>0</v>
      </c>
      <c r="O352" s="349">
        <f>IF( $F352=0,0,((($F352/$E$351)*'CRONOGRAMA ACTIVIDADES'!M$115)*($G352/$F352)))</f>
        <v>0</v>
      </c>
      <c r="P352" s="349">
        <f>IF( $F352=0,0,((($F352/$E$351)*'CRONOGRAMA ACTIVIDADES'!N$115)*($G352/$F352)))</f>
        <v>0</v>
      </c>
      <c r="Q352" s="349">
        <f>IF( $F352=0,0,((($F352/$E$351)*'CRONOGRAMA ACTIVIDADES'!O$115)*($G352/$F352)))</f>
        <v>0</v>
      </c>
      <c r="R352" s="349">
        <f>IF( $F352=0,0,((($F352/$E$351)*'CRONOGRAMA ACTIVIDADES'!P$115)*($G352/$F352)))</f>
        <v>0</v>
      </c>
      <c r="S352" s="349">
        <f>IF( $F352=0,0,((($F352/$E$351)*'CRONOGRAMA ACTIVIDADES'!Q$115)*($G352/$F352)))</f>
        <v>0</v>
      </c>
      <c r="T352" s="352">
        <f>H352+I352+J352+K352+L352+M352+N352+O352+P352+Q352+R352+S352</f>
        <v>0</v>
      </c>
      <c r="U352" s="353">
        <f>IF( $F352=0,0,((($F352/$E$351)*'CRONOGRAMA ACTIVIDADES'!R$115)*($G352/$F352)))</f>
        <v>0</v>
      </c>
      <c r="V352" s="349">
        <f>IF( $F352=0,0,((($F352/$E$351)*'CRONOGRAMA ACTIVIDADES'!S$115)*($G352/$F352)))</f>
        <v>0</v>
      </c>
      <c r="W352" s="349">
        <f>IF( $F352=0,0,((($F352/$E$351)*'CRONOGRAMA ACTIVIDADES'!T$115)*($G352/$F352)))</f>
        <v>0</v>
      </c>
      <c r="X352" s="349">
        <f>IF( $F352=0,0,((($F352/$E$351)*'CRONOGRAMA ACTIVIDADES'!U$115)*($G352/$F352)))</f>
        <v>0</v>
      </c>
      <c r="Y352" s="349">
        <f>IF( $F352=0,0,((($F352/$E$351)*'CRONOGRAMA ACTIVIDADES'!V$115)*($G352/$F352)))</f>
        <v>0</v>
      </c>
      <c r="Z352" s="349">
        <f>IF( $F352=0,0,((($F352/$E$351)*'CRONOGRAMA ACTIVIDADES'!W$115)*($G352/$F352)))</f>
        <v>0</v>
      </c>
      <c r="AA352" s="349">
        <f>IF( $F352=0,0,((($F352/$E$351)*'CRONOGRAMA ACTIVIDADES'!X$115)*($G352/$F352)))</f>
        <v>0</v>
      </c>
      <c r="AB352" s="349">
        <f>IF( $F352=0,0,((($F352/$E$351)*'CRONOGRAMA ACTIVIDADES'!Y$115)*($G352/$F352)))</f>
        <v>0</v>
      </c>
      <c r="AC352" s="349">
        <f>IF( $F352=0,0,((($F352/$E$351)*'CRONOGRAMA ACTIVIDADES'!Z$115)*($G352/$F352)))</f>
        <v>0</v>
      </c>
      <c r="AD352" s="349">
        <f>IF( $F352=0,0,((($F352/$E$351)*'CRONOGRAMA ACTIVIDADES'!AA$115)*($G352/$F352)))</f>
        <v>0</v>
      </c>
      <c r="AE352" s="349">
        <f>IF( $F352=0,0,((($F352/$E$351)*'CRONOGRAMA ACTIVIDADES'!AB$115)*($G352/$F352)))</f>
        <v>0</v>
      </c>
      <c r="AF352" s="349">
        <f>IF( $F352=0,0,((($F352/$E$351)*'CRONOGRAMA ACTIVIDADES'!AC$115)*($G352/$F352)))</f>
        <v>0</v>
      </c>
      <c r="AG352" s="350">
        <f>U352+V352+W352+X352+Y352+Z352+AA352+AB352+AC352+AD352+AE352+AF352</f>
        <v>0</v>
      </c>
      <c r="AH352" s="354">
        <f>IF( $F352=0,0,((($F352/$E$351)*'CRONOGRAMA ACTIVIDADES'!AD$115)*($G352/$F352)))</f>
        <v>0</v>
      </c>
      <c r="AI352" s="349">
        <f>IF( $F352=0,0,((($F352/$E$351)*'CRONOGRAMA ACTIVIDADES'!AE$115)*($G352/$F352)))</f>
        <v>0</v>
      </c>
      <c r="AJ352" s="349">
        <f>IF( $F352=0,0,((($F352/$E$351)*'CRONOGRAMA ACTIVIDADES'!AF$115)*($G352/$F352)))</f>
        <v>0</v>
      </c>
      <c r="AK352" s="349">
        <f>IF( $F352=0,0,((($F352/$E$351)*'CRONOGRAMA ACTIVIDADES'!AG$115)*($G352/$F352)))</f>
        <v>0</v>
      </c>
      <c r="AL352" s="349">
        <f>IF( $F352=0,0,((($F352/$E$351)*'CRONOGRAMA ACTIVIDADES'!AH$115)*($G352/$F352)))</f>
        <v>0</v>
      </c>
      <c r="AM352" s="349">
        <f>IF( $F352=0,0,((($F352/$E$351)*'CRONOGRAMA ACTIVIDADES'!AI$115)*($G352/$F352)))</f>
        <v>0</v>
      </c>
      <c r="AN352" s="349">
        <f>IF( $F352=0,0,((($F352/$E$351)*'CRONOGRAMA ACTIVIDADES'!AJ$115)*($G352/$F352)))</f>
        <v>0</v>
      </c>
      <c r="AO352" s="349">
        <f>IF( $F352=0,0,((($F352/$E$351)*'CRONOGRAMA ACTIVIDADES'!AK$115)*($G352/$F352)))</f>
        <v>0</v>
      </c>
      <c r="AP352" s="349">
        <f>IF( $F352=0,0,((($F352/$E$351)*'CRONOGRAMA ACTIVIDADES'!AL$115)*($G352/$F352)))</f>
        <v>0</v>
      </c>
      <c r="AQ352" s="349">
        <f>IF( $F352=0,0,((($F352/$E$351)*'CRONOGRAMA ACTIVIDADES'!AM$115)*($G352/$F352)))</f>
        <v>0</v>
      </c>
      <c r="AR352" s="349">
        <f>IF( $F352=0,0,((($F352/$E$351)*'CRONOGRAMA ACTIVIDADES'!AN$115)*($G352/$F352)))</f>
        <v>0</v>
      </c>
      <c r="AS352" s="349">
        <f>IF( $F352=0,0,((($F352/$E$351)*'CRONOGRAMA ACTIVIDADES'!AO$115)*($G352/$F352)))</f>
        <v>0</v>
      </c>
      <c r="AT352" s="352">
        <f>AH352+AI352+AJ352+AK352+AL352+AM352+AN352+AO352+AP352+AQ352+AR352+AS352</f>
        <v>0</v>
      </c>
      <c r="AU352" s="355">
        <f>AS352+AR352+AQ352+AP352+AO352+AN352+AM352+AL352+AK352+AJ352+AI352+AH352+AF352+AE352+AD352+AC352+AB352+AA352+Z352+Y352+X352+W352+V352+U352+S352+R352+Q352+P352+O352+N352+M352+L352+K352+J352+I352+H352</f>
        <v>0</v>
      </c>
      <c r="AV352" s="321">
        <f t="shared" si="84"/>
        <v>0</v>
      </c>
    </row>
    <row r="353" spans="2:48" s="44" customFormat="1" ht="12.75" customHeight="1" x14ac:dyDescent="0.25">
      <c r="B353" s="345" t="str">
        <f>+'FORMATO COSTEO C4'!C313</f>
        <v>4.2.5.2</v>
      </c>
      <c r="C353" s="346" t="str">
        <f>+'FORMATO COSTEO C4'!B313</f>
        <v>Categoría de gasto</v>
      </c>
      <c r="D353" s="357"/>
      <c r="E353" s="358"/>
      <c r="F353" s="349">
        <f>+'FORMATO COSTEO C4'!G313</f>
        <v>0</v>
      </c>
      <c r="G353" s="350">
        <f>+'FORMATO COSTEO C4'!X313</f>
        <v>0</v>
      </c>
      <c r="H353" s="354">
        <f>IF( $F353=0,0,((($F353/$E$351)*'CRONOGRAMA ACTIVIDADES'!F$115)*($G353/$F353)))</f>
        <v>0</v>
      </c>
      <c r="I353" s="349">
        <f>IF( $F353=0,0,((($F353/$E$351)*'CRONOGRAMA ACTIVIDADES'!G$115)*($G353/$F353)))</f>
        <v>0</v>
      </c>
      <c r="J353" s="349">
        <f>IF( $F353=0,0,((($F353/$E$351)*'CRONOGRAMA ACTIVIDADES'!H$115)*($G353/$F353)))</f>
        <v>0</v>
      </c>
      <c r="K353" s="349">
        <f>IF( $F353=0,0,((($F353/$E$351)*'CRONOGRAMA ACTIVIDADES'!I$115)*($G353/$F353)))</f>
        <v>0</v>
      </c>
      <c r="L353" s="349">
        <f>IF( $F353=0,0,((($F353/$E$351)*'CRONOGRAMA ACTIVIDADES'!J$115)*($G353/$F353)))</f>
        <v>0</v>
      </c>
      <c r="M353" s="349">
        <f>IF( $F353=0,0,((($F353/$E$351)*'CRONOGRAMA ACTIVIDADES'!K$115)*($G353/$F353)))</f>
        <v>0</v>
      </c>
      <c r="N353" s="349">
        <f>IF( $F353=0,0,((($F353/$E$351)*'CRONOGRAMA ACTIVIDADES'!L$115)*($G353/$F353)))</f>
        <v>0</v>
      </c>
      <c r="O353" s="349">
        <f>IF( $F353=0,0,((($F353/$E$351)*'CRONOGRAMA ACTIVIDADES'!M$115)*($G353/$F353)))</f>
        <v>0</v>
      </c>
      <c r="P353" s="349">
        <f>IF( $F353=0,0,((($F353/$E$351)*'CRONOGRAMA ACTIVIDADES'!N$115)*($G353/$F353)))</f>
        <v>0</v>
      </c>
      <c r="Q353" s="349">
        <f>IF( $F353=0,0,((($F353/$E$351)*'CRONOGRAMA ACTIVIDADES'!O$115)*($G353/$F353)))</f>
        <v>0</v>
      </c>
      <c r="R353" s="349">
        <f>IF( $F353=0,0,((($F353/$E$351)*'CRONOGRAMA ACTIVIDADES'!P$115)*($G353/$F353)))</f>
        <v>0</v>
      </c>
      <c r="S353" s="349">
        <f>IF( $F353=0,0,((($F353/$E$351)*'CRONOGRAMA ACTIVIDADES'!Q$115)*($G353/$F353)))</f>
        <v>0</v>
      </c>
      <c r="T353" s="352">
        <f>H353+I353+J353+K353+L353+M353+N353+O353+P353+Q353+R353+S353</f>
        <v>0</v>
      </c>
      <c r="U353" s="353">
        <f>IF( $F353=0,0,((($F353/$E$351)*'CRONOGRAMA ACTIVIDADES'!R$115)*($G353/$F353)))</f>
        <v>0</v>
      </c>
      <c r="V353" s="349">
        <f>IF( $F353=0,0,((($F353/$E$351)*'CRONOGRAMA ACTIVIDADES'!S$115)*($G353/$F353)))</f>
        <v>0</v>
      </c>
      <c r="W353" s="349">
        <f>IF( $F353=0,0,((($F353/$E$351)*'CRONOGRAMA ACTIVIDADES'!T$115)*($G353/$F353)))</f>
        <v>0</v>
      </c>
      <c r="X353" s="349">
        <f>IF( $F353=0,0,((($F353/$E$351)*'CRONOGRAMA ACTIVIDADES'!U$115)*($G353/$F353)))</f>
        <v>0</v>
      </c>
      <c r="Y353" s="349">
        <f>IF( $F353=0,0,((($F353/$E$351)*'CRONOGRAMA ACTIVIDADES'!V$115)*($G353/$F353)))</f>
        <v>0</v>
      </c>
      <c r="Z353" s="349">
        <f>IF( $F353=0,0,((($F353/$E$351)*'CRONOGRAMA ACTIVIDADES'!W$115)*($G353/$F353)))</f>
        <v>0</v>
      </c>
      <c r="AA353" s="349">
        <f>IF( $F353=0,0,((($F353/$E$351)*'CRONOGRAMA ACTIVIDADES'!X$115)*($G353/$F353)))</f>
        <v>0</v>
      </c>
      <c r="AB353" s="349">
        <f>IF( $F353=0,0,((($F353/$E$351)*'CRONOGRAMA ACTIVIDADES'!Y$115)*($G353/$F353)))</f>
        <v>0</v>
      </c>
      <c r="AC353" s="349">
        <f>IF( $F353=0,0,((($F353/$E$351)*'CRONOGRAMA ACTIVIDADES'!Z$115)*($G353/$F353)))</f>
        <v>0</v>
      </c>
      <c r="AD353" s="349">
        <f>IF( $F353=0,0,((($F353/$E$351)*'CRONOGRAMA ACTIVIDADES'!AA$115)*($G353/$F353)))</f>
        <v>0</v>
      </c>
      <c r="AE353" s="349">
        <f>IF( $F353=0,0,((($F353/$E$351)*'CRONOGRAMA ACTIVIDADES'!AB$115)*($G353/$F353)))</f>
        <v>0</v>
      </c>
      <c r="AF353" s="349">
        <f>IF( $F353=0,0,((($F353/$E$351)*'CRONOGRAMA ACTIVIDADES'!AC$115)*($G353/$F353)))</f>
        <v>0</v>
      </c>
      <c r="AG353" s="350">
        <f>U353+V353+W353+X353+Y353+Z353+AA353+AB353+AC353+AD353+AE353+AF353</f>
        <v>0</v>
      </c>
      <c r="AH353" s="354">
        <f>IF( $F353=0,0,((($F353/$E$351)*'CRONOGRAMA ACTIVIDADES'!AD$115)*($G353/$F353)))</f>
        <v>0</v>
      </c>
      <c r="AI353" s="349">
        <f>IF( $F353=0,0,((($F353/$E$351)*'CRONOGRAMA ACTIVIDADES'!AE$115)*($G353/$F353)))</f>
        <v>0</v>
      </c>
      <c r="AJ353" s="349">
        <f>IF( $F353=0,0,((($F353/$E$351)*'CRONOGRAMA ACTIVIDADES'!AF$115)*($G353/$F353)))</f>
        <v>0</v>
      </c>
      <c r="AK353" s="349">
        <f>IF( $F353=0,0,((($F353/$E$351)*'CRONOGRAMA ACTIVIDADES'!AG$115)*($G353/$F353)))</f>
        <v>0</v>
      </c>
      <c r="AL353" s="349">
        <f>IF( $F353=0,0,((($F353/$E$351)*'CRONOGRAMA ACTIVIDADES'!AH$115)*($G353/$F353)))</f>
        <v>0</v>
      </c>
      <c r="AM353" s="349">
        <f>IF( $F353=0,0,((($F353/$E$351)*'CRONOGRAMA ACTIVIDADES'!AI$115)*($G353/$F353)))</f>
        <v>0</v>
      </c>
      <c r="AN353" s="349">
        <f>IF( $F353=0,0,((($F353/$E$351)*'CRONOGRAMA ACTIVIDADES'!AJ$115)*($G353/$F353)))</f>
        <v>0</v>
      </c>
      <c r="AO353" s="349">
        <f>IF( $F353=0,0,((($F353/$E$351)*'CRONOGRAMA ACTIVIDADES'!AK$115)*($G353/$F353)))</f>
        <v>0</v>
      </c>
      <c r="AP353" s="349">
        <f>IF( $F353=0,0,((($F353/$E$351)*'CRONOGRAMA ACTIVIDADES'!AL$115)*($G353/$F353)))</f>
        <v>0</v>
      </c>
      <c r="AQ353" s="349">
        <f>IF( $F353=0,0,((($F353/$E$351)*'CRONOGRAMA ACTIVIDADES'!AM$115)*($G353/$F353)))</f>
        <v>0</v>
      </c>
      <c r="AR353" s="349">
        <f>IF( $F353=0,0,((($F353/$E$351)*'CRONOGRAMA ACTIVIDADES'!AN$115)*($G353/$F353)))</f>
        <v>0</v>
      </c>
      <c r="AS353" s="349">
        <f>IF( $F353=0,0,((($F353/$E$351)*'CRONOGRAMA ACTIVIDADES'!AO$115)*($G353/$F353)))</f>
        <v>0</v>
      </c>
      <c r="AT353" s="352">
        <f>AH353+AI353+AJ353+AK353+AL353+AM353+AN353+AO353+AP353+AQ353+AR353+AS353</f>
        <v>0</v>
      </c>
      <c r="AU353" s="355">
        <f>AS353+AR353+AQ353+AP353+AO353+AN353+AM353+AL353+AK353+AJ353+AI353+AH353+AF353+AE353+AD353+AC353+AB353+AA353+Z353+Y353+X353+W353+V353+U353+S353+R353+Q353+P353+O353+N353+M353+L353+K353+J353+I353+H353</f>
        <v>0</v>
      </c>
      <c r="AV353" s="321">
        <f t="shared" si="84"/>
        <v>0</v>
      </c>
    </row>
    <row r="354" spans="2:48" s="44" customFormat="1" ht="12.75" customHeight="1" x14ac:dyDescent="0.25">
      <c r="B354" s="345" t="str">
        <f>+'FORMATO COSTEO C4'!C319</f>
        <v>4.2.5.3</v>
      </c>
      <c r="C354" s="346" t="str">
        <f>+'FORMATO COSTEO C4'!B319</f>
        <v>Categoría de gasto</v>
      </c>
      <c r="D354" s="357"/>
      <c r="E354" s="358"/>
      <c r="F354" s="349">
        <f>+'FORMATO COSTEO C4'!G319</f>
        <v>0</v>
      </c>
      <c r="G354" s="350">
        <f>+'FORMATO COSTEO C4'!X319</f>
        <v>0</v>
      </c>
      <c r="H354" s="354">
        <f>IF( $F354=0,0,((($F354/$E$351)*'CRONOGRAMA ACTIVIDADES'!F$115)*($G354/$F354)))</f>
        <v>0</v>
      </c>
      <c r="I354" s="349">
        <f>IF( $F354=0,0,((($F354/$E$351)*'CRONOGRAMA ACTIVIDADES'!G$115)*($G354/$F354)))</f>
        <v>0</v>
      </c>
      <c r="J354" s="349">
        <f>IF( $F354=0,0,((($F354/$E$351)*'CRONOGRAMA ACTIVIDADES'!H$115)*($G354/$F354)))</f>
        <v>0</v>
      </c>
      <c r="K354" s="349">
        <f>IF( $F354=0,0,((($F354/$E$351)*'CRONOGRAMA ACTIVIDADES'!I$115)*($G354/$F354)))</f>
        <v>0</v>
      </c>
      <c r="L354" s="349">
        <f>IF( $F354=0,0,((($F354/$E$351)*'CRONOGRAMA ACTIVIDADES'!J$115)*($G354/$F354)))</f>
        <v>0</v>
      </c>
      <c r="M354" s="349">
        <f>IF( $F354=0,0,((($F354/$E$351)*'CRONOGRAMA ACTIVIDADES'!K$115)*($G354/$F354)))</f>
        <v>0</v>
      </c>
      <c r="N354" s="349">
        <f>IF( $F354=0,0,((($F354/$E$351)*'CRONOGRAMA ACTIVIDADES'!L$115)*($G354/$F354)))</f>
        <v>0</v>
      </c>
      <c r="O354" s="349">
        <f>IF( $F354=0,0,((($F354/$E$351)*'CRONOGRAMA ACTIVIDADES'!M$115)*($G354/$F354)))</f>
        <v>0</v>
      </c>
      <c r="P354" s="349">
        <f>IF( $F354=0,0,((($F354/$E$351)*'CRONOGRAMA ACTIVIDADES'!N$115)*($G354/$F354)))</f>
        <v>0</v>
      </c>
      <c r="Q354" s="349">
        <f>IF( $F354=0,0,((($F354/$E$351)*'CRONOGRAMA ACTIVIDADES'!O$115)*($G354/$F354)))</f>
        <v>0</v>
      </c>
      <c r="R354" s="349">
        <f>IF( $F354=0,0,((($F354/$E$351)*'CRONOGRAMA ACTIVIDADES'!P$115)*($G354/$F354)))</f>
        <v>0</v>
      </c>
      <c r="S354" s="349">
        <f>IF( $F354=0,0,((($F354/$E$351)*'CRONOGRAMA ACTIVIDADES'!Q$115)*($G354/$F354)))</f>
        <v>0</v>
      </c>
      <c r="T354" s="352">
        <f>H354+I354+J354+K354+L354+M354+N354+O354+P354+Q354+R354+S354</f>
        <v>0</v>
      </c>
      <c r="U354" s="353">
        <f>IF( $F354=0,0,((($F354/$E$351)*'CRONOGRAMA ACTIVIDADES'!R$115)*($G354/$F354)))</f>
        <v>0</v>
      </c>
      <c r="V354" s="349">
        <f>IF( $F354=0,0,((($F354/$E$351)*'CRONOGRAMA ACTIVIDADES'!S$115)*($G354/$F354)))</f>
        <v>0</v>
      </c>
      <c r="W354" s="349">
        <f>IF( $F354=0,0,((($F354/$E$351)*'CRONOGRAMA ACTIVIDADES'!T$115)*($G354/$F354)))</f>
        <v>0</v>
      </c>
      <c r="X354" s="349">
        <f>IF( $F354=0,0,((($F354/$E$351)*'CRONOGRAMA ACTIVIDADES'!U$115)*($G354/$F354)))</f>
        <v>0</v>
      </c>
      <c r="Y354" s="349">
        <f>IF( $F354=0,0,((($F354/$E$351)*'CRONOGRAMA ACTIVIDADES'!V$115)*($G354/$F354)))</f>
        <v>0</v>
      </c>
      <c r="Z354" s="349">
        <f>IF( $F354=0,0,((($F354/$E$351)*'CRONOGRAMA ACTIVIDADES'!W$115)*($G354/$F354)))</f>
        <v>0</v>
      </c>
      <c r="AA354" s="349">
        <f>IF( $F354=0,0,((($F354/$E$351)*'CRONOGRAMA ACTIVIDADES'!X$115)*($G354/$F354)))</f>
        <v>0</v>
      </c>
      <c r="AB354" s="349">
        <f>IF( $F354=0,0,((($F354/$E$351)*'CRONOGRAMA ACTIVIDADES'!Y$115)*($G354/$F354)))</f>
        <v>0</v>
      </c>
      <c r="AC354" s="349">
        <f>IF( $F354=0,0,((($F354/$E$351)*'CRONOGRAMA ACTIVIDADES'!Z$115)*($G354/$F354)))</f>
        <v>0</v>
      </c>
      <c r="AD354" s="349">
        <f>IF( $F354=0,0,((($F354/$E$351)*'CRONOGRAMA ACTIVIDADES'!AA$115)*($G354/$F354)))</f>
        <v>0</v>
      </c>
      <c r="AE354" s="349">
        <f>IF( $F354=0,0,((($F354/$E$351)*'CRONOGRAMA ACTIVIDADES'!AB$115)*($G354/$F354)))</f>
        <v>0</v>
      </c>
      <c r="AF354" s="349">
        <f>IF( $F354=0,0,((($F354/$E$351)*'CRONOGRAMA ACTIVIDADES'!AC$115)*($G354/$F354)))</f>
        <v>0</v>
      </c>
      <c r="AG354" s="350">
        <f>U354+V354+W354+X354+Y354+Z354+AA354+AB354+AC354+AD354+AE354+AF354</f>
        <v>0</v>
      </c>
      <c r="AH354" s="354">
        <f>IF( $F354=0,0,((($F354/$E$351)*'CRONOGRAMA ACTIVIDADES'!AD$115)*($G354/$F354)))</f>
        <v>0</v>
      </c>
      <c r="AI354" s="349">
        <f>IF( $F354=0,0,((($F354/$E$351)*'CRONOGRAMA ACTIVIDADES'!AE$115)*($G354/$F354)))</f>
        <v>0</v>
      </c>
      <c r="AJ354" s="349">
        <f>IF( $F354=0,0,((($F354/$E$351)*'CRONOGRAMA ACTIVIDADES'!AF$115)*($G354/$F354)))</f>
        <v>0</v>
      </c>
      <c r="AK354" s="349">
        <f>IF( $F354=0,0,((($F354/$E$351)*'CRONOGRAMA ACTIVIDADES'!AG$115)*($G354/$F354)))</f>
        <v>0</v>
      </c>
      <c r="AL354" s="349">
        <f>IF( $F354=0,0,((($F354/$E$351)*'CRONOGRAMA ACTIVIDADES'!AH$115)*($G354/$F354)))</f>
        <v>0</v>
      </c>
      <c r="AM354" s="349">
        <f>IF( $F354=0,0,((($F354/$E$351)*'CRONOGRAMA ACTIVIDADES'!AI$115)*($G354/$F354)))</f>
        <v>0</v>
      </c>
      <c r="AN354" s="349">
        <f>IF( $F354=0,0,((($F354/$E$351)*'CRONOGRAMA ACTIVIDADES'!AJ$115)*($G354/$F354)))</f>
        <v>0</v>
      </c>
      <c r="AO354" s="349">
        <f>IF( $F354=0,0,((($F354/$E$351)*'CRONOGRAMA ACTIVIDADES'!AK$115)*($G354/$F354)))</f>
        <v>0</v>
      </c>
      <c r="AP354" s="349">
        <f>IF( $F354=0,0,((($F354/$E$351)*'CRONOGRAMA ACTIVIDADES'!AL$115)*($G354/$F354)))</f>
        <v>0</v>
      </c>
      <c r="AQ354" s="349">
        <f>IF( $F354=0,0,((($F354/$E$351)*'CRONOGRAMA ACTIVIDADES'!AM$115)*($G354/$F354)))</f>
        <v>0</v>
      </c>
      <c r="AR354" s="349">
        <f>IF( $F354=0,0,((($F354/$E$351)*'CRONOGRAMA ACTIVIDADES'!AN$115)*($G354/$F354)))</f>
        <v>0</v>
      </c>
      <c r="AS354" s="349">
        <f>IF( $F354=0,0,((($F354/$E$351)*'CRONOGRAMA ACTIVIDADES'!AO$115)*($G354/$F354)))</f>
        <v>0</v>
      </c>
      <c r="AT354" s="352">
        <f>AH354+AI354+AJ354+AK354+AL354+AM354+AN354+AO354+AP354+AQ354+AR354+AS354</f>
        <v>0</v>
      </c>
      <c r="AU354" s="355">
        <f>AS354+AR354+AQ354+AP354+AO354+AN354+AM354+AL354+AK354+AJ354+AI354+AH354+AF354+AE354+AD354+AC354+AB354+AA354+Z354+Y354+X354+W354+V354+U354+S354+R354+Q354+P354+O354+N354+M354+L354+K354+J354+I354+H354</f>
        <v>0</v>
      </c>
      <c r="AV354" s="321">
        <f t="shared" si="84"/>
        <v>0</v>
      </c>
    </row>
    <row r="355" spans="2:48" s="44" customFormat="1" ht="12.75" customHeight="1" x14ac:dyDescent="0.25">
      <c r="B355" s="345" t="str">
        <f>+'FORMATO COSTEO C4'!C325</f>
        <v>4.2.5.4</v>
      </c>
      <c r="C355" s="346" t="str">
        <f>+'FORMATO COSTEO C4'!B325</f>
        <v>Categoría de gasto</v>
      </c>
      <c r="D355" s="357"/>
      <c r="E355" s="358"/>
      <c r="F355" s="349">
        <f>+'FORMATO COSTEO C4'!G325</f>
        <v>0</v>
      </c>
      <c r="G355" s="350">
        <f>+'FORMATO COSTEO C4'!X325</f>
        <v>0</v>
      </c>
      <c r="H355" s="354">
        <f>IF( $F355=0,0,((($F355/$E$351)*'CRONOGRAMA ACTIVIDADES'!F$115)*($G355/$F355)))</f>
        <v>0</v>
      </c>
      <c r="I355" s="349">
        <f>IF( $F355=0,0,((($F355/$E$351)*'CRONOGRAMA ACTIVIDADES'!G$115)*($G355/$F355)))</f>
        <v>0</v>
      </c>
      <c r="J355" s="349">
        <f>IF( $F355=0,0,((($F355/$E$351)*'CRONOGRAMA ACTIVIDADES'!H$115)*($G355/$F355)))</f>
        <v>0</v>
      </c>
      <c r="K355" s="349">
        <f>IF( $F355=0,0,((($F355/$E$351)*'CRONOGRAMA ACTIVIDADES'!I$115)*($G355/$F355)))</f>
        <v>0</v>
      </c>
      <c r="L355" s="349">
        <f>IF( $F355=0,0,((($F355/$E$351)*'CRONOGRAMA ACTIVIDADES'!J$115)*($G355/$F355)))</f>
        <v>0</v>
      </c>
      <c r="M355" s="349">
        <f>IF( $F355=0,0,((($F355/$E$351)*'CRONOGRAMA ACTIVIDADES'!K$115)*($G355/$F355)))</f>
        <v>0</v>
      </c>
      <c r="N355" s="349">
        <f>IF( $F355=0,0,((($F355/$E$351)*'CRONOGRAMA ACTIVIDADES'!L$115)*($G355/$F355)))</f>
        <v>0</v>
      </c>
      <c r="O355" s="349">
        <f>IF( $F355=0,0,((($F355/$E$351)*'CRONOGRAMA ACTIVIDADES'!M$115)*($G355/$F355)))</f>
        <v>0</v>
      </c>
      <c r="P355" s="349">
        <f>IF( $F355=0,0,((($F355/$E$351)*'CRONOGRAMA ACTIVIDADES'!N$115)*($G355/$F355)))</f>
        <v>0</v>
      </c>
      <c r="Q355" s="349">
        <f>IF( $F355=0,0,((($F355/$E$351)*'CRONOGRAMA ACTIVIDADES'!O$115)*($G355/$F355)))</f>
        <v>0</v>
      </c>
      <c r="R355" s="349">
        <f>IF( $F355=0,0,((($F355/$E$351)*'CRONOGRAMA ACTIVIDADES'!P$115)*($G355/$F355)))</f>
        <v>0</v>
      </c>
      <c r="S355" s="349">
        <f>IF( $F355=0,0,((($F355/$E$351)*'CRONOGRAMA ACTIVIDADES'!Q$115)*($G355/$F355)))</f>
        <v>0</v>
      </c>
      <c r="T355" s="352">
        <f>H355+I355+J355+K355+L355+M355+N355+O355+P355+Q355+R355+S355</f>
        <v>0</v>
      </c>
      <c r="U355" s="353">
        <f>IF( $F355=0,0,((($F355/$E$351)*'CRONOGRAMA ACTIVIDADES'!R$115)*($G355/$F355)))</f>
        <v>0</v>
      </c>
      <c r="V355" s="349">
        <f>IF( $F355=0,0,((($F355/$E$351)*'CRONOGRAMA ACTIVIDADES'!S$115)*($G355/$F355)))</f>
        <v>0</v>
      </c>
      <c r="W355" s="349">
        <f>IF( $F355=0,0,((($F355/$E$351)*'CRONOGRAMA ACTIVIDADES'!T$115)*($G355/$F355)))</f>
        <v>0</v>
      </c>
      <c r="X355" s="349">
        <f>IF( $F355=0,0,((($F355/$E$351)*'CRONOGRAMA ACTIVIDADES'!U$115)*($G355/$F355)))</f>
        <v>0</v>
      </c>
      <c r="Y355" s="349">
        <f>IF( $F355=0,0,((($F355/$E$351)*'CRONOGRAMA ACTIVIDADES'!V$115)*($G355/$F355)))</f>
        <v>0</v>
      </c>
      <c r="Z355" s="349">
        <f>IF( $F355=0,0,((($F355/$E$351)*'CRONOGRAMA ACTIVIDADES'!W$115)*($G355/$F355)))</f>
        <v>0</v>
      </c>
      <c r="AA355" s="349">
        <f>IF( $F355=0,0,((($F355/$E$351)*'CRONOGRAMA ACTIVIDADES'!X$115)*($G355/$F355)))</f>
        <v>0</v>
      </c>
      <c r="AB355" s="349">
        <f>IF( $F355=0,0,((($F355/$E$351)*'CRONOGRAMA ACTIVIDADES'!Y$115)*($G355/$F355)))</f>
        <v>0</v>
      </c>
      <c r="AC355" s="349">
        <f>IF( $F355=0,0,((($F355/$E$351)*'CRONOGRAMA ACTIVIDADES'!Z$115)*($G355/$F355)))</f>
        <v>0</v>
      </c>
      <c r="AD355" s="349">
        <f>IF( $F355=0,0,((($F355/$E$351)*'CRONOGRAMA ACTIVIDADES'!AA$115)*($G355/$F355)))</f>
        <v>0</v>
      </c>
      <c r="AE355" s="349">
        <f>IF( $F355=0,0,((($F355/$E$351)*'CRONOGRAMA ACTIVIDADES'!AB$115)*($G355/$F355)))</f>
        <v>0</v>
      </c>
      <c r="AF355" s="349">
        <f>IF( $F355=0,0,((($F355/$E$351)*'CRONOGRAMA ACTIVIDADES'!AC$115)*($G355/$F355)))</f>
        <v>0</v>
      </c>
      <c r="AG355" s="350">
        <f>U355+V355+W355+X355+Y355+Z355+AA355+AB355+AC355+AD355+AE355+AF355</f>
        <v>0</v>
      </c>
      <c r="AH355" s="354">
        <f>IF( $F355=0,0,((($F355/$E$351)*'CRONOGRAMA ACTIVIDADES'!AD$115)*($G355/$F355)))</f>
        <v>0</v>
      </c>
      <c r="AI355" s="349">
        <f>IF( $F355=0,0,((($F355/$E$351)*'CRONOGRAMA ACTIVIDADES'!AE$115)*($G355/$F355)))</f>
        <v>0</v>
      </c>
      <c r="AJ355" s="349">
        <f>IF( $F355=0,0,((($F355/$E$351)*'CRONOGRAMA ACTIVIDADES'!AF$115)*($G355/$F355)))</f>
        <v>0</v>
      </c>
      <c r="AK355" s="349">
        <f>IF( $F355=0,0,((($F355/$E$351)*'CRONOGRAMA ACTIVIDADES'!AG$115)*($G355/$F355)))</f>
        <v>0</v>
      </c>
      <c r="AL355" s="349">
        <f>IF( $F355=0,0,((($F355/$E$351)*'CRONOGRAMA ACTIVIDADES'!AH$115)*($G355/$F355)))</f>
        <v>0</v>
      </c>
      <c r="AM355" s="349">
        <f>IF( $F355=0,0,((($F355/$E$351)*'CRONOGRAMA ACTIVIDADES'!AI$115)*($G355/$F355)))</f>
        <v>0</v>
      </c>
      <c r="AN355" s="349">
        <f>IF( $F355=0,0,((($F355/$E$351)*'CRONOGRAMA ACTIVIDADES'!AJ$115)*($G355/$F355)))</f>
        <v>0</v>
      </c>
      <c r="AO355" s="349">
        <f>IF( $F355=0,0,((($F355/$E$351)*'CRONOGRAMA ACTIVIDADES'!AK$115)*($G355/$F355)))</f>
        <v>0</v>
      </c>
      <c r="AP355" s="349">
        <f>IF( $F355=0,0,((($F355/$E$351)*'CRONOGRAMA ACTIVIDADES'!AL$115)*($G355/$F355)))</f>
        <v>0</v>
      </c>
      <c r="AQ355" s="349">
        <f>IF( $F355=0,0,((($F355/$E$351)*'CRONOGRAMA ACTIVIDADES'!AM$115)*($G355/$F355)))</f>
        <v>0</v>
      </c>
      <c r="AR355" s="349">
        <f>IF( $F355=0,0,((($F355/$E$351)*'CRONOGRAMA ACTIVIDADES'!AN$115)*($G355/$F355)))</f>
        <v>0</v>
      </c>
      <c r="AS355" s="349">
        <f>IF( $F355=0,0,((($F355/$E$351)*'CRONOGRAMA ACTIVIDADES'!AO$115)*($G355/$F355)))</f>
        <v>0</v>
      </c>
      <c r="AT355" s="352">
        <f>AH355+AI355+AJ355+AK355+AL355+AM355+AN355+AO355+AP355+AQ355+AR355+AS355</f>
        <v>0</v>
      </c>
      <c r="AU355" s="355">
        <f>AS355+AR355+AQ355+AP355+AO355+AN355+AM355+AL355+AK355+AJ355+AI355+AH355+AF355+AE355+AD355+AC355+AB355+AA355+Z355+Y355+X355+W355+V355+U355+S355+R355+Q355+P355+O355+N355+M355+L355+K355+J355+I355+H355</f>
        <v>0</v>
      </c>
      <c r="AV355" s="321">
        <f t="shared" si="84"/>
        <v>0</v>
      </c>
    </row>
    <row r="356" spans="2:48" s="44" customFormat="1" ht="12.75" customHeight="1" x14ac:dyDescent="0.25">
      <c r="B356" s="345" t="str">
        <f>+'FORMATO COSTEO C4'!C331</f>
        <v>4.2.5.5</v>
      </c>
      <c r="C356" s="346" t="str">
        <f>+'FORMATO COSTEO C4'!B331</f>
        <v>Categoría de gasto</v>
      </c>
      <c r="D356" s="357"/>
      <c r="E356" s="358"/>
      <c r="F356" s="349">
        <f>+'FORMATO COSTEO C4'!G331</f>
        <v>0</v>
      </c>
      <c r="G356" s="350">
        <f>+'FORMATO COSTEO C4'!X331</f>
        <v>0</v>
      </c>
      <c r="H356" s="354">
        <f>IF( $F356=0,0,((($F356/$E$351)*'CRONOGRAMA ACTIVIDADES'!F$115)*($G356/$F356)))</f>
        <v>0</v>
      </c>
      <c r="I356" s="349">
        <f>IF( $F356=0,0,((($F356/$E$351)*'CRONOGRAMA ACTIVIDADES'!G$115)*($G356/$F356)))</f>
        <v>0</v>
      </c>
      <c r="J356" s="349">
        <f>IF( $F356=0,0,((($F356/$E$351)*'CRONOGRAMA ACTIVIDADES'!H$115)*($G356/$F356)))</f>
        <v>0</v>
      </c>
      <c r="K356" s="349">
        <f>IF( $F356=0,0,((($F356/$E$351)*'CRONOGRAMA ACTIVIDADES'!I$115)*($G356/$F356)))</f>
        <v>0</v>
      </c>
      <c r="L356" s="349">
        <f>IF( $F356=0,0,((($F356/$E$351)*'CRONOGRAMA ACTIVIDADES'!J$115)*($G356/$F356)))</f>
        <v>0</v>
      </c>
      <c r="M356" s="349">
        <f>IF( $F356=0,0,((($F356/$E$351)*'CRONOGRAMA ACTIVIDADES'!K$115)*($G356/$F356)))</f>
        <v>0</v>
      </c>
      <c r="N356" s="349">
        <f>IF( $F356=0,0,((($F356/$E$351)*'CRONOGRAMA ACTIVIDADES'!L$115)*($G356/$F356)))</f>
        <v>0</v>
      </c>
      <c r="O356" s="349">
        <f>IF( $F356=0,0,((($F356/$E$351)*'CRONOGRAMA ACTIVIDADES'!M$115)*($G356/$F356)))</f>
        <v>0</v>
      </c>
      <c r="P356" s="349">
        <f>IF( $F356=0,0,((($F356/$E$351)*'CRONOGRAMA ACTIVIDADES'!N$115)*($G356/$F356)))</f>
        <v>0</v>
      </c>
      <c r="Q356" s="349">
        <f>IF( $F356=0,0,((($F356/$E$351)*'CRONOGRAMA ACTIVIDADES'!O$115)*($G356/$F356)))</f>
        <v>0</v>
      </c>
      <c r="R356" s="349">
        <f>IF( $F356=0,0,((($F356/$E$351)*'CRONOGRAMA ACTIVIDADES'!P$115)*($G356/$F356)))</f>
        <v>0</v>
      </c>
      <c r="S356" s="349">
        <f>IF( $F356=0,0,((($F356/$E$351)*'CRONOGRAMA ACTIVIDADES'!Q$115)*($G356/$F356)))</f>
        <v>0</v>
      </c>
      <c r="T356" s="352">
        <f>H356+I356+J356+K356+L356+M356+N356+O356+P356+Q356+R356+S356</f>
        <v>0</v>
      </c>
      <c r="U356" s="353">
        <f>IF( $F356=0,0,((($F356/$E$351)*'CRONOGRAMA ACTIVIDADES'!R$115)*($G356/$F356)))</f>
        <v>0</v>
      </c>
      <c r="V356" s="349">
        <f>IF( $F356=0,0,((($F356/$E$351)*'CRONOGRAMA ACTIVIDADES'!S$115)*($G356/$F356)))</f>
        <v>0</v>
      </c>
      <c r="W356" s="349">
        <f>IF( $F356=0,0,((($F356/$E$351)*'CRONOGRAMA ACTIVIDADES'!T$115)*($G356/$F356)))</f>
        <v>0</v>
      </c>
      <c r="X356" s="349">
        <f>IF( $F356=0,0,((($F356/$E$351)*'CRONOGRAMA ACTIVIDADES'!U$115)*($G356/$F356)))</f>
        <v>0</v>
      </c>
      <c r="Y356" s="349">
        <f>IF( $F356=0,0,((($F356/$E$351)*'CRONOGRAMA ACTIVIDADES'!V$115)*($G356/$F356)))</f>
        <v>0</v>
      </c>
      <c r="Z356" s="349">
        <f>IF( $F356=0,0,((($F356/$E$351)*'CRONOGRAMA ACTIVIDADES'!W$115)*($G356/$F356)))</f>
        <v>0</v>
      </c>
      <c r="AA356" s="349">
        <f>IF( $F356=0,0,((($F356/$E$351)*'CRONOGRAMA ACTIVIDADES'!X$115)*($G356/$F356)))</f>
        <v>0</v>
      </c>
      <c r="AB356" s="349">
        <f>IF( $F356=0,0,((($F356/$E$351)*'CRONOGRAMA ACTIVIDADES'!Y$115)*($G356/$F356)))</f>
        <v>0</v>
      </c>
      <c r="AC356" s="349">
        <f>IF( $F356=0,0,((($F356/$E$351)*'CRONOGRAMA ACTIVIDADES'!Z$115)*($G356/$F356)))</f>
        <v>0</v>
      </c>
      <c r="AD356" s="349">
        <f>IF( $F356=0,0,((($F356/$E$351)*'CRONOGRAMA ACTIVIDADES'!AA$115)*($G356/$F356)))</f>
        <v>0</v>
      </c>
      <c r="AE356" s="349">
        <f>IF( $F356=0,0,((($F356/$E$351)*'CRONOGRAMA ACTIVIDADES'!AB$115)*($G356/$F356)))</f>
        <v>0</v>
      </c>
      <c r="AF356" s="349">
        <f>IF( $F356=0,0,((($F356/$E$351)*'CRONOGRAMA ACTIVIDADES'!AC$115)*($G356/$F356)))</f>
        <v>0</v>
      </c>
      <c r="AG356" s="350">
        <f>U356+V356+W356+X356+Y356+Z356+AA356+AB356+AC356+AD356+AE356+AF356</f>
        <v>0</v>
      </c>
      <c r="AH356" s="354">
        <f>IF( $F356=0,0,((($F356/$E$351)*'CRONOGRAMA ACTIVIDADES'!AD$115)*($G356/$F356)))</f>
        <v>0</v>
      </c>
      <c r="AI356" s="349">
        <f>IF( $F356=0,0,((($F356/$E$351)*'CRONOGRAMA ACTIVIDADES'!AE$115)*($G356/$F356)))</f>
        <v>0</v>
      </c>
      <c r="AJ356" s="349">
        <f>IF( $F356=0,0,((($F356/$E$351)*'CRONOGRAMA ACTIVIDADES'!AF$115)*($G356/$F356)))</f>
        <v>0</v>
      </c>
      <c r="AK356" s="349">
        <f>IF( $F356=0,0,((($F356/$E$351)*'CRONOGRAMA ACTIVIDADES'!AG$115)*($G356/$F356)))</f>
        <v>0</v>
      </c>
      <c r="AL356" s="349">
        <f>IF( $F356=0,0,((($F356/$E$351)*'CRONOGRAMA ACTIVIDADES'!AH$115)*($G356/$F356)))</f>
        <v>0</v>
      </c>
      <c r="AM356" s="349">
        <f>IF( $F356=0,0,((($F356/$E$351)*'CRONOGRAMA ACTIVIDADES'!AI$115)*($G356/$F356)))</f>
        <v>0</v>
      </c>
      <c r="AN356" s="349">
        <f>IF( $F356=0,0,((($F356/$E$351)*'CRONOGRAMA ACTIVIDADES'!AJ$115)*($G356/$F356)))</f>
        <v>0</v>
      </c>
      <c r="AO356" s="349">
        <f>IF( $F356=0,0,((($F356/$E$351)*'CRONOGRAMA ACTIVIDADES'!AK$115)*($G356/$F356)))</f>
        <v>0</v>
      </c>
      <c r="AP356" s="349">
        <f>IF( $F356=0,0,((($F356/$E$351)*'CRONOGRAMA ACTIVIDADES'!AL$115)*($G356/$F356)))</f>
        <v>0</v>
      </c>
      <c r="AQ356" s="349">
        <f>IF( $F356=0,0,((($F356/$E$351)*'CRONOGRAMA ACTIVIDADES'!AM$115)*($G356/$F356)))</f>
        <v>0</v>
      </c>
      <c r="AR356" s="349">
        <f>IF( $F356=0,0,((($F356/$E$351)*'CRONOGRAMA ACTIVIDADES'!AN$115)*($G356/$F356)))</f>
        <v>0</v>
      </c>
      <c r="AS356" s="349">
        <f>IF( $F356=0,0,((($F356/$E$351)*'CRONOGRAMA ACTIVIDADES'!AO$115)*($G356/$F356)))</f>
        <v>0</v>
      </c>
      <c r="AT356" s="352">
        <f>AH356+AI356+AJ356+AK356+AL356+AM356+AN356+AO356+AP356+AQ356+AR356+AS356</f>
        <v>0</v>
      </c>
      <c r="AU356" s="355">
        <f>AS356+AR356+AQ356+AP356+AO356+AN356+AM356+AL356+AK356+AJ356+AI356+AH356+AF356+AE356+AD356+AC356+AB356+AA356+Z356+Y356+X356+W356+V356+U356+S356+R356+Q356+P356+O356+N356+M356+L356+K356+J356+I356+H356</f>
        <v>0</v>
      </c>
      <c r="AV356" s="321">
        <f t="shared" si="84"/>
        <v>0</v>
      </c>
    </row>
    <row r="357" spans="2:48" s="44" customFormat="1" ht="12.75" customHeight="1" x14ac:dyDescent="0.25">
      <c r="B357" s="360">
        <f>+'FORMATO COSTEO C4'!C338</f>
        <v>4.3</v>
      </c>
      <c r="C357" s="370">
        <f>+'FORMATO COSTEO C4'!D338</f>
        <v>0</v>
      </c>
      <c r="D357" s="326"/>
      <c r="E357" s="327"/>
      <c r="F357" s="328">
        <f t="shared" ref="F357:AS357" si="89">+F358+F364+F370+F376+F382</f>
        <v>0</v>
      </c>
      <c r="G357" s="329">
        <f t="shared" si="89"/>
        <v>0</v>
      </c>
      <c r="H357" s="330">
        <f t="shared" si="89"/>
        <v>0</v>
      </c>
      <c r="I357" s="328">
        <f t="shared" si="89"/>
        <v>0</v>
      </c>
      <c r="J357" s="328">
        <f t="shared" si="89"/>
        <v>0</v>
      </c>
      <c r="K357" s="328">
        <f t="shared" si="89"/>
        <v>0</v>
      </c>
      <c r="L357" s="328">
        <f t="shared" si="89"/>
        <v>0</v>
      </c>
      <c r="M357" s="328">
        <f t="shared" si="89"/>
        <v>0</v>
      </c>
      <c r="N357" s="328">
        <f t="shared" si="89"/>
        <v>0</v>
      </c>
      <c r="O357" s="328">
        <f t="shared" si="89"/>
        <v>0</v>
      </c>
      <c r="P357" s="328">
        <f t="shared" si="89"/>
        <v>0</v>
      </c>
      <c r="Q357" s="328">
        <f t="shared" si="89"/>
        <v>0</v>
      </c>
      <c r="R357" s="328">
        <f t="shared" si="89"/>
        <v>0</v>
      </c>
      <c r="S357" s="328">
        <f t="shared" si="89"/>
        <v>0</v>
      </c>
      <c r="T357" s="331">
        <f>+T358+T364+T370+T376+T382</f>
        <v>0</v>
      </c>
      <c r="U357" s="332">
        <f t="shared" si="89"/>
        <v>0</v>
      </c>
      <c r="V357" s="328">
        <f t="shared" si="89"/>
        <v>0</v>
      </c>
      <c r="W357" s="328">
        <f t="shared" si="89"/>
        <v>0</v>
      </c>
      <c r="X357" s="328">
        <f t="shared" si="89"/>
        <v>0</v>
      </c>
      <c r="Y357" s="328">
        <f t="shared" si="89"/>
        <v>0</v>
      </c>
      <c r="Z357" s="328">
        <f t="shared" si="89"/>
        <v>0</v>
      </c>
      <c r="AA357" s="328">
        <f t="shared" si="89"/>
        <v>0</v>
      </c>
      <c r="AB357" s="328">
        <f t="shared" si="89"/>
        <v>0</v>
      </c>
      <c r="AC357" s="328">
        <f t="shared" si="89"/>
        <v>0</v>
      </c>
      <c r="AD357" s="328">
        <f t="shared" si="89"/>
        <v>0</v>
      </c>
      <c r="AE357" s="328">
        <f t="shared" si="89"/>
        <v>0</v>
      </c>
      <c r="AF357" s="328">
        <f t="shared" si="89"/>
        <v>0</v>
      </c>
      <c r="AG357" s="329">
        <f>+AG358+AG364+AG370+AG376+AG382</f>
        <v>0</v>
      </c>
      <c r="AH357" s="330">
        <f t="shared" si="89"/>
        <v>0</v>
      </c>
      <c r="AI357" s="328">
        <f t="shared" si="89"/>
        <v>0</v>
      </c>
      <c r="AJ357" s="328">
        <f t="shared" si="89"/>
        <v>0</v>
      </c>
      <c r="AK357" s="328">
        <f t="shared" si="89"/>
        <v>0</v>
      </c>
      <c r="AL357" s="328">
        <f t="shared" si="89"/>
        <v>0</v>
      </c>
      <c r="AM357" s="328">
        <f t="shared" si="89"/>
        <v>0</v>
      </c>
      <c r="AN357" s="328">
        <f t="shared" si="89"/>
        <v>0</v>
      </c>
      <c r="AO357" s="328">
        <f t="shared" si="89"/>
        <v>0</v>
      </c>
      <c r="AP357" s="328">
        <f t="shared" si="89"/>
        <v>0</v>
      </c>
      <c r="AQ357" s="328">
        <f t="shared" si="89"/>
        <v>0</v>
      </c>
      <c r="AR357" s="328">
        <f t="shared" si="89"/>
        <v>0</v>
      </c>
      <c r="AS357" s="328">
        <f t="shared" si="89"/>
        <v>0</v>
      </c>
      <c r="AT357" s="331">
        <f>+AT358+AT364+AT370+AT376+AT382</f>
        <v>0</v>
      </c>
      <c r="AU357" s="333">
        <f>+AU358+AU364+AU370+AU376+AU382</f>
        <v>0</v>
      </c>
      <c r="AV357" s="321">
        <f t="shared" si="84"/>
        <v>0</v>
      </c>
    </row>
    <row r="358" spans="2:48" s="44" customFormat="1" ht="12.75" customHeight="1" x14ac:dyDescent="0.25">
      <c r="B358" s="335" t="str">
        <f>+'FORMATO COSTEO C4'!C339</f>
        <v>4.3.1</v>
      </c>
      <c r="C358" s="359">
        <f>+'FORMATO COSTEO C4'!B339</f>
        <v>0</v>
      </c>
      <c r="D358" s="337" t="str">
        <f>+'FORMATO COSTEO C4'!D339</f>
        <v>Unidad medida</v>
      </c>
      <c r="E358" s="338">
        <f>+'FORMATO COSTEO C4'!E339</f>
        <v>0</v>
      </c>
      <c r="F358" s="339">
        <f>SUM(F359:F363)</f>
        <v>0</v>
      </c>
      <c r="G358" s="340">
        <f>SUM(G359:G363)</f>
        <v>0</v>
      </c>
      <c r="H358" s="341">
        <f t="shared" ref="H358:AS358" si="90">SUM(H359:H363)</f>
        <v>0</v>
      </c>
      <c r="I358" s="339">
        <f t="shared" si="90"/>
        <v>0</v>
      </c>
      <c r="J358" s="339">
        <f t="shared" si="90"/>
        <v>0</v>
      </c>
      <c r="K358" s="339">
        <f t="shared" si="90"/>
        <v>0</v>
      </c>
      <c r="L358" s="339">
        <f t="shared" si="90"/>
        <v>0</v>
      </c>
      <c r="M358" s="339">
        <f t="shared" si="90"/>
        <v>0</v>
      </c>
      <c r="N358" s="339">
        <f t="shared" si="90"/>
        <v>0</v>
      </c>
      <c r="O358" s="339">
        <f t="shared" si="90"/>
        <v>0</v>
      </c>
      <c r="P358" s="339">
        <f t="shared" si="90"/>
        <v>0</v>
      </c>
      <c r="Q358" s="339">
        <f t="shared" si="90"/>
        <v>0</v>
      </c>
      <c r="R358" s="339">
        <f t="shared" si="90"/>
        <v>0</v>
      </c>
      <c r="S358" s="339">
        <f t="shared" si="90"/>
        <v>0</v>
      </c>
      <c r="T358" s="342">
        <f t="shared" si="90"/>
        <v>0</v>
      </c>
      <c r="U358" s="343">
        <f t="shared" si="90"/>
        <v>0</v>
      </c>
      <c r="V358" s="339">
        <f t="shared" si="90"/>
        <v>0</v>
      </c>
      <c r="W358" s="339">
        <f t="shared" si="90"/>
        <v>0</v>
      </c>
      <c r="X358" s="339">
        <f t="shared" si="90"/>
        <v>0</v>
      </c>
      <c r="Y358" s="339">
        <f t="shared" si="90"/>
        <v>0</v>
      </c>
      <c r="Z358" s="339">
        <f t="shared" si="90"/>
        <v>0</v>
      </c>
      <c r="AA358" s="339">
        <f t="shared" si="90"/>
        <v>0</v>
      </c>
      <c r="AB358" s="339">
        <f t="shared" si="90"/>
        <v>0</v>
      </c>
      <c r="AC358" s="339">
        <f t="shared" si="90"/>
        <v>0</v>
      </c>
      <c r="AD358" s="339">
        <f t="shared" si="90"/>
        <v>0</v>
      </c>
      <c r="AE358" s="339">
        <f t="shared" si="90"/>
        <v>0</v>
      </c>
      <c r="AF358" s="339">
        <f t="shared" si="90"/>
        <v>0</v>
      </c>
      <c r="AG358" s="340">
        <f t="shared" si="90"/>
        <v>0</v>
      </c>
      <c r="AH358" s="341">
        <f t="shared" si="90"/>
        <v>0</v>
      </c>
      <c r="AI358" s="339">
        <f t="shared" si="90"/>
        <v>0</v>
      </c>
      <c r="AJ358" s="339">
        <f t="shared" si="90"/>
        <v>0</v>
      </c>
      <c r="AK358" s="339">
        <f t="shared" si="90"/>
        <v>0</v>
      </c>
      <c r="AL358" s="339">
        <f t="shared" si="90"/>
        <v>0</v>
      </c>
      <c r="AM358" s="339">
        <f t="shared" si="90"/>
        <v>0</v>
      </c>
      <c r="AN358" s="339">
        <f t="shared" si="90"/>
        <v>0</v>
      </c>
      <c r="AO358" s="339">
        <f t="shared" si="90"/>
        <v>0</v>
      </c>
      <c r="AP358" s="339">
        <f t="shared" si="90"/>
        <v>0</v>
      </c>
      <c r="AQ358" s="339">
        <f t="shared" si="90"/>
        <v>0</v>
      </c>
      <c r="AR358" s="339">
        <f t="shared" si="90"/>
        <v>0</v>
      </c>
      <c r="AS358" s="339">
        <f t="shared" si="90"/>
        <v>0</v>
      </c>
      <c r="AT358" s="342">
        <f>SUM(AT359:AT363)</f>
        <v>0</v>
      </c>
      <c r="AU358" s="344">
        <f>SUM(AU359:AU363)</f>
        <v>0</v>
      </c>
      <c r="AV358" s="321">
        <f t="shared" si="84"/>
        <v>0</v>
      </c>
    </row>
    <row r="359" spans="2:48" s="44" customFormat="1" ht="12.75" customHeight="1" x14ac:dyDescent="0.25">
      <c r="B359" s="345" t="str">
        <f>+'FORMATO COSTEO C4'!C341</f>
        <v>4.3.1.1</v>
      </c>
      <c r="C359" s="346" t="str">
        <f>+'FORMATO COSTEO C4'!B341</f>
        <v>Categoría de gasto</v>
      </c>
      <c r="D359" s="347"/>
      <c r="E359" s="348"/>
      <c r="F359" s="349">
        <f>+'FORMATO COSTEO C4'!G341</f>
        <v>0</v>
      </c>
      <c r="G359" s="350">
        <f>+'FORMATO COSTEO C4'!X341</f>
        <v>0</v>
      </c>
      <c r="H359" s="351">
        <f>IF( $F359=0,0,((($F359/$E$358)*'CRONOGRAMA ACTIVIDADES'!F$120)*($G359/$F359)))</f>
        <v>0</v>
      </c>
      <c r="I359" s="349">
        <f>IF( $F359=0,0,((($F359/$E$358)*'CRONOGRAMA ACTIVIDADES'!G$120)*($G359/$F359)))</f>
        <v>0</v>
      </c>
      <c r="J359" s="349">
        <f>IF( $F359=0,0,((($F359/$E$358)*'CRONOGRAMA ACTIVIDADES'!H$120)*($G359/$F359)))</f>
        <v>0</v>
      </c>
      <c r="K359" s="349">
        <f>IF( $F359=0,0,((($F359/$E$358)*'CRONOGRAMA ACTIVIDADES'!I$120)*($G359/$F359)))</f>
        <v>0</v>
      </c>
      <c r="L359" s="349">
        <f>IF( $F359=0,0,((($F359/$E$358)*'CRONOGRAMA ACTIVIDADES'!J$120)*($G359/$F359)))</f>
        <v>0</v>
      </c>
      <c r="M359" s="349">
        <f>IF( $F359=0,0,((($F359/$E$358)*'CRONOGRAMA ACTIVIDADES'!K$120)*($G359/$F359)))</f>
        <v>0</v>
      </c>
      <c r="N359" s="349">
        <f>IF( $F359=0,0,((($F359/$E$358)*'CRONOGRAMA ACTIVIDADES'!L$120)*($G359/$F359)))</f>
        <v>0</v>
      </c>
      <c r="O359" s="349">
        <f>IF( $F359=0,0,((($F359/$E$358)*'CRONOGRAMA ACTIVIDADES'!M$120)*($G359/$F359)))</f>
        <v>0</v>
      </c>
      <c r="P359" s="349">
        <f>IF( $F359=0,0,((($F359/$E$358)*'CRONOGRAMA ACTIVIDADES'!N$120)*($G359/$F359)))</f>
        <v>0</v>
      </c>
      <c r="Q359" s="349">
        <f>IF( $F359=0,0,((($F359/$E$358)*'CRONOGRAMA ACTIVIDADES'!O$120)*($G359/$F359)))</f>
        <v>0</v>
      </c>
      <c r="R359" s="349">
        <f>IF( $F359=0,0,((($F359/$E$358)*'CRONOGRAMA ACTIVIDADES'!P$120)*($G359/$F359)))</f>
        <v>0</v>
      </c>
      <c r="S359" s="349">
        <f>IF( $F359=0,0,((($F359/$E$358)*'CRONOGRAMA ACTIVIDADES'!Q$120)*($G359/$F359)))</f>
        <v>0</v>
      </c>
      <c r="T359" s="352">
        <f>H359+I359+J359+K359+L359+M359+N359+O359+P359+Q359+R359+S359</f>
        <v>0</v>
      </c>
      <c r="U359" s="353">
        <f>IF( $F359=0,0,((($F359/$E$358)*'CRONOGRAMA ACTIVIDADES'!R$120)*($G359/$F359)))</f>
        <v>0</v>
      </c>
      <c r="V359" s="349">
        <f>IF( $F359=0,0,((($F359/$E$358)*'CRONOGRAMA ACTIVIDADES'!S$120)*($G359/$F359)))</f>
        <v>0</v>
      </c>
      <c r="W359" s="349">
        <f>IF( $F359=0,0,((($F359/$E$358)*'CRONOGRAMA ACTIVIDADES'!T$120)*($G359/$F359)))</f>
        <v>0</v>
      </c>
      <c r="X359" s="349">
        <f>IF( $F359=0,0,((($F359/$E$358)*'CRONOGRAMA ACTIVIDADES'!U$120)*($G359/$F359)))</f>
        <v>0</v>
      </c>
      <c r="Y359" s="349">
        <f>IF( $F359=0,0,((($F359/$E$358)*'CRONOGRAMA ACTIVIDADES'!V$120)*($G359/$F359)))</f>
        <v>0</v>
      </c>
      <c r="Z359" s="349">
        <f>IF( $F359=0,0,((($F359/$E$358)*'CRONOGRAMA ACTIVIDADES'!W$120)*($G359/$F359)))</f>
        <v>0</v>
      </c>
      <c r="AA359" s="349">
        <f>IF( $F359=0,0,((($F359/$E$358)*'CRONOGRAMA ACTIVIDADES'!X$120)*($G359/$F359)))</f>
        <v>0</v>
      </c>
      <c r="AB359" s="349">
        <f>IF( $F359=0,0,((($F359/$E$358)*'CRONOGRAMA ACTIVIDADES'!Y$120)*($G359/$F359)))</f>
        <v>0</v>
      </c>
      <c r="AC359" s="349">
        <f>IF( $F359=0,0,((($F359/$E$358)*'CRONOGRAMA ACTIVIDADES'!Z$120)*($G359/$F359)))</f>
        <v>0</v>
      </c>
      <c r="AD359" s="349">
        <f>IF( $F359=0,0,((($F359/$E$358)*'CRONOGRAMA ACTIVIDADES'!AA$120)*($G359/$F359)))</f>
        <v>0</v>
      </c>
      <c r="AE359" s="349">
        <f>IF( $F359=0,0,((($F359/$E$358)*'CRONOGRAMA ACTIVIDADES'!AB$120)*($G359/$F359)))</f>
        <v>0</v>
      </c>
      <c r="AF359" s="349">
        <f>IF( $F359=0,0,((($F359/$E$358)*'CRONOGRAMA ACTIVIDADES'!AC$120)*($G359/$F359)))</f>
        <v>0</v>
      </c>
      <c r="AG359" s="350">
        <f>U359+V359+W359+X359+Y359+Z359+AA359+AB359+AC359+AD359+AE359+AF359</f>
        <v>0</v>
      </c>
      <c r="AH359" s="354">
        <f>IF( $F359=0,0,((($F359/$E$358)*'CRONOGRAMA ACTIVIDADES'!AD$120)*($G359/$F359)))</f>
        <v>0</v>
      </c>
      <c r="AI359" s="349">
        <f>IF( $F359=0,0,((($F359/$E$358)*'CRONOGRAMA ACTIVIDADES'!AE$120)*($G359/$F359)))</f>
        <v>0</v>
      </c>
      <c r="AJ359" s="349">
        <f>IF( $F359=0,0,((($F359/$E$358)*'CRONOGRAMA ACTIVIDADES'!AF$120)*($G359/$F359)))</f>
        <v>0</v>
      </c>
      <c r="AK359" s="349">
        <f>IF( $F359=0,0,((($F359/$E$358)*'CRONOGRAMA ACTIVIDADES'!AG$120)*($G359/$F359)))</f>
        <v>0</v>
      </c>
      <c r="AL359" s="349">
        <f>IF( $F359=0,0,((($F359/$E$358)*'CRONOGRAMA ACTIVIDADES'!AH$120)*($G359/$F359)))</f>
        <v>0</v>
      </c>
      <c r="AM359" s="349">
        <f>IF( $F359=0,0,((($F359/$E$358)*'CRONOGRAMA ACTIVIDADES'!AI$120)*($G359/$F359)))</f>
        <v>0</v>
      </c>
      <c r="AN359" s="349">
        <f>IF( $F359=0,0,((($F359/$E$358)*'CRONOGRAMA ACTIVIDADES'!AJ$120)*($G359/$F359)))</f>
        <v>0</v>
      </c>
      <c r="AO359" s="349">
        <f>IF( $F359=0,0,((($F359/$E$358)*'CRONOGRAMA ACTIVIDADES'!AK$120)*($G359/$F359)))</f>
        <v>0</v>
      </c>
      <c r="AP359" s="349">
        <f>IF( $F359=0,0,((($F359/$E$358)*'CRONOGRAMA ACTIVIDADES'!AL$120)*($G359/$F359)))</f>
        <v>0</v>
      </c>
      <c r="AQ359" s="349">
        <f>IF( $F359=0,0,((($F359/$E$358)*'CRONOGRAMA ACTIVIDADES'!AM$120)*($G359/$F359)))</f>
        <v>0</v>
      </c>
      <c r="AR359" s="349">
        <f>IF( $F359=0,0,((($F359/$E$358)*'CRONOGRAMA ACTIVIDADES'!AN$120)*($G359/$F359)))</f>
        <v>0</v>
      </c>
      <c r="AS359" s="349">
        <f>IF( $F359=0,0,((($F359/$E$358)*'CRONOGRAMA ACTIVIDADES'!AO$120)*($G359/$F359)))</f>
        <v>0</v>
      </c>
      <c r="AT359" s="352">
        <f>AH359+AI359+AJ359+AK359+AL359+AM359+AN359+AO359+AP359+AQ359+AR359+AS359</f>
        <v>0</v>
      </c>
      <c r="AU359" s="355">
        <f>AS359+AR359+AQ359+AP359+AO359+AN359+AM359+AL359+AK359+AJ359+AI359+AH359+AF359+AE359+AD359+AC359+AB359+AA359+Z359+Y359+X359+W359+V359+U359+S359+R359+Q359+P359+O359+N359+M359+L359+K359+J359+I359+H359</f>
        <v>0</v>
      </c>
      <c r="AV359" s="321">
        <f t="shared" si="84"/>
        <v>0</v>
      </c>
    </row>
    <row r="360" spans="2:48" s="44" customFormat="1" ht="12.75" customHeight="1" x14ac:dyDescent="0.25">
      <c r="B360" s="345" t="str">
        <f>+'FORMATO COSTEO C4'!C347</f>
        <v>4.3.1.2</v>
      </c>
      <c r="C360" s="346" t="str">
        <f>+'FORMATO COSTEO C4'!B347</f>
        <v>Categoría de gasto</v>
      </c>
      <c r="D360" s="347"/>
      <c r="E360" s="348"/>
      <c r="F360" s="349">
        <f>+'FORMATO COSTEO C4'!G347</f>
        <v>0</v>
      </c>
      <c r="G360" s="350">
        <f>+'FORMATO COSTEO C4'!X347</f>
        <v>0</v>
      </c>
      <c r="H360" s="354">
        <f>IF( $F360=0,0,((($F360/$E$358)*'CRONOGRAMA ACTIVIDADES'!F$120)*($G360/$F360)))</f>
        <v>0</v>
      </c>
      <c r="I360" s="349">
        <f>IF( $F360=0,0,((($F360/$E$358)*'CRONOGRAMA ACTIVIDADES'!G$120)*($G360/$F360)))</f>
        <v>0</v>
      </c>
      <c r="J360" s="349">
        <f>IF( $F360=0,0,((($F360/$E$358)*'CRONOGRAMA ACTIVIDADES'!H$120)*($G360/$F360)))</f>
        <v>0</v>
      </c>
      <c r="K360" s="349">
        <f>IF( $F360=0,0,((($F360/$E$358)*'CRONOGRAMA ACTIVIDADES'!I$120)*($G360/$F360)))</f>
        <v>0</v>
      </c>
      <c r="L360" s="349">
        <f>IF( $F360=0,0,((($F360/$E$358)*'CRONOGRAMA ACTIVIDADES'!J$120)*($G360/$F360)))</f>
        <v>0</v>
      </c>
      <c r="M360" s="349">
        <f>IF( $F360=0,0,((($F360/$E$358)*'CRONOGRAMA ACTIVIDADES'!K$120)*($G360/$F360)))</f>
        <v>0</v>
      </c>
      <c r="N360" s="349">
        <f>IF( $F360=0,0,((($F360/$E$358)*'CRONOGRAMA ACTIVIDADES'!L$120)*($G360/$F360)))</f>
        <v>0</v>
      </c>
      <c r="O360" s="349">
        <f>IF( $F360=0,0,((($F360/$E$358)*'CRONOGRAMA ACTIVIDADES'!M$120)*($G360/$F360)))</f>
        <v>0</v>
      </c>
      <c r="P360" s="349">
        <f>IF( $F360=0,0,((($F360/$E$358)*'CRONOGRAMA ACTIVIDADES'!N$120)*($G360/$F360)))</f>
        <v>0</v>
      </c>
      <c r="Q360" s="349">
        <f>IF( $F360=0,0,((($F360/$E$358)*'CRONOGRAMA ACTIVIDADES'!O$120)*($G360/$F360)))</f>
        <v>0</v>
      </c>
      <c r="R360" s="349">
        <f>IF( $F360=0,0,((($F360/$E$358)*'CRONOGRAMA ACTIVIDADES'!P$120)*($G360/$F360)))</f>
        <v>0</v>
      </c>
      <c r="S360" s="349">
        <f>IF( $F360=0,0,((($F360/$E$358)*'CRONOGRAMA ACTIVIDADES'!Q$120)*($G360/$F360)))</f>
        <v>0</v>
      </c>
      <c r="T360" s="352">
        <f>H360+I360+J360+K360+L360+M360+N360+O360+P360+Q360+R360+S360</f>
        <v>0</v>
      </c>
      <c r="U360" s="353">
        <f>IF( $F360=0,0,((($F360/$E$358)*'CRONOGRAMA ACTIVIDADES'!R$120)*($G360/$F360)))</f>
        <v>0</v>
      </c>
      <c r="V360" s="349">
        <f>IF( $F360=0,0,((($F360/$E$358)*'CRONOGRAMA ACTIVIDADES'!S$120)*($G360/$F360)))</f>
        <v>0</v>
      </c>
      <c r="W360" s="349">
        <f>IF( $F360=0,0,((($F360/$E$358)*'CRONOGRAMA ACTIVIDADES'!T$120)*($G360/$F360)))</f>
        <v>0</v>
      </c>
      <c r="X360" s="349">
        <f>IF( $F360=0,0,((($F360/$E$358)*'CRONOGRAMA ACTIVIDADES'!U$120)*($G360/$F360)))</f>
        <v>0</v>
      </c>
      <c r="Y360" s="349">
        <f>IF( $F360=0,0,((($F360/$E$358)*'CRONOGRAMA ACTIVIDADES'!V$120)*($G360/$F360)))</f>
        <v>0</v>
      </c>
      <c r="Z360" s="349">
        <f>IF( $F360=0,0,((($F360/$E$358)*'CRONOGRAMA ACTIVIDADES'!W$120)*($G360/$F360)))</f>
        <v>0</v>
      </c>
      <c r="AA360" s="349">
        <f>IF( $F360=0,0,((($F360/$E$358)*'CRONOGRAMA ACTIVIDADES'!X$120)*($G360/$F360)))</f>
        <v>0</v>
      </c>
      <c r="AB360" s="349">
        <f>IF( $F360=0,0,((($F360/$E$358)*'CRONOGRAMA ACTIVIDADES'!Y$120)*($G360/$F360)))</f>
        <v>0</v>
      </c>
      <c r="AC360" s="349">
        <f>IF( $F360=0,0,((($F360/$E$358)*'CRONOGRAMA ACTIVIDADES'!Z$120)*($G360/$F360)))</f>
        <v>0</v>
      </c>
      <c r="AD360" s="349">
        <f>IF( $F360=0,0,((($F360/$E$358)*'CRONOGRAMA ACTIVIDADES'!AA$120)*($G360/$F360)))</f>
        <v>0</v>
      </c>
      <c r="AE360" s="349">
        <f>IF( $F360=0,0,((($F360/$E$358)*'CRONOGRAMA ACTIVIDADES'!AB$120)*($G360/$F360)))</f>
        <v>0</v>
      </c>
      <c r="AF360" s="349">
        <f>IF( $F360=0,0,((($F360/$E$358)*'CRONOGRAMA ACTIVIDADES'!AC$120)*($G360/$F360)))</f>
        <v>0</v>
      </c>
      <c r="AG360" s="350">
        <f>U360+V360+W360+X360+Y360+Z360+AA360+AB360+AC360+AD360+AE360+AF360</f>
        <v>0</v>
      </c>
      <c r="AH360" s="354">
        <f>IF( $F360=0,0,((($F360/$E$358)*'CRONOGRAMA ACTIVIDADES'!AD$120)*($G360/$F360)))</f>
        <v>0</v>
      </c>
      <c r="AI360" s="349">
        <f>IF( $F360=0,0,((($F360/$E$358)*'CRONOGRAMA ACTIVIDADES'!AE$120)*($G360/$F360)))</f>
        <v>0</v>
      </c>
      <c r="AJ360" s="349">
        <f>IF( $F360=0,0,((($F360/$E$358)*'CRONOGRAMA ACTIVIDADES'!AF$120)*($G360/$F360)))</f>
        <v>0</v>
      </c>
      <c r="AK360" s="349">
        <f>IF( $F360=0,0,((($F360/$E$358)*'CRONOGRAMA ACTIVIDADES'!AG$120)*($G360/$F360)))</f>
        <v>0</v>
      </c>
      <c r="AL360" s="349">
        <f>IF( $F360=0,0,((($F360/$E$358)*'CRONOGRAMA ACTIVIDADES'!AH$120)*($G360/$F360)))</f>
        <v>0</v>
      </c>
      <c r="AM360" s="349">
        <f>IF( $F360=0,0,((($F360/$E$358)*'CRONOGRAMA ACTIVIDADES'!AI$120)*($G360/$F360)))</f>
        <v>0</v>
      </c>
      <c r="AN360" s="349">
        <f>IF( $F360=0,0,((($F360/$E$358)*'CRONOGRAMA ACTIVIDADES'!AJ$120)*($G360/$F360)))</f>
        <v>0</v>
      </c>
      <c r="AO360" s="349">
        <f>IF( $F360=0,0,((($F360/$E$358)*'CRONOGRAMA ACTIVIDADES'!AK$120)*($G360/$F360)))</f>
        <v>0</v>
      </c>
      <c r="AP360" s="349">
        <f>IF( $F360=0,0,((($F360/$E$358)*'CRONOGRAMA ACTIVIDADES'!AL$120)*($G360/$F360)))</f>
        <v>0</v>
      </c>
      <c r="AQ360" s="349">
        <f>IF( $F360=0,0,((($F360/$E$358)*'CRONOGRAMA ACTIVIDADES'!AM$120)*($G360/$F360)))</f>
        <v>0</v>
      </c>
      <c r="AR360" s="349">
        <f>IF( $F360=0,0,((($F360/$E$358)*'CRONOGRAMA ACTIVIDADES'!AN$120)*($G360/$F360)))</f>
        <v>0</v>
      </c>
      <c r="AS360" s="349">
        <f>IF( $F360=0,0,((($F360/$E$358)*'CRONOGRAMA ACTIVIDADES'!AO$120)*($G360/$F360)))</f>
        <v>0</v>
      </c>
      <c r="AT360" s="352">
        <f>AH360+AI360+AJ360+AK360+AL360+AM360+AN360+AO360+AP360+AQ360+AR360+AS360</f>
        <v>0</v>
      </c>
      <c r="AU360" s="355">
        <f>AS360+AR360+AQ360+AP360+AO360+AN360+AM360+AL360+AK360+AJ360+AI360+AH360+AF360+AE360+AD360+AC360+AB360+AA360+Z360+Y360+X360+W360+V360+U360+S360+R360+Q360+P360+O360+N360+M360+L360+K360+J360+I360+H360</f>
        <v>0</v>
      </c>
      <c r="AV360" s="321">
        <f t="shared" si="84"/>
        <v>0</v>
      </c>
    </row>
    <row r="361" spans="2:48" s="44" customFormat="1" ht="12.75" customHeight="1" x14ac:dyDescent="0.25">
      <c r="B361" s="345" t="str">
        <f>+'FORMATO COSTEO C4'!C353</f>
        <v>4.3.1.3</v>
      </c>
      <c r="C361" s="346" t="str">
        <f>+'FORMATO COSTEO C4'!B353</f>
        <v>Categoría de gasto</v>
      </c>
      <c r="D361" s="347"/>
      <c r="E361" s="348"/>
      <c r="F361" s="349">
        <f>+'FORMATO COSTEO C4'!G353</f>
        <v>0</v>
      </c>
      <c r="G361" s="350">
        <f>+'FORMATO COSTEO C4'!X353</f>
        <v>0</v>
      </c>
      <c r="H361" s="354">
        <f>IF( $F361=0,0,((($F361/$E$358)*'CRONOGRAMA ACTIVIDADES'!F$120)*($G361/$F361)))</f>
        <v>0</v>
      </c>
      <c r="I361" s="349">
        <f>IF( $F361=0,0,((($F361/$E$358)*'CRONOGRAMA ACTIVIDADES'!G$120)*($G361/$F361)))</f>
        <v>0</v>
      </c>
      <c r="J361" s="349">
        <f>IF( $F361=0,0,((($F361/$E$358)*'CRONOGRAMA ACTIVIDADES'!H$120)*($G361/$F361)))</f>
        <v>0</v>
      </c>
      <c r="K361" s="349">
        <f>IF( $F361=0,0,((($F361/$E$358)*'CRONOGRAMA ACTIVIDADES'!I$120)*($G361/$F361)))</f>
        <v>0</v>
      </c>
      <c r="L361" s="349">
        <f>IF( $F361=0,0,((($F361/$E$358)*'CRONOGRAMA ACTIVIDADES'!J$120)*($G361/$F361)))</f>
        <v>0</v>
      </c>
      <c r="M361" s="349">
        <f>IF( $F361=0,0,((($F361/$E$358)*'CRONOGRAMA ACTIVIDADES'!K$120)*($G361/$F361)))</f>
        <v>0</v>
      </c>
      <c r="N361" s="349">
        <f>IF( $F361=0,0,((($F361/$E$358)*'CRONOGRAMA ACTIVIDADES'!L$120)*($G361/$F361)))</f>
        <v>0</v>
      </c>
      <c r="O361" s="349">
        <f>IF( $F361=0,0,((($F361/$E$358)*'CRONOGRAMA ACTIVIDADES'!M$120)*($G361/$F361)))</f>
        <v>0</v>
      </c>
      <c r="P361" s="349">
        <f>IF( $F361=0,0,((($F361/$E$358)*'CRONOGRAMA ACTIVIDADES'!N$120)*($G361/$F361)))</f>
        <v>0</v>
      </c>
      <c r="Q361" s="349">
        <f>IF( $F361=0,0,((($F361/$E$358)*'CRONOGRAMA ACTIVIDADES'!O$120)*($G361/$F361)))</f>
        <v>0</v>
      </c>
      <c r="R361" s="349">
        <f>IF( $F361=0,0,((($F361/$E$358)*'CRONOGRAMA ACTIVIDADES'!P$120)*($G361/$F361)))</f>
        <v>0</v>
      </c>
      <c r="S361" s="349">
        <f>IF( $F361=0,0,((($F361/$E$358)*'CRONOGRAMA ACTIVIDADES'!Q$120)*($G361/$F361)))</f>
        <v>0</v>
      </c>
      <c r="T361" s="352">
        <f>H361+I361+J361+K361+L361+M361+N361+O361+P361+Q361+R361+S361</f>
        <v>0</v>
      </c>
      <c r="U361" s="353">
        <f>IF( $F361=0,0,((($F361/$E$358)*'CRONOGRAMA ACTIVIDADES'!R$120)*($G361/$F361)))</f>
        <v>0</v>
      </c>
      <c r="V361" s="349">
        <f>IF( $F361=0,0,((($F361/$E$358)*'CRONOGRAMA ACTIVIDADES'!S$120)*($G361/$F361)))</f>
        <v>0</v>
      </c>
      <c r="W361" s="349">
        <f>IF( $F361=0,0,((($F361/$E$358)*'CRONOGRAMA ACTIVIDADES'!T$120)*($G361/$F361)))</f>
        <v>0</v>
      </c>
      <c r="X361" s="349">
        <f>IF( $F361=0,0,((($F361/$E$358)*'CRONOGRAMA ACTIVIDADES'!U$120)*($G361/$F361)))</f>
        <v>0</v>
      </c>
      <c r="Y361" s="349">
        <f>IF( $F361=0,0,((($F361/$E$358)*'CRONOGRAMA ACTIVIDADES'!V$120)*($G361/$F361)))</f>
        <v>0</v>
      </c>
      <c r="Z361" s="349">
        <f>IF( $F361=0,0,((($F361/$E$358)*'CRONOGRAMA ACTIVIDADES'!W$120)*($G361/$F361)))</f>
        <v>0</v>
      </c>
      <c r="AA361" s="349">
        <f>IF( $F361=0,0,((($F361/$E$358)*'CRONOGRAMA ACTIVIDADES'!X$120)*($G361/$F361)))</f>
        <v>0</v>
      </c>
      <c r="AB361" s="349">
        <f>IF( $F361=0,0,((($F361/$E$358)*'CRONOGRAMA ACTIVIDADES'!Y$120)*($G361/$F361)))</f>
        <v>0</v>
      </c>
      <c r="AC361" s="349">
        <f>IF( $F361=0,0,((($F361/$E$358)*'CRONOGRAMA ACTIVIDADES'!Z$120)*($G361/$F361)))</f>
        <v>0</v>
      </c>
      <c r="AD361" s="349">
        <f>IF( $F361=0,0,((($F361/$E$358)*'CRONOGRAMA ACTIVIDADES'!AA$120)*($G361/$F361)))</f>
        <v>0</v>
      </c>
      <c r="AE361" s="349">
        <f>IF( $F361=0,0,((($F361/$E$358)*'CRONOGRAMA ACTIVIDADES'!AB$120)*($G361/$F361)))</f>
        <v>0</v>
      </c>
      <c r="AF361" s="349">
        <f>IF( $F361=0,0,((($F361/$E$358)*'CRONOGRAMA ACTIVIDADES'!AC$120)*($G361/$F361)))</f>
        <v>0</v>
      </c>
      <c r="AG361" s="350">
        <f>U361+V361+W361+X361+Y361+Z361+AA361+AB361+AC361+AD361+AE361+AF361</f>
        <v>0</v>
      </c>
      <c r="AH361" s="354">
        <f>IF( $F361=0,0,((($F361/$E$358)*'CRONOGRAMA ACTIVIDADES'!AD$120)*($G361/$F361)))</f>
        <v>0</v>
      </c>
      <c r="AI361" s="349">
        <f>IF( $F361=0,0,((($F361/$E$358)*'CRONOGRAMA ACTIVIDADES'!AE$120)*($G361/$F361)))</f>
        <v>0</v>
      </c>
      <c r="AJ361" s="349">
        <f>IF( $F361=0,0,((($F361/$E$358)*'CRONOGRAMA ACTIVIDADES'!AF$120)*($G361/$F361)))</f>
        <v>0</v>
      </c>
      <c r="AK361" s="349">
        <f>IF( $F361=0,0,((($F361/$E$358)*'CRONOGRAMA ACTIVIDADES'!AG$120)*($G361/$F361)))</f>
        <v>0</v>
      </c>
      <c r="AL361" s="349">
        <f>IF( $F361=0,0,((($F361/$E$358)*'CRONOGRAMA ACTIVIDADES'!AH$120)*($G361/$F361)))</f>
        <v>0</v>
      </c>
      <c r="AM361" s="349">
        <f>IF( $F361=0,0,((($F361/$E$358)*'CRONOGRAMA ACTIVIDADES'!AI$120)*($G361/$F361)))</f>
        <v>0</v>
      </c>
      <c r="AN361" s="349">
        <f>IF( $F361=0,0,((($F361/$E$358)*'CRONOGRAMA ACTIVIDADES'!AJ$120)*($G361/$F361)))</f>
        <v>0</v>
      </c>
      <c r="AO361" s="349">
        <f>IF( $F361=0,0,((($F361/$E$358)*'CRONOGRAMA ACTIVIDADES'!AK$120)*($G361/$F361)))</f>
        <v>0</v>
      </c>
      <c r="AP361" s="349">
        <f>IF( $F361=0,0,((($F361/$E$358)*'CRONOGRAMA ACTIVIDADES'!AL$120)*($G361/$F361)))</f>
        <v>0</v>
      </c>
      <c r="AQ361" s="349">
        <f>IF( $F361=0,0,((($F361/$E$358)*'CRONOGRAMA ACTIVIDADES'!AM$120)*($G361/$F361)))</f>
        <v>0</v>
      </c>
      <c r="AR361" s="349">
        <f>IF( $F361=0,0,((($F361/$E$358)*'CRONOGRAMA ACTIVIDADES'!AN$120)*($G361/$F361)))</f>
        <v>0</v>
      </c>
      <c r="AS361" s="349">
        <f>IF( $F361=0,0,((($F361/$E$358)*'CRONOGRAMA ACTIVIDADES'!AO$120)*($G361/$F361)))</f>
        <v>0</v>
      </c>
      <c r="AT361" s="352">
        <f>AH361+AI361+AJ361+AK361+AL361+AM361+AN361+AO361+AP361+AQ361+AR361+AS361</f>
        <v>0</v>
      </c>
      <c r="AU361" s="355">
        <f>AS361+AR361+AQ361+AP361+AO361+AN361+AM361+AL361+AK361+AJ361+AI361+AH361+AF361+AE361+AD361+AC361+AB361+AA361+Z361+Y361+X361+W361+V361+U361+S361+R361+Q361+P361+O361+N361+M361+L361+K361+J361+I361+H361</f>
        <v>0</v>
      </c>
      <c r="AV361" s="321">
        <f t="shared" si="84"/>
        <v>0</v>
      </c>
    </row>
    <row r="362" spans="2:48" s="44" customFormat="1" ht="12.75" customHeight="1" x14ac:dyDescent="0.25">
      <c r="B362" s="345" t="str">
        <f>+'FORMATO COSTEO C4'!C359</f>
        <v>4.3.1.4</v>
      </c>
      <c r="C362" s="346" t="str">
        <f>+'FORMATO COSTEO C4'!B359</f>
        <v>Categoría de gasto</v>
      </c>
      <c r="D362" s="347"/>
      <c r="E362" s="348"/>
      <c r="F362" s="349">
        <f>+'FORMATO COSTEO C4'!G359</f>
        <v>0</v>
      </c>
      <c r="G362" s="350">
        <f>+'FORMATO COSTEO C4'!X359</f>
        <v>0</v>
      </c>
      <c r="H362" s="354">
        <f>IF( $F362=0,0,((($F362/$E$358)*'CRONOGRAMA ACTIVIDADES'!F$120)*($G362/$F362)))</f>
        <v>0</v>
      </c>
      <c r="I362" s="349">
        <f>IF( $F362=0,0,((($F362/$E$358)*'CRONOGRAMA ACTIVIDADES'!G$120)*($G362/$F362)))</f>
        <v>0</v>
      </c>
      <c r="J362" s="349">
        <f>IF( $F362=0,0,((($F362/$E$358)*'CRONOGRAMA ACTIVIDADES'!H$120)*($G362/$F362)))</f>
        <v>0</v>
      </c>
      <c r="K362" s="349">
        <f>IF( $F362=0,0,((($F362/$E$358)*'CRONOGRAMA ACTIVIDADES'!I$120)*($G362/$F362)))</f>
        <v>0</v>
      </c>
      <c r="L362" s="349">
        <f>IF( $F362=0,0,((($F362/$E$358)*'CRONOGRAMA ACTIVIDADES'!J$120)*($G362/$F362)))</f>
        <v>0</v>
      </c>
      <c r="M362" s="349">
        <f>IF( $F362=0,0,((($F362/$E$358)*'CRONOGRAMA ACTIVIDADES'!K$120)*($G362/$F362)))</f>
        <v>0</v>
      </c>
      <c r="N362" s="349">
        <f>IF( $F362=0,0,((($F362/$E$358)*'CRONOGRAMA ACTIVIDADES'!L$120)*($G362/$F362)))</f>
        <v>0</v>
      </c>
      <c r="O362" s="349">
        <f>IF( $F362=0,0,((($F362/$E$358)*'CRONOGRAMA ACTIVIDADES'!M$120)*($G362/$F362)))</f>
        <v>0</v>
      </c>
      <c r="P362" s="349">
        <f>IF( $F362=0,0,((($F362/$E$358)*'CRONOGRAMA ACTIVIDADES'!N$120)*($G362/$F362)))</f>
        <v>0</v>
      </c>
      <c r="Q362" s="349">
        <f>IF( $F362=0,0,((($F362/$E$358)*'CRONOGRAMA ACTIVIDADES'!O$120)*($G362/$F362)))</f>
        <v>0</v>
      </c>
      <c r="R362" s="349">
        <f>IF( $F362=0,0,((($F362/$E$358)*'CRONOGRAMA ACTIVIDADES'!P$120)*($G362/$F362)))</f>
        <v>0</v>
      </c>
      <c r="S362" s="349">
        <f>IF( $F362=0,0,((($F362/$E$358)*'CRONOGRAMA ACTIVIDADES'!Q$120)*($G362/$F362)))</f>
        <v>0</v>
      </c>
      <c r="T362" s="352">
        <f>H362+I362+J362+K362+L362+M362+N362+O362+P362+Q362+R362+S362</f>
        <v>0</v>
      </c>
      <c r="U362" s="353">
        <f>IF( $F362=0,0,((($F362/$E$358)*'CRONOGRAMA ACTIVIDADES'!R$120)*($G362/$F362)))</f>
        <v>0</v>
      </c>
      <c r="V362" s="349">
        <f>IF( $F362=0,0,((($F362/$E$358)*'CRONOGRAMA ACTIVIDADES'!S$120)*($G362/$F362)))</f>
        <v>0</v>
      </c>
      <c r="W362" s="349">
        <f>IF( $F362=0,0,((($F362/$E$358)*'CRONOGRAMA ACTIVIDADES'!T$120)*($G362/$F362)))</f>
        <v>0</v>
      </c>
      <c r="X362" s="349">
        <f>IF( $F362=0,0,((($F362/$E$358)*'CRONOGRAMA ACTIVIDADES'!U$120)*($G362/$F362)))</f>
        <v>0</v>
      </c>
      <c r="Y362" s="349">
        <f>IF( $F362=0,0,((($F362/$E$358)*'CRONOGRAMA ACTIVIDADES'!V$120)*($G362/$F362)))</f>
        <v>0</v>
      </c>
      <c r="Z362" s="349">
        <f>IF( $F362=0,0,((($F362/$E$358)*'CRONOGRAMA ACTIVIDADES'!W$120)*($G362/$F362)))</f>
        <v>0</v>
      </c>
      <c r="AA362" s="349">
        <f>IF( $F362=0,0,((($F362/$E$358)*'CRONOGRAMA ACTIVIDADES'!X$120)*($G362/$F362)))</f>
        <v>0</v>
      </c>
      <c r="AB362" s="349">
        <f>IF( $F362=0,0,((($F362/$E$358)*'CRONOGRAMA ACTIVIDADES'!Y$120)*($G362/$F362)))</f>
        <v>0</v>
      </c>
      <c r="AC362" s="349">
        <f>IF( $F362=0,0,((($F362/$E$358)*'CRONOGRAMA ACTIVIDADES'!Z$120)*($G362/$F362)))</f>
        <v>0</v>
      </c>
      <c r="AD362" s="349">
        <f>IF( $F362=0,0,((($F362/$E$358)*'CRONOGRAMA ACTIVIDADES'!AA$120)*($G362/$F362)))</f>
        <v>0</v>
      </c>
      <c r="AE362" s="349">
        <f>IF( $F362=0,0,((($F362/$E$358)*'CRONOGRAMA ACTIVIDADES'!AB$120)*($G362/$F362)))</f>
        <v>0</v>
      </c>
      <c r="AF362" s="349">
        <f>IF( $F362=0,0,((($F362/$E$358)*'CRONOGRAMA ACTIVIDADES'!AC$120)*($G362/$F362)))</f>
        <v>0</v>
      </c>
      <c r="AG362" s="350">
        <f>U362+V362+W362+X362+Y362+Z362+AA362+AB362+AC362+AD362+AE362+AF362</f>
        <v>0</v>
      </c>
      <c r="AH362" s="354">
        <f>IF( $F362=0,0,((($F362/$E$358)*'CRONOGRAMA ACTIVIDADES'!AD$120)*($G362/$F362)))</f>
        <v>0</v>
      </c>
      <c r="AI362" s="349">
        <f>IF( $F362=0,0,((($F362/$E$358)*'CRONOGRAMA ACTIVIDADES'!AE$120)*($G362/$F362)))</f>
        <v>0</v>
      </c>
      <c r="AJ362" s="349">
        <f>IF( $F362=0,0,((($F362/$E$358)*'CRONOGRAMA ACTIVIDADES'!AF$120)*($G362/$F362)))</f>
        <v>0</v>
      </c>
      <c r="AK362" s="349">
        <f>IF( $F362=0,0,((($F362/$E$358)*'CRONOGRAMA ACTIVIDADES'!AG$120)*($G362/$F362)))</f>
        <v>0</v>
      </c>
      <c r="AL362" s="349">
        <f>IF( $F362=0,0,((($F362/$E$358)*'CRONOGRAMA ACTIVIDADES'!AH$120)*($G362/$F362)))</f>
        <v>0</v>
      </c>
      <c r="AM362" s="349">
        <f>IF( $F362=0,0,((($F362/$E$358)*'CRONOGRAMA ACTIVIDADES'!AI$120)*($G362/$F362)))</f>
        <v>0</v>
      </c>
      <c r="AN362" s="349">
        <f>IF( $F362=0,0,((($F362/$E$358)*'CRONOGRAMA ACTIVIDADES'!AJ$120)*($G362/$F362)))</f>
        <v>0</v>
      </c>
      <c r="AO362" s="349">
        <f>IF( $F362=0,0,((($F362/$E$358)*'CRONOGRAMA ACTIVIDADES'!AK$120)*($G362/$F362)))</f>
        <v>0</v>
      </c>
      <c r="AP362" s="349">
        <f>IF( $F362=0,0,((($F362/$E$358)*'CRONOGRAMA ACTIVIDADES'!AL$120)*($G362/$F362)))</f>
        <v>0</v>
      </c>
      <c r="AQ362" s="349">
        <f>IF( $F362=0,0,((($F362/$E$358)*'CRONOGRAMA ACTIVIDADES'!AM$120)*($G362/$F362)))</f>
        <v>0</v>
      </c>
      <c r="AR362" s="349">
        <f>IF( $F362=0,0,((($F362/$E$358)*'CRONOGRAMA ACTIVIDADES'!AN$120)*($G362/$F362)))</f>
        <v>0</v>
      </c>
      <c r="AS362" s="349">
        <f>IF( $F362=0,0,((($F362/$E$358)*'CRONOGRAMA ACTIVIDADES'!AO$120)*($G362/$F362)))</f>
        <v>0</v>
      </c>
      <c r="AT362" s="352">
        <f>AH362+AI362+AJ362+AK362+AL362+AM362+AN362+AO362+AP362+AQ362+AR362+AS362</f>
        <v>0</v>
      </c>
      <c r="AU362" s="355">
        <f>AS362+AR362+AQ362+AP362+AO362+AN362+AM362+AL362+AK362+AJ362+AI362+AH362+AF362+AE362+AD362+AC362+AB362+AA362+Z362+Y362+X362+W362+V362+U362+S362+R362+Q362+P362+O362+N362+M362+L362+K362+J362+I362+H362</f>
        <v>0</v>
      </c>
      <c r="AV362" s="321">
        <f t="shared" si="84"/>
        <v>0</v>
      </c>
    </row>
    <row r="363" spans="2:48" s="44" customFormat="1" ht="12.75" customHeight="1" x14ac:dyDescent="0.25">
      <c r="B363" s="345" t="str">
        <f>+'FORMATO COSTEO C4'!C365</f>
        <v>4.3.1.5</v>
      </c>
      <c r="C363" s="346" t="str">
        <f>+'FORMATO COSTEO C4'!B365</f>
        <v>Categoría de gasto</v>
      </c>
      <c r="D363" s="347"/>
      <c r="E363" s="348"/>
      <c r="F363" s="349">
        <f>+'FORMATO COSTEO C4'!G365</f>
        <v>0</v>
      </c>
      <c r="G363" s="350">
        <f>+'FORMATO COSTEO C4'!X365</f>
        <v>0</v>
      </c>
      <c r="H363" s="354">
        <f>IF( $F363=0,0,((($F363/$E$358)*'CRONOGRAMA ACTIVIDADES'!F$120)*($G363/$F363)))</f>
        <v>0</v>
      </c>
      <c r="I363" s="349">
        <f>IF( $F363=0,0,((($F363/$E$358)*'CRONOGRAMA ACTIVIDADES'!G$120)*($G363/$F363)))</f>
        <v>0</v>
      </c>
      <c r="J363" s="349">
        <f>IF( $F363=0,0,((($F363/$E$358)*'CRONOGRAMA ACTIVIDADES'!H$120)*($G363/$F363)))</f>
        <v>0</v>
      </c>
      <c r="K363" s="349">
        <f>IF( $F363=0,0,((($F363/$E$358)*'CRONOGRAMA ACTIVIDADES'!I$120)*($G363/$F363)))</f>
        <v>0</v>
      </c>
      <c r="L363" s="349">
        <f>IF( $F363=0,0,((($F363/$E$358)*'CRONOGRAMA ACTIVIDADES'!J$120)*($G363/$F363)))</f>
        <v>0</v>
      </c>
      <c r="M363" s="349">
        <f>IF( $F363=0,0,((($F363/$E$358)*'CRONOGRAMA ACTIVIDADES'!K$120)*($G363/$F363)))</f>
        <v>0</v>
      </c>
      <c r="N363" s="349">
        <f>IF( $F363=0,0,((($F363/$E$358)*'CRONOGRAMA ACTIVIDADES'!L$120)*($G363/$F363)))</f>
        <v>0</v>
      </c>
      <c r="O363" s="349">
        <f>IF( $F363=0,0,((($F363/$E$358)*'CRONOGRAMA ACTIVIDADES'!M$120)*($G363/$F363)))</f>
        <v>0</v>
      </c>
      <c r="P363" s="349">
        <f>IF( $F363=0,0,((($F363/$E$358)*'CRONOGRAMA ACTIVIDADES'!N$120)*($G363/$F363)))</f>
        <v>0</v>
      </c>
      <c r="Q363" s="349">
        <f>IF( $F363=0,0,((($F363/$E$358)*'CRONOGRAMA ACTIVIDADES'!O$120)*($G363/$F363)))</f>
        <v>0</v>
      </c>
      <c r="R363" s="349">
        <f>IF( $F363=0,0,((($F363/$E$358)*'CRONOGRAMA ACTIVIDADES'!P$120)*($G363/$F363)))</f>
        <v>0</v>
      </c>
      <c r="S363" s="349">
        <f>IF( $F363=0,0,((($F363/$E$358)*'CRONOGRAMA ACTIVIDADES'!Q$120)*($G363/$F363)))</f>
        <v>0</v>
      </c>
      <c r="T363" s="352">
        <f>H363+I363+J363+K363+L363+M363+N363+O363+P363+Q363+R363+S363</f>
        <v>0</v>
      </c>
      <c r="U363" s="353">
        <f>IF( $F363=0,0,((($F363/$E$358)*'CRONOGRAMA ACTIVIDADES'!R$120)*($G363/$F363)))</f>
        <v>0</v>
      </c>
      <c r="V363" s="349">
        <f>IF( $F363=0,0,((($F363/$E$358)*'CRONOGRAMA ACTIVIDADES'!S$120)*($G363/$F363)))</f>
        <v>0</v>
      </c>
      <c r="W363" s="349">
        <f>IF( $F363=0,0,((($F363/$E$358)*'CRONOGRAMA ACTIVIDADES'!T$120)*($G363/$F363)))</f>
        <v>0</v>
      </c>
      <c r="X363" s="349">
        <f>IF( $F363=0,0,((($F363/$E$358)*'CRONOGRAMA ACTIVIDADES'!U$120)*($G363/$F363)))</f>
        <v>0</v>
      </c>
      <c r="Y363" s="349">
        <f>IF( $F363=0,0,((($F363/$E$358)*'CRONOGRAMA ACTIVIDADES'!V$120)*($G363/$F363)))</f>
        <v>0</v>
      </c>
      <c r="Z363" s="349">
        <f>IF( $F363=0,0,((($F363/$E$358)*'CRONOGRAMA ACTIVIDADES'!W$120)*($G363/$F363)))</f>
        <v>0</v>
      </c>
      <c r="AA363" s="349">
        <f>IF( $F363=0,0,((($F363/$E$358)*'CRONOGRAMA ACTIVIDADES'!X$120)*($G363/$F363)))</f>
        <v>0</v>
      </c>
      <c r="AB363" s="349">
        <f>IF( $F363=0,0,((($F363/$E$358)*'CRONOGRAMA ACTIVIDADES'!Y$120)*($G363/$F363)))</f>
        <v>0</v>
      </c>
      <c r="AC363" s="349">
        <f>IF( $F363=0,0,((($F363/$E$358)*'CRONOGRAMA ACTIVIDADES'!Z$120)*($G363/$F363)))</f>
        <v>0</v>
      </c>
      <c r="AD363" s="349">
        <f>IF( $F363=0,0,((($F363/$E$358)*'CRONOGRAMA ACTIVIDADES'!AA$120)*($G363/$F363)))</f>
        <v>0</v>
      </c>
      <c r="AE363" s="349">
        <f>IF( $F363=0,0,((($F363/$E$358)*'CRONOGRAMA ACTIVIDADES'!AB$120)*($G363/$F363)))</f>
        <v>0</v>
      </c>
      <c r="AF363" s="349">
        <f>IF( $F363=0,0,((($F363/$E$358)*'CRONOGRAMA ACTIVIDADES'!AC$120)*($G363/$F363)))</f>
        <v>0</v>
      </c>
      <c r="AG363" s="350">
        <f>U363+V363+W363+X363+Y363+Z363+AA363+AB363+AC363+AD363+AE363+AF363</f>
        <v>0</v>
      </c>
      <c r="AH363" s="354">
        <f>IF( $F363=0,0,((($F363/$E$358)*'CRONOGRAMA ACTIVIDADES'!AD$120)*($G363/$F363)))</f>
        <v>0</v>
      </c>
      <c r="AI363" s="349">
        <f>IF( $F363=0,0,((($F363/$E$358)*'CRONOGRAMA ACTIVIDADES'!AE$120)*($G363/$F363)))</f>
        <v>0</v>
      </c>
      <c r="AJ363" s="349">
        <f>IF( $F363=0,0,((($F363/$E$358)*'CRONOGRAMA ACTIVIDADES'!AF$120)*($G363/$F363)))</f>
        <v>0</v>
      </c>
      <c r="AK363" s="349">
        <f>IF( $F363=0,0,((($F363/$E$358)*'CRONOGRAMA ACTIVIDADES'!AG$120)*($G363/$F363)))</f>
        <v>0</v>
      </c>
      <c r="AL363" s="349">
        <f>IF( $F363=0,0,((($F363/$E$358)*'CRONOGRAMA ACTIVIDADES'!AH$120)*($G363/$F363)))</f>
        <v>0</v>
      </c>
      <c r="AM363" s="349">
        <f>IF( $F363=0,0,((($F363/$E$358)*'CRONOGRAMA ACTIVIDADES'!AI$120)*($G363/$F363)))</f>
        <v>0</v>
      </c>
      <c r="AN363" s="349">
        <f>IF( $F363=0,0,((($F363/$E$358)*'CRONOGRAMA ACTIVIDADES'!AJ$120)*($G363/$F363)))</f>
        <v>0</v>
      </c>
      <c r="AO363" s="349">
        <f>IF( $F363=0,0,((($F363/$E$358)*'CRONOGRAMA ACTIVIDADES'!AK$120)*($G363/$F363)))</f>
        <v>0</v>
      </c>
      <c r="AP363" s="349">
        <f>IF( $F363=0,0,((($F363/$E$358)*'CRONOGRAMA ACTIVIDADES'!AL$120)*($G363/$F363)))</f>
        <v>0</v>
      </c>
      <c r="AQ363" s="349">
        <f>IF( $F363=0,0,((($F363/$E$358)*'CRONOGRAMA ACTIVIDADES'!AM$120)*($G363/$F363)))</f>
        <v>0</v>
      </c>
      <c r="AR363" s="349">
        <f>IF( $F363=0,0,((($F363/$E$358)*'CRONOGRAMA ACTIVIDADES'!AN$120)*($G363/$F363)))</f>
        <v>0</v>
      </c>
      <c r="AS363" s="349">
        <f>IF( $F363=0,0,((($F363/$E$358)*'CRONOGRAMA ACTIVIDADES'!AO$120)*($G363/$F363)))</f>
        <v>0</v>
      </c>
      <c r="AT363" s="352">
        <f>AH363+AI363+AJ363+AK363+AL363+AM363+AN363+AO363+AP363+AQ363+AR363+AS363</f>
        <v>0</v>
      </c>
      <c r="AU363" s="355">
        <f>AS363+AR363+AQ363+AP363+AO363+AN363+AM363+AL363+AK363+AJ363+AI363+AH363+AF363+AE363+AD363+AC363+AB363+AA363+Z363+Y363+X363+W363+V363+U363+S363+R363+Q363+P363+O363+N363+M363+L363+K363+J363+I363+H363</f>
        <v>0</v>
      </c>
      <c r="AV363" s="321">
        <f t="shared" si="84"/>
        <v>0</v>
      </c>
    </row>
    <row r="364" spans="2:48" s="44" customFormat="1" ht="12.75" customHeight="1" x14ac:dyDescent="0.25">
      <c r="B364" s="335" t="str">
        <f>+'FORMATO COSTEO C4'!C371</f>
        <v>4.3.2</v>
      </c>
      <c r="C364" s="359">
        <f>+'FORMATO COSTEO C4'!B371</f>
        <v>0</v>
      </c>
      <c r="D364" s="337" t="str">
        <f>+'FORMATO COSTEO C4'!D371</f>
        <v>Unidad medida</v>
      </c>
      <c r="E364" s="338">
        <f>+'FORMATO COSTEO C4'!E371</f>
        <v>0</v>
      </c>
      <c r="F364" s="339">
        <f>SUM(F365:F369)</f>
        <v>0</v>
      </c>
      <c r="G364" s="340">
        <f>SUM(G365:G369)</f>
        <v>0</v>
      </c>
      <c r="H364" s="341">
        <f t="shared" ref="H364:AS364" si="91">SUM(H365:H369)</f>
        <v>0</v>
      </c>
      <c r="I364" s="339">
        <f t="shared" si="91"/>
        <v>0</v>
      </c>
      <c r="J364" s="339">
        <f t="shared" si="91"/>
        <v>0</v>
      </c>
      <c r="K364" s="339">
        <f t="shared" si="91"/>
        <v>0</v>
      </c>
      <c r="L364" s="339">
        <f t="shared" si="91"/>
        <v>0</v>
      </c>
      <c r="M364" s="339">
        <f t="shared" si="91"/>
        <v>0</v>
      </c>
      <c r="N364" s="339">
        <f t="shared" si="91"/>
        <v>0</v>
      </c>
      <c r="O364" s="339">
        <f t="shared" si="91"/>
        <v>0</v>
      </c>
      <c r="P364" s="339">
        <f t="shared" si="91"/>
        <v>0</v>
      </c>
      <c r="Q364" s="339">
        <f t="shared" si="91"/>
        <v>0</v>
      </c>
      <c r="R364" s="339">
        <f t="shared" si="91"/>
        <v>0</v>
      </c>
      <c r="S364" s="339">
        <f t="shared" si="91"/>
        <v>0</v>
      </c>
      <c r="T364" s="342">
        <f t="shared" si="91"/>
        <v>0</v>
      </c>
      <c r="U364" s="343">
        <f t="shared" si="91"/>
        <v>0</v>
      </c>
      <c r="V364" s="339">
        <f t="shared" si="91"/>
        <v>0</v>
      </c>
      <c r="W364" s="339">
        <f t="shared" si="91"/>
        <v>0</v>
      </c>
      <c r="X364" s="339">
        <f t="shared" si="91"/>
        <v>0</v>
      </c>
      <c r="Y364" s="339">
        <f t="shared" si="91"/>
        <v>0</v>
      </c>
      <c r="Z364" s="339">
        <f t="shared" si="91"/>
        <v>0</v>
      </c>
      <c r="AA364" s="339">
        <f t="shared" si="91"/>
        <v>0</v>
      </c>
      <c r="AB364" s="339">
        <f t="shared" si="91"/>
        <v>0</v>
      </c>
      <c r="AC364" s="339">
        <f t="shared" si="91"/>
        <v>0</v>
      </c>
      <c r="AD364" s="339">
        <f t="shared" si="91"/>
        <v>0</v>
      </c>
      <c r="AE364" s="339">
        <f t="shared" si="91"/>
        <v>0</v>
      </c>
      <c r="AF364" s="339">
        <f t="shared" si="91"/>
        <v>0</v>
      </c>
      <c r="AG364" s="340">
        <f t="shared" si="91"/>
        <v>0</v>
      </c>
      <c r="AH364" s="341">
        <f t="shared" si="91"/>
        <v>0</v>
      </c>
      <c r="AI364" s="339">
        <f t="shared" si="91"/>
        <v>0</v>
      </c>
      <c r="AJ364" s="339">
        <f t="shared" si="91"/>
        <v>0</v>
      </c>
      <c r="AK364" s="339">
        <f t="shared" si="91"/>
        <v>0</v>
      </c>
      <c r="AL364" s="339">
        <f t="shared" si="91"/>
        <v>0</v>
      </c>
      <c r="AM364" s="339">
        <f t="shared" si="91"/>
        <v>0</v>
      </c>
      <c r="AN364" s="339">
        <f t="shared" si="91"/>
        <v>0</v>
      </c>
      <c r="AO364" s="339">
        <f t="shared" si="91"/>
        <v>0</v>
      </c>
      <c r="AP364" s="339">
        <f t="shared" si="91"/>
        <v>0</v>
      </c>
      <c r="AQ364" s="339">
        <f t="shared" si="91"/>
        <v>0</v>
      </c>
      <c r="AR364" s="339">
        <f t="shared" si="91"/>
        <v>0</v>
      </c>
      <c r="AS364" s="339">
        <f t="shared" si="91"/>
        <v>0</v>
      </c>
      <c r="AT364" s="342">
        <f>SUM(AT365:AT369)</f>
        <v>0</v>
      </c>
      <c r="AU364" s="344">
        <f>SUM(AU365:AU369)</f>
        <v>0</v>
      </c>
      <c r="AV364" s="321">
        <f t="shared" si="84"/>
        <v>0</v>
      </c>
    </row>
    <row r="365" spans="2:48" s="44" customFormat="1" ht="12.75" customHeight="1" x14ac:dyDescent="0.25">
      <c r="B365" s="345" t="str">
        <f>+'FORMATO COSTEO C4'!C373</f>
        <v>4.3.2.1</v>
      </c>
      <c r="C365" s="346" t="str">
        <f>+'FORMATO COSTEO C4'!B373</f>
        <v>Categoría de gasto</v>
      </c>
      <c r="D365" s="357"/>
      <c r="E365" s="358"/>
      <c r="F365" s="349">
        <f>+'FORMATO COSTEO C4'!G373</f>
        <v>0</v>
      </c>
      <c r="G365" s="350">
        <f>+'FORMATO COSTEO C4'!X373</f>
        <v>0</v>
      </c>
      <c r="H365" s="351">
        <f>IF( $F365=0,0,((($F365/$E$364)*'CRONOGRAMA ACTIVIDADES'!F$121)*($G365/$F365)))</f>
        <v>0</v>
      </c>
      <c r="I365" s="349">
        <f>IF( $F365=0,0,((($F365/$E$364)*'CRONOGRAMA ACTIVIDADES'!G$121)*($G365/$F365)))</f>
        <v>0</v>
      </c>
      <c r="J365" s="349">
        <f>IF( $F365=0,0,((($F365/$E$364)*'CRONOGRAMA ACTIVIDADES'!H$121)*($G365/$F365)))</f>
        <v>0</v>
      </c>
      <c r="K365" s="349">
        <f>IF( $F365=0,0,((($F365/$E$364)*'CRONOGRAMA ACTIVIDADES'!I$121)*($G365/$F365)))</f>
        <v>0</v>
      </c>
      <c r="L365" s="349">
        <f>IF( $F365=0,0,((($F365/$E$364)*'CRONOGRAMA ACTIVIDADES'!J$121)*($G365/$F365)))</f>
        <v>0</v>
      </c>
      <c r="M365" s="349">
        <f>IF( $F365=0,0,((($F365/$E$364)*'CRONOGRAMA ACTIVIDADES'!K$121)*($G365/$F365)))</f>
        <v>0</v>
      </c>
      <c r="N365" s="349">
        <f>IF( $F365=0,0,((($F365/$E$364)*'CRONOGRAMA ACTIVIDADES'!L$121)*($G365/$F365)))</f>
        <v>0</v>
      </c>
      <c r="O365" s="349">
        <f>IF( $F365=0,0,((($F365/$E$364)*'CRONOGRAMA ACTIVIDADES'!M$121)*($G365/$F365)))</f>
        <v>0</v>
      </c>
      <c r="P365" s="349">
        <f>IF( $F365=0,0,((($F365/$E$364)*'CRONOGRAMA ACTIVIDADES'!N$121)*($G365/$F365)))</f>
        <v>0</v>
      </c>
      <c r="Q365" s="349">
        <f>IF( $F365=0,0,((($F365/$E$364)*'CRONOGRAMA ACTIVIDADES'!O$121)*($G365/$F365)))</f>
        <v>0</v>
      </c>
      <c r="R365" s="349">
        <f>IF( $F365=0,0,((($F365/$E$364)*'CRONOGRAMA ACTIVIDADES'!P$121)*($G365/$F365)))</f>
        <v>0</v>
      </c>
      <c r="S365" s="349">
        <f>IF( $F365=0,0,((($F365/$E$364)*'CRONOGRAMA ACTIVIDADES'!Q$121)*($G365/$F365)))</f>
        <v>0</v>
      </c>
      <c r="T365" s="352">
        <f>H365+I365+J365+K365+L365+M365+N365+O365+P365+Q365+R365+S365</f>
        <v>0</v>
      </c>
      <c r="U365" s="353">
        <f>IF( $F365=0,0,((($F365/$E$364)*'CRONOGRAMA ACTIVIDADES'!R$121)*($G365/$F365)))</f>
        <v>0</v>
      </c>
      <c r="V365" s="349">
        <f>IF( $F365=0,0,((($F365/$E$364)*'CRONOGRAMA ACTIVIDADES'!S$121)*($G365/$F365)))</f>
        <v>0</v>
      </c>
      <c r="W365" s="349">
        <f>IF( $F365=0,0,((($F365/$E$364)*'CRONOGRAMA ACTIVIDADES'!T$121)*($G365/$F365)))</f>
        <v>0</v>
      </c>
      <c r="X365" s="349">
        <f>IF( $F365=0,0,((($F365/$E$364)*'CRONOGRAMA ACTIVIDADES'!U$121)*($G365/$F365)))</f>
        <v>0</v>
      </c>
      <c r="Y365" s="349">
        <f>IF( $F365=0,0,((($F365/$E$364)*'CRONOGRAMA ACTIVIDADES'!V$121)*($G365/$F365)))</f>
        <v>0</v>
      </c>
      <c r="Z365" s="349">
        <f>IF( $F365=0,0,((($F365/$E$364)*'CRONOGRAMA ACTIVIDADES'!W$121)*($G365/$F365)))</f>
        <v>0</v>
      </c>
      <c r="AA365" s="349">
        <f>IF( $F365=0,0,((($F365/$E$364)*'CRONOGRAMA ACTIVIDADES'!X$121)*($G365/$F365)))</f>
        <v>0</v>
      </c>
      <c r="AB365" s="349">
        <f>IF( $F365=0,0,((($F365/$E$364)*'CRONOGRAMA ACTIVIDADES'!Y$121)*($G365/$F365)))</f>
        <v>0</v>
      </c>
      <c r="AC365" s="349">
        <f>IF( $F365=0,0,((($F365/$E$364)*'CRONOGRAMA ACTIVIDADES'!Z$121)*($G365/$F365)))</f>
        <v>0</v>
      </c>
      <c r="AD365" s="349">
        <f>IF( $F365=0,0,((($F365/$E$364)*'CRONOGRAMA ACTIVIDADES'!AA$121)*($G365/$F365)))</f>
        <v>0</v>
      </c>
      <c r="AE365" s="349">
        <f>IF( $F365=0,0,((($F365/$E$364)*'CRONOGRAMA ACTIVIDADES'!AB$121)*($G365/$F365)))</f>
        <v>0</v>
      </c>
      <c r="AF365" s="349">
        <f>IF( $F365=0,0,((($F365/$E$364)*'CRONOGRAMA ACTIVIDADES'!AC$121)*($G365/$F365)))</f>
        <v>0</v>
      </c>
      <c r="AG365" s="350">
        <f>U365+V365+W365+X365+Y365+Z365+AA365+AB365+AC365+AD365+AE365+AF365</f>
        <v>0</v>
      </c>
      <c r="AH365" s="354">
        <f>IF( $F365=0,0,((($F365/$E$364)*'CRONOGRAMA ACTIVIDADES'!AD$121)*($G365/$F365)))</f>
        <v>0</v>
      </c>
      <c r="AI365" s="349">
        <f>IF( $F365=0,0,((($F365/$E$364)*'CRONOGRAMA ACTIVIDADES'!AE$121)*($G365/$F365)))</f>
        <v>0</v>
      </c>
      <c r="AJ365" s="349">
        <f>IF( $F365=0,0,((($F365/$E$364)*'CRONOGRAMA ACTIVIDADES'!AF$121)*($G365/$F365)))</f>
        <v>0</v>
      </c>
      <c r="AK365" s="349">
        <f>IF( $F365=0,0,((($F365/$E$364)*'CRONOGRAMA ACTIVIDADES'!AG$121)*($G365/$F365)))</f>
        <v>0</v>
      </c>
      <c r="AL365" s="349">
        <f>IF( $F365=0,0,((($F365/$E$364)*'CRONOGRAMA ACTIVIDADES'!AH$121)*($G365/$F365)))</f>
        <v>0</v>
      </c>
      <c r="AM365" s="349">
        <f>IF( $F365=0,0,((($F365/$E$364)*'CRONOGRAMA ACTIVIDADES'!AI$121)*($G365/$F365)))</f>
        <v>0</v>
      </c>
      <c r="AN365" s="349">
        <f>IF( $F365=0,0,((($F365/$E$364)*'CRONOGRAMA ACTIVIDADES'!AJ$121)*($G365/$F365)))</f>
        <v>0</v>
      </c>
      <c r="AO365" s="349">
        <f>IF( $F365=0,0,((($F365/$E$364)*'CRONOGRAMA ACTIVIDADES'!AK$121)*($G365/$F365)))</f>
        <v>0</v>
      </c>
      <c r="AP365" s="349">
        <f>IF( $F365=0,0,((($F365/$E$364)*'CRONOGRAMA ACTIVIDADES'!AL$121)*($G365/$F365)))</f>
        <v>0</v>
      </c>
      <c r="AQ365" s="349">
        <f>IF( $F365=0,0,((($F365/$E$364)*'CRONOGRAMA ACTIVIDADES'!AM$121)*($G365/$F365)))</f>
        <v>0</v>
      </c>
      <c r="AR365" s="349">
        <f>IF( $F365=0,0,((($F365/$E$364)*'CRONOGRAMA ACTIVIDADES'!AN$121)*($G365/$F365)))</f>
        <v>0</v>
      </c>
      <c r="AS365" s="349">
        <f>IF( $F365=0,0,((($F365/$E$364)*'CRONOGRAMA ACTIVIDADES'!AO$121)*($G365/$F365)))</f>
        <v>0</v>
      </c>
      <c r="AT365" s="352">
        <f>AH365+AI365+AJ365+AK365+AL365+AM365+AN365+AO365+AP365+AQ365+AR365+AS365</f>
        <v>0</v>
      </c>
      <c r="AU365" s="355">
        <f>AS365+AR365+AQ365+AP365+AO365+AN365+AM365+AL365+AK365+AJ365+AI365+AH365+AF365+AE365+AD365+AC365+AB365+AA365+Z365+Y365+X365+W365+V365+U365+S365+R365+Q365+P365+O365+N365+M365+L365+K365+J365+I365+H365</f>
        <v>0</v>
      </c>
      <c r="AV365" s="321">
        <f t="shared" si="84"/>
        <v>0</v>
      </c>
    </row>
    <row r="366" spans="2:48" s="44" customFormat="1" ht="12.75" customHeight="1" x14ac:dyDescent="0.25">
      <c r="B366" s="345" t="str">
        <f>+'FORMATO COSTEO C4'!C379</f>
        <v>4.3.2.2</v>
      </c>
      <c r="C366" s="346" t="str">
        <f>+'FORMATO COSTEO C4'!B379</f>
        <v>Categoría de gasto</v>
      </c>
      <c r="D366" s="357"/>
      <c r="E366" s="358"/>
      <c r="F366" s="349">
        <f>+'FORMATO COSTEO C4'!G379</f>
        <v>0</v>
      </c>
      <c r="G366" s="350">
        <f>+'FORMATO COSTEO C4'!X379</f>
        <v>0</v>
      </c>
      <c r="H366" s="354">
        <f>IF( $F366=0,0,((($F366/$E$364)*'CRONOGRAMA ACTIVIDADES'!F$121)*($G366/$F366)))</f>
        <v>0</v>
      </c>
      <c r="I366" s="349">
        <f>IF( $F366=0,0,((($F366/$E$364)*'CRONOGRAMA ACTIVIDADES'!G$121)*($G366/$F366)))</f>
        <v>0</v>
      </c>
      <c r="J366" s="349">
        <f>IF( $F366=0,0,((($F366/$E$364)*'CRONOGRAMA ACTIVIDADES'!H$121)*($G366/$F366)))</f>
        <v>0</v>
      </c>
      <c r="K366" s="349">
        <f>IF( $F366=0,0,((($F366/$E$364)*'CRONOGRAMA ACTIVIDADES'!I$121)*($G366/$F366)))</f>
        <v>0</v>
      </c>
      <c r="L366" s="349">
        <f>IF( $F366=0,0,((($F366/$E$364)*'CRONOGRAMA ACTIVIDADES'!J$121)*($G366/$F366)))</f>
        <v>0</v>
      </c>
      <c r="M366" s="349">
        <f>IF( $F366=0,0,((($F366/$E$364)*'CRONOGRAMA ACTIVIDADES'!K$121)*($G366/$F366)))</f>
        <v>0</v>
      </c>
      <c r="N366" s="349">
        <f>IF( $F366=0,0,((($F366/$E$364)*'CRONOGRAMA ACTIVIDADES'!L$121)*($G366/$F366)))</f>
        <v>0</v>
      </c>
      <c r="O366" s="349">
        <f>IF( $F366=0,0,((($F366/$E$364)*'CRONOGRAMA ACTIVIDADES'!M$121)*($G366/$F366)))</f>
        <v>0</v>
      </c>
      <c r="P366" s="349">
        <f>IF( $F366=0,0,((($F366/$E$364)*'CRONOGRAMA ACTIVIDADES'!N$121)*($G366/$F366)))</f>
        <v>0</v>
      </c>
      <c r="Q366" s="349">
        <f>IF( $F366=0,0,((($F366/$E$364)*'CRONOGRAMA ACTIVIDADES'!O$121)*($G366/$F366)))</f>
        <v>0</v>
      </c>
      <c r="R366" s="349">
        <f>IF( $F366=0,0,((($F366/$E$364)*'CRONOGRAMA ACTIVIDADES'!P$121)*($G366/$F366)))</f>
        <v>0</v>
      </c>
      <c r="S366" s="349">
        <f>IF( $F366=0,0,((($F366/$E$364)*'CRONOGRAMA ACTIVIDADES'!Q$121)*($G366/$F366)))</f>
        <v>0</v>
      </c>
      <c r="T366" s="352">
        <f>H366+I366+J366+K366+L366+M366+N366+O366+P366+Q366+R366+S366</f>
        <v>0</v>
      </c>
      <c r="U366" s="353">
        <f>IF( $F366=0,0,((($F366/$E$364)*'CRONOGRAMA ACTIVIDADES'!R$121)*($G366/$F366)))</f>
        <v>0</v>
      </c>
      <c r="V366" s="349">
        <f>IF( $F366=0,0,((($F366/$E$364)*'CRONOGRAMA ACTIVIDADES'!S$121)*($G366/$F366)))</f>
        <v>0</v>
      </c>
      <c r="W366" s="349">
        <f>IF( $F366=0,0,((($F366/$E$364)*'CRONOGRAMA ACTIVIDADES'!T$121)*($G366/$F366)))</f>
        <v>0</v>
      </c>
      <c r="X366" s="349">
        <f>IF( $F366=0,0,((($F366/$E$364)*'CRONOGRAMA ACTIVIDADES'!U$121)*($G366/$F366)))</f>
        <v>0</v>
      </c>
      <c r="Y366" s="349">
        <f>IF( $F366=0,0,((($F366/$E$364)*'CRONOGRAMA ACTIVIDADES'!V$121)*($G366/$F366)))</f>
        <v>0</v>
      </c>
      <c r="Z366" s="349">
        <f>IF( $F366=0,0,((($F366/$E$364)*'CRONOGRAMA ACTIVIDADES'!W$121)*($G366/$F366)))</f>
        <v>0</v>
      </c>
      <c r="AA366" s="349">
        <f>IF( $F366=0,0,((($F366/$E$364)*'CRONOGRAMA ACTIVIDADES'!X$121)*($G366/$F366)))</f>
        <v>0</v>
      </c>
      <c r="AB366" s="349">
        <f>IF( $F366=0,0,((($F366/$E$364)*'CRONOGRAMA ACTIVIDADES'!Y$121)*($G366/$F366)))</f>
        <v>0</v>
      </c>
      <c r="AC366" s="349">
        <f>IF( $F366=0,0,((($F366/$E$364)*'CRONOGRAMA ACTIVIDADES'!Z$121)*($G366/$F366)))</f>
        <v>0</v>
      </c>
      <c r="AD366" s="349">
        <f>IF( $F366=0,0,((($F366/$E$364)*'CRONOGRAMA ACTIVIDADES'!AA$121)*($G366/$F366)))</f>
        <v>0</v>
      </c>
      <c r="AE366" s="349">
        <f>IF( $F366=0,0,((($F366/$E$364)*'CRONOGRAMA ACTIVIDADES'!AB$121)*($G366/$F366)))</f>
        <v>0</v>
      </c>
      <c r="AF366" s="349">
        <f>IF( $F366=0,0,((($F366/$E$364)*'CRONOGRAMA ACTIVIDADES'!AC$121)*($G366/$F366)))</f>
        <v>0</v>
      </c>
      <c r="AG366" s="350">
        <f>U366+V366+W366+X366+Y366+Z366+AA366+AB366+AC366+AD366+AE366+AF366</f>
        <v>0</v>
      </c>
      <c r="AH366" s="354">
        <f>IF( $F366=0,0,((($F366/$E$364)*'CRONOGRAMA ACTIVIDADES'!AD$121)*($G366/$F366)))</f>
        <v>0</v>
      </c>
      <c r="AI366" s="349">
        <f>IF( $F366=0,0,((($F366/$E$364)*'CRONOGRAMA ACTIVIDADES'!AE$121)*($G366/$F366)))</f>
        <v>0</v>
      </c>
      <c r="AJ366" s="349">
        <f>IF( $F366=0,0,((($F366/$E$364)*'CRONOGRAMA ACTIVIDADES'!AF$121)*($G366/$F366)))</f>
        <v>0</v>
      </c>
      <c r="AK366" s="349">
        <f>IF( $F366=0,0,((($F366/$E$364)*'CRONOGRAMA ACTIVIDADES'!AG$121)*($G366/$F366)))</f>
        <v>0</v>
      </c>
      <c r="AL366" s="349">
        <f>IF( $F366=0,0,((($F366/$E$364)*'CRONOGRAMA ACTIVIDADES'!AH$121)*($G366/$F366)))</f>
        <v>0</v>
      </c>
      <c r="AM366" s="349">
        <f>IF( $F366=0,0,((($F366/$E$364)*'CRONOGRAMA ACTIVIDADES'!AI$121)*($G366/$F366)))</f>
        <v>0</v>
      </c>
      <c r="AN366" s="349">
        <f>IF( $F366=0,0,((($F366/$E$364)*'CRONOGRAMA ACTIVIDADES'!AJ$121)*($G366/$F366)))</f>
        <v>0</v>
      </c>
      <c r="AO366" s="349">
        <f>IF( $F366=0,0,((($F366/$E$364)*'CRONOGRAMA ACTIVIDADES'!AK$121)*($G366/$F366)))</f>
        <v>0</v>
      </c>
      <c r="AP366" s="349">
        <f>IF( $F366=0,0,((($F366/$E$364)*'CRONOGRAMA ACTIVIDADES'!AL$121)*($G366/$F366)))</f>
        <v>0</v>
      </c>
      <c r="AQ366" s="349">
        <f>IF( $F366=0,0,((($F366/$E$364)*'CRONOGRAMA ACTIVIDADES'!AM$121)*($G366/$F366)))</f>
        <v>0</v>
      </c>
      <c r="AR366" s="349">
        <f>IF( $F366=0,0,((($F366/$E$364)*'CRONOGRAMA ACTIVIDADES'!AN$121)*($G366/$F366)))</f>
        <v>0</v>
      </c>
      <c r="AS366" s="349">
        <f>IF( $F366=0,0,((($F366/$E$364)*'CRONOGRAMA ACTIVIDADES'!AO$121)*($G366/$F366)))</f>
        <v>0</v>
      </c>
      <c r="AT366" s="352">
        <f>AH366+AI366+AJ366+AK366+AL366+AM366+AN366+AO366+AP366+AQ366+AR366+AS366</f>
        <v>0</v>
      </c>
      <c r="AU366" s="355">
        <f>AS366+AR366+AQ366+AP366+AO366+AN366+AM366+AL366+AK366+AJ366+AI366+AH366+AF366+AE366+AD366+AC366+AB366+AA366+Z366+Y366+X366+W366+V366+U366+S366+R366+Q366+P366+O366+N366+M366+L366+K366+J366+I366+H366</f>
        <v>0</v>
      </c>
      <c r="AV366" s="321">
        <f t="shared" si="84"/>
        <v>0</v>
      </c>
    </row>
    <row r="367" spans="2:48" s="44" customFormat="1" ht="12.75" customHeight="1" x14ac:dyDescent="0.25">
      <c r="B367" s="345" t="str">
        <f>+'FORMATO COSTEO C4'!C385</f>
        <v>4.3.2.3</v>
      </c>
      <c r="C367" s="346" t="str">
        <f>+'FORMATO COSTEO C4'!B385</f>
        <v>Categoría de gasto</v>
      </c>
      <c r="D367" s="357"/>
      <c r="E367" s="358"/>
      <c r="F367" s="349">
        <f>+'FORMATO COSTEO C4'!G385</f>
        <v>0</v>
      </c>
      <c r="G367" s="350">
        <f>+'FORMATO COSTEO C4'!X385</f>
        <v>0</v>
      </c>
      <c r="H367" s="354">
        <f>IF( $F367=0,0,((($F367/$E$364)*'CRONOGRAMA ACTIVIDADES'!F$121)*($G367/$F367)))</f>
        <v>0</v>
      </c>
      <c r="I367" s="349">
        <f>IF( $F367=0,0,((($F367/$E$364)*'CRONOGRAMA ACTIVIDADES'!G$121)*($G367/$F367)))</f>
        <v>0</v>
      </c>
      <c r="J367" s="349">
        <f>IF( $F367=0,0,((($F367/$E$364)*'CRONOGRAMA ACTIVIDADES'!H$121)*($G367/$F367)))</f>
        <v>0</v>
      </c>
      <c r="K367" s="349">
        <f>IF( $F367=0,0,((($F367/$E$364)*'CRONOGRAMA ACTIVIDADES'!I$121)*($G367/$F367)))</f>
        <v>0</v>
      </c>
      <c r="L367" s="349">
        <f>IF( $F367=0,0,((($F367/$E$364)*'CRONOGRAMA ACTIVIDADES'!J$121)*($G367/$F367)))</f>
        <v>0</v>
      </c>
      <c r="M367" s="349">
        <f>IF( $F367=0,0,((($F367/$E$364)*'CRONOGRAMA ACTIVIDADES'!K$121)*($G367/$F367)))</f>
        <v>0</v>
      </c>
      <c r="N367" s="349">
        <f>IF( $F367=0,0,((($F367/$E$364)*'CRONOGRAMA ACTIVIDADES'!L$121)*($G367/$F367)))</f>
        <v>0</v>
      </c>
      <c r="O367" s="349">
        <f>IF( $F367=0,0,((($F367/$E$364)*'CRONOGRAMA ACTIVIDADES'!M$121)*($G367/$F367)))</f>
        <v>0</v>
      </c>
      <c r="P367" s="349">
        <f>IF( $F367=0,0,((($F367/$E$364)*'CRONOGRAMA ACTIVIDADES'!N$121)*($G367/$F367)))</f>
        <v>0</v>
      </c>
      <c r="Q367" s="349">
        <f>IF( $F367=0,0,((($F367/$E$364)*'CRONOGRAMA ACTIVIDADES'!O$121)*($G367/$F367)))</f>
        <v>0</v>
      </c>
      <c r="R367" s="349">
        <f>IF( $F367=0,0,((($F367/$E$364)*'CRONOGRAMA ACTIVIDADES'!P$121)*($G367/$F367)))</f>
        <v>0</v>
      </c>
      <c r="S367" s="349">
        <f>IF( $F367=0,0,((($F367/$E$364)*'CRONOGRAMA ACTIVIDADES'!Q$121)*($G367/$F367)))</f>
        <v>0</v>
      </c>
      <c r="T367" s="352">
        <f>H367+I367+J367+K367+L367+M367+N367+O367+P367+Q367+R367+S367</f>
        <v>0</v>
      </c>
      <c r="U367" s="353">
        <f>IF( $F367=0,0,((($F367/$E$364)*'CRONOGRAMA ACTIVIDADES'!R$121)*($G367/$F367)))</f>
        <v>0</v>
      </c>
      <c r="V367" s="349">
        <f>IF( $F367=0,0,((($F367/$E$364)*'CRONOGRAMA ACTIVIDADES'!S$121)*($G367/$F367)))</f>
        <v>0</v>
      </c>
      <c r="W367" s="349">
        <f>IF( $F367=0,0,((($F367/$E$364)*'CRONOGRAMA ACTIVIDADES'!T$121)*($G367/$F367)))</f>
        <v>0</v>
      </c>
      <c r="X367" s="349">
        <f>IF( $F367=0,0,((($F367/$E$364)*'CRONOGRAMA ACTIVIDADES'!U$121)*($G367/$F367)))</f>
        <v>0</v>
      </c>
      <c r="Y367" s="349">
        <f>IF( $F367=0,0,((($F367/$E$364)*'CRONOGRAMA ACTIVIDADES'!V$121)*($G367/$F367)))</f>
        <v>0</v>
      </c>
      <c r="Z367" s="349">
        <f>IF( $F367=0,0,((($F367/$E$364)*'CRONOGRAMA ACTIVIDADES'!W$121)*($G367/$F367)))</f>
        <v>0</v>
      </c>
      <c r="AA367" s="349">
        <f>IF( $F367=0,0,((($F367/$E$364)*'CRONOGRAMA ACTIVIDADES'!X$121)*($G367/$F367)))</f>
        <v>0</v>
      </c>
      <c r="AB367" s="349">
        <f>IF( $F367=0,0,((($F367/$E$364)*'CRONOGRAMA ACTIVIDADES'!Y$121)*($G367/$F367)))</f>
        <v>0</v>
      </c>
      <c r="AC367" s="349">
        <f>IF( $F367=0,0,((($F367/$E$364)*'CRONOGRAMA ACTIVIDADES'!Z$121)*($G367/$F367)))</f>
        <v>0</v>
      </c>
      <c r="AD367" s="349">
        <f>IF( $F367=0,0,((($F367/$E$364)*'CRONOGRAMA ACTIVIDADES'!AA$121)*($G367/$F367)))</f>
        <v>0</v>
      </c>
      <c r="AE367" s="349">
        <f>IF( $F367=0,0,((($F367/$E$364)*'CRONOGRAMA ACTIVIDADES'!AB$121)*($G367/$F367)))</f>
        <v>0</v>
      </c>
      <c r="AF367" s="349">
        <f>IF( $F367=0,0,((($F367/$E$364)*'CRONOGRAMA ACTIVIDADES'!AC$121)*($G367/$F367)))</f>
        <v>0</v>
      </c>
      <c r="AG367" s="350">
        <f>U367+V367+W367+X367+Y367+Z367+AA367+AB367+AC367+AD367+AE367+AF367</f>
        <v>0</v>
      </c>
      <c r="AH367" s="354">
        <f>IF( $F367=0,0,((($F367/$E$364)*'CRONOGRAMA ACTIVIDADES'!AD$121)*($G367/$F367)))</f>
        <v>0</v>
      </c>
      <c r="AI367" s="349">
        <f>IF( $F367=0,0,((($F367/$E$364)*'CRONOGRAMA ACTIVIDADES'!AE$121)*($G367/$F367)))</f>
        <v>0</v>
      </c>
      <c r="AJ367" s="349">
        <f>IF( $F367=0,0,((($F367/$E$364)*'CRONOGRAMA ACTIVIDADES'!AF$121)*($G367/$F367)))</f>
        <v>0</v>
      </c>
      <c r="AK367" s="349">
        <f>IF( $F367=0,0,((($F367/$E$364)*'CRONOGRAMA ACTIVIDADES'!AG$121)*($G367/$F367)))</f>
        <v>0</v>
      </c>
      <c r="AL367" s="349">
        <f>IF( $F367=0,0,((($F367/$E$364)*'CRONOGRAMA ACTIVIDADES'!AH$121)*($G367/$F367)))</f>
        <v>0</v>
      </c>
      <c r="AM367" s="349">
        <f>IF( $F367=0,0,((($F367/$E$364)*'CRONOGRAMA ACTIVIDADES'!AI$121)*($G367/$F367)))</f>
        <v>0</v>
      </c>
      <c r="AN367" s="349">
        <f>IF( $F367=0,0,((($F367/$E$364)*'CRONOGRAMA ACTIVIDADES'!AJ$121)*($G367/$F367)))</f>
        <v>0</v>
      </c>
      <c r="AO367" s="349">
        <f>IF( $F367=0,0,((($F367/$E$364)*'CRONOGRAMA ACTIVIDADES'!AK$121)*($G367/$F367)))</f>
        <v>0</v>
      </c>
      <c r="AP367" s="349">
        <f>IF( $F367=0,0,((($F367/$E$364)*'CRONOGRAMA ACTIVIDADES'!AL$121)*($G367/$F367)))</f>
        <v>0</v>
      </c>
      <c r="AQ367" s="349">
        <f>IF( $F367=0,0,((($F367/$E$364)*'CRONOGRAMA ACTIVIDADES'!AM$121)*($G367/$F367)))</f>
        <v>0</v>
      </c>
      <c r="AR367" s="349">
        <f>IF( $F367=0,0,((($F367/$E$364)*'CRONOGRAMA ACTIVIDADES'!AN$121)*($G367/$F367)))</f>
        <v>0</v>
      </c>
      <c r="AS367" s="349">
        <f>IF( $F367=0,0,((($F367/$E$364)*'CRONOGRAMA ACTIVIDADES'!AO$121)*($G367/$F367)))</f>
        <v>0</v>
      </c>
      <c r="AT367" s="352">
        <f>AH367+AI367+AJ367+AK367+AL367+AM367+AN367+AO367+AP367+AQ367+AR367+AS367</f>
        <v>0</v>
      </c>
      <c r="AU367" s="355">
        <f>AS367+AR367+AQ367+AP367+AO367+AN367+AM367+AL367+AK367+AJ367+AI367+AH367+AF367+AE367+AD367+AC367+AB367+AA367+Z367+Y367+X367+W367+V367+U367+S367+R367+Q367+P367+O367+N367+M367+L367+K367+J367+I367+H367</f>
        <v>0</v>
      </c>
      <c r="AV367" s="321">
        <f t="shared" si="84"/>
        <v>0</v>
      </c>
    </row>
    <row r="368" spans="2:48" s="44" customFormat="1" ht="12.75" customHeight="1" x14ac:dyDescent="0.25">
      <c r="B368" s="345" t="str">
        <f>+'FORMATO COSTEO C4'!C391</f>
        <v>4.3.2.4</v>
      </c>
      <c r="C368" s="346" t="str">
        <f>+'FORMATO COSTEO C4'!B391</f>
        <v>Categoría de gasto</v>
      </c>
      <c r="D368" s="357"/>
      <c r="E368" s="358"/>
      <c r="F368" s="349">
        <f>+'FORMATO COSTEO C4'!G391</f>
        <v>0</v>
      </c>
      <c r="G368" s="350">
        <f>+'FORMATO COSTEO C4'!X391</f>
        <v>0</v>
      </c>
      <c r="H368" s="354">
        <f>IF( $F368=0,0,((($F368/$E$364)*'CRONOGRAMA ACTIVIDADES'!F$121)*($G368/$F368)))</f>
        <v>0</v>
      </c>
      <c r="I368" s="349">
        <f>IF( $F368=0,0,((($F368/$E$364)*'CRONOGRAMA ACTIVIDADES'!G$121)*($G368/$F368)))</f>
        <v>0</v>
      </c>
      <c r="J368" s="349">
        <f>IF( $F368=0,0,((($F368/$E$364)*'CRONOGRAMA ACTIVIDADES'!H$121)*($G368/$F368)))</f>
        <v>0</v>
      </c>
      <c r="K368" s="349">
        <f>IF( $F368=0,0,((($F368/$E$364)*'CRONOGRAMA ACTIVIDADES'!I$121)*($G368/$F368)))</f>
        <v>0</v>
      </c>
      <c r="L368" s="349">
        <f>IF( $F368=0,0,((($F368/$E$364)*'CRONOGRAMA ACTIVIDADES'!J$121)*($G368/$F368)))</f>
        <v>0</v>
      </c>
      <c r="M368" s="349">
        <f>IF( $F368=0,0,((($F368/$E$364)*'CRONOGRAMA ACTIVIDADES'!K$121)*($G368/$F368)))</f>
        <v>0</v>
      </c>
      <c r="N368" s="349">
        <f>IF( $F368=0,0,((($F368/$E$364)*'CRONOGRAMA ACTIVIDADES'!L$121)*($G368/$F368)))</f>
        <v>0</v>
      </c>
      <c r="O368" s="349">
        <f>IF( $F368=0,0,((($F368/$E$364)*'CRONOGRAMA ACTIVIDADES'!M$121)*($G368/$F368)))</f>
        <v>0</v>
      </c>
      <c r="P368" s="349">
        <f>IF( $F368=0,0,((($F368/$E$364)*'CRONOGRAMA ACTIVIDADES'!N$121)*($G368/$F368)))</f>
        <v>0</v>
      </c>
      <c r="Q368" s="349">
        <f>IF( $F368=0,0,((($F368/$E$364)*'CRONOGRAMA ACTIVIDADES'!O$121)*($G368/$F368)))</f>
        <v>0</v>
      </c>
      <c r="R368" s="349">
        <f>IF( $F368=0,0,((($F368/$E$364)*'CRONOGRAMA ACTIVIDADES'!P$121)*($G368/$F368)))</f>
        <v>0</v>
      </c>
      <c r="S368" s="349">
        <f>IF( $F368=0,0,((($F368/$E$364)*'CRONOGRAMA ACTIVIDADES'!Q$121)*($G368/$F368)))</f>
        <v>0</v>
      </c>
      <c r="T368" s="352">
        <f>H368+I368+J368+K368+L368+M368+N368+O368+P368+Q368+R368+S368</f>
        <v>0</v>
      </c>
      <c r="U368" s="353">
        <f>IF( $F368=0,0,((($F368/$E$364)*'CRONOGRAMA ACTIVIDADES'!R$121)*($G368/$F368)))</f>
        <v>0</v>
      </c>
      <c r="V368" s="349">
        <f>IF( $F368=0,0,((($F368/$E$364)*'CRONOGRAMA ACTIVIDADES'!S$121)*($G368/$F368)))</f>
        <v>0</v>
      </c>
      <c r="W368" s="349">
        <f>IF( $F368=0,0,((($F368/$E$364)*'CRONOGRAMA ACTIVIDADES'!T$121)*($G368/$F368)))</f>
        <v>0</v>
      </c>
      <c r="X368" s="349">
        <f>IF( $F368=0,0,((($F368/$E$364)*'CRONOGRAMA ACTIVIDADES'!U$121)*($G368/$F368)))</f>
        <v>0</v>
      </c>
      <c r="Y368" s="349">
        <f>IF( $F368=0,0,((($F368/$E$364)*'CRONOGRAMA ACTIVIDADES'!V$121)*($G368/$F368)))</f>
        <v>0</v>
      </c>
      <c r="Z368" s="349">
        <f>IF( $F368=0,0,((($F368/$E$364)*'CRONOGRAMA ACTIVIDADES'!W$121)*($G368/$F368)))</f>
        <v>0</v>
      </c>
      <c r="AA368" s="349">
        <f>IF( $F368=0,0,((($F368/$E$364)*'CRONOGRAMA ACTIVIDADES'!X$121)*($G368/$F368)))</f>
        <v>0</v>
      </c>
      <c r="AB368" s="349">
        <f>IF( $F368=0,0,((($F368/$E$364)*'CRONOGRAMA ACTIVIDADES'!Y$121)*($G368/$F368)))</f>
        <v>0</v>
      </c>
      <c r="AC368" s="349">
        <f>IF( $F368=0,0,((($F368/$E$364)*'CRONOGRAMA ACTIVIDADES'!Z$121)*($G368/$F368)))</f>
        <v>0</v>
      </c>
      <c r="AD368" s="349">
        <f>IF( $F368=0,0,((($F368/$E$364)*'CRONOGRAMA ACTIVIDADES'!AA$121)*($G368/$F368)))</f>
        <v>0</v>
      </c>
      <c r="AE368" s="349">
        <f>IF( $F368=0,0,((($F368/$E$364)*'CRONOGRAMA ACTIVIDADES'!AB$121)*($G368/$F368)))</f>
        <v>0</v>
      </c>
      <c r="AF368" s="349">
        <f>IF( $F368=0,0,((($F368/$E$364)*'CRONOGRAMA ACTIVIDADES'!AC$121)*($G368/$F368)))</f>
        <v>0</v>
      </c>
      <c r="AG368" s="350">
        <f>U368+V368+W368+X368+Y368+Z368+AA368+AB368+AC368+AD368+AE368+AF368</f>
        <v>0</v>
      </c>
      <c r="AH368" s="354">
        <f>IF( $F368=0,0,((($F368/$E$364)*'CRONOGRAMA ACTIVIDADES'!AD$121)*($G368/$F368)))</f>
        <v>0</v>
      </c>
      <c r="AI368" s="349">
        <f>IF( $F368=0,0,((($F368/$E$364)*'CRONOGRAMA ACTIVIDADES'!AE$121)*($G368/$F368)))</f>
        <v>0</v>
      </c>
      <c r="AJ368" s="349">
        <f>IF( $F368=0,0,((($F368/$E$364)*'CRONOGRAMA ACTIVIDADES'!AF$121)*($G368/$F368)))</f>
        <v>0</v>
      </c>
      <c r="AK368" s="349">
        <f>IF( $F368=0,0,((($F368/$E$364)*'CRONOGRAMA ACTIVIDADES'!AG$121)*($G368/$F368)))</f>
        <v>0</v>
      </c>
      <c r="AL368" s="349">
        <f>IF( $F368=0,0,((($F368/$E$364)*'CRONOGRAMA ACTIVIDADES'!AH$121)*($G368/$F368)))</f>
        <v>0</v>
      </c>
      <c r="AM368" s="349">
        <f>IF( $F368=0,0,((($F368/$E$364)*'CRONOGRAMA ACTIVIDADES'!AI$121)*($G368/$F368)))</f>
        <v>0</v>
      </c>
      <c r="AN368" s="349">
        <f>IF( $F368=0,0,((($F368/$E$364)*'CRONOGRAMA ACTIVIDADES'!AJ$121)*($G368/$F368)))</f>
        <v>0</v>
      </c>
      <c r="AO368" s="349">
        <f>IF( $F368=0,0,((($F368/$E$364)*'CRONOGRAMA ACTIVIDADES'!AK$121)*($G368/$F368)))</f>
        <v>0</v>
      </c>
      <c r="AP368" s="349">
        <f>IF( $F368=0,0,((($F368/$E$364)*'CRONOGRAMA ACTIVIDADES'!AL$121)*($G368/$F368)))</f>
        <v>0</v>
      </c>
      <c r="AQ368" s="349">
        <f>IF( $F368=0,0,((($F368/$E$364)*'CRONOGRAMA ACTIVIDADES'!AM$121)*($G368/$F368)))</f>
        <v>0</v>
      </c>
      <c r="AR368" s="349">
        <f>IF( $F368=0,0,((($F368/$E$364)*'CRONOGRAMA ACTIVIDADES'!AN$121)*($G368/$F368)))</f>
        <v>0</v>
      </c>
      <c r="AS368" s="349">
        <f>IF( $F368=0,0,((($F368/$E$364)*'CRONOGRAMA ACTIVIDADES'!AO$121)*($G368/$F368)))</f>
        <v>0</v>
      </c>
      <c r="AT368" s="352">
        <f>AH368+AI368+AJ368+AK368+AL368+AM368+AN368+AO368+AP368+AQ368+AR368+AS368</f>
        <v>0</v>
      </c>
      <c r="AU368" s="355">
        <f>AS368+AR368+AQ368+AP368+AO368+AN368+AM368+AL368+AK368+AJ368+AI368+AH368+AF368+AE368+AD368+AC368+AB368+AA368+Z368+Y368+X368+W368+V368+U368+S368+R368+Q368+P368+O368+N368+M368+L368+K368+J368+I368+H368</f>
        <v>0</v>
      </c>
      <c r="AV368" s="321">
        <f t="shared" si="84"/>
        <v>0</v>
      </c>
    </row>
    <row r="369" spans="2:48" s="44" customFormat="1" ht="12.75" customHeight="1" x14ac:dyDescent="0.25">
      <c r="B369" s="345" t="str">
        <f>+'FORMATO COSTEO C4'!C397</f>
        <v>4.3.2.5</v>
      </c>
      <c r="C369" s="346" t="str">
        <f>+'FORMATO COSTEO C4'!B397</f>
        <v>Categoría de gasto</v>
      </c>
      <c r="D369" s="357"/>
      <c r="E369" s="358"/>
      <c r="F369" s="349">
        <f>+'FORMATO COSTEO C4'!G397</f>
        <v>0</v>
      </c>
      <c r="G369" s="350">
        <f>+'FORMATO COSTEO C4'!X397</f>
        <v>0</v>
      </c>
      <c r="H369" s="354">
        <f>IF( $F369=0,0,((($F369/$E$364)*'CRONOGRAMA ACTIVIDADES'!F$121)*($G369/$F369)))</f>
        <v>0</v>
      </c>
      <c r="I369" s="349">
        <f>IF( $F369=0,0,((($F369/$E$364)*'CRONOGRAMA ACTIVIDADES'!G$121)*($G369/$F369)))</f>
        <v>0</v>
      </c>
      <c r="J369" s="349">
        <f>IF( $F369=0,0,((($F369/$E$364)*'CRONOGRAMA ACTIVIDADES'!H$121)*($G369/$F369)))</f>
        <v>0</v>
      </c>
      <c r="K369" s="349">
        <f>IF( $F369=0,0,((($F369/$E$364)*'CRONOGRAMA ACTIVIDADES'!I$121)*($G369/$F369)))</f>
        <v>0</v>
      </c>
      <c r="L369" s="349">
        <f>IF( $F369=0,0,((($F369/$E$364)*'CRONOGRAMA ACTIVIDADES'!J$121)*($G369/$F369)))</f>
        <v>0</v>
      </c>
      <c r="M369" s="349">
        <f>IF( $F369=0,0,((($F369/$E$364)*'CRONOGRAMA ACTIVIDADES'!K$121)*($G369/$F369)))</f>
        <v>0</v>
      </c>
      <c r="N369" s="349">
        <f>IF( $F369=0,0,((($F369/$E$364)*'CRONOGRAMA ACTIVIDADES'!L$121)*($G369/$F369)))</f>
        <v>0</v>
      </c>
      <c r="O369" s="349">
        <f>IF( $F369=0,0,((($F369/$E$364)*'CRONOGRAMA ACTIVIDADES'!M$121)*($G369/$F369)))</f>
        <v>0</v>
      </c>
      <c r="P369" s="349">
        <f>IF( $F369=0,0,((($F369/$E$364)*'CRONOGRAMA ACTIVIDADES'!N$121)*($G369/$F369)))</f>
        <v>0</v>
      </c>
      <c r="Q369" s="349">
        <f>IF( $F369=0,0,((($F369/$E$364)*'CRONOGRAMA ACTIVIDADES'!O$121)*($G369/$F369)))</f>
        <v>0</v>
      </c>
      <c r="R369" s="349">
        <f>IF( $F369=0,0,((($F369/$E$364)*'CRONOGRAMA ACTIVIDADES'!P$121)*($G369/$F369)))</f>
        <v>0</v>
      </c>
      <c r="S369" s="349">
        <f>IF( $F369=0,0,((($F369/$E$364)*'CRONOGRAMA ACTIVIDADES'!Q$121)*($G369/$F369)))</f>
        <v>0</v>
      </c>
      <c r="T369" s="352">
        <f>H369+I369+J369+K369+L369+M369+N369+O369+P369+Q369+R369+S369</f>
        <v>0</v>
      </c>
      <c r="U369" s="353">
        <f>IF( $F369=0,0,((($F369/$E$364)*'CRONOGRAMA ACTIVIDADES'!R$121)*($G369/$F369)))</f>
        <v>0</v>
      </c>
      <c r="V369" s="349">
        <f>IF( $F369=0,0,((($F369/$E$364)*'CRONOGRAMA ACTIVIDADES'!S$121)*($G369/$F369)))</f>
        <v>0</v>
      </c>
      <c r="W369" s="349">
        <f>IF( $F369=0,0,((($F369/$E$364)*'CRONOGRAMA ACTIVIDADES'!T$121)*($G369/$F369)))</f>
        <v>0</v>
      </c>
      <c r="X369" s="349">
        <f>IF( $F369=0,0,((($F369/$E$364)*'CRONOGRAMA ACTIVIDADES'!U$121)*($G369/$F369)))</f>
        <v>0</v>
      </c>
      <c r="Y369" s="349">
        <f>IF( $F369=0,0,((($F369/$E$364)*'CRONOGRAMA ACTIVIDADES'!V$121)*($G369/$F369)))</f>
        <v>0</v>
      </c>
      <c r="Z369" s="349">
        <f>IF( $F369=0,0,((($F369/$E$364)*'CRONOGRAMA ACTIVIDADES'!W$121)*($G369/$F369)))</f>
        <v>0</v>
      </c>
      <c r="AA369" s="349">
        <f>IF( $F369=0,0,((($F369/$E$364)*'CRONOGRAMA ACTIVIDADES'!X$121)*($G369/$F369)))</f>
        <v>0</v>
      </c>
      <c r="AB369" s="349">
        <f>IF( $F369=0,0,((($F369/$E$364)*'CRONOGRAMA ACTIVIDADES'!Y$121)*($G369/$F369)))</f>
        <v>0</v>
      </c>
      <c r="AC369" s="349">
        <f>IF( $F369=0,0,((($F369/$E$364)*'CRONOGRAMA ACTIVIDADES'!Z$121)*($G369/$F369)))</f>
        <v>0</v>
      </c>
      <c r="AD369" s="349">
        <f>IF( $F369=0,0,((($F369/$E$364)*'CRONOGRAMA ACTIVIDADES'!AA$121)*($G369/$F369)))</f>
        <v>0</v>
      </c>
      <c r="AE369" s="349">
        <f>IF( $F369=0,0,((($F369/$E$364)*'CRONOGRAMA ACTIVIDADES'!AB$121)*($G369/$F369)))</f>
        <v>0</v>
      </c>
      <c r="AF369" s="349">
        <f>IF( $F369=0,0,((($F369/$E$364)*'CRONOGRAMA ACTIVIDADES'!AC$121)*($G369/$F369)))</f>
        <v>0</v>
      </c>
      <c r="AG369" s="350">
        <f>U369+V369+W369+X369+Y369+Z369+AA369+AB369+AC369+AD369+AE369+AF369</f>
        <v>0</v>
      </c>
      <c r="AH369" s="354">
        <f>IF( $F369=0,0,((($F369/$E$364)*'CRONOGRAMA ACTIVIDADES'!AD$121)*($G369/$F369)))</f>
        <v>0</v>
      </c>
      <c r="AI369" s="349">
        <f>IF( $F369=0,0,((($F369/$E$364)*'CRONOGRAMA ACTIVIDADES'!AE$121)*($G369/$F369)))</f>
        <v>0</v>
      </c>
      <c r="AJ369" s="349">
        <f>IF( $F369=0,0,((($F369/$E$364)*'CRONOGRAMA ACTIVIDADES'!AF$121)*($G369/$F369)))</f>
        <v>0</v>
      </c>
      <c r="AK369" s="349">
        <f>IF( $F369=0,0,((($F369/$E$364)*'CRONOGRAMA ACTIVIDADES'!AG$121)*($G369/$F369)))</f>
        <v>0</v>
      </c>
      <c r="AL369" s="349">
        <f>IF( $F369=0,0,((($F369/$E$364)*'CRONOGRAMA ACTIVIDADES'!AH$121)*($G369/$F369)))</f>
        <v>0</v>
      </c>
      <c r="AM369" s="349">
        <f>IF( $F369=0,0,((($F369/$E$364)*'CRONOGRAMA ACTIVIDADES'!AI$121)*($G369/$F369)))</f>
        <v>0</v>
      </c>
      <c r="AN369" s="349">
        <f>IF( $F369=0,0,((($F369/$E$364)*'CRONOGRAMA ACTIVIDADES'!AJ$121)*($G369/$F369)))</f>
        <v>0</v>
      </c>
      <c r="AO369" s="349">
        <f>IF( $F369=0,0,((($F369/$E$364)*'CRONOGRAMA ACTIVIDADES'!AK$121)*($G369/$F369)))</f>
        <v>0</v>
      </c>
      <c r="AP369" s="349">
        <f>IF( $F369=0,0,((($F369/$E$364)*'CRONOGRAMA ACTIVIDADES'!AL$121)*($G369/$F369)))</f>
        <v>0</v>
      </c>
      <c r="AQ369" s="349">
        <f>IF( $F369=0,0,((($F369/$E$364)*'CRONOGRAMA ACTIVIDADES'!AM$121)*($G369/$F369)))</f>
        <v>0</v>
      </c>
      <c r="AR369" s="349">
        <f>IF( $F369=0,0,((($F369/$E$364)*'CRONOGRAMA ACTIVIDADES'!AN$121)*($G369/$F369)))</f>
        <v>0</v>
      </c>
      <c r="AS369" s="349">
        <f>IF( $F369=0,0,((($F369/$E$364)*'CRONOGRAMA ACTIVIDADES'!AO$121)*($G369/$F369)))</f>
        <v>0</v>
      </c>
      <c r="AT369" s="352">
        <f>AH369+AI369+AJ369+AK369+AL369+AM369+AN369+AO369+AP369+AQ369+AR369+AS369</f>
        <v>0</v>
      </c>
      <c r="AU369" s="355">
        <f>AS369+AR369+AQ369+AP369+AO369+AN369+AM369+AL369+AK369+AJ369+AI369+AH369+AF369+AE369+AD369+AC369+AB369+AA369+Z369+Y369+X369+W369+V369+U369+S369+R369+Q369+P369+O369+N369+M369+L369+K369+J369+I369+H369</f>
        <v>0</v>
      </c>
      <c r="AV369" s="321">
        <f t="shared" si="84"/>
        <v>0</v>
      </c>
    </row>
    <row r="370" spans="2:48" s="44" customFormat="1" ht="12.75" customHeight="1" x14ac:dyDescent="0.25">
      <c r="B370" s="335" t="str">
        <f>+'FORMATO COSTEO C4'!C403</f>
        <v>4.3.3</v>
      </c>
      <c r="C370" s="359">
        <f>+'FORMATO COSTEO C4'!B403</f>
        <v>0</v>
      </c>
      <c r="D370" s="337" t="str">
        <f>+'FORMATO COSTEO C4'!D403</f>
        <v>Unidad medida</v>
      </c>
      <c r="E370" s="338">
        <f>+'FORMATO COSTEO C4'!E403</f>
        <v>0</v>
      </c>
      <c r="F370" s="339">
        <f>SUM(F371:F375)</f>
        <v>0</v>
      </c>
      <c r="G370" s="340">
        <f>SUM(G371:G375)</f>
        <v>0</v>
      </c>
      <c r="H370" s="341">
        <f t="shared" ref="H370:AS370" si="92">SUM(H371:H375)</f>
        <v>0</v>
      </c>
      <c r="I370" s="339">
        <f t="shared" si="92"/>
        <v>0</v>
      </c>
      <c r="J370" s="339">
        <f t="shared" si="92"/>
        <v>0</v>
      </c>
      <c r="K370" s="339">
        <f t="shared" si="92"/>
        <v>0</v>
      </c>
      <c r="L370" s="339">
        <f t="shared" si="92"/>
        <v>0</v>
      </c>
      <c r="M370" s="339">
        <f t="shared" si="92"/>
        <v>0</v>
      </c>
      <c r="N370" s="339">
        <f t="shared" si="92"/>
        <v>0</v>
      </c>
      <c r="O370" s="339">
        <f t="shared" si="92"/>
        <v>0</v>
      </c>
      <c r="P370" s="339">
        <f t="shared" si="92"/>
        <v>0</v>
      </c>
      <c r="Q370" s="339">
        <f t="shared" si="92"/>
        <v>0</v>
      </c>
      <c r="R370" s="339">
        <f t="shared" si="92"/>
        <v>0</v>
      </c>
      <c r="S370" s="339">
        <f t="shared" si="92"/>
        <v>0</v>
      </c>
      <c r="T370" s="342">
        <f t="shared" si="92"/>
        <v>0</v>
      </c>
      <c r="U370" s="343">
        <f t="shared" si="92"/>
        <v>0</v>
      </c>
      <c r="V370" s="339">
        <f t="shared" si="92"/>
        <v>0</v>
      </c>
      <c r="W370" s="339">
        <f t="shared" si="92"/>
        <v>0</v>
      </c>
      <c r="X370" s="339">
        <f t="shared" si="92"/>
        <v>0</v>
      </c>
      <c r="Y370" s="339">
        <f t="shared" si="92"/>
        <v>0</v>
      </c>
      <c r="Z370" s="339">
        <f t="shared" si="92"/>
        <v>0</v>
      </c>
      <c r="AA370" s="339">
        <f t="shared" si="92"/>
        <v>0</v>
      </c>
      <c r="AB370" s="339">
        <f t="shared" si="92"/>
        <v>0</v>
      </c>
      <c r="AC370" s="339">
        <f t="shared" si="92"/>
        <v>0</v>
      </c>
      <c r="AD370" s="339">
        <f t="shared" si="92"/>
        <v>0</v>
      </c>
      <c r="AE370" s="339">
        <f t="shared" si="92"/>
        <v>0</v>
      </c>
      <c r="AF370" s="339">
        <f t="shared" si="92"/>
        <v>0</v>
      </c>
      <c r="AG370" s="340">
        <f t="shared" si="92"/>
        <v>0</v>
      </c>
      <c r="AH370" s="341">
        <f t="shared" si="92"/>
        <v>0</v>
      </c>
      <c r="AI370" s="339">
        <f t="shared" si="92"/>
        <v>0</v>
      </c>
      <c r="AJ370" s="339">
        <f t="shared" si="92"/>
        <v>0</v>
      </c>
      <c r="AK370" s="339">
        <f t="shared" si="92"/>
        <v>0</v>
      </c>
      <c r="AL370" s="339">
        <f t="shared" si="92"/>
        <v>0</v>
      </c>
      <c r="AM370" s="339">
        <f t="shared" si="92"/>
        <v>0</v>
      </c>
      <c r="AN370" s="339">
        <f t="shared" si="92"/>
        <v>0</v>
      </c>
      <c r="AO370" s="339">
        <f t="shared" si="92"/>
        <v>0</v>
      </c>
      <c r="AP370" s="339">
        <f t="shared" si="92"/>
        <v>0</v>
      </c>
      <c r="AQ370" s="339">
        <f t="shared" si="92"/>
        <v>0</v>
      </c>
      <c r="AR370" s="339">
        <f t="shared" si="92"/>
        <v>0</v>
      </c>
      <c r="AS370" s="339">
        <f t="shared" si="92"/>
        <v>0</v>
      </c>
      <c r="AT370" s="342">
        <f>SUM(AT371:AT375)</f>
        <v>0</v>
      </c>
      <c r="AU370" s="344">
        <f>SUM(AU371:AU375)</f>
        <v>0</v>
      </c>
      <c r="AV370" s="321">
        <f t="shared" si="84"/>
        <v>0</v>
      </c>
    </row>
    <row r="371" spans="2:48" s="44" customFormat="1" ht="12.75" customHeight="1" x14ac:dyDescent="0.25">
      <c r="B371" s="345" t="str">
        <f>+'FORMATO COSTEO C4'!C405</f>
        <v>4.3.3.1</v>
      </c>
      <c r="C371" s="346" t="str">
        <f>+'FORMATO COSTEO C4'!B405</f>
        <v>Categoría de gasto</v>
      </c>
      <c r="D371" s="357"/>
      <c r="E371" s="358"/>
      <c r="F371" s="349">
        <f>+'FORMATO COSTEO C4'!G405</f>
        <v>0</v>
      </c>
      <c r="G371" s="350">
        <f>+'FORMATO COSTEO C4'!X405</f>
        <v>0</v>
      </c>
      <c r="H371" s="351">
        <f>IF( $F371=0,0,((($F371/$E$370)*'CRONOGRAMA ACTIVIDADES'!F$122)*($G371/$F371)))</f>
        <v>0</v>
      </c>
      <c r="I371" s="349">
        <f>IF( $F371=0,0,((($F371/$E$370)*'CRONOGRAMA ACTIVIDADES'!G$122)*($G371/$F371)))</f>
        <v>0</v>
      </c>
      <c r="J371" s="349">
        <f>IF( $F371=0,0,((($F371/$E$370)*'CRONOGRAMA ACTIVIDADES'!H$122)*($G371/$F371)))</f>
        <v>0</v>
      </c>
      <c r="K371" s="349">
        <f>IF( $F371=0,0,((($F371/$E$370)*'CRONOGRAMA ACTIVIDADES'!I$122)*($G371/$F371)))</f>
        <v>0</v>
      </c>
      <c r="L371" s="349">
        <f>IF( $F371=0,0,((($F371/$E$370)*'CRONOGRAMA ACTIVIDADES'!J$122)*($G371/$F371)))</f>
        <v>0</v>
      </c>
      <c r="M371" s="349">
        <f>IF( $F371=0,0,((($F371/$E$370)*'CRONOGRAMA ACTIVIDADES'!K$122)*($G371/$F371)))</f>
        <v>0</v>
      </c>
      <c r="N371" s="349">
        <f>IF( $F371=0,0,((($F371/$E$370)*'CRONOGRAMA ACTIVIDADES'!L$122)*($G371/$F371)))</f>
        <v>0</v>
      </c>
      <c r="O371" s="349">
        <f>IF( $F371=0,0,((($F371/$E$370)*'CRONOGRAMA ACTIVIDADES'!M$122)*($G371/$F371)))</f>
        <v>0</v>
      </c>
      <c r="P371" s="349">
        <f>IF( $F371=0,0,((($F371/$E$370)*'CRONOGRAMA ACTIVIDADES'!N$122)*($G371/$F371)))</f>
        <v>0</v>
      </c>
      <c r="Q371" s="349">
        <f>IF( $F371=0,0,((($F371/$E$370)*'CRONOGRAMA ACTIVIDADES'!O$122)*($G371/$F371)))</f>
        <v>0</v>
      </c>
      <c r="R371" s="349">
        <f>IF( $F371=0,0,((($F371/$E$370)*'CRONOGRAMA ACTIVIDADES'!P$122)*($G371/$F371)))</f>
        <v>0</v>
      </c>
      <c r="S371" s="349">
        <f>IF( $F371=0,0,((($F371/$E$370)*'CRONOGRAMA ACTIVIDADES'!Q$122)*($G371/$F371)))</f>
        <v>0</v>
      </c>
      <c r="T371" s="352">
        <f>H371+I371+J371+K371+L371+M371+N371+O371+P371+Q371+R371+S371</f>
        <v>0</v>
      </c>
      <c r="U371" s="353">
        <f>IF( $F371=0,0,((($F371/$E$370)*'CRONOGRAMA ACTIVIDADES'!R$122)*($G371/$F371)))</f>
        <v>0</v>
      </c>
      <c r="V371" s="349">
        <f>IF( $F371=0,0,((($F371/$E$370)*'CRONOGRAMA ACTIVIDADES'!S$122)*($G371/$F371)))</f>
        <v>0</v>
      </c>
      <c r="W371" s="349">
        <f>IF( $F371=0,0,((($F371/$E$370)*'CRONOGRAMA ACTIVIDADES'!T$122)*($G371/$F371)))</f>
        <v>0</v>
      </c>
      <c r="X371" s="349">
        <f>IF( $F371=0,0,((($F371/$E$370)*'CRONOGRAMA ACTIVIDADES'!U$122)*($G371/$F371)))</f>
        <v>0</v>
      </c>
      <c r="Y371" s="349">
        <f>IF( $F371=0,0,((($F371/$E$370)*'CRONOGRAMA ACTIVIDADES'!V$122)*($G371/$F371)))</f>
        <v>0</v>
      </c>
      <c r="Z371" s="349">
        <f>IF( $F371=0,0,((($F371/$E$370)*'CRONOGRAMA ACTIVIDADES'!W$122)*($G371/$F371)))</f>
        <v>0</v>
      </c>
      <c r="AA371" s="349">
        <f>IF( $F371=0,0,((($F371/$E$370)*'CRONOGRAMA ACTIVIDADES'!X$122)*($G371/$F371)))</f>
        <v>0</v>
      </c>
      <c r="AB371" s="349">
        <f>IF( $F371=0,0,((($F371/$E$370)*'CRONOGRAMA ACTIVIDADES'!Y$122)*($G371/$F371)))</f>
        <v>0</v>
      </c>
      <c r="AC371" s="349">
        <f>IF( $F371=0,0,((($F371/$E$370)*'CRONOGRAMA ACTIVIDADES'!Z$122)*($G371/$F371)))</f>
        <v>0</v>
      </c>
      <c r="AD371" s="349">
        <f>IF( $F371=0,0,((($F371/$E$370)*'CRONOGRAMA ACTIVIDADES'!AA$122)*($G371/$F371)))</f>
        <v>0</v>
      </c>
      <c r="AE371" s="349">
        <f>IF( $F371=0,0,((($F371/$E$370)*'CRONOGRAMA ACTIVIDADES'!AB$122)*($G371/$F371)))</f>
        <v>0</v>
      </c>
      <c r="AF371" s="349">
        <f>IF( $F371=0,0,((($F371/$E$370)*'CRONOGRAMA ACTIVIDADES'!AC$122)*($G371/$F371)))</f>
        <v>0</v>
      </c>
      <c r="AG371" s="350">
        <f>U371+V371+W371+X371+Y371+Z371+AA371+AB371+AC371+AD371+AE371+AF371</f>
        <v>0</v>
      </c>
      <c r="AH371" s="354">
        <f>IF( $F371=0,0,((($F371/$E$370)*'CRONOGRAMA ACTIVIDADES'!AD$122)*($G371/$F371)))</f>
        <v>0</v>
      </c>
      <c r="AI371" s="349">
        <f>IF( $F371=0,0,((($F371/$E$370)*'CRONOGRAMA ACTIVIDADES'!AE$122)*($G371/$F371)))</f>
        <v>0</v>
      </c>
      <c r="AJ371" s="349">
        <f>IF( $F371=0,0,((($F371/$E$370)*'CRONOGRAMA ACTIVIDADES'!AF$122)*($G371/$F371)))</f>
        <v>0</v>
      </c>
      <c r="AK371" s="349">
        <f>IF( $F371=0,0,((($F371/$E$370)*'CRONOGRAMA ACTIVIDADES'!AG$122)*($G371/$F371)))</f>
        <v>0</v>
      </c>
      <c r="AL371" s="349">
        <f>IF( $F371=0,0,((($F371/$E$370)*'CRONOGRAMA ACTIVIDADES'!AH$122)*($G371/$F371)))</f>
        <v>0</v>
      </c>
      <c r="AM371" s="349">
        <f>IF( $F371=0,0,((($F371/$E$370)*'CRONOGRAMA ACTIVIDADES'!AI$122)*($G371/$F371)))</f>
        <v>0</v>
      </c>
      <c r="AN371" s="349">
        <f>IF( $F371=0,0,((($F371/$E$370)*'CRONOGRAMA ACTIVIDADES'!AJ$122)*($G371/$F371)))</f>
        <v>0</v>
      </c>
      <c r="AO371" s="349">
        <f>IF( $F371=0,0,((($F371/$E$370)*'CRONOGRAMA ACTIVIDADES'!AK$122)*($G371/$F371)))</f>
        <v>0</v>
      </c>
      <c r="AP371" s="349">
        <f>IF( $F371=0,0,((($F371/$E$370)*'CRONOGRAMA ACTIVIDADES'!AL$122)*($G371/$F371)))</f>
        <v>0</v>
      </c>
      <c r="AQ371" s="349">
        <f>IF( $F371=0,0,((($F371/$E$370)*'CRONOGRAMA ACTIVIDADES'!AM$122)*($G371/$F371)))</f>
        <v>0</v>
      </c>
      <c r="AR371" s="349">
        <f>IF( $F371=0,0,((($F371/$E$370)*'CRONOGRAMA ACTIVIDADES'!AN$122)*($G371/$F371)))</f>
        <v>0</v>
      </c>
      <c r="AS371" s="349">
        <f>IF( $F371=0,0,((($F371/$E$370)*'CRONOGRAMA ACTIVIDADES'!AO$122)*($G371/$F371)))</f>
        <v>0</v>
      </c>
      <c r="AT371" s="352">
        <f>AH371+AI371+AJ371+AK371+AL371+AM371+AN371+AO371+AP371+AQ371+AR371+AS371</f>
        <v>0</v>
      </c>
      <c r="AU371" s="355">
        <f>AS371+AR371+AQ371+AP371+AO371+AN371+AM371+AL371+AK371+AJ371+AI371+AH371+AF371+AE371+AD371+AC371+AB371+AA371+Z371+Y371+X371+W371+V371+U371+S371+R371+Q371+P371+O371+N371+M371+L371+K371+J371+I371+H371</f>
        <v>0</v>
      </c>
      <c r="AV371" s="321">
        <f t="shared" si="84"/>
        <v>0</v>
      </c>
    </row>
    <row r="372" spans="2:48" s="44" customFormat="1" ht="12.75" customHeight="1" x14ac:dyDescent="0.25">
      <c r="B372" s="345" t="str">
        <f>+'FORMATO COSTEO C4'!C411</f>
        <v>4.3.3.2</v>
      </c>
      <c r="C372" s="346" t="str">
        <f>+'FORMATO COSTEO C4'!B411</f>
        <v>Categoría de gasto</v>
      </c>
      <c r="D372" s="357"/>
      <c r="E372" s="358"/>
      <c r="F372" s="349">
        <f>+'FORMATO COSTEO C4'!G411</f>
        <v>0</v>
      </c>
      <c r="G372" s="350">
        <f>+'FORMATO COSTEO C4'!X411</f>
        <v>0</v>
      </c>
      <c r="H372" s="354">
        <f>IF( $F372=0,0,((($F372/$E$370)*'CRONOGRAMA ACTIVIDADES'!F$122)*($G372/$F372)))</f>
        <v>0</v>
      </c>
      <c r="I372" s="349">
        <f>IF( $F372=0,0,((($F372/$E$370)*'CRONOGRAMA ACTIVIDADES'!G$122)*($G372/$F372)))</f>
        <v>0</v>
      </c>
      <c r="J372" s="349">
        <f>IF( $F372=0,0,((($F372/$E$370)*'CRONOGRAMA ACTIVIDADES'!H$122)*($G372/$F372)))</f>
        <v>0</v>
      </c>
      <c r="K372" s="349">
        <f>IF( $F372=0,0,((($F372/$E$370)*'CRONOGRAMA ACTIVIDADES'!I$122)*($G372/$F372)))</f>
        <v>0</v>
      </c>
      <c r="L372" s="349">
        <f>IF( $F372=0,0,((($F372/$E$370)*'CRONOGRAMA ACTIVIDADES'!J$122)*($G372/$F372)))</f>
        <v>0</v>
      </c>
      <c r="M372" s="349">
        <f>IF( $F372=0,0,((($F372/$E$370)*'CRONOGRAMA ACTIVIDADES'!K$122)*($G372/$F372)))</f>
        <v>0</v>
      </c>
      <c r="N372" s="349">
        <f>IF( $F372=0,0,((($F372/$E$370)*'CRONOGRAMA ACTIVIDADES'!L$122)*($G372/$F372)))</f>
        <v>0</v>
      </c>
      <c r="O372" s="349">
        <f>IF( $F372=0,0,((($F372/$E$370)*'CRONOGRAMA ACTIVIDADES'!M$122)*($G372/$F372)))</f>
        <v>0</v>
      </c>
      <c r="P372" s="349">
        <f>IF( $F372=0,0,((($F372/$E$370)*'CRONOGRAMA ACTIVIDADES'!N$122)*($G372/$F372)))</f>
        <v>0</v>
      </c>
      <c r="Q372" s="349">
        <f>IF( $F372=0,0,((($F372/$E$370)*'CRONOGRAMA ACTIVIDADES'!O$122)*($G372/$F372)))</f>
        <v>0</v>
      </c>
      <c r="R372" s="349">
        <f>IF( $F372=0,0,((($F372/$E$370)*'CRONOGRAMA ACTIVIDADES'!P$122)*($G372/$F372)))</f>
        <v>0</v>
      </c>
      <c r="S372" s="349">
        <f>IF( $F372=0,0,((($F372/$E$370)*'CRONOGRAMA ACTIVIDADES'!Q$122)*($G372/$F372)))</f>
        <v>0</v>
      </c>
      <c r="T372" s="352">
        <f>H372+I372+J372+K372+L372+M372+N372+O372+P372+Q372+R372+S372</f>
        <v>0</v>
      </c>
      <c r="U372" s="353">
        <f>IF( $F372=0,0,((($F372/$E$370)*'CRONOGRAMA ACTIVIDADES'!R$122)*($G372/$F372)))</f>
        <v>0</v>
      </c>
      <c r="V372" s="349">
        <f>IF( $F372=0,0,((($F372/$E$370)*'CRONOGRAMA ACTIVIDADES'!S$122)*($G372/$F372)))</f>
        <v>0</v>
      </c>
      <c r="W372" s="349">
        <f>IF( $F372=0,0,((($F372/$E$370)*'CRONOGRAMA ACTIVIDADES'!T$122)*($G372/$F372)))</f>
        <v>0</v>
      </c>
      <c r="X372" s="349">
        <f>IF( $F372=0,0,((($F372/$E$370)*'CRONOGRAMA ACTIVIDADES'!U$122)*($G372/$F372)))</f>
        <v>0</v>
      </c>
      <c r="Y372" s="349">
        <f>IF( $F372=0,0,((($F372/$E$370)*'CRONOGRAMA ACTIVIDADES'!V$122)*($G372/$F372)))</f>
        <v>0</v>
      </c>
      <c r="Z372" s="349">
        <f>IF( $F372=0,0,((($F372/$E$370)*'CRONOGRAMA ACTIVIDADES'!W$122)*($G372/$F372)))</f>
        <v>0</v>
      </c>
      <c r="AA372" s="349">
        <f>IF( $F372=0,0,((($F372/$E$370)*'CRONOGRAMA ACTIVIDADES'!X$122)*($G372/$F372)))</f>
        <v>0</v>
      </c>
      <c r="AB372" s="349">
        <f>IF( $F372=0,0,((($F372/$E$370)*'CRONOGRAMA ACTIVIDADES'!Y$122)*($G372/$F372)))</f>
        <v>0</v>
      </c>
      <c r="AC372" s="349">
        <f>IF( $F372=0,0,((($F372/$E$370)*'CRONOGRAMA ACTIVIDADES'!Z$122)*($G372/$F372)))</f>
        <v>0</v>
      </c>
      <c r="AD372" s="349">
        <f>IF( $F372=0,0,((($F372/$E$370)*'CRONOGRAMA ACTIVIDADES'!AA$122)*($G372/$F372)))</f>
        <v>0</v>
      </c>
      <c r="AE372" s="349">
        <f>IF( $F372=0,0,((($F372/$E$370)*'CRONOGRAMA ACTIVIDADES'!AB$122)*($G372/$F372)))</f>
        <v>0</v>
      </c>
      <c r="AF372" s="349">
        <f>IF( $F372=0,0,((($F372/$E$370)*'CRONOGRAMA ACTIVIDADES'!AC$122)*($G372/$F372)))</f>
        <v>0</v>
      </c>
      <c r="AG372" s="350">
        <f>U372+V372+W372+X372+Y372+Z372+AA372+AB372+AC372+AD372+AE372+AF372</f>
        <v>0</v>
      </c>
      <c r="AH372" s="354">
        <f>IF( $F372=0,0,((($F372/$E$370)*'CRONOGRAMA ACTIVIDADES'!AD$122)*($G372/$F372)))</f>
        <v>0</v>
      </c>
      <c r="AI372" s="349">
        <f>IF( $F372=0,0,((($F372/$E$370)*'CRONOGRAMA ACTIVIDADES'!AE$122)*($G372/$F372)))</f>
        <v>0</v>
      </c>
      <c r="AJ372" s="349">
        <f>IF( $F372=0,0,((($F372/$E$370)*'CRONOGRAMA ACTIVIDADES'!AF$122)*($G372/$F372)))</f>
        <v>0</v>
      </c>
      <c r="AK372" s="349">
        <f>IF( $F372=0,0,((($F372/$E$370)*'CRONOGRAMA ACTIVIDADES'!AG$122)*($G372/$F372)))</f>
        <v>0</v>
      </c>
      <c r="AL372" s="349">
        <f>IF( $F372=0,0,((($F372/$E$370)*'CRONOGRAMA ACTIVIDADES'!AH$122)*($G372/$F372)))</f>
        <v>0</v>
      </c>
      <c r="AM372" s="349">
        <f>IF( $F372=0,0,((($F372/$E$370)*'CRONOGRAMA ACTIVIDADES'!AI$122)*($G372/$F372)))</f>
        <v>0</v>
      </c>
      <c r="AN372" s="349">
        <f>IF( $F372=0,0,((($F372/$E$370)*'CRONOGRAMA ACTIVIDADES'!AJ$122)*($G372/$F372)))</f>
        <v>0</v>
      </c>
      <c r="AO372" s="349">
        <f>IF( $F372=0,0,((($F372/$E$370)*'CRONOGRAMA ACTIVIDADES'!AK$122)*($G372/$F372)))</f>
        <v>0</v>
      </c>
      <c r="AP372" s="349">
        <f>IF( $F372=0,0,((($F372/$E$370)*'CRONOGRAMA ACTIVIDADES'!AL$122)*($G372/$F372)))</f>
        <v>0</v>
      </c>
      <c r="AQ372" s="349">
        <f>IF( $F372=0,0,((($F372/$E$370)*'CRONOGRAMA ACTIVIDADES'!AM$122)*($G372/$F372)))</f>
        <v>0</v>
      </c>
      <c r="AR372" s="349">
        <f>IF( $F372=0,0,((($F372/$E$370)*'CRONOGRAMA ACTIVIDADES'!AN$122)*($G372/$F372)))</f>
        <v>0</v>
      </c>
      <c r="AS372" s="349">
        <f>IF( $F372=0,0,((($F372/$E$370)*'CRONOGRAMA ACTIVIDADES'!AO$122)*($G372/$F372)))</f>
        <v>0</v>
      </c>
      <c r="AT372" s="352">
        <f>AH372+AI372+AJ372+AK372+AL372+AM372+AN372+AO372+AP372+AQ372+AR372+AS372</f>
        <v>0</v>
      </c>
      <c r="AU372" s="355">
        <f>AS372+AR372+AQ372+AP372+AO372+AN372+AM372+AL372+AK372+AJ372+AI372+AH372+AF372+AE372+AD372+AC372+AB372+AA372+Z372+Y372+X372+W372+V372+U372+S372+R372+Q372+P372+O372+N372+M372+L372+K372+J372+I372+H372</f>
        <v>0</v>
      </c>
      <c r="AV372" s="321">
        <f t="shared" si="84"/>
        <v>0</v>
      </c>
    </row>
    <row r="373" spans="2:48" s="44" customFormat="1" ht="12.75" customHeight="1" x14ac:dyDescent="0.25">
      <c r="B373" s="345" t="str">
        <f>+'FORMATO COSTEO C4'!C417</f>
        <v>4.3.3.3</v>
      </c>
      <c r="C373" s="346" t="str">
        <f>+'FORMATO COSTEO C4'!B417</f>
        <v>Categoría de gasto</v>
      </c>
      <c r="D373" s="357"/>
      <c r="E373" s="358"/>
      <c r="F373" s="349">
        <f>+'FORMATO COSTEO C4'!G417</f>
        <v>0</v>
      </c>
      <c r="G373" s="350">
        <f>+'FORMATO COSTEO C4'!X417</f>
        <v>0</v>
      </c>
      <c r="H373" s="354">
        <f>IF( $F373=0,0,((($F373/$E$370)*'CRONOGRAMA ACTIVIDADES'!F$122)*($G373/$F373)))</f>
        <v>0</v>
      </c>
      <c r="I373" s="349">
        <f>IF( $F373=0,0,((($F373/$E$370)*'CRONOGRAMA ACTIVIDADES'!G$122)*($G373/$F373)))</f>
        <v>0</v>
      </c>
      <c r="J373" s="349">
        <f>IF( $F373=0,0,((($F373/$E$370)*'CRONOGRAMA ACTIVIDADES'!H$122)*($G373/$F373)))</f>
        <v>0</v>
      </c>
      <c r="K373" s="349">
        <f>IF( $F373=0,0,((($F373/$E$370)*'CRONOGRAMA ACTIVIDADES'!I$122)*($G373/$F373)))</f>
        <v>0</v>
      </c>
      <c r="L373" s="349">
        <f>IF( $F373=0,0,((($F373/$E$370)*'CRONOGRAMA ACTIVIDADES'!J$122)*($G373/$F373)))</f>
        <v>0</v>
      </c>
      <c r="M373" s="349">
        <f>IF( $F373=0,0,((($F373/$E$370)*'CRONOGRAMA ACTIVIDADES'!K$122)*($G373/$F373)))</f>
        <v>0</v>
      </c>
      <c r="N373" s="349">
        <f>IF( $F373=0,0,((($F373/$E$370)*'CRONOGRAMA ACTIVIDADES'!L$122)*($G373/$F373)))</f>
        <v>0</v>
      </c>
      <c r="O373" s="349">
        <f>IF( $F373=0,0,((($F373/$E$370)*'CRONOGRAMA ACTIVIDADES'!M$122)*($G373/$F373)))</f>
        <v>0</v>
      </c>
      <c r="P373" s="349">
        <f>IF( $F373=0,0,((($F373/$E$370)*'CRONOGRAMA ACTIVIDADES'!N$122)*($G373/$F373)))</f>
        <v>0</v>
      </c>
      <c r="Q373" s="349">
        <f>IF( $F373=0,0,((($F373/$E$370)*'CRONOGRAMA ACTIVIDADES'!O$122)*($G373/$F373)))</f>
        <v>0</v>
      </c>
      <c r="R373" s="349">
        <f>IF( $F373=0,0,((($F373/$E$370)*'CRONOGRAMA ACTIVIDADES'!P$122)*($G373/$F373)))</f>
        <v>0</v>
      </c>
      <c r="S373" s="349">
        <f>IF( $F373=0,0,((($F373/$E$370)*'CRONOGRAMA ACTIVIDADES'!Q$122)*($G373/$F373)))</f>
        <v>0</v>
      </c>
      <c r="T373" s="352">
        <f>H373+I373+J373+K373+L373+M373+N373+O373+P373+Q373+R373+S373</f>
        <v>0</v>
      </c>
      <c r="U373" s="353">
        <f>IF( $F373=0,0,((($F373/$E$370)*'CRONOGRAMA ACTIVIDADES'!R$122)*($G373/$F373)))</f>
        <v>0</v>
      </c>
      <c r="V373" s="349">
        <f>IF( $F373=0,0,((($F373/$E$370)*'CRONOGRAMA ACTIVIDADES'!S$122)*($G373/$F373)))</f>
        <v>0</v>
      </c>
      <c r="W373" s="349">
        <f>IF( $F373=0,0,((($F373/$E$370)*'CRONOGRAMA ACTIVIDADES'!T$122)*($G373/$F373)))</f>
        <v>0</v>
      </c>
      <c r="X373" s="349">
        <f>IF( $F373=0,0,((($F373/$E$370)*'CRONOGRAMA ACTIVIDADES'!U$122)*($G373/$F373)))</f>
        <v>0</v>
      </c>
      <c r="Y373" s="349">
        <f>IF( $F373=0,0,((($F373/$E$370)*'CRONOGRAMA ACTIVIDADES'!V$122)*($G373/$F373)))</f>
        <v>0</v>
      </c>
      <c r="Z373" s="349">
        <f>IF( $F373=0,0,((($F373/$E$370)*'CRONOGRAMA ACTIVIDADES'!W$122)*($G373/$F373)))</f>
        <v>0</v>
      </c>
      <c r="AA373" s="349">
        <f>IF( $F373=0,0,((($F373/$E$370)*'CRONOGRAMA ACTIVIDADES'!X$122)*($G373/$F373)))</f>
        <v>0</v>
      </c>
      <c r="AB373" s="349">
        <f>IF( $F373=0,0,((($F373/$E$370)*'CRONOGRAMA ACTIVIDADES'!Y$122)*($G373/$F373)))</f>
        <v>0</v>
      </c>
      <c r="AC373" s="349">
        <f>IF( $F373=0,0,((($F373/$E$370)*'CRONOGRAMA ACTIVIDADES'!Z$122)*($G373/$F373)))</f>
        <v>0</v>
      </c>
      <c r="AD373" s="349">
        <f>IF( $F373=0,0,((($F373/$E$370)*'CRONOGRAMA ACTIVIDADES'!AA$122)*($G373/$F373)))</f>
        <v>0</v>
      </c>
      <c r="AE373" s="349">
        <f>IF( $F373=0,0,((($F373/$E$370)*'CRONOGRAMA ACTIVIDADES'!AB$122)*($G373/$F373)))</f>
        <v>0</v>
      </c>
      <c r="AF373" s="349">
        <f>IF( $F373=0,0,((($F373/$E$370)*'CRONOGRAMA ACTIVIDADES'!AC$122)*($G373/$F373)))</f>
        <v>0</v>
      </c>
      <c r="AG373" s="350">
        <f>U373+V373+W373+X373+Y373+Z373+AA373+AB373+AC373+AD373+AE373+AF373</f>
        <v>0</v>
      </c>
      <c r="AH373" s="354">
        <f>IF( $F373=0,0,((($F373/$E$370)*'CRONOGRAMA ACTIVIDADES'!AD$122)*($G373/$F373)))</f>
        <v>0</v>
      </c>
      <c r="AI373" s="349">
        <f>IF( $F373=0,0,((($F373/$E$370)*'CRONOGRAMA ACTIVIDADES'!AE$122)*($G373/$F373)))</f>
        <v>0</v>
      </c>
      <c r="AJ373" s="349">
        <f>IF( $F373=0,0,((($F373/$E$370)*'CRONOGRAMA ACTIVIDADES'!AF$122)*($G373/$F373)))</f>
        <v>0</v>
      </c>
      <c r="AK373" s="349">
        <f>IF( $F373=0,0,((($F373/$E$370)*'CRONOGRAMA ACTIVIDADES'!AG$122)*($G373/$F373)))</f>
        <v>0</v>
      </c>
      <c r="AL373" s="349">
        <f>IF( $F373=0,0,((($F373/$E$370)*'CRONOGRAMA ACTIVIDADES'!AH$122)*($G373/$F373)))</f>
        <v>0</v>
      </c>
      <c r="AM373" s="349">
        <f>IF( $F373=0,0,((($F373/$E$370)*'CRONOGRAMA ACTIVIDADES'!AI$122)*($G373/$F373)))</f>
        <v>0</v>
      </c>
      <c r="AN373" s="349">
        <f>IF( $F373=0,0,((($F373/$E$370)*'CRONOGRAMA ACTIVIDADES'!AJ$122)*($G373/$F373)))</f>
        <v>0</v>
      </c>
      <c r="AO373" s="349">
        <f>IF( $F373=0,0,((($F373/$E$370)*'CRONOGRAMA ACTIVIDADES'!AK$122)*($G373/$F373)))</f>
        <v>0</v>
      </c>
      <c r="AP373" s="349">
        <f>IF( $F373=0,0,((($F373/$E$370)*'CRONOGRAMA ACTIVIDADES'!AL$122)*($G373/$F373)))</f>
        <v>0</v>
      </c>
      <c r="AQ373" s="349">
        <f>IF( $F373=0,0,((($F373/$E$370)*'CRONOGRAMA ACTIVIDADES'!AM$122)*($G373/$F373)))</f>
        <v>0</v>
      </c>
      <c r="AR373" s="349">
        <f>IF( $F373=0,0,((($F373/$E$370)*'CRONOGRAMA ACTIVIDADES'!AN$122)*($G373/$F373)))</f>
        <v>0</v>
      </c>
      <c r="AS373" s="349">
        <f>IF( $F373=0,0,((($F373/$E$370)*'CRONOGRAMA ACTIVIDADES'!AO$122)*($G373/$F373)))</f>
        <v>0</v>
      </c>
      <c r="AT373" s="352">
        <f>AH373+AI373+AJ373+AK373+AL373+AM373+AN373+AO373+AP373+AQ373+AR373+AS373</f>
        <v>0</v>
      </c>
      <c r="AU373" s="355">
        <f>AS373+AR373+AQ373+AP373+AO373+AN373+AM373+AL373+AK373+AJ373+AI373+AH373+AF373+AE373+AD373+AC373+AB373+AA373+Z373+Y373+X373+W373+V373+U373+S373+R373+Q373+P373+O373+N373+M373+L373+K373+J373+I373+H373</f>
        <v>0</v>
      </c>
      <c r="AV373" s="321">
        <f t="shared" si="84"/>
        <v>0</v>
      </c>
    </row>
    <row r="374" spans="2:48" s="44" customFormat="1" ht="12.75" customHeight="1" x14ac:dyDescent="0.25">
      <c r="B374" s="345" t="str">
        <f>+'FORMATO COSTEO C4'!C423</f>
        <v>4.3.3.4</v>
      </c>
      <c r="C374" s="346" t="str">
        <f>+'FORMATO COSTEO C4'!B423</f>
        <v>Categoría de gasto</v>
      </c>
      <c r="D374" s="357"/>
      <c r="E374" s="358"/>
      <c r="F374" s="349">
        <f>+'FORMATO COSTEO C4'!G423</f>
        <v>0</v>
      </c>
      <c r="G374" s="350">
        <f>+'FORMATO COSTEO C4'!X423</f>
        <v>0</v>
      </c>
      <c r="H374" s="354">
        <f>IF( $F374=0,0,((($F374/$E$370)*'CRONOGRAMA ACTIVIDADES'!F$122)*($G374/$F374)))</f>
        <v>0</v>
      </c>
      <c r="I374" s="349">
        <f>IF( $F374=0,0,((($F374/$E$370)*'CRONOGRAMA ACTIVIDADES'!G$122)*($G374/$F374)))</f>
        <v>0</v>
      </c>
      <c r="J374" s="349">
        <f>IF( $F374=0,0,((($F374/$E$370)*'CRONOGRAMA ACTIVIDADES'!H$122)*($G374/$F374)))</f>
        <v>0</v>
      </c>
      <c r="K374" s="349">
        <f>IF( $F374=0,0,((($F374/$E$370)*'CRONOGRAMA ACTIVIDADES'!I$122)*($G374/$F374)))</f>
        <v>0</v>
      </c>
      <c r="L374" s="349">
        <f>IF( $F374=0,0,((($F374/$E$370)*'CRONOGRAMA ACTIVIDADES'!J$122)*($G374/$F374)))</f>
        <v>0</v>
      </c>
      <c r="M374" s="349">
        <f>IF( $F374=0,0,((($F374/$E$370)*'CRONOGRAMA ACTIVIDADES'!K$122)*($G374/$F374)))</f>
        <v>0</v>
      </c>
      <c r="N374" s="349">
        <f>IF( $F374=0,0,((($F374/$E$370)*'CRONOGRAMA ACTIVIDADES'!L$122)*($G374/$F374)))</f>
        <v>0</v>
      </c>
      <c r="O374" s="349">
        <f>IF( $F374=0,0,((($F374/$E$370)*'CRONOGRAMA ACTIVIDADES'!M$122)*($G374/$F374)))</f>
        <v>0</v>
      </c>
      <c r="P374" s="349">
        <f>IF( $F374=0,0,((($F374/$E$370)*'CRONOGRAMA ACTIVIDADES'!N$122)*($G374/$F374)))</f>
        <v>0</v>
      </c>
      <c r="Q374" s="349">
        <f>IF( $F374=0,0,((($F374/$E$370)*'CRONOGRAMA ACTIVIDADES'!O$122)*($G374/$F374)))</f>
        <v>0</v>
      </c>
      <c r="R374" s="349">
        <f>IF( $F374=0,0,((($F374/$E$370)*'CRONOGRAMA ACTIVIDADES'!P$122)*($G374/$F374)))</f>
        <v>0</v>
      </c>
      <c r="S374" s="349">
        <f>IF( $F374=0,0,((($F374/$E$370)*'CRONOGRAMA ACTIVIDADES'!Q$122)*($G374/$F374)))</f>
        <v>0</v>
      </c>
      <c r="T374" s="352">
        <f>H374+I374+J374+K374+L374+M374+N374+O374+P374+Q374+R374+S374</f>
        <v>0</v>
      </c>
      <c r="U374" s="353">
        <f>IF( $F374=0,0,((($F374/$E$370)*'CRONOGRAMA ACTIVIDADES'!R$122)*($G374/$F374)))</f>
        <v>0</v>
      </c>
      <c r="V374" s="349">
        <f>IF( $F374=0,0,((($F374/$E$370)*'CRONOGRAMA ACTIVIDADES'!S$122)*($G374/$F374)))</f>
        <v>0</v>
      </c>
      <c r="W374" s="349">
        <f>IF( $F374=0,0,((($F374/$E$370)*'CRONOGRAMA ACTIVIDADES'!T$122)*($G374/$F374)))</f>
        <v>0</v>
      </c>
      <c r="X374" s="349">
        <f>IF( $F374=0,0,((($F374/$E$370)*'CRONOGRAMA ACTIVIDADES'!U$122)*($G374/$F374)))</f>
        <v>0</v>
      </c>
      <c r="Y374" s="349">
        <f>IF( $F374=0,0,((($F374/$E$370)*'CRONOGRAMA ACTIVIDADES'!V$122)*($G374/$F374)))</f>
        <v>0</v>
      </c>
      <c r="Z374" s="349">
        <f>IF( $F374=0,0,((($F374/$E$370)*'CRONOGRAMA ACTIVIDADES'!W$122)*($G374/$F374)))</f>
        <v>0</v>
      </c>
      <c r="AA374" s="349">
        <f>IF( $F374=0,0,((($F374/$E$370)*'CRONOGRAMA ACTIVIDADES'!X$122)*($G374/$F374)))</f>
        <v>0</v>
      </c>
      <c r="AB374" s="349">
        <f>IF( $F374=0,0,((($F374/$E$370)*'CRONOGRAMA ACTIVIDADES'!Y$122)*($G374/$F374)))</f>
        <v>0</v>
      </c>
      <c r="AC374" s="349">
        <f>IF( $F374=0,0,((($F374/$E$370)*'CRONOGRAMA ACTIVIDADES'!Z$122)*($G374/$F374)))</f>
        <v>0</v>
      </c>
      <c r="AD374" s="349">
        <f>IF( $F374=0,0,((($F374/$E$370)*'CRONOGRAMA ACTIVIDADES'!AA$122)*($G374/$F374)))</f>
        <v>0</v>
      </c>
      <c r="AE374" s="349">
        <f>IF( $F374=0,0,((($F374/$E$370)*'CRONOGRAMA ACTIVIDADES'!AB$122)*($G374/$F374)))</f>
        <v>0</v>
      </c>
      <c r="AF374" s="349">
        <f>IF( $F374=0,0,((($F374/$E$370)*'CRONOGRAMA ACTIVIDADES'!AC$122)*($G374/$F374)))</f>
        <v>0</v>
      </c>
      <c r="AG374" s="350">
        <f>U374+V374+W374+X374+Y374+Z374+AA374+AB374+AC374+AD374+AE374+AF374</f>
        <v>0</v>
      </c>
      <c r="AH374" s="354">
        <f>IF( $F374=0,0,((($F374/$E$370)*'CRONOGRAMA ACTIVIDADES'!AD$122)*($G374/$F374)))</f>
        <v>0</v>
      </c>
      <c r="AI374" s="349">
        <f>IF( $F374=0,0,((($F374/$E$370)*'CRONOGRAMA ACTIVIDADES'!AE$122)*($G374/$F374)))</f>
        <v>0</v>
      </c>
      <c r="AJ374" s="349">
        <f>IF( $F374=0,0,((($F374/$E$370)*'CRONOGRAMA ACTIVIDADES'!AF$122)*($G374/$F374)))</f>
        <v>0</v>
      </c>
      <c r="AK374" s="349">
        <f>IF( $F374=0,0,((($F374/$E$370)*'CRONOGRAMA ACTIVIDADES'!AG$122)*($G374/$F374)))</f>
        <v>0</v>
      </c>
      <c r="AL374" s="349">
        <f>IF( $F374=0,0,((($F374/$E$370)*'CRONOGRAMA ACTIVIDADES'!AH$122)*($G374/$F374)))</f>
        <v>0</v>
      </c>
      <c r="AM374" s="349">
        <f>IF( $F374=0,0,((($F374/$E$370)*'CRONOGRAMA ACTIVIDADES'!AI$122)*($G374/$F374)))</f>
        <v>0</v>
      </c>
      <c r="AN374" s="349">
        <f>IF( $F374=0,0,((($F374/$E$370)*'CRONOGRAMA ACTIVIDADES'!AJ$122)*($G374/$F374)))</f>
        <v>0</v>
      </c>
      <c r="AO374" s="349">
        <f>IF( $F374=0,0,((($F374/$E$370)*'CRONOGRAMA ACTIVIDADES'!AK$122)*($G374/$F374)))</f>
        <v>0</v>
      </c>
      <c r="AP374" s="349">
        <f>IF( $F374=0,0,((($F374/$E$370)*'CRONOGRAMA ACTIVIDADES'!AL$122)*($G374/$F374)))</f>
        <v>0</v>
      </c>
      <c r="AQ374" s="349">
        <f>IF( $F374=0,0,((($F374/$E$370)*'CRONOGRAMA ACTIVIDADES'!AM$122)*($G374/$F374)))</f>
        <v>0</v>
      </c>
      <c r="AR374" s="349">
        <f>IF( $F374=0,0,((($F374/$E$370)*'CRONOGRAMA ACTIVIDADES'!AN$122)*($G374/$F374)))</f>
        <v>0</v>
      </c>
      <c r="AS374" s="349">
        <f>IF( $F374=0,0,((($F374/$E$370)*'CRONOGRAMA ACTIVIDADES'!AO$122)*($G374/$F374)))</f>
        <v>0</v>
      </c>
      <c r="AT374" s="352">
        <f>AH374+AI374+AJ374+AK374+AL374+AM374+AN374+AO374+AP374+AQ374+AR374+AS374</f>
        <v>0</v>
      </c>
      <c r="AU374" s="355">
        <f>AS374+AR374+AQ374+AP374+AO374+AN374+AM374+AL374+AK374+AJ374+AI374+AH374+AF374+AE374+AD374+AC374+AB374+AA374+Z374+Y374+X374+W374+V374+U374+S374+R374+Q374+P374+O374+N374+M374+L374+K374+J374+I374+H374</f>
        <v>0</v>
      </c>
      <c r="AV374" s="321">
        <f t="shared" si="84"/>
        <v>0</v>
      </c>
    </row>
    <row r="375" spans="2:48" s="44" customFormat="1" ht="12.75" customHeight="1" x14ac:dyDescent="0.25">
      <c r="B375" s="345" t="str">
        <f>+'FORMATO COSTEO C4'!C429</f>
        <v>4.3.3.5</v>
      </c>
      <c r="C375" s="346" t="str">
        <f>+'FORMATO COSTEO C4'!B429</f>
        <v>Categoría de gasto</v>
      </c>
      <c r="D375" s="357"/>
      <c r="E375" s="358"/>
      <c r="F375" s="349">
        <f>+'FORMATO COSTEO C4'!G429</f>
        <v>0</v>
      </c>
      <c r="G375" s="350">
        <f>+'FORMATO COSTEO C4'!X429</f>
        <v>0</v>
      </c>
      <c r="H375" s="354">
        <f>IF( $F375=0,0,((($F375/$E$370)*'CRONOGRAMA ACTIVIDADES'!F$122)*($G375/$F375)))</f>
        <v>0</v>
      </c>
      <c r="I375" s="349">
        <f>IF( $F375=0,0,((($F375/$E$370)*'CRONOGRAMA ACTIVIDADES'!G$122)*($G375/$F375)))</f>
        <v>0</v>
      </c>
      <c r="J375" s="349">
        <f>IF( $F375=0,0,((($F375/$E$370)*'CRONOGRAMA ACTIVIDADES'!H$122)*($G375/$F375)))</f>
        <v>0</v>
      </c>
      <c r="K375" s="349">
        <f>IF( $F375=0,0,((($F375/$E$370)*'CRONOGRAMA ACTIVIDADES'!I$122)*($G375/$F375)))</f>
        <v>0</v>
      </c>
      <c r="L375" s="349">
        <f>IF( $F375=0,0,((($F375/$E$370)*'CRONOGRAMA ACTIVIDADES'!J$122)*($G375/$F375)))</f>
        <v>0</v>
      </c>
      <c r="M375" s="349">
        <f>IF( $F375=0,0,((($F375/$E$370)*'CRONOGRAMA ACTIVIDADES'!K$122)*($G375/$F375)))</f>
        <v>0</v>
      </c>
      <c r="N375" s="349">
        <f>IF( $F375=0,0,((($F375/$E$370)*'CRONOGRAMA ACTIVIDADES'!L$122)*($G375/$F375)))</f>
        <v>0</v>
      </c>
      <c r="O375" s="349">
        <f>IF( $F375=0,0,((($F375/$E$370)*'CRONOGRAMA ACTIVIDADES'!M$122)*($G375/$F375)))</f>
        <v>0</v>
      </c>
      <c r="P375" s="349">
        <f>IF( $F375=0,0,((($F375/$E$370)*'CRONOGRAMA ACTIVIDADES'!N$122)*($G375/$F375)))</f>
        <v>0</v>
      </c>
      <c r="Q375" s="349">
        <f>IF( $F375=0,0,((($F375/$E$370)*'CRONOGRAMA ACTIVIDADES'!O$122)*($G375/$F375)))</f>
        <v>0</v>
      </c>
      <c r="R375" s="349">
        <f>IF( $F375=0,0,((($F375/$E$370)*'CRONOGRAMA ACTIVIDADES'!P$122)*($G375/$F375)))</f>
        <v>0</v>
      </c>
      <c r="S375" s="349">
        <f>IF( $F375=0,0,((($F375/$E$370)*'CRONOGRAMA ACTIVIDADES'!Q$122)*($G375/$F375)))</f>
        <v>0</v>
      </c>
      <c r="T375" s="352">
        <f>H375+I375+J375+K375+L375+M375+N375+O375+P375+Q375+R375+S375</f>
        <v>0</v>
      </c>
      <c r="U375" s="353">
        <f>IF( $F375=0,0,((($F375/$E$370)*'CRONOGRAMA ACTIVIDADES'!R$122)*($G375/$F375)))</f>
        <v>0</v>
      </c>
      <c r="V375" s="349">
        <f>IF( $F375=0,0,((($F375/$E$370)*'CRONOGRAMA ACTIVIDADES'!S$122)*($G375/$F375)))</f>
        <v>0</v>
      </c>
      <c r="W375" s="349">
        <f>IF( $F375=0,0,((($F375/$E$370)*'CRONOGRAMA ACTIVIDADES'!T$122)*($G375/$F375)))</f>
        <v>0</v>
      </c>
      <c r="X375" s="349">
        <f>IF( $F375=0,0,((($F375/$E$370)*'CRONOGRAMA ACTIVIDADES'!U$122)*($G375/$F375)))</f>
        <v>0</v>
      </c>
      <c r="Y375" s="349">
        <f>IF( $F375=0,0,((($F375/$E$370)*'CRONOGRAMA ACTIVIDADES'!V$122)*($G375/$F375)))</f>
        <v>0</v>
      </c>
      <c r="Z375" s="349">
        <f>IF( $F375=0,0,((($F375/$E$370)*'CRONOGRAMA ACTIVIDADES'!W$122)*($G375/$F375)))</f>
        <v>0</v>
      </c>
      <c r="AA375" s="349">
        <f>IF( $F375=0,0,((($F375/$E$370)*'CRONOGRAMA ACTIVIDADES'!X$122)*($G375/$F375)))</f>
        <v>0</v>
      </c>
      <c r="AB375" s="349">
        <f>IF( $F375=0,0,((($F375/$E$370)*'CRONOGRAMA ACTIVIDADES'!Y$122)*($G375/$F375)))</f>
        <v>0</v>
      </c>
      <c r="AC375" s="349">
        <f>IF( $F375=0,0,((($F375/$E$370)*'CRONOGRAMA ACTIVIDADES'!Z$122)*($G375/$F375)))</f>
        <v>0</v>
      </c>
      <c r="AD375" s="349">
        <f>IF( $F375=0,0,((($F375/$E$370)*'CRONOGRAMA ACTIVIDADES'!AA$122)*($G375/$F375)))</f>
        <v>0</v>
      </c>
      <c r="AE375" s="349">
        <f>IF( $F375=0,0,((($F375/$E$370)*'CRONOGRAMA ACTIVIDADES'!AB$122)*($G375/$F375)))</f>
        <v>0</v>
      </c>
      <c r="AF375" s="349">
        <f>IF( $F375=0,0,((($F375/$E$370)*'CRONOGRAMA ACTIVIDADES'!AC$122)*($G375/$F375)))</f>
        <v>0</v>
      </c>
      <c r="AG375" s="350">
        <f>U375+V375+W375+X375+Y375+Z375+AA375+AB375+AC375+AD375+AE375+AF375</f>
        <v>0</v>
      </c>
      <c r="AH375" s="354">
        <f>IF( $F375=0,0,((($F375/$E$370)*'CRONOGRAMA ACTIVIDADES'!AD$122)*($G375/$F375)))</f>
        <v>0</v>
      </c>
      <c r="AI375" s="349">
        <f>IF( $F375=0,0,((($F375/$E$370)*'CRONOGRAMA ACTIVIDADES'!AE$122)*($G375/$F375)))</f>
        <v>0</v>
      </c>
      <c r="AJ375" s="349">
        <f>IF( $F375=0,0,((($F375/$E$370)*'CRONOGRAMA ACTIVIDADES'!AF$122)*($G375/$F375)))</f>
        <v>0</v>
      </c>
      <c r="AK375" s="349">
        <f>IF( $F375=0,0,((($F375/$E$370)*'CRONOGRAMA ACTIVIDADES'!AG$122)*($G375/$F375)))</f>
        <v>0</v>
      </c>
      <c r="AL375" s="349">
        <f>IF( $F375=0,0,((($F375/$E$370)*'CRONOGRAMA ACTIVIDADES'!AH$122)*($G375/$F375)))</f>
        <v>0</v>
      </c>
      <c r="AM375" s="349">
        <f>IF( $F375=0,0,((($F375/$E$370)*'CRONOGRAMA ACTIVIDADES'!AI$122)*($G375/$F375)))</f>
        <v>0</v>
      </c>
      <c r="AN375" s="349">
        <f>IF( $F375=0,0,((($F375/$E$370)*'CRONOGRAMA ACTIVIDADES'!AJ$122)*($G375/$F375)))</f>
        <v>0</v>
      </c>
      <c r="AO375" s="349">
        <f>IF( $F375=0,0,((($F375/$E$370)*'CRONOGRAMA ACTIVIDADES'!AK$122)*($G375/$F375)))</f>
        <v>0</v>
      </c>
      <c r="AP375" s="349">
        <f>IF( $F375=0,0,((($F375/$E$370)*'CRONOGRAMA ACTIVIDADES'!AL$122)*($G375/$F375)))</f>
        <v>0</v>
      </c>
      <c r="AQ375" s="349">
        <f>IF( $F375=0,0,((($F375/$E$370)*'CRONOGRAMA ACTIVIDADES'!AM$122)*($G375/$F375)))</f>
        <v>0</v>
      </c>
      <c r="AR375" s="349">
        <f>IF( $F375=0,0,((($F375/$E$370)*'CRONOGRAMA ACTIVIDADES'!AN$122)*($G375/$F375)))</f>
        <v>0</v>
      </c>
      <c r="AS375" s="349">
        <f>IF( $F375=0,0,((($F375/$E$370)*'CRONOGRAMA ACTIVIDADES'!AO$122)*($G375/$F375)))</f>
        <v>0</v>
      </c>
      <c r="AT375" s="352">
        <f>AH375+AI375+AJ375+AK375+AL375+AM375+AN375+AO375+AP375+AQ375+AR375+AS375</f>
        <v>0</v>
      </c>
      <c r="AU375" s="355">
        <f>AS375+AR375+AQ375+AP375+AO375+AN375+AM375+AL375+AK375+AJ375+AI375+AH375+AF375+AE375+AD375+AC375+AB375+AA375+Z375+Y375+X375+W375+V375+U375+S375+R375+Q375+P375+O375+N375+M375+L375+K375+J375+I375+H375</f>
        <v>0</v>
      </c>
      <c r="AV375" s="321">
        <f t="shared" si="84"/>
        <v>0</v>
      </c>
    </row>
    <row r="376" spans="2:48" s="44" customFormat="1" ht="12.75" customHeight="1" x14ac:dyDescent="0.25">
      <c r="B376" s="335" t="str">
        <f>+'FORMATO COSTEO C4'!C435</f>
        <v>4.3.4</v>
      </c>
      <c r="C376" s="359">
        <f>+'FORMATO COSTEO C4'!B435</f>
        <v>0</v>
      </c>
      <c r="D376" s="337" t="str">
        <f>+'FORMATO COSTEO C4'!D435</f>
        <v>Unidad medida</v>
      </c>
      <c r="E376" s="338">
        <f>+'FORMATO COSTEO C4'!E435</f>
        <v>0</v>
      </c>
      <c r="F376" s="339">
        <f>SUM(F377:F381)</f>
        <v>0</v>
      </c>
      <c r="G376" s="340">
        <f>SUM(G377:G381)</f>
        <v>0</v>
      </c>
      <c r="H376" s="341">
        <f t="shared" ref="H376:AS376" si="93">SUM(H377:H381)</f>
        <v>0</v>
      </c>
      <c r="I376" s="339">
        <f t="shared" si="93"/>
        <v>0</v>
      </c>
      <c r="J376" s="339">
        <f t="shared" si="93"/>
        <v>0</v>
      </c>
      <c r="K376" s="339">
        <f t="shared" si="93"/>
        <v>0</v>
      </c>
      <c r="L376" s="339">
        <f t="shared" si="93"/>
        <v>0</v>
      </c>
      <c r="M376" s="339">
        <f t="shared" si="93"/>
        <v>0</v>
      </c>
      <c r="N376" s="339">
        <f t="shared" si="93"/>
        <v>0</v>
      </c>
      <c r="O376" s="339">
        <f t="shared" si="93"/>
        <v>0</v>
      </c>
      <c r="P376" s="339">
        <f t="shared" si="93"/>
        <v>0</v>
      </c>
      <c r="Q376" s="339">
        <f t="shared" si="93"/>
        <v>0</v>
      </c>
      <c r="R376" s="339">
        <f t="shared" si="93"/>
        <v>0</v>
      </c>
      <c r="S376" s="339">
        <f t="shared" si="93"/>
        <v>0</v>
      </c>
      <c r="T376" s="342">
        <f t="shared" si="93"/>
        <v>0</v>
      </c>
      <c r="U376" s="343">
        <f t="shared" si="93"/>
        <v>0</v>
      </c>
      <c r="V376" s="339">
        <f t="shared" si="93"/>
        <v>0</v>
      </c>
      <c r="W376" s="339">
        <f t="shared" si="93"/>
        <v>0</v>
      </c>
      <c r="X376" s="339">
        <f t="shared" si="93"/>
        <v>0</v>
      </c>
      <c r="Y376" s="339">
        <f t="shared" si="93"/>
        <v>0</v>
      </c>
      <c r="Z376" s="339">
        <f t="shared" si="93"/>
        <v>0</v>
      </c>
      <c r="AA376" s="339">
        <f t="shared" si="93"/>
        <v>0</v>
      </c>
      <c r="AB376" s="339">
        <f t="shared" si="93"/>
        <v>0</v>
      </c>
      <c r="AC376" s="339">
        <f t="shared" si="93"/>
        <v>0</v>
      </c>
      <c r="AD376" s="339">
        <f t="shared" si="93"/>
        <v>0</v>
      </c>
      <c r="AE376" s="339">
        <f t="shared" si="93"/>
        <v>0</v>
      </c>
      <c r="AF376" s="339">
        <f t="shared" si="93"/>
        <v>0</v>
      </c>
      <c r="AG376" s="340">
        <f t="shared" si="93"/>
        <v>0</v>
      </c>
      <c r="AH376" s="341">
        <f t="shared" si="93"/>
        <v>0</v>
      </c>
      <c r="AI376" s="339">
        <f t="shared" si="93"/>
        <v>0</v>
      </c>
      <c r="AJ376" s="339">
        <f t="shared" si="93"/>
        <v>0</v>
      </c>
      <c r="AK376" s="339">
        <f t="shared" si="93"/>
        <v>0</v>
      </c>
      <c r="AL376" s="339">
        <f t="shared" si="93"/>
        <v>0</v>
      </c>
      <c r="AM376" s="339">
        <f t="shared" si="93"/>
        <v>0</v>
      </c>
      <c r="AN376" s="339">
        <f t="shared" si="93"/>
        <v>0</v>
      </c>
      <c r="AO376" s="339">
        <f t="shared" si="93"/>
        <v>0</v>
      </c>
      <c r="AP376" s="339">
        <f t="shared" si="93"/>
        <v>0</v>
      </c>
      <c r="AQ376" s="339">
        <f t="shared" si="93"/>
        <v>0</v>
      </c>
      <c r="AR376" s="339">
        <f t="shared" si="93"/>
        <v>0</v>
      </c>
      <c r="AS376" s="339">
        <f t="shared" si="93"/>
        <v>0</v>
      </c>
      <c r="AT376" s="342">
        <f>SUM(AT377:AT381)</f>
        <v>0</v>
      </c>
      <c r="AU376" s="344">
        <f>SUM(AU377:AU381)</f>
        <v>0</v>
      </c>
      <c r="AV376" s="321">
        <f t="shared" si="84"/>
        <v>0</v>
      </c>
    </row>
    <row r="377" spans="2:48" s="44" customFormat="1" ht="12.75" customHeight="1" x14ac:dyDescent="0.25">
      <c r="B377" s="345" t="str">
        <f>+'FORMATO COSTEO C4'!C437</f>
        <v>4.3.4.1</v>
      </c>
      <c r="C377" s="346" t="str">
        <f>+'FORMATO COSTEO C4'!B437</f>
        <v>Categoría de gasto</v>
      </c>
      <c r="D377" s="357"/>
      <c r="E377" s="358"/>
      <c r="F377" s="349">
        <f>+'FORMATO COSTEO C4'!G437</f>
        <v>0</v>
      </c>
      <c r="G377" s="350">
        <f>+'FORMATO COSTEO C4'!X437</f>
        <v>0</v>
      </c>
      <c r="H377" s="351">
        <f>IF( $F377=0,0,((($F377/$E$376)*'CRONOGRAMA ACTIVIDADES'!F$123)*($G377/$F377)))</f>
        <v>0</v>
      </c>
      <c r="I377" s="349">
        <f>IF( $F377=0,0,((($F377/$E$376)*'CRONOGRAMA ACTIVIDADES'!G$123)*($G377/$F377)))</f>
        <v>0</v>
      </c>
      <c r="J377" s="349">
        <f>IF( $F377=0,0,((($F377/$E$376)*'CRONOGRAMA ACTIVIDADES'!H$123)*($G377/$F377)))</f>
        <v>0</v>
      </c>
      <c r="K377" s="349">
        <f>IF( $F377=0,0,((($F377/$E$376)*'CRONOGRAMA ACTIVIDADES'!I$123)*($G377/$F377)))</f>
        <v>0</v>
      </c>
      <c r="L377" s="349">
        <f>IF( $F377=0,0,((($F377/$E$376)*'CRONOGRAMA ACTIVIDADES'!J$123)*($G377/$F377)))</f>
        <v>0</v>
      </c>
      <c r="M377" s="349">
        <f>IF( $F377=0,0,((($F377/$E$376)*'CRONOGRAMA ACTIVIDADES'!K$123)*($G377/$F377)))</f>
        <v>0</v>
      </c>
      <c r="N377" s="349">
        <f>IF( $F377=0,0,((($F377/$E$376)*'CRONOGRAMA ACTIVIDADES'!L$123)*($G377/$F377)))</f>
        <v>0</v>
      </c>
      <c r="O377" s="349">
        <f>IF( $F377=0,0,((($F377/$E$376)*'CRONOGRAMA ACTIVIDADES'!M$123)*($G377/$F377)))</f>
        <v>0</v>
      </c>
      <c r="P377" s="349">
        <f>IF( $F377=0,0,((($F377/$E$376)*'CRONOGRAMA ACTIVIDADES'!N$123)*($G377/$F377)))</f>
        <v>0</v>
      </c>
      <c r="Q377" s="349">
        <f>IF( $F377=0,0,((($F377/$E$376)*'CRONOGRAMA ACTIVIDADES'!O$123)*($G377/$F377)))</f>
        <v>0</v>
      </c>
      <c r="R377" s="349">
        <f>IF( $F377=0,0,((($F377/$E$376)*'CRONOGRAMA ACTIVIDADES'!P$123)*($G377/$F377)))</f>
        <v>0</v>
      </c>
      <c r="S377" s="349">
        <f>IF( $F377=0,0,((($F377/$E$376)*'CRONOGRAMA ACTIVIDADES'!Q$123)*($G377/$F377)))</f>
        <v>0</v>
      </c>
      <c r="T377" s="352">
        <f>H377+I377+J377+K377+L377+M377+N377+O377+P377+Q377+R377+S377</f>
        <v>0</v>
      </c>
      <c r="U377" s="353">
        <f>IF( $F377=0,0,((($F377/$E$376)*'CRONOGRAMA ACTIVIDADES'!R$123)*($G377/$F377)))</f>
        <v>0</v>
      </c>
      <c r="V377" s="349">
        <f>IF( $F377=0,0,((($F377/$E$376)*'CRONOGRAMA ACTIVIDADES'!S$123)*($G377/$F377)))</f>
        <v>0</v>
      </c>
      <c r="W377" s="349">
        <f>IF( $F377=0,0,((($F377/$E$376)*'CRONOGRAMA ACTIVIDADES'!T$123)*($G377/$F377)))</f>
        <v>0</v>
      </c>
      <c r="X377" s="349">
        <f>IF( $F377=0,0,((($F377/$E$376)*'CRONOGRAMA ACTIVIDADES'!U$123)*($G377/$F377)))</f>
        <v>0</v>
      </c>
      <c r="Y377" s="349">
        <f>IF( $F377=0,0,((($F377/$E$376)*'CRONOGRAMA ACTIVIDADES'!V$123)*($G377/$F377)))</f>
        <v>0</v>
      </c>
      <c r="Z377" s="349">
        <f>IF( $F377=0,0,((($F377/$E$376)*'CRONOGRAMA ACTIVIDADES'!W$123)*($G377/$F377)))</f>
        <v>0</v>
      </c>
      <c r="AA377" s="349">
        <f>IF( $F377=0,0,((($F377/$E$376)*'CRONOGRAMA ACTIVIDADES'!X$123)*($G377/$F377)))</f>
        <v>0</v>
      </c>
      <c r="AB377" s="349">
        <f>IF( $F377=0,0,((($F377/$E$376)*'CRONOGRAMA ACTIVIDADES'!Y$123)*($G377/$F377)))</f>
        <v>0</v>
      </c>
      <c r="AC377" s="349">
        <f>IF( $F377=0,0,((($F377/$E$376)*'CRONOGRAMA ACTIVIDADES'!Z$123)*($G377/$F377)))</f>
        <v>0</v>
      </c>
      <c r="AD377" s="349">
        <f>IF( $F377=0,0,((($F377/$E$376)*'CRONOGRAMA ACTIVIDADES'!AA$123)*($G377/$F377)))</f>
        <v>0</v>
      </c>
      <c r="AE377" s="349">
        <f>IF( $F377=0,0,((($F377/$E$376)*'CRONOGRAMA ACTIVIDADES'!AB$123)*($G377/$F377)))</f>
        <v>0</v>
      </c>
      <c r="AF377" s="349">
        <f>IF( $F377=0,0,((($F377/$E$376)*'CRONOGRAMA ACTIVIDADES'!AC$123)*($G377/$F377)))</f>
        <v>0</v>
      </c>
      <c r="AG377" s="350">
        <f>U377+V377+W377+X377+Y377+Z377+AA377+AB377+AC377+AD377+AE377+AF377</f>
        <v>0</v>
      </c>
      <c r="AH377" s="354">
        <f>IF( $F377=0,0,((($F377/$E$376)*'CRONOGRAMA ACTIVIDADES'!AD$123)*($G377/$F377)))</f>
        <v>0</v>
      </c>
      <c r="AI377" s="349">
        <f>IF( $F377=0,0,((($F377/$E$376)*'CRONOGRAMA ACTIVIDADES'!AE$123)*($G377/$F377)))</f>
        <v>0</v>
      </c>
      <c r="AJ377" s="349">
        <f>IF( $F377=0,0,((($F377/$E$376)*'CRONOGRAMA ACTIVIDADES'!AF$123)*($G377/$F377)))</f>
        <v>0</v>
      </c>
      <c r="AK377" s="349">
        <f>IF( $F377=0,0,((($F377/$E$376)*'CRONOGRAMA ACTIVIDADES'!AG$123)*($G377/$F377)))</f>
        <v>0</v>
      </c>
      <c r="AL377" s="349">
        <f>IF( $F377=0,0,((($F377/$E$376)*'CRONOGRAMA ACTIVIDADES'!AH$123)*($G377/$F377)))</f>
        <v>0</v>
      </c>
      <c r="AM377" s="349">
        <f>IF( $F377=0,0,((($F377/$E$376)*'CRONOGRAMA ACTIVIDADES'!AI$123)*($G377/$F377)))</f>
        <v>0</v>
      </c>
      <c r="AN377" s="349">
        <f>IF( $F377=0,0,((($F377/$E$376)*'CRONOGRAMA ACTIVIDADES'!AJ$123)*($G377/$F377)))</f>
        <v>0</v>
      </c>
      <c r="AO377" s="349">
        <f>IF( $F377=0,0,((($F377/$E$376)*'CRONOGRAMA ACTIVIDADES'!AK$123)*($G377/$F377)))</f>
        <v>0</v>
      </c>
      <c r="AP377" s="349">
        <f>IF( $F377=0,0,((($F377/$E$376)*'CRONOGRAMA ACTIVIDADES'!AL$123)*($G377/$F377)))</f>
        <v>0</v>
      </c>
      <c r="AQ377" s="349">
        <f>IF( $F377=0,0,((($F377/$E$376)*'CRONOGRAMA ACTIVIDADES'!AM$123)*($G377/$F377)))</f>
        <v>0</v>
      </c>
      <c r="AR377" s="349">
        <f>IF( $F377=0,0,((($F377/$E$376)*'CRONOGRAMA ACTIVIDADES'!AN$123)*($G377/$F377)))</f>
        <v>0</v>
      </c>
      <c r="AS377" s="349">
        <f>IF( $F377=0,0,((($F377/$E$376)*'CRONOGRAMA ACTIVIDADES'!AO$123)*($G377/$F377)))</f>
        <v>0</v>
      </c>
      <c r="AT377" s="352">
        <f>AH377+AI377+AJ377+AK377+AL377+AM377+AN377+AO377+AP377+AQ377+AR377+AS377</f>
        <v>0</v>
      </c>
      <c r="AU377" s="355">
        <f>AS377+AR377+AQ377+AP377+AO377+AN377+AM377+AL377+AK377+AJ377+AI377+AH377+AF377+AE377+AD377+AC377+AB377+AA377+Z377+Y377+X377+W377+V377+U377+S377+R377+Q377+P377+O377+N377+M377+L377+K377+J377+I377+H377</f>
        <v>0</v>
      </c>
      <c r="AV377" s="321">
        <f t="shared" si="84"/>
        <v>0</v>
      </c>
    </row>
    <row r="378" spans="2:48" s="44" customFormat="1" ht="12.75" customHeight="1" x14ac:dyDescent="0.25">
      <c r="B378" s="345" t="str">
        <f>+'FORMATO COSTEO C4'!C443</f>
        <v>4.3.4.2</v>
      </c>
      <c r="C378" s="346" t="str">
        <f>+'FORMATO COSTEO C4'!B443</f>
        <v>Categoría de gasto</v>
      </c>
      <c r="D378" s="357"/>
      <c r="E378" s="358"/>
      <c r="F378" s="349">
        <f>+'FORMATO COSTEO C4'!G443</f>
        <v>0</v>
      </c>
      <c r="G378" s="350">
        <f>+'FORMATO COSTEO C4'!X443</f>
        <v>0</v>
      </c>
      <c r="H378" s="354">
        <f>IF( $F378=0,0,((($F378/$E$376)*'CRONOGRAMA ACTIVIDADES'!F$123)*($G378/$F378)))</f>
        <v>0</v>
      </c>
      <c r="I378" s="349">
        <f>IF( $F378=0,0,((($F378/$E$376)*'CRONOGRAMA ACTIVIDADES'!G$123)*($G378/$F378)))</f>
        <v>0</v>
      </c>
      <c r="J378" s="349">
        <f>IF( $F378=0,0,((($F378/$E$376)*'CRONOGRAMA ACTIVIDADES'!H$123)*($G378/$F378)))</f>
        <v>0</v>
      </c>
      <c r="K378" s="349">
        <f>IF( $F378=0,0,((($F378/$E$376)*'CRONOGRAMA ACTIVIDADES'!I$123)*($G378/$F378)))</f>
        <v>0</v>
      </c>
      <c r="L378" s="349">
        <f>IF( $F378=0,0,((($F378/$E$376)*'CRONOGRAMA ACTIVIDADES'!J$123)*($G378/$F378)))</f>
        <v>0</v>
      </c>
      <c r="M378" s="349">
        <f>IF( $F378=0,0,((($F378/$E$376)*'CRONOGRAMA ACTIVIDADES'!K$123)*($G378/$F378)))</f>
        <v>0</v>
      </c>
      <c r="N378" s="349">
        <f>IF( $F378=0,0,((($F378/$E$376)*'CRONOGRAMA ACTIVIDADES'!L$123)*($G378/$F378)))</f>
        <v>0</v>
      </c>
      <c r="O378" s="349">
        <f>IF( $F378=0,0,((($F378/$E$376)*'CRONOGRAMA ACTIVIDADES'!M$123)*($G378/$F378)))</f>
        <v>0</v>
      </c>
      <c r="P378" s="349">
        <f>IF( $F378=0,0,((($F378/$E$376)*'CRONOGRAMA ACTIVIDADES'!N$123)*($G378/$F378)))</f>
        <v>0</v>
      </c>
      <c r="Q378" s="349">
        <f>IF( $F378=0,0,((($F378/$E$376)*'CRONOGRAMA ACTIVIDADES'!O$123)*($G378/$F378)))</f>
        <v>0</v>
      </c>
      <c r="R378" s="349">
        <f>IF( $F378=0,0,((($F378/$E$376)*'CRONOGRAMA ACTIVIDADES'!P$123)*($G378/$F378)))</f>
        <v>0</v>
      </c>
      <c r="S378" s="349">
        <f>IF( $F378=0,0,((($F378/$E$376)*'CRONOGRAMA ACTIVIDADES'!Q$123)*($G378/$F378)))</f>
        <v>0</v>
      </c>
      <c r="T378" s="352">
        <f>H378+I378+J378+K378+L378+M378+N378+O378+P378+Q378+R378+S378</f>
        <v>0</v>
      </c>
      <c r="U378" s="353">
        <f>IF( $F378=0,0,((($F378/$E$376)*'CRONOGRAMA ACTIVIDADES'!R$123)*($G378/$F378)))</f>
        <v>0</v>
      </c>
      <c r="V378" s="349">
        <f>IF( $F378=0,0,((($F378/$E$376)*'CRONOGRAMA ACTIVIDADES'!S$123)*($G378/$F378)))</f>
        <v>0</v>
      </c>
      <c r="W378" s="349">
        <f>IF( $F378=0,0,((($F378/$E$376)*'CRONOGRAMA ACTIVIDADES'!T$123)*($G378/$F378)))</f>
        <v>0</v>
      </c>
      <c r="X378" s="349">
        <f>IF( $F378=0,0,((($F378/$E$376)*'CRONOGRAMA ACTIVIDADES'!U$123)*($G378/$F378)))</f>
        <v>0</v>
      </c>
      <c r="Y378" s="349">
        <f>IF( $F378=0,0,((($F378/$E$376)*'CRONOGRAMA ACTIVIDADES'!V$123)*($G378/$F378)))</f>
        <v>0</v>
      </c>
      <c r="Z378" s="349">
        <f>IF( $F378=0,0,((($F378/$E$376)*'CRONOGRAMA ACTIVIDADES'!W$123)*($G378/$F378)))</f>
        <v>0</v>
      </c>
      <c r="AA378" s="349">
        <f>IF( $F378=0,0,((($F378/$E$376)*'CRONOGRAMA ACTIVIDADES'!X$123)*($G378/$F378)))</f>
        <v>0</v>
      </c>
      <c r="AB378" s="349">
        <f>IF( $F378=0,0,((($F378/$E$376)*'CRONOGRAMA ACTIVIDADES'!Y$123)*($G378/$F378)))</f>
        <v>0</v>
      </c>
      <c r="AC378" s="349">
        <f>IF( $F378=0,0,((($F378/$E$376)*'CRONOGRAMA ACTIVIDADES'!Z$123)*($G378/$F378)))</f>
        <v>0</v>
      </c>
      <c r="AD378" s="349">
        <f>IF( $F378=0,0,((($F378/$E$376)*'CRONOGRAMA ACTIVIDADES'!AA$123)*($G378/$F378)))</f>
        <v>0</v>
      </c>
      <c r="AE378" s="349">
        <f>IF( $F378=0,0,((($F378/$E$376)*'CRONOGRAMA ACTIVIDADES'!AB$123)*($G378/$F378)))</f>
        <v>0</v>
      </c>
      <c r="AF378" s="349">
        <f>IF( $F378=0,0,((($F378/$E$376)*'CRONOGRAMA ACTIVIDADES'!AC$123)*($G378/$F378)))</f>
        <v>0</v>
      </c>
      <c r="AG378" s="350">
        <f>U378+V378+W378+X378+Y378+Z378+AA378+AB378+AC378+AD378+AE378+AF378</f>
        <v>0</v>
      </c>
      <c r="AH378" s="354">
        <f>IF( $F378=0,0,((($F378/$E$376)*'CRONOGRAMA ACTIVIDADES'!AD$123)*($G378/$F378)))</f>
        <v>0</v>
      </c>
      <c r="AI378" s="349">
        <f>IF( $F378=0,0,((($F378/$E$376)*'CRONOGRAMA ACTIVIDADES'!AE$123)*($G378/$F378)))</f>
        <v>0</v>
      </c>
      <c r="AJ378" s="349">
        <f>IF( $F378=0,0,((($F378/$E$376)*'CRONOGRAMA ACTIVIDADES'!AF$123)*($G378/$F378)))</f>
        <v>0</v>
      </c>
      <c r="AK378" s="349">
        <f>IF( $F378=0,0,((($F378/$E$376)*'CRONOGRAMA ACTIVIDADES'!AG$123)*($G378/$F378)))</f>
        <v>0</v>
      </c>
      <c r="AL378" s="349">
        <f>IF( $F378=0,0,((($F378/$E$376)*'CRONOGRAMA ACTIVIDADES'!AH$123)*($G378/$F378)))</f>
        <v>0</v>
      </c>
      <c r="AM378" s="349">
        <f>IF( $F378=0,0,((($F378/$E$376)*'CRONOGRAMA ACTIVIDADES'!AI$123)*($G378/$F378)))</f>
        <v>0</v>
      </c>
      <c r="AN378" s="349">
        <f>IF( $F378=0,0,((($F378/$E$376)*'CRONOGRAMA ACTIVIDADES'!AJ$123)*($G378/$F378)))</f>
        <v>0</v>
      </c>
      <c r="AO378" s="349">
        <f>IF( $F378=0,0,((($F378/$E$376)*'CRONOGRAMA ACTIVIDADES'!AK$123)*($G378/$F378)))</f>
        <v>0</v>
      </c>
      <c r="AP378" s="349">
        <f>IF( $F378=0,0,((($F378/$E$376)*'CRONOGRAMA ACTIVIDADES'!AL$123)*($G378/$F378)))</f>
        <v>0</v>
      </c>
      <c r="AQ378" s="349">
        <f>IF( $F378=0,0,((($F378/$E$376)*'CRONOGRAMA ACTIVIDADES'!AM$123)*($G378/$F378)))</f>
        <v>0</v>
      </c>
      <c r="AR378" s="349">
        <f>IF( $F378=0,0,((($F378/$E$376)*'CRONOGRAMA ACTIVIDADES'!AN$123)*($G378/$F378)))</f>
        <v>0</v>
      </c>
      <c r="AS378" s="349">
        <f>IF( $F378=0,0,((($F378/$E$376)*'CRONOGRAMA ACTIVIDADES'!AO$123)*($G378/$F378)))</f>
        <v>0</v>
      </c>
      <c r="AT378" s="352">
        <f>AH378+AI378+AJ378+AK378+AL378+AM378+AN378+AO378+AP378+AQ378+AR378+AS378</f>
        <v>0</v>
      </c>
      <c r="AU378" s="355">
        <f>AS378+AR378+AQ378+AP378+AO378+AN378+AM378+AL378+AK378+AJ378+AI378+AH378+AF378+AE378+AD378+AC378+AB378+AA378+Z378+Y378+X378+W378+V378+U378+S378+R378+Q378+P378+O378+N378+M378+L378+K378+J378+I378+H378</f>
        <v>0</v>
      </c>
      <c r="AV378" s="321">
        <f t="shared" si="84"/>
        <v>0</v>
      </c>
    </row>
    <row r="379" spans="2:48" s="44" customFormat="1" ht="12.75" customHeight="1" x14ac:dyDescent="0.25">
      <c r="B379" s="345" t="str">
        <f>+'FORMATO COSTEO C4'!C449</f>
        <v>4.3.4.3</v>
      </c>
      <c r="C379" s="346" t="str">
        <f>+'FORMATO COSTEO C4'!B449</f>
        <v>Categoría de gasto</v>
      </c>
      <c r="D379" s="357"/>
      <c r="E379" s="358"/>
      <c r="F379" s="349">
        <f>+'FORMATO COSTEO C4'!G449</f>
        <v>0</v>
      </c>
      <c r="G379" s="350">
        <f>+'FORMATO COSTEO C4'!X449</f>
        <v>0</v>
      </c>
      <c r="H379" s="354">
        <f>IF( $F379=0,0,((($F379/$E$376)*'CRONOGRAMA ACTIVIDADES'!F$123)*($G379/$F379)))</f>
        <v>0</v>
      </c>
      <c r="I379" s="349">
        <f>IF( $F379=0,0,((($F379/$E$376)*'CRONOGRAMA ACTIVIDADES'!G$123)*($G379/$F379)))</f>
        <v>0</v>
      </c>
      <c r="J379" s="349">
        <f>IF( $F379=0,0,((($F379/$E$376)*'CRONOGRAMA ACTIVIDADES'!H$123)*($G379/$F379)))</f>
        <v>0</v>
      </c>
      <c r="K379" s="349">
        <f>IF( $F379=0,0,((($F379/$E$376)*'CRONOGRAMA ACTIVIDADES'!I$123)*($G379/$F379)))</f>
        <v>0</v>
      </c>
      <c r="L379" s="349">
        <f>IF( $F379=0,0,((($F379/$E$376)*'CRONOGRAMA ACTIVIDADES'!J$123)*($G379/$F379)))</f>
        <v>0</v>
      </c>
      <c r="M379" s="349">
        <f>IF( $F379=0,0,((($F379/$E$376)*'CRONOGRAMA ACTIVIDADES'!K$123)*($G379/$F379)))</f>
        <v>0</v>
      </c>
      <c r="N379" s="349">
        <f>IF( $F379=0,0,((($F379/$E$376)*'CRONOGRAMA ACTIVIDADES'!L$123)*($G379/$F379)))</f>
        <v>0</v>
      </c>
      <c r="O379" s="349">
        <f>IF( $F379=0,0,((($F379/$E$376)*'CRONOGRAMA ACTIVIDADES'!M$123)*($G379/$F379)))</f>
        <v>0</v>
      </c>
      <c r="P379" s="349">
        <f>IF( $F379=0,0,((($F379/$E$376)*'CRONOGRAMA ACTIVIDADES'!N$123)*($G379/$F379)))</f>
        <v>0</v>
      </c>
      <c r="Q379" s="349">
        <f>IF( $F379=0,0,((($F379/$E$376)*'CRONOGRAMA ACTIVIDADES'!O$123)*($G379/$F379)))</f>
        <v>0</v>
      </c>
      <c r="R379" s="349">
        <f>IF( $F379=0,0,((($F379/$E$376)*'CRONOGRAMA ACTIVIDADES'!P$123)*($G379/$F379)))</f>
        <v>0</v>
      </c>
      <c r="S379" s="349">
        <f>IF( $F379=0,0,((($F379/$E$376)*'CRONOGRAMA ACTIVIDADES'!Q$123)*($G379/$F379)))</f>
        <v>0</v>
      </c>
      <c r="T379" s="352">
        <f>H379+I379+J379+K379+L379+M379+N379+O379+P379+Q379+R379+S379</f>
        <v>0</v>
      </c>
      <c r="U379" s="353">
        <f>IF( $F379=0,0,((($F379/$E$376)*'CRONOGRAMA ACTIVIDADES'!R$123)*($G379/$F379)))</f>
        <v>0</v>
      </c>
      <c r="V379" s="349">
        <f>IF( $F379=0,0,((($F379/$E$376)*'CRONOGRAMA ACTIVIDADES'!S$123)*($G379/$F379)))</f>
        <v>0</v>
      </c>
      <c r="W379" s="349">
        <f>IF( $F379=0,0,((($F379/$E$376)*'CRONOGRAMA ACTIVIDADES'!T$123)*($G379/$F379)))</f>
        <v>0</v>
      </c>
      <c r="X379" s="349">
        <f>IF( $F379=0,0,((($F379/$E$376)*'CRONOGRAMA ACTIVIDADES'!U$123)*($G379/$F379)))</f>
        <v>0</v>
      </c>
      <c r="Y379" s="349">
        <f>IF( $F379=0,0,((($F379/$E$376)*'CRONOGRAMA ACTIVIDADES'!V$123)*($G379/$F379)))</f>
        <v>0</v>
      </c>
      <c r="Z379" s="349">
        <f>IF( $F379=0,0,((($F379/$E$376)*'CRONOGRAMA ACTIVIDADES'!W$123)*($G379/$F379)))</f>
        <v>0</v>
      </c>
      <c r="AA379" s="349">
        <f>IF( $F379=0,0,((($F379/$E$376)*'CRONOGRAMA ACTIVIDADES'!X$123)*($G379/$F379)))</f>
        <v>0</v>
      </c>
      <c r="AB379" s="349">
        <f>IF( $F379=0,0,((($F379/$E$376)*'CRONOGRAMA ACTIVIDADES'!Y$123)*($G379/$F379)))</f>
        <v>0</v>
      </c>
      <c r="AC379" s="349">
        <f>IF( $F379=0,0,((($F379/$E$376)*'CRONOGRAMA ACTIVIDADES'!Z$123)*($G379/$F379)))</f>
        <v>0</v>
      </c>
      <c r="AD379" s="349">
        <f>IF( $F379=0,0,((($F379/$E$376)*'CRONOGRAMA ACTIVIDADES'!AA$123)*($G379/$F379)))</f>
        <v>0</v>
      </c>
      <c r="AE379" s="349">
        <f>IF( $F379=0,0,((($F379/$E$376)*'CRONOGRAMA ACTIVIDADES'!AB$123)*($G379/$F379)))</f>
        <v>0</v>
      </c>
      <c r="AF379" s="349">
        <f>IF( $F379=0,0,((($F379/$E$376)*'CRONOGRAMA ACTIVIDADES'!AC$123)*($G379/$F379)))</f>
        <v>0</v>
      </c>
      <c r="AG379" s="350">
        <f>U379+V379+W379+X379+Y379+Z379+AA379+AB379+AC379+AD379+AE379+AF379</f>
        <v>0</v>
      </c>
      <c r="AH379" s="354">
        <f>IF( $F379=0,0,((($F379/$E$376)*'CRONOGRAMA ACTIVIDADES'!AD$123)*($G379/$F379)))</f>
        <v>0</v>
      </c>
      <c r="AI379" s="349">
        <f>IF( $F379=0,0,((($F379/$E$376)*'CRONOGRAMA ACTIVIDADES'!AE$123)*($G379/$F379)))</f>
        <v>0</v>
      </c>
      <c r="AJ379" s="349">
        <f>IF( $F379=0,0,((($F379/$E$376)*'CRONOGRAMA ACTIVIDADES'!AF$123)*($G379/$F379)))</f>
        <v>0</v>
      </c>
      <c r="AK379" s="349">
        <f>IF( $F379=0,0,((($F379/$E$376)*'CRONOGRAMA ACTIVIDADES'!AG$123)*($G379/$F379)))</f>
        <v>0</v>
      </c>
      <c r="AL379" s="349">
        <f>IF( $F379=0,0,((($F379/$E$376)*'CRONOGRAMA ACTIVIDADES'!AH$123)*($G379/$F379)))</f>
        <v>0</v>
      </c>
      <c r="AM379" s="349">
        <f>IF( $F379=0,0,((($F379/$E$376)*'CRONOGRAMA ACTIVIDADES'!AI$123)*($G379/$F379)))</f>
        <v>0</v>
      </c>
      <c r="AN379" s="349">
        <f>IF( $F379=0,0,((($F379/$E$376)*'CRONOGRAMA ACTIVIDADES'!AJ$123)*($G379/$F379)))</f>
        <v>0</v>
      </c>
      <c r="AO379" s="349">
        <f>IF( $F379=0,0,((($F379/$E$376)*'CRONOGRAMA ACTIVIDADES'!AK$123)*($G379/$F379)))</f>
        <v>0</v>
      </c>
      <c r="AP379" s="349">
        <f>IF( $F379=0,0,((($F379/$E$376)*'CRONOGRAMA ACTIVIDADES'!AL$123)*($G379/$F379)))</f>
        <v>0</v>
      </c>
      <c r="AQ379" s="349">
        <f>IF( $F379=0,0,((($F379/$E$376)*'CRONOGRAMA ACTIVIDADES'!AM$123)*($G379/$F379)))</f>
        <v>0</v>
      </c>
      <c r="AR379" s="349">
        <f>IF( $F379=0,0,((($F379/$E$376)*'CRONOGRAMA ACTIVIDADES'!AN$123)*($G379/$F379)))</f>
        <v>0</v>
      </c>
      <c r="AS379" s="349">
        <f>IF( $F379=0,0,((($F379/$E$376)*'CRONOGRAMA ACTIVIDADES'!AO$123)*($G379/$F379)))</f>
        <v>0</v>
      </c>
      <c r="AT379" s="352">
        <f>AH379+AI379+AJ379+AK379+AL379+AM379+AN379+AO379+AP379+AQ379+AR379+AS379</f>
        <v>0</v>
      </c>
      <c r="AU379" s="355">
        <f>AS379+AR379+AQ379+AP379+AO379+AN379+AM379+AL379+AK379+AJ379+AI379+AH379+AF379+AE379+AD379+AC379+AB379+AA379+Z379+Y379+X379+W379+V379+U379+S379+R379+Q379+P379+O379+N379+M379+L379+K379+J379+I379+H379</f>
        <v>0</v>
      </c>
      <c r="AV379" s="321">
        <f t="shared" si="84"/>
        <v>0</v>
      </c>
    </row>
    <row r="380" spans="2:48" s="44" customFormat="1" ht="12.75" customHeight="1" x14ac:dyDescent="0.25">
      <c r="B380" s="345" t="str">
        <f>+'FORMATO COSTEO C4'!C455</f>
        <v>4.3.4.4</v>
      </c>
      <c r="C380" s="346" t="str">
        <f>+'FORMATO COSTEO C4'!B455</f>
        <v>Categoría de gasto</v>
      </c>
      <c r="D380" s="357"/>
      <c r="E380" s="358"/>
      <c r="F380" s="349">
        <f>+'FORMATO COSTEO C4'!G455</f>
        <v>0</v>
      </c>
      <c r="G380" s="350">
        <f>+'FORMATO COSTEO C4'!X455</f>
        <v>0</v>
      </c>
      <c r="H380" s="354">
        <f>IF( $F380=0,0,((($F380/$E$376)*'CRONOGRAMA ACTIVIDADES'!F$123)*($G380/$F380)))</f>
        <v>0</v>
      </c>
      <c r="I380" s="349">
        <f>IF( $F380=0,0,((($F380/$E$376)*'CRONOGRAMA ACTIVIDADES'!G$123)*($G380/$F380)))</f>
        <v>0</v>
      </c>
      <c r="J380" s="349">
        <f>IF( $F380=0,0,((($F380/$E$376)*'CRONOGRAMA ACTIVIDADES'!H$123)*($G380/$F380)))</f>
        <v>0</v>
      </c>
      <c r="K380" s="349">
        <f>IF( $F380=0,0,((($F380/$E$376)*'CRONOGRAMA ACTIVIDADES'!I$123)*($G380/$F380)))</f>
        <v>0</v>
      </c>
      <c r="L380" s="349">
        <f>IF( $F380=0,0,((($F380/$E$376)*'CRONOGRAMA ACTIVIDADES'!J$123)*($G380/$F380)))</f>
        <v>0</v>
      </c>
      <c r="M380" s="349">
        <f>IF( $F380=0,0,((($F380/$E$376)*'CRONOGRAMA ACTIVIDADES'!K$123)*($G380/$F380)))</f>
        <v>0</v>
      </c>
      <c r="N380" s="349">
        <f>IF( $F380=0,0,((($F380/$E$376)*'CRONOGRAMA ACTIVIDADES'!L$123)*($G380/$F380)))</f>
        <v>0</v>
      </c>
      <c r="O380" s="349">
        <f>IF( $F380=0,0,((($F380/$E$376)*'CRONOGRAMA ACTIVIDADES'!M$123)*($G380/$F380)))</f>
        <v>0</v>
      </c>
      <c r="P380" s="349">
        <f>IF( $F380=0,0,((($F380/$E$376)*'CRONOGRAMA ACTIVIDADES'!N$123)*($G380/$F380)))</f>
        <v>0</v>
      </c>
      <c r="Q380" s="349">
        <f>IF( $F380=0,0,((($F380/$E$376)*'CRONOGRAMA ACTIVIDADES'!O$123)*($G380/$F380)))</f>
        <v>0</v>
      </c>
      <c r="R380" s="349">
        <f>IF( $F380=0,0,((($F380/$E$376)*'CRONOGRAMA ACTIVIDADES'!P$123)*($G380/$F380)))</f>
        <v>0</v>
      </c>
      <c r="S380" s="349">
        <f>IF( $F380=0,0,((($F380/$E$376)*'CRONOGRAMA ACTIVIDADES'!Q$123)*($G380/$F380)))</f>
        <v>0</v>
      </c>
      <c r="T380" s="352">
        <f>H380+I380+J380+K380+L380+M380+N380+O380+P380+Q380+R380+S380</f>
        <v>0</v>
      </c>
      <c r="U380" s="353">
        <f>IF( $F380=0,0,((($F380/$E$376)*'CRONOGRAMA ACTIVIDADES'!R$123)*($G380/$F380)))</f>
        <v>0</v>
      </c>
      <c r="V380" s="349">
        <f>IF( $F380=0,0,((($F380/$E$376)*'CRONOGRAMA ACTIVIDADES'!S$123)*($G380/$F380)))</f>
        <v>0</v>
      </c>
      <c r="W380" s="349">
        <f>IF( $F380=0,0,((($F380/$E$376)*'CRONOGRAMA ACTIVIDADES'!T$123)*($G380/$F380)))</f>
        <v>0</v>
      </c>
      <c r="X380" s="349">
        <f>IF( $F380=0,0,((($F380/$E$376)*'CRONOGRAMA ACTIVIDADES'!U$123)*($G380/$F380)))</f>
        <v>0</v>
      </c>
      <c r="Y380" s="349">
        <f>IF( $F380=0,0,((($F380/$E$376)*'CRONOGRAMA ACTIVIDADES'!V$123)*($G380/$F380)))</f>
        <v>0</v>
      </c>
      <c r="Z380" s="349">
        <f>IF( $F380=0,0,((($F380/$E$376)*'CRONOGRAMA ACTIVIDADES'!W$123)*($G380/$F380)))</f>
        <v>0</v>
      </c>
      <c r="AA380" s="349">
        <f>IF( $F380=0,0,((($F380/$E$376)*'CRONOGRAMA ACTIVIDADES'!X$123)*($G380/$F380)))</f>
        <v>0</v>
      </c>
      <c r="AB380" s="349">
        <f>IF( $F380=0,0,((($F380/$E$376)*'CRONOGRAMA ACTIVIDADES'!Y$123)*($G380/$F380)))</f>
        <v>0</v>
      </c>
      <c r="AC380" s="349">
        <f>IF( $F380=0,0,((($F380/$E$376)*'CRONOGRAMA ACTIVIDADES'!Z$123)*($G380/$F380)))</f>
        <v>0</v>
      </c>
      <c r="AD380" s="349">
        <f>IF( $F380=0,0,((($F380/$E$376)*'CRONOGRAMA ACTIVIDADES'!AA$123)*($G380/$F380)))</f>
        <v>0</v>
      </c>
      <c r="AE380" s="349">
        <f>IF( $F380=0,0,((($F380/$E$376)*'CRONOGRAMA ACTIVIDADES'!AB$123)*($G380/$F380)))</f>
        <v>0</v>
      </c>
      <c r="AF380" s="349">
        <f>IF( $F380=0,0,((($F380/$E$376)*'CRONOGRAMA ACTIVIDADES'!AC$123)*($G380/$F380)))</f>
        <v>0</v>
      </c>
      <c r="AG380" s="350">
        <f>U380+V380+W380+X380+Y380+Z380+AA380+AB380+AC380+AD380+AE380+AF380</f>
        <v>0</v>
      </c>
      <c r="AH380" s="354">
        <f>IF( $F380=0,0,((($F380/$E$376)*'CRONOGRAMA ACTIVIDADES'!AD$123)*($G380/$F380)))</f>
        <v>0</v>
      </c>
      <c r="AI380" s="349">
        <f>IF( $F380=0,0,((($F380/$E$376)*'CRONOGRAMA ACTIVIDADES'!AE$123)*($G380/$F380)))</f>
        <v>0</v>
      </c>
      <c r="AJ380" s="349">
        <f>IF( $F380=0,0,((($F380/$E$376)*'CRONOGRAMA ACTIVIDADES'!AF$123)*($G380/$F380)))</f>
        <v>0</v>
      </c>
      <c r="AK380" s="349">
        <f>IF( $F380=0,0,((($F380/$E$376)*'CRONOGRAMA ACTIVIDADES'!AG$123)*($G380/$F380)))</f>
        <v>0</v>
      </c>
      <c r="AL380" s="349">
        <f>IF( $F380=0,0,((($F380/$E$376)*'CRONOGRAMA ACTIVIDADES'!AH$123)*($G380/$F380)))</f>
        <v>0</v>
      </c>
      <c r="AM380" s="349">
        <f>IF( $F380=0,0,((($F380/$E$376)*'CRONOGRAMA ACTIVIDADES'!AI$123)*($G380/$F380)))</f>
        <v>0</v>
      </c>
      <c r="AN380" s="349">
        <f>IF( $F380=0,0,((($F380/$E$376)*'CRONOGRAMA ACTIVIDADES'!AJ$123)*($G380/$F380)))</f>
        <v>0</v>
      </c>
      <c r="AO380" s="349">
        <f>IF( $F380=0,0,((($F380/$E$376)*'CRONOGRAMA ACTIVIDADES'!AK$123)*($G380/$F380)))</f>
        <v>0</v>
      </c>
      <c r="AP380" s="349">
        <f>IF( $F380=0,0,((($F380/$E$376)*'CRONOGRAMA ACTIVIDADES'!AL$123)*($G380/$F380)))</f>
        <v>0</v>
      </c>
      <c r="AQ380" s="349">
        <f>IF( $F380=0,0,((($F380/$E$376)*'CRONOGRAMA ACTIVIDADES'!AM$123)*($G380/$F380)))</f>
        <v>0</v>
      </c>
      <c r="AR380" s="349">
        <f>IF( $F380=0,0,((($F380/$E$376)*'CRONOGRAMA ACTIVIDADES'!AN$123)*($G380/$F380)))</f>
        <v>0</v>
      </c>
      <c r="AS380" s="349">
        <f>IF( $F380=0,0,((($F380/$E$376)*'CRONOGRAMA ACTIVIDADES'!AO$123)*($G380/$F380)))</f>
        <v>0</v>
      </c>
      <c r="AT380" s="352">
        <f>AH380+AI380+AJ380+AK380+AL380+AM380+AN380+AO380+AP380+AQ380+AR380+AS380</f>
        <v>0</v>
      </c>
      <c r="AU380" s="355">
        <f>AS380+AR380+AQ380+AP380+AO380+AN380+AM380+AL380+AK380+AJ380+AI380+AH380+AF380+AE380+AD380+AC380+AB380+AA380+Z380+Y380+X380+W380+V380+U380+S380+R380+Q380+P380+O380+N380+M380+L380+K380+J380+I380+H380</f>
        <v>0</v>
      </c>
      <c r="AV380" s="321">
        <f t="shared" si="84"/>
        <v>0</v>
      </c>
    </row>
    <row r="381" spans="2:48" s="44" customFormat="1" ht="12.75" customHeight="1" x14ac:dyDescent="0.25">
      <c r="B381" s="345" t="str">
        <f>+'FORMATO COSTEO C4'!C461</f>
        <v>4.3.4.5</v>
      </c>
      <c r="C381" s="346" t="str">
        <f>+'FORMATO COSTEO C4'!B461</f>
        <v>Categoría de gasto</v>
      </c>
      <c r="D381" s="357"/>
      <c r="E381" s="358"/>
      <c r="F381" s="349">
        <f>+'FORMATO COSTEO C4'!G461</f>
        <v>0</v>
      </c>
      <c r="G381" s="350">
        <f>+'FORMATO COSTEO C4'!X461</f>
        <v>0</v>
      </c>
      <c r="H381" s="354">
        <f>IF( $F381=0,0,((($F381/$E$376)*'CRONOGRAMA ACTIVIDADES'!F$123)*($G381/$F381)))</f>
        <v>0</v>
      </c>
      <c r="I381" s="349">
        <f>IF( $F381=0,0,((($F381/$E$376)*'CRONOGRAMA ACTIVIDADES'!G$123)*($G381/$F381)))</f>
        <v>0</v>
      </c>
      <c r="J381" s="349">
        <f>IF( $F381=0,0,((($F381/$E$376)*'CRONOGRAMA ACTIVIDADES'!H$123)*($G381/$F381)))</f>
        <v>0</v>
      </c>
      <c r="K381" s="349">
        <f>IF( $F381=0,0,((($F381/$E$376)*'CRONOGRAMA ACTIVIDADES'!I$123)*($G381/$F381)))</f>
        <v>0</v>
      </c>
      <c r="L381" s="349">
        <f>IF( $F381=0,0,((($F381/$E$376)*'CRONOGRAMA ACTIVIDADES'!J$123)*($G381/$F381)))</f>
        <v>0</v>
      </c>
      <c r="M381" s="349">
        <f>IF( $F381=0,0,((($F381/$E$376)*'CRONOGRAMA ACTIVIDADES'!K$123)*($G381/$F381)))</f>
        <v>0</v>
      </c>
      <c r="N381" s="349">
        <f>IF( $F381=0,0,((($F381/$E$376)*'CRONOGRAMA ACTIVIDADES'!L$123)*($G381/$F381)))</f>
        <v>0</v>
      </c>
      <c r="O381" s="349">
        <f>IF( $F381=0,0,((($F381/$E$376)*'CRONOGRAMA ACTIVIDADES'!M$123)*($G381/$F381)))</f>
        <v>0</v>
      </c>
      <c r="P381" s="349">
        <f>IF( $F381=0,0,((($F381/$E$376)*'CRONOGRAMA ACTIVIDADES'!N$123)*($G381/$F381)))</f>
        <v>0</v>
      </c>
      <c r="Q381" s="349">
        <f>IF( $F381=0,0,((($F381/$E$376)*'CRONOGRAMA ACTIVIDADES'!O$123)*($G381/$F381)))</f>
        <v>0</v>
      </c>
      <c r="R381" s="349">
        <f>IF( $F381=0,0,((($F381/$E$376)*'CRONOGRAMA ACTIVIDADES'!P$123)*($G381/$F381)))</f>
        <v>0</v>
      </c>
      <c r="S381" s="349">
        <f>IF( $F381=0,0,((($F381/$E$376)*'CRONOGRAMA ACTIVIDADES'!Q$123)*($G381/$F381)))</f>
        <v>0</v>
      </c>
      <c r="T381" s="352">
        <f>H381+I381+J381+K381+L381+M381+N381+O381+P381+Q381+R381+S381</f>
        <v>0</v>
      </c>
      <c r="U381" s="353">
        <f>IF( $F381=0,0,((($F381/$E$376)*'CRONOGRAMA ACTIVIDADES'!R$123)*($G381/$F381)))</f>
        <v>0</v>
      </c>
      <c r="V381" s="349">
        <f>IF( $F381=0,0,((($F381/$E$376)*'CRONOGRAMA ACTIVIDADES'!S$123)*($G381/$F381)))</f>
        <v>0</v>
      </c>
      <c r="W381" s="349">
        <f>IF( $F381=0,0,((($F381/$E$376)*'CRONOGRAMA ACTIVIDADES'!T$123)*($G381/$F381)))</f>
        <v>0</v>
      </c>
      <c r="X381" s="349">
        <f>IF( $F381=0,0,((($F381/$E$376)*'CRONOGRAMA ACTIVIDADES'!U$123)*($G381/$F381)))</f>
        <v>0</v>
      </c>
      <c r="Y381" s="349">
        <f>IF( $F381=0,0,((($F381/$E$376)*'CRONOGRAMA ACTIVIDADES'!V$123)*($G381/$F381)))</f>
        <v>0</v>
      </c>
      <c r="Z381" s="349">
        <f>IF( $F381=0,0,((($F381/$E$376)*'CRONOGRAMA ACTIVIDADES'!W$123)*($G381/$F381)))</f>
        <v>0</v>
      </c>
      <c r="AA381" s="349">
        <f>IF( $F381=0,0,((($F381/$E$376)*'CRONOGRAMA ACTIVIDADES'!X$123)*($G381/$F381)))</f>
        <v>0</v>
      </c>
      <c r="AB381" s="349">
        <f>IF( $F381=0,0,((($F381/$E$376)*'CRONOGRAMA ACTIVIDADES'!Y$123)*($G381/$F381)))</f>
        <v>0</v>
      </c>
      <c r="AC381" s="349">
        <f>IF( $F381=0,0,((($F381/$E$376)*'CRONOGRAMA ACTIVIDADES'!Z$123)*($G381/$F381)))</f>
        <v>0</v>
      </c>
      <c r="AD381" s="349">
        <f>IF( $F381=0,0,((($F381/$E$376)*'CRONOGRAMA ACTIVIDADES'!AA$123)*($G381/$F381)))</f>
        <v>0</v>
      </c>
      <c r="AE381" s="349">
        <f>IF( $F381=0,0,((($F381/$E$376)*'CRONOGRAMA ACTIVIDADES'!AB$123)*($G381/$F381)))</f>
        <v>0</v>
      </c>
      <c r="AF381" s="349">
        <f>IF( $F381=0,0,((($F381/$E$376)*'CRONOGRAMA ACTIVIDADES'!AC$123)*($G381/$F381)))</f>
        <v>0</v>
      </c>
      <c r="AG381" s="350">
        <f>U381+V381+W381+X381+Y381+Z381+AA381+AB381+AC381+AD381+AE381+AF381</f>
        <v>0</v>
      </c>
      <c r="AH381" s="354">
        <f>IF( $F381=0,0,((($F381/$E$376)*'CRONOGRAMA ACTIVIDADES'!AD$123)*($G381/$F381)))</f>
        <v>0</v>
      </c>
      <c r="AI381" s="349">
        <f>IF( $F381=0,0,((($F381/$E$376)*'CRONOGRAMA ACTIVIDADES'!AE$123)*($G381/$F381)))</f>
        <v>0</v>
      </c>
      <c r="AJ381" s="349">
        <f>IF( $F381=0,0,((($F381/$E$376)*'CRONOGRAMA ACTIVIDADES'!AF$123)*($G381/$F381)))</f>
        <v>0</v>
      </c>
      <c r="AK381" s="349">
        <f>IF( $F381=0,0,((($F381/$E$376)*'CRONOGRAMA ACTIVIDADES'!AG$123)*($G381/$F381)))</f>
        <v>0</v>
      </c>
      <c r="AL381" s="349">
        <f>IF( $F381=0,0,((($F381/$E$376)*'CRONOGRAMA ACTIVIDADES'!AH$123)*($G381/$F381)))</f>
        <v>0</v>
      </c>
      <c r="AM381" s="349">
        <f>IF( $F381=0,0,((($F381/$E$376)*'CRONOGRAMA ACTIVIDADES'!AI$123)*($G381/$F381)))</f>
        <v>0</v>
      </c>
      <c r="AN381" s="349">
        <f>IF( $F381=0,0,((($F381/$E$376)*'CRONOGRAMA ACTIVIDADES'!AJ$123)*($G381/$F381)))</f>
        <v>0</v>
      </c>
      <c r="AO381" s="349">
        <f>IF( $F381=0,0,((($F381/$E$376)*'CRONOGRAMA ACTIVIDADES'!AK$123)*($G381/$F381)))</f>
        <v>0</v>
      </c>
      <c r="AP381" s="349">
        <f>IF( $F381=0,0,((($F381/$E$376)*'CRONOGRAMA ACTIVIDADES'!AL$123)*($G381/$F381)))</f>
        <v>0</v>
      </c>
      <c r="AQ381" s="349">
        <f>IF( $F381=0,0,((($F381/$E$376)*'CRONOGRAMA ACTIVIDADES'!AM$123)*($G381/$F381)))</f>
        <v>0</v>
      </c>
      <c r="AR381" s="349">
        <f>IF( $F381=0,0,((($F381/$E$376)*'CRONOGRAMA ACTIVIDADES'!AN$123)*($G381/$F381)))</f>
        <v>0</v>
      </c>
      <c r="AS381" s="349">
        <f>IF( $F381=0,0,((($F381/$E$376)*'CRONOGRAMA ACTIVIDADES'!AO$123)*($G381/$F381)))</f>
        <v>0</v>
      </c>
      <c r="AT381" s="352">
        <f>AH381+AI381+AJ381+AK381+AL381+AM381+AN381+AO381+AP381+AQ381+AR381+AS381</f>
        <v>0</v>
      </c>
      <c r="AU381" s="355">
        <f>AS381+AR381+AQ381+AP381+AO381+AN381+AM381+AL381+AK381+AJ381+AI381+AH381+AF381+AE381+AD381+AC381+AB381+AA381+Z381+Y381+X381+W381+V381+U381+S381+R381+Q381+P381+O381+N381+M381+L381+K381+J381+I381+H381</f>
        <v>0</v>
      </c>
      <c r="AV381" s="321">
        <f t="shared" si="84"/>
        <v>0</v>
      </c>
    </row>
    <row r="382" spans="2:48" s="44" customFormat="1" ht="12.75" customHeight="1" x14ac:dyDescent="0.25">
      <c r="B382" s="335" t="str">
        <f>+'FORMATO COSTEO C4'!C467</f>
        <v>4.3.5</v>
      </c>
      <c r="C382" s="359">
        <f>+'FORMATO COSTEO C4'!B467</f>
        <v>0</v>
      </c>
      <c r="D382" s="337" t="str">
        <f>+'FORMATO COSTEO C4'!D467</f>
        <v>Unidad medida</v>
      </c>
      <c r="E382" s="338">
        <f>+'FORMATO COSTEO C4'!E467</f>
        <v>0</v>
      </c>
      <c r="F382" s="339">
        <f>SUM(F383:F387)</f>
        <v>0</v>
      </c>
      <c r="G382" s="340">
        <f>SUM(G383:G387)</f>
        <v>0</v>
      </c>
      <c r="H382" s="341">
        <f t="shared" ref="H382:AS382" si="94">SUM(H383:H387)</f>
        <v>0</v>
      </c>
      <c r="I382" s="339">
        <f t="shared" si="94"/>
        <v>0</v>
      </c>
      <c r="J382" s="339">
        <f t="shared" si="94"/>
        <v>0</v>
      </c>
      <c r="K382" s="339">
        <f t="shared" si="94"/>
        <v>0</v>
      </c>
      <c r="L382" s="339">
        <f t="shared" si="94"/>
        <v>0</v>
      </c>
      <c r="M382" s="339">
        <f t="shared" si="94"/>
        <v>0</v>
      </c>
      <c r="N382" s="339">
        <f t="shared" si="94"/>
        <v>0</v>
      </c>
      <c r="O382" s="339">
        <f t="shared" si="94"/>
        <v>0</v>
      </c>
      <c r="P382" s="339">
        <f t="shared" si="94"/>
        <v>0</v>
      </c>
      <c r="Q382" s="339">
        <f t="shared" si="94"/>
        <v>0</v>
      </c>
      <c r="R382" s="339">
        <f t="shared" si="94"/>
        <v>0</v>
      </c>
      <c r="S382" s="339">
        <f t="shared" si="94"/>
        <v>0</v>
      </c>
      <c r="T382" s="342">
        <f t="shared" si="94"/>
        <v>0</v>
      </c>
      <c r="U382" s="343">
        <f t="shared" si="94"/>
        <v>0</v>
      </c>
      <c r="V382" s="339">
        <f t="shared" si="94"/>
        <v>0</v>
      </c>
      <c r="W382" s="339">
        <f t="shared" si="94"/>
        <v>0</v>
      </c>
      <c r="X382" s="339">
        <f t="shared" si="94"/>
        <v>0</v>
      </c>
      <c r="Y382" s="339">
        <f t="shared" si="94"/>
        <v>0</v>
      </c>
      <c r="Z382" s="339">
        <f t="shared" si="94"/>
        <v>0</v>
      </c>
      <c r="AA382" s="339">
        <f t="shared" si="94"/>
        <v>0</v>
      </c>
      <c r="AB382" s="339">
        <f t="shared" si="94"/>
        <v>0</v>
      </c>
      <c r="AC382" s="339">
        <f t="shared" si="94"/>
        <v>0</v>
      </c>
      <c r="AD382" s="339">
        <f t="shared" si="94"/>
        <v>0</v>
      </c>
      <c r="AE382" s="339">
        <f t="shared" si="94"/>
        <v>0</v>
      </c>
      <c r="AF382" s="339">
        <f t="shared" si="94"/>
        <v>0</v>
      </c>
      <c r="AG382" s="340">
        <f t="shared" si="94"/>
        <v>0</v>
      </c>
      <c r="AH382" s="341">
        <f t="shared" si="94"/>
        <v>0</v>
      </c>
      <c r="AI382" s="339">
        <f t="shared" si="94"/>
        <v>0</v>
      </c>
      <c r="AJ382" s="339">
        <f t="shared" si="94"/>
        <v>0</v>
      </c>
      <c r="AK382" s="339">
        <f t="shared" si="94"/>
        <v>0</v>
      </c>
      <c r="AL382" s="339">
        <f t="shared" si="94"/>
        <v>0</v>
      </c>
      <c r="AM382" s="339">
        <f t="shared" si="94"/>
        <v>0</v>
      </c>
      <c r="AN382" s="339">
        <f t="shared" si="94"/>
        <v>0</v>
      </c>
      <c r="AO382" s="339">
        <f t="shared" si="94"/>
        <v>0</v>
      </c>
      <c r="AP382" s="339">
        <f t="shared" si="94"/>
        <v>0</v>
      </c>
      <c r="AQ382" s="339">
        <f t="shared" si="94"/>
        <v>0</v>
      </c>
      <c r="AR382" s="339">
        <f t="shared" si="94"/>
        <v>0</v>
      </c>
      <c r="AS382" s="339">
        <f t="shared" si="94"/>
        <v>0</v>
      </c>
      <c r="AT382" s="342">
        <f>SUM(AT383:AT387)</f>
        <v>0</v>
      </c>
      <c r="AU382" s="344">
        <f>SUM(AU383:AU387)</f>
        <v>0</v>
      </c>
      <c r="AV382" s="321">
        <f t="shared" si="84"/>
        <v>0</v>
      </c>
    </row>
    <row r="383" spans="2:48" s="44" customFormat="1" ht="12.75" customHeight="1" x14ac:dyDescent="0.25">
      <c r="B383" s="345" t="str">
        <f>+'FORMATO COSTEO C4'!C469</f>
        <v>4.3.5.1</v>
      </c>
      <c r="C383" s="346" t="str">
        <f>+'FORMATO COSTEO C4'!B469</f>
        <v>Categoría de gasto</v>
      </c>
      <c r="D383" s="357"/>
      <c r="E383" s="358"/>
      <c r="F383" s="349">
        <f>+'FORMATO COSTEO C4'!G469</f>
        <v>0</v>
      </c>
      <c r="G383" s="350">
        <f>+'FORMATO COSTEO C4'!X469</f>
        <v>0</v>
      </c>
      <c r="H383" s="351">
        <f>IF( $F383=0,0,((($F383/$E$382)*'CRONOGRAMA ACTIVIDADES'!F$124)*($G383/$F383)))</f>
        <v>0</v>
      </c>
      <c r="I383" s="349">
        <f>IF( $F383=0,0,((($F383/$E$382)*'CRONOGRAMA ACTIVIDADES'!G$124)*($G383/$F383)))</f>
        <v>0</v>
      </c>
      <c r="J383" s="349">
        <f>IF( $F383=0,0,((($F383/$E$382)*'CRONOGRAMA ACTIVIDADES'!H$124)*($G383/$F383)))</f>
        <v>0</v>
      </c>
      <c r="K383" s="349">
        <f>IF( $F383=0,0,((($F383/$E$382)*'CRONOGRAMA ACTIVIDADES'!I$124)*($G383/$F383)))</f>
        <v>0</v>
      </c>
      <c r="L383" s="349">
        <f>IF( $F383=0,0,((($F383/$E$382)*'CRONOGRAMA ACTIVIDADES'!J$124)*($G383/$F383)))</f>
        <v>0</v>
      </c>
      <c r="M383" s="349">
        <f>IF( $F383=0,0,((($F383/$E$382)*'CRONOGRAMA ACTIVIDADES'!K$124)*($G383/$F383)))</f>
        <v>0</v>
      </c>
      <c r="N383" s="349">
        <f>IF( $F383=0,0,((($F383/$E$382)*'CRONOGRAMA ACTIVIDADES'!L$124)*($G383/$F383)))</f>
        <v>0</v>
      </c>
      <c r="O383" s="349">
        <f>IF( $F383=0,0,((($F383/$E$382)*'CRONOGRAMA ACTIVIDADES'!M$124)*($G383/$F383)))</f>
        <v>0</v>
      </c>
      <c r="P383" s="349">
        <f>IF( $F383=0,0,((($F383/$E$382)*'CRONOGRAMA ACTIVIDADES'!N$124)*($G383/$F383)))</f>
        <v>0</v>
      </c>
      <c r="Q383" s="349">
        <f>IF( $F383=0,0,((($F383/$E$382)*'CRONOGRAMA ACTIVIDADES'!O$124)*($G383/$F383)))</f>
        <v>0</v>
      </c>
      <c r="R383" s="349">
        <f>IF( $F383=0,0,((($F383/$E$382)*'CRONOGRAMA ACTIVIDADES'!P$124)*($G383/$F383)))</f>
        <v>0</v>
      </c>
      <c r="S383" s="349">
        <f>IF( $F383=0,0,((($F383/$E$382)*'CRONOGRAMA ACTIVIDADES'!Q$124)*($G383/$F383)))</f>
        <v>0</v>
      </c>
      <c r="T383" s="352">
        <f>H383+I383+J383+K383+L383+M383+N383+O383+P383+Q383+R383+S383</f>
        <v>0</v>
      </c>
      <c r="U383" s="353">
        <f>IF( $F383=0,0,((($F383/$E$382)*'CRONOGRAMA ACTIVIDADES'!R$124)*($G383/$F383)))</f>
        <v>0</v>
      </c>
      <c r="V383" s="349">
        <f>IF( $F383=0,0,((($F383/$E$382)*'CRONOGRAMA ACTIVIDADES'!S$124)*($G383/$F383)))</f>
        <v>0</v>
      </c>
      <c r="W383" s="349">
        <f>IF( $F383=0,0,((($F383/$E$382)*'CRONOGRAMA ACTIVIDADES'!T$124)*($G383/$F383)))</f>
        <v>0</v>
      </c>
      <c r="X383" s="349">
        <f>IF( $F383=0,0,((($F383/$E$382)*'CRONOGRAMA ACTIVIDADES'!U$124)*($G383/$F383)))</f>
        <v>0</v>
      </c>
      <c r="Y383" s="349">
        <f>IF( $F383=0,0,((($F383/$E$382)*'CRONOGRAMA ACTIVIDADES'!V$124)*($G383/$F383)))</f>
        <v>0</v>
      </c>
      <c r="Z383" s="349">
        <f>IF( $F383=0,0,((($F383/$E$382)*'CRONOGRAMA ACTIVIDADES'!W$124)*($G383/$F383)))</f>
        <v>0</v>
      </c>
      <c r="AA383" s="349">
        <f>IF( $F383=0,0,((($F383/$E$382)*'CRONOGRAMA ACTIVIDADES'!X$124)*($G383/$F383)))</f>
        <v>0</v>
      </c>
      <c r="AB383" s="349">
        <f>IF( $F383=0,0,((($F383/$E$382)*'CRONOGRAMA ACTIVIDADES'!Y$124)*($G383/$F383)))</f>
        <v>0</v>
      </c>
      <c r="AC383" s="349">
        <f>IF( $F383=0,0,((($F383/$E$382)*'CRONOGRAMA ACTIVIDADES'!Z$124)*($G383/$F383)))</f>
        <v>0</v>
      </c>
      <c r="AD383" s="349">
        <f>IF( $F383=0,0,((($F383/$E$382)*'CRONOGRAMA ACTIVIDADES'!AA$124)*($G383/$F383)))</f>
        <v>0</v>
      </c>
      <c r="AE383" s="349">
        <f>IF( $F383=0,0,((($F383/$E$382)*'CRONOGRAMA ACTIVIDADES'!AB$124)*($G383/$F383)))</f>
        <v>0</v>
      </c>
      <c r="AF383" s="349">
        <f>IF( $F383=0,0,((($F383/$E$382)*'CRONOGRAMA ACTIVIDADES'!AC$124)*($G383/$F383)))</f>
        <v>0</v>
      </c>
      <c r="AG383" s="350">
        <f>U383+V383+W383+X383+Y383+Z383+AA383+AB383+AC383+AD383+AE383+AF383</f>
        <v>0</v>
      </c>
      <c r="AH383" s="354">
        <f>IF( $F383=0,0,((($F383/$E$382)*'CRONOGRAMA ACTIVIDADES'!AD$124)*($G383/$F383)))</f>
        <v>0</v>
      </c>
      <c r="AI383" s="349">
        <f>IF( $F383=0,0,((($F383/$E$382)*'CRONOGRAMA ACTIVIDADES'!AE$124)*($G383/$F383)))</f>
        <v>0</v>
      </c>
      <c r="AJ383" s="349">
        <f>IF( $F383=0,0,((($F383/$E$382)*'CRONOGRAMA ACTIVIDADES'!AF$124)*($G383/$F383)))</f>
        <v>0</v>
      </c>
      <c r="AK383" s="349">
        <f>IF( $F383=0,0,((($F383/$E$382)*'CRONOGRAMA ACTIVIDADES'!AG$124)*($G383/$F383)))</f>
        <v>0</v>
      </c>
      <c r="AL383" s="349">
        <f>IF( $F383=0,0,((($F383/$E$382)*'CRONOGRAMA ACTIVIDADES'!AH$124)*($G383/$F383)))</f>
        <v>0</v>
      </c>
      <c r="AM383" s="349">
        <f>IF( $F383=0,0,((($F383/$E$382)*'CRONOGRAMA ACTIVIDADES'!AI$124)*($G383/$F383)))</f>
        <v>0</v>
      </c>
      <c r="AN383" s="349">
        <f>IF( $F383=0,0,((($F383/$E$382)*'CRONOGRAMA ACTIVIDADES'!AJ$124)*($G383/$F383)))</f>
        <v>0</v>
      </c>
      <c r="AO383" s="349">
        <f>IF( $F383=0,0,((($F383/$E$382)*'CRONOGRAMA ACTIVIDADES'!AK$124)*($G383/$F383)))</f>
        <v>0</v>
      </c>
      <c r="AP383" s="349">
        <f>IF( $F383=0,0,((($F383/$E$382)*'CRONOGRAMA ACTIVIDADES'!AL$124)*($G383/$F383)))</f>
        <v>0</v>
      </c>
      <c r="AQ383" s="349">
        <f>IF( $F383=0,0,((($F383/$E$382)*'CRONOGRAMA ACTIVIDADES'!AM$124)*($G383/$F383)))</f>
        <v>0</v>
      </c>
      <c r="AR383" s="349">
        <f>IF( $F383=0,0,((($F383/$E$382)*'CRONOGRAMA ACTIVIDADES'!AN$124)*($G383/$F383)))</f>
        <v>0</v>
      </c>
      <c r="AS383" s="349">
        <f>IF( $F383=0,0,((($F383/$E$382)*'CRONOGRAMA ACTIVIDADES'!AO$124)*($G383/$F383)))</f>
        <v>0</v>
      </c>
      <c r="AT383" s="352">
        <f>AH383+AI383+AJ383+AK383+AL383+AM383+AN383+AO383+AP383+AQ383+AR383+AS383</f>
        <v>0</v>
      </c>
      <c r="AU383" s="355">
        <f>AS383+AR383+AQ383+AP383+AO383+AN383+AM383+AL383+AK383+AJ383+AI383+AH383+AF383+AE383+AD383+AC383+AB383+AA383+Z383+Y383+X383+W383+V383+U383+S383+R383+Q383+P383+O383+N383+M383+L383+K383+J383+I383+H383</f>
        <v>0</v>
      </c>
      <c r="AV383" s="321">
        <f t="shared" si="84"/>
        <v>0</v>
      </c>
    </row>
    <row r="384" spans="2:48" s="44" customFormat="1" ht="12.75" customHeight="1" x14ac:dyDescent="0.25">
      <c r="B384" s="345" t="str">
        <f>+'FORMATO COSTEO C4'!C475</f>
        <v>4.3.5.2</v>
      </c>
      <c r="C384" s="346" t="str">
        <f>+'FORMATO COSTEO C4'!B475</f>
        <v>Categoría de gasto</v>
      </c>
      <c r="D384" s="357"/>
      <c r="E384" s="358"/>
      <c r="F384" s="349">
        <f>+'FORMATO COSTEO C4'!G475</f>
        <v>0</v>
      </c>
      <c r="G384" s="350">
        <f>+'FORMATO COSTEO C4'!X475</f>
        <v>0</v>
      </c>
      <c r="H384" s="354">
        <f>IF( $F384=0,0,((($F384/$E$382)*'CRONOGRAMA ACTIVIDADES'!F$124)*($G384/$F384)))</f>
        <v>0</v>
      </c>
      <c r="I384" s="349">
        <f>IF( $F384=0,0,((($F384/$E$382)*'CRONOGRAMA ACTIVIDADES'!G$124)*($G384/$F384)))</f>
        <v>0</v>
      </c>
      <c r="J384" s="349">
        <f>IF( $F384=0,0,((($F384/$E$382)*'CRONOGRAMA ACTIVIDADES'!H$124)*($G384/$F384)))</f>
        <v>0</v>
      </c>
      <c r="K384" s="349">
        <f>IF( $F384=0,0,((($F384/$E$382)*'CRONOGRAMA ACTIVIDADES'!I$124)*($G384/$F384)))</f>
        <v>0</v>
      </c>
      <c r="L384" s="349">
        <f>IF( $F384=0,0,((($F384/$E$382)*'CRONOGRAMA ACTIVIDADES'!J$124)*($G384/$F384)))</f>
        <v>0</v>
      </c>
      <c r="M384" s="349">
        <f>IF( $F384=0,0,((($F384/$E$382)*'CRONOGRAMA ACTIVIDADES'!K$124)*($G384/$F384)))</f>
        <v>0</v>
      </c>
      <c r="N384" s="349">
        <f>IF( $F384=0,0,((($F384/$E$382)*'CRONOGRAMA ACTIVIDADES'!L$124)*($G384/$F384)))</f>
        <v>0</v>
      </c>
      <c r="O384" s="349">
        <f>IF( $F384=0,0,((($F384/$E$382)*'CRONOGRAMA ACTIVIDADES'!M$124)*($G384/$F384)))</f>
        <v>0</v>
      </c>
      <c r="P384" s="349">
        <f>IF( $F384=0,0,((($F384/$E$382)*'CRONOGRAMA ACTIVIDADES'!N$124)*($G384/$F384)))</f>
        <v>0</v>
      </c>
      <c r="Q384" s="349">
        <f>IF( $F384=0,0,((($F384/$E$382)*'CRONOGRAMA ACTIVIDADES'!O$124)*($G384/$F384)))</f>
        <v>0</v>
      </c>
      <c r="R384" s="349">
        <f>IF( $F384=0,0,((($F384/$E$382)*'CRONOGRAMA ACTIVIDADES'!P$124)*($G384/$F384)))</f>
        <v>0</v>
      </c>
      <c r="S384" s="349">
        <f>IF( $F384=0,0,((($F384/$E$382)*'CRONOGRAMA ACTIVIDADES'!Q$124)*($G384/$F384)))</f>
        <v>0</v>
      </c>
      <c r="T384" s="352">
        <f>H384+I384+J384+K384+L384+M384+N384+O384+P384+Q384+R384+S384</f>
        <v>0</v>
      </c>
      <c r="U384" s="353">
        <f>IF( $F384=0,0,((($F384/$E$382)*'CRONOGRAMA ACTIVIDADES'!R$124)*($G384/$F384)))</f>
        <v>0</v>
      </c>
      <c r="V384" s="349">
        <f>IF( $F384=0,0,((($F384/$E$382)*'CRONOGRAMA ACTIVIDADES'!S$124)*($G384/$F384)))</f>
        <v>0</v>
      </c>
      <c r="W384" s="349">
        <f>IF( $F384=0,0,((($F384/$E$382)*'CRONOGRAMA ACTIVIDADES'!T$124)*($G384/$F384)))</f>
        <v>0</v>
      </c>
      <c r="X384" s="349">
        <f>IF( $F384=0,0,((($F384/$E$382)*'CRONOGRAMA ACTIVIDADES'!U$124)*($G384/$F384)))</f>
        <v>0</v>
      </c>
      <c r="Y384" s="349">
        <f>IF( $F384=0,0,((($F384/$E$382)*'CRONOGRAMA ACTIVIDADES'!V$124)*($G384/$F384)))</f>
        <v>0</v>
      </c>
      <c r="Z384" s="349">
        <f>IF( $F384=0,0,((($F384/$E$382)*'CRONOGRAMA ACTIVIDADES'!W$124)*($G384/$F384)))</f>
        <v>0</v>
      </c>
      <c r="AA384" s="349">
        <f>IF( $F384=0,0,((($F384/$E$382)*'CRONOGRAMA ACTIVIDADES'!X$124)*($G384/$F384)))</f>
        <v>0</v>
      </c>
      <c r="AB384" s="349">
        <f>IF( $F384=0,0,((($F384/$E$382)*'CRONOGRAMA ACTIVIDADES'!Y$124)*($G384/$F384)))</f>
        <v>0</v>
      </c>
      <c r="AC384" s="349">
        <f>IF( $F384=0,0,((($F384/$E$382)*'CRONOGRAMA ACTIVIDADES'!Z$124)*($G384/$F384)))</f>
        <v>0</v>
      </c>
      <c r="AD384" s="349">
        <f>IF( $F384=0,0,((($F384/$E$382)*'CRONOGRAMA ACTIVIDADES'!AA$124)*($G384/$F384)))</f>
        <v>0</v>
      </c>
      <c r="AE384" s="349">
        <f>IF( $F384=0,0,((($F384/$E$382)*'CRONOGRAMA ACTIVIDADES'!AB$124)*($G384/$F384)))</f>
        <v>0</v>
      </c>
      <c r="AF384" s="349">
        <f>IF( $F384=0,0,((($F384/$E$382)*'CRONOGRAMA ACTIVIDADES'!AC$124)*($G384/$F384)))</f>
        <v>0</v>
      </c>
      <c r="AG384" s="350">
        <f>U384+V384+W384+X384+Y384+Z384+AA384+AB384+AC384+AD384+AE384+AF384</f>
        <v>0</v>
      </c>
      <c r="AH384" s="354">
        <f>IF( $F384=0,0,((($F384/$E$382)*'CRONOGRAMA ACTIVIDADES'!AD$124)*($G384/$F384)))</f>
        <v>0</v>
      </c>
      <c r="AI384" s="349">
        <f>IF( $F384=0,0,((($F384/$E$382)*'CRONOGRAMA ACTIVIDADES'!AE$124)*($G384/$F384)))</f>
        <v>0</v>
      </c>
      <c r="AJ384" s="349">
        <f>IF( $F384=0,0,((($F384/$E$382)*'CRONOGRAMA ACTIVIDADES'!AF$124)*($G384/$F384)))</f>
        <v>0</v>
      </c>
      <c r="AK384" s="349">
        <f>IF( $F384=0,0,((($F384/$E$382)*'CRONOGRAMA ACTIVIDADES'!AG$124)*($G384/$F384)))</f>
        <v>0</v>
      </c>
      <c r="AL384" s="349">
        <f>IF( $F384=0,0,((($F384/$E$382)*'CRONOGRAMA ACTIVIDADES'!AH$124)*($G384/$F384)))</f>
        <v>0</v>
      </c>
      <c r="AM384" s="349">
        <f>IF( $F384=0,0,((($F384/$E$382)*'CRONOGRAMA ACTIVIDADES'!AI$124)*($G384/$F384)))</f>
        <v>0</v>
      </c>
      <c r="AN384" s="349">
        <f>IF( $F384=0,0,((($F384/$E$382)*'CRONOGRAMA ACTIVIDADES'!AJ$124)*($G384/$F384)))</f>
        <v>0</v>
      </c>
      <c r="AO384" s="349">
        <f>IF( $F384=0,0,((($F384/$E$382)*'CRONOGRAMA ACTIVIDADES'!AK$124)*($G384/$F384)))</f>
        <v>0</v>
      </c>
      <c r="AP384" s="349">
        <f>IF( $F384=0,0,((($F384/$E$382)*'CRONOGRAMA ACTIVIDADES'!AL$124)*($G384/$F384)))</f>
        <v>0</v>
      </c>
      <c r="AQ384" s="349">
        <f>IF( $F384=0,0,((($F384/$E$382)*'CRONOGRAMA ACTIVIDADES'!AM$124)*($G384/$F384)))</f>
        <v>0</v>
      </c>
      <c r="AR384" s="349">
        <f>IF( $F384=0,0,((($F384/$E$382)*'CRONOGRAMA ACTIVIDADES'!AN$124)*($G384/$F384)))</f>
        <v>0</v>
      </c>
      <c r="AS384" s="349">
        <f>IF( $F384=0,0,((($F384/$E$382)*'CRONOGRAMA ACTIVIDADES'!AO$124)*($G384/$F384)))</f>
        <v>0</v>
      </c>
      <c r="AT384" s="352">
        <f>AH384+AI384+AJ384+AK384+AL384+AM384+AN384+AO384+AP384+AQ384+AR384+AS384</f>
        <v>0</v>
      </c>
      <c r="AU384" s="355">
        <f>AS384+AR384+AQ384+AP384+AO384+AN384+AM384+AL384+AK384+AJ384+AI384+AH384+AF384+AE384+AD384+AC384+AB384+AA384+Z384+Y384+X384+W384+V384+U384+S384+R384+Q384+P384+O384+N384+M384+L384+K384+J384+I384+H384</f>
        <v>0</v>
      </c>
      <c r="AV384" s="321">
        <f t="shared" si="84"/>
        <v>0</v>
      </c>
    </row>
    <row r="385" spans="2:49" s="44" customFormat="1" ht="12.75" customHeight="1" x14ac:dyDescent="0.25">
      <c r="B385" s="345" t="str">
        <f>+'FORMATO COSTEO C4'!C481</f>
        <v>4.3.5.3</v>
      </c>
      <c r="C385" s="346" t="str">
        <f>+'FORMATO COSTEO C4'!B481</f>
        <v>Categoría de gasto</v>
      </c>
      <c r="D385" s="357"/>
      <c r="E385" s="358"/>
      <c r="F385" s="349">
        <f>+'FORMATO COSTEO C4'!G481</f>
        <v>0</v>
      </c>
      <c r="G385" s="350">
        <f>+'FORMATO COSTEO C4'!X481</f>
        <v>0</v>
      </c>
      <c r="H385" s="354">
        <f>IF( $F385=0,0,((($F385/$E$382)*'CRONOGRAMA ACTIVIDADES'!F$124)*($G385/$F385)))</f>
        <v>0</v>
      </c>
      <c r="I385" s="349">
        <f>IF( $F385=0,0,((($F385/$E$382)*'CRONOGRAMA ACTIVIDADES'!G$124)*($G385/$F385)))</f>
        <v>0</v>
      </c>
      <c r="J385" s="349">
        <f>IF( $F385=0,0,((($F385/$E$382)*'CRONOGRAMA ACTIVIDADES'!H$124)*($G385/$F385)))</f>
        <v>0</v>
      </c>
      <c r="K385" s="349">
        <f>IF( $F385=0,0,((($F385/$E$382)*'CRONOGRAMA ACTIVIDADES'!I$124)*($G385/$F385)))</f>
        <v>0</v>
      </c>
      <c r="L385" s="349">
        <f>IF( $F385=0,0,((($F385/$E$382)*'CRONOGRAMA ACTIVIDADES'!J$124)*($G385/$F385)))</f>
        <v>0</v>
      </c>
      <c r="M385" s="349">
        <f>IF( $F385=0,0,((($F385/$E$382)*'CRONOGRAMA ACTIVIDADES'!K$124)*($G385/$F385)))</f>
        <v>0</v>
      </c>
      <c r="N385" s="349">
        <f>IF( $F385=0,0,((($F385/$E$382)*'CRONOGRAMA ACTIVIDADES'!L$124)*($G385/$F385)))</f>
        <v>0</v>
      </c>
      <c r="O385" s="349">
        <f>IF( $F385=0,0,((($F385/$E$382)*'CRONOGRAMA ACTIVIDADES'!M$124)*($G385/$F385)))</f>
        <v>0</v>
      </c>
      <c r="P385" s="349">
        <f>IF( $F385=0,0,((($F385/$E$382)*'CRONOGRAMA ACTIVIDADES'!N$124)*($G385/$F385)))</f>
        <v>0</v>
      </c>
      <c r="Q385" s="349">
        <f>IF( $F385=0,0,((($F385/$E$382)*'CRONOGRAMA ACTIVIDADES'!O$124)*($G385/$F385)))</f>
        <v>0</v>
      </c>
      <c r="R385" s="349">
        <f>IF( $F385=0,0,((($F385/$E$382)*'CRONOGRAMA ACTIVIDADES'!P$124)*($G385/$F385)))</f>
        <v>0</v>
      </c>
      <c r="S385" s="349">
        <f>IF( $F385=0,0,((($F385/$E$382)*'CRONOGRAMA ACTIVIDADES'!Q$124)*($G385/$F385)))</f>
        <v>0</v>
      </c>
      <c r="T385" s="352">
        <f>H385+I385+J385+K385+L385+M385+N385+O385+P385+Q385+R385+S385</f>
        <v>0</v>
      </c>
      <c r="U385" s="353">
        <f>IF( $F385=0,0,((($F385/$E$382)*'CRONOGRAMA ACTIVIDADES'!R$124)*($G385/$F385)))</f>
        <v>0</v>
      </c>
      <c r="V385" s="349">
        <f>IF( $F385=0,0,((($F385/$E$382)*'CRONOGRAMA ACTIVIDADES'!S$124)*($G385/$F385)))</f>
        <v>0</v>
      </c>
      <c r="W385" s="349">
        <f>IF( $F385=0,0,((($F385/$E$382)*'CRONOGRAMA ACTIVIDADES'!T$124)*($G385/$F385)))</f>
        <v>0</v>
      </c>
      <c r="X385" s="349">
        <f>IF( $F385=0,0,((($F385/$E$382)*'CRONOGRAMA ACTIVIDADES'!U$124)*($G385/$F385)))</f>
        <v>0</v>
      </c>
      <c r="Y385" s="349">
        <f>IF( $F385=0,0,((($F385/$E$382)*'CRONOGRAMA ACTIVIDADES'!V$124)*($G385/$F385)))</f>
        <v>0</v>
      </c>
      <c r="Z385" s="349">
        <f>IF( $F385=0,0,((($F385/$E$382)*'CRONOGRAMA ACTIVIDADES'!W$124)*($G385/$F385)))</f>
        <v>0</v>
      </c>
      <c r="AA385" s="349">
        <f>IF( $F385=0,0,((($F385/$E$382)*'CRONOGRAMA ACTIVIDADES'!X$124)*($G385/$F385)))</f>
        <v>0</v>
      </c>
      <c r="AB385" s="349">
        <f>IF( $F385=0,0,((($F385/$E$382)*'CRONOGRAMA ACTIVIDADES'!Y$124)*($G385/$F385)))</f>
        <v>0</v>
      </c>
      <c r="AC385" s="349">
        <f>IF( $F385=0,0,((($F385/$E$382)*'CRONOGRAMA ACTIVIDADES'!Z$124)*($G385/$F385)))</f>
        <v>0</v>
      </c>
      <c r="AD385" s="349">
        <f>IF( $F385=0,0,((($F385/$E$382)*'CRONOGRAMA ACTIVIDADES'!AA$124)*($G385/$F385)))</f>
        <v>0</v>
      </c>
      <c r="AE385" s="349">
        <f>IF( $F385=0,0,((($F385/$E$382)*'CRONOGRAMA ACTIVIDADES'!AB$124)*($G385/$F385)))</f>
        <v>0</v>
      </c>
      <c r="AF385" s="349">
        <f>IF( $F385=0,0,((($F385/$E$382)*'CRONOGRAMA ACTIVIDADES'!AC$124)*($G385/$F385)))</f>
        <v>0</v>
      </c>
      <c r="AG385" s="350">
        <f>U385+V385+W385+X385+Y385+Z385+AA385+AB385+AC385+AD385+AE385+AF385</f>
        <v>0</v>
      </c>
      <c r="AH385" s="354">
        <f>IF( $F385=0,0,((($F385/$E$382)*'CRONOGRAMA ACTIVIDADES'!AD$124)*($G385/$F385)))</f>
        <v>0</v>
      </c>
      <c r="AI385" s="349">
        <f>IF( $F385=0,0,((($F385/$E$382)*'CRONOGRAMA ACTIVIDADES'!AE$124)*($G385/$F385)))</f>
        <v>0</v>
      </c>
      <c r="AJ385" s="349">
        <f>IF( $F385=0,0,((($F385/$E$382)*'CRONOGRAMA ACTIVIDADES'!AF$124)*($G385/$F385)))</f>
        <v>0</v>
      </c>
      <c r="AK385" s="349">
        <f>IF( $F385=0,0,((($F385/$E$382)*'CRONOGRAMA ACTIVIDADES'!AG$124)*($G385/$F385)))</f>
        <v>0</v>
      </c>
      <c r="AL385" s="349">
        <f>IF( $F385=0,0,((($F385/$E$382)*'CRONOGRAMA ACTIVIDADES'!AH$124)*($G385/$F385)))</f>
        <v>0</v>
      </c>
      <c r="AM385" s="349">
        <f>IF( $F385=0,0,((($F385/$E$382)*'CRONOGRAMA ACTIVIDADES'!AI$124)*($G385/$F385)))</f>
        <v>0</v>
      </c>
      <c r="AN385" s="349">
        <f>IF( $F385=0,0,((($F385/$E$382)*'CRONOGRAMA ACTIVIDADES'!AJ$124)*($G385/$F385)))</f>
        <v>0</v>
      </c>
      <c r="AO385" s="349">
        <f>IF( $F385=0,0,((($F385/$E$382)*'CRONOGRAMA ACTIVIDADES'!AK$124)*($G385/$F385)))</f>
        <v>0</v>
      </c>
      <c r="AP385" s="349">
        <f>IF( $F385=0,0,((($F385/$E$382)*'CRONOGRAMA ACTIVIDADES'!AL$124)*($G385/$F385)))</f>
        <v>0</v>
      </c>
      <c r="AQ385" s="349">
        <f>IF( $F385=0,0,((($F385/$E$382)*'CRONOGRAMA ACTIVIDADES'!AM$124)*($G385/$F385)))</f>
        <v>0</v>
      </c>
      <c r="AR385" s="349">
        <f>IF( $F385=0,0,((($F385/$E$382)*'CRONOGRAMA ACTIVIDADES'!AN$124)*($G385/$F385)))</f>
        <v>0</v>
      </c>
      <c r="AS385" s="349">
        <f>IF( $F385=0,0,((($F385/$E$382)*'CRONOGRAMA ACTIVIDADES'!AO$124)*($G385/$F385)))</f>
        <v>0</v>
      </c>
      <c r="AT385" s="352">
        <f>AH385+AI385+AJ385+AK385+AL385+AM385+AN385+AO385+AP385+AQ385+AR385+AS385</f>
        <v>0</v>
      </c>
      <c r="AU385" s="355">
        <f>AS385+AR385+AQ385+AP385+AO385+AN385+AM385+AL385+AK385+AJ385+AI385+AH385+AF385+AE385+AD385+AC385+AB385+AA385+Z385+Y385+X385+W385+V385+U385+S385+R385+Q385+P385+O385+N385+M385+L385+K385+J385+I385+H385</f>
        <v>0</v>
      </c>
      <c r="AV385" s="321">
        <f t="shared" si="84"/>
        <v>0</v>
      </c>
    </row>
    <row r="386" spans="2:49" s="44" customFormat="1" ht="12.75" customHeight="1" x14ac:dyDescent="0.25">
      <c r="B386" s="345" t="str">
        <f>+'FORMATO COSTEO C4'!C487</f>
        <v>4.3.5.4</v>
      </c>
      <c r="C386" s="346" t="str">
        <f>+'FORMATO COSTEO C4'!B487</f>
        <v>Categoría de gasto</v>
      </c>
      <c r="D386" s="357"/>
      <c r="E386" s="358"/>
      <c r="F386" s="349">
        <f>+'FORMATO COSTEO C4'!G487</f>
        <v>0</v>
      </c>
      <c r="G386" s="350">
        <f>+'FORMATO COSTEO C4'!X487</f>
        <v>0</v>
      </c>
      <c r="H386" s="354">
        <f>IF( $F386=0,0,((($F386/$E$382)*'CRONOGRAMA ACTIVIDADES'!F$124)*($G386/$F386)))</f>
        <v>0</v>
      </c>
      <c r="I386" s="349">
        <f>IF( $F386=0,0,((($F386/$E$382)*'CRONOGRAMA ACTIVIDADES'!G$124)*($G386/$F386)))</f>
        <v>0</v>
      </c>
      <c r="J386" s="349">
        <f>IF( $F386=0,0,((($F386/$E$382)*'CRONOGRAMA ACTIVIDADES'!H$124)*($G386/$F386)))</f>
        <v>0</v>
      </c>
      <c r="K386" s="349">
        <f>IF( $F386=0,0,((($F386/$E$382)*'CRONOGRAMA ACTIVIDADES'!I$124)*($G386/$F386)))</f>
        <v>0</v>
      </c>
      <c r="L386" s="349">
        <f>IF( $F386=0,0,((($F386/$E$382)*'CRONOGRAMA ACTIVIDADES'!J$124)*($G386/$F386)))</f>
        <v>0</v>
      </c>
      <c r="M386" s="349">
        <f>IF( $F386=0,0,((($F386/$E$382)*'CRONOGRAMA ACTIVIDADES'!K$124)*($G386/$F386)))</f>
        <v>0</v>
      </c>
      <c r="N386" s="349">
        <f>IF( $F386=0,0,((($F386/$E$382)*'CRONOGRAMA ACTIVIDADES'!L$124)*($G386/$F386)))</f>
        <v>0</v>
      </c>
      <c r="O386" s="349">
        <f>IF( $F386=0,0,((($F386/$E$382)*'CRONOGRAMA ACTIVIDADES'!M$124)*($G386/$F386)))</f>
        <v>0</v>
      </c>
      <c r="P386" s="349">
        <f>IF( $F386=0,0,((($F386/$E$382)*'CRONOGRAMA ACTIVIDADES'!N$124)*($G386/$F386)))</f>
        <v>0</v>
      </c>
      <c r="Q386" s="349">
        <f>IF( $F386=0,0,((($F386/$E$382)*'CRONOGRAMA ACTIVIDADES'!O$124)*($G386/$F386)))</f>
        <v>0</v>
      </c>
      <c r="R386" s="349">
        <f>IF( $F386=0,0,((($F386/$E$382)*'CRONOGRAMA ACTIVIDADES'!P$124)*($G386/$F386)))</f>
        <v>0</v>
      </c>
      <c r="S386" s="349">
        <f>IF( $F386=0,0,((($F386/$E$382)*'CRONOGRAMA ACTIVIDADES'!Q$124)*($G386/$F386)))</f>
        <v>0</v>
      </c>
      <c r="T386" s="352">
        <f>H386+I386+J386+K386+L386+M386+N386+O386+P386+Q386+R386+S386</f>
        <v>0</v>
      </c>
      <c r="U386" s="353">
        <f>IF( $F386=0,0,((($F386/$E$382)*'CRONOGRAMA ACTIVIDADES'!R$124)*($G386/$F386)))</f>
        <v>0</v>
      </c>
      <c r="V386" s="349">
        <f>IF( $F386=0,0,((($F386/$E$382)*'CRONOGRAMA ACTIVIDADES'!S$124)*($G386/$F386)))</f>
        <v>0</v>
      </c>
      <c r="W386" s="349">
        <f>IF( $F386=0,0,((($F386/$E$382)*'CRONOGRAMA ACTIVIDADES'!T$124)*($G386/$F386)))</f>
        <v>0</v>
      </c>
      <c r="X386" s="349">
        <f>IF( $F386=0,0,((($F386/$E$382)*'CRONOGRAMA ACTIVIDADES'!U$124)*($G386/$F386)))</f>
        <v>0</v>
      </c>
      <c r="Y386" s="349">
        <f>IF( $F386=0,0,((($F386/$E$382)*'CRONOGRAMA ACTIVIDADES'!V$124)*($G386/$F386)))</f>
        <v>0</v>
      </c>
      <c r="Z386" s="349">
        <f>IF( $F386=0,0,((($F386/$E$382)*'CRONOGRAMA ACTIVIDADES'!W$124)*($G386/$F386)))</f>
        <v>0</v>
      </c>
      <c r="AA386" s="349">
        <f>IF( $F386=0,0,((($F386/$E$382)*'CRONOGRAMA ACTIVIDADES'!X$124)*($G386/$F386)))</f>
        <v>0</v>
      </c>
      <c r="AB386" s="349">
        <f>IF( $F386=0,0,((($F386/$E$382)*'CRONOGRAMA ACTIVIDADES'!Y$124)*($G386/$F386)))</f>
        <v>0</v>
      </c>
      <c r="AC386" s="349">
        <f>IF( $F386=0,0,((($F386/$E$382)*'CRONOGRAMA ACTIVIDADES'!Z$124)*($G386/$F386)))</f>
        <v>0</v>
      </c>
      <c r="AD386" s="349">
        <f>IF( $F386=0,0,((($F386/$E$382)*'CRONOGRAMA ACTIVIDADES'!AA$124)*($G386/$F386)))</f>
        <v>0</v>
      </c>
      <c r="AE386" s="349">
        <f>IF( $F386=0,0,((($F386/$E$382)*'CRONOGRAMA ACTIVIDADES'!AB$124)*($G386/$F386)))</f>
        <v>0</v>
      </c>
      <c r="AF386" s="349">
        <f>IF( $F386=0,0,((($F386/$E$382)*'CRONOGRAMA ACTIVIDADES'!AC$124)*($G386/$F386)))</f>
        <v>0</v>
      </c>
      <c r="AG386" s="350">
        <f>U386+V386+W386+X386+Y386+Z386+AA386+AB386+AC386+AD386+AE386+AF386</f>
        <v>0</v>
      </c>
      <c r="AH386" s="354">
        <f>IF( $F386=0,0,((($F386/$E$382)*'CRONOGRAMA ACTIVIDADES'!AD$124)*($G386/$F386)))</f>
        <v>0</v>
      </c>
      <c r="AI386" s="349">
        <f>IF( $F386=0,0,((($F386/$E$382)*'CRONOGRAMA ACTIVIDADES'!AE$124)*($G386/$F386)))</f>
        <v>0</v>
      </c>
      <c r="AJ386" s="349">
        <f>IF( $F386=0,0,((($F386/$E$382)*'CRONOGRAMA ACTIVIDADES'!AF$124)*($G386/$F386)))</f>
        <v>0</v>
      </c>
      <c r="AK386" s="349">
        <f>IF( $F386=0,0,((($F386/$E$382)*'CRONOGRAMA ACTIVIDADES'!AG$124)*($G386/$F386)))</f>
        <v>0</v>
      </c>
      <c r="AL386" s="349">
        <f>IF( $F386=0,0,((($F386/$E$382)*'CRONOGRAMA ACTIVIDADES'!AH$124)*($G386/$F386)))</f>
        <v>0</v>
      </c>
      <c r="AM386" s="349">
        <f>IF( $F386=0,0,((($F386/$E$382)*'CRONOGRAMA ACTIVIDADES'!AI$124)*($G386/$F386)))</f>
        <v>0</v>
      </c>
      <c r="AN386" s="349">
        <f>IF( $F386=0,0,((($F386/$E$382)*'CRONOGRAMA ACTIVIDADES'!AJ$124)*($G386/$F386)))</f>
        <v>0</v>
      </c>
      <c r="AO386" s="349">
        <f>IF( $F386=0,0,((($F386/$E$382)*'CRONOGRAMA ACTIVIDADES'!AK$124)*($G386/$F386)))</f>
        <v>0</v>
      </c>
      <c r="AP386" s="349">
        <f>IF( $F386=0,0,((($F386/$E$382)*'CRONOGRAMA ACTIVIDADES'!AL$124)*($G386/$F386)))</f>
        <v>0</v>
      </c>
      <c r="AQ386" s="349">
        <f>IF( $F386=0,0,((($F386/$E$382)*'CRONOGRAMA ACTIVIDADES'!AM$124)*($G386/$F386)))</f>
        <v>0</v>
      </c>
      <c r="AR386" s="349">
        <f>IF( $F386=0,0,((($F386/$E$382)*'CRONOGRAMA ACTIVIDADES'!AN$124)*($G386/$F386)))</f>
        <v>0</v>
      </c>
      <c r="AS386" s="349">
        <f>IF( $F386=0,0,((($F386/$E$382)*'CRONOGRAMA ACTIVIDADES'!AO$124)*($G386/$F386)))</f>
        <v>0</v>
      </c>
      <c r="AT386" s="352">
        <f>AH386+AI386+AJ386+AK386+AL386+AM386+AN386+AO386+AP386+AQ386+AR386+AS386</f>
        <v>0</v>
      </c>
      <c r="AU386" s="355">
        <f>AS386+AR386+AQ386+AP386+AO386+AN386+AM386+AL386+AK386+AJ386+AI386+AH386+AF386+AE386+AD386+AC386+AB386+AA386+Z386+Y386+X386+W386+V386+U386+S386+R386+Q386+P386+O386+N386+M386+L386+K386+J386+I386+H386</f>
        <v>0</v>
      </c>
      <c r="AV386" s="321">
        <f t="shared" si="84"/>
        <v>0</v>
      </c>
    </row>
    <row r="387" spans="2:49" s="44" customFormat="1" ht="12.75" customHeight="1" x14ac:dyDescent="0.25">
      <c r="B387" s="345" t="str">
        <f>+'FORMATO COSTEO C4'!C493</f>
        <v>4.3.5.5</v>
      </c>
      <c r="C387" s="346" t="str">
        <f>+'FORMATO COSTEO C4'!B493</f>
        <v>Categoría de gasto</v>
      </c>
      <c r="D387" s="357"/>
      <c r="E387" s="358"/>
      <c r="F387" s="349">
        <f>+'FORMATO COSTEO C4'!G493</f>
        <v>0</v>
      </c>
      <c r="G387" s="350">
        <f>+'FORMATO COSTEO C4'!X493</f>
        <v>0</v>
      </c>
      <c r="H387" s="354">
        <f>IF( $F387=0,0,((($F387/$E$382)*'CRONOGRAMA ACTIVIDADES'!F$124)*($G387/$F387)))</f>
        <v>0</v>
      </c>
      <c r="I387" s="349">
        <f>IF( $F387=0,0,((($F387/$E$382)*'CRONOGRAMA ACTIVIDADES'!G$124)*($G387/$F387)))</f>
        <v>0</v>
      </c>
      <c r="J387" s="349">
        <f>IF( $F387=0,0,((($F387/$E$382)*'CRONOGRAMA ACTIVIDADES'!H$124)*($G387/$F387)))</f>
        <v>0</v>
      </c>
      <c r="K387" s="349">
        <f>IF( $F387=0,0,((($F387/$E$382)*'CRONOGRAMA ACTIVIDADES'!I$124)*($G387/$F387)))</f>
        <v>0</v>
      </c>
      <c r="L387" s="349">
        <f>IF( $F387=0,0,((($F387/$E$382)*'CRONOGRAMA ACTIVIDADES'!J$124)*($G387/$F387)))</f>
        <v>0</v>
      </c>
      <c r="M387" s="349">
        <f>IF( $F387=0,0,((($F387/$E$382)*'CRONOGRAMA ACTIVIDADES'!K$124)*($G387/$F387)))</f>
        <v>0</v>
      </c>
      <c r="N387" s="349">
        <f>IF( $F387=0,0,((($F387/$E$382)*'CRONOGRAMA ACTIVIDADES'!L$124)*($G387/$F387)))</f>
        <v>0</v>
      </c>
      <c r="O387" s="349">
        <f>IF( $F387=0,0,((($F387/$E$382)*'CRONOGRAMA ACTIVIDADES'!M$124)*($G387/$F387)))</f>
        <v>0</v>
      </c>
      <c r="P387" s="349">
        <f>IF( $F387=0,0,((($F387/$E$382)*'CRONOGRAMA ACTIVIDADES'!N$124)*($G387/$F387)))</f>
        <v>0</v>
      </c>
      <c r="Q387" s="349">
        <f>IF( $F387=0,0,((($F387/$E$382)*'CRONOGRAMA ACTIVIDADES'!O$124)*($G387/$F387)))</f>
        <v>0</v>
      </c>
      <c r="R387" s="349">
        <f>IF( $F387=0,0,((($F387/$E$382)*'CRONOGRAMA ACTIVIDADES'!P$124)*($G387/$F387)))</f>
        <v>0</v>
      </c>
      <c r="S387" s="349">
        <f>IF( $F387=0,0,((($F387/$E$382)*'CRONOGRAMA ACTIVIDADES'!Q$124)*($G387/$F387)))</f>
        <v>0</v>
      </c>
      <c r="T387" s="352">
        <f>H387+I387+J387+K387+L387+M387+N387+O387+P387+Q387+R387+S387</f>
        <v>0</v>
      </c>
      <c r="U387" s="353">
        <f>IF( $F387=0,0,((($F387/$E$382)*'CRONOGRAMA ACTIVIDADES'!R$124)*($G387/$F387)))</f>
        <v>0</v>
      </c>
      <c r="V387" s="349">
        <f>IF( $F387=0,0,((($F387/$E$382)*'CRONOGRAMA ACTIVIDADES'!S$124)*($G387/$F387)))</f>
        <v>0</v>
      </c>
      <c r="W387" s="349">
        <f>IF( $F387=0,0,((($F387/$E$382)*'CRONOGRAMA ACTIVIDADES'!T$124)*($G387/$F387)))</f>
        <v>0</v>
      </c>
      <c r="X387" s="349">
        <f>IF( $F387=0,0,((($F387/$E$382)*'CRONOGRAMA ACTIVIDADES'!U$124)*($G387/$F387)))</f>
        <v>0</v>
      </c>
      <c r="Y387" s="349">
        <f>IF( $F387=0,0,((($F387/$E$382)*'CRONOGRAMA ACTIVIDADES'!V$124)*($G387/$F387)))</f>
        <v>0</v>
      </c>
      <c r="Z387" s="349">
        <f>IF( $F387=0,0,((($F387/$E$382)*'CRONOGRAMA ACTIVIDADES'!W$124)*($G387/$F387)))</f>
        <v>0</v>
      </c>
      <c r="AA387" s="349">
        <f>IF( $F387=0,0,((($F387/$E$382)*'CRONOGRAMA ACTIVIDADES'!X$124)*($G387/$F387)))</f>
        <v>0</v>
      </c>
      <c r="AB387" s="349">
        <f>IF( $F387=0,0,((($F387/$E$382)*'CRONOGRAMA ACTIVIDADES'!Y$124)*($G387/$F387)))</f>
        <v>0</v>
      </c>
      <c r="AC387" s="349">
        <f>IF( $F387=0,0,((($F387/$E$382)*'CRONOGRAMA ACTIVIDADES'!Z$124)*($G387/$F387)))</f>
        <v>0</v>
      </c>
      <c r="AD387" s="349">
        <f>IF( $F387=0,0,((($F387/$E$382)*'CRONOGRAMA ACTIVIDADES'!AA$124)*($G387/$F387)))</f>
        <v>0</v>
      </c>
      <c r="AE387" s="349">
        <f>IF( $F387=0,0,((($F387/$E$382)*'CRONOGRAMA ACTIVIDADES'!AB$124)*($G387/$F387)))</f>
        <v>0</v>
      </c>
      <c r="AF387" s="349">
        <f>IF( $F387=0,0,((($F387/$E$382)*'CRONOGRAMA ACTIVIDADES'!AC$124)*($G387/$F387)))</f>
        <v>0</v>
      </c>
      <c r="AG387" s="350">
        <f>U387+V387+W387+X387+Y387+Z387+AA387+AB387+AC387+AD387+AE387+AF387</f>
        <v>0</v>
      </c>
      <c r="AH387" s="354">
        <f>IF( $F387=0,0,((($F387/$E$382)*'CRONOGRAMA ACTIVIDADES'!AD$124)*($G387/$F387)))</f>
        <v>0</v>
      </c>
      <c r="AI387" s="349">
        <f>IF( $F387=0,0,((($F387/$E$382)*'CRONOGRAMA ACTIVIDADES'!AE$124)*($G387/$F387)))</f>
        <v>0</v>
      </c>
      <c r="AJ387" s="349">
        <f>IF( $F387=0,0,((($F387/$E$382)*'CRONOGRAMA ACTIVIDADES'!AF$124)*($G387/$F387)))</f>
        <v>0</v>
      </c>
      <c r="AK387" s="349">
        <f>IF( $F387=0,0,((($F387/$E$382)*'CRONOGRAMA ACTIVIDADES'!AG$124)*($G387/$F387)))</f>
        <v>0</v>
      </c>
      <c r="AL387" s="349">
        <f>IF( $F387=0,0,((($F387/$E$382)*'CRONOGRAMA ACTIVIDADES'!AH$124)*($G387/$F387)))</f>
        <v>0</v>
      </c>
      <c r="AM387" s="349">
        <f>IF( $F387=0,0,((($F387/$E$382)*'CRONOGRAMA ACTIVIDADES'!AI$124)*($G387/$F387)))</f>
        <v>0</v>
      </c>
      <c r="AN387" s="349">
        <f>IF( $F387=0,0,((($F387/$E$382)*'CRONOGRAMA ACTIVIDADES'!AJ$124)*($G387/$F387)))</f>
        <v>0</v>
      </c>
      <c r="AO387" s="349">
        <f>IF( $F387=0,0,((($F387/$E$382)*'CRONOGRAMA ACTIVIDADES'!AK$124)*($G387/$F387)))</f>
        <v>0</v>
      </c>
      <c r="AP387" s="349">
        <f>IF( $F387=0,0,((($F387/$E$382)*'CRONOGRAMA ACTIVIDADES'!AL$124)*($G387/$F387)))</f>
        <v>0</v>
      </c>
      <c r="AQ387" s="349">
        <f>IF( $F387=0,0,((($F387/$E$382)*'CRONOGRAMA ACTIVIDADES'!AM$124)*($G387/$F387)))</f>
        <v>0</v>
      </c>
      <c r="AR387" s="349">
        <f>IF( $F387=0,0,((($F387/$E$382)*'CRONOGRAMA ACTIVIDADES'!AN$124)*($G387/$F387)))</f>
        <v>0</v>
      </c>
      <c r="AS387" s="349">
        <f>IF( $F387=0,0,((($F387/$E$382)*'CRONOGRAMA ACTIVIDADES'!AO$124)*($G387/$F387)))</f>
        <v>0</v>
      </c>
      <c r="AT387" s="352">
        <f>AH387+AI387+AJ387+AK387+AL387+AM387+AN387+AO387+AP387+AQ387+AR387+AS387</f>
        <v>0</v>
      </c>
      <c r="AU387" s="355">
        <f>AS387+AR387+AQ387+AP387+AO387+AN387+AM387+AL387+AK387+AJ387+AI387+AH387+AF387+AE387+AD387+AC387+AB387+AA387+Z387+Y387+X387+W387+V387+U387+S387+R387+Q387+P387+O387+N387+M387+L387+K387+J387+I387+H387</f>
        <v>0</v>
      </c>
      <c r="AV387" s="321">
        <f t="shared" si="84"/>
        <v>0</v>
      </c>
    </row>
    <row r="388" spans="2:49" s="44" customFormat="1" ht="30" customHeight="1" x14ac:dyDescent="0.25">
      <c r="B388" s="311">
        <f>'FORMATO COSTEO C6'!C13</f>
        <v>6</v>
      </c>
      <c r="C388" s="371" t="str">
        <f>'FORMATO COSTEO C6'!D13</f>
        <v>MANEJO DEL PROYECTO</v>
      </c>
      <c r="D388" s="313"/>
      <c r="E388" s="314"/>
      <c r="F388" s="315">
        <f>+F389+F400+F411</f>
        <v>0</v>
      </c>
      <c r="G388" s="316">
        <f>+G389+G400+G411</f>
        <v>0</v>
      </c>
      <c r="H388" s="317">
        <f>+H389+H400+H411</f>
        <v>0</v>
      </c>
      <c r="I388" s="315">
        <f t="shared" ref="I388:AT388" si="95">+I389+I400+I411</f>
        <v>0</v>
      </c>
      <c r="J388" s="315">
        <f t="shared" si="95"/>
        <v>0</v>
      </c>
      <c r="K388" s="315">
        <f t="shared" si="95"/>
        <v>0</v>
      </c>
      <c r="L388" s="315">
        <f t="shared" si="95"/>
        <v>0</v>
      </c>
      <c r="M388" s="315">
        <f t="shared" si="95"/>
        <v>0</v>
      </c>
      <c r="N388" s="315">
        <f t="shared" si="95"/>
        <v>0</v>
      </c>
      <c r="O388" s="315">
        <f t="shared" si="95"/>
        <v>0</v>
      </c>
      <c r="P388" s="315">
        <f t="shared" si="95"/>
        <v>0</v>
      </c>
      <c r="Q388" s="315">
        <f t="shared" si="95"/>
        <v>0</v>
      </c>
      <c r="R388" s="315">
        <f t="shared" si="95"/>
        <v>0</v>
      </c>
      <c r="S388" s="315">
        <f t="shared" si="95"/>
        <v>0</v>
      </c>
      <c r="T388" s="318">
        <f>+T389+T400+T411</f>
        <v>0</v>
      </c>
      <c r="U388" s="319">
        <f t="shared" si="95"/>
        <v>0</v>
      </c>
      <c r="V388" s="315">
        <f t="shared" si="95"/>
        <v>0</v>
      </c>
      <c r="W388" s="315">
        <f t="shared" si="95"/>
        <v>0</v>
      </c>
      <c r="X388" s="315">
        <f t="shared" si="95"/>
        <v>0</v>
      </c>
      <c r="Y388" s="315">
        <f t="shared" si="95"/>
        <v>0</v>
      </c>
      <c r="Z388" s="315">
        <f t="shared" si="95"/>
        <v>0</v>
      </c>
      <c r="AA388" s="315">
        <f t="shared" si="95"/>
        <v>0</v>
      </c>
      <c r="AB388" s="315">
        <f t="shared" si="95"/>
        <v>0</v>
      </c>
      <c r="AC388" s="315">
        <f t="shared" si="95"/>
        <v>0</v>
      </c>
      <c r="AD388" s="315">
        <f t="shared" si="95"/>
        <v>0</v>
      </c>
      <c r="AE388" s="315">
        <f t="shared" si="95"/>
        <v>0</v>
      </c>
      <c r="AF388" s="315">
        <f t="shared" si="95"/>
        <v>0</v>
      </c>
      <c r="AG388" s="316">
        <f>+AG389+AG400+AG411</f>
        <v>0</v>
      </c>
      <c r="AH388" s="317">
        <f t="shared" si="95"/>
        <v>0</v>
      </c>
      <c r="AI388" s="315">
        <f t="shared" si="95"/>
        <v>0</v>
      </c>
      <c r="AJ388" s="315">
        <f t="shared" si="95"/>
        <v>0</v>
      </c>
      <c r="AK388" s="315">
        <f t="shared" si="95"/>
        <v>0</v>
      </c>
      <c r="AL388" s="315">
        <f t="shared" si="95"/>
        <v>0</v>
      </c>
      <c r="AM388" s="315">
        <f t="shared" si="95"/>
        <v>0</v>
      </c>
      <c r="AN388" s="315">
        <f t="shared" si="95"/>
        <v>0</v>
      </c>
      <c r="AO388" s="315">
        <f t="shared" si="95"/>
        <v>0</v>
      </c>
      <c r="AP388" s="315">
        <f t="shared" si="95"/>
        <v>0</v>
      </c>
      <c r="AQ388" s="315">
        <f t="shared" si="95"/>
        <v>0</v>
      </c>
      <c r="AR388" s="315">
        <f t="shared" si="95"/>
        <v>0</v>
      </c>
      <c r="AS388" s="315">
        <f t="shared" si="95"/>
        <v>0</v>
      </c>
      <c r="AT388" s="318">
        <f t="shared" si="95"/>
        <v>0</v>
      </c>
      <c r="AU388" s="320">
        <f>+AU389+AU400+AU411</f>
        <v>0</v>
      </c>
      <c r="AV388" s="321">
        <f t="shared" si="84"/>
        <v>0</v>
      </c>
      <c r="AW388" s="322"/>
    </row>
    <row r="389" spans="2:49" s="44" customFormat="1" ht="13.5" x14ac:dyDescent="0.25">
      <c r="B389" s="324">
        <f>'FORMATO COSTEO C6'!C16</f>
        <v>6.1</v>
      </c>
      <c r="C389" s="325" t="str">
        <f>+'FORMATO COSTEO C6'!B16</f>
        <v>Equipo técnico del proyecto</v>
      </c>
      <c r="D389" s="372"/>
      <c r="E389" s="373"/>
      <c r="F389" s="328">
        <f>+'FORMATO COSTEO C6'!G16</f>
        <v>0</v>
      </c>
      <c r="G389" s="329">
        <f>+'FORMATO COSTEO C6'!X16</f>
        <v>0</v>
      </c>
      <c r="H389" s="330">
        <f>SUM(H390:H399)</f>
        <v>0</v>
      </c>
      <c r="I389" s="328">
        <f t="shared" ref="I389:AU389" si="96">SUM(I390:I399)</f>
        <v>0</v>
      </c>
      <c r="J389" s="328">
        <f t="shared" si="96"/>
        <v>0</v>
      </c>
      <c r="K389" s="328">
        <f t="shared" si="96"/>
        <v>0</v>
      </c>
      <c r="L389" s="328">
        <f t="shared" si="96"/>
        <v>0</v>
      </c>
      <c r="M389" s="328">
        <f t="shared" si="96"/>
        <v>0</v>
      </c>
      <c r="N389" s="328">
        <f t="shared" si="96"/>
        <v>0</v>
      </c>
      <c r="O389" s="328">
        <f t="shared" si="96"/>
        <v>0</v>
      </c>
      <c r="P389" s="328">
        <f t="shared" si="96"/>
        <v>0</v>
      </c>
      <c r="Q389" s="328">
        <f t="shared" si="96"/>
        <v>0</v>
      </c>
      <c r="R389" s="328">
        <f t="shared" si="96"/>
        <v>0</v>
      </c>
      <c r="S389" s="328">
        <f t="shared" si="96"/>
        <v>0</v>
      </c>
      <c r="T389" s="331">
        <f>SUM(T390:T399)</f>
        <v>0</v>
      </c>
      <c r="U389" s="332">
        <f t="shared" si="96"/>
        <v>0</v>
      </c>
      <c r="V389" s="328">
        <f t="shared" si="96"/>
        <v>0</v>
      </c>
      <c r="W389" s="328">
        <f t="shared" si="96"/>
        <v>0</v>
      </c>
      <c r="X389" s="328">
        <f t="shared" si="96"/>
        <v>0</v>
      </c>
      <c r="Y389" s="328">
        <f t="shared" si="96"/>
        <v>0</v>
      </c>
      <c r="Z389" s="328">
        <f t="shared" si="96"/>
        <v>0</v>
      </c>
      <c r="AA389" s="328">
        <f t="shared" si="96"/>
        <v>0</v>
      </c>
      <c r="AB389" s="328">
        <f t="shared" si="96"/>
        <v>0</v>
      </c>
      <c r="AC389" s="328">
        <f t="shared" si="96"/>
        <v>0</v>
      </c>
      <c r="AD389" s="328">
        <f t="shared" si="96"/>
        <v>0</v>
      </c>
      <c r="AE389" s="328">
        <f t="shared" si="96"/>
        <v>0</v>
      </c>
      <c r="AF389" s="328">
        <f t="shared" si="96"/>
        <v>0</v>
      </c>
      <c r="AG389" s="329">
        <f>SUM(AG390:AG399)</f>
        <v>0</v>
      </c>
      <c r="AH389" s="330">
        <f t="shared" si="96"/>
        <v>0</v>
      </c>
      <c r="AI389" s="328">
        <f t="shared" si="96"/>
        <v>0</v>
      </c>
      <c r="AJ389" s="328">
        <f t="shared" si="96"/>
        <v>0</v>
      </c>
      <c r="AK389" s="328">
        <f t="shared" si="96"/>
        <v>0</v>
      </c>
      <c r="AL389" s="328">
        <f t="shared" si="96"/>
        <v>0</v>
      </c>
      <c r="AM389" s="328">
        <f t="shared" si="96"/>
        <v>0</v>
      </c>
      <c r="AN389" s="328">
        <f t="shared" si="96"/>
        <v>0</v>
      </c>
      <c r="AO389" s="328">
        <f t="shared" si="96"/>
        <v>0</v>
      </c>
      <c r="AP389" s="328">
        <f t="shared" si="96"/>
        <v>0</v>
      </c>
      <c r="AQ389" s="328">
        <f t="shared" si="96"/>
        <v>0</v>
      </c>
      <c r="AR389" s="328">
        <f t="shared" si="96"/>
        <v>0</v>
      </c>
      <c r="AS389" s="328">
        <f t="shared" si="96"/>
        <v>0</v>
      </c>
      <c r="AT389" s="331">
        <f t="shared" si="96"/>
        <v>0</v>
      </c>
      <c r="AU389" s="333">
        <f t="shared" si="96"/>
        <v>0</v>
      </c>
      <c r="AV389" s="321">
        <f t="shared" si="84"/>
        <v>0</v>
      </c>
    </row>
    <row r="390" spans="2:49" s="44" customFormat="1" ht="13.5" x14ac:dyDescent="0.25">
      <c r="B390" s="345" t="str">
        <f>'FORMATO COSTEO C6'!C17</f>
        <v>6.1.1</v>
      </c>
      <c r="C390" s="374">
        <f>'FORMATO COSTEO C6'!B17</f>
        <v>0</v>
      </c>
      <c r="D390" s="357" t="str">
        <f>'FORMATO COSTEO C6'!D17</f>
        <v>Unidad medida</v>
      </c>
      <c r="E390" s="375">
        <f>'FORMATO COSTEO C6'!E17</f>
        <v>0</v>
      </c>
      <c r="F390" s="376">
        <f>'FORMATO COSTEO C6'!G17</f>
        <v>0</v>
      </c>
      <c r="G390" s="377">
        <f>'FORMATO COSTEO C6'!X17</f>
        <v>0</v>
      </c>
      <c r="H390" s="378">
        <f>IF( $F390=0,0,((($F390/$E390)*'CRONOGRAMA ACTIVIDADES'!F$127)*($G390/$F390)))</f>
        <v>0</v>
      </c>
      <c r="I390" s="376">
        <f>IF( $F390=0,0,((($F390/$E390)*'CRONOGRAMA ACTIVIDADES'!G$127)*($G390/$F390)))</f>
        <v>0</v>
      </c>
      <c r="J390" s="376">
        <f>IF( $F390=0,0,((($F390/$E390)*'CRONOGRAMA ACTIVIDADES'!H$127)*($G390/$F390)))</f>
        <v>0</v>
      </c>
      <c r="K390" s="376">
        <f>IF( $F390=0,0,((($F390/$E390)*'CRONOGRAMA ACTIVIDADES'!I$127)*($G390/$F390)))</f>
        <v>0</v>
      </c>
      <c r="L390" s="376">
        <f>IF( $F390=0,0,((($F390/$E390)*'CRONOGRAMA ACTIVIDADES'!J$127)*($G390/$F390)))</f>
        <v>0</v>
      </c>
      <c r="M390" s="376">
        <f>IF( $F390=0,0,((($F390/$E390)*'CRONOGRAMA ACTIVIDADES'!K$127)*($G390/$F390)))</f>
        <v>0</v>
      </c>
      <c r="N390" s="376">
        <f>IF( $F390=0,0,((($F390/$E390)*'CRONOGRAMA ACTIVIDADES'!L$127)*($G390/$F390)))</f>
        <v>0</v>
      </c>
      <c r="O390" s="376">
        <f>IF( $F390=0,0,((($F390/$E390)*'CRONOGRAMA ACTIVIDADES'!M$127)*($G390/$F390)))</f>
        <v>0</v>
      </c>
      <c r="P390" s="376">
        <f>IF( $F390=0,0,((($F390/$E390)*'CRONOGRAMA ACTIVIDADES'!N$127)*($G390/$F390)))</f>
        <v>0</v>
      </c>
      <c r="Q390" s="376">
        <f>IF( $F390=0,0,((($F390/$E390)*'CRONOGRAMA ACTIVIDADES'!O$127)*($G390/$F390)))</f>
        <v>0</v>
      </c>
      <c r="R390" s="376">
        <f>IF( $F390=0,0,((($F390/$E390)*'CRONOGRAMA ACTIVIDADES'!P$127)*($G390/$F390)))</f>
        <v>0</v>
      </c>
      <c r="S390" s="376">
        <f>IF( $F390=0,0,((($F390/$E390)*'CRONOGRAMA ACTIVIDADES'!Q$127)*($G390/$F390)))</f>
        <v>0</v>
      </c>
      <c r="T390" s="352">
        <f t="shared" ref="T390:T399" si="97">H390+I390+J390+K390+L390+M390+N390+O390+P390+Q390+R390+S390</f>
        <v>0</v>
      </c>
      <c r="U390" s="379">
        <f>IF( $F390=0,0,((($F390/$E390)*'CRONOGRAMA ACTIVIDADES'!R$127)*($G390/$F390)))</f>
        <v>0</v>
      </c>
      <c r="V390" s="376">
        <f>IF( $F390=0,0,((($F390/$E390)*'CRONOGRAMA ACTIVIDADES'!S$127)*($G390/$F390)))</f>
        <v>0</v>
      </c>
      <c r="W390" s="376">
        <f>IF( $F390=0,0,((($F390/$E390)*'CRONOGRAMA ACTIVIDADES'!T$127)*($G390/$F390)))</f>
        <v>0</v>
      </c>
      <c r="X390" s="376">
        <f>IF( $F390=0,0,((($F390/$E390)*'CRONOGRAMA ACTIVIDADES'!U$127)*($G390/$F390)))</f>
        <v>0</v>
      </c>
      <c r="Y390" s="376">
        <f>IF( $F390=0,0,((($F390/$E390)*'CRONOGRAMA ACTIVIDADES'!V$127)*($G390/$F390)))</f>
        <v>0</v>
      </c>
      <c r="Z390" s="376">
        <f>IF( $F390=0,0,((($F390/$E390)*'CRONOGRAMA ACTIVIDADES'!W$127)*($G390/$F390)))</f>
        <v>0</v>
      </c>
      <c r="AA390" s="376">
        <f>IF( $F390=0,0,((($F390/$E390)*'CRONOGRAMA ACTIVIDADES'!X$127)*($G390/$F390)))</f>
        <v>0</v>
      </c>
      <c r="AB390" s="376">
        <f>IF( $F390=0,0,((($F390/$E390)*'CRONOGRAMA ACTIVIDADES'!Y$127)*($G390/$F390)))</f>
        <v>0</v>
      </c>
      <c r="AC390" s="376">
        <f>IF( $F390=0,0,((($F390/$E390)*'CRONOGRAMA ACTIVIDADES'!Z$127)*($G390/$F390)))</f>
        <v>0</v>
      </c>
      <c r="AD390" s="376">
        <f>IF( $F390=0,0,((($F390/$E390)*'CRONOGRAMA ACTIVIDADES'!AA$127)*($G390/$F390)))</f>
        <v>0</v>
      </c>
      <c r="AE390" s="376">
        <f>IF( $F390=0,0,((($F390/$E390)*'CRONOGRAMA ACTIVIDADES'!AB$127)*($G390/$F390)))</f>
        <v>0</v>
      </c>
      <c r="AF390" s="376">
        <f>IF( $F390=0,0,((($F390/$E390)*'CRONOGRAMA ACTIVIDADES'!AC$127)*($G390/$F390)))</f>
        <v>0</v>
      </c>
      <c r="AG390" s="350">
        <f t="shared" ref="AG390:AG399" si="98">U390+V390+W390+X390+Y390+Z390+AA390+AB390+AC390+AD390+AE390+AF390</f>
        <v>0</v>
      </c>
      <c r="AH390" s="378">
        <f>IF( $F390=0,0,((($F390/$E390)*'CRONOGRAMA ACTIVIDADES'!AD$127)*($G390/$F390)))</f>
        <v>0</v>
      </c>
      <c r="AI390" s="376">
        <f>IF( $F390=0,0,((($F390/$E390)*'CRONOGRAMA ACTIVIDADES'!AE$127)*($G390/$F390)))</f>
        <v>0</v>
      </c>
      <c r="AJ390" s="376">
        <f>IF( $F390=0,0,((($F390/$E390)*'CRONOGRAMA ACTIVIDADES'!AF$127)*($G390/$F390)))</f>
        <v>0</v>
      </c>
      <c r="AK390" s="376">
        <f>IF( $F390=0,0,((($F390/$E390)*'CRONOGRAMA ACTIVIDADES'!AG$127)*($G390/$F390)))</f>
        <v>0</v>
      </c>
      <c r="AL390" s="376">
        <f>IF( $F390=0,0,((($F390/$E390)*'CRONOGRAMA ACTIVIDADES'!AH$127)*($G390/$F390)))</f>
        <v>0</v>
      </c>
      <c r="AM390" s="376">
        <f>IF( $F390=0,0,((($F390/$E390)*'CRONOGRAMA ACTIVIDADES'!AI$127)*($G390/$F390)))</f>
        <v>0</v>
      </c>
      <c r="AN390" s="376">
        <f>IF( $F390=0,0,((($F390/$E390)*'CRONOGRAMA ACTIVIDADES'!AJ$127)*($G390/$F390)))</f>
        <v>0</v>
      </c>
      <c r="AO390" s="376">
        <f>IF( $F390=0,0,((($F390/$E390)*'CRONOGRAMA ACTIVIDADES'!AK$127)*($G390/$F390)))</f>
        <v>0</v>
      </c>
      <c r="AP390" s="376">
        <f>IF( $F390=0,0,((($F390/$E390)*'CRONOGRAMA ACTIVIDADES'!AL$127)*($G390/$F390)))</f>
        <v>0</v>
      </c>
      <c r="AQ390" s="376">
        <f>IF( $F390=0,0,((($F390/$E390)*'CRONOGRAMA ACTIVIDADES'!AM$127)*($G390/$F390)))</f>
        <v>0</v>
      </c>
      <c r="AR390" s="376">
        <f>IF( $F390=0,0,((($F390/$E390)*'CRONOGRAMA ACTIVIDADES'!AN$127)*($G390/$F390)))</f>
        <v>0</v>
      </c>
      <c r="AS390" s="376">
        <f>IF( $F390=0,0,((($F390/$E390)*'CRONOGRAMA ACTIVIDADES'!AO$127)*($G390/$F390)))</f>
        <v>0</v>
      </c>
      <c r="AT390" s="352">
        <f t="shared" ref="AT390:AT399" si="99">AH390+AI390+AJ390+AK390+AL390+AM390+AN390+AO390+AP390+AQ390+AR390+AS390</f>
        <v>0</v>
      </c>
      <c r="AU390" s="355">
        <f t="shared" ref="AU390:AU399" si="100">AS390+AR390+AQ390+AP390+AO390+AN390+AM390+AL390+AK390+AJ390+AI390+AH390+AF390+AE390+AD390+AC390+AB390+AA390+Z390+Y390+X390+W390+V390+U390+S390+R390+Q390+P390+O390+N390+M390+L390+K390+J390+I390+H390</f>
        <v>0</v>
      </c>
      <c r="AV390" s="321">
        <f t="shared" si="84"/>
        <v>0</v>
      </c>
    </row>
    <row r="391" spans="2:49" s="44" customFormat="1" ht="13.5" x14ac:dyDescent="0.25">
      <c r="B391" s="345" t="str">
        <f>'FORMATO COSTEO C6'!C18</f>
        <v>6.1.2</v>
      </c>
      <c r="C391" s="374">
        <f>'FORMATO COSTEO C6'!B18</f>
        <v>0</v>
      </c>
      <c r="D391" s="357" t="str">
        <f>'FORMATO COSTEO C6'!D18</f>
        <v>Unidad medida</v>
      </c>
      <c r="E391" s="375">
        <f>'FORMATO COSTEO C6'!E18</f>
        <v>0</v>
      </c>
      <c r="F391" s="376">
        <f>'FORMATO COSTEO C6'!G18</f>
        <v>0</v>
      </c>
      <c r="G391" s="377">
        <f>'FORMATO COSTEO C6'!X18</f>
        <v>0</v>
      </c>
      <c r="H391" s="378">
        <f>IF( $F391=0,0,((($F391/$E391)*'CRONOGRAMA ACTIVIDADES'!F$128)*($G391/$F391)))</f>
        <v>0</v>
      </c>
      <c r="I391" s="376">
        <f>IF( $F391=0,0,((($F391/$E391)*'CRONOGRAMA ACTIVIDADES'!G$128)*($G391/$F391)))</f>
        <v>0</v>
      </c>
      <c r="J391" s="376">
        <f>IF( $F391=0,0,((($F391/$E391)*'CRONOGRAMA ACTIVIDADES'!H$128)*($G391/$F391)))</f>
        <v>0</v>
      </c>
      <c r="K391" s="376">
        <f>IF( $F391=0,0,((($F391/$E391)*'CRONOGRAMA ACTIVIDADES'!I$128)*($G391/$F391)))</f>
        <v>0</v>
      </c>
      <c r="L391" s="376">
        <f>IF( $F391=0,0,((($F391/$E391)*'CRONOGRAMA ACTIVIDADES'!J$128)*($G391/$F391)))</f>
        <v>0</v>
      </c>
      <c r="M391" s="376">
        <f>IF( $F391=0,0,((($F391/$E391)*'CRONOGRAMA ACTIVIDADES'!K$128)*($G391/$F391)))</f>
        <v>0</v>
      </c>
      <c r="N391" s="376">
        <f>IF( $F391=0,0,((($F391/$E391)*'CRONOGRAMA ACTIVIDADES'!L$128)*($G391/$F391)))</f>
        <v>0</v>
      </c>
      <c r="O391" s="376">
        <f>IF( $F391=0,0,((($F391/$E391)*'CRONOGRAMA ACTIVIDADES'!M$128)*($G391/$F391)))</f>
        <v>0</v>
      </c>
      <c r="P391" s="376">
        <f>IF( $F391=0,0,((($F391/$E391)*'CRONOGRAMA ACTIVIDADES'!N$128)*($G391/$F391)))</f>
        <v>0</v>
      </c>
      <c r="Q391" s="376">
        <f>IF( $F391=0,0,((($F391/$E391)*'CRONOGRAMA ACTIVIDADES'!O$128)*($G391/$F391)))</f>
        <v>0</v>
      </c>
      <c r="R391" s="376">
        <f>IF( $F391=0,0,((($F391/$E391)*'CRONOGRAMA ACTIVIDADES'!P$128)*($G391/$F391)))</f>
        <v>0</v>
      </c>
      <c r="S391" s="376">
        <f>IF( $F391=0,0,((($F391/$E391)*'CRONOGRAMA ACTIVIDADES'!Q$128)*($G391/$F391)))</f>
        <v>0</v>
      </c>
      <c r="T391" s="352">
        <f t="shared" si="97"/>
        <v>0</v>
      </c>
      <c r="U391" s="379">
        <f>IF( $F391=0,0,((($F391/$E391)*'CRONOGRAMA ACTIVIDADES'!R$128)*($G391/$F391)))</f>
        <v>0</v>
      </c>
      <c r="V391" s="376">
        <f>IF( $F391=0,0,((($F391/$E391)*'CRONOGRAMA ACTIVIDADES'!S$128)*($G391/$F391)))</f>
        <v>0</v>
      </c>
      <c r="W391" s="376">
        <f>IF( $F391=0,0,((($F391/$E391)*'CRONOGRAMA ACTIVIDADES'!T$128)*($G391/$F391)))</f>
        <v>0</v>
      </c>
      <c r="X391" s="376">
        <f>IF( $F391=0,0,((($F391/$E391)*'CRONOGRAMA ACTIVIDADES'!U$128)*($G391/$F391)))</f>
        <v>0</v>
      </c>
      <c r="Y391" s="376">
        <f>IF( $F391=0,0,((($F391/$E391)*'CRONOGRAMA ACTIVIDADES'!V$128)*($G391/$F391)))</f>
        <v>0</v>
      </c>
      <c r="Z391" s="376">
        <f>IF( $F391=0,0,((($F391/$E391)*'CRONOGRAMA ACTIVIDADES'!W$128)*($G391/$F391)))</f>
        <v>0</v>
      </c>
      <c r="AA391" s="376">
        <f>IF( $F391=0,0,((($F391/$E391)*'CRONOGRAMA ACTIVIDADES'!X$128)*($G391/$F391)))</f>
        <v>0</v>
      </c>
      <c r="AB391" s="376">
        <f>IF( $F391=0,0,((($F391/$E391)*'CRONOGRAMA ACTIVIDADES'!Y$128)*($G391/$F391)))</f>
        <v>0</v>
      </c>
      <c r="AC391" s="376">
        <f>IF( $F391=0,0,((($F391/$E391)*'CRONOGRAMA ACTIVIDADES'!Z$128)*($G391/$F391)))</f>
        <v>0</v>
      </c>
      <c r="AD391" s="376">
        <f>IF( $F391=0,0,((($F391/$E391)*'CRONOGRAMA ACTIVIDADES'!AA$128)*($G391/$F391)))</f>
        <v>0</v>
      </c>
      <c r="AE391" s="376">
        <f>IF( $F391=0,0,((($F391/$E391)*'CRONOGRAMA ACTIVIDADES'!AB$128)*($G391/$F391)))</f>
        <v>0</v>
      </c>
      <c r="AF391" s="376">
        <f>IF( $F391=0,0,((($F391/$E391)*'CRONOGRAMA ACTIVIDADES'!AC$128)*($G391/$F391)))</f>
        <v>0</v>
      </c>
      <c r="AG391" s="350">
        <f t="shared" si="98"/>
        <v>0</v>
      </c>
      <c r="AH391" s="378">
        <f>IF( $F391=0,0,((($F391/$E391)*'CRONOGRAMA ACTIVIDADES'!AD$128)*($G391/$F391)))</f>
        <v>0</v>
      </c>
      <c r="AI391" s="376">
        <f>IF( $F391=0,0,((($F391/$E391)*'CRONOGRAMA ACTIVIDADES'!AE$128)*($G391/$F391)))</f>
        <v>0</v>
      </c>
      <c r="AJ391" s="376">
        <f>IF( $F391=0,0,((($F391/$E391)*'CRONOGRAMA ACTIVIDADES'!AF$128)*($G391/$F391)))</f>
        <v>0</v>
      </c>
      <c r="AK391" s="376">
        <f>IF( $F391=0,0,((($F391/$E391)*'CRONOGRAMA ACTIVIDADES'!AG$128)*($G391/$F391)))</f>
        <v>0</v>
      </c>
      <c r="AL391" s="376">
        <f>IF( $F391=0,0,((($F391/$E391)*'CRONOGRAMA ACTIVIDADES'!AH$128)*($G391/$F391)))</f>
        <v>0</v>
      </c>
      <c r="AM391" s="376">
        <f>IF( $F391=0,0,((($F391/$E391)*'CRONOGRAMA ACTIVIDADES'!AI$128)*($G391/$F391)))</f>
        <v>0</v>
      </c>
      <c r="AN391" s="376">
        <f>IF( $F391=0,0,((($F391/$E391)*'CRONOGRAMA ACTIVIDADES'!AJ$128)*($G391/$F391)))</f>
        <v>0</v>
      </c>
      <c r="AO391" s="376">
        <f>IF( $F391=0,0,((($F391/$E391)*'CRONOGRAMA ACTIVIDADES'!AK$128)*($G391/$F391)))</f>
        <v>0</v>
      </c>
      <c r="AP391" s="376">
        <f>IF( $F391=0,0,((($F391/$E391)*'CRONOGRAMA ACTIVIDADES'!AL$128)*($G391/$F391)))</f>
        <v>0</v>
      </c>
      <c r="AQ391" s="376">
        <f>IF( $F391=0,0,((($F391/$E391)*'CRONOGRAMA ACTIVIDADES'!AM$128)*($G391/$F391)))</f>
        <v>0</v>
      </c>
      <c r="AR391" s="376">
        <f>IF( $F391=0,0,((($F391/$E391)*'CRONOGRAMA ACTIVIDADES'!AN$128)*($G391/$F391)))</f>
        <v>0</v>
      </c>
      <c r="AS391" s="376">
        <f>IF( $F391=0,0,((($F391/$E391)*'CRONOGRAMA ACTIVIDADES'!AO$128)*($G391/$F391)))</f>
        <v>0</v>
      </c>
      <c r="AT391" s="352">
        <f t="shared" si="99"/>
        <v>0</v>
      </c>
      <c r="AU391" s="355">
        <f t="shared" si="100"/>
        <v>0</v>
      </c>
      <c r="AV391" s="321">
        <f t="shared" si="84"/>
        <v>0</v>
      </c>
    </row>
    <row r="392" spans="2:49" s="44" customFormat="1" ht="13.5" x14ac:dyDescent="0.25">
      <c r="B392" s="345" t="str">
        <f>'FORMATO COSTEO C6'!C19</f>
        <v>6.1.3</v>
      </c>
      <c r="C392" s="374">
        <f>'FORMATO COSTEO C6'!B19</f>
        <v>0</v>
      </c>
      <c r="D392" s="357" t="str">
        <f>'FORMATO COSTEO C6'!D19</f>
        <v>Unidad medida</v>
      </c>
      <c r="E392" s="375">
        <f>'FORMATO COSTEO C6'!E19</f>
        <v>0</v>
      </c>
      <c r="F392" s="376">
        <f>'FORMATO COSTEO C6'!G19</f>
        <v>0</v>
      </c>
      <c r="G392" s="377">
        <f>'FORMATO COSTEO C6'!X19</f>
        <v>0</v>
      </c>
      <c r="H392" s="378">
        <f>IF( $F392=0,0,((($F392/$E392)*'CRONOGRAMA ACTIVIDADES'!F$129)*($G392/$F392)))</f>
        <v>0</v>
      </c>
      <c r="I392" s="376">
        <f>IF( $F392=0,0,((($F392/$E392)*'CRONOGRAMA ACTIVIDADES'!G$129)*($G392/$F392)))</f>
        <v>0</v>
      </c>
      <c r="J392" s="376">
        <f>IF( $F392=0,0,((($F392/$E392)*'CRONOGRAMA ACTIVIDADES'!H$129)*($G392/$F392)))</f>
        <v>0</v>
      </c>
      <c r="K392" s="376">
        <f>IF( $F392=0,0,((($F392/$E392)*'CRONOGRAMA ACTIVIDADES'!I$129)*($G392/$F392)))</f>
        <v>0</v>
      </c>
      <c r="L392" s="376">
        <f>IF( $F392=0,0,((($F392/$E392)*'CRONOGRAMA ACTIVIDADES'!J$129)*($G392/$F392)))</f>
        <v>0</v>
      </c>
      <c r="M392" s="376">
        <f>IF( $F392=0,0,((($F392/$E392)*'CRONOGRAMA ACTIVIDADES'!K$129)*($G392/$F392)))</f>
        <v>0</v>
      </c>
      <c r="N392" s="376">
        <f>IF( $F392=0,0,((($F392/$E392)*'CRONOGRAMA ACTIVIDADES'!L$129)*($G392/$F392)))</f>
        <v>0</v>
      </c>
      <c r="O392" s="376">
        <f>IF( $F392=0,0,((($F392/$E392)*'CRONOGRAMA ACTIVIDADES'!M$129)*($G392/$F392)))</f>
        <v>0</v>
      </c>
      <c r="P392" s="376">
        <f>IF( $F392=0,0,((($F392/$E392)*'CRONOGRAMA ACTIVIDADES'!N$129)*($G392/$F392)))</f>
        <v>0</v>
      </c>
      <c r="Q392" s="376">
        <f>IF( $F392=0,0,((($F392/$E392)*'CRONOGRAMA ACTIVIDADES'!O$129)*($G392/$F392)))</f>
        <v>0</v>
      </c>
      <c r="R392" s="376">
        <f>IF( $F392=0,0,((($F392/$E392)*'CRONOGRAMA ACTIVIDADES'!P$129)*($G392/$F392)))</f>
        <v>0</v>
      </c>
      <c r="S392" s="376">
        <f>IF( $F392=0,0,((($F392/$E392)*'CRONOGRAMA ACTIVIDADES'!Q$129)*($G392/$F392)))</f>
        <v>0</v>
      </c>
      <c r="T392" s="352">
        <f t="shared" si="97"/>
        <v>0</v>
      </c>
      <c r="U392" s="379">
        <f>IF( $F392=0,0,((($F392/$E392)*'CRONOGRAMA ACTIVIDADES'!R$129)*($G392/$F392)))</f>
        <v>0</v>
      </c>
      <c r="V392" s="376">
        <f>IF( $F392=0,0,((($F392/$E392)*'CRONOGRAMA ACTIVIDADES'!S$129)*($G392/$F392)))</f>
        <v>0</v>
      </c>
      <c r="W392" s="376">
        <f>IF( $F392=0,0,((($F392/$E392)*'CRONOGRAMA ACTIVIDADES'!T$129)*($G392/$F392)))</f>
        <v>0</v>
      </c>
      <c r="X392" s="376">
        <f>IF( $F392=0,0,((($F392/$E392)*'CRONOGRAMA ACTIVIDADES'!U$129)*($G392/$F392)))</f>
        <v>0</v>
      </c>
      <c r="Y392" s="376">
        <f>IF( $F392=0,0,((($F392/$E392)*'CRONOGRAMA ACTIVIDADES'!V$129)*($G392/$F392)))</f>
        <v>0</v>
      </c>
      <c r="Z392" s="376">
        <f>IF( $F392=0,0,((($F392/$E392)*'CRONOGRAMA ACTIVIDADES'!W$129)*($G392/$F392)))</f>
        <v>0</v>
      </c>
      <c r="AA392" s="376">
        <f>IF( $F392=0,0,((($F392/$E392)*'CRONOGRAMA ACTIVIDADES'!X$129)*($G392/$F392)))</f>
        <v>0</v>
      </c>
      <c r="AB392" s="376">
        <f>IF( $F392=0,0,((($F392/$E392)*'CRONOGRAMA ACTIVIDADES'!Y$129)*($G392/$F392)))</f>
        <v>0</v>
      </c>
      <c r="AC392" s="376">
        <f>IF( $F392=0,0,((($F392/$E392)*'CRONOGRAMA ACTIVIDADES'!Z$129)*($G392/$F392)))</f>
        <v>0</v>
      </c>
      <c r="AD392" s="376">
        <f>IF( $F392=0,0,((($F392/$E392)*'CRONOGRAMA ACTIVIDADES'!AA$129)*($G392/$F392)))</f>
        <v>0</v>
      </c>
      <c r="AE392" s="376">
        <f>IF( $F392=0,0,((($F392/$E392)*'CRONOGRAMA ACTIVIDADES'!AB$129)*($G392/$F392)))</f>
        <v>0</v>
      </c>
      <c r="AF392" s="376">
        <f>IF( $F392=0,0,((($F392/$E392)*'CRONOGRAMA ACTIVIDADES'!AC$129)*($G392/$F392)))</f>
        <v>0</v>
      </c>
      <c r="AG392" s="350">
        <f t="shared" si="98"/>
        <v>0</v>
      </c>
      <c r="AH392" s="378">
        <f>IF( $F392=0,0,((($F392/$E392)*'CRONOGRAMA ACTIVIDADES'!AD$129)*($G392/$F392)))</f>
        <v>0</v>
      </c>
      <c r="AI392" s="376">
        <f>IF( $F392=0,0,((($F392/$E392)*'CRONOGRAMA ACTIVIDADES'!AE$129)*($G392/$F392)))</f>
        <v>0</v>
      </c>
      <c r="AJ392" s="376">
        <f>IF( $F392=0,0,((($F392/$E392)*'CRONOGRAMA ACTIVIDADES'!AF$129)*($G392/$F392)))</f>
        <v>0</v>
      </c>
      <c r="AK392" s="376">
        <f>IF( $F392=0,0,((($F392/$E392)*'CRONOGRAMA ACTIVIDADES'!AG$129)*($G392/$F392)))</f>
        <v>0</v>
      </c>
      <c r="AL392" s="376">
        <f>IF( $F392=0,0,((($F392/$E392)*'CRONOGRAMA ACTIVIDADES'!AH$129)*($G392/$F392)))</f>
        <v>0</v>
      </c>
      <c r="AM392" s="376">
        <f>IF( $F392=0,0,((($F392/$E392)*'CRONOGRAMA ACTIVIDADES'!AI$129)*($G392/$F392)))</f>
        <v>0</v>
      </c>
      <c r="AN392" s="376">
        <f>IF( $F392=0,0,((($F392/$E392)*'CRONOGRAMA ACTIVIDADES'!AJ$129)*($G392/$F392)))</f>
        <v>0</v>
      </c>
      <c r="AO392" s="376">
        <f>IF( $F392=0,0,((($F392/$E392)*'CRONOGRAMA ACTIVIDADES'!AK$129)*($G392/$F392)))</f>
        <v>0</v>
      </c>
      <c r="AP392" s="376">
        <f>IF( $F392=0,0,((($F392/$E392)*'CRONOGRAMA ACTIVIDADES'!AL$129)*($G392/$F392)))</f>
        <v>0</v>
      </c>
      <c r="AQ392" s="376">
        <f>IF( $F392=0,0,((($F392/$E392)*'CRONOGRAMA ACTIVIDADES'!AM$129)*($G392/$F392)))</f>
        <v>0</v>
      </c>
      <c r="AR392" s="376">
        <f>IF( $F392=0,0,((($F392/$E392)*'CRONOGRAMA ACTIVIDADES'!AN$129)*($G392/$F392)))</f>
        <v>0</v>
      </c>
      <c r="AS392" s="376">
        <f>IF( $F392=0,0,((($F392/$E392)*'CRONOGRAMA ACTIVIDADES'!AO$129)*($G392/$F392)))</f>
        <v>0</v>
      </c>
      <c r="AT392" s="352">
        <f t="shared" si="99"/>
        <v>0</v>
      </c>
      <c r="AU392" s="355">
        <f t="shared" si="100"/>
        <v>0</v>
      </c>
      <c r="AV392" s="321">
        <f t="shared" si="84"/>
        <v>0</v>
      </c>
    </row>
    <row r="393" spans="2:49" s="44" customFormat="1" ht="13.5" x14ac:dyDescent="0.25">
      <c r="B393" s="345" t="str">
        <f>'FORMATO COSTEO C6'!C20</f>
        <v>6.1.4</v>
      </c>
      <c r="C393" s="374">
        <f>'FORMATO COSTEO C6'!B20</f>
        <v>0</v>
      </c>
      <c r="D393" s="357" t="str">
        <f>'FORMATO COSTEO C6'!D20</f>
        <v>Unidad medida</v>
      </c>
      <c r="E393" s="375">
        <f>'FORMATO COSTEO C6'!E20</f>
        <v>0</v>
      </c>
      <c r="F393" s="376">
        <f>'FORMATO COSTEO C6'!G20</f>
        <v>0</v>
      </c>
      <c r="G393" s="377">
        <f>'FORMATO COSTEO C6'!X20</f>
        <v>0</v>
      </c>
      <c r="H393" s="378">
        <f>IF( $F393=0,0,((($F393/$E393)*'CRONOGRAMA ACTIVIDADES'!F$130)*($G393/$F393)))</f>
        <v>0</v>
      </c>
      <c r="I393" s="376">
        <f>IF( $F393=0,0,((($F393/$E393)*'CRONOGRAMA ACTIVIDADES'!G$130)*($G393/$F393)))</f>
        <v>0</v>
      </c>
      <c r="J393" s="376">
        <f>IF( $F393=0,0,((($F393/$E393)*'CRONOGRAMA ACTIVIDADES'!H$130)*($G393/$F393)))</f>
        <v>0</v>
      </c>
      <c r="K393" s="376">
        <f>IF( $F393=0,0,((($F393/$E393)*'CRONOGRAMA ACTIVIDADES'!I$130)*($G393/$F393)))</f>
        <v>0</v>
      </c>
      <c r="L393" s="376">
        <f>IF( $F393=0,0,((($F393/$E393)*'CRONOGRAMA ACTIVIDADES'!J$130)*($G393/$F393)))</f>
        <v>0</v>
      </c>
      <c r="M393" s="376">
        <f>IF( $F393=0,0,((($F393/$E393)*'CRONOGRAMA ACTIVIDADES'!K$130)*($G393/$F393)))</f>
        <v>0</v>
      </c>
      <c r="N393" s="376">
        <f>IF( $F393=0,0,((($F393/$E393)*'CRONOGRAMA ACTIVIDADES'!L$130)*($G393/$F393)))</f>
        <v>0</v>
      </c>
      <c r="O393" s="376">
        <f>IF( $F393=0,0,((($F393/$E393)*'CRONOGRAMA ACTIVIDADES'!M$130)*($G393/$F393)))</f>
        <v>0</v>
      </c>
      <c r="P393" s="376">
        <f>IF( $F393=0,0,((($F393/$E393)*'CRONOGRAMA ACTIVIDADES'!N$130)*($G393/$F393)))</f>
        <v>0</v>
      </c>
      <c r="Q393" s="376">
        <f>IF( $F393=0,0,((($F393/$E393)*'CRONOGRAMA ACTIVIDADES'!O$130)*($G393/$F393)))</f>
        <v>0</v>
      </c>
      <c r="R393" s="376">
        <f>IF( $F393=0,0,((($F393/$E393)*'CRONOGRAMA ACTIVIDADES'!P$130)*($G393/$F393)))</f>
        <v>0</v>
      </c>
      <c r="S393" s="376">
        <f>IF( $F393=0,0,((($F393/$E393)*'CRONOGRAMA ACTIVIDADES'!Q$130)*($G393/$F393)))</f>
        <v>0</v>
      </c>
      <c r="T393" s="352">
        <f t="shared" si="97"/>
        <v>0</v>
      </c>
      <c r="U393" s="379">
        <f>IF( $F393=0,0,((($F393/$E393)*'CRONOGRAMA ACTIVIDADES'!R$130)*($G393/$F393)))</f>
        <v>0</v>
      </c>
      <c r="V393" s="376">
        <f>IF( $F393=0,0,((($F393/$E393)*'CRONOGRAMA ACTIVIDADES'!S$130)*($G393/$F393)))</f>
        <v>0</v>
      </c>
      <c r="W393" s="376">
        <f>IF( $F393=0,0,((($F393/$E393)*'CRONOGRAMA ACTIVIDADES'!T$130)*($G393/$F393)))</f>
        <v>0</v>
      </c>
      <c r="X393" s="376">
        <f>IF( $F393=0,0,((($F393/$E393)*'CRONOGRAMA ACTIVIDADES'!U$130)*($G393/$F393)))</f>
        <v>0</v>
      </c>
      <c r="Y393" s="376">
        <f>IF( $F393=0,0,((($F393/$E393)*'CRONOGRAMA ACTIVIDADES'!V$130)*($G393/$F393)))</f>
        <v>0</v>
      </c>
      <c r="Z393" s="376">
        <f>IF( $F393=0,0,((($F393/$E393)*'CRONOGRAMA ACTIVIDADES'!W$130)*($G393/$F393)))</f>
        <v>0</v>
      </c>
      <c r="AA393" s="376">
        <f>IF( $F393=0,0,((($F393/$E393)*'CRONOGRAMA ACTIVIDADES'!X$130)*($G393/$F393)))</f>
        <v>0</v>
      </c>
      <c r="AB393" s="376">
        <f>IF( $F393=0,0,((($F393/$E393)*'CRONOGRAMA ACTIVIDADES'!Y$130)*($G393/$F393)))</f>
        <v>0</v>
      </c>
      <c r="AC393" s="376">
        <f>IF( $F393=0,0,((($F393/$E393)*'CRONOGRAMA ACTIVIDADES'!Z$130)*($G393/$F393)))</f>
        <v>0</v>
      </c>
      <c r="AD393" s="376">
        <f>IF( $F393=0,0,((($F393/$E393)*'CRONOGRAMA ACTIVIDADES'!AA$130)*($G393/$F393)))</f>
        <v>0</v>
      </c>
      <c r="AE393" s="376">
        <f>IF( $F393=0,0,((($F393/$E393)*'CRONOGRAMA ACTIVIDADES'!AB$130)*($G393/$F393)))</f>
        <v>0</v>
      </c>
      <c r="AF393" s="376">
        <f>IF( $F393=0,0,((($F393/$E393)*'CRONOGRAMA ACTIVIDADES'!AC$130)*($G393/$F393)))</f>
        <v>0</v>
      </c>
      <c r="AG393" s="350">
        <f t="shared" si="98"/>
        <v>0</v>
      </c>
      <c r="AH393" s="378">
        <f>IF( $F393=0,0,((($F393/$E393)*'CRONOGRAMA ACTIVIDADES'!AD$130)*($G393/$F393)))</f>
        <v>0</v>
      </c>
      <c r="AI393" s="376">
        <f>IF( $F393=0,0,((($F393/$E393)*'CRONOGRAMA ACTIVIDADES'!AE$130)*($G393/$F393)))</f>
        <v>0</v>
      </c>
      <c r="AJ393" s="376">
        <f>IF( $F393=0,0,((($F393/$E393)*'CRONOGRAMA ACTIVIDADES'!AF$130)*($G393/$F393)))</f>
        <v>0</v>
      </c>
      <c r="AK393" s="376">
        <f>IF( $F393=0,0,((($F393/$E393)*'CRONOGRAMA ACTIVIDADES'!AG$130)*($G393/$F393)))</f>
        <v>0</v>
      </c>
      <c r="AL393" s="376">
        <f>IF( $F393=0,0,((($F393/$E393)*'CRONOGRAMA ACTIVIDADES'!AH$130)*($G393/$F393)))</f>
        <v>0</v>
      </c>
      <c r="AM393" s="376">
        <f>IF( $F393=0,0,((($F393/$E393)*'CRONOGRAMA ACTIVIDADES'!AI$130)*($G393/$F393)))</f>
        <v>0</v>
      </c>
      <c r="AN393" s="376">
        <f>IF( $F393=0,0,((($F393/$E393)*'CRONOGRAMA ACTIVIDADES'!AJ$130)*($G393/$F393)))</f>
        <v>0</v>
      </c>
      <c r="AO393" s="376">
        <f>IF( $F393=0,0,((($F393/$E393)*'CRONOGRAMA ACTIVIDADES'!AK$130)*($G393/$F393)))</f>
        <v>0</v>
      </c>
      <c r="AP393" s="376">
        <f>IF( $F393=0,0,((($F393/$E393)*'CRONOGRAMA ACTIVIDADES'!AL$130)*($G393/$F393)))</f>
        <v>0</v>
      </c>
      <c r="AQ393" s="376">
        <f>IF( $F393=0,0,((($F393/$E393)*'CRONOGRAMA ACTIVIDADES'!AM$130)*($G393/$F393)))</f>
        <v>0</v>
      </c>
      <c r="AR393" s="376">
        <f>IF( $F393=0,0,((($F393/$E393)*'CRONOGRAMA ACTIVIDADES'!AN$130)*($G393/$F393)))</f>
        <v>0</v>
      </c>
      <c r="AS393" s="376">
        <f>IF( $F393=0,0,((($F393/$E393)*'CRONOGRAMA ACTIVIDADES'!AO$130)*($G393/$F393)))</f>
        <v>0</v>
      </c>
      <c r="AT393" s="352">
        <f t="shared" si="99"/>
        <v>0</v>
      </c>
      <c r="AU393" s="355">
        <f t="shared" si="100"/>
        <v>0</v>
      </c>
      <c r="AV393" s="321">
        <f t="shared" si="84"/>
        <v>0</v>
      </c>
    </row>
    <row r="394" spans="2:49" s="44" customFormat="1" ht="13.5" x14ac:dyDescent="0.25">
      <c r="B394" s="345" t="str">
        <f>'FORMATO COSTEO C6'!C21</f>
        <v>6.1.5</v>
      </c>
      <c r="C394" s="374">
        <f>'FORMATO COSTEO C6'!B21</f>
        <v>0</v>
      </c>
      <c r="D394" s="357" t="str">
        <f>'FORMATO COSTEO C6'!D21</f>
        <v>Unidad medida</v>
      </c>
      <c r="E394" s="375">
        <f>'FORMATO COSTEO C6'!E21</f>
        <v>0</v>
      </c>
      <c r="F394" s="376">
        <f>'FORMATO COSTEO C6'!G21</f>
        <v>0</v>
      </c>
      <c r="G394" s="377">
        <f>'FORMATO COSTEO C6'!X21</f>
        <v>0</v>
      </c>
      <c r="H394" s="378">
        <f>IF( $F394=0,0,((($F394/$E394)*'CRONOGRAMA ACTIVIDADES'!F$131)*($G394/$F394)))</f>
        <v>0</v>
      </c>
      <c r="I394" s="376">
        <f>IF( $F394=0,0,((($F394/$E394)*'CRONOGRAMA ACTIVIDADES'!G$131)*($G394/$F394)))</f>
        <v>0</v>
      </c>
      <c r="J394" s="376">
        <f>IF( $F394=0,0,((($F394/$E394)*'CRONOGRAMA ACTIVIDADES'!H$131)*($G394/$F394)))</f>
        <v>0</v>
      </c>
      <c r="K394" s="376">
        <f>IF( $F394=0,0,((($F394/$E394)*'CRONOGRAMA ACTIVIDADES'!I$131)*($G394/$F394)))</f>
        <v>0</v>
      </c>
      <c r="L394" s="376">
        <f>IF( $F394=0,0,((($F394/$E394)*'CRONOGRAMA ACTIVIDADES'!J$131)*($G394/$F394)))</f>
        <v>0</v>
      </c>
      <c r="M394" s="376">
        <f>IF( $F394=0,0,((($F394/$E394)*'CRONOGRAMA ACTIVIDADES'!K$131)*($G394/$F394)))</f>
        <v>0</v>
      </c>
      <c r="N394" s="376">
        <f>IF( $F394=0,0,((($F394/$E394)*'CRONOGRAMA ACTIVIDADES'!L$131)*($G394/$F394)))</f>
        <v>0</v>
      </c>
      <c r="O394" s="376">
        <f>IF( $F394=0,0,((($F394/$E394)*'CRONOGRAMA ACTIVIDADES'!M$131)*($G394/$F394)))</f>
        <v>0</v>
      </c>
      <c r="P394" s="376">
        <f>IF( $F394=0,0,((($F394/$E394)*'CRONOGRAMA ACTIVIDADES'!N$131)*($G394/$F394)))</f>
        <v>0</v>
      </c>
      <c r="Q394" s="376">
        <f>IF( $F394=0,0,((($F394/$E394)*'CRONOGRAMA ACTIVIDADES'!O$131)*($G394/$F394)))</f>
        <v>0</v>
      </c>
      <c r="R394" s="376">
        <f>IF( $F394=0,0,((($F394/$E394)*'CRONOGRAMA ACTIVIDADES'!P$131)*($G394/$F394)))</f>
        <v>0</v>
      </c>
      <c r="S394" s="376">
        <f>IF( $F394=0,0,((($F394/$E394)*'CRONOGRAMA ACTIVIDADES'!Q$131)*($G394/$F394)))</f>
        <v>0</v>
      </c>
      <c r="T394" s="352">
        <f t="shared" si="97"/>
        <v>0</v>
      </c>
      <c r="U394" s="379">
        <f>IF( $F394=0,0,((($F394/$E394)*'CRONOGRAMA ACTIVIDADES'!R$131)*($G394/$F394)))</f>
        <v>0</v>
      </c>
      <c r="V394" s="376">
        <f>IF( $F394=0,0,((($F394/$E394)*'CRONOGRAMA ACTIVIDADES'!S$131)*($G394/$F394)))</f>
        <v>0</v>
      </c>
      <c r="W394" s="376">
        <f>IF( $F394=0,0,((($F394/$E394)*'CRONOGRAMA ACTIVIDADES'!T$131)*($G394/$F394)))</f>
        <v>0</v>
      </c>
      <c r="X394" s="376">
        <f>IF( $F394=0,0,((($F394/$E394)*'CRONOGRAMA ACTIVIDADES'!U$131)*($G394/$F394)))</f>
        <v>0</v>
      </c>
      <c r="Y394" s="376">
        <f>IF( $F394=0,0,((($F394/$E394)*'CRONOGRAMA ACTIVIDADES'!V$131)*($G394/$F394)))</f>
        <v>0</v>
      </c>
      <c r="Z394" s="376">
        <f>IF( $F394=0,0,((($F394/$E394)*'CRONOGRAMA ACTIVIDADES'!W$131)*($G394/$F394)))</f>
        <v>0</v>
      </c>
      <c r="AA394" s="376">
        <f>IF( $F394=0,0,((($F394/$E394)*'CRONOGRAMA ACTIVIDADES'!X$131)*($G394/$F394)))</f>
        <v>0</v>
      </c>
      <c r="AB394" s="376">
        <f>IF( $F394=0,0,((($F394/$E394)*'CRONOGRAMA ACTIVIDADES'!Y$131)*($G394/$F394)))</f>
        <v>0</v>
      </c>
      <c r="AC394" s="376">
        <f>IF( $F394=0,0,((($F394/$E394)*'CRONOGRAMA ACTIVIDADES'!Z$131)*($G394/$F394)))</f>
        <v>0</v>
      </c>
      <c r="AD394" s="376">
        <f>IF( $F394=0,0,((($F394/$E394)*'CRONOGRAMA ACTIVIDADES'!AA$131)*($G394/$F394)))</f>
        <v>0</v>
      </c>
      <c r="AE394" s="376">
        <f>IF( $F394=0,0,((($F394/$E394)*'CRONOGRAMA ACTIVIDADES'!AB$131)*($G394/$F394)))</f>
        <v>0</v>
      </c>
      <c r="AF394" s="376">
        <f>IF( $F394=0,0,((($F394/$E394)*'CRONOGRAMA ACTIVIDADES'!AC$131)*($G394/$F394)))</f>
        <v>0</v>
      </c>
      <c r="AG394" s="350">
        <f t="shared" si="98"/>
        <v>0</v>
      </c>
      <c r="AH394" s="378">
        <f>IF( $F394=0,0,((($F394/$E394)*'CRONOGRAMA ACTIVIDADES'!AD$131)*($G394/$F394)))</f>
        <v>0</v>
      </c>
      <c r="AI394" s="376">
        <f>IF( $F394=0,0,((($F394/$E394)*'CRONOGRAMA ACTIVIDADES'!AE$131)*($G394/$F394)))</f>
        <v>0</v>
      </c>
      <c r="AJ394" s="376">
        <f>IF( $F394=0,0,((($F394/$E394)*'CRONOGRAMA ACTIVIDADES'!AF$131)*($G394/$F394)))</f>
        <v>0</v>
      </c>
      <c r="AK394" s="376">
        <f>IF( $F394=0,0,((($F394/$E394)*'CRONOGRAMA ACTIVIDADES'!AG$131)*($G394/$F394)))</f>
        <v>0</v>
      </c>
      <c r="AL394" s="376">
        <f>IF( $F394=0,0,((($F394/$E394)*'CRONOGRAMA ACTIVIDADES'!AH$131)*($G394/$F394)))</f>
        <v>0</v>
      </c>
      <c r="AM394" s="376">
        <f>IF( $F394=0,0,((($F394/$E394)*'CRONOGRAMA ACTIVIDADES'!AI$131)*($G394/$F394)))</f>
        <v>0</v>
      </c>
      <c r="AN394" s="376">
        <f>IF( $F394=0,0,((($F394/$E394)*'CRONOGRAMA ACTIVIDADES'!AJ$131)*($G394/$F394)))</f>
        <v>0</v>
      </c>
      <c r="AO394" s="376">
        <f>IF( $F394=0,0,((($F394/$E394)*'CRONOGRAMA ACTIVIDADES'!AK$131)*($G394/$F394)))</f>
        <v>0</v>
      </c>
      <c r="AP394" s="376">
        <f>IF( $F394=0,0,((($F394/$E394)*'CRONOGRAMA ACTIVIDADES'!AL$131)*($G394/$F394)))</f>
        <v>0</v>
      </c>
      <c r="AQ394" s="376">
        <f>IF( $F394=0,0,((($F394/$E394)*'CRONOGRAMA ACTIVIDADES'!AM$131)*($G394/$F394)))</f>
        <v>0</v>
      </c>
      <c r="AR394" s="376">
        <f>IF( $F394=0,0,((($F394/$E394)*'CRONOGRAMA ACTIVIDADES'!AN$131)*($G394/$F394)))</f>
        <v>0</v>
      </c>
      <c r="AS394" s="376">
        <f>IF( $F394=0,0,((($F394/$E394)*'CRONOGRAMA ACTIVIDADES'!AO$131)*($G394/$F394)))</f>
        <v>0</v>
      </c>
      <c r="AT394" s="352">
        <f t="shared" si="99"/>
        <v>0</v>
      </c>
      <c r="AU394" s="355">
        <f t="shared" si="100"/>
        <v>0</v>
      </c>
      <c r="AV394" s="321">
        <f t="shared" si="84"/>
        <v>0</v>
      </c>
    </row>
    <row r="395" spans="2:49" s="44" customFormat="1" ht="13.5" x14ac:dyDescent="0.25">
      <c r="B395" s="345" t="str">
        <f>'FORMATO COSTEO C6'!C22</f>
        <v>6.1.6</v>
      </c>
      <c r="C395" s="374">
        <f>'FORMATO COSTEO C6'!B22</f>
        <v>0</v>
      </c>
      <c r="D395" s="357" t="str">
        <f>'FORMATO COSTEO C6'!D22</f>
        <v>Unidad medida</v>
      </c>
      <c r="E395" s="375">
        <f>'FORMATO COSTEO C6'!E22</f>
        <v>0</v>
      </c>
      <c r="F395" s="376">
        <f>'FORMATO COSTEO C6'!G22</f>
        <v>0</v>
      </c>
      <c r="G395" s="377">
        <f>'FORMATO COSTEO C6'!X22</f>
        <v>0</v>
      </c>
      <c r="H395" s="378">
        <f>IF( $F395=0,0,((($F395/$E395)*'CRONOGRAMA ACTIVIDADES'!F$132)*($G395/$F395)))</f>
        <v>0</v>
      </c>
      <c r="I395" s="376">
        <f>IF( $F395=0,0,((($F395/$E395)*'CRONOGRAMA ACTIVIDADES'!G$132)*($G395/$F395)))</f>
        <v>0</v>
      </c>
      <c r="J395" s="376">
        <f>IF( $F395=0,0,((($F395/$E395)*'CRONOGRAMA ACTIVIDADES'!H$132)*($G395/$F395)))</f>
        <v>0</v>
      </c>
      <c r="K395" s="376">
        <f>IF( $F395=0,0,((($F395/$E395)*'CRONOGRAMA ACTIVIDADES'!I$132)*($G395/$F395)))</f>
        <v>0</v>
      </c>
      <c r="L395" s="376">
        <f>IF( $F395=0,0,((($F395/$E395)*'CRONOGRAMA ACTIVIDADES'!J$132)*($G395/$F395)))</f>
        <v>0</v>
      </c>
      <c r="M395" s="376">
        <f>IF( $F395=0,0,((($F395/$E395)*'CRONOGRAMA ACTIVIDADES'!K$132)*($G395/$F395)))</f>
        <v>0</v>
      </c>
      <c r="N395" s="376">
        <f>IF( $F395=0,0,((($F395/$E395)*'CRONOGRAMA ACTIVIDADES'!L$132)*($G395/$F395)))</f>
        <v>0</v>
      </c>
      <c r="O395" s="376">
        <f>IF( $F395=0,0,((($F395/$E395)*'CRONOGRAMA ACTIVIDADES'!M$132)*($G395/$F395)))</f>
        <v>0</v>
      </c>
      <c r="P395" s="376">
        <f>IF( $F395=0,0,((($F395/$E395)*'CRONOGRAMA ACTIVIDADES'!N$132)*($G395/$F395)))</f>
        <v>0</v>
      </c>
      <c r="Q395" s="376">
        <f>IF( $F395=0,0,((($F395/$E395)*'CRONOGRAMA ACTIVIDADES'!O$132)*($G395/$F395)))</f>
        <v>0</v>
      </c>
      <c r="R395" s="376">
        <f>IF( $F395=0,0,((($F395/$E395)*'CRONOGRAMA ACTIVIDADES'!P$132)*($G395/$F395)))</f>
        <v>0</v>
      </c>
      <c r="S395" s="376">
        <f>IF( $F395=0,0,((($F395/$E395)*'CRONOGRAMA ACTIVIDADES'!Q$132)*($G395/$F395)))</f>
        <v>0</v>
      </c>
      <c r="T395" s="352">
        <f t="shared" si="97"/>
        <v>0</v>
      </c>
      <c r="U395" s="379">
        <f>IF( $F395=0,0,((($F395/$E395)*'CRONOGRAMA ACTIVIDADES'!R$132)*($G395/$F395)))</f>
        <v>0</v>
      </c>
      <c r="V395" s="376">
        <f>IF( $F395=0,0,((($F395/$E395)*'CRONOGRAMA ACTIVIDADES'!S$132)*($G395/$F395)))</f>
        <v>0</v>
      </c>
      <c r="W395" s="376">
        <f>IF( $F395=0,0,((($F395/$E395)*'CRONOGRAMA ACTIVIDADES'!T$132)*($G395/$F395)))</f>
        <v>0</v>
      </c>
      <c r="X395" s="376">
        <f>IF( $F395=0,0,((($F395/$E395)*'CRONOGRAMA ACTIVIDADES'!U$132)*($G395/$F395)))</f>
        <v>0</v>
      </c>
      <c r="Y395" s="376">
        <f>IF( $F395=0,0,((($F395/$E395)*'CRONOGRAMA ACTIVIDADES'!V$132)*($G395/$F395)))</f>
        <v>0</v>
      </c>
      <c r="Z395" s="376">
        <f>IF( $F395=0,0,((($F395/$E395)*'CRONOGRAMA ACTIVIDADES'!W$132)*($G395/$F395)))</f>
        <v>0</v>
      </c>
      <c r="AA395" s="376">
        <f>IF( $F395=0,0,((($F395/$E395)*'CRONOGRAMA ACTIVIDADES'!X$132)*($G395/$F395)))</f>
        <v>0</v>
      </c>
      <c r="AB395" s="376">
        <f>IF( $F395=0,0,((($F395/$E395)*'CRONOGRAMA ACTIVIDADES'!Y$132)*($G395/$F395)))</f>
        <v>0</v>
      </c>
      <c r="AC395" s="376">
        <f>IF( $F395=0,0,((($F395/$E395)*'CRONOGRAMA ACTIVIDADES'!Z$132)*($G395/$F395)))</f>
        <v>0</v>
      </c>
      <c r="AD395" s="376">
        <f>IF( $F395=0,0,((($F395/$E395)*'CRONOGRAMA ACTIVIDADES'!AA$132)*($G395/$F395)))</f>
        <v>0</v>
      </c>
      <c r="AE395" s="376">
        <f>IF( $F395=0,0,((($F395/$E395)*'CRONOGRAMA ACTIVIDADES'!AB$132)*($G395/$F395)))</f>
        <v>0</v>
      </c>
      <c r="AF395" s="376">
        <f>IF( $F395=0,0,((($F395/$E395)*'CRONOGRAMA ACTIVIDADES'!AC$132)*($G395/$F395)))</f>
        <v>0</v>
      </c>
      <c r="AG395" s="350">
        <f t="shared" si="98"/>
        <v>0</v>
      </c>
      <c r="AH395" s="378">
        <f>IF( $F395=0,0,((($F395/$E395)*'CRONOGRAMA ACTIVIDADES'!AD$132)*($G395/$F395)))</f>
        <v>0</v>
      </c>
      <c r="AI395" s="376">
        <f>IF( $F395=0,0,((($F395/$E395)*'CRONOGRAMA ACTIVIDADES'!AE$132)*($G395/$F395)))</f>
        <v>0</v>
      </c>
      <c r="AJ395" s="376">
        <f>IF( $F395=0,0,((($F395/$E395)*'CRONOGRAMA ACTIVIDADES'!AF$132)*($G395/$F395)))</f>
        <v>0</v>
      </c>
      <c r="AK395" s="376">
        <f>IF( $F395=0,0,((($F395/$E395)*'CRONOGRAMA ACTIVIDADES'!AG$132)*($G395/$F395)))</f>
        <v>0</v>
      </c>
      <c r="AL395" s="376">
        <f>IF( $F395=0,0,((($F395/$E395)*'CRONOGRAMA ACTIVIDADES'!AH$132)*($G395/$F395)))</f>
        <v>0</v>
      </c>
      <c r="AM395" s="376">
        <f>IF( $F395=0,0,((($F395/$E395)*'CRONOGRAMA ACTIVIDADES'!AI$132)*($G395/$F395)))</f>
        <v>0</v>
      </c>
      <c r="AN395" s="376">
        <f>IF( $F395=0,0,((($F395/$E395)*'CRONOGRAMA ACTIVIDADES'!AJ$132)*($G395/$F395)))</f>
        <v>0</v>
      </c>
      <c r="AO395" s="376">
        <f>IF( $F395=0,0,((($F395/$E395)*'CRONOGRAMA ACTIVIDADES'!AK$132)*($G395/$F395)))</f>
        <v>0</v>
      </c>
      <c r="AP395" s="376">
        <f>IF( $F395=0,0,((($F395/$E395)*'CRONOGRAMA ACTIVIDADES'!AL$132)*($G395/$F395)))</f>
        <v>0</v>
      </c>
      <c r="AQ395" s="376">
        <f>IF( $F395=0,0,((($F395/$E395)*'CRONOGRAMA ACTIVIDADES'!AM$132)*($G395/$F395)))</f>
        <v>0</v>
      </c>
      <c r="AR395" s="376">
        <f>IF( $F395=0,0,((($F395/$E395)*'CRONOGRAMA ACTIVIDADES'!AN$132)*($G395/$F395)))</f>
        <v>0</v>
      </c>
      <c r="AS395" s="376">
        <f>IF( $F395=0,0,((($F395/$E395)*'CRONOGRAMA ACTIVIDADES'!AO$132)*($G395/$F395)))</f>
        <v>0</v>
      </c>
      <c r="AT395" s="352">
        <f t="shared" si="99"/>
        <v>0</v>
      </c>
      <c r="AU395" s="355">
        <f t="shared" si="100"/>
        <v>0</v>
      </c>
      <c r="AV395" s="321">
        <f t="shared" si="84"/>
        <v>0</v>
      </c>
    </row>
    <row r="396" spans="2:49" s="44" customFormat="1" ht="13.5" x14ac:dyDescent="0.25">
      <c r="B396" s="345" t="str">
        <f>'FORMATO COSTEO C6'!C23</f>
        <v>6.1.7</v>
      </c>
      <c r="C396" s="374">
        <f>'FORMATO COSTEO C6'!B23</f>
        <v>0</v>
      </c>
      <c r="D396" s="357" t="str">
        <f>'FORMATO COSTEO C6'!D23</f>
        <v>Unidad medida</v>
      </c>
      <c r="E396" s="375">
        <f>'FORMATO COSTEO C6'!E23</f>
        <v>0</v>
      </c>
      <c r="F396" s="376">
        <f>'FORMATO COSTEO C6'!G23</f>
        <v>0</v>
      </c>
      <c r="G396" s="377">
        <f>'FORMATO COSTEO C6'!X23</f>
        <v>0</v>
      </c>
      <c r="H396" s="378">
        <f>IF( $F396=0,0,((($F396/$E396)*'CRONOGRAMA ACTIVIDADES'!F$133)*($G396/$F396)))</f>
        <v>0</v>
      </c>
      <c r="I396" s="376">
        <f>IF( $F396=0,0,((($F396/$E396)*'CRONOGRAMA ACTIVIDADES'!G$133)*($G396/$F396)))</f>
        <v>0</v>
      </c>
      <c r="J396" s="376">
        <f>IF( $F396=0,0,((($F396/$E396)*'CRONOGRAMA ACTIVIDADES'!H$133)*($G396/$F396)))</f>
        <v>0</v>
      </c>
      <c r="K396" s="376">
        <f>IF( $F396=0,0,((($F396/$E396)*'CRONOGRAMA ACTIVIDADES'!I$133)*($G396/$F396)))</f>
        <v>0</v>
      </c>
      <c r="L396" s="376">
        <f>IF( $F396=0,0,((($F396/$E396)*'CRONOGRAMA ACTIVIDADES'!J$133)*($G396/$F396)))</f>
        <v>0</v>
      </c>
      <c r="M396" s="376">
        <f>IF( $F396=0,0,((($F396/$E396)*'CRONOGRAMA ACTIVIDADES'!K$133)*($G396/$F396)))</f>
        <v>0</v>
      </c>
      <c r="N396" s="376">
        <f>IF( $F396=0,0,((($F396/$E396)*'CRONOGRAMA ACTIVIDADES'!L$133)*($G396/$F396)))</f>
        <v>0</v>
      </c>
      <c r="O396" s="376">
        <f>IF( $F396=0,0,((($F396/$E396)*'CRONOGRAMA ACTIVIDADES'!M$133)*($G396/$F396)))</f>
        <v>0</v>
      </c>
      <c r="P396" s="376">
        <f>IF( $F396=0,0,((($F396/$E396)*'CRONOGRAMA ACTIVIDADES'!N$133)*($G396/$F396)))</f>
        <v>0</v>
      </c>
      <c r="Q396" s="376">
        <f>IF( $F396=0,0,((($F396/$E396)*'CRONOGRAMA ACTIVIDADES'!O$133)*($G396/$F396)))</f>
        <v>0</v>
      </c>
      <c r="R396" s="376">
        <f>IF( $F396=0,0,((($F396/$E396)*'CRONOGRAMA ACTIVIDADES'!P$133)*($G396/$F396)))</f>
        <v>0</v>
      </c>
      <c r="S396" s="376">
        <f>IF( $F396=0,0,((($F396/$E396)*'CRONOGRAMA ACTIVIDADES'!Q$133)*($G396/$F396)))</f>
        <v>0</v>
      </c>
      <c r="T396" s="352">
        <f t="shared" si="97"/>
        <v>0</v>
      </c>
      <c r="U396" s="379">
        <f>IF( $F396=0,0,((($F396/$E396)*'CRONOGRAMA ACTIVIDADES'!R$133)*($G396/$F396)))</f>
        <v>0</v>
      </c>
      <c r="V396" s="376">
        <f>IF( $F396=0,0,((($F396/$E396)*'CRONOGRAMA ACTIVIDADES'!S$133)*($G396/$F396)))</f>
        <v>0</v>
      </c>
      <c r="W396" s="376">
        <f>IF( $F396=0,0,((($F396/$E396)*'CRONOGRAMA ACTIVIDADES'!T$133)*($G396/$F396)))</f>
        <v>0</v>
      </c>
      <c r="X396" s="376">
        <f>IF( $F396=0,0,((($F396/$E396)*'CRONOGRAMA ACTIVIDADES'!U$133)*($G396/$F396)))</f>
        <v>0</v>
      </c>
      <c r="Y396" s="376">
        <f>IF( $F396=0,0,((($F396/$E396)*'CRONOGRAMA ACTIVIDADES'!V$133)*($G396/$F396)))</f>
        <v>0</v>
      </c>
      <c r="Z396" s="376">
        <f>IF( $F396=0,0,((($F396/$E396)*'CRONOGRAMA ACTIVIDADES'!W$133)*($G396/$F396)))</f>
        <v>0</v>
      </c>
      <c r="AA396" s="376">
        <f>IF( $F396=0,0,((($F396/$E396)*'CRONOGRAMA ACTIVIDADES'!X$133)*($G396/$F396)))</f>
        <v>0</v>
      </c>
      <c r="AB396" s="376">
        <f>IF( $F396=0,0,((($F396/$E396)*'CRONOGRAMA ACTIVIDADES'!Y$133)*($G396/$F396)))</f>
        <v>0</v>
      </c>
      <c r="AC396" s="376">
        <f>IF( $F396=0,0,((($F396/$E396)*'CRONOGRAMA ACTIVIDADES'!Z$133)*($G396/$F396)))</f>
        <v>0</v>
      </c>
      <c r="AD396" s="376">
        <f>IF( $F396=0,0,((($F396/$E396)*'CRONOGRAMA ACTIVIDADES'!AA$133)*($G396/$F396)))</f>
        <v>0</v>
      </c>
      <c r="AE396" s="376">
        <f>IF( $F396=0,0,((($F396/$E396)*'CRONOGRAMA ACTIVIDADES'!AB$133)*($G396/$F396)))</f>
        <v>0</v>
      </c>
      <c r="AF396" s="376">
        <f>IF( $F396=0,0,((($F396/$E396)*'CRONOGRAMA ACTIVIDADES'!AC$133)*($G396/$F396)))</f>
        <v>0</v>
      </c>
      <c r="AG396" s="350">
        <f t="shared" si="98"/>
        <v>0</v>
      </c>
      <c r="AH396" s="378">
        <f>IF( $F396=0,0,((($F396/$E396)*'CRONOGRAMA ACTIVIDADES'!AD$133)*($G396/$F396)))</f>
        <v>0</v>
      </c>
      <c r="AI396" s="376">
        <f>IF( $F396=0,0,((($F396/$E396)*'CRONOGRAMA ACTIVIDADES'!AE$133)*($G396/$F396)))</f>
        <v>0</v>
      </c>
      <c r="AJ396" s="376">
        <f>IF( $F396=0,0,((($F396/$E396)*'CRONOGRAMA ACTIVIDADES'!AF$133)*($G396/$F396)))</f>
        <v>0</v>
      </c>
      <c r="AK396" s="376">
        <f>IF( $F396=0,0,((($F396/$E396)*'CRONOGRAMA ACTIVIDADES'!AG$133)*($G396/$F396)))</f>
        <v>0</v>
      </c>
      <c r="AL396" s="376">
        <f>IF( $F396=0,0,((($F396/$E396)*'CRONOGRAMA ACTIVIDADES'!AH$133)*($G396/$F396)))</f>
        <v>0</v>
      </c>
      <c r="AM396" s="376">
        <f>IF( $F396=0,0,((($F396/$E396)*'CRONOGRAMA ACTIVIDADES'!AI$133)*($G396/$F396)))</f>
        <v>0</v>
      </c>
      <c r="AN396" s="376">
        <f>IF( $F396=0,0,((($F396/$E396)*'CRONOGRAMA ACTIVIDADES'!AJ$133)*($G396/$F396)))</f>
        <v>0</v>
      </c>
      <c r="AO396" s="376">
        <f>IF( $F396=0,0,((($F396/$E396)*'CRONOGRAMA ACTIVIDADES'!AK$133)*($G396/$F396)))</f>
        <v>0</v>
      </c>
      <c r="AP396" s="376">
        <f>IF( $F396=0,0,((($F396/$E396)*'CRONOGRAMA ACTIVIDADES'!AL$133)*($G396/$F396)))</f>
        <v>0</v>
      </c>
      <c r="AQ396" s="376">
        <f>IF( $F396=0,0,((($F396/$E396)*'CRONOGRAMA ACTIVIDADES'!AM$133)*($G396/$F396)))</f>
        <v>0</v>
      </c>
      <c r="AR396" s="376">
        <f>IF( $F396=0,0,((($F396/$E396)*'CRONOGRAMA ACTIVIDADES'!AN$133)*($G396/$F396)))</f>
        <v>0</v>
      </c>
      <c r="AS396" s="376">
        <f>IF( $F396=0,0,((($F396/$E396)*'CRONOGRAMA ACTIVIDADES'!AO$133)*($G396/$F396)))</f>
        <v>0</v>
      </c>
      <c r="AT396" s="352">
        <f t="shared" si="99"/>
        <v>0</v>
      </c>
      <c r="AU396" s="355">
        <f t="shared" si="100"/>
        <v>0</v>
      </c>
      <c r="AV396" s="321">
        <f t="shared" ref="AV396:AV440" si="101">+G396-AU396</f>
        <v>0</v>
      </c>
    </row>
    <row r="397" spans="2:49" s="44" customFormat="1" ht="13.5" x14ac:dyDescent="0.25">
      <c r="B397" s="345" t="str">
        <f>'FORMATO COSTEO C6'!C24</f>
        <v>6.1.8</v>
      </c>
      <c r="C397" s="374">
        <f>'FORMATO COSTEO C6'!B24</f>
        <v>0</v>
      </c>
      <c r="D397" s="357" t="str">
        <f>'FORMATO COSTEO C6'!D24</f>
        <v>Unidad medida</v>
      </c>
      <c r="E397" s="375">
        <f>'FORMATO COSTEO C6'!E24</f>
        <v>0</v>
      </c>
      <c r="F397" s="376">
        <f>'FORMATO COSTEO C6'!G24</f>
        <v>0</v>
      </c>
      <c r="G397" s="377">
        <f>'FORMATO COSTEO C6'!X24</f>
        <v>0</v>
      </c>
      <c r="H397" s="378">
        <f>IF( $F397=0,0,((($F397/$E397)*'CRONOGRAMA ACTIVIDADES'!F$134)*($G397/$F397)))</f>
        <v>0</v>
      </c>
      <c r="I397" s="376">
        <f>IF( $F397=0,0,((($F397/$E397)*'CRONOGRAMA ACTIVIDADES'!G$134)*($G397/$F397)))</f>
        <v>0</v>
      </c>
      <c r="J397" s="376">
        <f>IF( $F397=0,0,((($F397/$E397)*'CRONOGRAMA ACTIVIDADES'!H$134)*($G397/$F397)))</f>
        <v>0</v>
      </c>
      <c r="K397" s="376">
        <f>IF( $F397=0,0,((($F397/$E397)*'CRONOGRAMA ACTIVIDADES'!I$134)*($G397/$F397)))</f>
        <v>0</v>
      </c>
      <c r="L397" s="376">
        <f>IF( $F397=0,0,((($F397/$E397)*'CRONOGRAMA ACTIVIDADES'!J$134)*($G397/$F397)))</f>
        <v>0</v>
      </c>
      <c r="M397" s="376">
        <f>IF( $F397=0,0,((($F397/$E397)*'CRONOGRAMA ACTIVIDADES'!K$134)*($G397/$F397)))</f>
        <v>0</v>
      </c>
      <c r="N397" s="376">
        <f>IF( $F397=0,0,((($F397/$E397)*'CRONOGRAMA ACTIVIDADES'!L$134)*($G397/$F397)))</f>
        <v>0</v>
      </c>
      <c r="O397" s="376">
        <f>IF( $F397=0,0,((($F397/$E397)*'CRONOGRAMA ACTIVIDADES'!M$134)*($G397/$F397)))</f>
        <v>0</v>
      </c>
      <c r="P397" s="376">
        <f>IF( $F397=0,0,((($F397/$E397)*'CRONOGRAMA ACTIVIDADES'!N$134)*($G397/$F397)))</f>
        <v>0</v>
      </c>
      <c r="Q397" s="376">
        <f>IF( $F397=0,0,((($F397/$E397)*'CRONOGRAMA ACTIVIDADES'!O$134)*($G397/$F397)))</f>
        <v>0</v>
      </c>
      <c r="R397" s="376">
        <f>IF( $F397=0,0,((($F397/$E397)*'CRONOGRAMA ACTIVIDADES'!P$134)*($G397/$F397)))</f>
        <v>0</v>
      </c>
      <c r="S397" s="376">
        <f>IF( $F397=0,0,((($F397/$E397)*'CRONOGRAMA ACTIVIDADES'!Q$134)*($G397/$F397)))</f>
        <v>0</v>
      </c>
      <c r="T397" s="352">
        <f t="shared" si="97"/>
        <v>0</v>
      </c>
      <c r="U397" s="379">
        <f>IF( $F397=0,0,((($F397/$E397)*'CRONOGRAMA ACTIVIDADES'!R$134)*($G397/$F397)))</f>
        <v>0</v>
      </c>
      <c r="V397" s="376">
        <f>IF( $F397=0,0,((($F397/$E397)*'CRONOGRAMA ACTIVIDADES'!S$134)*($G397/$F397)))</f>
        <v>0</v>
      </c>
      <c r="W397" s="376">
        <f>IF( $F397=0,0,((($F397/$E397)*'CRONOGRAMA ACTIVIDADES'!T$134)*($G397/$F397)))</f>
        <v>0</v>
      </c>
      <c r="X397" s="376">
        <f>IF( $F397=0,0,((($F397/$E397)*'CRONOGRAMA ACTIVIDADES'!U$134)*($G397/$F397)))</f>
        <v>0</v>
      </c>
      <c r="Y397" s="376">
        <f>IF( $F397=0,0,((($F397/$E397)*'CRONOGRAMA ACTIVIDADES'!V$134)*($G397/$F397)))</f>
        <v>0</v>
      </c>
      <c r="Z397" s="376">
        <f>IF( $F397=0,0,((($F397/$E397)*'CRONOGRAMA ACTIVIDADES'!W$134)*($G397/$F397)))</f>
        <v>0</v>
      </c>
      <c r="AA397" s="376">
        <f>IF( $F397=0,0,((($F397/$E397)*'CRONOGRAMA ACTIVIDADES'!X$134)*($G397/$F397)))</f>
        <v>0</v>
      </c>
      <c r="AB397" s="376">
        <f>IF( $F397=0,0,((($F397/$E397)*'CRONOGRAMA ACTIVIDADES'!Y$134)*($G397/$F397)))</f>
        <v>0</v>
      </c>
      <c r="AC397" s="376">
        <f>IF( $F397=0,0,((($F397/$E397)*'CRONOGRAMA ACTIVIDADES'!Z$134)*($G397/$F397)))</f>
        <v>0</v>
      </c>
      <c r="AD397" s="376">
        <f>IF( $F397=0,0,((($F397/$E397)*'CRONOGRAMA ACTIVIDADES'!AA$134)*($G397/$F397)))</f>
        <v>0</v>
      </c>
      <c r="AE397" s="376">
        <f>IF( $F397=0,0,((($F397/$E397)*'CRONOGRAMA ACTIVIDADES'!AB$134)*($G397/$F397)))</f>
        <v>0</v>
      </c>
      <c r="AF397" s="376">
        <f>IF( $F397=0,0,((($F397/$E397)*'CRONOGRAMA ACTIVIDADES'!AC$134)*($G397/$F397)))</f>
        <v>0</v>
      </c>
      <c r="AG397" s="350">
        <f t="shared" si="98"/>
        <v>0</v>
      </c>
      <c r="AH397" s="378">
        <f>IF( $F397=0,0,((($F397/$E397)*'CRONOGRAMA ACTIVIDADES'!AD$134)*($G397/$F397)))</f>
        <v>0</v>
      </c>
      <c r="AI397" s="376">
        <f>IF( $F397=0,0,((($F397/$E397)*'CRONOGRAMA ACTIVIDADES'!AE$134)*($G397/$F397)))</f>
        <v>0</v>
      </c>
      <c r="AJ397" s="376">
        <f>IF( $F397=0,0,((($F397/$E397)*'CRONOGRAMA ACTIVIDADES'!AF$134)*($G397/$F397)))</f>
        <v>0</v>
      </c>
      <c r="AK397" s="376">
        <f>IF( $F397=0,0,((($F397/$E397)*'CRONOGRAMA ACTIVIDADES'!AG$134)*($G397/$F397)))</f>
        <v>0</v>
      </c>
      <c r="AL397" s="376">
        <f>IF( $F397=0,0,((($F397/$E397)*'CRONOGRAMA ACTIVIDADES'!AH$134)*($G397/$F397)))</f>
        <v>0</v>
      </c>
      <c r="AM397" s="376">
        <f>IF( $F397=0,0,((($F397/$E397)*'CRONOGRAMA ACTIVIDADES'!AI$134)*($G397/$F397)))</f>
        <v>0</v>
      </c>
      <c r="AN397" s="376">
        <f>IF( $F397=0,0,((($F397/$E397)*'CRONOGRAMA ACTIVIDADES'!AJ$134)*($G397/$F397)))</f>
        <v>0</v>
      </c>
      <c r="AO397" s="376">
        <f>IF( $F397=0,0,((($F397/$E397)*'CRONOGRAMA ACTIVIDADES'!AK$134)*($G397/$F397)))</f>
        <v>0</v>
      </c>
      <c r="AP397" s="376">
        <f>IF( $F397=0,0,((($F397/$E397)*'CRONOGRAMA ACTIVIDADES'!AL$134)*($G397/$F397)))</f>
        <v>0</v>
      </c>
      <c r="AQ397" s="376">
        <f>IF( $F397=0,0,((($F397/$E397)*'CRONOGRAMA ACTIVIDADES'!AM$134)*($G397/$F397)))</f>
        <v>0</v>
      </c>
      <c r="AR397" s="376">
        <f>IF( $F397=0,0,((($F397/$E397)*'CRONOGRAMA ACTIVIDADES'!AN$134)*($G397/$F397)))</f>
        <v>0</v>
      </c>
      <c r="AS397" s="376">
        <f>IF( $F397=0,0,((($F397/$E397)*'CRONOGRAMA ACTIVIDADES'!AO$134)*($G397/$F397)))</f>
        <v>0</v>
      </c>
      <c r="AT397" s="352">
        <f t="shared" si="99"/>
        <v>0</v>
      </c>
      <c r="AU397" s="355">
        <f t="shared" si="100"/>
        <v>0</v>
      </c>
      <c r="AV397" s="321">
        <f t="shared" si="101"/>
        <v>0</v>
      </c>
    </row>
    <row r="398" spans="2:49" s="44" customFormat="1" ht="13.5" x14ac:dyDescent="0.25">
      <c r="B398" s="345" t="str">
        <f>'FORMATO COSTEO C6'!C25</f>
        <v>6.1.9</v>
      </c>
      <c r="C398" s="374">
        <f>'FORMATO COSTEO C6'!B25</f>
        <v>0</v>
      </c>
      <c r="D398" s="357" t="str">
        <f>'FORMATO COSTEO C6'!D25</f>
        <v>Unidad medida</v>
      </c>
      <c r="E398" s="375">
        <f>'FORMATO COSTEO C6'!E25</f>
        <v>0</v>
      </c>
      <c r="F398" s="376">
        <f>'FORMATO COSTEO C6'!G25</f>
        <v>0</v>
      </c>
      <c r="G398" s="377">
        <f>'FORMATO COSTEO C6'!X25</f>
        <v>0</v>
      </c>
      <c r="H398" s="378">
        <f>IF( $F398=0,0,((($F398/$E398)*'CRONOGRAMA ACTIVIDADES'!F$135)*($G398/$F398)))</f>
        <v>0</v>
      </c>
      <c r="I398" s="376">
        <f>IF( $F398=0,0,((($F398/$E398)*'CRONOGRAMA ACTIVIDADES'!G$135)*($G398/$F398)))</f>
        <v>0</v>
      </c>
      <c r="J398" s="376">
        <f>IF( $F398=0,0,((($F398/$E398)*'CRONOGRAMA ACTIVIDADES'!H$135)*($G398/$F398)))</f>
        <v>0</v>
      </c>
      <c r="K398" s="376">
        <f>IF( $F398=0,0,((($F398/$E398)*'CRONOGRAMA ACTIVIDADES'!I$135)*($G398/$F398)))</f>
        <v>0</v>
      </c>
      <c r="L398" s="376">
        <f>IF( $F398=0,0,((($F398/$E398)*'CRONOGRAMA ACTIVIDADES'!J$135)*($G398/$F398)))</f>
        <v>0</v>
      </c>
      <c r="M398" s="376">
        <f>IF( $F398=0,0,((($F398/$E398)*'CRONOGRAMA ACTIVIDADES'!K$135)*($G398/$F398)))</f>
        <v>0</v>
      </c>
      <c r="N398" s="376">
        <f>IF( $F398=0,0,((($F398/$E398)*'CRONOGRAMA ACTIVIDADES'!L$135)*($G398/$F398)))</f>
        <v>0</v>
      </c>
      <c r="O398" s="376">
        <f>IF( $F398=0,0,((($F398/$E398)*'CRONOGRAMA ACTIVIDADES'!M$135)*($G398/$F398)))</f>
        <v>0</v>
      </c>
      <c r="P398" s="376">
        <f>IF( $F398=0,0,((($F398/$E398)*'CRONOGRAMA ACTIVIDADES'!N$135)*($G398/$F398)))</f>
        <v>0</v>
      </c>
      <c r="Q398" s="376">
        <f>IF( $F398=0,0,((($F398/$E398)*'CRONOGRAMA ACTIVIDADES'!O$135)*($G398/$F398)))</f>
        <v>0</v>
      </c>
      <c r="R398" s="376">
        <f>IF( $F398=0,0,((($F398/$E398)*'CRONOGRAMA ACTIVIDADES'!P$135)*($G398/$F398)))</f>
        <v>0</v>
      </c>
      <c r="S398" s="376">
        <f>IF( $F398=0,0,((($F398/$E398)*'CRONOGRAMA ACTIVIDADES'!Q$135)*($G398/$F398)))</f>
        <v>0</v>
      </c>
      <c r="T398" s="352">
        <f t="shared" si="97"/>
        <v>0</v>
      </c>
      <c r="U398" s="379">
        <f>IF( $F398=0,0,((($F398/$E398)*'CRONOGRAMA ACTIVIDADES'!R$135)*($G398/$F398)))</f>
        <v>0</v>
      </c>
      <c r="V398" s="376">
        <f>IF( $F398=0,0,((($F398/$E398)*'CRONOGRAMA ACTIVIDADES'!S$135)*($G398/$F398)))</f>
        <v>0</v>
      </c>
      <c r="W398" s="376">
        <f>IF( $F398=0,0,((($F398/$E398)*'CRONOGRAMA ACTIVIDADES'!T$135)*($G398/$F398)))</f>
        <v>0</v>
      </c>
      <c r="X398" s="376">
        <f>IF( $F398=0,0,((($F398/$E398)*'CRONOGRAMA ACTIVIDADES'!U$135)*($G398/$F398)))</f>
        <v>0</v>
      </c>
      <c r="Y398" s="376">
        <f>IF( $F398=0,0,((($F398/$E398)*'CRONOGRAMA ACTIVIDADES'!V$135)*($G398/$F398)))</f>
        <v>0</v>
      </c>
      <c r="Z398" s="376">
        <f>IF( $F398=0,0,((($F398/$E398)*'CRONOGRAMA ACTIVIDADES'!W$135)*($G398/$F398)))</f>
        <v>0</v>
      </c>
      <c r="AA398" s="376">
        <f>IF( $F398=0,0,((($F398/$E398)*'CRONOGRAMA ACTIVIDADES'!X$135)*($G398/$F398)))</f>
        <v>0</v>
      </c>
      <c r="AB398" s="376">
        <f>IF( $F398=0,0,((($F398/$E398)*'CRONOGRAMA ACTIVIDADES'!Y$135)*($G398/$F398)))</f>
        <v>0</v>
      </c>
      <c r="AC398" s="376">
        <f>IF( $F398=0,0,((($F398/$E398)*'CRONOGRAMA ACTIVIDADES'!Z$135)*($G398/$F398)))</f>
        <v>0</v>
      </c>
      <c r="AD398" s="376">
        <f>IF( $F398=0,0,((($F398/$E398)*'CRONOGRAMA ACTIVIDADES'!AA$135)*($G398/$F398)))</f>
        <v>0</v>
      </c>
      <c r="AE398" s="376">
        <f>IF( $F398=0,0,((($F398/$E398)*'CRONOGRAMA ACTIVIDADES'!AB$135)*($G398/$F398)))</f>
        <v>0</v>
      </c>
      <c r="AF398" s="376">
        <f>IF( $F398=0,0,((($F398/$E398)*'CRONOGRAMA ACTIVIDADES'!AC$135)*($G398/$F398)))</f>
        <v>0</v>
      </c>
      <c r="AG398" s="350">
        <f t="shared" si="98"/>
        <v>0</v>
      </c>
      <c r="AH398" s="378">
        <f>IF( $F398=0,0,((($F398/$E398)*'CRONOGRAMA ACTIVIDADES'!AD$135)*($G398/$F398)))</f>
        <v>0</v>
      </c>
      <c r="AI398" s="376">
        <f>IF( $F398=0,0,((($F398/$E398)*'CRONOGRAMA ACTIVIDADES'!AE$135)*($G398/$F398)))</f>
        <v>0</v>
      </c>
      <c r="AJ398" s="376">
        <f>IF( $F398=0,0,((($F398/$E398)*'CRONOGRAMA ACTIVIDADES'!AF$135)*($G398/$F398)))</f>
        <v>0</v>
      </c>
      <c r="AK398" s="376">
        <f>IF( $F398=0,0,((($F398/$E398)*'CRONOGRAMA ACTIVIDADES'!AG$135)*($G398/$F398)))</f>
        <v>0</v>
      </c>
      <c r="AL398" s="376">
        <f>IF( $F398=0,0,((($F398/$E398)*'CRONOGRAMA ACTIVIDADES'!AH$135)*($G398/$F398)))</f>
        <v>0</v>
      </c>
      <c r="AM398" s="376">
        <f>IF( $F398=0,0,((($F398/$E398)*'CRONOGRAMA ACTIVIDADES'!AI$135)*($G398/$F398)))</f>
        <v>0</v>
      </c>
      <c r="AN398" s="376">
        <f>IF( $F398=0,0,((($F398/$E398)*'CRONOGRAMA ACTIVIDADES'!AJ$135)*($G398/$F398)))</f>
        <v>0</v>
      </c>
      <c r="AO398" s="376">
        <f>IF( $F398=0,0,((($F398/$E398)*'CRONOGRAMA ACTIVIDADES'!AK$135)*($G398/$F398)))</f>
        <v>0</v>
      </c>
      <c r="AP398" s="376">
        <f>IF( $F398=0,0,((($F398/$E398)*'CRONOGRAMA ACTIVIDADES'!AL$135)*($G398/$F398)))</f>
        <v>0</v>
      </c>
      <c r="AQ398" s="376">
        <f>IF( $F398=0,0,((($F398/$E398)*'CRONOGRAMA ACTIVIDADES'!AM$135)*($G398/$F398)))</f>
        <v>0</v>
      </c>
      <c r="AR398" s="376">
        <f>IF( $F398=0,0,((($F398/$E398)*'CRONOGRAMA ACTIVIDADES'!AN$135)*($G398/$F398)))</f>
        <v>0</v>
      </c>
      <c r="AS398" s="376">
        <f>IF( $F398=0,0,((($F398/$E398)*'CRONOGRAMA ACTIVIDADES'!AO$135)*($G398/$F398)))</f>
        <v>0</v>
      </c>
      <c r="AT398" s="352">
        <f t="shared" si="99"/>
        <v>0</v>
      </c>
      <c r="AU398" s="355">
        <f t="shared" si="100"/>
        <v>0</v>
      </c>
      <c r="AV398" s="321">
        <f t="shared" si="101"/>
        <v>0</v>
      </c>
    </row>
    <row r="399" spans="2:49" s="44" customFormat="1" ht="13.5" x14ac:dyDescent="0.25">
      <c r="B399" s="345" t="str">
        <f>'FORMATO COSTEO C6'!C26</f>
        <v>6.1.10</v>
      </c>
      <c r="C399" s="374">
        <f>'FORMATO COSTEO C6'!B26</f>
        <v>0</v>
      </c>
      <c r="D399" s="357" t="str">
        <f>'FORMATO COSTEO C6'!D26</f>
        <v>Unidad medida</v>
      </c>
      <c r="E399" s="375">
        <f>'FORMATO COSTEO C6'!E26</f>
        <v>0</v>
      </c>
      <c r="F399" s="376">
        <f>'FORMATO COSTEO C6'!G26</f>
        <v>0</v>
      </c>
      <c r="G399" s="377">
        <f>'FORMATO COSTEO C6'!X26</f>
        <v>0</v>
      </c>
      <c r="H399" s="378">
        <f>IF( $F399=0,0,((($F399/$E399)*'CRONOGRAMA ACTIVIDADES'!F$136)*($G399/$F399)))</f>
        <v>0</v>
      </c>
      <c r="I399" s="376">
        <f>IF( $F399=0,0,((($F399/$E399)*'CRONOGRAMA ACTIVIDADES'!G$136)*($G399/$F399)))</f>
        <v>0</v>
      </c>
      <c r="J399" s="376">
        <f>IF( $F399=0,0,((($F399/$E399)*'CRONOGRAMA ACTIVIDADES'!H$136)*($G399/$F399)))</f>
        <v>0</v>
      </c>
      <c r="K399" s="376">
        <f>IF( $F399=0,0,((($F399/$E399)*'CRONOGRAMA ACTIVIDADES'!I$136)*($G399/$F399)))</f>
        <v>0</v>
      </c>
      <c r="L399" s="376">
        <f>IF( $F399=0,0,((($F399/$E399)*'CRONOGRAMA ACTIVIDADES'!J$136)*($G399/$F399)))</f>
        <v>0</v>
      </c>
      <c r="M399" s="376">
        <f>IF( $F399=0,0,((($F399/$E399)*'CRONOGRAMA ACTIVIDADES'!K$136)*($G399/$F399)))</f>
        <v>0</v>
      </c>
      <c r="N399" s="376">
        <f>IF( $F399=0,0,((($F399/$E399)*'CRONOGRAMA ACTIVIDADES'!L$136)*($G399/$F399)))</f>
        <v>0</v>
      </c>
      <c r="O399" s="376">
        <f>IF( $F399=0,0,((($F399/$E399)*'CRONOGRAMA ACTIVIDADES'!M$136)*($G399/$F399)))</f>
        <v>0</v>
      </c>
      <c r="P399" s="376">
        <f>IF( $F399=0,0,((($F399/$E399)*'CRONOGRAMA ACTIVIDADES'!N$136)*($G399/$F399)))</f>
        <v>0</v>
      </c>
      <c r="Q399" s="376">
        <f>IF( $F399=0,0,((($F399/$E399)*'CRONOGRAMA ACTIVIDADES'!O$136)*($G399/$F399)))</f>
        <v>0</v>
      </c>
      <c r="R399" s="376">
        <f>IF( $F399=0,0,((($F399/$E399)*'CRONOGRAMA ACTIVIDADES'!P$136)*($G399/$F399)))</f>
        <v>0</v>
      </c>
      <c r="S399" s="376">
        <f>IF( $F399=0,0,((($F399/$E399)*'CRONOGRAMA ACTIVIDADES'!Q$136)*($G399/$F399)))</f>
        <v>0</v>
      </c>
      <c r="T399" s="352">
        <f t="shared" si="97"/>
        <v>0</v>
      </c>
      <c r="U399" s="379">
        <f>IF( $F399=0,0,((($F399/$E399)*'CRONOGRAMA ACTIVIDADES'!R$136)*($G399/$F399)))</f>
        <v>0</v>
      </c>
      <c r="V399" s="376">
        <f>IF( $F399=0,0,((($F399/$E399)*'CRONOGRAMA ACTIVIDADES'!S$136)*($G399/$F399)))</f>
        <v>0</v>
      </c>
      <c r="W399" s="376">
        <f>IF( $F399=0,0,((($F399/$E399)*'CRONOGRAMA ACTIVIDADES'!T$136)*($G399/$F399)))</f>
        <v>0</v>
      </c>
      <c r="X399" s="376">
        <f>IF( $F399=0,0,((($F399/$E399)*'CRONOGRAMA ACTIVIDADES'!U$136)*($G399/$F399)))</f>
        <v>0</v>
      </c>
      <c r="Y399" s="376">
        <f>IF( $F399=0,0,((($F399/$E399)*'CRONOGRAMA ACTIVIDADES'!V$136)*($G399/$F399)))</f>
        <v>0</v>
      </c>
      <c r="Z399" s="376">
        <f>IF( $F399=0,0,((($F399/$E399)*'CRONOGRAMA ACTIVIDADES'!W$136)*($G399/$F399)))</f>
        <v>0</v>
      </c>
      <c r="AA399" s="376">
        <f>IF( $F399=0,0,((($F399/$E399)*'CRONOGRAMA ACTIVIDADES'!X$136)*($G399/$F399)))</f>
        <v>0</v>
      </c>
      <c r="AB399" s="376">
        <f>IF( $F399=0,0,((($F399/$E399)*'CRONOGRAMA ACTIVIDADES'!Y$136)*($G399/$F399)))</f>
        <v>0</v>
      </c>
      <c r="AC399" s="376">
        <f>IF( $F399=0,0,((($F399/$E399)*'CRONOGRAMA ACTIVIDADES'!Z$136)*($G399/$F399)))</f>
        <v>0</v>
      </c>
      <c r="AD399" s="376">
        <f>IF( $F399=0,0,((($F399/$E399)*'CRONOGRAMA ACTIVIDADES'!AA$136)*($G399/$F399)))</f>
        <v>0</v>
      </c>
      <c r="AE399" s="376">
        <f>IF( $F399=0,0,((($F399/$E399)*'CRONOGRAMA ACTIVIDADES'!AB$136)*($G399/$F399)))</f>
        <v>0</v>
      </c>
      <c r="AF399" s="376">
        <f>IF( $F399=0,0,((($F399/$E399)*'CRONOGRAMA ACTIVIDADES'!AC$136)*($G399/$F399)))</f>
        <v>0</v>
      </c>
      <c r="AG399" s="350">
        <f t="shared" si="98"/>
        <v>0</v>
      </c>
      <c r="AH399" s="378">
        <f>IF( $F399=0,0,((($F399/$E399)*'CRONOGRAMA ACTIVIDADES'!AD$136)*($G399/$F399)))</f>
        <v>0</v>
      </c>
      <c r="AI399" s="376">
        <f>IF( $F399=0,0,((($F399/$E399)*'CRONOGRAMA ACTIVIDADES'!AE$136)*($G399/$F399)))</f>
        <v>0</v>
      </c>
      <c r="AJ399" s="376">
        <f>IF( $F399=0,0,((($F399/$E399)*'CRONOGRAMA ACTIVIDADES'!AF$136)*($G399/$F399)))</f>
        <v>0</v>
      </c>
      <c r="AK399" s="376">
        <f>IF( $F399=0,0,((($F399/$E399)*'CRONOGRAMA ACTIVIDADES'!AG$136)*($G399/$F399)))</f>
        <v>0</v>
      </c>
      <c r="AL399" s="376">
        <f>IF( $F399=0,0,((($F399/$E399)*'CRONOGRAMA ACTIVIDADES'!AH$136)*($G399/$F399)))</f>
        <v>0</v>
      </c>
      <c r="AM399" s="376">
        <f>IF( $F399=0,0,((($F399/$E399)*'CRONOGRAMA ACTIVIDADES'!AI$136)*($G399/$F399)))</f>
        <v>0</v>
      </c>
      <c r="AN399" s="376">
        <f>IF( $F399=0,0,((($F399/$E399)*'CRONOGRAMA ACTIVIDADES'!AJ$136)*($G399/$F399)))</f>
        <v>0</v>
      </c>
      <c r="AO399" s="376">
        <f>IF( $F399=0,0,((($F399/$E399)*'CRONOGRAMA ACTIVIDADES'!AK$136)*($G399/$F399)))</f>
        <v>0</v>
      </c>
      <c r="AP399" s="376">
        <f>IF( $F399=0,0,((($F399/$E399)*'CRONOGRAMA ACTIVIDADES'!AL$136)*($G399/$F399)))</f>
        <v>0</v>
      </c>
      <c r="AQ399" s="376">
        <f>IF( $F399=0,0,((($F399/$E399)*'CRONOGRAMA ACTIVIDADES'!AM$136)*($G399/$F399)))</f>
        <v>0</v>
      </c>
      <c r="AR399" s="376">
        <f>IF( $F399=0,0,((($F399/$E399)*'CRONOGRAMA ACTIVIDADES'!AN$136)*($G399/$F399)))</f>
        <v>0</v>
      </c>
      <c r="AS399" s="376">
        <f>IF( $F399=0,0,((($F399/$E399)*'CRONOGRAMA ACTIVIDADES'!AO$136)*($G399/$F399)))</f>
        <v>0</v>
      </c>
      <c r="AT399" s="352">
        <f t="shared" si="99"/>
        <v>0</v>
      </c>
      <c r="AU399" s="355">
        <f t="shared" si="100"/>
        <v>0</v>
      </c>
      <c r="AV399" s="321">
        <f t="shared" si="101"/>
        <v>0</v>
      </c>
    </row>
    <row r="400" spans="2:49" s="44" customFormat="1" ht="13.5" x14ac:dyDescent="0.25">
      <c r="B400" s="324">
        <f>'FORMATO COSTEO C6'!C30</f>
        <v>6.2</v>
      </c>
      <c r="C400" s="325" t="str">
        <f>+'FORMATO COSTEO C6'!B30</f>
        <v>Equipamiento para gestión del proyecto</v>
      </c>
      <c r="D400" s="372"/>
      <c r="E400" s="380"/>
      <c r="F400" s="328">
        <f>+'FORMATO COSTEO C6'!G30</f>
        <v>0</v>
      </c>
      <c r="G400" s="329">
        <f>+'FORMATO COSTEO C6'!X30</f>
        <v>0</v>
      </c>
      <c r="H400" s="330">
        <f>SUM(H401:H410)</f>
        <v>0</v>
      </c>
      <c r="I400" s="328">
        <f t="shared" ref="I400:AU400" si="102">SUM(I401:I410)</f>
        <v>0</v>
      </c>
      <c r="J400" s="328">
        <f t="shared" si="102"/>
        <v>0</v>
      </c>
      <c r="K400" s="328">
        <f t="shared" si="102"/>
        <v>0</v>
      </c>
      <c r="L400" s="328">
        <f t="shared" si="102"/>
        <v>0</v>
      </c>
      <c r="M400" s="328">
        <f t="shared" si="102"/>
        <v>0</v>
      </c>
      <c r="N400" s="328">
        <f t="shared" si="102"/>
        <v>0</v>
      </c>
      <c r="O400" s="328">
        <f t="shared" si="102"/>
        <v>0</v>
      </c>
      <c r="P400" s="328">
        <f t="shared" si="102"/>
        <v>0</v>
      </c>
      <c r="Q400" s="328">
        <f t="shared" si="102"/>
        <v>0</v>
      </c>
      <c r="R400" s="328">
        <f t="shared" si="102"/>
        <v>0</v>
      </c>
      <c r="S400" s="328">
        <f t="shared" si="102"/>
        <v>0</v>
      </c>
      <c r="T400" s="331">
        <f>SUM(T401:T410)</f>
        <v>0</v>
      </c>
      <c r="U400" s="332">
        <f t="shared" si="102"/>
        <v>0</v>
      </c>
      <c r="V400" s="328">
        <f t="shared" si="102"/>
        <v>0</v>
      </c>
      <c r="W400" s="328">
        <f t="shared" si="102"/>
        <v>0</v>
      </c>
      <c r="X400" s="328">
        <f t="shared" si="102"/>
        <v>0</v>
      </c>
      <c r="Y400" s="328">
        <f t="shared" si="102"/>
        <v>0</v>
      </c>
      <c r="Z400" s="328">
        <f t="shared" si="102"/>
        <v>0</v>
      </c>
      <c r="AA400" s="328">
        <f t="shared" si="102"/>
        <v>0</v>
      </c>
      <c r="AB400" s="328">
        <f t="shared" si="102"/>
        <v>0</v>
      </c>
      <c r="AC400" s="328">
        <f t="shared" si="102"/>
        <v>0</v>
      </c>
      <c r="AD400" s="328">
        <f t="shared" si="102"/>
        <v>0</v>
      </c>
      <c r="AE400" s="328">
        <f t="shared" si="102"/>
        <v>0</v>
      </c>
      <c r="AF400" s="328">
        <f t="shared" si="102"/>
        <v>0</v>
      </c>
      <c r="AG400" s="329">
        <f>SUM(AG401:AG410)</f>
        <v>0</v>
      </c>
      <c r="AH400" s="330">
        <f t="shared" si="102"/>
        <v>0</v>
      </c>
      <c r="AI400" s="328">
        <f t="shared" si="102"/>
        <v>0</v>
      </c>
      <c r="AJ400" s="328">
        <f t="shared" si="102"/>
        <v>0</v>
      </c>
      <c r="AK400" s="328">
        <f t="shared" si="102"/>
        <v>0</v>
      </c>
      <c r="AL400" s="328">
        <f t="shared" si="102"/>
        <v>0</v>
      </c>
      <c r="AM400" s="328">
        <f t="shared" si="102"/>
        <v>0</v>
      </c>
      <c r="AN400" s="328">
        <f t="shared" si="102"/>
        <v>0</v>
      </c>
      <c r="AO400" s="328">
        <f t="shared" si="102"/>
        <v>0</v>
      </c>
      <c r="AP400" s="328">
        <f t="shared" si="102"/>
        <v>0</v>
      </c>
      <c r="AQ400" s="328">
        <f t="shared" si="102"/>
        <v>0</v>
      </c>
      <c r="AR400" s="328">
        <f t="shared" si="102"/>
        <v>0</v>
      </c>
      <c r="AS400" s="328">
        <f t="shared" si="102"/>
        <v>0</v>
      </c>
      <c r="AT400" s="331">
        <f t="shared" si="102"/>
        <v>0</v>
      </c>
      <c r="AU400" s="333">
        <f t="shared" si="102"/>
        <v>0</v>
      </c>
      <c r="AV400" s="321">
        <f t="shared" si="101"/>
        <v>0</v>
      </c>
    </row>
    <row r="401" spans="2:48" s="44" customFormat="1" ht="13.5" x14ac:dyDescent="0.25">
      <c r="B401" s="345" t="str">
        <f>'FORMATO COSTEO C6'!C31</f>
        <v>6.2.1</v>
      </c>
      <c r="C401" s="374">
        <f>'FORMATO COSTEO C6'!B31</f>
        <v>0</v>
      </c>
      <c r="D401" s="357" t="str">
        <f>'FORMATO COSTEO C6'!D31</f>
        <v>Unidad medida</v>
      </c>
      <c r="E401" s="375">
        <f>'FORMATO COSTEO C6'!E31</f>
        <v>0</v>
      </c>
      <c r="F401" s="376">
        <f>'FORMATO COSTEO C6'!G31</f>
        <v>0</v>
      </c>
      <c r="G401" s="377">
        <f>'FORMATO COSTEO C6'!X31</f>
        <v>0</v>
      </c>
      <c r="H401" s="378">
        <f>IF( $F401=0,0,((($F401/$E401)*'CRONOGRAMA ACTIVIDADES'!F$138)*($G401/$F401)))</f>
        <v>0</v>
      </c>
      <c r="I401" s="376">
        <f>IF( $F401=0,0,((($F401/$E401)*'CRONOGRAMA ACTIVIDADES'!G$138)*($G401/$F401)))</f>
        <v>0</v>
      </c>
      <c r="J401" s="376">
        <f>IF( $F401=0,0,((($F401/$E401)*'CRONOGRAMA ACTIVIDADES'!H$138)*($G401/$F401)))</f>
        <v>0</v>
      </c>
      <c r="K401" s="376">
        <f>IF( $F401=0,0,((($F401/$E401)*'CRONOGRAMA ACTIVIDADES'!I$138)*($G401/$F401)))</f>
        <v>0</v>
      </c>
      <c r="L401" s="376">
        <f>IF( $F401=0,0,((($F401/$E401)*'CRONOGRAMA ACTIVIDADES'!J$138)*($G401/$F401)))</f>
        <v>0</v>
      </c>
      <c r="M401" s="376">
        <f>IF( $F401=0,0,((($F401/$E401)*'CRONOGRAMA ACTIVIDADES'!K$138)*($G401/$F401)))</f>
        <v>0</v>
      </c>
      <c r="N401" s="376">
        <f>IF( $F401=0,0,((($F401/$E401)*'CRONOGRAMA ACTIVIDADES'!L$138)*($G401/$F401)))</f>
        <v>0</v>
      </c>
      <c r="O401" s="376">
        <f>IF( $F401=0,0,((($F401/$E401)*'CRONOGRAMA ACTIVIDADES'!M$138)*($G401/$F401)))</f>
        <v>0</v>
      </c>
      <c r="P401" s="376">
        <f>IF( $F401=0,0,((($F401/$E401)*'CRONOGRAMA ACTIVIDADES'!N$138)*($G401/$F401)))</f>
        <v>0</v>
      </c>
      <c r="Q401" s="376">
        <f>IF( $F401=0,0,((($F401/$E401)*'CRONOGRAMA ACTIVIDADES'!O$138)*($G401/$F401)))</f>
        <v>0</v>
      </c>
      <c r="R401" s="376">
        <f>IF( $F401=0,0,((($F401/$E401)*'CRONOGRAMA ACTIVIDADES'!P$138)*($G401/$F401)))</f>
        <v>0</v>
      </c>
      <c r="S401" s="376">
        <f>IF( $F401=0,0,((($F401/$E401)*'CRONOGRAMA ACTIVIDADES'!Q$138)*($G401/$F401)))</f>
        <v>0</v>
      </c>
      <c r="T401" s="352">
        <f t="shared" ref="T401:T410" si="103">H401+I401+J401+K401+L401+M401+N401+O401+P401+Q401+R401+S401</f>
        <v>0</v>
      </c>
      <c r="U401" s="379">
        <f>IF( $F401=0,0,((($F401/$E401)*'CRONOGRAMA ACTIVIDADES'!R$138)*($G401/$F401)))</f>
        <v>0</v>
      </c>
      <c r="V401" s="376">
        <f>IF( $F401=0,0,((($F401/$E401)*'CRONOGRAMA ACTIVIDADES'!S$138)*($G401/$F401)))</f>
        <v>0</v>
      </c>
      <c r="W401" s="376">
        <f>IF( $F401=0,0,((($F401/$E401)*'CRONOGRAMA ACTIVIDADES'!T$138)*($G401/$F401)))</f>
        <v>0</v>
      </c>
      <c r="X401" s="376">
        <f>IF( $F401=0,0,((($F401/$E401)*'CRONOGRAMA ACTIVIDADES'!U$138)*($G401/$F401)))</f>
        <v>0</v>
      </c>
      <c r="Y401" s="376">
        <f>IF( $F401=0,0,((($F401/$E401)*'CRONOGRAMA ACTIVIDADES'!V$138)*($G401/$F401)))</f>
        <v>0</v>
      </c>
      <c r="Z401" s="376">
        <f>IF( $F401=0,0,((($F401/$E401)*'CRONOGRAMA ACTIVIDADES'!W$138)*($G401/$F401)))</f>
        <v>0</v>
      </c>
      <c r="AA401" s="376">
        <f>IF( $F401=0,0,((($F401/$E401)*'CRONOGRAMA ACTIVIDADES'!X$138)*($G401/$F401)))</f>
        <v>0</v>
      </c>
      <c r="AB401" s="376">
        <f>IF( $F401=0,0,((($F401/$E401)*'CRONOGRAMA ACTIVIDADES'!Y$138)*($G401/$F401)))</f>
        <v>0</v>
      </c>
      <c r="AC401" s="376">
        <f>IF( $F401=0,0,((($F401/$E401)*'CRONOGRAMA ACTIVIDADES'!Z$138)*($G401/$F401)))</f>
        <v>0</v>
      </c>
      <c r="AD401" s="376">
        <f>IF( $F401=0,0,((($F401/$E401)*'CRONOGRAMA ACTIVIDADES'!AA$138)*($G401/$F401)))</f>
        <v>0</v>
      </c>
      <c r="AE401" s="376">
        <f>IF( $F401=0,0,((($F401/$E401)*'CRONOGRAMA ACTIVIDADES'!AB$138)*($G401/$F401)))</f>
        <v>0</v>
      </c>
      <c r="AF401" s="376">
        <f>IF( $F401=0,0,((($F401/$E401)*'CRONOGRAMA ACTIVIDADES'!AC$138)*($G401/$F401)))</f>
        <v>0</v>
      </c>
      <c r="AG401" s="350">
        <f t="shared" ref="AG401:AG410" si="104">U401+V401+W401+X401+Y401+Z401+AA401+AB401+AC401+AD401+AE401+AF401</f>
        <v>0</v>
      </c>
      <c r="AH401" s="378">
        <f>IF( $F401=0,0,((($F401/$E401)*'CRONOGRAMA ACTIVIDADES'!AD$138)*($G401/$F401)))</f>
        <v>0</v>
      </c>
      <c r="AI401" s="376">
        <f>IF( $F401=0,0,((($F401/$E401)*'CRONOGRAMA ACTIVIDADES'!AE$138)*($G401/$F401)))</f>
        <v>0</v>
      </c>
      <c r="AJ401" s="376">
        <f>IF( $F401=0,0,((($F401/$E401)*'CRONOGRAMA ACTIVIDADES'!AF$138)*($G401/$F401)))</f>
        <v>0</v>
      </c>
      <c r="AK401" s="376">
        <f>IF( $F401=0,0,((($F401/$E401)*'CRONOGRAMA ACTIVIDADES'!AG$138)*($G401/$F401)))</f>
        <v>0</v>
      </c>
      <c r="AL401" s="376">
        <f>IF( $F401=0,0,((($F401/$E401)*'CRONOGRAMA ACTIVIDADES'!AH$138)*($G401/$F401)))</f>
        <v>0</v>
      </c>
      <c r="AM401" s="376">
        <f>IF( $F401=0,0,((($F401/$E401)*'CRONOGRAMA ACTIVIDADES'!AI$138)*($G401/$F401)))</f>
        <v>0</v>
      </c>
      <c r="AN401" s="376">
        <f>IF( $F401=0,0,((($F401/$E401)*'CRONOGRAMA ACTIVIDADES'!AJ$138)*($G401/$F401)))</f>
        <v>0</v>
      </c>
      <c r="AO401" s="376">
        <f>IF( $F401=0,0,((($F401/$E401)*'CRONOGRAMA ACTIVIDADES'!AK$138)*($G401/$F401)))</f>
        <v>0</v>
      </c>
      <c r="AP401" s="376">
        <f>IF( $F401=0,0,((($F401/$E401)*'CRONOGRAMA ACTIVIDADES'!AL$138)*($G401/$F401)))</f>
        <v>0</v>
      </c>
      <c r="AQ401" s="376">
        <f>IF( $F401=0,0,((($F401/$E401)*'CRONOGRAMA ACTIVIDADES'!AM$138)*($G401/$F401)))</f>
        <v>0</v>
      </c>
      <c r="AR401" s="376">
        <f>IF( $F401=0,0,((($F401/$E401)*'CRONOGRAMA ACTIVIDADES'!AN$138)*($G401/$F401)))</f>
        <v>0</v>
      </c>
      <c r="AS401" s="376">
        <f>IF( $F401=0,0,((($F401/$E401)*'CRONOGRAMA ACTIVIDADES'!AO$138)*($G401/$F401)))</f>
        <v>0</v>
      </c>
      <c r="AT401" s="352">
        <f t="shared" ref="AT401:AT410" si="105">AH401+AI401+AJ401+AK401+AL401+AM401+AN401+AO401+AP401+AQ401+AR401+AS401</f>
        <v>0</v>
      </c>
      <c r="AU401" s="355">
        <f t="shared" ref="AU401:AU410" si="106">AS401+AR401+AQ401+AP401+AO401+AN401+AM401+AL401+AK401+AJ401+AI401+AH401+AF401+AE401+AD401+AC401+AB401+AA401+Z401+Y401+X401+W401+V401+U401+S401+R401+Q401+P401+O401+N401+M401+L401+K401+J401+I401+H401</f>
        <v>0</v>
      </c>
      <c r="AV401" s="321">
        <f t="shared" si="101"/>
        <v>0</v>
      </c>
    </row>
    <row r="402" spans="2:48" s="44" customFormat="1" ht="13.5" x14ac:dyDescent="0.25">
      <c r="B402" s="345" t="str">
        <f>'FORMATO COSTEO C6'!C32</f>
        <v>6.2.2</v>
      </c>
      <c r="C402" s="374">
        <f>'FORMATO COSTEO C6'!B32</f>
        <v>0</v>
      </c>
      <c r="D402" s="357" t="str">
        <f>'FORMATO COSTEO C6'!D32</f>
        <v>Unidad medida</v>
      </c>
      <c r="E402" s="375">
        <f>'FORMATO COSTEO C6'!E32</f>
        <v>0</v>
      </c>
      <c r="F402" s="376">
        <f>'FORMATO COSTEO C6'!G32</f>
        <v>0</v>
      </c>
      <c r="G402" s="377">
        <f>'FORMATO COSTEO C6'!X32</f>
        <v>0</v>
      </c>
      <c r="H402" s="378">
        <f>IF( $F402=0,0,((($F402/$E402)*'CRONOGRAMA ACTIVIDADES'!F$139)*($G402/$F402)))</f>
        <v>0</v>
      </c>
      <c r="I402" s="376">
        <f>IF( $F402=0,0,((($F402/$E402)*'CRONOGRAMA ACTIVIDADES'!G$139)*($G402/$F402)))</f>
        <v>0</v>
      </c>
      <c r="J402" s="376">
        <f>IF( $F402=0,0,((($F402/$E402)*'CRONOGRAMA ACTIVIDADES'!H$139)*($G402/$F402)))</f>
        <v>0</v>
      </c>
      <c r="K402" s="376">
        <f>IF( $F402=0,0,((($F402/$E402)*'CRONOGRAMA ACTIVIDADES'!I$139)*($G402/$F402)))</f>
        <v>0</v>
      </c>
      <c r="L402" s="376">
        <f>IF( $F402=0,0,((($F402/$E402)*'CRONOGRAMA ACTIVIDADES'!J$139)*($G402/$F402)))</f>
        <v>0</v>
      </c>
      <c r="M402" s="376">
        <f>IF( $F402=0,0,((($F402/$E402)*'CRONOGRAMA ACTIVIDADES'!K$139)*($G402/$F402)))</f>
        <v>0</v>
      </c>
      <c r="N402" s="376">
        <f>IF( $F402=0,0,((($F402/$E402)*'CRONOGRAMA ACTIVIDADES'!L$139)*($G402/$F402)))</f>
        <v>0</v>
      </c>
      <c r="O402" s="376">
        <f>IF( $F402=0,0,((($F402/$E402)*'CRONOGRAMA ACTIVIDADES'!M$139)*($G402/$F402)))</f>
        <v>0</v>
      </c>
      <c r="P402" s="376">
        <f>IF( $F402=0,0,((($F402/$E402)*'CRONOGRAMA ACTIVIDADES'!N$139)*($G402/$F402)))</f>
        <v>0</v>
      </c>
      <c r="Q402" s="376">
        <f>IF( $F402=0,0,((($F402/$E402)*'CRONOGRAMA ACTIVIDADES'!O$139)*($G402/$F402)))</f>
        <v>0</v>
      </c>
      <c r="R402" s="376">
        <f>IF( $F402=0,0,((($F402/$E402)*'CRONOGRAMA ACTIVIDADES'!P$139)*($G402/$F402)))</f>
        <v>0</v>
      </c>
      <c r="S402" s="376">
        <f>IF( $F402=0,0,((($F402/$E402)*'CRONOGRAMA ACTIVIDADES'!Q$139)*($G402/$F402)))</f>
        <v>0</v>
      </c>
      <c r="T402" s="352">
        <f t="shared" si="103"/>
        <v>0</v>
      </c>
      <c r="U402" s="379">
        <f>IF( $F402=0,0,((($F402/$E402)*'CRONOGRAMA ACTIVIDADES'!R$139)*($G402/$F402)))</f>
        <v>0</v>
      </c>
      <c r="V402" s="376">
        <f>IF( $F402=0,0,((($F402/$E402)*'CRONOGRAMA ACTIVIDADES'!S$139)*($G402/$F402)))</f>
        <v>0</v>
      </c>
      <c r="W402" s="376">
        <f>IF( $F402=0,0,((($F402/$E402)*'CRONOGRAMA ACTIVIDADES'!T$139)*($G402/$F402)))</f>
        <v>0</v>
      </c>
      <c r="X402" s="376">
        <f>IF( $F402=0,0,((($F402/$E402)*'CRONOGRAMA ACTIVIDADES'!U$139)*($G402/$F402)))</f>
        <v>0</v>
      </c>
      <c r="Y402" s="376">
        <f>IF( $F402=0,0,((($F402/$E402)*'CRONOGRAMA ACTIVIDADES'!V$139)*($G402/$F402)))</f>
        <v>0</v>
      </c>
      <c r="Z402" s="376">
        <f>IF( $F402=0,0,((($F402/$E402)*'CRONOGRAMA ACTIVIDADES'!W$139)*($G402/$F402)))</f>
        <v>0</v>
      </c>
      <c r="AA402" s="376">
        <f>IF( $F402=0,0,((($F402/$E402)*'CRONOGRAMA ACTIVIDADES'!X$139)*($G402/$F402)))</f>
        <v>0</v>
      </c>
      <c r="AB402" s="376">
        <f>IF( $F402=0,0,((($F402/$E402)*'CRONOGRAMA ACTIVIDADES'!Y$139)*($G402/$F402)))</f>
        <v>0</v>
      </c>
      <c r="AC402" s="376">
        <f>IF( $F402=0,0,((($F402/$E402)*'CRONOGRAMA ACTIVIDADES'!Z$139)*($G402/$F402)))</f>
        <v>0</v>
      </c>
      <c r="AD402" s="376">
        <f>IF( $F402=0,0,((($F402/$E402)*'CRONOGRAMA ACTIVIDADES'!AA$139)*($G402/$F402)))</f>
        <v>0</v>
      </c>
      <c r="AE402" s="376">
        <f>IF( $F402=0,0,((($F402/$E402)*'CRONOGRAMA ACTIVIDADES'!AB$139)*($G402/$F402)))</f>
        <v>0</v>
      </c>
      <c r="AF402" s="376">
        <f>IF( $F402=0,0,((($F402/$E402)*'CRONOGRAMA ACTIVIDADES'!AC$139)*($G402/$F402)))</f>
        <v>0</v>
      </c>
      <c r="AG402" s="350">
        <f t="shared" si="104"/>
        <v>0</v>
      </c>
      <c r="AH402" s="378">
        <f>IF( $F402=0,0,((($F402/$E402)*'CRONOGRAMA ACTIVIDADES'!AD$139)*($G402/$F402)))</f>
        <v>0</v>
      </c>
      <c r="AI402" s="376">
        <f>IF( $F402=0,0,((($F402/$E402)*'CRONOGRAMA ACTIVIDADES'!AE$139)*($G402/$F402)))</f>
        <v>0</v>
      </c>
      <c r="AJ402" s="376">
        <f>IF( $F402=0,0,((($F402/$E402)*'CRONOGRAMA ACTIVIDADES'!AF$139)*($G402/$F402)))</f>
        <v>0</v>
      </c>
      <c r="AK402" s="376">
        <f>IF( $F402=0,0,((($F402/$E402)*'CRONOGRAMA ACTIVIDADES'!AG$139)*($G402/$F402)))</f>
        <v>0</v>
      </c>
      <c r="AL402" s="376">
        <f>IF( $F402=0,0,((($F402/$E402)*'CRONOGRAMA ACTIVIDADES'!AH$139)*($G402/$F402)))</f>
        <v>0</v>
      </c>
      <c r="AM402" s="376">
        <f>IF( $F402=0,0,((($F402/$E402)*'CRONOGRAMA ACTIVIDADES'!AI$139)*($G402/$F402)))</f>
        <v>0</v>
      </c>
      <c r="AN402" s="376">
        <f>IF( $F402=0,0,((($F402/$E402)*'CRONOGRAMA ACTIVIDADES'!AJ$139)*($G402/$F402)))</f>
        <v>0</v>
      </c>
      <c r="AO402" s="376">
        <f>IF( $F402=0,0,((($F402/$E402)*'CRONOGRAMA ACTIVIDADES'!AK$139)*($G402/$F402)))</f>
        <v>0</v>
      </c>
      <c r="AP402" s="376">
        <f>IF( $F402=0,0,((($F402/$E402)*'CRONOGRAMA ACTIVIDADES'!AL$139)*($G402/$F402)))</f>
        <v>0</v>
      </c>
      <c r="AQ402" s="376">
        <f>IF( $F402=0,0,((($F402/$E402)*'CRONOGRAMA ACTIVIDADES'!AM$139)*($G402/$F402)))</f>
        <v>0</v>
      </c>
      <c r="AR402" s="376">
        <f>IF( $F402=0,0,((($F402/$E402)*'CRONOGRAMA ACTIVIDADES'!AN$139)*($G402/$F402)))</f>
        <v>0</v>
      </c>
      <c r="AS402" s="376">
        <f>IF( $F402=0,0,((($F402/$E402)*'CRONOGRAMA ACTIVIDADES'!AO$139)*($G402/$F402)))</f>
        <v>0</v>
      </c>
      <c r="AT402" s="352">
        <f t="shared" si="105"/>
        <v>0</v>
      </c>
      <c r="AU402" s="355">
        <f t="shared" si="106"/>
        <v>0</v>
      </c>
      <c r="AV402" s="321">
        <f t="shared" si="101"/>
        <v>0</v>
      </c>
    </row>
    <row r="403" spans="2:48" s="44" customFormat="1" ht="13.5" x14ac:dyDescent="0.25">
      <c r="B403" s="345" t="str">
        <f>'FORMATO COSTEO C6'!C33</f>
        <v>6.2.3</v>
      </c>
      <c r="C403" s="374">
        <f>'FORMATO COSTEO C6'!B33</f>
        <v>0</v>
      </c>
      <c r="D403" s="357" t="str">
        <f>'FORMATO COSTEO C6'!D33</f>
        <v>Unidad medida</v>
      </c>
      <c r="E403" s="375">
        <f>'FORMATO COSTEO C6'!E33</f>
        <v>0</v>
      </c>
      <c r="F403" s="376">
        <f>'FORMATO COSTEO C6'!G33</f>
        <v>0</v>
      </c>
      <c r="G403" s="377">
        <f>'FORMATO COSTEO C6'!X33</f>
        <v>0</v>
      </c>
      <c r="H403" s="378">
        <f>IF( $F403=0,0,((($F403/$E403)*'CRONOGRAMA ACTIVIDADES'!F$140)*($G403/$F403)))</f>
        <v>0</v>
      </c>
      <c r="I403" s="376">
        <f>IF( $F403=0,0,((($F403/$E403)*'CRONOGRAMA ACTIVIDADES'!G$140)*($G403/$F403)))</f>
        <v>0</v>
      </c>
      <c r="J403" s="376">
        <f>IF( $F403=0,0,((($F403/$E403)*'CRONOGRAMA ACTIVIDADES'!H$140)*($G403/$F403)))</f>
        <v>0</v>
      </c>
      <c r="K403" s="376">
        <f>IF( $F403=0,0,((($F403/$E403)*'CRONOGRAMA ACTIVIDADES'!I$140)*($G403/$F403)))</f>
        <v>0</v>
      </c>
      <c r="L403" s="376">
        <f>IF( $F403=0,0,((($F403/$E403)*'CRONOGRAMA ACTIVIDADES'!J$140)*($G403/$F403)))</f>
        <v>0</v>
      </c>
      <c r="M403" s="376">
        <f>IF( $F403=0,0,((($F403/$E403)*'CRONOGRAMA ACTIVIDADES'!K$140)*($G403/$F403)))</f>
        <v>0</v>
      </c>
      <c r="N403" s="376">
        <f>IF( $F403=0,0,((($F403/$E403)*'CRONOGRAMA ACTIVIDADES'!L$140)*($G403/$F403)))</f>
        <v>0</v>
      </c>
      <c r="O403" s="376">
        <f>IF( $F403=0,0,((($F403/$E403)*'CRONOGRAMA ACTIVIDADES'!M$140)*($G403/$F403)))</f>
        <v>0</v>
      </c>
      <c r="P403" s="376">
        <f>IF( $F403=0,0,((($F403/$E403)*'CRONOGRAMA ACTIVIDADES'!N$140)*($G403/$F403)))</f>
        <v>0</v>
      </c>
      <c r="Q403" s="376">
        <f>IF( $F403=0,0,((($F403/$E403)*'CRONOGRAMA ACTIVIDADES'!O$140)*($G403/$F403)))</f>
        <v>0</v>
      </c>
      <c r="R403" s="376">
        <f>IF( $F403=0,0,((($F403/$E403)*'CRONOGRAMA ACTIVIDADES'!P$140)*($G403/$F403)))</f>
        <v>0</v>
      </c>
      <c r="S403" s="376">
        <f>IF( $F403=0,0,((($F403/$E403)*'CRONOGRAMA ACTIVIDADES'!Q$140)*($G403/$F403)))</f>
        <v>0</v>
      </c>
      <c r="T403" s="352">
        <f t="shared" si="103"/>
        <v>0</v>
      </c>
      <c r="U403" s="379">
        <f>IF( $F403=0,0,((($F403/$E403)*'CRONOGRAMA ACTIVIDADES'!R$140)*($G403/$F403)))</f>
        <v>0</v>
      </c>
      <c r="V403" s="376">
        <f>IF( $F403=0,0,((($F403/$E403)*'CRONOGRAMA ACTIVIDADES'!S$140)*($G403/$F403)))</f>
        <v>0</v>
      </c>
      <c r="W403" s="376">
        <f>IF( $F403=0,0,((($F403/$E403)*'CRONOGRAMA ACTIVIDADES'!T$140)*($G403/$F403)))</f>
        <v>0</v>
      </c>
      <c r="X403" s="376">
        <f>IF( $F403=0,0,((($F403/$E403)*'CRONOGRAMA ACTIVIDADES'!U$140)*($G403/$F403)))</f>
        <v>0</v>
      </c>
      <c r="Y403" s="376">
        <f>IF( $F403=0,0,((($F403/$E403)*'CRONOGRAMA ACTIVIDADES'!V$140)*($G403/$F403)))</f>
        <v>0</v>
      </c>
      <c r="Z403" s="376">
        <f>IF( $F403=0,0,((($F403/$E403)*'CRONOGRAMA ACTIVIDADES'!W$140)*($G403/$F403)))</f>
        <v>0</v>
      </c>
      <c r="AA403" s="376">
        <f>IF( $F403=0,0,((($F403/$E403)*'CRONOGRAMA ACTIVIDADES'!X$140)*($G403/$F403)))</f>
        <v>0</v>
      </c>
      <c r="AB403" s="376">
        <f>IF( $F403=0,0,((($F403/$E403)*'CRONOGRAMA ACTIVIDADES'!Y$140)*($G403/$F403)))</f>
        <v>0</v>
      </c>
      <c r="AC403" s="376">
        <f>IF( $F403=0,0,((($F403/$E403)*'CRONOGRAMA ACTIVIDADES'!Z$140)*($G403/$F403)))</f>
        <v>0</v>
      </c>
      <c r="AD403" s="376">
        <f>IF( $F403=0,0,((($F403/$E403)*'CRONOGRAMA ACTIVIDADES'!AA$140)*($G403/$F403)))</f>
        <v>0</v>
      </c>
      <c r="AE403" s="376">
        <f>IF( $F403=0,0,((($F403/$E403)*'CRONOGRAMA ACTIVIDADES'!AB$140)*($G403/$F403)))</f>
        <v>0</v>
      </c>
      <c r="AF403" s="376">
        <f>IF( $F403=0,0,((($F403/$E403)*'CRONOGRAMA ACTIVIDADES'!AC$140)*($G403/$F403)))</f>
        <v>0</v>
      </c>
      <c r="AG403" s="350">
        <f t="shared" si="104"/>
        <v>0</v>
      </c>
      <c r="AH403" s="378">
        <f>IF( $F403=0,0,((($F403/$E403)*'CRONOGRAMA ACTIVIDADES'!AD$140)*($G403/$F403)))</f>
        <v>0</v>
      </c>
      <c r="AI403" s="376">
        <f>IF( $F403=0,0,((($F403/$E403)*'CRONOGRAMA ACTIVIDADES'!AE$140)*($G403/$F403)))</f>
        <v>0</v>
      </c>
      <c r="AJ403" s="376">
        <f>IF( $F403=0,0,((($F403/$E403)*'CRONOGRAMA ACTIVIDADES'!AF$140)*($G403/$F403)))</f>
        <v>0</v>
      </c>
      <c r="AK403" s="376">
        <f>IF( $F403=0,0,((($F403/$E403)*'CRONOGRAMA ACTIVIDADES'!AG$140)*($G403/$F403)))</f>
        <v>0</v>
      </c>
      <c r="AL403" s="376">
        <f>IF( $F403=0,0,((($F403/$E403)*'CRONOGRAMA ACTIVIDADES'!AH$140)*($G403/$F403)))</f>
        <v>0</v>
      </c>
      <c r="AM403" s="376">
        <f>IF( $F403=0,0,((($F403/$E403)*'CRONOGRAMA ACTIVIDADES'!AI$140)*($G403/$F403)))</f>
        <v>0</v>
      </c>
      <c r="AN403" s="376">
        <f>IF( $F403=0,0,((($F403/$E403)*'CRONOGRAMA ACTIVIDADES'!AJ$140)*($G403/$F403)))</f>
        <v>0</v>
      </c>
      <c r="AO403" s="376">
        <f>IF( $F403=0,0,((($F403/$E403)*'CRONOGRAMA ACTIVIDADES'!AK$140)*($G403/$F403)))</f>
        <v>0</v>
      </c>
      <c r="AP403" s="376">
        <f>IF( $F403=0,0,((($F403/$E403)*'CRONOGRAMA ACTIVIDADES'!AL$140)*($G403/$F403)))</f>
        <v>0</v>
      </c>
      <c r="AQ403" s="376">
        <f>IF( $F403=0,0,((($F403/$E403)*'CRONOGRAMA ACTIVIDADES'!AM$140)*($G403/$F403)))</f>
        <v>0</v>
      </c>
      <c r="AR403" s="376">
        <f>IF( $F403=0,0,((($F403/$E403)*'CRONOGRAMA ACTIVIDADES'!AN$140)*($G403/$F403)))</f>
        <v>0</v>
      </c>
      <c r="AS403" s="376">
        <f>IF( $F403=0,0,((($F403/$E403)*'CRONOGRAMA ACTIVIDADES'!AO$140)*($G403/$F403)))</f>
        <v>0</v>
      </c>
      <c r="AT403" s="352">
        <f t="shared" si="105"/>
        <v>0</v>
      </c>
      <c r="AU403" s="355">
        <f t="shared" si="106"/>
        <v>0</v>
      </c>
      <c r="AV403" s="321">
        <f t="shared" si="101"/>
        <v>0</v>
      </c>
    </row>
    <row r="404" spans="2:48" s="44" customFormat="1" ht="13.5" x14ac:dyDescent="0.25">
      <c r="B404" s="345" t="str">
        <f>'FORMATO COSTEO C6'!C34</f>
        <v>6.2.4</v>
      </c>
      <c r="C404" s="374">
        <f>'FORMATO COSTEO C6'!B34</f>
        <v>0</v>
      </c>
      <c r="D404" s="357" t="str">
        <f>'FORMATO COSTEO C6'!D34</f>
        <v>Unidad medida</v>
      </c>
      <c r="E404" s="375">
        <f>'FORMATO COSTEO C6'!E34</f>
        <v>0</v>
      </c>
      <c r="F404" s="376">
        <f>'FORMATO COSTEO C6'!G34</f>
        <v>0</v>
      </c>
      <c r="G404" s="377">
        <f>'FORMATO COSTEO C6'!X34</f>
        <v>0</v>
      </c>
      <c r="H404" s="378">
        <f>IF( $F404=0,0,((($F404/$E404)*'CRONOGRAMA ACTIVIDADES'!F$141)*($G404/$F404)))</f>
        <v>0</v>
      </c>
      <c r="I404" s="376">
        <f>IF( $F404=0,0,((($F404/$E404)*'CRONOGRAMA ACTIVIDADES'!G$141)*($G404/$F404)))</f>
        <v>0</v>
      </c>
      <c r="J404" s="376">
        <f>IF( $F404=0,0,((($F404/$E404)*'CRONOGRAMA ACTIVIDADES'!H$141)*($G404/$F404)))</f>
        <v>0</v>
      </c>
      <c r="K404" s="376">
        <f>IF( $F404=0,0,((($F404/$E404)*'CRONOGRAMA ACTIVIDADES'!I$141)*($G404/$F404)))</f>
        <v>0</v>
      </c>
      <c r="L404" s="376">
        <f>IF( $F404=0,0,((($F404/$E404)*'CRONOGRAMA ACTIVIDADES'!J$141)*($G404/$F404)))</f>
        <v>0</v>
      </c>
      <c r="M404" s="376">
        <f>IF( $F404=0,0,((($F404/$E404)*'CRONOGRAMA ACTIVIDADES'!K$141)*($G404/$F404)))</f>
        <v>0</v>
      </c>
      <c r="N404" s="376">
        <f>IF( $F404=0,0,((($F404/$E404)*'CRONOGRAMA ACTIVIDADES'!L$141)*($G404/$F404)))</f>
        <v>0</v>
      </c>
      <c r="O404" s="376">
        <f>IF( $F404=0,0,((($F404/$E404)*'CRONOGRAMA ACTIVIDADES'!M$141)*($G404/$F404)))</f>
        <v>0</v>
      </c>
      <c r="P404" s="376">
        <f>IF( $F404=0,0,((($F404/$E404)*'CRONOGRAMA ACTIVIDADES'!N$141)*($G404/$F404)))</f>
        <v>0</v>
      </c>
      <c r="Q404" s="376">
        <f>IF( $F404=0,0,((($F404/$E404)*'CRONOGRAMA ACTIVIDADES'!O$141)*($G404/$F404)))</f>
        <v>0</v>
      </c>
      <c r="R404" s="376">
        <f>IF( $F404=0,0,((($F404/$E404)*'CRONOGRAMA ACTIVIDADES'!P$141)*($G404/$F404)))</f>
        <v>0</v>
      </c>
      <c r="S404" s="376">
        <f>IF( $F404=0,0,((($F404/$E404)*'CRONOGRAMA ACTIVIDADES'!Q$141)*($G404/$F404)))</f>
        <v>0</v>
      </c>
      <c r="T404" s="352">
        <f t="shared" si="103"/>
        <v>0</v>
      </c>
      <c r="U404" s="379">
        <f>IF( $F404=0,0,((($F404/$E404)*'CRONOGRAMA ACTIVIDADES'!R$141)*($G404/$F404)))</f>
        <v>0</v>
      </c>
      <c r="V404" s="376">
        <f>IF( $F404=0,0,((($F404/$E404)*'CRONOGRAMA ACTIVIDADES'!S$141)*($G404/$F404)))</f>
        <v>0</v>
      </c>
      <c r="W404" s="376">
        <f>IF( $F404=0,0,((($F404/$E404)*'CRONOGRAMA ACTIVIDADES'!T$141)*($G404/$F404)))</f>
        <v>0</v>
      </c>
      <c r="X404" s="376">
        <f>IF( $F404=0,0,((($F404/$E404)*'CRONOGRAMA ACTIVIDADES'!U$141)*($G404/$F404)))</f>
        <v>0</v>
      </c>
      <c r="Y404" s="376">
        <f>IF( $F404=0,0,((($F404/$E404)*'CRONOGRAMA ACTIVIDADES'!V$141)*($G404/$F404)))</f>
        <v>0</v>
      </c>
      <c r="Z404" s="376">
        <f>IF( $F404=0,0,((($F404/$E404)*'CRONOGRAMA ACTIVIDADES'!W$141)*($G404/$F404)))</f>
        <v>0</v>
      </c>
      <c r="AA404" s="376">
        <f>IF( $F404=0,0,((($F404/$E404)*'CRONOGRAMA ACTIVIDADES'!X$141)*($G404/$F404)))</f>
        <v>0</v>
      </c>
      <c r="AB404" s="376">
        <f>IF( $F404=0,0,((($F404/$E404)*'CRONOGRAMA ACTIVIDADES'!Y$141)*($G404/$F404)))</f>
        <v>0</v>
      </c>
      <c r="AC404" s="376">
        <f>IF( $F404=0,0,((($F404/$E404)*'CRONOGRAMA ACTIVIDADES'!Z$141)*($G404/$F404)))</f>
        <v>0</v>
      </c>
      <c r="AD404" s="376">
        <f>IF( $F404=0,0,((($F404/$E404)*'CRONOGRAMA ACTIVIDADES'!AA$141)*($G404/$F404)))</f>
        <v>0</v>
      </c>
      <c r="AE404" s="376">
        <f>IF( $F404=0,0,((($F404/$E404)*'CRONOGRAMA ACTIVIDADES'!AB$141)*($G404/$F404)))</f>
        <v>0</v>
      </c>
      <c r="AF404" s="376">
        <f>IF( $F404=0,0,((($F404/$E404)*'CRONOGRAMA ACTIVIDADES'!AC$141)*($G404/$F404)))</f>
        <v>0</v>
      </c>
      <c r="AG404" s="350">
        <f t="shared" si="104"/>
        <v>0</v>
      </c>
      <c r="AH404" s="378">
        <f>IF( $F404=0,0,((($F404/$E404)*'CRONOGRAMA ACTIVIDADES'!AD$141)*($G404/$F404)))</f>
        <v>0</v>
      </c>
      <c r="AI404" s="376">
        <f>IF( $F404=0,0,((($F404/$E404)*'CRONOGRAMA ACTIVIDADES'!AE$141)*($G404/$F404)))</f>
        <v>0</v>
      </c>
      <c r="AJ404" s="376">
        <f>IF( $F404=0,0,((($F404/$E404)*'CRONOGRAMA ACTIVIDADES'!AF$141)*($G404/$F404)))</f>
        <v>0</v>
      </c>
      <c r="AK404" s="376">
        <f>IF( $F404=0,0,((($F404/$E404)*'CRONOGRAMA ACTIVIDADES'!AG$141)*($G404/$F404)))</f>
        <v>0</v>
      </c>
      <c r="AL404" s="376">
        <f>IF( $F404=0,0,((($F404/$E404)*'CRONOGRAMA ACTIVIDADES'!AH$141)*($G404/$F404)))</f>
        <v>0</v>
      </c>
      <c r="AM404" s="376">
        <f>IF( $F404=0,0,((($F404/$E404)*'CRONOGRAMA ACTIVIDADES'!AI$141)*($G404/$F404)))</f>
        <v>0</v>
      </c>
      <c r="AN404" s="376">
        <f>IF( $F404=0,0,((($F404/$E404)*'CRONOGRAMA ACTIVIDADES'!AJ$141)*($G404/$F404)))</f>
        <v>0</v>
      </c>
      <c r="AO404" s="376">
        <f>IF( $F404=0,0,((($F404/$E404)*'CRONOGRAMA ACTIVIDADES'!AK$141)*($G404/$F404)))</f>
        <v>0</v>
      </c>
      <c r="AP404" s="376">
        <f>IF( $F404=0,0,((($F404/$E404)*'CRONOGRAMA ACTIVIDADES'!AL$141)*($G404/$F404)))</f>
        <v>0</v>
      </c>
      <c r="AQ404" s="376">
        <f>IF( $F404=0,0,((($F404/$E404)*'CRONOGRAMA ACTIVIDADES'!AM$141)*($G404/$F404)))</f>
        <v>0</v>
      </c>
      <c r="AR404" s="376">
        <f>IF( $F404=0,0,((($F404/$E404)*'CRONOGRAMA ACTIVIDADES'!AN$141)*($G404/$F404)))</f>
        <v>0</v>
      </c>
      <c r="AS404" s="376">
        <f>IF( $F404=0,0,((($F404/$E404)*'CRONOGRAMA ACTIVIDADES'!AO$141)*($G404/$F404)))</f>
        <v>0</v>
      </c>
      <c r="AT404" s="352">
        <f t="shared" si="105"/>
        <v>0</v>
      </c>
      <c r="AU404" s="355">
        <f t="shared" si="106"/>
        <v>0</v>
      </c>
      <c r="AV404" s="321">
        <f t="shared" si="101"/>
        <v>0</v>
      </c>
    </row>
    <row r="405" spans="2:48" s="44" customFormat="1" ht="13.5" x14ac:dyDescent="0.25">
      <c r="B405" s="345" t="str">
        <f>'FORMATO COSTEO C6'!C35</f>
        <v>6.2.5</v>
      </c>
      <c r="C405" s="374">
        <f>'FORMATO COSTEO C6'!B35</f>
        <v>0</v>
      </c>
      <c r="D405" s="357" t="str">
        <f>'FORMATO COSTEO C6'!D35</f>
        <v>Unidad medida</v>
      </c>
      <c r="E405" s="375">
        <f>'FORMATO COSTEO C6'!E35</f>
        <v>0</v>
      </c>
      <c r="F405" s="376">
        <f>'FORMATO COSTEO C6'!G35</f>
        <v>0</v>
      </c>
      <c r="G405" s="377">
        <f>'FORMATO COSTEO C6'!X35</f>
        <v>0</v>
      </c>
      <c r="H405" s="378">
        <f>IF( $F405=0,0,((($F405/$E405)*'CRONOGRAMA ACTIVIDADES'!F$142)*($G405/$F405)))</f>
        <v>0</v>
      </c>
      <c r="I405" s="376">
        <f>IF( $F405=0,0,((($F405/$E405)*'CRONOGRAMA ACTIVIDADES'!G$142)*($G405/$F405)))</f>
        <v>0</v>
      </c>
      <c r="J405" s="376">
        <f>IF( $F405=0,0,((($F405/$E405)*'CRONOGRAMA ACTIVIDADES'!H$142)*($G405/$F405)))</f>
        <v>0</v>
      </c>
      <c r="K405" s="376">
        <f>IF( $F405=0,0,((($F405/$E405)*'CRONOGRAMA ACTIVIDADES'!I$142)*($G405/$F405)))</f>
        <v>0</v>
      </c>
      <c r="L405" s="376">
        <f>IF( $F405=0,0,((($F405/$E405)*'CRONOGRAMA ACTIVIDADES'!J$142)*($G405/$F405)))</f>
        <v>0</v>
      </c>
      <c r="M405" s="376">
        <f>IF( $F405=0,0,((($F405/$E405)*'CRONOGRAMA ACTIVIDADES'!K$142)*($G405/$F405)))</f>
        <v>0</v>
      </c>
      <c r="N405" s="376">
        <f>IF( $F405=0,0,((($F405/$E405)*'CRONOGRAMA ACTIVIDADES'!L$142)*($G405/$F405)))</f>
        <v>0</v>
      </c>
      <c r="O405" s="376">
        <f>IF( $F405=0,0,((($F405/$E405)*'CRONOGRAMA ACTIVIDADES'!M$142)*($G405/$F405)))</f>
        <v>0</v>
      </c>
      <c r="P405" s="376">
        <f>IF( $F405=0,0,((($F405/$E405)*'CRONOGRAMA ACTIVIDADES'!N$142)*($G405/$F405)))</f>
        <v>0</v>
      </c>
      <c r="Q405" s="376">
        <f>IF( $F405=0,0,((($F405/$E405)*'CRONOGRAMA ACTIVIDADES'!O$142)*($G405/$F405)))</f>
        <v>0</v>
      </c>
      <c r="R405" s="376">
        <f>IF( $F405=0,0,((($F405/$E405)*'CRONOGRAMA ACTIVIDADES'!P$142)*($G405/$F405)))</f>
        <v>0</v>
      </c>
      <c r="S405" s="376">
        <f>IF( $F405=0,0,((($F405/$E405)*'CRONOGRAMA ACTIVIDADES'!Q$142)*($G405/$F405)))</f>
        <v>0</v>
      </c>
      <c r="T405" s="352">
        <f t="shared" si="103"/>
        <v>0</v>
      </c>
      <c r="U405" s="379">
        <f>IF( $F405=0,0,((($F405/$E405)*'CRONOGRAMA ACTIVIDADES'!R$142)*($G405/$F405)))</f>
        <v>0</v>
      </c>
      <c r="V405" s="376">
        <f>IF( $F405=0,0,((($F405/$E405)*'CRONOGRAMA ACTIVIDADES'!S$142)*($G405/$F405)))</f>
        <v>0</v>
      </c>
      <c r="W405" s="376">
        <f>IF( $F405=0,0,((($F405/$E405)*'CRONOGRAMA ACTIVIDADES'!T$142)*($G405/$F405)))</f>
        <v>0</v>
      </c>
      <c r="X405" s="376">
        <f>IF( $F405=0,0,((($F405/$E405)*'CRONOGRAMA ACTIVIDADES'!U$142)*($G405/$F405)))</f>
        <v>0</v>
      </c>
      <c r="Y405" s="376">
        <f>IF( $F405=0,0,((($F405/$E405)*'CRONOGRAMA ACTIVIDADES'!V$142)*($G405/$F405)))</f>
        <v>0</v>
      </c>
      <c r="Z405" s="376">
        <f>IF( $F405=0,0,((($F405/$E405)*'CRONOGRAMA ACTIVIDADES'!W$142)*($G405/$F405)))</f>
        <v>0</v>
      </c>
      <c r="AA405" s="376">
        <f>IF( $F405=0,0,((($F405/$E405)*'CRONOGRAMA ACTIVIDADES'!X$142)*($G405/$F405)))</f>
        <v>0</v>
      </c>
      <c r="AB405" s="376">
        <f>IF( $F405=0,0,((($F405/$E405)*'CRONOGRAMA ACTIVIDADES'!Y$142)*($G405/$F405)))</f>
        <v>0</v>
      </c>
      <c r="AC405" s="376">
        <f>IF( $F405=0,0,((($F405/$E405)*'CRONOGRAMA ACTIVIDADES'!Z$142)*($G405/$F405)))</f>
        <v>0</v>
      </c>
      <c r="AD405" s="376">
        <f>IF( $F405=0,0,((($F405/$E405)*'CRONOGRAMA ACTIVIDADES'!AA$142)*($G405/$F405)))</f>
        <v>0</v>
      </c>
      <c r="AE405" s="376">
        <f>IF( $F405=0,0,((($F405/$E405)*'CRONOGRAMA ACTIVIDADES'!AB$142)*($G405/$F405)))</f>
        <v>0</v>
      </c>
      <c r="AF405" s="376">
        <f>IF( $F405=0,0,((($F405/$E405)*'CRONOGRAMA ACTIVIDADES'!AC$142)*($G405/$F405)))</f>
        <v>0</v>
      </c>
      <c r="AG405" s="350">
        <f t="shared" si="104"/>
        <v>0</v>
      </c>
      <c r="AH405" s="378">
        <f>IF( $F405=0,0,((($F405/$E405)*'CRONOGRAMA ACTIVIDADES'!AD$142)*($G405/$F405)))</f>
        <v>0</v>
      </c>
      <c r="AI405" s="376">
        <f>IF( $F405=0,0,((($F405/$E405)*'CRONOGRAMA ACTIVIDADES'!AE$142)*($G405/$F405)))</f>
        <v>0</v>
      </c>
      <c r="AJ405" s="376">
        <f>IF( $F405=0,0,((($F405/$E405)*'CRONOGRAMA ACTIVIDADES'!AF$142)*($G405/$F405)))</f>
        <v>0</v>
      </c>
      <c r="AK405" s="376">
        <f>IF( $F405=0,0,((($F405/$E405)*'CRONOGRAMA ACTIVIDADES'!AG$142)*($G405/$F405)))</f>
        <v>0</v>
      </c>
      <c r="AL405" s="376">
        <f>IF( $F405=0,0,((($F405/$E405)*'CRONOGRAMA ACTIVIDADES'!AH$142)*($G405/$F405)))</f>
        <v>0</v>
      </c>
      <c r="AM405" s="376">
        <f>IF( $F405=0,0,((($F405/$E405)*'CRONOGRAMA ACTIVIDADES'!AI$142)*($G405/$F405)))</f>
        <v>0</v>
      </c>
      <c r="AN405" s="376">
        <f>IF( $F405=0,0,((($F405/$E405)*'CRONOGRAMA ACTIVIDADES'!AJ$142)*($G405/$F405)))</f>
        <v>0</v>
      </c>
      <c r="AO405" s="376">
        <f>IF( $F405=0,0,((($F405/$E405)*'CRONOGRAMA ACTIVIDADES'!AK$142)*($G405/$F405)))</f>
        <v>0</v>
      </c>
      <c r="AP405" s="376">
        <f>IF( $F405=0,0,((($F405/$E405)*'CRONOGRAMA ACTIVIDADES'!AL$142)*($G405/$F405)))</f>
        <v>0</v>
      </c>
      <c r="AQ405" s="376">
        <f>IF( $F405=0,0,((($F405/$E405)*'CRONOGRAMA ACTIVIDADES'!AM$142)*($G405/$F405)))</f>
        <v>0</v>
      </c>
      <c r="AR405" s="376">
        <f>IF( $F405=0,0,((($F405/$E405)*'CRONOGRAMA ACTIVIDADES'!AN$142)*($G405/$F405)))</f>
        <v>0</v>
      </c>
      <c r="AS405" s="376">
        <f>IF( $F405=0,0,((($F405/$E405)*'CRONOGRAMA ACTIVIDADES'!AO$142)*($G405/$F405)))</f>
        <v>0</v>
      </c>
      <c r="AT405" s="352">
        <f t="shared" si="105"/>
        <v>0</v>
      </c>
      <c r="AU405" s="355">
        <f t="shared" si="106"/>
        <v>0</v>
      </c>
      <c r="AV405" s="321">
        <f t="shared" si="101"/>
        <v>0</v>
      </c>
    </row>
    <row r="406" spans="2:48" s="44" customFormat="1" ht="13.5" x14ac:dyDescent="0.25">
      <c r="B406" s="345" t="str">
        <f>'FORMATO COSTEO C6'!C36</f>
        <v>6.2.6</v>
      </c>
      <c r="C406" s="374">
        <f>'FORMATO COSTEO C6'!B36</f>
        <v>0</v>
      </c>
      <c r="D406" s="357" t="str">
        <f>'FORMATO COSTEO C6'!D36</f>
        <v>Unidad medida</v>
      </c>
      <c r="E406" s="375">
        <f>'FORMATO COSTEO C6'!E36</f>
        <v>0</v>
      </c>
      <c r="F406" s="376">
        <f>'FORMATO COSTEO C6'!G36</f>
        <v>0</v>
      </c>
      <c r="G406" s="377">
        <f>'FORMATO COSTEO C6'!X36</f>
        <v>0</v>
      </c>
      <c r="H406" s="378">
        <f>IF( $F406=0,0,((($F406/$E406)*'CRONOGRAMA ACTIVIDADES'!F$143)*($G406/$F406)))</f>
        <v>0</v>
      </c>
      <c r="I406" s="376">
        <f>IF( $F406=0,0,((($F406/$E406)*'CRONOGRAMA ACTIVIDADES'!G$143)*($G406/$F406)))</f>
        <v>0</v>
      </c>
      <c r="J406" s="376">
        <f>IF( $F406=0,0,((($F406/$E406)*'CRONOGRAMA ACTIVIDADES'!H$143)*($G406/$F406)))</f>
        <v>0</v>
      </c>
      <c r="K406" s="376">
        <f>IF( $F406=0,0,((($F406/$E406)*'CRONOGRAMA ACTIVIDADES'!I$143)*($G406/$F406)))</f>
        <v>0</v>
      </c>
      <c r="L406" s="376">
        <f>IF( $F406=0,0,((($F406/$E406)*'CRONOGRAMA ACTIVIDADES'!J$143)*($G406/$F406)))</f>
        <v>0</v>
      </c>
      <c r="M406" s="376">
        <f>IF( $F406=0,0,((($F406/$E406)*'CRONOGRAMA ACTIVIDADES'!K$143)*($G406/$F406)))</f>
        <v>0</v>
      </c>
      <c r="N406" s="376">
        <f>IF( $F406=0,0,((($F406/$E406)*'CRONOGRAMA ACTIVIDADES'!L$143)*($G406/$F406)))</f>
        <v>0</v>
      </c>
      <c r="O406" s="376">
        <f>IF( $F406=0,0,((($F406/$E406)*'CRONOGRAMA ACTIVIDADES'!M$143)*($G406/$F406)))</f>
        <v>0</v>
      </c>
      <c r="P406" s="376">
        <f>IF( $F406=0,0,((($F406/$E406)*'CRONOGRAMA ACTIVIDADES'!N$143)*($G406/$F406)))</f>
        <v>0</v>
      </c>
      <c r="Q406" s="376">
        <f>IF( $F406=0,0,((($F406/$E406)*'CRONOGRAMA ACTIVIDADES'!O$143)*($G406/$F406)))</f>
        <v>0</v>
      </c>
      <c r="R406" s="376">
        <f>IF( $F406=0,0,((($F406/$E406)*'CRONOGRAMA ACTIVIDADES'!P$143)*($G406/$F406)))</f>
        <v>0</v>
      </c>
      <c r="S406" s="376">
        <f>IF( $F406=0,0,((($F406/$E406)*'CRONOGRAMA ACTIVIDADES'!Q$143)*($G406/$F406)))</f>
        <v>0</v>
      </c>
      <c r="T406" s="352">
        <f t="shared" si="103"/>
        <v>0</v>
      </c>
      <c r="U406" s="379">
        <f>IF( $F406=0,0,((($F406/$E406)*'CRONOGRAMA ACTIVIDADES'!R$143)*($G406/$F406)))</f>
        <v>0</v>
      </c>
      <c r="V406" s="376">
        <f>IF( $F406=0,0,((($F406/$E406)*'CRONOGRAMA ACTIVIDADES'!S$143)*($G406/$F406)))</f>
        <v>0</v>
      </c>
      <c r="W406" s="376">
        <f>IF( $F406=0,0,((($F406/$E406)*'CRONOGRAMA ACTIVIDADES'!T$143)*($G406/$F406)))</f>
        <v>0</v>
      </c>
      <c r="X406" s="376">
        <f>IF( $F406=0,0,((($F406/$E406)*'CRONOGRAMA ACTIVIDADES'!U$143)*($G406/$F406)))</f>
        <v>0</v>
      </c>
      <c r="Y406" s="376">
        <f>IF( $F406=0,0,((($F406/$E406)*'CRONOGRAMA ACTIVIDADES'!V$143)*($G406/$F406)))</f>
        <v>0</v>
      </c>
      <c r="Z406" s="376">
        <f>IF( $F406=0,0,((($F406/$E406)*'CRONOGRAMA ACTIVIDADES'!W$143)*($G406/$F406)))</f>
        <v>0</v>
      </c>
      <c r="AA406" s="376">
        <f>IF( $F406=0,0,((($F406/$E406)*'CRONOGRAMA ACTIVIDADES'!X$143)*($G406/$F406)))</f>
        <v>0</v>
      </c>
      <c r="AB406" s="376">
        <f>IF( $F406=0,0,((($F406/$E406)*'CRONOGRAMA ACTIVIDADES'!Y$143)*($G406/$F406)))</f>
        <v>0</v>
      </c>
      <c r="AC406" s="376">
        <f>IF( $F406=0,0,((($F406/$E406)*'CRONOGRAMA ACTIVIDADES'!Z$143)*($G406/$F406)))</f>
        <v>0</v>
      </c>
      <c r="AD406" s="376">
        <f>IF( $F406=0,0,((($F406/$E406)*'CRONOGRAMA ACTIVIDADES'!AA$143)*($G406/$F406)))</f>
        <v>0</v>
      </c>
      <c r="AE406" s="376">
        <f>IF( $F406=0,0,((($F406/$E406)*'CRONOGRAMA ACTIVIDADES'!AB$143)*($G406/$F406)))</f>
        <v>0</v>
      </c>
      <c r="AF406" s="376">
        <f>IF( $F406=0,0,((($F406/$E406)*'CRONOGRAMA ACTIVIDADES'!AC$143)*($G406/$F406)))</f>
        <v>0</v>
      </c>
      <c r="AG406" s="350">
        <f t="shared" si="104"/>
        <v>0</v>
      </c>
      <c r="AH406" s="378">
        <f>IF( $F406=0,0,((($F406/$E406)*'CRONOGRAMA ACTIVIDADES'!AD$143)*($G406/$F406)))</f>
        <v>0</v>
      </c>
      <c r="AI406" s="376">
        <f>IF( $F406=0,0,((($F406/$E406)*'CRONOGRAMA ACTIVIDADES'!AE$143)*($G406/$F406)))</f>
        <v>0</v>
      </c>
      <c r="AJ406" s="376">
        <f>IF( $F406=0,0,((($F406/$E406)*'CRONOGRAMA ACTIVIDADES'!AF$143)*($G406/$F406)))</f>
        <v>0</v>
      </c>
      <c r="AK406" s="376">
        <f>IF( $F406=0,0,((($F406/$E406)*'CRONOGRAMA ACTIVIDADES'!AG$143)*($G406/$F406)))</f>
        <v>0</v>
      </c>
      <c r="AL406" s="376">
        <f>IF( $F406=0,0,((($F406/$E406)*'CRONOGRAMA ACTIVIDADES'!AH$143)*($G406/$F406)))</f>
        <v>0</v>
      </c>
      <c r="AM406" s="376">
        <f>IF( $F406=0,0,((($F406/$E406)*'CRONOGRAMA ACTIVIDADES'!AI$143)*($G406/$F406)))</f>
        <v>0</v>
      </c>
      <c r="AN406" s="376">
        <f>IF( $F406=0,0,((($F406/$E406)*'CRONOGRAMA ACTIVIDADES'!AJ$143)*($G406/$F406)))</f>
        <v>0</v>
      </c>
      <c r="AO406" s="376">
        <f>IF( $F406=0,0,((($F406/$E406)*'CRONOGRAMA ACTIVIDADES'!AK$143)*($G406/$F406)))</f>
        <v>0</v>
      </c>
      <c r="AP406" s="376">
        <f>IF( $F406=0,0,((($F406/$E406)*'CRONOGRAMA ACTIVIDADES'!AL$143)*($G406/$F406)))</f>
        <v>0</v>
      </c>
      <c r="AQ406" s="376">
        <f>IF( $F406=0,0,((($F406/$E406)*'CRONOGRAMA ACTIVIDADES'!AM$143)*($G406/$F406)))</f>
        <v>0</v>
      </c>
      <c r="AR406" s="376">
        <f>IF( $F406=0,0,((($F406/$E406)*'CRONOGRAMA ACTIVIDADES'!AN$143)*($G406/$F406)))</f>
        <v>0</v>
      </c>
      <c r="AS406" s="376">
        <f>IF( $F406=0,0,((($F406/$E406)*'CRONOGRAMA ACTIVIDADES'!AO$143)*($G406/$F406)))</f>
        <v>0</v>
      </c>
      <c r="AT406" s="352">
        <f t="shared" si="105"/>
        <v>0</v>
      </c>
      <c r="AU406" s="355">
        <f t="shared" si="106"/>
        <v>0</v>
      </c>
      <c r="AV406" s="321">
        <f t="shared" si="101"/>
        <v>0</v>
      </c>
    </row>
    <row r="407" spans="2:48" s="44" customFormat="1" ht="13.5" x14ac:dyDescent="0.25">
      <c r="B407" s="345" t="str">
        <f>'FORMATO COSTEO C6'!C37</f>
        <v>6.2.7</v>
      </c>
      <c r="C407" s="374">
        <f>'FORMATO COSTEO C6'!B37</f>
        <v>0</v>
      </c>
      <c r="D407" s="357" t="str">
        <f>'FORMATO COSTEO C6'!D37</f>
        <v>Unidad medida</v>
      </c>
      <c r="E407" s="375">
        <f>'FORMATO COSTEO C6'!E37</f>
        <v>0</v>
      </c>
      <c r="F407" s="376">
        <f>'FORMATO COSTEO C6'!G37</f>
        <v>0</v>
      </c>
      <c r="G407" s="377">
        <f>'FORMATO COSTEO C6'!X37</f>
        <v>0</v>
      </c>
      <c r="H407" s="378">
        <f>IF( $F407=0,0,((($F407/$E407)*'CRONOGRAMA ACTIVIDADES'!F$144)*($G407/$F407)))</f>
        <v>0</v>
      </c>
      <c r="I407" s="376">
        <f>IF( $F407=0,0,((($F407/$E407)*'CRONOGRAMA ACTIVIDADES'!G$144)*($G407/$F407)))</f>
        <v>0</v>
      </c>
      <c r="J407" s="376">
        <f>IF( $F407=0,0,((($F407/$E407)*'CRONOGRAMA ACTIVIDADES'!H$144)*($G407/$F407)))</f>
        <v>0</v>
      </c>
      <c r="K407" s="376">
        <f>IF( $F407=0,0,((($F407/$E407)*'CRONOGRAMA ACTIVIDADES'!I$144)*($G407/$F407)))</f>
        <v>0</v>
      </c>
      <c r="L407" s="376">
        <f>IF( $F407=0,0,((($F407/$E407)*'CRONOGRAMA ACTIVIDADES'!J$144)*($G407/$F407)))</f>
        <v>0</v>
      </c>
      <c r="M407" s="376">
        <f>IF( $F407=0,0,((($F407/$E407)*'CRONOGRAMA ACTIVIDADES'!K$144)*($G407/$F407)))</f>
        <v>0</v>
      </c>
      <c r="N407" s="376">
        <f>IF( $F407=0,0,((($F407/$E407)*'CRONOGRAMA ACTIVIDADES'!L$144)*($G407/$F407)))</f>
        <v>0</v>
      </c>
      <c r="O407" s="376">
        <f>IF( $F407=0,0,((($F407/$E407)*'CRONOGRAMA ACTIVIDADES'!M$144)*($G407/$F407)))</f>
        <v>0</v>
      </c>
      <c r="P407" s="376">
        <f>IF( $F407=0,0,((($F407/$E407)*'CRONOGRAMA ACTIVIDADES'!N$144)*($G407/$F407)))</f>
        <v>0</v>
      </c>
      <c r="Q407" s="376">
        <f>IF( $F407=0,0,((($F407/$E407)*'CRONOGRAMA ACTIVIDADES'!O$144)*($G407/$F407)))</f>
        <v>0</v>
      </c>
      <c r="R407" s="376">
        <f>IF( $F407=0,0,((($F407/$E407)*'CRONOGRAMA ACTIVIDADES'!P$144)*($G407/$F407)))</f>
        <v>0</v>
      </c>
      <c r="S407" s="376">
        <f>IF( $F407=0,0,((($F407/$E407)*'CRONOGRAMA ACTIVIDADES'!Q$144)*($G407/$F407)))</f>
        <v>0</v>
      </c>
      <c r="T407" s="352">
        <f t="shared" si="103"/>
        <v>0</v>
      </c>
      <c r="U407" s="379">
        <f>IF( $F407=0,0,((($F407/$E407)*'CRONOGRAMA ACTIVIDADES'!R$144)*($G407/$F407)))</f>
        <v>0</v>
      </c>
      <c r="V407" s="376">
        <f>IF( $F407=0,0,((($F407/$E407)*'CRONOGRAMA ACTIVIDADES'!S$144)*($G407/$F407)))</f>
        <v>0</v>
      </c>
      <c r="W407" s="376">
        <f>IF( $F407=0,0,((($F407/$E407)*'CRONOGRAMA ACTIVIDADES'!T$144)*($G407/$F407)))</f>
        <v>0</v>
      </c>
      <c r="X407" s="376">
        <f>IF( $F407=0,0,((($F407/$E407)*'CRONOGRAMA ACTIVIDADES'!U$144)*($G407/$F407)))</f>
        <v>0</v>
      </c>
      <c r="Y407" s="376">
        <f>IF( $F407=0,0,((($F407/$E407)*'CRONOGRAMA ACTIVIDADES'!V$144)*($G407/$F407)))</f>
        <v>0</v>
      </c>
      <c r="Z407" s="376">
        <f>IF( $F407=0,0,((($F407/$E407)*'CRONOGRAMA ACTIVIDADES'!W$144)*($G407/$F407)))</f>
        <v>0</v>
      </c>
      <c r="AA407" s="376">
        <f>IF( $F407=0,0,((($F407/$E407)*'CRONOGRAMA ACTIVIDADES'!X$144)*($G407/$F407)))</f>
        <v>0</v>
      </c>
      <c r="AB407" s="376">
        <f>IF( $F407=0,0,((($F407/$E407)*'CRONOGRAMA ACTIVIDADES'!Y$144)*($G407/$F407)))</f>
        <v>0</v>
      </c>
      <c r="AC407" s="376">
        <f>IF( $F407=0,0,((($F407/$E407)*'CRONOGRAMA ACTIVIDADES'!Z$144)*($G407/$F407)))</f>
        <v>0</v>
      </c>
      <c r="AD407" s="376">
        <f>IF( $F407=0,0,((($F407/$E407)*'CRONOGRAMA ACTIVIDADES'!AA$144)*($G407/$F407)))</f>
        <v>0</v>
      </c>
      <c r="AE407" s="376">
        <f>IF( $F407=0,0,((($F407/$E407)*'CRONOGRAMA ACTIVIDADES'!AB$144)*($G407/$F407)))</f>
        <v>0</v>
      </c>
      <c r="AF407" s="376">
        <f>IF( $F407=0,0,((($F407/$E407)*'CRONOGRAMA ACTIVIDADES'!AC$144)*($G407/$F407)))</f>
        <v>0</v>
      </c>
      <c r="AG407" s="350">
        <f t="shared" si="104"/>
        <v>0</v>
      </c>
      <c r="AH407" s="378">
        <f>IF( $F407=0,0,((($F407/$E407)*'CRONOGRAMA ACTIVIDADES'!AD$144)*($G407/$F407)))</f>
        <v>0</v>
      </c>
      <c r="AI407" s="376">
        <f>IF( $F407=0,0,((($F407/$E407)*'CRONOGRAMA ACTIVIDADES'!AE$144)*($G407/$F407)))</f>
        <v>0</v>
      </c>
      <c r="AJ407" s="376">
        <f>IF( $F407=0,0,((($F407/$E407)*'CRONOGRAMA ACTIVIDADES'!AF$144)*($G407/$F407)))</f>
        <v>0</v>
      </c>
      <c r="AK407" s="376">
        <f>IF( $F407=0,0,((($F407/$E407)*'CRONOGRAMA ACTIVIDADES'!AG$144)*($G407/$F407)))</f>
        <v>0</v>
      </c>
      <c r="AL407" s="376">
        <f>IF( $F407=0,0,((($F407/$E407)*'CRONOGRAMA ACTIVIDADES'!AH$144)*($G407/$F407)))</f>
        <v>0</v>
      </c>
      <c r="AM407" s="376">
        <f>IF( $F407=0,0,((($F407/$E407)*'CRONOGRAMA ACTIVIDADES'!AI$144)*($G407/$F407)))</f>
        <v>0</v>
      </c>
      <c r="AN407" s="376">
        <f>IF( $F407=0,0,((($F407/$E407)*'CRONOGRAMA ACTIVIDADES'!AJ$144)*($G407/$F407)))</f>
        <v>0</v>
      </c>
      <c r="AO407" s="376">
        <f>IF( $F407=0,0,((($F407/$E407)*'CRONOGRAMA ACTIVIDADES'!AK$144)*($G407/$F407)))</f>
        <v>0</v>
      </c>
      <c r="AP407" s="376">
        <f>IF( $F407=0,0,((($F407/$E407)*'CRONOGRAMA ACTIVIDADES'!AL$144)*($G407/$F407)))</f>
        <v>0</v>
      </c>
      <c r="AQ407" s="376">
        <f>IF( $F407=0,0,((($F407/$E407)*'CRONOGRAMA ACTIVIDADES'!AM$144)*($G407/$F407)))</f>
        <v>0</v>
      </c>
      <c r="AR407" s="376">
        <f>IF( $F407=0,0,((($F407/$E407)*'CRONOGRAMA ACTIVIDADES'!AN$144)*($G407/$F407)))</f>
        <v>0</v>
      </c>
      <c r="AS407" s="376">
        <f>IF( $F407=0,0,((($F407/$E407)*'CRONOGRAMA ACTIVIDADES'!AO$144)*($G407/$F407)))</f>
        <v>0</v>
      </c>
      <c r="AT407" s="352">
        <f t="shared" si="105"/>
        <v>0</v>
      </c>
      <c r="AU407" s="355">
        <f t="shared" si="106"/>
        <v>0</v>
      </c>
      <c r="AV407" s="321">
        <f t="shared" si="101"/>
        <v>0</v>
      </c>
    </row>
    <row r="408" spans="2:48" s="44" customFormat="1" ht="13.5" x14ac:dyDescent="0.25">
      <c r="B408" s="345" t="str">
        <f>'FORMATO COSTEO C6'!C38</f>
        <v>6.2.8</v>
      </c>
      <c r="C408" s="374">
        <f>'FORMATO COSTEO C6'!B38</f>
        <v>0</v>
      </c>
      <c r="D408" s="357" t="str">
        <f>'FORMATO COSTEO C6'!D38</f>
        <v>Unidad medida</v>
      </c>
      <c r="E408" s="375">
        <f>'FORMATO COSTEO C6'!E38</f>
        <v>0</v>
      </c>
      <c r="F408" s="376">
        <f>'FORMATO COSTEO C6'!G38</f>
        <v>0</v>
      </c>
      <c r="G408" s="377">
        <f>'FORMATO COSTEO C6'!X38</f>
        <v>0</v>
      </c>
      <c r="H408" s="378">
        <f>IF( $F408=0,0,((($F408/$E408)*'CRONOGRAMA ACTIVIDADES'!F$145)*($G408/$F408)))</f>
        <v>0</v>
      </c>
      <c r="I408" s="376">
        <f>IF( $F408=0,0,((($F408/$E408)*'CRONOGRAMA ACTIVIDADES'!G$145)*($G408/$F408)))</f>
        <v>0</v>
      </c>
      <c r="J408" s="376">
        <f>IF( $F408=0,0,((($F408/$E408)*'CRONOGRAMA ACTIVIDADES'!H$145)*($G408/$F408)))</f>
        <v>0</v>
      </c>
      <c r="K408" s="376">
        <f>IF( $F408=0,0,((($F408/$E408)*'CRONOGRAMA ACTIVIDADES'!I$145)*($G408/$F408)))</f>
        <v>0</v>
      </c>
      <c r="L408" s="376">
        <f>IF( $F408=0,0,((($F408/$E408)*'CRONOGRAMA ACTIVIDADES'!J$145)*($G408/$F408)))</f>
        <v>0</v>
      </c>
      <c r="M408" s="376">
        <f>IF( $F408=0,0,((($F408/$E408)*'CRONOGRAMA ACTIVIDADES'!K$145)*($G408/$F408)))</f>
        <v>0</v>
      </c>
      <c r="N408" s="376">
        <f>IF( $F408=0,0,((($F408/$E408)*'CRONOGRAMA ACTIVIDADES'!L$145)*($G408/$F408)))</f>
        <v>0</v>
      </c>
      <c r="O408" s="376">
        <f>IF( $F408=0,0,((($F408/$E408)*'CRONOGRAMA ACTIVIDADES'!M$145)*($G408/$F408)))</f>
        <v>0</v>
      </c>
      <c r="P408" s="376">
        <f>IF( $F408=0,0,((($F408/$E408)*'CRONOGRAMA ACTIVIDADES'!N$145)*($G408/$F408)))</f>
        <v>0</v>
      </c>
      <c r="Q408" s="376">
        <f>IF( $F408=0,0,((($F408/$E408)*'CRONOGRAMA ACTIVIDADES'!O$145)*($G408/$F408)))</f>
        <v>0</v>
      </c>
      <c r="R408" s="376">
        <f>IF( $F408=0,0,((($F408/$E408)*'CRONOGRAMA ACTIVIDADES'!P$145)*($G408/$F408)))</f>
        <v>0</v>
      </c>
      <c r="S408" s="376">
        <f>IF( $F408=0,0,((($F408/$E408)*'CRONOGRAMA ACTIVIDADES'!Q$145)*($G408/$F408)))</f>
        <v>0</v>
      </c>
      <c r="T408" s="352">
        <f t="shared" si="103"/>
        <v>0</v>
      </c>
      <c r="U408" s="379">
        <f>IF( $F408=0,0,((($F408/$E408)*'CRONOGRAMA ACTIVIDADES'!R$145)*($G408/$F408)))</f>
        <v>0</v>
      </c>
      <c r="V408" s="376">
        <f>IF( $F408=0,0,((($F408/$E408)*'CRONOGRAMA ACTIVIDADES'!S$145)*($G408/$F408)))</f>
        <v>0</v>
      </c>
      <c r="W408" s="376">
        <f>IF( $F408=0,0,((($F408/$E408)*'CRONOGRAMA ACTIVIDADES'!T$145)*($G408/$F408)))</f>
        <v>0</v>
      </c>
      <c r="X408" s="376">
        <f>IF( $F408=0,0,((($F408/$E408)*'CRONOGRAMA ACTIVIDADES'!U$145)*($G408/$F408)))</f>
        <v>0</v>
      </c>
      <c r="Y408" s="376">
        <f>IF( $F408=0,0,((($F408/$E408)*'CRONOGRAMA ACTIVIDADES'!V$145)*($G408/$F408)))</f>
        <v>0</v>
      </c>
      <c r="Z408" s="376">
        <f>IF( $F408=0,0,((($F408/$E408)*'CRONOGRAMA ACTIVIDADES'!W$145)*($G408/$F408)))</f>
        <v>0</v>
      </c>
      <c r="AA408" s="376">
        <f>IF( $F408=0,0,((($F408/$E408)*'CRONOGRAMA ACTIVIDADES'!X$145)*($G408/$F408)))</f>
        <v>0</v>
      </c>
      <c r="AB408" s="376">
        <f>IF( $F408=0,0,((($F408/$E408)*'CRONOGRAMA ACTIVIDADES'!Y$145)*($G408/$F408)))</f>
        <v>0</v>
      </c>
      <c r="AC408" s="376">
        <f>IF( $F408=0,0,((($F408/$E408)*'CRONOGRAMA ACTIVIDADES'!Z$145)*($G408/$F408)))</f>
        <v>0</v>
      </c>
      <c r="AD408" s="376">
        <f>IF( $F408=0,0,((($F408/$E408)*'CRONOGRAMA ACTIVIDADES'!AA$145)*($G408/$F408)))</f>
        <v>0</v>
      </c>
      <c r="AE408" s="376">
        <f>IF( $F408=0,0,((($F408/$E408)*'CRONOGRAMA ACTIVIDADES'!AB$145)*($G408/$F408)))</f>
        <v>0</v>
      </c>
      <c r="AF408" s="376">
        <f>IF( $F408=0,0,((($F408/$E408)*'CRONOGRAMA ACTIVIDADES'!AC$145)*($G408/$F408)))</f>
        <v>0</v>
      </c>
      <c r="AG408" s="350">
        <f t="shared" si="104"/>
        <v>0</v>
      </c>
      <c r="AH408" s="378">
        <f>IF( $F408=0,0,((($F408/$E408)*'CRONOGRAMA ACTIVIDADES'!AD$145)*($G408/$F408)))</f>
        <v>0</v>
      </c>
      <c r="AI408" s="376">
        <f>IF( $F408=0,0,((($F408/$E408)*'CRONOGRAMA ACTIVIDADES'!AE$145)*($G408/$F408)))</f>
        <v>0</v>
      </c>
      <c r="AJ408" s="376">
        <f>IF( $F408=0,0,((($F408/$E408)*'CRONOGRAMA ACTIVIDADES'!AF$145)*($G408/$F408)))</f>
        <v>0</v>
      </c>
      <c r="AK408" s="376">
        <f>IF( $F408=0,0,((($F408/$E408)*'CRONOGRAMA ACTIVIDADES'!AG$145)*($G408/$F408)))</f>
        <v>0</v>
      </c>
      <c r="AL408" s="376">
        <f>IF( $F408=0,0,((($F408/$E408)*'CRONOGRAMA ACTIVIDADES'!AH$145)*($G408/$F408)))</f>
        <v>0</v>
      </c>
      <c r="AM408" s="376">
        <f>IF( $F408=0,0,((($F408/$E408)*'CRONOGRAMA ACTIVIDADES'!AI$145)*($G408/$F408)))</f>
        <v>0</v>
      </c>
      <c r="AN408" s="376">
        <f>IF( $F408=0,0,((($F408/$E408)*'CRONOGRAMA ACTIVIDADES'!AJ$145)*($G408/$F408)))</f>
        <v>0</v>
      </c>
      <c r="AO408" s="376">
        <f>IF( $F408=0,0,((($F408/$E408)*'CRONOGRAMA ACTIVIDADES'!AK$145)*($G408/$F408)))</f>
        <v>0</v>
      </c>
      <c r="AP408" s="376">
        <f>IF( $F408=0,0,((($F408/$E408)*'CRONOGRAMA ACTIVIDADES'!AL$145)*($G408/$F408)))</f>
        <v>0</v>
      </c>
      <c r="AQ408" s="376">
        <f>IF( $F408=0,0,((($F408/$E408)*'CRONOGRAMA ACTIVIDADES'!AM$145)*($G408/$F408)))</f>
        <v>0</v>
      </c>
      <c r="AR408" s="376">
        <f>IF( $F408=0,0,((($F408/$E408)*'CRONOGRAMA ACTIVIDADES'!AN$145)*($G408/$F408)))</f>
        <v>0</v>
      </c>
      <c r="AS408" s="376">
        <f>IF( $F408=0,0,((($F408/$E408)*'CRONOGRAMA ACTIVIDADES'!AO$145)*($G408/$F408)))</f>
        <v>0</v>
      </c>
      <c r="AT408" s="352">
        <f t="shared" si="105"/>
        <v>0</v>
      </c>
      <c r="AU408" s="355">
        <f t="shared" si="106"/>
        <v>0</v>
      </c>
      <c r="AV408" s="321">
        <f t="shared" si="101"/>
        <v>0</v>
      </c>
    </row>
    <row r="409" spans="2:48" s="44" customFormat="1" ht="13.5" x14ac:dyDescent="0.25">
      <c r="B409" s="345" t="str">
        <f>'FORMATO COSTEO C6'!C39</f>
        <v>6.2.9</v>
      </c>
      <c r="C409" s="374">
        <f>'FORMATO COSTEO C6'!B39</f>
        <v>0</v>
      </c>
      <c r="D409" s="357" t="str">
        <f>'FORMATO COSTEO C6'!D39</f>
        <v>Unidad medida</v>
      </c>
      <c r="E409" s="375">
        <f>'FORMATO COSTEO C6'!E39</f>
        <v>0</v>
      </c>
      <c r="F409" s="376">
        <f>'FORMATO COSTEO C6'!G39</f>
        <v>0</v>
      </c>
      <c r="G409" s="377">
        <f>'FORMATO COSTEO C6'!X39</f>
        <v>0</v>
      </c>
      <c r="H409" s="378">
        <f>IF( $F409=0,0,((($F409/$E409)*'CRONOGRAMA ACTIVIDADES'!F$146)*($G409/$F409)))</f>
        <v>0</v>
      </c>
      <c r="I409" s="376">
        <f>IF( $F409=0,0,((($F409/$E409)*'CRONOGRAMA ACTIVIDADES'!G$146)*($G409/$F409)))</f>
        <v>0</v>
      </c>
      <c r="J409" s="376">
        <f>IF( $F409=0,0,((($F409/$E409)*'CRONOGRAMA ACTIVIDADES'!H$146)*($G409/$F409)))</f>
        <v>0</v>
      </c>
      <c r="K409" s="376">
        <f>IF( $F409=0,0,((($F409/$E409)*'CRONOGRAMA ACTIVIDADES'!I$146)*($G409/$F409)))</f>
        <v>0</v>
      </c>
      <c r="L409" s="376">
        <f>IF( $F409=0,0,((($F409/$E409)*'CRONOGRAMA ACTIVIDADES'!J$146)*($G409/$F409)))</f>
        <v>0</v>
      </c>
      <c r="M409" s="376">
        <f>IF( $F409=0,0,((($F409/$E409)*'CRONOGRAMA ACTIVIDADES'!K$146)*($G409/$F409)))</f>
        <v>0</v>
      </c>
      <c r="N409" s="376">
        <f>IF( $F409=0,0,((($F409/$E409)*'CRONOGRAMA ACTIVIDADES'!L$146)*($G409/$F409)))</f>
        <v>0</v>
      </c>
      <c r="O409" s="376">
        <f>IF( $F409=0,0,((($F409/$E409)*'CRONOGRAMA ACTIVIDADES'!M$146)*($G409/$F409)))</f>
        <v>0</v>
      </c>
      <c r="P409" s="376">
        <f>IF( $F409=0,0,((($F409/$E409)*'CRONOGRAMA ACTIVIDADES'!N$146)*($G409/$F409)))</f>
        <v>0</v>
      </c>
      <c r="Q409" s="376">
        <f>IF( $F409=0,0,((($F409/$E409)*'CRONOGRAMA ACTIVIDADES'!O$146)*($G409/$F409)))</f>
        <v>0</v>
      </c>
      <c r="R409" s="376">
        <f>IF( $F409=0,0,((($F409/$E409)*'CRONOGRAMA ACTIVIDADES'!P$146)*($G409/$F409)))</f>
        <v>0</v>
      </c>
      <c r="S409" s="376">
        <f>IF( $F409=0,0,((($F409/$E409)*'CRONOGRAMA ACTIVIDADES'!Q$146)*($G409/$F409)))</f>
        <v>0</v>
      </c>
      <c r="T409" s="352">
        <f t="shared" si="103"/>
        <v>0</v>
      </c>
      <c r="U409" s="379">
        <f>IF( $F409=0,0,((($F409/$E409)*'CRONOGRAMA ACTIVIDADES'!R$146)*($G409/$F409)))</f>
        <v>0</v>
      </c>
      <c r="V409" s="376">
        <f>IF( $F409=0,0,((($F409/$E409)*'CRONOGRAMA ACTIVIDADES'!S$146)*($G409/$F409)))</f>
        <v>0</v>
      </c>
      <c r="W409" s="376">
        <f>IF( $F409=0,0,((($F409/$E409)*'CRONOGRAMA ACTIVIDADES'!T$146)*($G409/$F409)))</f>
        <v>0</v>
      </c>
      <c r="X409" s="376">
        <f>IF( $F409=0,0,((($F409/$E409)*'CRONOGRAMA ACTIVIDADES'!U$146)*($G409/$F409)))</f>
        <v>0</v>
      </c>
      <c r="Y409" s="376">
        <f>IF( $F409=0,0,((($F409/$E409)*'CRONOGRAMA ACTIVIDADES'!V$146)*($G409/$F409)))</f>
        <v>0</v>
      </c>
      <c r="Z409" s="376">
        <f>IF( $F409=0,0,((($F409/$E409)*'CRONOGRAMA ACTIVIDADES'!W$146)*($G409/$F409)))</f>
        <v>0</v>
      </c>
      <c r="AA409" s="376">
        <f>IF( $F409=0,0,((($F409/$E409)*'CRONOGRAMA ACTIVIDADES'!X$146)*($G409/$F409)))</f>
        <v>0</v>
      </c>
      <c r="AB409" s="376">
        <f>IF( $F409=0,0,((($F409/$E409)*'CRONOGRAMA ACTIVIDADES'!Y$146)*($G409/$F409)))</f>
        <v>0</v>
      </c>
      <c r="AC409" s="376">
        <f>IF( $F409=0,0,((($F409/$E409)*'CRONOGRAMA ACTIVIDADES'!Z$146)*($G409/$F409)))</f>
        <v>0</v>
      </c>
      <c r="AD409" s="376">
        <f>IF( $F409=0,0,((($F409/$E409)*'CRONOGRAMA ACTIVIDADES'!AA$146)*($G409/$F409)))</f>
        <v>0</v>
      </c>
      <c r="AE409" s="376">
        <f>IF( $F409=0,0,((($F409/$E409)*'CRONOGRAMA ACTIVIDADES'!AB$146)*($G409/$F409)))</f>
        <v>0</v>
      </c>
      <c r="AF409" s="376">
        <f>IF( $F409=0,0,((($F409/$E409)*'CRONOGRAMA ACTIVIDADES'!AC$146)*($G409/$F409)))</f>
        <v>0</v>
      </c>
      <c r="AG409" s="350">
        <f t="shared" si="104"/>
        <v>0</v>
      </c>
      <c r="AH409" s="378">
        <f>IF( $F409=0,0,((($F409/$E409)*'CRONOGRAMA ACTIVIDADES'!AD$146)*($G409/$F409)))</f>
        <v>0</v>
      </c>
      <c r="AI409" s="376">
        <f>IF( $F409=0,0,((($F409/$E409)*'CRONOGRAMA ACTIVIDADES'!AE$146)*($G409/$F409)))</f>
        <v>0</v>
      </c>
      <c r="AJ409" s="376">
        <f>IF( $F409=0,0,((($F409/$E409)*'CRONOGRAMA ACTIVIDADES'!AF$146)*($G409/$F409)))</f>
        <v>0</v>
      </c>
      <c r="AK409" s="376">
        <f>IF( $F409=0,0,((($F409/$E409)*'CRONOGRAMA ACTIVIDADES'!AG$146)*($G409/$F409)))</f>
        <v>0</v>
      </c>
      <c r="AL409" s="376">
        <f>IF( $F409=0,0,((($F409/$E409)*'CRONOGRAMA ACTIVIDADES'!AH$146)*($G409/$F409)))</f>
        <v>0</v>
      </c>
      <c r="AM409" s="376">
        <f>IF( $F409=0,0,((($F409/$E409)*'CRONOGRAMA ACTIVIDADES'!AI$146)*($G409/$F409)))</f>
        <v>0</v>
      </c>
      <c r="AN409" s="376">
        <f>IF( $F409=0,0,((($F409/$E409)*'CRONOGRAMA ACTIVIDADES'!AJ$146)*($G409/$F409)))</f>
        <v>0</v>
      </c>
      <c r="AO409" s="376">
        <f>IF( $F409=0,0,((($F409/$E409)*'CRONOGRAMA ACTIVIDADES'!AK$146)*($G409/$F409)))</f>
        <v>0</v>
      </c>
      <c r="AP409" s="376">
        <f>IF( $F409=0,0,((($F409/$E409)*'CRONOGRAMA ACTIVIDADES'!AL$146)*($G409/$F409)))</f>
        <v>0</v>
      </c>
      <c r="AQ409" s="376">
        <f>IF( $F409=0,0,((($F409/$E409)*'CRONOGRAMA ACTIVIDADES'!AM$146)*($G409/$F409)))</f>
        <v>0</v>
      </c>
      <c r="AR409" s="376">
        <f>IF( $F409=0,0,((($F409/$E409)*'CRONOGRAMA ACTIVIDADES'!AN$146)*($G409/$F409)))</f>
        <v>0</v>
      </c>
      <c r="AS409" s="376">
        <f>IF( $F409=0,0,((($F409/$E409)*'CRONOGRAMA ACTIVIDADES'!AO$146)*($G409/$F409)))</f>
        <v>0</v>
      </c>
      <c r="AT409" s="352">
        <f t="shared" si="105"/>
        <v>0</v>
      </c>
      <c r="AU409" s="355">
        <f t="shared" si="106"/>
        <v>0</v>
      </c>
      <c r="AV409" s="321">
        <f t="shared" si="101"/>
        <v>0</v>
      </c>
    </row>
    <row r="410" spans="2:48" s="44" customFormat="1" ht="13.5" x14ac:dyDescent="0.25">
      <c r="B410" s="345" t="str">
        <f>'FORMATO COSTEO C6'!C40</f>
        <v>6.2.10</v>
      </c>
      <c r="C410" s="374">
        <f>'FORMATO COSTEO C6'!B40</f>
        <v>0</v>
      </c>
      <c r="D410" s="357" t="str">
        <f>'FORMATO COSTEO C6'!D40</f>
        <v>Unidad medida</v>
      </c>
      <c r="E410" s="375">
        <f>'FORMATO COSTEO C6'!E40</f>
        <v>0</v>
      </c>
      <c r="F410" s="376">
        <f>'FORMATO COSTEO C6'!G40</f>
        <v>0</v>
      </c>
      <c r="G410" s="377">
        <f>'FORMATO COSTEO C6'!X40</f>
        <v>0</v>
      </c>
      <c r="H410" s="378">
        <f>IF( $F410=0,0,((($F410/$E410)*'CRONOGRAMA ACTIVIDADES'!F$147)*($G410/$F410)))</f>
        <v>0</v>
      </c>
      <c r="I410" s="376">
        <f>IF( $F410=0,0,((($F410/$E410)*'CRONOGRAMA ACTIVIDADES'!G$147)*($G410/$F410)))</f>
        <v>0</v>
      </c>
      <c r="J410" s="376">
        <f>IF( $F410=0,0,((($F410/$E410)*'CRONOGRAMA ACTIVIDADES'!H$147)*($G410/$F410)))</f>
        <v>0</v>
      </c>
      <c r="K410" s="376">
        <f>IF( $F410=0,0,((($F410/$E410)*'CRONOGRAMA ACTIVIDADES'!I$147)*($G410/$F410)))</f>
        <v>0</v>
      </c>
      <c r="L410" s="376">
        <f>IF( $F410=0,0,((($F410/$E410)*'CRONOGRAMA ACTIVIDADES'!J$147)*($G410/$F410)))</f>
        <v>0</v>
      </c>
      <c r="M410" s="376">
        <f>IF( $F410=0,0,((($F410/$E410)*'CRONOGRAMA ACTIVIDADES'!K$147)*($G410/$F410)))</f>
        <v>0</v>
      </c>
      <c r="N410" s="376">
        <f>IF( $F410=0,0,((($F410/$E410)*'CRONOGRAMA ACTIVIDADES'!L$147)*($G410/$F410)))</f>
        <v>0</v>
      </c>
      <c r="O410" s="376">
        <f>IF( $F410=0,0,((($F410/$E410)*'CRONOGRAMA ACTIVIDADES'!M$147)*($G410/$F410)))</f>
        <v>0</v>
      </c>
      <c r="P410" s="376">
        <f>IF( $F410=0,0,((($F410/$E410)*'CRONOGRAMA ACTIVIDADES'!N$147)*($G410/$F410)))</f>
        <v>0</v>
      </c>
      <c r="Q410" s="376">
        <f>IF( $F410=0,0,((($F410/$E410)*'CRONOGRAMA ACTIVIDADES'!O$147)*($G410/$F410)))</f>
        <v>0</v>
      </c>
      <c r="R410" s="376">
        <f>IF( $F410=0,0,((($F410/$E410)*'CRONOGRAMA ACTIVIDADES'!P$147)*($G410/$F410)))</f>
        <v>0</v>
      </c>
      <c r="S410" s="376">
        <f>IF( $F410=0,0,((($F410/$E410)*'CRONOGRAMA ACTIVIDADES'!Q$147)*($G410/$F410)))</f>
        <v>0</v>
      </c>
      <c r="T410" s="352">
        <f t="shared" si="103"/>
        <v>0</v>
      </c>
      <c r="U410" s="379">
        <f>IF( $F410=0,0,((($F410/$E410)*'CRONOGRAMA ACTIVIDADES'!R$147)*($G410/$F410)))</f>
        <v>0</v>
      </c>
      <c r="V410" s="376">
        <f>IF( $F410=0,0,((($F410/$E410)*'CRONOGRAMA ACTIVIDADES'!S$147)*($G410/$F410)))</f>
        <v>0</v>
      </c>
      <c r="W410" s="376">
        <f>IF( $F410=0,0,((($F410/$E410)*'CRONOGRAMA ACTIVIDADES'!T$147)*($G410/$F410)))</f>
        <v>0</v>
      </c>
      <c r="X410" s="376">
        <f>IF( $F410=0,0,((($F410/$E410)*'CRONOGRAMA ACTIVIDADES'!U$147)*($G410/$F410)))</f>
        <v>0</v>
      </c>
      <c r="Y410" s="376">
        <f>IF( $F410=0,0,((($F410/$E410)*'CRONOGRAMA ACTIVIDADES'!V$147)*($G410/$F410)))</f>
        <v>0</v>
      </c>
      <c r="Z410" s="376">
        <f>IF( $F410=0,0,((($F410/$E410)*'CRONOGRAMA ACTIVIDADES'!W$147)*($G410/$F410)))</f>
        <v>0</v>
      </c>
      <c r="AA410" s="376">
        <f>IF( $F410=0,0,((($F410/$E410)*'CRONOGRAMA ACTIVIDADES'!X$147)*($G410/$F410)))</f>
        <v>0</v>
      </c>
      <c r="AB410" s="376">
        <f>IF( $F410=0,0,((($F410/$E410)*'CRONOGRAMA ACTIVIDADES'!Y$147)*($G410/$F410)))</f>
        <v>0</v>
      </c>
      <c r="AC410" s="376">
        <f>IF( $F410=0,0,((($F410/$E410)*'CRONOGRAMA ACTIVIDADES'!Z$147)*($G410/$F410)))</f>
        <v>0</v>
      </c>
      <c r="AD410" s="376">
        <f>IF( $F410=0,0,((($F410/$E410)*'CRONOGRAMA ACTIVIDADES'!AA$147)*($G410/$F410)))</f>
        <v>0</v>
      </c>
      <c r="AE410" s="376">
        <f>IF( $F410=0,0,((($F410/$E410)*'CRONOGRAMA ACTIVIDADES'!AB$147)*($G410/$F410)))</f>
        <v>0</v>
      </c>
      <c r="AF410" s="376">
        <f>IF( $F410=0,0,((($F410/$E410)*'CRONOGRAMA ACTIVIDADES'!AC$147)*($G410/$F410)))</f>
        <v>0</v>
      </c>
      <c r="AG410" s="350">
        <f t="shared" si="104"/>
        <v>0</v>
      </c>
      <c r="AH410" s="378">
        <f>IF( $F410=0,0,((($F410/$E410)*'CRONOGRAMA ACTIVIDADES'!AD$147)*($G410/$F410)))</f>
        <v>0</v>
      </c>
      <c r="AI410" s="376">
        <f>IF( $F410=0,0,((($F410/$E410)*'CRONOGRAMA ACTIVIDADES'!AE$147)*($G410/$F410)))</f>
        <v>0</v>
      </c>
      <c r="AJ410" s="376">
        <f>IF( $F410=0,0,((($F410/$E410)*'CRONOGRAMA ACTIVIDADES'!AF$147)*($G410/$F410)))</f>
        <v>0</v>
      </c>
      <c r="AK410" s="376">
        <f>IF( $F410=0,0,((($F410/$E410)*'CRONOGRAMA ACTIVIDADES'!AG$147)*($G410/$F410)))</f>
        <v>0</v>
      </c>
      <c r="AL410" s="376">
        <f>IF( $F410=0,0,((($F410/$E410)*'CRONOGRAMA ACTIVIDADES'!AH$147)*($G410/$F410)))</f>
        <v>0</v>
      </c>
      <c r="AM410" s="376">
        <f>IF( $F410=0,0,((($F410/$E410)*'CRONOGRAMA ACTIVIDADES'!AI$147)*($G410/$F410)))</f>
        <v>0</v>
      </c>
      <c r="AN410" s="376">
        <f>IF( $F410=0,0,((($F410/$E410)*'CRONOGRAMA ACTIVIDADES'!AJ$147)*($G410/$F410)))</f>
        <v>0</v>
      </c>
      <c r="AO410" s="376">
        <f>IF( $F410=0,0,((($F410/$E410)*'CRONOGRAMA ACTIVIDADES'!AK$147)*($G410/$F410)))</f>
        <v>0</v>
      </c>
      <c r="AP410" s="376">
        <f>IF( $F410=0,0,((($F410/$E410)*'CRONOGRAMA ACTIVIDADES'!AL$147)*($G410/$F410)))</f>
        <v>0</v>
      </c>
      <c r="AQ410" s="376">
        <f>IF( $F410=0,0,((($F410/$E410)*'CRONOGRAMA ACTIVIDADES'!AM$147)*($G410/$F410)))</f>
        <v>0</v>
      </c>
      <c r="AR410" s="376">
        <f>IF( $F410=0,0,((($F410/$E410)*'CRONOGRAMA ACTIVIDADES'!AN$147)*($G410/$F410)))</f>
        <v>0</v>
      </c>
      <c r="AS410" s="376">
        <f>IF( $F410=0,0,((($F410/$E410)*'CRONOGRAMA ACTIVIDADES'!AO$147)*($G410/$F410)))</f>
        <v>0</v>
      </c>
      <c r="AT410" s="352">
        <f t="shared" si="105"/>
        <v>0</v>
      </c>
      <c r="AU410" s="355">
        <f t="shared" si="106"/>
        <v>0</v>
      </c>
      <c r="AV410" s="321">
        <f t="shared" si="101"/>
        <v>0</v>
      </c>
    </row>
    <row r="411" spans="2:48" s="44" customFormat="1" ht="13.5" x14ac:dyDescent="0.25">
      <c r="B411" s="324">
        <f>'FORMATO COSTEO C6'!C42</f>
        <v>6.3</v>
      </c>
      <c r="C411" s="325" t="str">
        <f>'FORMATO COSTEO C6'!D42</f>
        <v>GASTOS DE FUNCIONAMIENTO</v>
      </c>
      <c r="D411" s="372"/>
      <c r="E411" s="373"/>
      <c r="F411" s="328">
        <f>F412+F416+F420+F424+F428+F432+F436</f>
        <v>0</v>
      </c>
      <c r="G411" s="329">
        <f>G412+G416+G420+G424+G428+G432+G436</f>
        <v>0</v>
      </c>
      <c r="H411" s="330">
        <f>H412+H416+H420+H424+H428+H432+H436</f>
        <v>0</v>
      </c>
      <c r="I411" s="328">
        <f t="shared" ref="I411:AU411" si="107">I412+I416+I420+I424+I428+I432+I436</f>
        <v>0</v>
      </c>
      <c r="J411" s="328">
        <f t="shared" si="107"/>
        <v>0</v>
      </c>
      <c r="K411" s="328">
        <f t="shared" si="107"/>
        <v>0</v>
      </c>
      <c r="L411" s="328">
        <f t="shared" si="107"/>
        <v>0</v>
      </c>
      <c r="M411" s="328">
        <f t="shared" si="107"/>
        <v>0</v>
      </c>
      <c r="N411" s="328">
        <f t="shared" si="107"/>
        <v>0</v>
      </c>
      <c r="O411" s="328">
        <f t="shared" si="107"/>
        <v>0</v>
      </c>
      <c r="P411" s="328">
        <f t="shared" si="107"/>
        <v>0</v>
      </c>
      <c r="Q411" s="328">
        <f t="shared" si="107"/>
        <v>0</v>
      </c>
      <c r="R411" s="328">
        <f t="shared" si="107"/>
        <v>0</v>
      </c>
      <c r="S411" s="328">
        <f t="shared" si="107"/>
        <v>0</v>
      </c>
      <c r="T411" s="331">
        <f>T412+T416+T420+T424+T428+T432+T436</f>
        <v>0</v>
      </c>
      <c r="U411" s="332">
        <f t="shared" si="107"/>
        <v>0</v>
      </c>
      <c r="V411" s="328">
        <f t="shared" si="107"/>
        <v>0</v>
      </c>
      <c r="W411" s="328">
        <f t="shared" si="107"/>
        <v>0</v>
      </c>
      <c r="X411" s="328">
        <f t="shared" si="107"/>
        <v>0</v>
      </c>
      <c r="Y411" s="328">
        <f t="shared" si="107"/>
        <v>0</v>
      </c>
      <c r="Z411" s="328">
        <f t="shared" si="107"/>
        <v>0</v>
      </c>
      <c r="AA411" s="328">
        <f t="shared" si="107"/>
        <v>0</v>
      </c>
      <c r="AB411" s="328">
        <f t="shared" si="107"/>
        <v>0</v>
      </c>
      <c r="AC411" s="328">
        <f t="shared" si="107"/>
        <v>0</v>
      </c>
      <c r="AD411" s="328">
        <f t="shared" si="107"/>
        <v>0</v>
      </c>
      <c r="AE411" s="328">
        <f t="shared" si="107"/>
        <v>0</v>
      </c>
      <c r="AF411" s="328">
        <f t="shared" si="107"/>
        <v>0</v>
      </c>
      <c r="AG411" s="329">
        <f>AG412+AG416+AG420+AG424+AG428+AG432+AG436</f>
        <v>0</v>
      </c>
      <c r="AH411" s="330">
        <f t="shared" si="107"/>
        <v>0</v>
      </c>
      <c r="AI411" s="328">
        <f t="shared" si="107"/>
        <v>0</v>
      </c>
      <c r="AJ411" s="328">
        <f t="shared" si="107"/>
        <v>0</v>
      </c>
      <c r="AK411" s="328">
        <f t="shared" si="107"/>
        <v>0</v>
      </c>
      <c r="AL411" s="328">
        <f t="shared" si="107"/>
        <v>0</v>
      </c>
      <c r="AM411" s="328">
        <f t="shared" si="107"/>
        <v>0</v>
      </c>
      <c r="AN411" s="328">
        <f t="shared" si="107"/>
        <v>0</v>
      </c>
      <c r="AO411" s="328">
        <f t="shared" si="107"/>
        <v>0</v>
      </c>
      <c r="AP411" s="328">
        <f t="shared" si="107"/>
        <v>0</v>
      </c>
      <c r="AQ411" s="328">
        <f t="shared" si="107"/>
        <v>0</v>
      </c>
      <c r="AR411" s="328">
        <f t="shared" si="107"/>
        <v>0</v>
      </c>
      <c r="AS411" s="328">
        <f t="shared" si="107"/>
        <v>0</v>
      </c>
      <c r="AT411" s="331">
        <f t="shared" si="107"/>
        <v>0</v>
      </c>
      <c r="AU411" s="333">
        <f t="shared" si="107"/>
        <v>0</v>
      </c>
      <c r="AV411" s="321">
        <f t="shared" si="101"/>
        <v>0</v>
      </c>
    </row>
    <row r="412" spans="2:48" s="44" customFormat="1" ht="13.5" x14ac:dyDescent="0.25">
      <c r="B412" s="381" t="str">
        <f>'FORMATO COSTEO C6'!C44</f>
        <v>6.3.1</v>
      </c>
      <c r="C412" s="382" t="str">
        <f>'FORMATO COSTEO C6'!B44</f>
        <v>Combustibles y lubricantes</v>
      </c>
      <c r="D412" s="383"/>
      <c r="E412" s="384"/>
      <c r="F412" s="385">
        <f>'FORMATO COSTEO C6'!G44</f>
        <v>0</v>
      </c>
      <c r="G412" s="386">
        <f>'FORMATO COSTEO C6'!X44</f>
        <v>0</v>
      </c>
      <c r="H412" s="387">
        <f>SUM(H413:H415)</f>
        <v>0</v>
      </c>
      <c r="I412" s="385">
        <f t="shared" ref="I412:AU412" si="108">SUM(I413:I415)</f>
        <v>0</v>
      </c>
      <c r="J412" s="385">
        <f t="shared" si="108"/>
        <v>0</v>
      </c>
      <c r="K412" s="385">
        <f t="shared" si="108"/>
        <v>0</v>
      </c>
      <c r="L412" s="385">
        <f t="shared" si="108"/>
        <v>0</v>
      </c>
      <c r="M412" s="385">
        <f t="shared" si="108"/>
        <v>0</v>
      </c>
      <c r="N412" s="385">
        <f t="shared" si="108"/>
        <v>0</v>
      </c>
      <c r="O412" s="385">
        <f t="shared" si="108"/>
        <v>0</v>
      </c>
      <c r="P412" s="385">
        <f t="shared" si="108"/>
        <v>0</v>
      </c>
      <c r="Q412" s="385">
        <f t="shared" si="108"/>
        <v>0</v>
      </c>
      <c r="R412" s="385">
        <f t="shared" si="108"/>
        <v>0</v>
      </c>
      <c r="S412" s="385">
        <f t="shared" si="108"/>
        <v>0</v>
      </c>
      <c r="T412" s="388">
        <f>SUM(T413:T415)</f>
        <v>0</v>
      </c>
      <c r="U412" s="389">
        <f t="shared" si="108"/>
        <v>0</v>
      </c>
      <c r="V412" s="385">
        <f t="shared" si="108"/>
        <v>0</v>
      </c>
      <c r="W412" s="385">
        <f t="shared" si="108"/>
        <v>0</v>
      </c>
      <c r="X412" s="385">
        <f t="shared" si="108"/>
        <v>0</v>
      </c>
      <c r="Y412" s="385">
        <f t="shared" si="108"/>
        <v>0</v>
      </c>
      <c r="Z412" s="385">
        <f t="shared" si="108"/>
        <v>0</v>
      </c>
      <c r="AA412" s="385">
        <f t="shared" si="108"/>
        <v>0</v>
      </c>
      <c r="AB412" s="385">
        <f t="shared" si="108"/>
        <v>0</v>
      </c>
      <c r="AC412" s="385">
        <f t="shared" si="108"/>
        <v>0</v>
      </c>
      <c r="AD412" s="385">
        <f t="shared" si="108"/>
        <v>0</v>
      </c>
      <c r="AE412" s="385">
        <f t="shared" si="108"/>
        <v>0</v>
      </c>
      <c r="AF412" s="385">
        <f t="shared" si="108"/>
        <v>0</v>
      </c>
      <c r="AG412" s="386">
        <f>SUM(AG413:AG415)</f>
        <v>0</v>
      </c>
      <c r="AH412" s="387">
        <f t="shared" si="108"/>
        <v>0</v>
      </c>
      <c r="AI412" s="385">
        <f t="shared" si="108"/>
        <v>0</v>
      </c>
      <c r="AJ412" s="385">
        <f t="shared" si="108"/>
        <v>0</v>
      </c>
      <c r="AK412" s="385">
        <f t="shared" si="108"/>
        <v>0</v>
      </c>
      <c r="AL412" s="385">
        <f t="shared" si="108"/>
        <v>0</v>
      </c>
      <c r="AM412" s="385">
        <f t="shared" si="108"/>
        <v>0</v>
      </c>
      <c r="AN412" s="385">
        <f t="shared" si="108"/>
        <v>0</v>
      </c>
      <c r="AO412" s="385">
        <f t="shared" si="108"/>
        <v>0</v>
      </c>
      <c r="AP412" s="385">
        <f t="shared" si="108"/>
        <v>0</v>
      </c>
      <c r="AQ412" s="385">
        <f t="shared" si="108"/>
        <v>0</v>
      </c>
      <c r="AR412" s="385">
        <f t="shared" si="108"/>
        <v>0</v>
      </c>
      <c r="AS412" s="385">
        <f t="shared" si="108"/>
        <v>0</v>
      </c>
      <c r="AT412" s="388">
        <f t="shared" si="108"/>
        <v>0</v>
      </c>
      <c r="AU412" s="390">
        <f t="shared" si="108"/>
        <v>0</v>
      </c>
      <c r="AV412" s="321">
        <f t="shared" si="101"/>
        <v>0</v>
      </c>
    </row>
    <row r="413" spans="2:48" s="44" customFormat="1" ht="13.5" x14ac:dyDescent="0.25">
      <c r="B413" s="345" t="str">
        <f>'FORMATO COSTEO C6'!C45</f>
        <v>6.3.1.1</v>
      </c>
      <c r="C413" s="374">
        <f>'FORMATO COSTEO C6'!B45</f>
        <v>0</v>
      </c>
      <c r="D413" s="357" t="str">
        <f>'FORMATO COSTEO C6'!D45</f>
        <v>Unidad medida</v>
      </c>
      <c r="E413" s="375">
        <f>'FORMATO COSTEO C6'!E45</f>
        <v>0</v>
      </c>
      <c r="F413" s="376">
        <f>'FORMATO COSTEO C6'!G45</f>
        <v>0</v>
      </c>
      <c r="G413" s="377">
        <f>'FORMATO COSTEO C6'!X45</f>
        <v>0</v>
      </c>
      <c r="H413" s="378">
        <f>IF( $F413=0,0,((($F413/$E413)*'CRONOGRAMA ACTIVIDADES'!F$150)*($G413/$F413)))</f>
        <v>0</v>
      </c>
      <c r="I413" s="376">
        <f>IF( $F413=0,0,((($F413/$E413)*'CRONOGRAMA ACTIVIDADES'!G$150)*($G413/$F413)))</f>
        <v>0</v>
      </c>
      <c r="J413" s="376">
        <f>IF( $F413=0,0,((($F413/$E413)*'CRONOGRAMA ACTIVIDADES'!H$150)*($G413/$F413)))</f>
        <v>0</v>
      </c>
      <c r="K413" s="376">
        <f>IF( $F413=0,0,((($F413/$E413)*'CRONOGRAMA ACTIVIDADES'!I$150)*($G413/$F413)))</f>
        <v>0</v>
      </c>
      <c r="L413" s="376">
        <f>IF( $F413=0,0,((($F413/$E413)*'CRONOGRAMA ACTIVIDADES'!J$150)*($G413/$F413)))</f>
        <v>0</v>
      </c>
      <c r="M413" s="376">
        <f>IF( $F413=0,0,((($F413/$E413)*'CRONOGRAMA ACTIVIDADES'!K$150)*($G413/$F413)))</f>
        <v>0</v>
      </c>
      <c r="N413" s="376">
        <f>IF( $F413=0,0,((($F413/$E413)*'CRONOGRAMA ACTIVIDADES'!L$150)*($G413/$F413)))</f>
        <v>0</v>
      </c>
      <c r="O413" s="376">
        <f>IF( $F413=0,0,((($F413/$E413)*'CRONOGRAMA ACTIVIDADES'!M$150)*($G413/$F413)))</f>
        <v>0</v>
      </c>
      <c r="P413" s="376">
        <f>IF( $F413=0,0,((($F413/$E413)*'CRONOGRAMA ACTIVIDADES'!N$150)*($G413/$F413)))</f>
        <v>0</v>
      </c>
      <c r="Q413" s="376">
        <f>IF( $F413=0,0,((($F413/$E413)*'CRONOGRAMA ACTIVIDADES'!O$150)*($G413/$F413)))</f>
        <v>0</v>
      </c>
      <c r="R413" s="376">
        <f>IF( $F413=0,0,((($F413/$E413)*'CRONOGRAMA ACTIVIDADES'!P$150)*($G413/$F413)))</f>
        <v>0</v>
      </c>
      <c r="S413" s="376">
        <f>IF( $F413=0,0,((($F413/$E413)*'CRONOGRAMA ACTIVIDADES'!Q$150)*($G413/$F413)))</f>
        <v>0</v>
      </c>
      <c r="T413" s="352">
        <f t="shared" ref="T413:T439" si="109">H413+I413+J413+K413+L413+M413+N413+O413+P413+Q413+R413+S413</f>
        <v>0</v>
      </c>
      <c r="U413" s="379">
        <f>IF( $F413=0,0,((($F413/$E413)*'CRONOGRAMA ACTIVIDADES'!R$150)*($G413/$F413)))</f>
        <v>0</v>
      </c>
      <c r="V413" s="376">
        <f>IF( $F413=0,0,((($F413/$E413)*'CRONOGRAMA ACTIVIDADES'!S$150)*($G413/$F413)))</f>
        <v>0</v>
      </c>
      <c r="W413" s="376">
        <f>IF( $F413=0,0,((($F413/$E413)*'CRONOGRAMA ACTIVIDADES'!T$150)*($G413/$F413)))</f>
        <v>0</v>
      </c>
      <c r="X413" s="376">
        <f>IF( $F413=0,0,((($F413/$E413)*'CRONOGRAMA ACTIVIDADES'!U$150)*($G413/$F413)))</f>
        <v>0</v>
      </c>
      <c r="Y413" s="376">
        <f>IF( $F413=0,0,((($F413/$E413)*'CRONOGRAMA ACTIVIDADES'!V$150)*($G413/$F413)))</f>
        <v>0</v>
      </c>
      <c r="Z413" s="376">
        <f>IF( $F413=0,0,((($F413/$E413)*'CRONOGRAMA ACTIVIDADES'!W$150)*($G413/$F413)))</f>
        <v>0</v>
      </c>
      <c r="AA413" s="376">
        <f>IF( $F413=0,0,((($F413/$E413)*'CRONOGRAMA ACTIVIDADES'!X$150)*($G413/$F413)))</f>
        <v>0</v>
      </c>
      <c r="AB413" s="376">
        <f>IF( $F413=0,0,((($F413/$E413)*'CRONOGRAMA ACTIVIDADES'!Y$150)*($G413/$F413)))</f>
        <v>0</v>
      </c>
      <c r="AC413" s="376">
        <f>IF( $F413=0,0,((($F413/$E413)*'CRONOGRAMA ACTIVIDADES'!Z$150)*($G413/$F413)))</f>
        <v>0</v>
      </c>
      <c r="AD413" s="376">
        <f>IF( $F413=0,0,((($F413/$E413)*'CRONOGRAMA ACTIVIDADES'!AA$150)*($G413/$F413)))</f>
        <v>0</v>
      </c>
      <c r="AE413" s="376">
        <f>IF( $F413=0,0,((($F413/$E413)*'CRONOGRAMA ACTIVIDADES'!AB$150)*($G413/$F413)))</f>
        <v>0</v>
      </c>
      <c r="AF413" s="376">
        <f>IF( $F413=0,0,((($F413/$E413)*'CRONOGRAMA ACTIVIDADES'!AC$150)*($G413/$F413)))</f>
        <v>0</v>
      </c>
      <c r="AG413" s="350">
        <f t="shared" ref="AG413:AG439" si="110">U413+V413+W413+X413+Y413+Z413+AA413+AB413+AC413+AD413+AE413+AF413</f>
        <v>0</v>
      </c>
      <c r="AH413" s="378">
        <f>IF( $F413=0,0,((($F413/$E413)*'CRONOGRAMA ACTIVIDADES'!AD$150)*($G413/$F413)))</f>
        <v>0</v>
      </c>
      <c r="AI413" s="376">
        <f>IF( $F413=0,0,((($F413/$E413)*'CRONOGRAMA ACTIVIDADES'!AE$150)*($G413/$F413)))</f>
        <v>0</v>
      </c>
      <c r="AJ413" s="376">
        <f>IF( $F413=0,0,((($F413/$E413)*'CRONOGRAMA ACTIVIDADES'!AF$150)*($G413/$F413)))</f>
        <v>0</v>
      </c>
      <c r="AK413" s="376">
        <f>IF( $F413=0,0,((($F413/$E413)*'CRONOGRAMA ACTIVIDADES'!AG$150)*($G413/$F413)))</f>
        <v>0</v>
      </c>
      <c r="AL413" s="376">
        <f>IF( $F413=0,0,((($F413/$E413)*'CRONOGRAMA ACTIVIDADES'!AH$150)*($G413/$F413)))</f>
        <v>0</v>
      </c>
      <c r="AM413" s="376">
        <f>IF( $F413=0,0,((($F413/$E413)*'CRONOGRAMA ACTIVIDADES'!AI$150)*($G413/$F413)))</f>
        <v>0</v>
      </c>
      <c r="AN413" s="376">
        <f>IF( $F413=0,0,((($F413/$E413)*'CRONOGRAMA ACTIVIDADES'!AJ$150)*($G413/$F413)))</f>
        <v>0</v>
      </c>
      <c r="AO413" s="376">
        <f>IF( $F413=0,0,((($F413/$E413)*'CRONOGRAMA ACTIVIDADES'!AK$150)*($G413/$F413)))</f>
        <v>0</v>
      </c>
      <c r="AP413" s="376">
        <f>IF( $F413=0,0,((($F413/$E413)*'CRONOGRAMA ACTIVIDADES'!AL$150)*($G413/$F413)))</f>
        <v>0</v>
      </c>
      <c r="AQ413" s="376">
        <f>IF( $F413=0,0,((($F413/$E413)*'CRONOGRAMA ACTIVIDADES'!AM$150)*($G413/$F413)))</f>
        <v>0</v>
      </c>
      <c r="AR413" s="376">
        <f>IF( $F413=0,0,((($F413/$E413)*'CRONOGRAMA ACTIVIDADES'!AN$150)*($G413/$F413)))</f>
        <v>0</v>
      </c>
      <c r="AS413" s="376">
        <f>IF( $F413=0,0,((($F413/$E413)*'CRONOGRAMA ACTIVIDADES'!AO$150)*($G413/$F413)))</f>
        <v>0</v>
      </c>
      <c r="AT413" s="352">
        <f t="shared" ref="AT413:AT439" si="111">AH413+AI413+AJ413+AK413+AL413+AM413+AN413+AO413+AP413+AQ413+AR413+AS413</f>
        <v>0</v>
      </c>
      <c r="AU413" s="355">
        <f>AS413+AR413+AQ413+AP413+AO413+AN413+AM413+AL413+AK413+AJ413+AI413+AH413+AF413+AE413+AD413+AC413+AB413+AA413+Z413+Y413+X413+W413+V413+U413+S413+R413+Q413+P413+O413+N413+M413+L413+K413+J413+I413+H413</f>
        <v>0</v>
      </c>
      <c r="AV413" s="321">
        <f t="shared" si="101"/>
        <v>0</v>
      </c>
    </row>
    <row r="414" spans="2:48" s="44" customFormat="1" ht="13.5" x14ac:dyDescent="0.25">
      <c r="B414" s="345" t="str">
        <f>'FORMATO COSTEO C6'!C46</f>
        <v>6.3.1.2</v>
      </c>
      <c r="C414" s="374">
        <f>'FORMATO COSTEO C6'!B46</f>
        <v>0</v>
      </c>
      <c r="D414" s="357" t="str">
        <f>'FORMATO COSTEO C6'!D46</f>
        <v>Unidad medida</v>
      </c>
      <c r="E414" s="375">
        <f>'FORMATO COSTEO C6'!E46</f>
        <v>0</v>
      </c>
      <c r="F414" s="376">
        <f>'FORMATO COSTEO C6'!G46</f>
        <v>0</v>
      </c>
      <c r="G414" s="377">
        <f>'FORMATO COSTEO C6'!X46</f>
        <v>0</v>
      </c>
      <c r="H414" s="378">
        <f>IF( $F414=0,0,((($F414/$E414)*'CRONOGRAMA ACTIVIDADES'!F$151)*($G414/$F414)))</f>
        <v>0</v>
      </c>
      <c r="I414" s="376">
        <f>IF( $F414=0,0,((($F414/$E414)*'CRONOGRAMA ACTIVIDADES'!G$151)*($G414/$F414)))</f>
        <v>0</v>
      </c>
      <c r="J414" s="376">
        <f>IF( $F414=0,0,((($F414/$E414)*'CRONOGRAMA ACTIVIDADES'!H$151)*($G414/$F414)))</f>
        <v>0</v>
      </c>
      <c r="K414" s="376">
        <f>IF( $F414=0,0,((($F414/$E414)*'CRONOGRAMA ACTIVIDADES'!I$151)*($G414/$F414)))</f>
        <v>0</v>
      </c>
      <c r="L414" s="376">
        <f>IF( $F414=0,0,((($F414/$E414)*'CRONOGRAMA ACTIVIDADES'!J$151)*($G414/$F414)))</f>
        <v>0</v>
      </c>
      <c r="M414" s="376">
        <f>IF( $F414=0,0,((($F414/$E414)*'CRONOGRAMA ACTIVIDADES'!K$151)*($G414/$F414)))</f>
        <v>0</v>
      </c>
      <c r="N414" s="376">
        <f>IF( $F414=0,0,((($F414/$E414)*'CRONOGRAMA ACTIVIDADES'!L$151)*($G414/$F414)))</f>
        <v>0</v>
      </c>
      <c r="O414" s="376">
        <f>IF( $F414=0,0,((($F414/$E414)*'CRONOGRAMA ACTIVIDADES'!M$151)*($G414/$F414)))</f>
        <v>0</v>
      </c>
      <c r="P414" s="376">
        <f>IF( $F414=0,0,((($F414/$E414)*'CRONOGRAMA ACTIVIDADES'!N$151)*($G414/$F414)))</f>
        <v>0</v>
      </c>
      <c r="Q414" s="376">
        <f>IF( $F414=0,0,((($F414/$E414)*'CRONOGRAMA ACTIVIDADES'!O$151)*($G414/$F414)))</f>
        <v>0</v>
      </c>
      <c r="R414" s="376">
        <f>IF( $F414=0,0,((($F414/$E414)*'CRONOGRAMA ACTIVIDADES'!P$151)*($G414/$F414)))</f>
        <v>0</v>
      </c>
      <c r="S414" s="376">
        <f>IF( $F414=0,0,((($F414/$E414)*'CRONOGRAMA ACTIVIDADES'!Q$151)*($G414/$F414)))</f>
        <v>0</v>
      </c>
      <c r="T414" s="352">
        <f t="shared" si="109"/>
        <v>0</v>
      </c>
      <c r="U414" s="379">
        <f>IF( $F414=0,0,((($F414/$E414)*'CRONOGRAMA ACTIVIDADES'!R$151)*($G414/$F414)))</f>
        <v>0</v>
      </c>
      <c r="V414" s="376">
        <f>IF( $F414=0,0,((($F414/$E414)*'CRONOGRAMA ACTIVIDADES'!S$151)*($G414/$F414)))</f>
        <v>0</v>
      </c>
      <c r="W414" s="376">
        <f>IF( $F414=0,0,((($F414/$E414)*'CRONOGRAMA ACTIVIDADES'!T$151)*($G414/$F414)))</f>
        <v>0</v>
      </c>
      <c r="X414" s="376">
        <f>IF( $F414=0,0,((($F414/$E414)*'CRONOGRAMA ACTIVIDADES'!U$151)*($G414/$F414)))</f>
        <v>0</v>
      </c>
      <c r="Y414" s="376">
        <f>IF( $F414=0,0,((($F414/$E414)*'CRONOGRAMA ACTIVIDADES'!V$151)*($G414/$F414)))</f>
        <v>0</v>
      </c>
      <c r="Z414" s="376">
        <f>IF( $F414=0,0,((($F414/$E414)*'CRONOGRAMA ACTIVIDADES'!W$151)*($G414/$F414)))</f>
        <v>0</v>
      </c>
      <c r="AA414" s="376">
        <f>IF( $F414=0,0,((($F414/$E414)*'CRONOGRAMA ACTIVIDADES'!X$151)*($G414/$F414)))</f>
        <v>0</v>
      </c>
      <c r="AB414" s="376">
        <f>IF( $F414=0,0,((($F414/$E414)*'CRONOGRAMA ACTIVIDADES'!Y$151)*($G414/$F414)))</f>
        <v>0</v>
      </c>
      <c r="AC414" s="376">
        <f>IF( $F414=0,0,((($F414/$E414)*'CRONOGRAMA ACTIVIDADES'!Z$151)*($G414/$F414)))</f>
        <v>0</v>
      </c>
      <c r="AD414" s="376">
        <f>IF( $F414=0,0,((($F414/$E414)*'CRONOGRAMA ACTIVIDADES'!AA$151)*($G414/$F414)))</f>
        <v>0</v>
      </c>
      <c r="AE414" s="376">
        <f>IF( $F414=0,0,((($F414/$E414)*'CRONOGRAMA ACTIVIDADES'!AB$151)*($G414/$F414)))</f>
        <v>0</v>
      </c>
      <c r="AF414" s="376">
        <f>IF( $F414=0,0,((($F414/$E414)*'CRONOGRAMA ACTIVIDADES'!AC$151)*($G414/$F414)))</f>
        <v>0</v>
      </c>
      <c r="AG414" s="350">
        <f t="shared" si="110"/>
        <v>0</v>
      </c>
      <c r="AH414" s="378">
        <f>IF( $F414=0,0,((($F414/$E414)*'CRONOGRAMA ACTIVIDADES'!AD$151)*($G414/$F414)))</f>
        <v>0</v>
      </c>
      <c r="AI414" s="376">
        <f>IF( $F414=0,0,((($F414/$E414)*'CRONOGRAMA ACTIVIDADES'!AE$151)*($G414/$F414)))</f>
        <v>0</v>
      </c>
      <c r="AJ414" s="376">
        <f>IF( $F414=0,0,((($F414/$E414)*'CRONOGRAMA ACTIVIDADES'!AF$151)*($G414/$F414)))</f>
        <v>0</v>
      </c>
      <c r="AK414" s="376">
        <f>IF( $F414=0,0,((($F414/$E414)*'CRONOGRAMA ACTIVIDADES'!AG$151)*($G414/$F414)))</f>
        <v>0</v>
      </c>
      <c r="AL414" s="376">
        <f>IF( $F414=0,0,((($F414/$E414)*'CRONOGRAMA ACTIVIDADES'!AH$151)*($G414/$F414)))</f>
        <v>0</v>
      </c>
      <c r="AM414" s="376">
        <f>IF( $F414=0,0,((($F414/$E414)*'CRONOGRAMA ACTIVIDADES'!AI$151)*($G414/$F414)))</f>
        <v>0</v>
      </c>
      <c r="AN414" s="376">
        <f>IF( $F414=0,0,((($F414/$E414)*'CRONOGRAMA ACTIVIDADES'!AJ$151)*($G414/$F414)))</f>
        <v>0</v>
      </c>
      <c r="AO414" s="376">
        <f>IF( $F414=0,0,((($F414/$E414)*'CRONOGRAMA ACTIVIDADES'!AK$151)*($G414/$F414)))</f>
        <v>0</v>
      </c>
      <c r="AP414" s="376">
        <f>IF( $F414=0,0,((($F414/$E414)*'CRONOGRAMA ACTIVIDADES'!AL$151)*($G414/$F414)))</f>
        <v>0</v>
      </c>
      <c r="AQ414" s="376">
        <f>IF( $F414=0,0,((($F414/$E414)*'CRONOGRAMA ACTIVIDADES'!AM$151)*($G414/$F414)))</f>
        <v>0</v>
      </c>
      <c r="AR414" s="376">
        <f>IF( $F414=0,0,((($F414/$E414)*'CRONOGRAMA ACTIVIDADES'!AN$151)*($G414/$F414)))</f>
        <v>0</v>
      </c>
      <c r="AS414" s="376">
        <f>IF( $F414=0,0,((($F414/$E414)*'CRONOGRAMA ACTIVIDADES'!AO$151)*($G414/$F414)))</f>
        <v>0</v>
      </c>
      <c r="AT414" s="352">
        <f t="shared" si="111"/>
        <v>0</v>
      </c>
      <c r="AU414" s="355">
        <f>AS414+AR414+AQ414+AP414+AO414+AN414+AM414+AL414+AK414+AJ414+AI414+AH414+AF414+AE414+AD414+AC414+AB414+AA414+Z414+Y414+X414+W414+V414+U414+S414+R414+Q414+P414+O414+N414+M414+L414+K414+J414+I414+H414</f>
        <v>0</v>
      </c>
      <c r="AV414" s="321">
        <f t="shared" si="101"/>
        <v>0</v>
      </c>
    </row>
    <row r="415" spans="2:48" s="44" customFormat="1" ht="13.5" x14ac:dyDescent="0.25">
      <c r="B415" s="345" t="str">
        <f>'FORMATO COSTEO C6'!C47</f>
        <v>6.3.1.3</v>
      </c>
      <c r="C415" s="374">
        <f>'FORMATO COSTEO C6'!B47</f>
        <v>0</v>
      </c>
      <c r="D415" s="357" t="str">
        <f>'FORMATO COSTEO C6'!D47</f>
        <v>Unidad medida</v>
      </c>
      <c r="E415" s="375">
        <f>'FORMATO COSTEO C6'!E47</f>
        <v>0</v>
      </c>
      <c r="F415" s="376">
        <f>'FORMATO COSTEO C6'!G47</f>
        <v>0</v>
      </c>
      <c r="G415" s="377">
        <f>'FORMATO COSTEO C6'!X47</f>
        <v>0</v>
      </c>
      <c r="H415" s="378">
        <f>IF( $F415=0,0,((($F415/$E415)*'CRONOGRAMA ACTIVIDADES'!F$152)*($G415/$F415)))</f>
        <v>0</v>
      </c>
      <c r="I415" s="376">
        <f>IF( $F415=0,0,((($F415/$E415)*'CRONOGRAMA ACTIVIDADES'!G$152)*($G415/$F415)))</f>
        <v>0</v>
      </c>
      <c r="J415" s="376">
        <f>IF( $F415=0,0,((($F415/$E415)*'CRONOGRAMA ACTIVIDADES'!H$152)*($G415/$F415)))</f>
        <v>0</v>
      </c>
      <c r="K415" s="376">
        <f>IF( $F415=0,0,((($F415/$E415)*'CRONOGRAMA ACTIVIDADES'!I$152)*($G415/$F415)))</f>
        <v>0</v>
      </c>
      <c r="L415" s="376">
        <f>IF( $F415=0,0,((($F415/$E415)*'CRONOGRAMA ACTIVIDADES'!J$152)*($G415/$F415)))</f>
        <v>0</v>
      </c>
      <c r="M415" s="376">
        <f>IF( $F415=0,0,((($F415/$E415)*'CRONOGRAMA ACTIVIDADES'!K$152)*($G415/$F415)))</f>
        <v>0</v>
      </c>
      <c r="N415" s="376">
        <f>IF( $F415=0,0,((($F415/$E415)*'CRONOGRAMA ACTIVIDADES'!L$152)*($G415/$F415)))</f>
        <v>0</v>
      </c>
      <c r="O415" s="376">
        <f>IF( $F415=0,0,((($F415/$E415)*'CRONOGRAMA ACTIVIDADES'!M$152)*($G415/$F415)))</f>
        <v>0</v>
      </c>
      <c r="P415" s="376">
        <f>IF( $F415=0,0,((($F415/$E415)*'CRONOGRAMA ACTIVIDADES'!N$152)*($G415/$F415)))</f>
        <v>0</v>
      </c>
      <c r="Q415" s="376">
        <f>IF( $F415=0,0,((($F415/$E415)*'CRONOGRAMA ACTIVIDADES'!O$152)*($G415/$F415)))</f>
        <v>0</v>
      </c>
      <c r="R415" s="376">
        <f>IF( $F415=0,0,((($F415/$E415)*'CRONOGRAMA ACTIVIDADES'!P$152)*($G415/$F415)))</f>
        <v>0</v>
      </c>
      <c r="S415" s="376">
        <f>IF( $F415=0,0,((($F415/$E415)*'CRONOGRAMA ACTIVIDADES'!Q$152)*($G415/$F415)))</f>
        <v>0</v>
      </c>
      <c r="T415" s="352">
        <f t="shared" si="109"/>
        <v>0</v>
      </c>
      <c r="U415" s="379">
        <f>IF( $F415=0,0,((($F415/$E415)*'CRONOGRAMA ACTIVIDADES'!R$152)*($G415/$F415)))</f>
        <v>0</v>
      </c>
      <c r="V415" s="376">
        <f>IF( $F415=0,0,((($F415/$E415)*'CRONOGRAMA ACTIVIDADES'!S$152)*($G415/$F415)))</f>
        <v>0</v>
      </c>
      <c r="W415" s="376">
        <f>IF( $F415=0,0,((($F415/$E415)*'CRONOGRAMA ACTIVIDADES'!T$152)*($G415/$F415)))</f>
        <v>0</v>
      </c>
      <c r="X415" s="376">
        <f>IF( $F415=0,0,((($F415/$E415)*'CRONOGRAMA ACTIVIDADES'!U$152)*($G415/$F415)))</f>
        <v>0</v>
      </c>
      <c r="Y415" s="376">
        <f>IF( $F415=0,0,((($F415/$E415)*'CRONOGRAMA ACTIVIDADES'!V$152)*($G415/$F415)))</f>
        <v>0</v>
      </c>
      <c r="Z415" s="376">
        <f>IF( $F415=0,0,((($F415/$E415)*'CRONOGRAMA ACTIVIDADES'!W$152)*($G415/$F415)))</f>
        <v>0</v>
      </c>
      <c r="AA415" s="376">
        <f>IF( $F415=0,0,((($F415/$E415)*'CRONOGRAMA ACTIVIDADES'!X$152)*($G415/$F415)))</f>
        <v>0</v>
      </c>
      <c r="AB415" s="376">
        <f>IF( $F415=0,0,((($F415/$E415)*'CRONOGRAMA ACTIVIDADES'!Y$152)*($G415/$F415)))</f>
        <v>0</v>
      </c>
      <c r="AC415" s="376">
        <f>IF( $F415=0,0,((($F415/$E415)*'CRONOGRAMA ACTIVIDADES'!Z$152)*($G415/$F415)))</f>
        <v>0</v>
      </c>
      <c r="AD415" s="376">
        <f>IF( $F415=0,0,((($F415/$E415)*'CRONOGRAMA ACTIVIDADES'!AA$152)*($G415/$F415)))</f>
        <v>0</v>
      </c>
      <c r="AE415" s="376">
        <f>IF( $F415=0,0,((($F415/$E415)*'CRONOGRAMA ACTIVIDADES'!AB$152)*($G415/$F415)))</f>
        <v>0</v>
      </c>
      <c r="AF415" s="376">
        <f>IF( $F415=0,0,((($F415/$E415)*'CRONOGRAMA ACTIVIDADES'!AC$152)*($G415/$F415)))</f>
        <v>0</v>
      </c>
      <c r="AG415" s="350">
        <f t="shared" si="110"/>
        <v>0</v>
      </c>
      <c r="AH415" s="378">
        <f>IF( $F415=0,0,((($F415/$E415)*'CRONOGRAMA ACTIVIDADES'!AD$152)*($G415/$F415)))</f>
        <v>0</v>
      </c>
      <c r="AI415" s="376">
        <f>IF( $F415=0,0,((($F415/$E415)*'CRONOGRAMA ACTIVIDADES'!AE$152)*($G415/$F415)))</f>
        <v>0</v>
      </c>
      <c r="AJ415" s="376">
        <f>IF( $F415=0,0,((($F415/$E415)*'CRONOGRAMA ACTIVIDADES'!AF$152)*($G415/$F415)))</f>
        <v>0</v>
      </c>
      <c r="AK415" s="376">
        <f>IF( $F415=0,0,((($F415/$E415)*'CRONOGRAMA ACTIVIDADES'!AG$152)*($G415/$F415)))</f>
        <v>0</v>
      </c>
      <c r="AL415" s="376">
        <f>IF( $F415=0,0,((($F415/$E415)*'CRONOGRAMA ACTIVIDADES'!AH$152)*($G415/$F415)))</f>
        <v>0</v>
      </c>
      <c r="AM415" s="376">
        <f>IF( $F415=0,0,((($F415/$E415)*'CRONOGRAMA ACTIVIDADES'!AI$152)*($G415/$F415)))</f>
        <v>0</v>
      </c>
      <c r="AN415" s="376">
        <f>IF( $F415=0,0,((($F415/$E415)*'CRONOGRAMA ACTIVIDADES'!AJ$152)*($G415/$F415)))</f>
        <v>0</v>
      </c>
      <c r="AO415" s="376">
        <f>IF( $F415=0,0,((($F415/$E415)*'CRONOGRAMA ACTIVIDADES'!AK$152)*($G415/$F415)))</f>
        <v>0</v>
      </c>
      <c r="AP415" s="376">
        <f>IF( $F415=0,0,((($F415/$E415)*'CRONOGRAMA ACTIVIDADES'!AL$152)*($G415/$F415)))</f>
        <v>0</v>
      </c>
      <c r="AQ415" s="376">
        <f>IF( $F415=0,0,((($F415/$E415)*'CRONOGRAMA ACTIVIDADES'!AM$152)*($G415/$F415)))</f>
        <v>0</v>
      </c>
      <c r="AR415" s="376">
        <f>IF( $F415=0,0,((($F415/$E415)*'CRONOGRAMA ACTIVIDADES'!AN$152)*($G415/$F415)))</f>
        <v>0</v>
      </c>
      <c r="AS415" s="376">
        <f>IF( $F415=0,0,((($F415/$E415)*'CRONOGRAMA ACTIVIDADES'!AO$152)*($G415/$F415)))</f>
        <v>0</v>
      </c>
      <c r="AT415" s="352">
        <f t="shared" si="111"/>
        <v>0</v>
      </c>
      <c r="AU415" s="355">
        <f>AS415+AR415+AQ415+AP415+AO415+AN415+AM415+AL415+AK415+AJ415+AI415+AH415+AF415+AE415+AD415+AC415+AB415+AA415+Z415+Y415+X415+W415+V415+U415+S415+R415+Q415+P415+O415+N415+M415+L415+K415+J415+I415+H415</f>
        <v>0</v>
      </c>
      <c r="AV415" s="321">
        <f t="shared" si="101"/>
        <v>0</v>
      </c>
    </row>
    <row r="416" spans="2:48" s="44" customFormat="1" ht="13.5" x14ac:dyDescent="0.25">
      <c r="B416" s="381" t="str">
        <f>'FORMATO COSTEO C6'!C48</f>
        <v>6.3.2</v>
      </c>
      <c r="C416" s="382" t="str">
        <f>+'FORMATO COSTEO C6'!B48</f>
        <v>Mantenimiento y reparaciones</v>
      </c>
      <c r="D416" s="383"/>
      <c r="E416" s="391"/>
      <c r="F416" s="385">
        <f>+'FORMATO COSTEO C6'!G48</f>
        <v>0</v>
      </c>
      <c r="G416" s="386">
        <f>+'FORMATO COSTEO C6'!X48</f>
        <v>0</v>
      </c>
      <c r="H416" s="387">
        <f>SUM(H417:H419)</f>
        <v>0</v>
      </c>
      <c r="I416" s="385">
        <f t="shared" ref="I416:AU416" si="112">SUM(I417:I419)</f>
        <v>0</v>
      </c>
      <c r="J416" s="385">
        <f t="shared" si="112"/>
        <v>0</v>
      </c>
      <c r="K416" s="385">
        <f t="shared" si="112"/>
        <v>0</v>
      </c>
      <c r="L416" s="385">
        <f t="shared" si="112"/>
        <v>0</v>
      </c>
      <c r="M416" s="385">
        <f t="shared" si="112"/>
        <v>0</v>
      </c>
      <c r="N416" s="385">
        <f t="shared" si="112"/>
        <v>0</v>
      </c>
      <c r="O416" s="385">
        <f t="shared" si="112"/>
        <v>0</v>
      </c>
      <c r="P416" s="385">
        <f t="shared" si="112"/>
        <v>0</v>
      </c>
      <c r="Q416" s="385">
        <f t="shared" si="112"/>
        <v>0</v>
      </c>
      <c r="R416" s="385">
        <f t="shared" si="112"/>
        <v>0</v>
      </c>
      <c r="S416" s="385">
        <f t="shared" si="112"/>
        <v>0</v>
      </c>
      <c r="T416" s="388">
        <f>SUM(T417:T419)</f>
        <v>0</v>
      </c>
      <c r="U416" s="389">
        <f t="shared" si="112"/>
        <v>0</v>
      </c>
      <c r="V416" s="385">
        <f t="shared" si="112"/>
        <v>0</v>
      </c>
      <c r="W416" s="385">
        <f t="shared" si="112"/>
        <v>0</v>
      </c>
      <c r="X416" s="385">
        <f t="shared" si="112"/>
        <v>0</v>
      </c>
      <c r="Y416" s="385">
        <f t="shared" si="112"/>
        <v>0</v>
      </c>
      <c r="Z416" s="385">
        <f t="shared" si="112"/>
        <v>0</v>
      </c>
      <c r="AA416" s="385">
        <f t="shared" si="112"/>
        <v>0</v>
      </c>
      <c r="AB416" s="385">
        <f t="shared" si="112"/>
        <v>0</v>
      </c>
      <c r="AC416" s="385">
        <f t="shared" si="112"/>
        <v>0</v>
      </c>
      <c r="AD416" s="385">
        <f t="shared" si="112"/>
        <v>0</v>
      </c>
      <c r="AE416" s="385">
        <f t="shared" si="112"/>
        <v>0</v>
      </c>
      <c r="AF416" s="385">
        <f t="shared" si="112"/>
        <v>0</v>
      </c>
      <c r="AG416" s="386">
        <f>SUM(AG417:AG419)</f>
        <v>0</v>
      </c>
      <c r="AH416" s="387">
        <f t="shared" si="112"/>
        <v>0</v>
      </c>
      <c r="AI416" s="385">
        <f t="shared" si="112"/>
        <v>0</v>
      </c>
      <c r="AJ416" s="385">
        <f t="shared" si="112"/>
        <v>0</v>
      </c>
      <c r="AK416" s="385">
        <f t="shared" si="112"/>
        <v>0</v>
      </c>
      <c r="AL416" s="385">
        <f t="shared" si="112"/>
        <v>0</v>
      </c>
      <c r="AM416" s="385">
        <f t="shared" si="112"/>
        <v>0</v>
      </c>
      <c r="AN416" s="385">
        <f t="shared" si="112"/>
        <v>0</v>
      </c>
      <c r="AO416" s="385">
        <f t="shared" si="112"/>
        <v>0</v>
      </c>
      <c r="AP416" s="385">
        <f t="shared" si="112"/>
        <v>0</v>
      </c>
      <c r="AQ416" s="385">
        <f t="shared" si="112"/>
        <v>0</v>
      </c>
      <c r="AR416" s="385">
        <f t="shared" si="112"/>
        <v>0</v>
      </c>
      <c r="AS416" s="385">
        <f t="shared" si="112"/>
        <v>0</v>
      </c>
      <c r="AT416" s="388">
        <f t="shared" si="112"/>
        <v>0</v>
      </c>
      <c r="AU416" s="390">
        <f t="shared" si="112"/>
        <v>0</v>
      </c>
      <c r="AV416" s="321">
        <f t="shared" si="101"/>
        <v>0</v>
      </c>
    </row>
    <row r="417" spans="2:48" s="44" customFormat="1" ht="13.5" x14ac:dyDescent="0.25">
      <c r="B417" s="345" t="str">
        <f>'FORMATO COSTEO C6'!C49</f>
        <v>6.3.2.1</v>
      </c>
      <c r="C417" s="374">
        <f>'FORMATO COSTEO C6'!B49</f>
        <v>0</v>
      </c>
      <c r="D417" s="357" t="str">
        <f>'FORMATO COSTEO C6'!D49</f>
        <v>Unidad medida</v>
      </c>
      <c r="E417" s="375">
        <f>'FORMATO COSTEO C6'!E49</f>
        <v>0</v>
      </c>
      <c r="F417" s="376">
        <f>'FORMATO COSTEO C6'!G49</f>
        <v>0</v>
      </c>
      <c r="G417" s="377">
        <f>'FORMATO COSTEO C6'!X49</f>
        <v>0</v>
      </c>
      <c r="H417" s="378">
        <f>IF( $F417=0,0,((($F417/$E417)*'CRONOGRAMA ACTIVIDADES'!F$154)*($G417/$F417)))</f>
        <v>0</v>
      </c>
      <c r="I417" s="376">
        <f>IF( $F417=0,0,((($F417/$E417)*'CRONOGRAMA ACTIVIDADES'!G$154)*($G417/$F417)))</f>
        <v>0</v>
      </c>
      <c r="J417" s="376">
        <f>IF( $F417=0,0,((($F417/$E417)*'CRONOGRAMA ACTIVIDADES'!H$154)*($G417/$F417)))</f>
        <v>0</v>
      </c>
      <c r="K417" s="376">
        <f>IF( $F417=0,0,((($F417/$E417)*'CRONOGRAMA ACTIVIDADES'!I$154)*($G417/$F417)))</f>
        <v>0</v>
      </c>
      <c r="L417" s="376">
        <f>IF( $F417=0,0,((($F417/$E417)*'CRONOGRAMA ACTIVIDADES'!J$154)*($G417/$F417)))</f>
        <v>0</v>
      </c>
      <c r="M417" s="376">
        <f>IF( $F417=0,0,((($F417/$E417)*'CRONOGRAMA ACTIVIDADES'!K$154)*($G417/$F417)))</f>
        <v>0</v>
      </c>
      <c r="N417" s="376">
        <f>IF( $F417=0,0,((($F417/$E417)*'CRONOGRAMA ACTIVIDADES'!L$154)*($G417/$F417)))</f>
        <v>0</v>
      </c>
      <c r="O417" s="376">
        <f>IF( $F417=0,0,((($F417/$E417)*'CRONOGRAMA ACTIVIDADES'!M$154)*($G417/$F417)))</f>
        <v>0</v>
      </c>
      <c r="P417" s="376">
        <f>IF( $F417=0,0,((($F417/$E417)*'CRONOGRAMA ACTIVIDADES'!N$154)*($G417/$F417)))</f>
        <v>0</v>
      </c>
      <c r="Q417" s="376">
        <f>IF( $F417=0,0,((($F417/$E417)*'CRONOGRAMA ACTIVIDADES'!O$154)*($G417/$F417)))</f>
        <v>0</v>
      </c>
      <c r="R417" s="376">
        <f>IF( $F417=0,0,((($F417/$E417)*'CRONOGRAMA ACTIVIDADES'!P$154)*($G417/$F417)))</f>
        <v>0</v>
      </c>
      <c r="S417" s="376">
        <f>IF( $F417=0,0,((($F417/$E417)*'CRONOGRAMA ACTIVIDADES'!Q$154)*($G417/$F417)))</f>
        <v>0</v>
      </c>
      <c r="T417" s="352">
        <f t="shared" si="109"/>
        <v>0</v>
      </c>
      <c r="U417" s="379">
        <f>IF( $F417=0,0,((($F417/$E417)*'CRONOGRAMA ACTIVIDADES'!R$154)*($G417/$F417)))</f>
        <v>0</v>
      </c>
      <c r="V417" s="376">
        <f>IF( $F417=0,0,((($F417/$E417)*'CRONOGRAMA ACTIVIDADES'!S$154)*($G417/$F417)))</f>
        <v>0</v>
      </c>
      <c r="W417" s="376">
        <f>IF( $F417=0,0,((($F417/$E417)*'CRONOGRAMA ACTIVIDADES'!T$154)*($G417/$F417)))</f>
        <v>0</v>
      </c>
      <c r="X417" s="376">
        <f>IF( $F417=0,0,((($F417/$E417)*'CRONOGRAMA ACTIVIDADES'!U$154)*($G417/$F417)))</f>
        <v>0</v>
      </c>
      <c r="Y417" s="376">
        <f>IF( $F417=0,0,((($F417/$E417)*'CRONOGRAMA ACTIVIDADES'!V$154)*($G417/$F417)))</f>
        <v>0</v>
      </c>
      <c r="Z417" s="376">
        <f>IF( $F417=0,0,((($F417/$E417)*'CRONOGRAMA ACTIVIDADES'!W$154)*($G417/$F417)))</f>
        <v>0</v>
      </c>
      <c r="AA417" s="376">
        <f>IF( $F417=0,0,((($F417/$E417)*'CRONOGRAMA ACTIVIDADES'!X$154)*($G417/$F417)))</f>
        <v>0</v>
      </c>
      <c r="AB417" s="376">
        <f>IF( $F417=0,0,((($F417/$E417)*'CRONOGRAMA ACTIVIDADES'!Y$154)*($G417/$F417)))</f>
        <v>0</v>
      </c>
      <c r="AC417" s="376">
        <f>IF( $F417=0,0,((($F417/$E417)*'CRONOGRAMA ACTIVIDADES'!Z$154)*($G417/$F417)))</f>
        <v>0</v>
      </c>
      <c r="AD417" s="376">
        <f>IF( $F417=0,0,((($F417/$E417)*'CRONOGRAMA ACTIVIDADES'!AA$154)*($G417/$F417)))</f>
        <v>0</v>
      </c>
      <c r="AE417" s="376">
        <f>IF( $F417=0,0,((($F417/$E417)*'CRONOGRAMA ACTIVIDADES'!AB$154)*($G417/$F417)))</f>
        <v>0</v>
      </c>
      <c r="AF417" s="376">
        <f>IF( $F417=0,0,((($F417/$E417)*'CRONOGRAMA ACTIVIDADES'!AC$154)*($G417/$F417)))</f>
        <v>0</v>
      </c>
      <c r="AG417" s="350">
        <f t="shared" si="110"/>
        <v>0</v>
      </c>
      <c r="AH417" s="378">
        <f>IF( $F417=0,0,((($F417/$E417)*'CRONOGRAMA ACTIVIDADES'!AD$154)*($G417/$F417)))</f>
        <v>0</v>
      </c>
      <c r="AI417" s="376">
        <f>IF( $F417=0,0,((($F417/$E417)*'CRONOGRAMA ACTIVIDADES'!AE$154)*($G417/$F417)))</f>
        <v>0</v>
      </c>
      <c r="AJ417" s="376">
        <f>IF( $F417=0,0,((($F417/$E417)*'CRONOGRAMA ACTIVIDADES'!AF$154)*($G417/$F417)))</f>
        <v>0</v>
      </c>
      <c r="AK417" s="376">
        <f>IF( $F417=0,0,((($F417/$E417)*'CRONOGRAMA ACTIVIDADES'!AG$154)*($G417/$F417)))</f>
        <v>0</v>
      </c>
      <c r="AL417" s="376">
        <f>IF( $F417=0,0,((($F417/$E417)*'CRONOGRAMA ACTIVIDADES'!AH$154)*($G417/$F417)))</f>
        <v>0</v>
      </c>
      <c r="AM417" s="376">
        <f>IF( $F417=0,0,((($F417/$E417)*'CRONOGRAMA ACTIVIDADES'!AI$154)*($G417/$F417)))</f>
        <v>0</v>
      </c>
      <c r="AN417" s="376">
        <f>IF( $F417=0,0,((($F417/$E417)*'CRONOGRAMA ACTIVIDADES'!AJ$154)*($G417/$F417)))</f>
        <v>0</v>
      </c>
      <c r="AO417" s="376">
        <f>IF( $F417=0,0,((($F417/$E417)*'CRONOGRAMA ACTIVIDADES'!AK$154)*($G417/$F417)))</f>
        <v>0</v>
      </c>
      <c r="AP417" s="376">
        <f>IF( $F417=0,0,((($F417/$E417)*'CRONOGRAMA ACTIVIDADES'!AL$154)*($G417/$F417)))</f>
        <v>0</v>
      </c>
      <c r="AQ417" s="376">
        <f>IF( $F417=0,0,((($F417/$E417)*'CRONOGRAMA ACTIVIDADES'!AM$154)*($G417/$F417)))</f>
        <v>0</v>
      </c>
      <c r="AR417" s="376">
        <f>IF( $F417=0,0,((($F417/$E417)*'CRONOGRAMA ACTIVIDADES'!AN$154)*($G417/$F417)))</f>
        <v>0</v>
      </c>
      <c r="AS417" s="376">
        <f>IF( $F417=0,0,((($F417/$E417)*'CRONOGRAMA ACTIVIDADES'!AO$154)*($G417/$F417)))</f>
        <v>0</v>
      </c>
      <c r="AT417" s="352">
        <f t="shared" si="111"/>
        <v>0</v>
      </c>
      <c r="AU417" s="355">
        <f>AS417+AR417+AQ417+AP417+AO417+AN417+AM417+AL417+AK417+AJ417+AI417+AH417+AF417+AE417+AD417+AC417+AB417+AA417+Z417+Y417+X417+W417+V417+U417+S417+R417+Q417+P417+O417+N417+M417+L417+K417+J417+I417+H417</f>
        <v>0</v>
      </c>
      <c r="AV417" s="321">
        <f t="shared" si="101"/>
        <v>0</v>
      </c>
    </row>
    <row r="418" spans="2:48" s="44" customFormat="1" ht="13.5" x14ac:dyDescent="0.25">
      <c r="B418" s="345" t="str">
        <f>'FORMATO COSTEO C6'!C50</f>
        <v>6.3.2.2</v>
      </c>
      <c r="C418" s="374">
        <f>'FORMATO COSTEO C6'!B50</f>
        <v>0</v>
      </c>
      <c r="D418" s="357" t="str">
        <f>'FORMATO COSTEO C6'!D50</f>
        <v>Unidad medida</v>
      </c>
      <c r="E418" s="375">
        <f>'FORMATO COSTEO C6'!E50</f>
        <v>0</v>
      </c>
      <c r="F418" s="376">
        <f>'FORMATO COSTEO C6'!G50</f>
        <v>0</v>
      </c>
      <c r="G418" s="377">
        <f>'FORMATO COSTEO C6'!X50</f>
        <v>0</v>
      </c>
      <c r="H418" s="378">
        <f>IF( $F418=0,0,((($F418/$E418)*'CRONOGRAMA ACTIVIDADES'!F$155)*($G418/$F418)))</f>
        <v>0</v>
      </c>
      <c r="I418" s="376">
        <f>IF( $F418=0,0,((($F418/$E418)*'CRONOGRAMA ACTIVIDADES'!G$155)*($G418/$F418)))</f>
        <v>0</v>
      </c>
      <c r="J418" s="376">
        <f>IF( $F418=0,0,((($F418/$E418)*'CRONOGRAMA ACTIVIDADES'!H$155)*($G418/$F418)))</f>
        <v>0</v>
      </c>
      <c r="K418" s="376">
        <f>IF( $F418=0,0,((($F418/$E418)*'CRONOGRAMA ACTIVIDADES'!I$155)*($G418/$F418)))</f>
        <v>0</v>
      </c>
      <c r="L418" s="376">
        <f>IF( $F418=0,0,((($F418/$E418)*'CRONOGRAMA ACTIVIDADES'!J$155)*($G418/$F418)))</f>
        <v>0</v>
      </c>
      <c r="M418" s="376">
        <f>IF( $F418=0,0,((($F418/$E418)*'CRONOGRAMA ACTIVIDADES'!K$155)*($G418/$F418)))</f>
        <v>0</v>
      </c>
      <c r="N418" s="376">
        <f>IF( $F418=0,0,((($F418/$E418)*'CRONOGRAMA ACTIVIDADES'!L$155)*($G418/$F418)))</f>
        <v>0</v>
      </c>
      <c r="O418" s="376">
        <f>IF( $F418=0,0,((($F418/$E418)*'CRONOGRAMA ACTIVIDADES'!M$155)*($G418/$F418)))</f>
        <v>0</v>
      </c>
      <c r="P418" s="376">
        <f>IF( $F418=0,0,((($F418/$E418)*'CRONOGRAMA ACTIVIDADES'!N$155)*($G418/$F418)))</f>
        <v>0</v>
      </c>
      <c r="Q418" s="376">
        <f>IF( $F418=0,0,((($F418/$E418)*'CRONOGRAMA ACTIVIDADES'!O$155)*($G418/$F418)))</f>
        <v>0</v>
      </c>
      <c r="R418" s="376">
        <f>IF( $F418=0,0,((($F418/$E418)*'CRONOGRAMA ACTIVIDADES'!P$155)*($G418/$F418)))</f>
        <v>0</v>
      </c>
      <c r="S418" s="376">
        <f>IF( $F418=0,0,((($F418/$E418)*'CRONOGRAMA ACTIVIDADES'!Q$155)*($G418/$F418)))</f>
        <v>0</v>
      </c>
      <c r="T418" s="352">
        <f t="shared" si="109"/>
        <v>0</v>
      </c>
      <c r="U418" s="379">
        <f>IF( $F418=0,0,((($F418/$E418)*'CRONOGRAMA ACTIVIDADES'!R$155)*($G418/$F418)))</f>
        <v>0</v>
      </c>
      <c r="V418" s="376">
        <f>IF( $F418=0,0,((($F418/$E418)*'CRONOGRAMA ACTIVIDADES'!S$155)*($G418/$F418)))</f>
        <v>0</v>
      </c>
      <c r="W418" s="376">
        <f>IF( $F418=0,0,((($F418/$E418)*'CRONOGRAMA ACTIVIDADES'!T$155)*($G418/$F418)))</f>
        <v>0</v>
      </c>
      <c r="X418" s="376">
        <f>IF( $F418=0,0,((($F418/$E418)*'CRONOGRAMA ACTIVIDADES'!U$155)*($G418/$F418)))</f>
        <v>0</v>
      </c>
      <c r="Y418" s="376">
        <f>IF( $F418=0,0,((($F418/$E418)*'CRONOGRAMA ACTIVIDADES'!V$155)*($G418/$F418)))</f>
        <v>0</v>
      </c>
      <c r="Z418" s="376">
        <f>IF( $F418=0,0,((($F418/$E418)*'CRONOGRAMA ACTIVIDADES'!W$155)*($G418/$F418)))</f>
        <v>0</v>
      </c>
      <c r="AA418" s="376">
        <f>IF( $F418=0,0,((($F418/$E418)*'CRONOGRAMA ACTIVIDADES'!X$155)*($G418/$F418)))</f>
        <v>0</v>
      </c>
      <c r="AB418" s="376">
        <f>IF( $F418=0,0,((($F418/$E418)*'CRONOGRAMA ACTIVIDADES'!Y$155)*($G418/$F418)))</f>
        <v>0</v>
      </c>
      <c r="AC418" s="376">
        <f>IF( $F418=0,0,((($F418/$E418)*'CRONOGRAMA ACTIVIDADES'!Z$155)*($G418/$F418)))</f>
        <v>0</v>
      </c>
      <c r="AD418" s="376">
        <f>IF( $F418=0,0,((($F418/$E418)*'CRONOGRAMA ACTIVIDADES'!AA$155)*($G418/$F418)))</f>
        <v>0</v>
      </c>
      <c r="AE418" s="376">
        <f>IF( $F418=0,0,((($F418/$E418)*'CRONOGRAMA ACTIVIDADES'!AB$155)*($G418/$F418)))</f>
        <v>0</v>
      </c>
      <c r="AF418" s="376">
        <f>IF( $F418=0,0,((($F418/$E418)*'CRONOGRAMA ACTIVIDADES'!AC$155)*($G418/$F418)))</f>
        <v>0</v>
      </c>
      <c r="AG418" s="350">
        <f t="shared" si="110"/>
        <v>0</v>
      </c>
      <c r="AH418" s="378">
        <f>IF( $F418=0,0,((($F418/$E418)*'CRONOGRAMA ACTIVIDADES'!AD$155)*($G418/$F418)))</f>
        <v>0</v>
      </c>
      <c r="AI418" s="376">
        <f>IF( $F418=0,0,((($F418/$E418)*'CRONOGRAMA ACTIVIDADES'!AE$155)*($G418/$F418)))</f>
        <v>0</v>
      </c>
      <c r="AJ418" s="376">
        <f>IF( $F418=0,0,((($F418/$E418)*'CRONOGRAMA ACTIVIDADES'!AF$155)*($G418/$F418)))</f>
        <v>0</v>
      </c>
      <c r="AK418" s="376">
        <f>IF( $F418=0,0,((($F418/$E418)*'CRONOGRAMA ACTIVIDADES'!AG$155)*($G418/$F418)))</f>
        <v>0</v>
      </c>
      <c r="AL418" s="376">
        <f>IF( $F418=0,0,((($F418/$E418)*'CRONOGRAMA ACTIVIDADES'!AH$155)*($G418/$F418)))</f>
        <v>0</v>
      </c>
      <c r="AM418" s="376">
        <f>IF( $F418=0,0,((($F418/$E418)*'CRONOGRAMA ACTIVIDADES'!AI$155)*($G418/$F418)))</f>
        <v>0</v>
      </c>
      <c r="AN418" s="376">
        <f>IF( $F418=0,0,((($F418/$E418)*'CRONOGRAMA ACTIVIDADES'!AJ$155)*($G418/$F418)))</f>
        <v>0</v>
      </c>
      <c r="AO418" s="376">
        <f>IF( $F418=0,0,((($F418/$E418)*'CRONOGRAMA ACTIVIDADES'!AK$155)*($G418/$F418)))</f>
        <v>0</v>
      </c>
      <c r="AP418" s="376">
        <f>IF( $F418=0,0,((($F418/$E418)*'CRONOGRAMA ACTIVIDADES'!AL$155)*($G418/$F418)))</f>
        <v>0</v>
      </c>
      <c r="AQ418" s="376">
        <f>IF( $F418=0,0,((($F418/$E418)*'CRONOGRAMA ACTIVIDADES'!AM$155)*($G418/$F418)))</f>
        <v>0</v>
      </c>
      <c r="AR418" s="376">
        <f>IF( $F418=0,0,((($F418/$E418)*'CRONOGRAMA ACTIVIDADES'!AN$155)*($G418/$F418)))</f>
        <v>0</v>
      </c>
      <c r="AS418" s="376">
        <f>IF( $F418=0,0,((($F418/$E418)*'CRONOGRAMA ACTIVIDADES'!AO$155)*($G418/$F418)))</f>
        <v>0</v>
      </c>
      <c r="AT418" s="352">
        <f t="shared" si="111"/>
        <v>0</v>
      </c>
      <c r="AU418" s="355">
        <f>AS418+AR418+AQ418+AP418+AO418+AN418+AM418+AL418+AK418+AJ418+AI418+AH418+AF418+AE418+AD418+AC418+AB418+AA418+Z418+Y418+X418+W418+V418+U418+S418+R418+Q418+P418+O418+N418+M418+L418+K418+J418+I418+H418</f>
        <v>0</v>
      </c>
      <c r="AV418" s="321">
        <f t="shared" si="101"/>
        <v>0</v>
      </c>
    </row>
    <row r="419" spans="2:48" s="44" customFormat="1" ht="13.5" x14ac:dyDescent="0.25">
      <c r="B419" s="345" t="str">
        <f>'FORMATO COSTEO C6'!C51</f>
        <v>6.3.2.3</v>
      </c>
      <c r="C419" s="374">
        <f>'FORMATO COSTEO C6'!B51</f>
        <v>0</v>
      </c>
      <c r="D419" s="357" t="str">
        <f>'FORMATO COSTEO C6'!D51</f>
        <v>Unidad medida</v>
      </c>
      <c r="E419" s="375">
        <f>'FORMATO COSTEO C6'!E51</f>
        <v>0</v>
      </c>
      <c r="F419" s="376">
        <f>'FORMATO COSTEO C6'!G51</f>
        <v>0</v>
      </c>
      <c r="G419" s="377">
        <f>'FORMATO COSTEO C6'!X51</f>
        <v>0</v>
      </c>
      <c r="H419" s="378">
        <f>IF( $F419=0,0,((($F419/$E419)*'CRONOGRAMA ACTIVIDADES'!F$156)*($G419/$F419)))</f>
        <v>0</v>
      </c>
      <c r="I419" s="376">
        <f>IF( $F419=0,0,((($F419/$E419)*'CRONOGRAMA ACTIVIDADES'!G$156)*($G419/$F419)))</f>
        <v>0</v>
      </c>
      <c r="J419" s="376">
        <f>IF( $F419=0,0,((($F419/$E419)*'CRONOGRAMA ACTIVIDADES'!H$156)*($G419/$F419)))</f>
        <v>0</v>
      </c>
      <c r="K419" s="376">
        <f>IF( $F419=0,0,((($F419/$E419)*'CRONOGRAMA ACTIVIDADES'!I$156)*($G419/$F419)))</f>
        <v>0</v>
      </c>
      <c r="L419" s="376">
        <f>IF( $F419=0,0,((($F419/$E419)*'CRONOGRAMA ACTIVIDADES'!J$156)*($G419/$F419)))</f>
        <v>0</v>
      </c>
      <c r="M419" s="376">
        <f>IF( $F419=0,0,((($F419/$E419)*'CRONOGRAMA ACTIVIDADES'!K$156)*($G419/$F419)))</f>
        <v>0</v>
      </c>
      <c r="N419" s="376">
        <f>IF( $F419=0,0,((($F419/$E419)*'CRONOGRAMA ACTIVIDADES'!L$156)*($G419/$F419)))</f>
        <v>0</v>
      </c>
      <c r="O419" s="376">
        <f>IF( $F419=0,0,((($F419/$E419)*'CRONOGRAMA ACTIVIDADES'!M$156)*($G419/$F419)))</f>
        <v>0</v>
      </c>
      <c r="P419" s="376">
        <f>IF( $F419=0,0,((($F419/$E419)*'CRONOGRAMA ACTIVIDADES'!N$156)*($G419/$F419)))</f>
        <v>0</v>
      </c>
      <c r="Q419" s="376">
        <f>IF( $F419=0,0,((($F419/$E419)*'CRONOGRAMA ACTIVIDADES'!O$156)*($G419/$F419)))</f>
        <v>0</v>
      </c>
      <c r="R419" s="376">
        <f>IF( $F419=0,0,((($F419/$E419)*'CRONOGRAMA ACTIVIDADES'!P$156)*($G419/$F419)))</f>
        <v>0</v>
      </c>
      <c r="S419" s="376">
        <f>IF( $F419=0,0,((($F419/$E419)*'CRONOGRAMA ACTIVIDADES'!Q$156)*($G419/$F419)))</f>
        <v>0</v>
      </c>
      <c r="T419" s="352">
        <f t="shared" si="109"/>
        <v>0</v>
      </c>
      <c r="U419" s="379">
        <f>IF( $F419=0,0,((($F419/$E419)*'CRONOGRAMA ACTIVIDADES'!R$156)*($G419/$F419)))</f>
        <v>0</v>
      </c>
      <c r="V419" s="376">
        <f>IF( $F419=0,0,((($F419/$E419)*'CRONOGRAMA ACTIVIDADES'!S$156)*($G419/$F419)))</f>
        <v>0</v>
      </c>
      <c r="W419" s="376">
        <f>IF( $F419=0,0,((($F419/$E419)*'CRONOGRAMA ACTIVIDADES'!T$156)*($G419/$F419)))</f>
        <v>0</v>
      </c>
      <c r="X419" s="376">
        <f>IF( $F419=0,0,((($F419/$E419)*'CRONOGRAMA ACTIVIDADES'!U$156)*($G419/$F419)))</f>
        <v>0</v>
      </c>
      <c r="Y419" s="376">
        <f>IF( $F419=0,0,((($F419/$E419)*'CRONOGRAMA ACTIVIDADES'!V$156)*($G419/$F419)))</f>
        <v>0</v>
      </c>
      <c r="Z419" s="376">
        <f>IF( $F419=0,0,((($F419/$E419)*'CRONOGRAMA ACTIVIDADES'!W$156)*($G419/$F419)))</f>
        <v>0</v>
      </c>
      <c r="AA419" s="376">
        <f>IF( $F419=0,0,((($F419/$E419)*'CRONOGRAMA ACTIVIDADES'!X$156)*($G419/$F419)))</f>
        <v>0</v>
      </c>
      <c r="AB419" s="376">
        <f>IF( $F419=0,0,((($F419/$E419)*'CRONOGRAMA ACTIVIDADES'!Y$156)*($G419/$F419)))</f>
        <v>0</v>
      </c>
      <c r="AC419" s="376">
        <f>IF( $F419=0,0,((($F419/$E419)*'CRONOGRAMA ACTIVIDADES'!Z$156)*($G419/$F419)))</f>
        <v>0</v>
      </c>
      <c r="AD419" s="376">
        <f>IF( $F419=0,0,((($F419/$E419)*'CRONOGRAMA ACTIVIDADES'!AA$156)*($G419/$F419)))</f>
        <v>0</v>
      </c>
      <c r="AE419" s="376">
        <f>IF( $F419=0,0,((($F419/$E419)*'CRONOGRAMA ACTIVIDADES'!AB$156)*($G419/$F419)))</f>
        <v>0</v>
      </c>
      <c r="AF419" s="376">
        <f>IF( $F419=0,0,((($F419/$E419)*'CRONOGRAMA ACTIVIDADES'!AC$156)*($G419/$F419)))</f>
        <v>0</v>
      </c>
      <c r="AG419" s="350">
        <f t="shared" si="110"/>
        <v>0</v>
      </c>
      <c r="AH419" s="378">
        <f>IF( $F419=0,0,((($F419/$E419)*'CRONOGRAMA ACTIVIDADES'!AD$156)*($G419/$F419)))</f>
        <v>0</v>
      </c>
      <c r="AI419" s="376">
        <f>IF( $F419=0,0,((($F419/$E419)*'CRONOGRAMA ACTIVIDADES'!AE$156)*($G419/$F419)))</f>
        <v>0</v>
      </c>
      <c r="AJ419" s="376">
        <f>IF( $F419=0,0,((($F419/$E419)*'CRONOGRAMA ACTIVIDADES'!AF$156)*($G419/$F419)))</f>
        <v>0</v>
      </c>
      <c r="AK419" s="376">
        <f>IF( $F419=0,0,((($F419/$E419)*'CRONOGRAMA ACTIVIDADES'!AG$156)*($G419/$F419)))</f>
        <v>0</v>
      </c>
      <c r="AL419" s="376">
        <f>IF( $F419=0,0,((($F419/$E419)*'CRONOGRAMA ACTIVIDADES'!AH$156)*($G419/$F419)))</f>
        <v>0</v>
      </c>
      <c r="AM419" s="376">
        <f>IF( $F419=0,0,((($F419/$E419)*'CRONOGRAMA ACTIVIDADES'!AI$156)*($G419/$F419)))</f>
        <v>0</v>
      </c>
      <c r="AN419" s="376">
        <f>IF( $F419=0,0,((($F419/$E419)*'CRONOGRAMA ACTIVIDADES'!AJ$156)*($G419/$F419)))</f>
        <v>0</v>
      </c>
      <c r="AO419" s="376">
        <f>IF( $F419=0,0,((($F419/$E419)*'CRONOGRAMA ACTIVIDADES'!AK$156)*($G419/$F419)))</f>
        <v>0</v>
      </c>
      <c r="AP419" s="376">
        <f>IF( $F419=0,0,((($F419/$E419)*'CRONOGRAMA ACTIVIDADES'!AL$156)*($G419/$F419)))</f>
        <v>0</v>
      </c>
      <c r="AQ419" s="376">
        <f>IF( $F419=0,0,((($F419/$E419)*'CRONOGRAMA ACTIVIDADES'!AM$156)*($G419/$F419)))</f>
        <v>0</v>
      </c>
      <c r="AR419" s="376">
        <f>IF( $F419=0,0,((($F419/$E419)*'CRONOGRAMA ACTIVIDADES'!AN$156)*($G419/$F419)))</f>
        <v>0</v>
      </c>
      <c r="AS419" s="376">
        <f>IF( $F419=0,0,((($F419/$E419)*'CRONOGRAMA ACTIVIDADES'!AO$156)*($G419/$F419)))</f>
        <v>0</v>
      </c>
      <c r="AT419" s="352">
        <f t="shared" si="111"/>
        <v>0</v>
      </c>
      <c r="AU419" s="355">
        <f>AS419+AR419+AQ419+AP419+AO419+AN419+AM419+AL419+AK419+AJ419+AI419+AH419+AF419+AE419+AD419+AC419+AB419+AA419+Z419+Y419+X419+W419+V419+U419+S419+R419+Q419+P419+O419+N419+M419+L419+K419+J419+I419+H419</f>
        <v>0</v>
      </c>
      <c r="AV419" s="321">
        <f t="shared" si="101"/>
        <v>0</v>
      </c>
    </row>
    <row r="420" spans="2:48" s="44" customFormat="1" ht="13.5" x14ac:dyDescent="0.25">
      <c r="B420" s="381" t="str">
        <f>'FORMATO COSTEO C6'!C52</f>
        <v>6.3.3</v>
      </c>
      <c r="C420" s="382" t="str">
        <f>+'FORMATO COSTEO C6'!B52</f>
        <v>Seguros</v>
      </c>
      <c r="D420" s="383"/>
      <c r="E420" s="391"/>
      <c r="F420" s="385">
        <f>+'FORMATO COSTEO C6'!G52</f>
        <v>0</v>
      </c>
      <c r="G420" s="386">
        <f>+'FORMATO COSTEO C6'!X52</f>
        <v>0</v>
      </c>
      <c r="H420" s="387">
        <f>SUM(H421:H423)</f>
        <v>0</v>
      </c>
      <c r="I420" s="385">
        <f t="shared" ref="I420:AU420" si="113">SUM(I421:I423)</f>
        <v>0</v>
      </c>
      <c r="J420" s="385">
        <f t="shared" si="113"/>
        <v>0</v>
      </c>
      <c r="K420" s="385">
        <f t="shared" si="113"/>
        <v>0</v>
      </c>
      <c r="L420" s="385">
        <f t="shared" si="113"/>
        <v>0</v>
      </c>
      <c r="M420" s="385">
        <f t="shared" si="113"/>
        <v>0</v>
      </c>
      <c r="N420" s="385">
        <f t="shared" si="113"/>
        <v>0</v>
      </c>
      <c r="O420" s="385">
        <f t="shared" si="113"/>
        <v>0</v>
      </c>
      <c r="P420" s="385">
        <f t="shared" si="113"/>
        <v>0</v>
      </c>
      <c r="Q420" s="385">
        <f t="shared" si="113"/>
        <v>0</v>
      </c>
      <c r="R420" s="385">
        <f t="shared" si="113"/>
        <v>0</v>
      </c>
      <c r="S420" s="385">
        <f t="shared" si="113"/>
        <v>0</v>
      </c>
      <c r="T420" s="388">
        <f>SUM(T421:T423)</f>
        <v>0</v>
      </c>
      <c r="U420" s="389">
        <f t="shared" si="113"/>
        <v>0</v>
      </c>
      <c r="V420" s="385">
        <f t="shared" si="113"/>
        <v>0</v>
      </c>
      <c r="W420" s="385">
        <f t="shared" si="113"/>
        <v>0</v>
      </c>
      <c r="X420" s="385">
        <f t="shared" si="113"/>
        <v>0</v>
      </c>
      <c r="Y420" s="385">
        <f t="shared" si="113"/>
        <v>0</v>
      </c>
      <c r="Z420" s="385">
        <f t="shared" si="113"/>
        <v>0</v>
      </c>
      <c r="AA420" s="385">
        <f t="shared" si="113"/>
        <v>0</v>
      </c>
      <c r="AB420" s="385">
        <f t="shared" si="113"/>
        <v>0</v>
      </c>
      <c r="AC420" s="385">
        <f t="shared" si="113"/>
        <v>0</v>
      </c>
      <c r="AD420" s="385">
        <f t="shared" si="113"/>
        <v>0</v>
      </c>
      <c r="AE420" s="385">
        <f t="shared" si="113"/>
        <v>0</v>
      </c>
      <c r="AF420" s="385">
        <f t="shared" si="113"/>
        <v>0</v>
      </c>
      <c r="AG420" s="386">
        <f>SUM(AG421:AG423)</f>
        <v>0</v>
      </c>
      <c r="AH420" s="387">
        <f t="shared" si="113"/>
        <v>0</v>
      </c>
      <c r="AI420" s="385">
        <f t="shared" si="113"/>
        <v>0</v>
      </c>
      <c r="AJ420" s="385">
        <f t="shared" si="113"/>
        <v>0</v>
      </c>
      <c r="AK420" s="385">
        <f t="shared" si="113"/>
        <v>0</v>
      </c>
      <c r="AL420" s="385">
        <f t="shared" si="113"/>
        <v>0</v>
      </c>
      <c r="AM420" s="385">
        <f t="shared" si="113"/>
        <v>0</v>
      </c>
      <c r="AN420" s="385">
        <f t="shared" si="113"/>
        <v>0</v>
      </c>
      <c r="AO420" s="385">
        <f t="shared" si="113"/>
        <v>0</v>
      </c>
      <c r="AP420" s="385">
        <f t="shared" si="113"/>
        <v>0</v>
      </c>
      <c r="AQ420" s="385">
        <f t="shared" si="113"/>
        <v>0</v>
      </c>
      <c r="AR420" s="385">
        <f t="shared" si="113"/>
        <v>0</v>
      </c>
      <c r="AS420" s="385">
        <f t="shared" si="113"/>
        <v>0</v>
      </c>
      <c r="AT420" s="388">
        <f t="shared" si="113"/>
        <v>0</v>
      </c>
      <c r="AU420" s="390">
        <f t="shared" si="113"/>
        <v>0</v>
      </c>
      <c r="AV420" s="321">
        <f t="shared" si="101"/>
        <v>0</v>
      </c>
    </row>
    <row r="421" spans="2:48" s="44" customFormat="1" ht="13.5" x14ac:dyDescent="0.25">
      <c r="B421" s="345" t="str">
        <f>'FORMATO COSTEO C6'!C53</f>
        <v>6.3.3.1</v>
      </c>
      <c r="C421" s="374">
        <f>'FORMATO COSTEO C6'!B53</f>
        <v>0</v>
      </c>
      <c r="D421" s="357" t="str">
        <f>'FORMATO COSTEO C6'!D53</f>
        <v>Unidad medida</v>
      </c>
      <c r="E421" s="375">
        <f>'FORMATO COSTEO C6'!E53</f>
        <v>0</v>
      </c>
      <c r="F421" s="376">
        <f>'FORMATO COSTEO C6'!G53</f>
        <v>0</v>
      </c>
      <c r="G421" s="377">
        <f>'FORMATO COSTEO C6'!X53</f>
        <v>0</v>
      </c>
      <c r="H421" s="378">
        <f>IF( $F421=0,0,((($F421/$E421)*'CRONOGRAMA ACTIVIDADES'!F$158)*($G421/$F421)))</f>
        <v>0</v>
      </c>
      <c r="I421" s="376">
        <f>IF( $F421=0,0,((($F421/$E421)*'CRONOGRAMA ACTIVIDADES'!G$158)*($G421/$F421)))</f>
        <v>0</v>
      </c>
      <c r="J421" s="376">
        <f>IF( $F421=0,0,((($F421/$E421)*'CRONOGRAMA ACTIVIDADES'!H$158)*($G421/$F421)))</f>
        <v>0</v>
      </c>
      <c r="K421" s="376">
        <f>IF( $F421=0,0,((($F421/$E421)*'CRONOGRAMA ACTIVIDADES'!I$158)*($G421/$F421)))</f>
        <v>0</v>
      </c>
      <c r="L421" s="376">
        <f>IF( $F421=0,0,((($F421/$E421)*'CRONOGRAMA ACTIVIDADES'!J$158)*($G421/$F421)))</f>
        <v>0</v>
      </c>
      <c r="M421" s="376">
        <f>IF( $F421=0,0,((($F421/$E421)*'CRONOGRAMA ACTIVIDADES'!K$158)*($G421/$F421)))</f>
        <v>0</v>
      </c>
      <c r="N421" s="376">
        <f>IF( $F421=0,0,((($F421/$E421)*'CRONOGRAMA ACTIVIDADES'!L$158)*($G421/$F421)))</f>
        <v>0</v>
      </c>
      <c r="O421" s="376">
        <f>IF( $F421=0,0,((($F421/$E421)*'CRONOGRAMA ACTIVIDADES'!M$158)*($G421/$F421)))</f>
        <v>0</v>
      </c>
      <c r="P421" s="376">
        <f>IF( $F421=0,0,((($F421/$E421)*'CRONOGRAMA ACTIVIDADES'!N$158)*($G421/$F421)))</f>
        <v>0</v>
      </c>
      <c r="Q421" s="376">
        <f>IF( $F421=0,0,((($F421/$E421)*'CRONOGRAMA ACTIVIDADES'!O$158)*($G421/$F421)))</f>
        <v>0</v>
      </c>
      <c r="R421" s="376">
        <f>IF( $F421=0,0,((($F421/$E421)*'CRONOGRAMA ACTIVIDADES'!P$158)*($G421/$F421)))</f>
        <v>0</v>
      </c>
      <c r="S421" s="376">
        <f>IF( $F421=0,0,((($F421/$E421)*'CRONOGRAMA ACTIVIDADES'!Q$158)*($G421/$F421)))</f>
        <v>0</v>
      </c>
      <c r="T421" s="352">
        <f t="shared" si="109"/>
        <v>0</v>
      </c>
      <c r="U421" s="379">
        <f>IF( $F421=0,0,((($F421/$E421)*'CRONOGRAMA ACTIVIDADES'!R$158)*($G421/$F421)))</f>
        <v>0</v>
      </c>
      <c r="V421" s="376">
        <f>IF( $F421=0,0,((($F421/$E421)*'CRONOGRAMA ACTIVIDADES'!S$158)*($G421/$F421)))</f>
        <v>0</v>
      </c>
      <c r="W421" s="376">
        <f>IF( $F421=0,0,((($F421/$E421)*'CRONOGRAMA ACTIVIDADES'!T$158)*($G421/$F421)))</f>
        <v>0</v>
      </c>
      <c r="X421" s="376">
        <f>IF( $F421=0,0,((($F421/$E421)*'CRONOGRAMA ACTIVIDADES'!U$158)*($G421/$F421)))</f>
        <v>0</v>
      </c>
      <c r="Y421" s="376">
        <f>IF( $F421=0,0,((($F421/$E421)*'CRONOGRAMA ACTIVIDADES'!V$158)*($G421/$F421)))</f>
        <v>0</v>
      </c>
      <c r="Z421" s="376">
        <f>IF( $F421=0,0,((($F421/$E421)*'CRONOGRAMA ACTIVIDADES'!W$158)*($G421/$F421)))</f>
        <v>0</v>
      </c>
      <c r="AA421" s="376">
        <f>IF( $F421=0,0,((($F421/$E421)*'CRONOGRAMA ACTIVIDADES'!X$158)*($G421/$F421)))</f>
        <v>0</v>
      </c>
      <c r="AB421" s="376">
        <f>IF( $F421=0,0,((($F421/$E421)*'CRONOGRAMA ACTIVIDADES'!Y$158)*($G421/$F421)))</f>
        <v>0</v>
      </c>
      <c r="AC421" s="376">
        <f>IF( $F421=0,0,((($F421/$E421)*'CRONOGRAMA ACTIVIDADES'!Z$158)*($G421/$F421)))</f>
        <v>0</v>
      </c>
      <c r="AD421" s="376">
        <f>IF( $F421=0,0,((($F421/$E421)*'CRONOGRAMA ACTIVIDADES'!AA$158)*($G421/$F421)))</f>
        <v>0</v>
      </c>
      <c r="AE421" s="376">
        <f>IF( $F421=0,0,((($F421/$E421)*'CRONOGRAMA ACTIVIDADES'!AB$158)*($G421/$F421)))</f>
        <v>0</v>
      </c>
      <c r="AF421" s="376">
        <f>IF( $F421=0,0,((($F421/$E421)*'CRONOGRAMA ACTIVIDADES'!AC$158)*($G421/$F421)))</f>
        <v>0</v>
      </c>
      <c r="AG421" s="350">
        <f t="shared" si="110"/>
        <v>0</v>
      </c>
      <c r="AH421" s="378">
        <f>IF( $F421=0,0,((($F421/$E421)*'CRONOGRAMA ACTIVIDADES'!AD$158)*($G421/$F421)))</f>
        <v>0</v>
      </c>
      <c r="AI421" s="376">
        <f>IF( $F421=0,0,((($F421/$E421)*'CRONOGRAMA ACTIVIDADES'!AE$158)*($G421/$F421)))</f>
        <v>0</v>
      </c>
      <c r="AJ421" s="376">
        <f>IF( $F421=0,0,((($F421/$E421)*'CRONOGRAMA ACTIVIDADES'!AF$158)*($G421/$F421)))</f>
        <v>0</v>
      </c>
      <c r="AK421" s="376">
        <f>IF( $F421=0,0,((($F421/$E421)*'CRONOGRAMA ACTIVIDADES'!AG$158)*($G421/$F421)))</f>
        <v>0</v>
      </c>
      <c r="AL421" s="376">
        <f>IF( $F421=0,0,((($F421/$E421)*'CRONOGRAMA ACTIVIDADES'!AH$158)*($G421/$F421)))</f>
        <v>0</v>
      </c>
      <c r="AM421" s="376">
        <f>IF( $F421=0,0,((($F421/$E421)*'CRONOGRAMA ACTIVIDADES'!AI$158)*($G421/$F421)))</f>
        <v>0</v>
      </c>
      <c r="AN421" s="376">
        <f>IF( $F421=0,0,((($F421/$E421)*'CRONOGRAMA ACTIVIDADES'!AJ$158)*($G421/$F421)))</f>
        <v>0</v>
      </c>
      <c r="AO421" s="376">
        <f>IF( $F421=0,0,((($F421/$E421)*'CRONOGRAMA ACTIVIDADES'!AK$158)*($G421/$F421)))</f>
        <v>0</v>
      </c>
      <c r="AP421" s="376">
        <f>IF( $F421=0,0,((($F421/$E421)*'CRONOGRAMA ACTIVIDADES'!AL$158)*($G421/$F421)))</f>
        <v>0</v>
      </c>
      <c r="AQ421" s="376">
        <f>IF( $F421=0,0,((($F421/$E421)*'CRONOGRAMA ACTIVIDADES'!AM$158)*($G421/$F421)))</f>
        <v>0</v>
      </c>
      <c r="AR421" s="376">
        <f>IF( $F421=0,0,((($F421/$E421)*'CRONOGRAMA ACTIVIDADES'!AN$158)*($G421/$F421)))</f>
        <v>0</v>
      </c>
      <c r="AS421" s="376">
        <f>IF( $F421=0,0,((($F421/$E421)*'CRONOGRAMA ACTIVIDADES'!AO$158)*($G421/$F421)))</f>
        <v>0</v>
      </c>
      <c r="AT421" s="352">
        <f t="shared" si="111"/>
        <v>0</v>
      </c>
      <c r="AU421" s="355">
        <f>AS421+AR421+AQ421+AP421+AO421+AN421+AM421+AL421+AK421+AJ421+AI421+AH421+AF421+AE421+AD421+AC421+AB421+AA421+Z421+Y421+X421+W421+V421+U421+S421+R421+Q421+P421+O421+N421+M421+L421+K421+J421+I421+H421</f>
        <v>0</v>
      </c>
      <c r="AV421" s="321">
        <f t="shared" si="101"/>
        <v>0</v>
      </c>
    </row>
    <row r="422" spans="2:48" s="44" customFormat="1" ht="13.5" x14ac:dyDescent="0.25">
      <c r="B422" s="345" t="str">
        <f>'FORMATO COSTEO C6'!C54</f>
        <v>6.3.3.2</v>
      </c>
      <c r="C422" s="374">
        <f>'FORMATO COSTEO C6'!B54</f>
        <v>0</v>
      </c>
      <c r="D422" s="357" t="str">
        <f>'FORMATO COSTEO C6'!D54</f>
        <v>Unidad medida</v>
      </c>
      <c r="E422" s="375">
        <f>'FORMATO COSTEO C6'!E54</f>
        <v>0</v>
      </c>
      <c r="F422" s="376">
        <f>'FORMATO COSTEO C6'!G54</f>
        <v>0</v>
      </c>
      <c r="G422" s="377">
        <f>'FORMATO COSTEO C6'!X54</f>
        <v>0</v>
      </c>
      <c r="H422" s="378">
        <f>IF( $F422=0,0,((($F422/$E422)*'CRONOGRAMA ACTIVIDADES'!F$159)*($G422/$F422)))</f>
        <v>0</v>
      </c>
      <c r="I422" s="376">
        <f>IF( $F422=0,0,((($F422/$E422)*'CRONOGRAMA ACTIVIDADES'!G$159)*($G422/$F422)))</f>
        <v>0</v>
      </c>
      <c r="J422" s="376">
        <f>IF( $F422=0,0,((($F422/$E422)*'CRONOGRAMA ACTIVIDADES'!H$159)*($G422/$F422)))</f>
        <v>0</v>
      </c>
      <c r="K422" s="376">
        <f>IF( $F422=0,0,((($F422/$E422)*'CRONOGRAMA ACTIVIDADES'!I$159)*($G422/$F422)))</f>
        <v>0</v>
      </c>
      <c r="L422" s="376">
        <f>IF( $F422=0,0,((($F422/$E422)*'CRONOGRAMA ACTIVIDADES'!J$159)*($G422/$F422)))</f>
        <v>0</v>
      </c>
      <c r="M422" s="376">
        <f>IF( $F422=0,0,((($F422/$E422)*'CRONOGRAMA ACTIVIDADES'!K$159)*($G422/$F422)))</f>
        <v>0</v>
      </c>
      <c r="N422" s="376">
        <f>IF( $F422=0,0,((($F422/$E422)*'CRONOGRAMA ACTIVIDADES'!L$159)*($G422/$F422)))</f>
        <v>0</v>
      </c>
      <c r="O422" s="376">
        <f>IF( $F422=0,0,((($F422/$E422)*'CRONOGRAMA ACTIVIDADES'!M$159)*($G422/$F422)))</f>
        <v>0</v>
      </c>
      <c r="P422" s="376">
        <f>IF( $F422=0,0,((($F422/$E422)*'CRONOGRAMA ACTIVIDADES'!N$159)*($G422/$F422)))</f>
        <v>0</v>
      </c>
      <c r="Q422" s="376">
        <f>IF( $F422=0,0,((($F422/$E422)*'CRONOGRAMA ACTIVIDADES'!O$159)*($G422/$F422)))</f>
        <v>0</v>
      </c>
      <c r="R422" s="376">
        <f>IF( $F422=0,0,((($F422/$E422)*'CRONOGRAMA ACTIVIDADES'!P$159)*($G422/$F422)))</f>
        <v>0</v>
      </c>
      <c r="S422" s="376">
        <f>IF( $F422=0,0,((($F422/$E422)*'CRONOGRAMA ACTIVIDADES'!Q$159)*($G422/$F422)))</f>
        <v>0</v>
      </c>
      <c r="T422" s="352">
        <f t="shared" si="109"/>
        <v>0</v>
      </c>
      <c r="U422" s="379">
        <f>IF( $F422=0,0,((($F422/$E422)*'CRONOGRAMA ACTIVIDADES'!R$159)*($G422/$F422)))</f>
        <v>0</v>
      </c>
      <c r="V422" s="376">
        <f>IF( $F422=0,0,((($F422/$E422)*'CRONOGRAMA ACTIVIDADES'!S$159)*($G422/$F422)))</f>
        <v>0</v>
      </c>
      <c r="W422" s="376">
        <f>IF( $F422=0,0,((($F422/$E422)*'CRONOGRAMA ACTIVIDADES'!T$159)*($G422/$F422)))</f>
        <v>0</v>
      </c>
      <c r="X422" s="376">
        <f>IF( $F422=0,0,((($F422/$E422)*'CRONOGRAMA ACTIVIDADES'!U$159)*($G422/$F422)))</f>
        <v>0</v>
      </c>
      <c r="Y422" s="376">
        <f>IF( $F422=0,0,((($F422/$E422)*'CRONOGRAMA ACTIVIDADES'!V$159)*($G422/$F422)))</f>
        <v>0</v>
      </c>
      <c r="Z422" s="376">
        <f>IF( $F422=0,0,((($F422/$E422)*'CRONOGRAMA ACTIVIDADES'!W$159)*($G422/$F422)))</f>
        <v>0</v>
      </c>
      <c r="AA422" s="376">
        <f>IF( $F422=0,0,((($F422/$E422)*'CRONOGRAMA ACTIVIDADES'!X$159)*($G422/$F422)))</f>
        <v>0</v>
      </c>
      <c r="AB422" s="376">
        <f>IF( $F422=0,0,((($F422/$E422)*'CRONOGRAMA ACTIVIDADES'!Y$159)*($G422/$F422)))</f>
        <v>0</v>
      </c>
      <c r="AC422" s="376">
        <f>IF( $F422=0,0,((($F422/$E422)*'CRONOGRAMA ACTIVIDADES'!Z$159)*($G422/$F422)))</f>
        <v>0</v>
      </c>
      <c r="AD422" s="376">
        <f>IF( $F422=0,0,((($F422/$E422)*'CRONOGRAMA ACTIVIDADES'!AA$159)*($G422/$F422)))</f>
        <v>0</v>
      </c>
      <c r="AE422" s="376">
        <f>IF( $F422=0,0,((($F422/$E422)*'CRONOGRAMA ACTIVIDADES'!AB$159)*($G422/$F422)))</f>
        <v>0</v>
      </c>
      <c r="AF422" s="376">
        <f>IF( $F422=0,0,((($F422/$E422)*'CRONOGRAMA ACTIVIDADES'!AC$159)*($G422/$F422)))</f>
        <v>0</v>
      </c>
      <c r="AG422" s="350">
        <f t="shared" si="110"/>
        <v>0</v>
      </c>
      <c r="AH422" s="378">
        <f>IF( $F422=0,0,((($F422/$E422)*'CRONOGRAMA ACTIVIDADES'!AD$159)*($G422/$F422)))</f>
        <v>0</v>
      </c>
      <c r="AI422" s="376">
        <f>IF( $F422=0,0,((($F422/$E422)*'CRONOGRAMA ACTIVIDADES'!AE$159)*($G422/$F422)))</f>
        <v>0</v>
      </c>
      <c r="AJ422" s="376">
        <f>IF( $F422=0,0,((($F422/$E422)*'CRONOGRAMA ACTIVIDADES'!AF$159)*($G422/$F422)))</f>
        <v>0</v>
      </c>
      <c r="AK422" s="376">
        <f>IF( $F422=0,0,((($F422/$E422)*'CRONOGRAMA ACTIVIDADES'!AG$159)*($G422/$F422)))</f>
        <v>0</v>
      </c>
      <c r="AL422" s="376">
        <f>IF( $F422=0,0,((($F422/$E422)*'CRONOGRAMA ACTIVIDADES'!AH$159)*($G422/$F422)))</f>
        <v>0</v>
      </c>
      <c r="AM422" s="376">
        <f>IF( $F422=0,0,((($F422/$E422)*'CRONOGRAMA ACTIVIDADES'!AI$159)*($G422/$F422)))</f>
        <v>0</v>
      </c>
      <c r="AN422" s="376">
        <f>IF( $F422=0,0,((($F422/$E422)*'CRONOGRAMA ACTIVIDADES'!AJ$159)*($G422/$F422)))</f>
        <v>0</v>
      </c>
      <c r="AO422" s="376">
        <f>IF( $F422=0,0,((($F422/$E422)*'CRONOGRAMA ACTIVIDADES'!AK$159)*($G422/$F422)))</f>
        <v>0</v>
      </c>
      <c r="AP422" s="376">
        <f>IF( $F422=0,0,((($F422/$E422)*'CRONOGRAMA ACTIVIDADES'!AL$159)*($G422/$F422)))</f>
        <v>0</v>
      </c>
      <c r="AQ422" s="376">
        <f>IF( $F422=0,0,((($F422/$E422)*'CRONOGRAMA ACTIVIDADES'!AM$159)*($G422/$F422)))</f>
        <v>0</v>
      </c>
      <c r="AR422" s="376">
        <f>IF( $F422=0,0,((($F422/$E422)*'CRONOGRAMA ACTIVIDADES'!AN$159)*($G422/$F422)))</f>
        <v>0</v>
      </c>
      <c r="AS422" s="376">
        <f>IF( $F422=0,0,((($F422/$E422)*'CRONOGRAMA ACTIVIDADES'!AO$159)*($G422/$F422)))</f>
        <v>0</v>
      </c>
      <c r="AT422" s="352">
        <f t="shared" si="111"/>
        <v>0</v>
      </c>
      <c r="AU422" s="355">
        <f>AS422+AR422+AQ422+AP422+AO422+AN422+AM422+AL422+AK422+AJ422+AI422+AH422+AF422+AE422+AD422+AC422+AB422+AA422+Z422+Y422+X422+W422+V422+U422+S422+R422+Q422+P422+O422+N422+M422+L422+K422+J422+I422+H422</f>
        <v>0</v>
      </c>
      <c r="AV422" s="321">
        <f t="shared" si="101"/>
        <v>0</v>
      </c>
    </row>
    <row r="423" spans="2:48" s="44" customFormat="1" ht="13.5" x14ac:dyDescent="0.25">
      <c r="B423" s="345" t="str">
        <f>'FORMATO COSTEO C6'!C55</f>
        <v>6.3.3.3</v>
      </c>
      <c r="C423" s="374">
        <f>'FORMATO COSTEO C6'!B55</f>
        <v>0</v>
      </c>
      <c r="D423" s="357" t="str">
        <f>'FORMATO COSTEO C6'!D55</f>
        <v>Unidad medida</v>
      </c>
      <c r="E423" s="375">
        <f>'FORMATO COSTEO C6'!E55</f>
        <v>0</v>
      </c>
      <c r="F423" s="376">
        <f>'FORMATO COSTEO C6'!G55</f>
        <v>0</v>
      </c>
      <c r="G423" s="377">
        <f>'FORMATO COSTEO C6'!X55</f>
        <v>0</v>
      </c>
      <c r="H423" s="378">
        <f>IF( $F423=0,0,((($F423/$E423)*'CRONOGRAMA ACTIVIDADES'!F$160)*($G423/$F423)))</f>
        <v>0</v>
      </c>
      <c r="I423" s="376">
        <f>IF( $F423=0,0,((($F423/$E423)*'CRONOGRAMA ACTIVIDADES'!G$160)*($G423/$F423)))</f>
        <v>0</v>
      </c>
      <c r="J423" s="376">
        <f>IF( $F423=0,0,((($F423/$E423)*'CRONOGRAMA ACTIVIDADES'!H$160)*($G423/$F423)))</f>
        <v>0</v>
      </c>
      <c r="K423" s="376">
        <f>IF( $F423=0,0,((($F423/$E423)*'CRONOGRAMA ACTIVIDADES'!I$160)*($G423/$F423)))</f>
        <v>0</v>
      </c>
      <c r="L423" s="376">
        <f>IF( $F423=0,0,((($F423/$E423)*'CRONOGRAMA ACTIVIDADES'!J$160)*($G423/$F423)))</f>
        <v>0</v>
      </c>
      <c r="M423" s="376">
        <f>IF( $F423=0,0,((($F423/$E423)*'CRONOGRAMA ACTIVIDADES'!K$160)*($G423/$F423)))</f>
        <v>0</v>
      </c>
      <c r="N423" s="376">
        <f>IF( $F423=0,0,((($F423/$E423)*'CRONOGRAMA ACTIVIDADES'!L$160)*($G423/$F423)))</f>
        <v>0</v>
      </c>
      <c r="O423" s="376">
        <f>IF( $F423=0,0,((($F423/$E423)*'CRONOGRAMA ACTIVIDADES'!M$160)*($G423/$F423)))</f>
        <v>0</v>
      </c>
      <c r="P423" s="376">
        <f>IF( $F423=0,0,((($F423/$E423)*'CRONOGRAMA ACTIVIDADES'!N$160)*($G423/$F423)))</f>
        <v>0</v>
      </c>
      <c r="Q423" s="376">
        <f>IF( $F423=0,0,((($F423/$E423)*'CRONOGRAMA ACTIVIDADES'!O$160)*($G423/$F423)))</f>
        <v>0</v>
      </c>
      <c r="R423" s="376">
        <f>IF( $F423=0,0,((($F423/$E423)*'CRONOGRAMA ACTIVIDADES'!P$160)*($G423/$F423)))</f>
        <v>0</v>
      </c>
      <c r="S423" s="376">
        <f>IF( $F423=0,0,((($F423/$E423)*'CRONOGRAMA ACTIVIDADES'!Q$160)*($G423/$F423)))</f>
        <v>0</v>
      </c>
      <c r="T423" s="352">
        <f t="shared" si="109"/>
        <v>0</v>
      </c>
      <c r="U423" s="379">
        <f>IF( $F423=0,0,((($F423/$E423)*'CRONOGRAMA ACTIVIDADES'!R$160)*($G423/$F423)))</f>
        <v>0</v>
      </c>
      <c r="V423" s="376">
        <f>IF( $F423=0,0,((($F423/$E423)*'CRONOGRAMA ACTIVIDADES'!S$160)*($G423/$F423)))</f>
        <v>0</v>
      </c>
      <c r="W423" s="376">
        <f>IF( $F423=0,0,((($F423/$E423)*'CRONOGRAMA ACTIVIDADES'!T$160)*($G423/$F423)))</f>
        <v>0</v>
      </c>
      <c r="X423" s="376">
        <f>IF( $F423=0,0,((($F423/$E423)*'CRONOGRAMA ACTIVIDADES'!U$160)*($G423/$F423)))</f>
        <v>0</v>
      </c>
      <c r="Y423" s="376">
        <f>IF( $F423=0,0,((($F423/$E423)*'CRONOGRAMA ACTIVIDADES'!V$160)*($G423/$F423)))</f>
        <v>0</v>
      </c>
      <c r="Z423" s="376">
        <f>IF( $F423=0,0,((($F423/$E423)*'CRONOGRAMA ACTIVIDADES'!W$160)*($G423/$F423)))</f>
        <v>0</v>
      </c>
      <c r="AA423" s="376">
        <f>IF( $F423=0,0,((($F423/$E423)*'CRONOGRAMA ACTIVIDADES'!X$160)*($G423/$F423)))</f>
        <v>0</v>
      </c>
      <c r="AB423" s="376">
        <f>IF( $F423=0,0,((($F423/$E423)*'CRONOGRAMA ACTIVIDADES'!Y$160)*($G423/$F423)))</f>
        <v>0</v>
      </c>
      <c r="AC423" s="376">
        <f>IF( $F423=0,0,((($F423/$E423)*'CRONOGRAMA ACTIVIDADES'!Z$160)*($G423/$F423)))</f>
        <v>0</v>
      </c>
      <c r="AD423" s="376">
        <f>IF( $F423=0,0,((($F423/$E423)*'CRONOGRAMA ACTIVIDADES'!AA$160)*($G423/$F423)))</f>
        <v>0</v>
      </c>
      <c r="AE423" s="376">
        <f>IF( $F423=0,0,((($F423/$E423)*'CRONOGRAMA ACTIVIDADES'!AB$160)*($G423/$F423)))</f>
        <v>0</v>
      </c>
      <c r="AF423" s="376">
        <f>IF( $F423=0,0,((($F423/$E423)*'CRONOGRAMA ACTIVIDADES'!AC$160)*($G423/$F423)))</f>
        <v>0</v>
      </c>
      <c r="AG423" s="350">
        <f t="shared" si="110"/>
        <v>0</v>
      </c>
      <c r="AH423" s="378">
        <f>IF( $F423=0,0,((($F423/$E423)*'CRONOGRAMA ACTIVIDADES'!AD$160)*($G423/$F423)))</f>
        <v>0</v>
      </c>
      <c r="AI423" s="376">
        <f>IF( $F423=0,0,((($F423/$E423)*'CRONOGRAMA ACTIVIDADES'!AE$160)*($G423/$F423)))</f>
        <v>0</v>
      </c>
      <c r="AJ423" s="376">
        <f>IF( $F423=0,0,((($F423/$E423)*'CRONOGRAMA ACTIVIDADES'!AF$160)*($G423/$F423)))</f>
        <v>0</v>
      </c>
      <c r="AK423" s="376">
        <f>IF( $F423=0,0,((($F423/$E423)*'CRONOGRAMA ACTIVIDADES'!AG$160)*($G423/$F423)))</f>
        <v>0</v>
      </c>
      <c r="AL423" s="376">
        <f>IF( $F423=0,0,((($F423/$E423)*'CRONOGRAMA ACTIVIDADES'!AH$160)*($G423/$F423)))</f>
        <v>0</v>
      </c>
      <c r="AM423" s="376">
        <f>IF( $F423=0,0,((($F423/$E423)*'CRONOGRAMA ACTIVIDADES'!AI$160)*($G423/$F423)))</f>
        <v>0</v>
      </c>
      <c r="AN423" s="376">
        <f>IF( $F423=0,0,((($F423/$E423)*'CRONOGRAMA ACTIVIDADES'!AJ$160)*($G423/$F423)))</f>
        <v>0</v>
      </c>
      <c r="AO423" s="376">
        <f>IF( $F423=0,0,((($F423/$E423)*'CRONOGRAMA ACTIVIDADES'!AK$160)*($G423/$F423)))</f>
        <v>0</v>
      </c>
      <c r="AP423" s="376">
        <f>IF( $F423=0,0,((($F423/$E423)*'CRONOGRAMA ACTIVIDADES'!AL$160)*($G423/$F423)))</f>
        <v>0</v>
      </c>
      <c r="AQ423" s="376">
        <f>IF( $F423=0,0,((($F423/$E423)*'CRONOGRAMA ACTIVIDADES'!AM$160)*($G423/$F423)))</f>
        <v>0</v>
      </c>
      <c r="AR423" s="376">
        <f>IF( $F423=0,0,((($F423/$E423)*'CRONOGRAMA ACTIVIDADES'!AN$160)*($G423/$F423)))</f>
        <v>0</v>
      </c>
      <c r="AS423" s="376">
        <f>IF( $F423=0,0,((($F423/$E423)*'CRONOGRAMA ACTIVIDADES'!AO$160)*($G423/$F423)))</f>
        <v>0</v>
      </c>
      <c r="AT423" s="352">
        <f t="shared" si="111"/>
        <v>0</v>
      </c>
      <c r="AU423" s="355">
        <f>AS423+AR423+AQ423+AP423+AO423+AN423+AM423+AL423+AK423+AJ423+AI423+AH423+AF423+AE423+AD423+AC423+AB423+AA423+Z423+Y423+X423+W423+V423+U423+S423+R423+Q423+P423+O423+N423+M423+L423+K423+J423+I423+H423</f>
        <v>0</v>
      </c>
      <c r="AV423" s="321">
        <f t="shared" si="101"/>
        <v>0</v>
      </c>
    </row>
    <row r="424" spans="2:48" s="44" customFormat="1" ht="13.5" x14ac:dyDescent="0.25">
      <c r="B424" s="392" t="str">
        <f>'FORMATO COSTEO C6'!C56</f>
        <v>6.3.4</v>
      </c>
      <c r="C424" s="382" t="str">
        <f>+'FORMATO COSTEO C6'!B56</f>
        <v>Oficina de proyecto</v>
      </c>
      <c r="D424" s="393"/>
      <c r="E424" s="391"/>
      <c r="F424" s="385">
        <f>+'FORMATO COSTEO C6'!G56</f>
        <v>0</v>
      </c>
      <c r="G424" s="386">
        <f>+'FORMATO COSTEO C6'!X56</f>
        <v>0</v>
      </c>
      <c r="H424" s="387">
        <f>SUM(H425:H427)</f>
        <v>0</v>
      </c>
      <c r="I424" s="385">
        <f t="shared" ref="I424:AU424" si="114">SUM(I425:I427)</f>
        <v>0</v>
      </c>
      <c r="J424" s="385">
        <f t="shared" si="114"/>
        <v>0</v>
      </c>
      <c r="K424" s="385">
        <f t="shared" si="114"/>
        <v>0</v>
      </c>
      <c r="L424" s="385">
        <f t="shared" si="114"/>
        <v>0</v>
      </c>
      <c r="M424" s="385">
        <f t="shared" si="114"/>
        <v>0</v>
      </c>
      <c r="N424" s="385">
        <f t="shared" si="114"/>
        <v>0</v>
      </c>
      <c r="O424" s="385">
        <f t="shared" si="114"/>
        <v>0</v>
      </c>
      <c r="P424" s="385">
        <f t="shared" si="114"/>
        <v>0</v>
      </c>
      <c r="Q424" s="385">
        <f t="shared" si="114"/>
        <v>0</v>
      </c>
      <c r="R424" s="385">
        <f t="shared" si="114"/>
        <v>0</v>
      </c>
      <c r="S424" s="385">
        <f t="shared" si="114"/>
        <v>0</v>
      </c>
      <c r="T424" s="388">
        <f>SUM(T425:T427)</f>
        <v>0</v>
      </c>
      <c r="U424" s="389">
        <f t="shared" si="114"/>
        <v>0</v>
      </c>
      <c r="V424" s="385">
        <f t="shared" si="114"/>
        <v>0</v>
      </c>
      <c r="W424" s="385">
        <f t="shared" si="114"/>
        <v>0</v>
      </c>
      <c r="X424" s="385">
        <f t="shared" si="114"/>
        <v>0</v>
      </c>
      <c r="Y424" s="385">
        <f t="shared" si="114"/>
        <v>0</v>
      </c>
      <c r="Z424" s="385">
        <f t="shared" si="114"/>
        <v>0</v>
      </c>
      <c r="AA424" s="385">
        <f t="shared" si="114"/>
        <v>0</v>
      </c>
      <c r="AB424" s="385">
        <f t="shared" si="114"/>
        <v>0</v>
      </c>
      <c r="AC424" s="385">
        <f t="shared" si="114"/>
        <v>0</v>
      </c>
      <c r="AD424" s="385">
        <f t="shared" si="114"/>
        <v>0</v>
      </c>
      <c r="AE424" s="385">
        <f t="shared" si="114"/>
        <v>0</v>
      </c>
      <c r="AF424" s="385">
        <f t="shared" si="114"/>
        <v>0</v>
      </c>
      <c r="AG424" s="386">
        <f>SUM(AG425:AG427)</f>
        <v>0</v>
      </c>
      <c r="AH424" s="387">
        <f t="shared" si="114"/>
        <v>0</v>
      </c>
      <c r="AI424" s="385">
        <f t="shared" si="114"/>
        <v>0</v>
      </c>
      <c r="AJ424" s="385">
        <f t="shared" si="114"/>
        <v>0</v>
      </c>
      <c r="AK424" s="385">
        <f t="shared" si="114"/>
        <v>0</v>
      </c>
      <c r="AL424" s="385">
        <f t="shared" si="114"/>
        <v>0</v>
      </c>
      <c r="AM424" s="385">
        <f t="shared" si="114"/>
        <v>0</v>
      </c>
      <c r="AN424" s="385">
        <f t="shared" si="114"/>
        <v>0</v>
      </c>
      <c r="AO424" s="385">
        <f t="shared" si="114"/>
        <v>0</v>
      </c>
      <c r="AP424" s="385">
        <f t="shared" si="114"/>
        <v>0</v>
      </c>
      <c r="AQ424" s="385">
        <f t="shared" si="114"/>
        <v>0</v>
      </c>
      <c r="AR424" s="385">
        <f t="shared" si="114"/>
        <v>0</v>
      </c>
      <c r="AS424" s="385">
        <f t="shared" si="114"/>
        <v>0</v>
      </c>
      <c r="AT424" s="388">
        <f t="shared" si="114"/>
        <v>0</v>
      </c>
      <c r="AU424" s="394">
        <f t="shared" si="114"/>
        <v>0</v>
      </c>
      <c r="AV424" s="321">
        <f t="shared" si="101"/>
        <v>0</v>
      </c>
    </row>
    <row r="425" spans="2:48" s="44" customFormat="1" ht="13.5" x14ac:dyDescent="0.25">
      <c r="B425" s="345" t="str">
        <f>'FORMATO COSTEO C6'!C57</f>
        <v>6.3.4.1</v>
      </c>
      <c r="C425" s="374">
        <f>'FORMATO COSTEO C6'!B57</f>
        <v>0</v>
      </c>
      <c r="D425" s="357" t="str">
        <f>'FORMATO COSTEO C6'!D57</f>
        <v>Unidad medida</v>
      </c>
      <c r="E425" s="375">
        <f>'FORMATO COSTEO C6'!E57</f>
        <v>0</v>
      </c>
      <c r="F425" s="376">
        <f>'FORMATO COSTEO C6'!G57</f>
        <v>0</v>
      </c>
      <c r="G425" s="377">
        <f>'FORMATO COSTEO C6'!X57</f>
        <v>0</v>
      </c>
      <c r="H425" s="378">
        <f>IF( $F425=0,0,((($F425/$E425)*'CRONOGRAMA ACTIVIDADES'!F$162)*($G425/$F425)))</f>
        <v>0</v>
      </c>
      <c r="I425" s="376">
        <f>IF( $F425=0,0,((($F425/$E425)*'CRONOGRAMA ACTIVIDADES'!G$162)*($G425/$F425)))</f>
        <v>0</v>
      </c>
      <c r="J425" s="376">
        <f>IF( $F425=0,0,((($F425/$E425)*'CRONOGRAMA ACTIVIDADES'!H$162)*($G425/$F425)))</f>
        <v>0</v>
      </c>
      <c r="K425" s="376">
        <f>IF( $F425=0,0,((($F425/$E425)*'CRONOGRAMA ACTIVIDADES'!I$162)*($G425/$F425)))</f>
        <v>0</v>
      </c>
      <c r="L425" s="376">
        <f>IF( $F425=0,0,((($F425/$E425)*'CRONOGRAMA ACTIVIDADES'!J$162)*($G425/$F425)))</f>
        <v>0</v>
      </c>
      <c r="M425" s="376">
        <f>IF( $F425=0,0,((($F425/$E425)*'CRONOGRAMA ACTIVIDADES'!K$162)*($G425/$F425)))</f>
        <v>0</v>
      </c>
      <c r="N425" s="376">
        <f>IF( $F425=0,0,((($F425/$E425)*'CRONOGRAMA ACTIVIDADES'!L$162)*($G425/$F425)))</f>
        <v>0</v>
      </c>
      <c r="O425" s="376">
        <f>IF( $F425=0,0,((($F425/$E425)*'CRONOGRAMA ACTIVIDADES'!M$162)*($G425/$F425)))</f>
        <v>0</v>
      </c>
      <c r="P425" s="376">
        <f>IF( $F425=0,0,((($F425/$E425)*'CRONOGRAMA ACTIVIDADES'!N$162)*($G425/$F425)))</f>
        <v>0</v>
      </c>
      <c r="Q425" s="376">
        <f>IF( $F425=0,0,((($F425/$E425)*'CRONOGRAMA ACTIVIDADES'!O$162)*($G425/$F425)))</f>
        <v>0</v>
      </c>
      <c r="R425" s="376">
        <f>IF( $F425=0,0,((($F425/$E425)*'CRONOGRAMA ACTIVIDADES'!P$162)*($G425/$F425)))</f>
        <v>0</v>
      </c>
      <c r="S425" s="376">
        <f>IF( $F425=0,0,((($F425/$E425)*'CRONOGRAMA ACTIVIDADES'!Q$162)*($G425/$F425)))</f>
        <v>0</v>
      </c>
      <c r="T425" s="352">
        <f t="shared" si="109"/>
        <v>0</v>
      </c>
      <c r="U425" s="379">
        <f>IF( $F425=0,0,((($F425/$E425)*'CRONOGRAMA ACTIVIDADES'!R$162)*($G425/$F425)))</f>
        <v>0</v>
      </c>
      <c r="V425" s="376">
        <f>IF( $F425=0,0,((($F425/$E425)*'CRONOGRAMA ACTIVIDADES'!S$162)*($G425/$F425)))</f>
        <v>0</v>
      </c>
      <c r="W425" s="376">
        <f>IF( $F425=0,0,((($F425/$E425)*'CRONOGRAMA ACTIVIDADES'!T$162)*($G425/$F425)))</f>
        <v>0</v>
      </c>
      <c r="X425" s="376">
        <f>IF( $F425=0,0,((($F425/$E425)*'CRONOGRAMA ACTIVIDADES'!U$162)*($G425/$F425)))</f>
        <v>0</v>
      </c>
      <c r="Y425" s="376">
        <f>IF( $F425=0,0,((($F425/$E425)*'CRONOGRAMA ACTIVIDADES'!V$162)*($G425/$F425)))</f>
        <v>0</v>
      </c>
      <c r="Z425" s="376">
        <f>IF( $F425=0,0,((($F425/$E425)*'CRONOGRAMA ACTIVIDADES'!W$162)*($G425/$F425)))</f>
        <v>0</v>
      </c>
      <c r="AA425" s="376">
        <f>IF( $F425=0,0,((($F425/$E425)*'CRONOGRAMA ACTIVIDADES'!X$162)*($G425/$F425)))</f>
        <v>0</v>
      </c>
      <c r="AB425" s="376">
        <f>IF( $F425=0,0,((($F425/$E425)*'CRONOGRAMA ACTIVIDADES'!Y$162)*($G425/$F425)))</f>
        <v>0</v>
      </c>
      <c r="AC425" s="376">
        <f>IF( $F425=0,0,((($F425/$E425)*'CRONOGRAMA ACTIVIDADES'!Z$162)*($G425/$F425)))</f>
        <v>0</v>
      </c>
      <c r="AD425" s="376">
        <f>IF( $F425=0,0,((($F425/$E425)*'CRONOGRAMA ACTIVIDADES'!AA$162)*($G425/$F425)))</f>
        <v>0</v>
      </c>
      <c r="AE425" s="376">
        <f>IF( $F425=0,0,((($F425/$E425)*'CRONOGRAMA ACTIVIDADES'!AB$162)*($G425/$F425)))</f>
        <v>0</v>
      </c>
      <c r="AF425" s="376">
        <f>IF( $F425=0,0,((($F425/$E425)*'CRONOGRAMA ACTIVIDADES'!AC$162)*($G425/$F425)))</f>
        <v>0</v>
      </c>
      <c r="AG425" s="350">
        <f t="shared" si="110"/>
        <v>0</v>
      </c>
      <c r="AH425" s="378">
        <f>IF( $F425=0,0,((($F425/$E425)*'CRONOGRAMA ACTIVIDADES'!AD$162)*($G425/$F425)))</f>
        <v>0</v>
      </c>
      <c r="AI425" s="376">
        <f>IF( $F425=0,0,((($F425/$E425)*'CRONOGRAMA ACTIVIDADES'!AE$162)*($G425/$F425)))</f>
        <v>0</v>
      </c>
      <c r="AJ425" s="376">
        <f>IF( $F425=0,0,((($F425/$E425)*'CRONOGRAMA ACTIVIDADES'!AF$162)*($G425/$F425)))</f>
        <v>0</v>
      </c>
      <c r="AK425" s="376">
        <f>IF( $F425=0,0,((($F425/$E425)*'CRONOGRAMA ACTIVIDADES'!AG$162)*($G425/$F425)))</f>
        <v>0</v>
      </c>
      <c r="AL425" s="376">
        <f>IF( $F425=0,0,((($F425/$E425)*'CRONOGRAMA ACTIVIDADES'!AH$162)*($G425/$F425)))</f>
        <v>0</v>
      </c>
      <c r="AM425" s="376">
        <f>IF( $F425=0,0,((($F425/$E425)*'CRONOGRAMA ACTIVIDADES'!AI$162)*($G425/$F425)))</f>
        <v>0</v>
      </c>
      <c r="AN425" s="376">
        <f>IF( $F425=0,0,((($F425/$E425)*'CRONOGRAMA ACTIVIDADES'!AJ$162)*($G425/$F425)))</f>
        <v>0</v>
      </c>
      <c r="AO425" s="376">
        <f>IF( $F425=0,0,((($F425/$E425)*'CRONOGRAMA ACTIVIDADES'!AK$162)*($G425/$F425)))</f>
        <v>0</v>
      </c>
      <c r="AP425" s="376">
        <f>IF( $F425=0,0,((($F425/$E425)*'CRONOGRAMA ACTIVIDADES'!AL$162)*($G425/$F425)))</f>
        <v>0</v>
      </c>
      <c r="AQ425" s="376">
        <f>IF( $F425=0,0,((($F425/$E425)*'CRONOGRAMA ACTIVIDADES'!AM$162)*($G425/$F425)))</f>
        <v>0</v>
      </c>
      <c r="AR425" s="376">
        <f>IF( $F425=0,0,((($F425/$E425)*'CRONOGRAMA ACTIVIDADES'!AN$162)*($G425/$F425)))</f>
        <v>0</v>
      </c>
      <c r="AS425" s="376">
        <f>IF( $F425=0,0,((($F425/$E425)*'CRONOGRAMA ACTIVIDADES'!AO$162)*($G425/$F425)))</f>
        <v>0</v>
      </c>
      <c r="AT425" s="352">
        <f t="shared" si="111"/>
        <v>0</v>
      </c>
      <c r="AU425" s="355">
        <f>AS425+AR425+AQ425+AP425+AO425+AN425+AM425+AL425+AK425+AJ425+AI425+AH425+AF425+AE425+AD425+AC425+AB425+AA425+Z425+Y425+X425+W425+V425+U425+S425+R425+Q425+P425+O425+N425+M425+L425+K425+J425+I425+H425</f>
        <v>0</v>
      </c>
      <c r="AV425" s="321">
        <f t="shared" si="101"/>
        <v>0</v>
      </c>
    </row>
    <row r="426" spans="2:48" s="44" customFormat="1" ht="13.5" x14ac:dyDescent="0.25">
      <c r="B426" s="345" t="str">
        <f>'FORMATO COSTEO C6'!C58</f>
        <v>6.3.4.2</v>
      </c>
      <c r="C426" s="374">
        <f>'FORMATO COSTEO C6'!B58</f>
        <v>0</v>
      </c>
      <c r="D426" s="357" t="str">
        <f>'FORMATO COSTEO C6'!D58</f>
        <v>Unidad medida</v>
      </c>
      <c r="E426" s="375">
        <f>'FORMATO COSTEO C6'!E58</f>
        <v>0</v>
      </c>
      <c r="F426" s="376">
        <f>'FORMATO COSTEO C6'!G58</f>
        <v>0</v>
      </c>
      <c r="G426" s="377">
        <f>'FORMATO COSTEO C6'!X58</f>
        <v>0</v>
      </c>
      <c r="H426" s="378">
        <f>IF( $F426=0,0,((($F426/$E426)*'CRONOGRAMA ACTIVIDADES'!F$163)*($G426/$F426)))</f>
        <v>0</v>
      </c>
      <c r="I426" s="376">
        <f>IF( $F426=0,0,((($F426/$E426)*'CRONOGRAMA ACTIVIDADES'!G$163)*($G426/$F426)))</f>
        <v>0</v>
      </c>
      <c r="J426" s="376">
        <f>IF( $F426=0,0,((($F426/$E426)*'CRONOGRAMA ACTIVIDADES'!H$163)*($G426/$F426)))</f>
        <v>0</v>
      </c>
      <c r="K426" s="376">
        <f>IF( $F426=0,0,((($F426/$E426)*'CRONOGRAMA ACTIVIDADES'!I$163)*($G426/$F426)))</f>
        <v>0</v>
      </c>
      <c r="L426" s="376">
        <f>IF( $F426=0,0,((($F426/$E426)*'CRONOGRAMA ACTIVIDADES'!J$163)*($G426/$F426)))</f>
        <v>0</v>
      </c>
      <c r="M426" s="376">
        <f>IF( $F426=0,0,((($F426/$E426)*'CRONOGRAMA ACTIVIDADES'!K$163)*($G426/$F426)))</f>
        <v>0</v>
      </c>
      <c r="N426" s="376">
        <f>IF( $F426=0,0,((($F426/$E426)*'CRONOGRAMA ACTIVIDADES'!L$163)*($G426/$F426)))</f>
        <v>0</v>
      </c>
      <c r="O426" s="376">
        <f>IF( $F426=0,0,((($F426/$E426)*'CRONOGRAMA ACTIVIDADES'!M$163)*($G426/$F426)))</f>
        <v>0</v>
      </c>
      <c r="P426" s="376">
        <f>IF( $F426=0,0,((($F426/$E426)*'CRONOGRAMA ACTIVIDADES'!N$163)*($G426/$F426)))</f>
        <v>0</v>
      </c>
      <c r="Q426" s="376">
        <f>IF( $F426=0,0,((($F426/$E426)*'CRONOGRAMA ACTIVIDADES'!O$163)*($G426/$F426)))</f>
        <v>0</v>
      </c>
      <c r="R426" s="376">
        <f>IF( $F426=0,0,((($F426/$E426)*'CRONOGRAMA ACTIVIDADES'!P$163)*($G426/$F426)))</f>
        <v>0</v>
      </c>
      <c r="S426" s="376">
        <f>IF( $F426=0,0,((($F426/$E426)*'CRONOGRAMA ACTIVIDADES'!Q$163)*($G426/$F426)))</f>
        <v>0</v>
      </c>
      <c r="T426" s="352">
        <f t="shared" si="109"/>
        <v>0</v>
      </c>
      <c r="U426" s="379">
        <f>IF( $F426=0,0,((($F426/$E426)*'CRONOGRAMA ACTIVIDADES'!R$163)*($G426/$F426)))</f>
        <v>0</v>
      </c>
      <c r="V426" s="376">
        <f>IF( $F426=0,0,((($F426/$E426)*'CRONOGRAMA ACTIVIDADES'!S$163)*($G426/$F426)))</f>
        <v>0</v>
      </c>
      <c r="W426" s="376">
        <f>IF( $F426=0,0,((($F426/$E426)*'CRONOGRAMA ACTIVIDADES'!T$163)*($G426/$F426)))</f>
        <v>0</v>
      </c>
      <c r="X426" s="376">
        <f>IF( $F426=0,0,((($F426/$E426)*'CRONOGRAMA ACTIVIDADES'!U$163)*($G426/$F426)))</f>
        <v>0</v>
      </c>
      <c r="Y426" s="376">
        <f>IF( $F426=0,0,((($F426/$E426)*'CRONOGRAMA ACTIVIDADES'!V$163)*($G426/$F426)))</f>
        <v>0</v>
      </c>
      <c r="Z426" s="376">
        <f>IF( $F426=0,0,((($F426/$E426)*'CRONOGRAMA ACTIVIDADES'!W$163)*($G426/$F426)))</f>
        <v>0</v>
      </c>
      <c r="AA426" s="376">
        <f>IF( $F426=0,0,((($F426/$E426)*'CRONOGRAMA ACTIVIDADES'!X$163)*($G426/$F426)))</f>
        <v>0</v>
      </c>
      <c r="AB426" s="376">
        <f>IF( $F426=0,0,((($F426/$E426)*'CRONOGRAMA ACTIVIDADES'!Y$163)*($G426/$F426)))</f>
        <v>0</v>
      </c>
      <c r="AC426" s="376">
        <f>IF( $F426=0,0,((($F426/$E426)*'CRONOGRAMA ACTIVIDADES'!Z$163)*($G426/$F426)))</f>
        <v>0</v>
      </c>
      <c r="AD426" s="376">
        <f>IF( $F426=0,0,((($F426/$E426)*'CRONOGRAMA ACTIVIDADES'!AA$163)*($G426/$F426)))</f>
        <v>0</v>
      </c>
      <c r="AE426" s="376">
        <f>IF( $F426=0,0,((($F426/$E426)*'CRONOGRAMA ACTIVIDADES'!AB$163)*($G426/$F426)))</f>
        <v>0</v>
      </c>
      <c r="AF426" s="376">
        <f>IF( $F426=0,0,((($F426/$E426)*'CRONOGRAMA ACTIVIDADES'!AC$163)*($G426/$F426)))</f>
        <v>0</v>
      </c>
      <c r="AG426" s="350">
        <f t="shared" si="110"/>
        <v>0</v>
      </c>
      <c r="AH426" s="378">
        <f>IF( $F426=0,0,((($F426/$E426)*'CRONOGRAMA ACTIVIDADES'!AD$163)*($G426/$F426)))</f>
        <v>0</v>
      </c>
      <c r="AI426" s="376">
        <f>IF( $F426=0,0,((($F426/$E426)*'CRONOGRAMA ACTIVIDADES'!AE$163)*($G426/$F426)))</f>
        <v>0</v>
      </c>
      <c r="AJ426" s="376">
        <f>IF( $F426=0,0,((($F426/$E426)*'CRONOGRAMA ACTIVIDADES'!AF$163)*($G426/$F426)))</f>
        <v>0</v>
      </c>
      <c r="AK426" s="376">
        <f>IF( $F426=0,0,((($F426/$E426)*'CRONOGRAMA ACTIVIDADES'!AG$163)*($G426/$F426)))</f>
        <v>0</v>
      </c>
      <c r="AL426" s="376">
        <f>IF( $F426=0,0,((($F426/$E426)*'CRONOGRAMA ACTIVIDADES'!AH$163)*($G426/$F426)))</f>
        <v>0</v>
      </c>
      <c r="AM426" s="376">
        <f>IF( $F426=0,0,((($F426/$E426)*'CRONOGRAMA ACTIVIDADES'!AI$163)*($G426/$F426)))</f>
        <v>0</v>
      </c>
      <c r="AN426" s="376">
        <f>IF( $F426=0,0,((($F426/$E426)*'CRONOGRAMA ACTIVIDADES'!AJ$163)*($G426/$F426)))</f>
        <v>0</v>
      </c>
      <c r="AO426" s="376">
        <f>IF( $F426=0,0,((($F426/$E426)*'CRONOGRAMA ACTIVIDADES'!AK$163)*($G426/$F426)))</f>
        <v>0</v>
      </c>
      <c r="AP426" s="376">
        <f>IF( $F426=0,0,((($F426/$E426)*'CRONOGRAMA ACTIVIDADES'!AL$163)*($G426/$F426)))</f>
        <v>0</v>
      </c>
      <c r="AQ426" s="376">
        <f>IF( $F426=0,0,((($F426/$E426)*'CRONOGRAMA ACTIVIDADES'!AM$163)*($G426/$F426)))</f>
        <v>0</v>
      </c>
      <c r="AR426" s="376">
        <f>IF( $F426=0,0,((($F426/$E426)*'CRONOGRAMA ACTIVIDADES'!AN$163)*($G426/$F426)))</f>
        <v>0</v>
      </c>
      <c r="AS426" s="376">
        <f>IF( $F426=0,0,((($F426/$E426)*'CRONOGRAMA ACTIVIDADES'!AO$163)*($G426/$F426)))</f>
        <v>0</v>
      </c>
      <c r="AT426" s="352">
        <f t="shared" si="111"/>
        <v>0</v>
      </c>
      <c r="AU426" s="355">
        <f>AS426+AR426+AQ426+AP426+AO426+AN426+AM426+AL426+AK426+AJ426+AI426+AH426+AF426+AE426+AD426+AC426+AB426+AA426+Z426+Y426+X426+W426+V426+U426+S426+R426+Q426+P426+O426+N426+M426+L426+K426+J426+I426+H426</f>
        <v>0</v>
      </c>
      <c r="AV426" s="321">
        <f t="shared" si="101"/>
        <v>0</v>
      </c>
    </row>
    <row r="427" spans="2:48" s="44" customFormat="1" ht="13.5" x14ac:dyDescent="0.25">
      <c r="B427" s="345" t="str">
        <f>'FORMATO COSTEO C6'!C59</f>
        <v>6.3.4.3</v>
      </c>
      <c r="C427" s="374">
        <f>'FORMATO COSTEO C6'!B59</f>
        <v>0</v>
      </c>
      <c r="D427" s="357" t="str">
        <f>'FORMATO COSTEO C6'!D59</f>
        <v>Unidad medida</v>
      </c>
      <c r="E427" s="375">
        <f>'FORMATO COSTEO C6'!E59</f>
        <v>0</v>
      </c>
      <c r="F427" s="376">
        <f>'FORMATO COSTEO C6'!G59</f>
        <v>0</v>
      </c>
      <c r="G427" s="377">
        <f>'FORMATO COSTEO C6'!X59</f>
        <v>0</v>
      </c>
      <c r="H427" s="378">
        <f>IF( $F427=0,0,((($F427/$E427)*'CRONOGRAMA ACTIVIDADES'!F$164)*($G427/$F427)))</f>
        <v>0</v>
      </c>
      <c r="I427" s="376">
        <f>IF( $F427=0,0,((($F427/$E427)*'CRONOGRAMA ACTIVIDADES'!G$164)*($G427/$F427)))</f>
        <v>0</v>
      </c>
      <c r="J427" s="376">
        <f>IF( $F427=0,0,((($F427/$E427)*'CRONOGRAMA ACTIVIDADES'!H$164)*($G427/$F427)))</f>
        <v>0</v>
      </c>
      <c r="K427" s="376">
        <f>IF( $F427=0,0,((($F427/$E427)*'CRONOGRAMA ACTIVIDADES'!I$164)*($G427/$F427)))</f>
        <v>0</v>
      </c>
      <c r="L427" s="376">
        <f>IF( $F427=0,0,((($F427/$E427)*'CRONOGRAMA ACTIVIDADES'!J$164)*($G427/$F427)))</f>
        <v>0</v>
      </c>
      <c r="M427" s="376">
        <f>IF( $F427=0,0,((($F427/$E427)*'CRONOGRAMA ACTIVIDADES'!K$164)*($G427/$F427)))</f>
        <v>0</v>
      </c>
      <c r="N427" s="376">
        <f>IF( $F427=0,0,((($F427/$E427)*'CRONOGRAMA ACTIVIDADES'!L$164)*($G427/$F427)))</f>
        <v>0</v>
      </c>
      <c r="O427" s="376">
        <f>IF( $F427=0,0,((($F427/$E427)*'CRONOGRAMA ACTIVIDADES'!M$164)*($G427/$F427)))</f>
        <v>0</v>
      </c>
      <c r="P427" s="376">
        <f>IF( $F427=0,0,((($F427/$E427)*'CRONOGRAMA ACTIVIDADES'!N$164)*($G427/$F427)))</f>
        <v>0</v>
      </c>
      <c r="Q427" s="376">
        <f>IF( $F427=0,0,((($F427/$E427)*'CRONOGRAMA ACTIVIDADES'!O$164)*($G427/$F427)))</f>
        <v>0</v>
      </c>
      <c r="R427" s="376">
        <f>IF( $F427=0,0,((($F427/$E427)*'CRONOGRAMA ACTIVIDADES'!P$164)*($G427/$F427)))</f>
        <v>0</v>
      </c>
      <c r="S427" s="376">
        <f>IF( $F427=0,0,((($F427/$E427)*'CRONOGRAMA ACTIVIDADES'!Q$164)*($G427/$F427)))</f>
        <v>0</v>
      </c>
      <c r="T427" s="352">
        <f t="shared" si="109"/>
        <v>0</v>
      </c>
      <c r="U427" s="379">
        <f>IF( $F427=0,0,((($F427/$E427)*'CRONOGRAMA ACTIVIDADES'!R$164)*($G427/$F427)))</f>
        <v>0</v>
      </c>
      <c r="V427" s="376">
        <f>IF( $F427=0,0,((($F427/$E427)*'CRONOGRAMA ACTIVIDADES'!S$164)*($G427/$F427)))</f>
        <v>0</v>
      </c>
      <c r="W427" s="376">
        <f>IF( $F427=0,0,((($F427/$E427)*'CRONOGRAMA ACTIVIDADES'!T$164)*($G427/$F427)))</f>
        <v>0</v>
      </c>
      <c r="X427" s="376">
        <f>IF( $F427=0,0,((($F427/$E427)*'CRONOGRAMA ACTIVIDADES'!U$164)*($G427/$F427)))</f>
        <v>0</v>
      </c>
      <c r="Y427" s="376">
        <f>IF( $F427=0,0,((($F427/$E427)*'CRONOGRAMA ACTIVIDADES'!V$164)*($G427/$F427)))</f>
        <v>0</v>
      </c>
      <c r="Z427" s="376">
        <f>IF( $F427=0,0,((($F427/$E427)*'CRONOGRAMA ACTIVIDADES'!W$164)*($G427/$F427)))</f>
        <v>0</v>
      </c>
      <c r="AA427" s="376">
        <f>IF( $F427=0,0,((($F427/$E427)*'CRONOGRAMA ACTIVIDADES'!X$164)*($G427/$F427)))</f>
        <v>0</v>
      </c>
      <c r="AB427" s="376">
        <f>IF( $F427=0,0,((($F427/$E427)*'CRONOGRAMA ACTIVIDADES'!Y$164)*($G427/$F427)))</f>
        <v>0</v>
      </c>
      <c r="AC427" s="376">
        <f>IF( $F427=0,0,((($F427/$E427)*'CRONOGRAMA ACTIVIDADES'!Z$164)*($G427/$F427)))</f>
        <v>0</v>
      </c>
      <c r="AD427" s="376">
        <f>IF( $F427=0,0,((($F427/$E427)*'CRONOGRAMA ACTIVIDADES'!AA$164)*($G427/$F427)))</f>
        <v>0</v>
      </c>
      <c r="AE427" s="376">
        <f>IF( $F427=0,0,((($F427/$E427)*'CRONOGRAMA ACTIVIDADES'!AB$164)*($G427/$F427)))</f>
        <v>0</v>
      </c>
      <c r="AF427" s="376">
        <f>IF( $F427=0,0,((($F427/$E427)*'CRONOGRAMA ACTIVIDADES'!AC$164)*($G427/$F427)))</f>
        <v>0</v>
      </c>
      <c r="AG427" s="350">
        <f t="shared" si="110"/>
        <v>0</v>
      </c>
      <c r="AH427" s="378">
        <f>IF( $F427=0,0,((($F427/$E427)*'CRONOGRAMA ACTIVIDADES'!AD$164)*($G427/$F427)))</f>
        <v>0</v>
      </c>
      <c r="AI427" s="376">
        <f>IF( $F427=0,0,((($F427/$E427)*'CRONOGRAMA ACTIVIDADES'!AE$164)*($G427/$F427)))</f>
        <v>0</v>
      </c>
      <c r="AJ427" s="376">
        <f>IF( $F427=0,0,((($F427/$E427)*'CRONOGRAMA ACTIVIDADES'!AF$164)*($G427/$F427)))</f>
        <v>0</v>
      </c>
      <c r="AK427" s="376">
        <f>IF( $F427=0,0,((($F427/$E427)*'CRONOGRAMA ACTIVIDADES'!AG$164)*($G427/$F427)))</f>
        <v>0</v>
      </c>
      <c r="AL427" s="376">
        <f>IF( $F427=0,0,((($F427/$E427)*'CRONOGRAMA ACTIVIDADES'!AH$164)*($G427/$F427)))</f>
        <v>0</v>
      </c>
      <c r="AM427" s="376">
        <f>IF( $F427=0,0,((($F427/$E427)*'CRONOGRAMA ACTIVIDADES'!AI$164)*($G427/$F427)))</f>
        <v>0</v>
      </c>
      <c r="AN427" s="376">
        <f>IF( $F427=0,0,((($F427/$E427)*'CRONOGRAMA ACTIVIDADES'!AJ$164)*($G427/$F427)))</f>
        <v>0</v>
      </c>
      <c r="AO427" s="376">
        <f>IF( $F427=0,0,((($F427/$E427)*'CRONOGRAMA ACTIVIDADES'!AK$164)*($G427/$F427)))</f>
        <v>0</v>
      </c>
      <c r="AP427" s="376">
        <f>IF( $F427=0,0,((($F427/$E427)*'CRONOGRAMA ACTIVIDADES'!AL$164)*($G427/$F427)))</f>
        <v>0</v>
      </c>
      <c r="AQ427" s="376">
        <f>IF( $F427=0,0,((($F427/$E427)*'CRONOGRAMA ACTIVIDADES'!AM$164)*($G427/$F427)))</f>
        <v>0</v>
      </c>
      <c r="AR427" s="376">
        <f>IF( $F427=0,0,((($F427/$E427)*'CRONOGRAMA ACTIVIDADES'!AN$164)*($G427/$F427)))</f>
        <v>0</v>
      </c>
      <c r="AS427" s="376">
        <f>IF( $F427=0,0,((($F427/$E427)*'CRONOGRAMA ACTIVIDADES'!AO$164)*($G427/$F427)))</f>
        <v>0</v>
      </c>
      <c r="AT427" s="352">
        <f t="shared" si="111"/>
        <v>0</v>
      </c>
      <c r="AU427" s="355">
        <f>AS427+AR427+AQ427+AP427+AO427+AN427+AM427+AL427+AK427+AJ427+AI427+AH427+AF427+AE427+AD427+AC427+AB427+AA427+Z427+Y427+X427+W427+V427+U427+S427+R427+Q427+P427+O427+N427+M427+L427+K427+J427+I427+H427</f>
        <v>0</v>
      </c>
      <c r="AV427" s="321">
        <f t="shared" si="101"/>
        <v>0</v>
      </c>
    </row>
    <row r="428" spans="2:48" s="44" customFormat="1" ht="13.5" x14ac:dyDescent="0.25">
      <c r="B428" s="395" t="str">
        <f>+'FORMATO COSTEO C6'!C60</f>
        <v>6.3.5</v>
      </c>
      <c r="C428" s="382" t="str">
        <f>+'FORMATO COSTEO C6'!B60</f>
        <v xml:space="preserve">Servicios básicos para oficina </v>
      </c>
      <c r="D428" s="393"/>
      <c r="E428" s="391"/>
      <c r="F428" s="385">
        <f>+'FORMATO COSTEO C6'!G60</f>
        <v>0</v>
      </c>
      <c r="G428" s="386">
        <f>+'FORMATO COSTEO C6'!X60</f>
        <v>0</v>
      </c>
      <c r="H428" s="387">
        <f>SUM(H429:H431)</f>
        <v>0</v>
      </c>
      <c r="I428" s="385">
        <f t="shared" ref="I428:AU428" si="115">SUM(I429:I431)</f>
        <v>0</v>
      </c>
      <c r="J428" s="385">
        <f t="shared" si="115"/>
        <v>0</v>
      </c>
      <c r="K428" s="385">
        <f t="shared" si="115"/>
        <v>0</v>
      </c>
      <c r="L428" s="385">
        <f t="shared" si="115"/>
        <v>0</v>
      </c>
      <c r="M428" s="385">
        <f t="shared" si="115"/>
        <v>0</v>
      </c>
      <c r="N428" s="385">
        <f t="shared" si="115"/>
        <v>0</v>
      </c>
      <c r="O428" s="385">
        <f t="shared" si="115"/>
        <v>0</v>
      </c>
      <c r="P428" s="385">
        <f t="shared" si="115"/>
        <v>0</v>
      </c>
      <c r="Q428" s="385">
        <f t="shared" si="115"/>
        <v>0</v>
      </c>
      <c r="R428" s="385">
        <f t="shared" si="115"/>
        <v>0</v>
      </c>
      <c r="S428" s="385">
        <f t="shared" si="115"/>
        <v>0</v>
      </c>
      <c r="T428" s="388">
        <f>SUM(T429:T431)</f>
        <v>0</v>
      </c>
      <c r="U428" s="389">
        <f t="shared" si="115"/>
        <v>0</v>
      </c>
      <c r="V428" s="385">
        <f t="shared" si="115"/>
        <v>0</v>
      </c>
      <c r="W428" s="385">
        <f t="shared" si="115"/>
        <v>0</v>
      </c>
      <c r="X428" s="385">
        <f t="shared" si="115"/>
        <v>0</v>
      </c>
      <c r="Y428" s="385">
        <f t="shared" si="115"/>
        <v>0</v>
      </c>
      <c r="Z428" s="385">
        <f t="shared" si="115"/>
        <v>0</v>
      </c>
      <c r="AA428" s="385">
        <f t="shared" si="115"/>
        <v>0</v>
      </c>
      <c r="AB428" s="385">
        <f t="shared" si="115"/>
        <v>0</v>
      </c>
      <c r="AC428" s="385">
        <f t="shared" si="115"/>
        <v>0</v>
      </c>
      <c r="AD428" s="385">
        <f t="shared" si="115"/>
        <v>0</v>
      </c>
      <c r="AE428" s="385">
        <f t="shared" si="115"/>
        <v>0</v>
      </c>
      <c r="AF428" s="385">
        <f t="shared" si="115"/>
        <v>0</v>
      </c>
      <c r="AG428" s="386">
        <f>SUM(AG429:AG431)</f>
        <v>0</v>
      </c>
      <c r="AH428" s="387">
        <f t="shared" si="115"/>
        <v>0</v>
      </c>
      <c r="AI428" s="385">
        <f t="shared" si="115"/>
        <v>0</v>
      </c>
      <c r="AJ428" s="385">
        <f t="shared" si="115"/>
        <v>0</v>
      </c>
      <c r="AK428" s="385">
        <f t="shared" si="115"/>
        <v>0</v>
      </c>
      <c r="AL428" s="385">
        <f t="shared" si="115"/>
        <v>0</v>
      </c>
      <c r="AM428" s="385">
        <f t="shared" si="115"/>
        <v>0</v>
      </c>
      <c r="AN428" s="385">
        <f t="shared" si="115"/>
        <v>0</v>
      </c>
      <c r="AO428" s="385">
        <f t="shared" si="115"/>
        <v>0</v>
      </c>
      <c r="AP428" s="385">
        <f t="shared" si="115"/>
        <v>0</v>
      </c>
      <c r="AQ428" s="385">
        <f t="shared" si="115"/>
        <v>0</v>
      </c>
      <c r="AR428" s="385">
        <f t="shared" si="115"/>
        <v>0</v>
      </c>
      <c r="AS428" s="385">
        <f t="shared" si="115"/>
        <v>0</v>
      </c>
      <c r="AT428" s="388">
        <f t="shared" si="115"/>
        <v>0</v>
      </c>
      <c r="AU428" s="390">
        <f t="shared" si="115"/>
        <v>0</v>
      </c>
      <c r="AV428" s="321">
        <f t="shared" si="101"/>
        <v>0</v>
      </c>
    </row>
    <row r="429" spans="2:48" s="44" customFormat="1" ht="13.5" x14ac:dyDescent="0.25">
      <c r="B429" s="345" t="str">
        <f>'FORMATO COSTEO C6'!C61</f>
        <v>6.3.5.1</v>
      </c>
      <c r="C429" s="374">
        <f>'FORMATO COSTEO C6'!B61</f>
        <v>0</v>
      </c>
      <c r="D429" s="357" t="str">
        <f>'FORMATO COSTEO C6'!D61</f>
        <v>Unidad medida</v>
      </c>
      <c r="E429" s="375">
        <f>'FORMATO COSTEO C6'!E61</f>
        <v>0</v>
      </c>
      <c r="F429" s="376">
        <f>'FORMATO COSTEO C6'!G61</f>
        <v>0</v>
      </c>
      <c r="G429" s="377">
        <f>'FORMATO COSTEO C6'!X61</f>
        <v>0</v>
      </c>
      <c r="H429" s="378">
        <f>IF( $F429=0,0,((($F429/$E429)*'CRONOGRAMA ACTIVIDADES'!F$166)*($G429/$F429)))</f>
        <v>0</v>
      </c>
      <c r="I429" s="376">
        <f>IF( $F429=0,0,((($F429/$E429)*'CRONOGRAMA ACTIVIDADES'!G$166)*($G429/$F429)))</f>
        <v>0</v>
      </c>
      <c r="J429" s="376">
        <f>IF( $F429=0,0,((($F429/$E429)*'CRONOGRAMA ACTIVIDADES'!H$166)*($G429/$F429)))</f>
        <v>0</v>
      </c>
      <c r="K429" s="376">
        <f>IF( $F429=0,0,((($F429/$E429)*'CRONOGRAMA ACTIVIDADES'!I$166)*($G429/$F429)))</f>
        <v>0</v>
      </c>
      <c r="L429" s="376">
        <f>IF( $F429=0,0,((($F429/$E429)*'CRONOGRAMA ACTIVIDADES'!J$166)*($G429/$F429)))</f>
        <v>0</v>
      </c>
      <c r="M429" s="376">
        <f>IF( $F429=0,0,((($F429/$E429)*'CRONOGRAMA ACTIVIDADES'!K$166)*($G429/$F429)))</f>
        <v>0</v>
      </c>
      <c r="N429" s="376">
        <f>IF( $F429=0,0,((($F429/$E429)*'CRONOGRAMA ACTIVIDADES'!L$166)*($G429/$F429)))</f>
        <v>0</v>
      </c>
      <c r="O429" s="376">
        <f>IF( $F429=0,0,((($F429/$E429)*'CRONOGRAMA ACTIVIDADES'!M$166)*($G429/$F429)))</f>
        <v>0</v>
      </c>
      <c r="P429" s="376">
        <f>IF( $F429=0,0,((($F429/$E429)*'CRONOGRAMA ACTIVIDADES'!N$166)*($G429/$F429)))</f>
        <v>0</v>
      </c>
      <c r="Q429" s="376">
        <f>IF( $F429=0,0,((($F429/$E429)*'CRONOGRAMA ACTIVIDADES'!O$166)*($G429/$F429)))</f>
        <v>0</v>
      </c>
      <c r="R429" s="376">
        <f>IF( $F429=0,0,((($F429/$E429)*'CRONOGRAMA ACTIVIDADES'!P$166)*($G429/$F429)))</f>
        <v>0</v>
      </c>
      <c r="S429" s="376">
        <f>IF( $F429=0,0,((($F429/$E429)*'CRONOGRAMA ACTIVIDADES'!Q$166)*($G429/$F429)))</f>
        <v>0</v>
      </c>
      <c r="T429" s="352">
        <f t="shared" si="109"/>
        <v>0</v>
      </c>
      <c r="U429" s="379">
        <f>IF( $F429=0,0,((($F429/$E429)*'CRONOGRAMA ACTIVIDADES'!R$166)*($G429/$F429)))</f>
        <v>0</v>
      </c>
      <c r="V429" s="376">
        <f>IF( $F429=0,0,((($F429/$E429)*'CRONOGRAMA ACTIVIDADES'!S$166)*($G429/$F429)))</f>
        <v>0</v>
      </c>
      <c r="W429" s="376">
        <f>IF( $F429=0,0,((($F429/$E429)*'CRONOGRAMA ACTIVIDADES'!T$166)*($G429/$F429)))</f>
        <v>0</v>
      </c>
      <c r="X429" s="376">
        <f>IF( $F429=0,0,((($F429/$E429)*'CRONOGRAMA ACTIVIDADES'!U$166)*($G429/$F429)))</f>
        <v>0</v>
      </c>
      <c r="Y429" s="376">
        <f>IF( $F429=0,0,((($F429/$E429)*'CRONOGRAMA ACTIVIDADES'!V$166)*($G429/$F429)))</f>
        <v>0</v>
      </c>
      <c r="Z429" s="376">
        <f>IF( $F429=0,0,((($F429/$E429)*'CRONOGRAMA ACTIVIDADES'!W$166)*($G429/$F429)))</f>
        <v>0</v>
      </c>
      <c r="AA429" s="376">
        <f>IF( $F429=0,0,((($F429/$E429)*'CRONOGRAMA ACTIVIDADES'!X$166)*($G429/$F429)))</f>
        <v>0</v>
      </c>
      <c r="AB429" s="376">
        <f>IF( $F429=0,0,((($F429/$E429)*'CRONOGRAMA ACTIVIDADES'!Y$166)*($G429/$F429)))</f>
        <v>0</v>
      </c>
      <c r="AC429" s="376">
        <f>IF( $F429=0,0,((($F429/$E429)*'CRONOGRAMA ACTIVIDADES'!Z$166)*($G429/$F429)))</f>
        <v>0</v>
      </c>
      <c r="AD429" s="376">
        <f>IF( $F429=0,0,((($F429/$E429)*'CRONOGRAMA ACTIVIDADES'!AA$166)*($G429/$F429)))</f>
        <v>0</v>
      </c>
      <c r="AE429" s="376">
        <f>IF( $F429=0,0,((($F429/$E429)*'CRONOGRAMA ACTIVIDADES'!AB$166)*($G429/$F429)))</f>
        <v>0</v>
      </c>
      <c r="AF429" s="376">
        <f>IF( $F429=0,0,((($F429/$E429)*'CRONOGRAMA ACTIVIDADES'!AC$166)*($G429/$F429)))</f>
        <v>0</v>
      </c>
      <c r="AG429" s="350">
        <f t="shared" si="110"/>
        <v>0</v>
      </c>
      <c r="AH429" s="378">
        <f>IF( $F429=0,0,((($F429/$E429)*'CRONOGRAMA ACTIVIDADES'!AD$166)*($G429/$F429)))</f>
        <v>0</v>
      </c>
      <c r="AI429" s="376">
        <f>IF( $F429=0,0,((($F429/$E429)*'CRONOGRAMA ACTIVIDADES'!AE$166)*($G429/$F429)))</f>
        <v>0</v>
      </c>
      <c r="AJ429" s="376">
        <f>IF( $F429=0,0,((($F429/$E429)*'CRONOGRAMA ACTIVIDADES'!AF$166)*($G429/$F429)))</f>
        <v>0</v>
      </c>
      <c r="AK429" s="376">
        <f>IF( $F429=0,0,((($F429/$E429)*'CRONOGRAMA ACTIVIDADES'!AG$166)*($G429/$F429)))</f>
        <v>0</v>
      </c>
      <c r="AL429" s="376">
        <f>IF( $F429=0,0,((($F429/$E429)*'CRONOGRAMA ACTIVIDADES'!AH$166)*($G429/$F429)))</f>
        <v>0</v>
      </c>
      <c r="AM429" s="376">
        <f>IF( $F429=0,0,((($F429/$E429)*'CRONOGRAMA ACTIVIDADES'!AI$166)*($G429/$F429)))</f>
        <v>0</v>
      </c>
      <c r="AN429" s="376">
        <f>IF( $F429=0,0,((($F429/$E429)*'CRONOGRAMA ACTIVIDADES'!AJ$166)*($G429/$F429)))</f>
        <v>0</v>
      </c>
      <c r="AO429" s="376">
        <f>IF( $F429=0,0,((($F429/$E429)*'CRONOGRAMA ACTIVIDADES'!AK$166)*($G429/$F429)))</f>
        <v>0</v>
      </c>
      <c r="AP429" s="376">
        <f>IF( $F429=0,0,((($F429/$E429)*'CRONOGRAMA ACTIVIDADES'!AL$166)*($G429/$F429)))</f>
        <v>0</v>
      </c>
      <c r="AQ429" s="376">
        <f>IF( $F429=0,0,((($F429/$E429)*'CRONOGRAMA ACTIVIDADES'!AM$166)*($G429/$F429)))</f>
        <v>0</v>
      </c>
      <c r="AR429" s="376">
        <f>IF( $F429=0,0,((($F429/$E429)*'CRONOGRAMA ACTIVIDADES'!AN$166)*($G429/$F429)))</f>
        <v>0</v>
      </c>
      <c r="AS429" s="376">
        <f>IF( $F429=0,0,((($F429/$E429)*'CRONOGRAMA ACTIVIDADES'!AO$166)*($G429/$F429)))</f>
        <v>0</v>
      </c>
      <c r="AT429" s="352">
        <f t="shared" si="111"/>
        <v>0</v>
      </c>
      <c r="AU429" s="355">
        <f>AS429+AR429+AQ429+AP429+AO429+AN429+AM429+AL429+AK429+AJ429+AI429+AH429+AF429+AE429+AD429+AC429+AB429+AA429+Z429+Y429+X429+W429+V429+U429+S429+R429+Q429+P429+O429+N429+M429+L429+K429+J429+I429+H429</f>
        <v>0</v>
      </c>
      <c r="AV429" s="321">
        <f t="shared" si="101"/>
        <v>0</v>
      </c>
    </row>
    <row r="430" spans="2:48" s="44" customFormat="1" ht="13.5" x14ac:dyDescent="0.25">
      <c r="B430" s="345" t="str">
        <f>'FORMATO COSTEO C6'!C62</f>
        <v>6.3.5.2</v>
      </c>
      <c r="C430" s="374">
        <f>'FORMATO COSTEO C6'!B62</f>
        <v>0</v>
      </c>
      <c r="D430" s="357" t="str">
        <f>'FORMATO COSTEO C6'!D62</f>
        <v>Unidad medida</v>
      </c>
      <c r="E430" s="375">
        <f>'FORMATO COSTEO C6'!E62</f>
        <v>0</v>
      </c>
      <c r="F430" s="376">
        <f>'FORMATO COSTEO C6'!G62</f>
        <v>0</v>
      </c>
      <c r="G430" s="377">
        <f>'FORMATO COSTEO C6'!X62</f>
        <v>0</v>
      </c>
      <c r="H430" s="378">
        <f>IF( $F430=0,0,((($F430/$E430)*'CRONOGRAMA ACTIVIDADES'!F$167)*($G430/$F430)))</f>
        <v>0</v>
      </c>
      <c r="I430" s="376">
        <f>IF( $F430=0,0,((($F430/$E430)*'CRONOGRAMA ACTIVIDADES'!G$167)*($G430/$F430)))</f>
        <v>0</v>
      </c>
      <c r="J430" s="376">
        <f>IF( $F430=0,0,((($F430/$E430)*'CRONOGRAMA ACTIVIDADES'!H$167)*($G430/$F430)))</f>
        <v>0</v>
      </c>
      <c r="K430" s="376">
        <f>IF( $F430=0,0,((($F430/$E430)*'CRONOGRAMA ACTIVIDADES'!I$167)*($G430/$F430)))</f>
        <v>0</v>
      </c>
      <c r="L430" s="376">
        <f>IF( $F430=0,0,((($F430/$E430)*'CRONOGRAMA ACTIVIDADES'!J$167)*($G430/$F430)))</f>
        <v>0</v>
      </c>
      <c r="M430" s="376">
        <f>IF( $F430=0,0,((($F430/$E430)*'CRONOGRAMA ACTIVIDADES'!K$167)*($G430/$F430)))</f>
        <v>0</v>
      </c>
      <c r="N430" s="376">
        <f>IF( $F430=0,0,((($F430/$E430)*'CRONOGRAMA ACTIVIDADES'!L$167)*($G430/$F430)))</f>
        <v>0</v>
      </c>
      <c r="O430" s="376">
        <f>IF( $F430=0,0,((($F430/$E430)*'CRONOGRAMA ACTIVIDADES'!M$167)*($G430/$F430)))</f>
        <v>0</v>
      </c>
      <c r="P430" s="376">
        <f>IF( $F430=0,0,((($F430/$E430)*'CRONOGRAMA ACTIVIDADES'!N$167)*($G430/$F430)))</f>
        <v>0</v>
      </c>
      <c r="Q430" s="376">
        <f>IF( $F430=0,0,((($F430/$E430)*'CRONOGRAMA ACTIVIDADES'!O$167)*($G430/$F430)))</f>
        <v>0</v>
      </c>
      <c r="R430" s="376">
        <f>IF( $F430=0,0,((($F430/$E430)*'CRONOGRAMA ACTIVIDADES'!P$167)*($G430/$F430)))</f>
        <v>0</v>
      </c>
      <c r="S430" s="376">
        <f>IF( $F430=0,0,((($F430/$E430)*'CRONOGRAMA ACTIVIDADES'!Q$167)*($G430/$F430)))</f>
        <v>0</v>
      </c>
      <c r="T430" s="352">
        <f t="shared" si="109"/>
        <v>0</v>
      </c>
      <c r="U430" s="379">
        <f>IF( $F430=0,0,((($F430/$E430)*'CRONOGRAMA ACTIVIDADES'!R$167)*($G430/$F430)))</f>
        <v>0</v>
      </c>
      <c r="V430" s="376">
        <f>IF( $F430=0,0,((($F430/$E430)*'CRONOGRAMA ACTIVIDADES'!S$167)*($G430/$F430)))</f>
        <v>0</v>
      </c>
      <c r="W430" s="376">
        <f>IF( $F430=0,0,((($F430/$E430)*'CRONOGRAMA ACTIVIDADES'!T$167)*($G430/$F430)))</f>
        <v>0</v>
      </c>
      <c r="X430" s="376">
        <f>IF( $F430=0,0,((($F430/$E430)*'CRONOGRAMA ACTIVIDADES'!U$167)*($G430/$F430)))</f>
        <v>0</v>
      </c>
      <c r="Y430" s="376">
        <f>IF( $F430=0,0,((($F430/$E430)*'CRONOGRAMA ACTIVIDADES'!V$167)*($G430/$F430)))</f>
        <v>0</v>
      </c>
      <c r="Z430" s="376">
        <f>IF( $F430=0,0,((($F430/$E430)*'CRONOGRAMA ACTIVIDADES'!W$167)*($G430/$F430)))</f>
        <v>0</v>
      </c>
      <c r="AA430" s="376">
        <f>IF( $F430=0,0,((($F430/$E430)*'CRONOGRAMA ACTIVIDADES'!X$167)*($G430/$F430)))</f>
        <v>0</v>
      </c>
      <c r="AB430" s="376">
        <f>IF( $F430=0,0,((($F430/$E430)*'CRONOGRAMA ACTIVIDADES'!Y$167)*($G430/$F430)))</f>
        <v>0</v>
      </c>
      <c r="AC430" s="376">
        <f>IF( $F430=0,0,((($F430/$E430)*'CRONOGRAMA ACTIVIDADES'!Z$167)*($G430/$F430)))</f>
        <v>0</v>
      </c>
      <c r="AD430" s="376">
        <f>IF( $F430=0,0,((($F430/$E430)*'CRONOGRAMA ACTIVIDADES'!AA$167)*($G430/$F430)))</f>
        <v>0</v>
      </c>
      <c r="AE430" s="376">
        <f>IF( $F430=0,0,((($F430/$E430)*'CRONOGRAMA ACTIVIDADES'!AB$167)*($G430/$F430)))</f>
        <v>0</v>
      </c>
      <c r="AF430" s="376">
        <f>IF( $F430=0,0,((($F430/$E430)*'CRONOGRAMA ACTIVIDADES'!AC$167)*($G430/$F430)))</f>
        <v>0</v>
      </c>
      <c r="AG430" s="350">
        <f t="shared" si="110"/>
        <v>0</v>
      </c>
      <c r="AH430" s="378">
        <f>IF( $F430=0,0,((($F430/$E430)*'CRONOGRAMA ACTIVIDADES'!AD$167)*($G430/$F430)))</f>
        <v>0</v>
      </c>
      <c r="AI430" s="376">
        <f>IF( $F430=0,0,((($F430/$E430)*'CRONOGRAMA ACTIVIDADES'!AE$167)*($G430/$F430)))</f>
        <v>0</v>
      </c>
      <c r="AJ430" s="376">
        <f>IF( $F430=0,0,((($F430/$E430)*'CRONOGRAMA ACTIVIDADES'!AF$167)*($G430/$F430)))</f>
        <v>0</v>
      </c>
      <c r="AK430" s="376">
        <f>IF( $F430=0,0,((($F430/$E430)*'CRONOGRAMA ACTIVIDADES'!AG$167)*($G430/$F430)))</f>
        <v>0</v>
      </c>
      <c r="AL430" s="376">
        <f>IF( $F430=0,0,((($F430/$E430)*'CRONOGRAMA ACTIVIDADES'!AH$167)*($G430/$F430)))</f>
        <v>0</v>
      </c>
      <c r="AM430" s="376">
        <f>IF( $F430=0,0,((($F430/$E430)*'CRONOGRAMA ACTIVIDADES'!AI$167)*($G430/$F430)))</f>
        <v>0</v>
      </c>
      <c r="AN430" s="376">
        <f>IF( $F430=0,0,((($F430/$E430)*'CRONOGRAMA ACTIVIDADES'!AJ$167)*($G430/$F430)))</f>
        <v>0</v>
      </c>
      <c r="AO430" s="376">
        <f>IF( $F430=0,0,((($F430/$E430)*'CRONOGRAMA ACTIVIDADES'!AK$167)*($G430/$F430)))</f>
        <v>0</v>
      </c>
      <c r="AP430" s="376">
        <f>IF( $F430=0,0,((($F430/$E430)*'CRONOGRAMA ACTIVIDADES'!AL$167)*($G430/$F430)))</f>
        <v>0</v>
      </c>
      <c r="AQ430" s="376">
        <f>IF( $F430=0,0,((($F430/$E430)*'CRONOGRAMA ACTIVIDADES'!AM$167)*($G430/$F430)))</f>
        <v>0</v>
      </c>
      <c r="AR430" s="376">
        <f>IF( $F430=0,0,((($F430/$E430)*'CRONOGRAMA ACTIVIDADES'!AN$167)*($G430/$F430)))</f>
        <v>0</v>
      </c>
      <c r="AS430" s="376">
        <f>IF( $F430=0,0,((($F430/$E430)*'CRONOGRAMA ACTIVIDADES'!AO$167)*($G430/$F430)))</f>
        <v>0</v>
      </c>
      <c r="AT430" s="352">
        <f t="shared" si="111"/>
        <v>0</v>
      </c>
      <c r="AU430" s="355">
        <f>AS430+AR430+AQ430+AP430+AO430+AN430+AM430+AL430+AK430+AJ430+AI430+AH430+AF430+AE430+AD430+AC430+AB430+AA430+Z430+Y430+X430+W430+V430+U430+S430+R430+Q430+P430+O430+N430+M430+L430+K430+J430+I430+H430</f>
        <v>0</v>
      </c>
      <c r="AV430" s="321">
        <f t="shared" si="101"/>
        <v>0</v>
      </c>
    </row>
    <row r="431" spans="2:48" s="44" customFormat="1" ht="13.5" x14ac:dyDescent="0.25">
      <c r="B431" s="345" t="str">
        <f>'FORMATO COSTEO C6'!C63</f>
        <v>6.3.5.3</v>
      </c>
      <c r="C431" s="374">
        <f>'FORMATO COSTEO C6'!B63</f>
        <v>0</v>
      </c>
      <c r="D431" s="357" t="str">
        <f>'FORMATO COSTEO C6'!D63</f>
        <v>Unidad medida</v>
      </c>
      <c r="E431" s="375">
        <f>'FORMATO COSTEO C6'!E63</f>
        <v>0</v>
      </c>
      <c r="F431" s="376">
        <f>'FORMATO COSTEO C6'!G63</f>
        <v>0</v>
      </c>
      <c r="G431" s="377">
        <f>'FORMATO COSTEO C6'!X63</f>
        <v>0</v>
      </c>
      <c r="H431" s="378">
        <f>IF( $F431=0,0,((($F431/$E431)*'CRONOGRAMA ACTIVIDADES'!F$168)*($G431/$F431)))</f>
        <v>0</v>
      </c>
      <c r="I431" s="376">
        <f>IF( $F431=0,0,((($F431/$E431)*'CRONOGRAMA ACTIVIDADES'!G$168)*($G431/$F431)))</f>
        <v>0</v>
      </c>
      <c r="J431" s="376">
        <f>IF( $F431=0,0,((($F431/$E431)*'CRONOGRAMA ACTIVIDADES'!H$168)*($G431/$F431)))</f>
        <v>0</v>
      </c>
      <c r="K431" s="376">
        <f>IF( $F431=0,0,((($F431/$E431)*'CRONOGRAMA ACTIVIDADES'!I$168)*($G431/$F431)))</f>
        <v>0</v>
      </c>
      <c r="L431" s="376">
        <f>IF( $F431=0,0,((($F431/$E431)*'CRONOGRAMA ACTIVIDADES'!J$168)*($G431/$F431)))</f>
        <v>0</v>
      </c>
      <c r="M431" s="376">
        <f>IF( $F431=0,0,((($F431/$E431)*'CRONOGRAMA ACTIVIDADES'!K$168)*($G431/$F431)))</f>
        <v>0</v>
      </c>
      <c r="N431" s="376">
        <f>IF( $F431=0,0,((($F431/$E431)*'CRONOGRAMA ACTIVIDADES'!L$168)*($G431/$F431)))</f>
        <v>0</v>
      </c>
      <c r="O431" s="376">
        <f>IF( $F431=0,0,((($F431/$E431)*'CRONOGRAMA ACTIVIDADES'!M$168)*($G431/$F431)))</f>
        <v>0</v>
      </c>
      <c r="P431" s="376">
        <f>IF( $F431=0,0,((($F431/$E431)*'CRONOGRAMA ACTIVIDADES'!N$168)*($G431/$F431)))</f>
        <v>0</v>
      </c>
      <c r="Q431" s="376">
        <f>IF( $F431=0,0,((($F431/$E431)*'CRONOGRAMA ACTIVIDADES'!O$168)*($G431/$F431)))</f>
        <v>0</v>
      </c>
      <c r="R431" s="376">
        <f>IF( $F431=0,0,((($F431/$E431)*'CRONOGRAMA ACTIVIDADES'!P$168)*($G431/$F431)))</f>
        <v>0</v>
      </c>
      <c r="S431" s="376">
        <f>IF( $F431=0,0,((($F431/$E431)*'CRONOGRAMA ACTIVIDADES'!Q$168)*($G431/$F431)))</f>
        <v>0</v>
      </c>
      <c r="T431" s="352">
        <f t="shared" si="109"/>
        <v>0</v>
      </c>
      <c r="U431" s="379">
        <f>IF( $F431=0,0,((($F431/$E431)*'CRONOGRAMA ACTIVIDADES'!R$168)*($G431/$F431)))</f>
        <v>0</v>
      </c>
      <c r="V431" s="376">
        <f>IF( $F431=0,0,((($F431/$E431)*'CRONOGRAMA ACTIVIDADES'!S$168)*($G431/$F431)))</f>
        <v>0</v>
      </c>
      <c r="W431" s="376">
        <f>IF( $F431=0,0,((($F431/$E431)*'CRONOGRAMA ACTIVIDADES'!T$168)*($G431/$F431)))</f>
        <v>0</v>
      </c>
      <c r="X431" s="376">
        <f>IF( $F431=0,0,((($F431/$E431)*'CRONOGRAMA ACTIVIDADES'!U$168)*($G431/$F431)))</f>
        <v>0</v>
      </c>
      <c r="Y431" s="376">
        <f>IF( $F431=0,0,((($F431/$E431)*'CRONOGRAMA ACTIVIDADES'!V$168)*($G431/$F431)))</f>
        <v>0</v>
      </c>
      <c r="Z431" s="376">
        <f>IF( $F431=0,0,((($F431/$E431)*'CRONOGRAMA ACTIVIDADES'!W$168)*($G431/$F431)))</f>
        <v>0</v>
      </c>
      <c r="AA431" s="376">
        <f>IF( $F431=0,0,((($F431/$E431)*'CRONOGRAMA ACTIVIDADES'!X$168)*($G431/$F431)))</f>
        <v>0</v>
      </c>
      <c r="AB431" s="376">
        <f>IF( $F431=0,0,((($F431/$E431)*'CRONOGRAMA ACTIVIDADES'!Y$168)*($G431/$F431)))</f>
        <v>0</v>
      </c>
      <c r="AC431" s="376">
        <f>IF( $F431=0,0,((($F431/$E431)*'CRONOGRAMA ACTIVIDADES'!Z$168)*($G431/$F431)))</f>
        <v>0</v>
      </c>
      <c r="AD431" s="376">
        <f>IF( $F431=0,0,((($F431/$E431)*'CRONOGRAMA ACTIVIDADES'!AA$168)*($G431/$F431)))</f>
        <v>0</v>
      </c>
      <c r="AE431" s="376">
        <f>IF( $F431=0,0,((($F431/$E431)*'CRONOGRAMA ACTIVIDADES'!AB$168)*($G431/$F431)))</f>
        <v>0</v>
      </c>
      <c r="AF431" s="376">
        <f>IF( $F431=0,0,((($F431/$E431)*'CRONOGRAMA ACTIVIDADES'!AC$168)*($G431/$F431)))</f>
        <v>0</v>
      </c>
      <c r="AG431" s="350">
        <f t="shared" si="110"/>
        <v>0</v>
      </c>
      <c r="AH431" s="378">
        <f>IF( $F431=0,0,((($F431/$E431)*'CRONOGRAMA ACTIVIDADES'!AD$168)*($G431/$F431)))</f>
        <v>0</v>
      </c>
      <c r="AI431" s="376">
        <f>IF( $F431=0,0,((($F431/$E431)*'CRONOGRAMA ACTIVIDADES'!AE$168)*($G431/$F431)))</f>
        <v>0</v>
      </c>
      <c r="AJ431" s="376">
        <f>IF( $F431=0,0,((($F431/$E431)*'CRONOGRAMA ACTIVIDADES'!AF$168)*($G431/$F431)))</f>
        <v>0</v>
      </c>
      <c r="AK431" s="376">
        <f>IF( $F431=0,0,((($F431/$E431)*'CRONOGRAMA ACTIVIDADES'!AG$168)*($G431/$F431)))</f>
        <v>0</v>
      </c>
      <c r="AL431" s="376">
        <f>IF( $F431=0,0,((($F431/$E431)*'CRONOGRAMA ACTIVIDADES'!AH$168)*($G431/$F431)))</f>
        <v>0</v>
      </c>
      <c r="AM431" s="376">
        <f>IF( $F431=0,0,((($F431/$E431)*'CRONOGRAMA ACTIVIDADES'!AI$168)*($G431/$F431)))</f>
        <v>0</v>
      </c>
      <c r="AN431" s="376">
        <f>IF( $F431=0,0,((($F431/$E431)*'CRONOGRAMA ACTIVIDADES'!AJ$168)*($G431/$F431)))</f>
        <v>0</v>
      </c>
      <c r="AO431" s="376">
        <f>IF( $F431=0,0,((($F431/$E431)*'CRONOGRAMA ACTIVIDADES'!AK$168)*($G431/$F431)))</f>
        <v>0</v>
      </c>
      <c r="AP431" s="376">
        <f>IF( $F431=0,0,((($F431/$E431)*'CRONOGRAMA ACTIVIDADES'!AL$168)*($G431/$F431)))</f>
        <v>0</v>
      </c>
      <c r="AQ431" s="376">
        <f>IF( $F431=0,0,((($F431/$E431)*'CRONOGRAMA ACTIVIDADES'!AM$168)*($G431/$F431)))</f>
        <v>0</v>
      </c>
      <c r="AR431" s="376">
        <f>IF( $F431=0,0,((($F431/$E431)*'CRONOGRAMA ACTIVIDADES'!AN$168)*($G431/$F431)))</f>
        <v>0</v>
      </c>
      <c r="AS431" s="376">
        <f>IF( $F431=0,0,((($F431/$E431)*'CRONOGRAMA ACTIVIDADES'!AO$168)*($G431/$F431)))</f>
        <v>0</v>
      </c>
      <c r="AT431" s="352">
        <f t="shared" si="111"/>
        <v>0</v>
      </c>
      <c r="AU431" s="355">
        <f>AS431+AR431+AQ431+AP431+AO431+AN431+AM431+AL431+AK431+AJ431+AI431+AH431+AF431+AE431+AD431+AC431+AB431+AA431+Z431+Y431+X431+W431+V431+U431+S431+R431+Q431+P431+O431+N431+M431+L431+K431+J431+I431+H431</f>
        <v>0</v>
      </c>
      <c r="AV431" s="321">
        <f t="shared" si="101"/>
        <v>0</v>
      </c>
    </row>
    <row r="432" spans="2:48" s="44" customFormat="1" ht="13.5" x14ac:dyDescent="0.25">
      <c r="B432" s="396" t="str">
        <f>+'FORMATO COSTEO C6'!C64</f>
        <v>6.3.6</v>
      </c>
      <c r="C432" s="382" t="str">
        <f>+'FORMATO COSTEO C6'!B64</f>
        <v>Materiales y suministros de oficina</v>
      </c>
      <c r="D432" s="393"/>
      <c r="E432" s="391"/>
      <c r="F432" s="385">
        <f>+'FORMATO COSTEO C6'!G64</f>
        <v>0</v>
      </c>
      <c r="G432" s="386">
        <f>+'FORMATO COSTEO C6'!X64</f>
        <v>0</v>
      </c>
      <c r="H432" s="387">
        <f>SUM(H433:H435)</f>
        <v>0</v>
      </c>
      <c r="I432" s="385">
        <f t="shared" ref="I432:AU432" si="116">SUM(I433:I435)</f>
        <v>0</v>
      </c>
      <c r="J432" s="385">
        <f t="shared" si="116"/>
        <v>0</v>
      </c>
      <c r="K432" s="385">
        <f t="shared" si="116"/>
        <v>0</v>
      </c>
      <c r="L432" s="385">
        <f t="shared" si="116"/>
        <v>0</v>
      </c>
      <c r="M432" s="385">
        <f t="shared" si="116"/>
        <v>0</v>
      </c>
      <c r="N432" s="385">
        <f t="shared" si="116"/>
        <v>0</v>
      </c>
      <c r="O432" s="385">
        <f t="shared" si="116"/>
        <v>0</v>
      </c>
      <c r="P432" s="385">
        <f t="shared" si="116"/>
        <v>0</v>
      </c>
      <c r="Q432" s="385">
        <f t="shared" si="116"/>
        <v>0</v>
      </c>
      <c r="R432" s="385">
        <f t="shared" si="116"/>
        <v>0</v>
      </c>
      <c r="S432" s="385">
        <f t="shared" si="116"/>
        <v>0</v>
      </c>
      <c r="T432" s="388">
        <f>SUM(T433:T435)</f>
        <v>0</v>
      </c>
      <c r="U432" s="389">
        <f t="shared" si="116"/>
        <v>0</v>
      </c>
      <c r="V432" s="385">
        <f t="shared" si="116"/>
        <v>0</v>
      </c>
      <c r="W432" s="385">
        <f t="shared" si="116"/>
        <v>0</v>
      </c>
      <c r="X432" s="385">
        <f t="shared" si="116"/>
        <v>0</v>
      </c>
      <c r="Y432" s="385">
        <f t="shared" si="116"/>
        <v>0</v>
      </c>
      <c r="Z432" s="385">
        <f t="shared" si="116"/>
        <v>0</v>
      </c>
      <c r="AA432" s="385">
        <f t="shared" si="116"/>
        <v>0</v>
      </c>
      <c r="AB432" s="385">
        <f t="shared" si="116"/>
        <v>0</v>
      </c>
      <c r="AC432" s="385">
        <f t="shared" si="116"/>
        <v>0</v>
      </c>
      <c r="AD432" s="385">
        <f t="shared" si="116"/>
        <v>0</v>
      </c>
      <c r="AE432" s="385">
        <f t="shared" si="116"/>
        <v>0</v>
      </c>
      <c r="AF432" s="385">
        <f t="shared" si="116"/>
        <v>0</v>
      </c>
      <c r="AG432" s="386">
        <f>SUM(AG433:AG435)</f>
        <v>0</v>
      </c>
      <c r="AH432" s="387">
        <f t="shared" si="116"/>
        <v>0</v>
      </c>
      <c r="AI432" s="385">
        <f t="shared" si="116"/>
        <v>0</v>
      </c>
      <c r="AJ432" s="385">
        <f t="shared" si="116"/>
        <v>0</v>
      </c>
      <c r="AK432" s="385">
        <f t="shared" si="116"/>
        <v>0</v>
      </c>
      <c r="AL432" s="385">
        <f t="shared" si="116"/>
        <v>0</v>
      </c>
      <c r="AM432" s="385">
        <f t="shared" si="116"/>
        <v>0</v>
      </c>
      <c r="AN432" s="385">
        <f t="shared" si="116"/>
        <v>0</v>
      </c>
      <c r="AO432" s="385">
        <f t="shared" si="116"/>
        <v>0</v>
      </c>
      <c r="AP432" s="385">
        <f t="shared" si="116"/>
        <v>0</v>
      </c>
      <c r="AQ432" s="385">
        <f t="shared" si="116"/>
        <v>0</v>
      </c>
      <c r="AR432" s="385">
        <f t="shared" si="116"/>
        <v>0</v>
      </c>
      <c r="AS432" s="385">
        <f t="shared" si="116"/>
        <v>0</v>
      </c>
      <c r="AT432" s="388">
        <f t="shared" si="116"/>
        <v>0</v>
      </c>
      <c r="AU432" s="390">
        <f t="shared" si="116"/>
        <v>0</v>
      </c>
      <c r="AV432" s="321">
        <f t="shared" si="101"/>
        <v>0</v>
      </c>
    </row>
    <row r="433" spans="2:48" s="44" customFormat="1" ht="13.5" x14ac:dyDescent="0.25">
      <c r="B433" s="345" t="str">
        <f>'FORMATO COSTEO C6'!C65</f>
        <v>6.3.6.1</v>
      </c>
      <c r="C433" s="374">
        <f>'FORMATO COSTEO C6'!B65</f>
        <v>0</v>
      </c>
      <c r="D433" s="357" t="str">
        <f>'FORMATO COSTEO C6'!D65</f>
        <v>Unidad medida</v>
      </c>
      <c r="E433" s="375">
        <f>'FORMATO COSTEO C6'!E65</f>
        <v>0</v>
      </c>
      <c r="F433" s="376">
        <f>'FORMATO COSTEO C6'!G65</f>
        <v>0</v>
      </c>
      <c r="G433" s="377">
        <f>'FORMATO COSTEO C6'!X65</f>
        <v>0</v>
      </c>
      <c r="H433" s="378">
        <f>IF( $F433=0,0,((($F433/$E433)*'CRONOGRAMA ACTIVIDADES'!F$170)*($G433/$F433)))</f>
        <v>0</v>
      </c>
      <c r="I433" s="376">
        <f>IF( $F433=0,0,((($F433/$E433)*'CRONOGRAMA ACTIVIDADES'!G$170)*($G433/$F433)))</f>
        <v>0</v>
      </c>
      <c r="J433" s="376">
        <f>IF( $F433=0,0,((($F433/$E433)*'CRONOGRAMA ACTIVIDADES'!H$170)*($G433/$F433)))</f>
        <v>0</v>
      </c>
      <c r="K433" s="376">
        <f>IF( $F433=0,0,((($F433/$E433)*'CRONOGRAMA ACTIVIDADES'!I$170)*($G433/$F433)))</f>
        <v>0</v>
      </c>
      <c r="L433" s="376">
        <f>IF( $F433=0,0,((($F433/$E433)*'CRONOGRAMA ACTIVIDADES'!J$170)*($G433/$F433)))</f>
        <v>0</v>
      </c>
      <c r="M433" s="376">
        <f>IF( $F433=0,0,((($F433/$E433)*'CRONOGRAMA ACTIVIDADES'!K$170)*($G433/$F433)))</f>
        <v>0</v>
      </c>
      <c r="N433" s="376">
        <f>IF( $F433=0,0,((($F433/$E433)*'CRONOGRAMA ACTIVIDADES'!L$170)*($G433/$F433)))</f>
        <v>0</v>
      </c>
      <c r="O433" s="376">
        <f>IF( $F433=0,0,((($F433/$E433)*'CRONOGRAMA ACTIVIDADES'!M$170)*($G433/$F433)))</f>
        <v>0</v>
      </c>
      <c r="P433" s="376">
        <f>IF( $F433=0,0,((($F433/$E433)*'CRONOGRAMA ACTIVIDADES'!N$170)*($G433/$F433)))</f>
        <v>0</v>
      </c>
      <c r="Q433" s="376">
        <f>IF( $F433=0,0,((($F433/$E433)*'CRONOGRAMA ACTIVIDADES'!O$170)*($G433/$F433)))</f>
        <v>0</v>
      </c>
      <c r="R433" s="376">
        <f>IF( $F433=0,0,((($F433/$E433)*'CRONOGRAMA ACTIVIDADES'!P$170)*($G433/$F433)))</f>
        <v>0</v>
      </c>
      <c r="S433" s="376">
        <f>IF( $F433=0,0,((($F433/$E433)*'CRONOGRAMA ACTIVIDADES'!Q$170)*($G433/$F433)))</f>
        <v>0</v>
      </c>
      <c r="T433" s="352">
        <f t="shared" si="109"/>
        <v>0</v>
      </c>
      <c r="U433" s="379">
        <f>IF( $F433=0,0,((($F433/$E433)*'CRONOGRAMA ACTIVIDADES'!R$170)*($G433/$F433)))</f>
        <v>0</v>
      </c>
      <c r="V433" s="376">
        <f>IF( $F433=0,0,((($F433/$E433)*'CRONOGRAMA ACTIVIDADES'!S$170)*($G433/$F433)))</f>
        <v>0</v>
      </c>
      <c r="W433" s="376">
        <f>IF( $F433=0,0,((($F433/$E433)*'CRONOGRAMA ACTIVIDADES'!T$170)*($G433/$F433)))</f>
        <v>0</v>
      </c>
      <c r="X433" s="376">
        <f>IF( $F433=0,0,((($F433/$E433)*'CRONOGRAMA ACTIVIDADES'!U$170)*($G433/$F433)))</f>
        <v>0</v>
      </c>
      <c r="Y433" s="376">
        <f>IF( $F433=0,0,((($F433/$E433)*'CRONOGRAMA ACTIVIDADES'!V$170)*($G433/$F433)))</f>
        <v>0</v>
      </c>
      <c r="Z433" s="376">
        <f>IF( $F433=0,0,((($F433/$E433)*'CRONOGRAMA ACTIVIDADES'!W$170)*($G433/$F433)))</f>
        <v>0</v>
      </c>
      <c r="AA433" s="376">
        <f>IF( $F433=0,0,((($F433/$E433)*'CRONOGRAMA ACTIVIDADES'!X$170)*($G433/$F433)))</f>
        <v>0</v>
      </c>
      <c r="AB433" s="376">
        <f>IF( $F433=0,0,((($F433/$E433)*'CRONOGRAMA ACTIVIDADES'!Y$170)*($G433/$F433)))</f>
        <v>0</v>
      </c>
      <c r="AC433" s="376">
        <f>IF( $F433=0,0,((($F433/$E433)*'CRONOGRAMA ACTIVIDADES'!Z$170)*($G433/$F433)))</f>
        <v>0</v>
      </c>
      <c r="AD433" s="376">
        <f>IF( $F433=0,0,((($F433/$E433)*'CRONOGRAMA ACTIVIDADES'!AA$170)*($G433/$F433)))</f>
        <v>0</v>
      </c>
      <c r="AE433" s="376">
        <f>IF( $F433=0,0,((($F433/$E433)*'CRONOGRAMA ACTIVIDADES'!AB$170)*($G433/$F433)))</f>
        <v>0</v>
      </c>
      <c r="AF433" s="376">
        <f>IF( $F433=0,0,((($F433/$E433)*'CRONOGRAMA ACTIVIDADES'!AC$170)*($G433/$F433)))</f>
        <v>0</v>
      </c>
      <c r="AG433" s="350">
        <f t="shared" si="110"/>
        <v>0</v>
      </c>
      <c r="AH433" s="378">
        <f>IF( $F433=0,0,((($F433/$E433)*'CRONOGRAMA ACTIVIDADES'!AD$170)*($G433/$F433)))</f>
        <v>0</v>
      </c>
      <c r="AI433" s="376">
        <f>IF( $F433=0,0,((($F433/$E433)*'CRONOGRAMA ACTIVIDADES'!AE$170)*($G433/$F433)))</f>
        <v>0</v>
      </c>
      <c r="AJ433" s="376">
        <f>IF( $F433=0,0,((($F433/$E433)*'CRONOGRAMA ACTIVIDADES'!AF$170)*($G433/$F433)))</f>
        <v>0</v>
      </c>
      <c r="AK433" s="376">
        <f>IF( $F433=0,0,((($F433/$E433)*'CRONOGRAMA ACTIVIDADES'!AG$170)*($G433/$F433)))</f>
        <v>0</v>
      </c>
      <c r="AL433" s="376">
        <f>IF( $F433=0,0,((($F433/$E433)*'CRONOGRAMA ACTIVIDADES'!AH$170)*($G433/$F433)))</f>
        <v>0</v>
      </c>
      <c r="AM433" s="376">
        <f>IF( $F433=0,0,((($F433/$E433)*'CRONOGRAMA ACTIVIDADES'!AI$170)*($G433/$F433)))</f>
        <v>0</v>
      </c>
      <c r="AN433" s="376">
        <f>IF( $F433=0,0,((($F433/$E433)*'CRONOGRAMA ACTIVIDADES'!AJ$170)*($G433/$F433)))</f>
        <v>0</v>
      </c>
      <c r="AO433" s="376">
        <f>IF( $F433=0,0,((($F433/$E433)*'CRONOGRAMA ACTIVIDADES'!AK$170)*($G433/$F433)))</f>
        <v>0</v>
      </c>
      <c r="AP433" s="376">
        <f>IF( $F433=0,0,((($F433/$E433)*'CRONOGRAMA ACTIVIDADES'!AL$170)*($G433/$F433)))</f>
        <v>0</v>
      </c>
      <c r="AQ433" s="376">
        <f>IF( $F433=0,0,((($F433/$E433)*'CRONOGRAMA ACTIVIDADES'!AM$170)*($G433/$F433)))</f>
        <v>0</v>
      </c>
      <c r="AR433" s="376">
        <f>IF( $F433=0,0,((($F433/$E433)*'CRONOGRAMA ACTIVIDADES'!AN$170)*($G433/$F433)))</f>
        <v>0</v>
      </c>
      <c r="AS433" s="376">
        <f>IF( $F433=0,0,((($F433/$E433)*'CRONOGRAMA ACTIVIDADES'!AO$170)*($G433/$F433)))</f>
        <v>0</v>
      </c>
      <c r="AT433" s="352">
        <f t="shared" si="111"/>
        <v>0</v>
      </c>
      <c r="AU433" s="355">
        <f>AS433+AR433+AQ433+AP433+AO433+AN433+AM433+AL433+AK433+AJ433+AI433+AH433+AF433+AE433+AD433+AC433+AB433+AA433+Z433+Y433+X433+W433+V433+U433+S433+R433+Q433+P433+O433+N433+M433+L433+K433+J433+I433+H433</f>
        <v>0</v>
      </c>
      <c r="AV433" s="321">
        <f t="shared" si="101"/>
        <v>0</v>
      </c>
    </row>
    <row r="434" spans="2:48" s="44" customFormat="1" ht="13.5" x14ac:dyDescent="0.25">
      <c r="B434" s="345" t="str">
        <f>'FORMATO COSTEO C6'!C66</f>
        <v>6.3.6.2</v>
      </c>
      <c r="C434" s="374">
        <f>'FORMATO COSTEO C6'!B66</f>
        <v>0</v>
      </c>
      <c r="D434" s="357" t="str">
        <f>'FORMATO COSTEO C6'!D66</f>
        <v>Unidad medida</v>
      </c>
      <c r="E434" s="375">
        <f>'FORMATO COSTEO C6'!E66</f>
        <v>0</v>
      </c>
      <c r="F434" s="376">
        <f>'FORMATO COSTEO C6'!G66</f>
        <v>0</v>
      </c>
      <c r="G434" s="377">
        <f>'FORMATO COSTEO C6'!X66</f>
        <v>0</v>
      </c>
      <c r="H434" s="378">
        <f>IF( $F434=0,0,((($F434/$E434)*'CRONOGRAMA ACTIVIDADES'!F$171)*($G434/$F434)))</f>
        <v>0</v>
      </c>
      <c r="I434" s="376">
        <f>IF( $F434=0,0,((($F434/$E434)*'CRONOGRAMA ACTIVIDADES'!G$171)*($G434/$F434)))</f>
        <v>0</v>
      </c>
      <c r="J434" s="376">
        <f>IF( $F434=0,0,((($F434/$E434)*'CRONOGRAMA ACTIVIDADES'!H$171)*($G434/$F434)))</f>
        <v>0</v>
      </c>
      <c r="K434" s="376">
        <f>IF( $F434=0,0,((($F434/$E434)*'CRONOGRAMA ACTIVIDADES'!I$171)*($G434/$F434)))</f>
        <v>0</v>
      </c>
      <c r="L434" s="376">
        <f>IF( $F434=0,0,((($F434/$E434)*'CRONOGRAMA ACTIVIDADES'!J$171)*($G434/$F434)))</f>
        <v>0</v>
      </c>
      <c r="M434" s="376">
        <f>IF( $F434=0,0,((($F434/$E434)*'CRONOGRAMA ACTIVIDADES'!K$171)*($G434/$F434)))</f>
        <v>0</v>
      </c>
      <c r="N434" s="376">
        <f>IF( $F434=0,0,((($F434/$E434)*'CRONOGRAMA ACTIVIDADES'!L$171)*($G434/$F434)))</f>
        <v>0</v>
      </c>
      <c r="O434" s="376">
        <f>IF( $F434=0,0,((($F434/$E434)*'CRONOGRAMA ACTIVIDADES'!M$171)*($G434/$F434)))</f>
        <v>0</v>
      </c>
      <c r="P434" s="376">
        <f>IF( $F434=0,0,((($F434/$E434)*'CRONOGRAMA ACTIVIDADES'!N$171)*($G434/$F434)))</f>
        <v>0</v>
      </c>
      <c r="Q434" s="376">
        <f>IF( $F434=0,0,((($F434/$E434)*'CRONOGRAMA ACTIVIDADES'!O$171)*($G434/$F434)))</f>
        <v>0</v>
      </c>
      <c r="R434" s="376">
        <f>IF( $F434=0,0,((($F434/$E434)*'CRONOGRAMA ACTIVIDADES'!P$171)*($G434/$F434)))</f>
        <v>0</v>
      </c>
      <c r="S434" s="376">
        <f>IF( $F434=0,0,((($F434/$E434)*'CRONOGRAMA ACTIVIDADES'!Q$171)*($G434/$F434)))</f>
        <v>0</v>
      </c>
      <c r="T434" s="352">
        <f t="shared" si="109"/>
        <v>0</v>
      </c>
      <c r="U434" s="379">
        <f>IF( $F434=0,0,((($F434/$E434)*'CRONOGRAMA ACTIVIDADES'!R$171)*($G434/$F434)))</f>
        <v>0</v>
      </c>
      <c r="V434" s="376">
        <f>IF( $F434=0,0,((($F434/$E434)*'CRONOGRAMA ACTIVIDADES'!S$171)*($G434/$F434)))</f>
        <v>0</v>
      </c>
      <c r="W434" s="376">
        <f>IF( $F434=0,0,((($F434/$E434)*'CRONOGRAMA ACTIVIDADES'!T$171)*($G434/$F434)))</f>
        <v>0</v>
      </c>
      <c r="X434" s="376">
        <f>IF( $F434=0,0,((($F434/$E434)*'CRONOGRAMA ACTIVIDADES'!U$171)*($G434/$F434)))</f>
        <v>0</v>
      </c>
      <c r="Y434" s="376">
        <f>IF( $F434=0,0,((($F434/$E434)*'CRONOGRAMA ACTIVIDADES'!V$171)*($G434/$F434)))</f>
        <v>0</v>
      </c>
      <c r="Z434" s="376">
        <f>IF( $F434=0,0,((($F434/$E434)*'CRONOGRAMA ACTIVIDADES'!W$171)*($G434/$F434)))</f>
        <v>0</v>
      </c>
      <c r="AA434" s="376">
        <f>IF( $F434=0,0,((($F434/$E434)*'CRONOGRAMA ACTIVIDADES'!X$171)*($G434/$F434)))</f>
        <v>0</v>
      </c>
      <c r="AB434" s="376">
        <f>IF( $F434=0,0,((($F434/$E434)*'CRONOGRAMA ACTIVIDADES'!Y$171)*($G434/$F434)))</f>
        <v>0</v>
      </c>
      <c r="AC434" s="376">
        <f>IF( $F434=0,0,((($F434/$E434)*'CRONOGRAMA ACTIVIDADES'!Z$171)*($G434/$F434)))</f>
        <v>0</v>
      </c>
      <c r="AD434" s="376">
        <f>IF( $F434=0,0,((($F434/$E434)*'CRONOGRAMA ACTIVIDADES'!AA$171)*($G434/$F434)))</f>
        <v>0</v>
      </c>
      <c r="AE434" s="376">
        <f>IF( $F434=0,0,((($F434/$E434)*'CRONOGRAMA ACTIVIDADES'!AB$171)*($G434/$F434)))</f>
        <v>0</v>
      </c>
      <c r="AF434" s="376">
        <f>IF( $F434=0,0,((($F434/$E434)*'CRONOGRAMA ACTIVIDADES'!AC$171)*($G434/$F434)))</f>
        <v>0</v>
      </c>
      <c r="AG434" s="350">
        <f t="shared" si="110"/>
        <v>0</v>
      </c>
      <c r="AH434" s="378">
        <f>IF( $F434=0,0,((($F434/$E434)*'CRONOGRAMA ACTIVIDADES'!AD$171)*($G434/$F434)))</f>
        <v>0</v>
      </c>
      <c r="AI434" s="376">
        <f>IF( $F434=0,0,((($F434/$E434)*'CRONOGRAMA ACTIVIDADES'!AE$171)*($G434/$F434)))</f>
        <v>0</v>
      </c>
      <c r="AJ434" s="376">
        <f>IF( $F434=0,0,((($F434/$E434)*'CRONOGRAMA ACTIVIDADES'!AF$171)*($G434/$F434)))</f>
        <v>0</v>
      </c>
      <c r="AK434" s="376">
        <f>IF( $F434=0,0,((($F434/$E434)*'CRONOGRAMA ACTIVIDADES'!AG$171)*($G434/$F434)))</f>
        <v>0</v>
      </c>
      <c r="AL434" s="376">
        <f>IF( $F434=0,0,((($F434/$E434)*'CRONOGRAMA ACTIVIDADES'!AH$171)*($G434/$F434)))</f>
        <v>0</v>
      </c>
      <c r="AM434" s="376">
        <f>IF( $F434=0,0,((($F434/$E434)*'CRONOGRAMA ACTIVIDADES'!AI$171)*($G434/$F434)))</f>
        <v>0</v>
      </c>
      <c r="AN434" s="376">
        <f>IF( $F434=0,0,((($F434/$E434)*'CRONOGRAMA ACTIVIDADES'!AJ$171)*($G434/$F434)))</f>
        <v>0</v>
      </c>
      <c r="AO434" s="376">
        <f>IF( $F434=0,0,((($F434/$E434)*'CRONOGRAMA ACTIVIDADES'!AK$171)*($G434/$F434)))</f>
        <v>0</v>
      </c>
      <c r="AP434" s="376">
        <f>IF( $F434=0,0,((($F434/$E434)*'CRONOGRAMA ACTIVIDADES'!AL$171)*($G434/$F434)))</f>
        <v>0</v>
      </c>
      <c r="AQ434" s="376">
        <f>IF( $F434=0,0,((($F434/$E434)*'CRONOGRAMA ACTIVIDADES'!AM$171)*($G434/$F434)))</f>
        <v>0</v>
      </c>
      <c r="AR434" s="376">
        <f>IF( $F434=0,0,((($F434/$E434)*'CRONOGRAMA ACTIVIDADES'!AN$171)*($G434/$F434)))</f>
        <v>0</v>
      </c>
      <c r="AS434" s="376">
        <f>IF( $F434=0,0,((($F434/$E434)*'CRONOGRAMA ACTIVIDADES'!AO$171)*($G434/$F434)))</f>
        <v>0</v>
      </c>
      <c r="AT434" s="352">
        <f t="shared" si="111"/>
        <v>0</v>
      </c>
      <c r="AU434" s="355">
        <f>AS434+AR434+AQ434+AP434+AO434+AN434+AM434+AL434+AK434+AJ434+AI434+AH434+AF434+AE434+AD434+AC434+AB434+AA434+Z434+Y434+X434+W434+V434+U434+S434+R434+Q434+P434+O434+N434+M434+L434+K434+J434+I434+H434</f>
        <v>0</v>
      </c>
      <c r="AV434" s="321">
        <f t="shared" si="101"/>
        <v>0</v>
      </c>
    </row>
    <row r="435" spans="2:48" s="44" customFormat="1" ht="13.5" x14ac:dyDescent="0.25">
      <c r="B435" s="345" t="str">
        <f>'FORMATO COSTEO C6'!C67</f>
        <v>6.3.6.3</v>
      </c>
      <c r="C435" s="374">
        <f>'FORMATO COSTEO C6'!B67</f>
        <v>0</v>
      </c>
      <c r="D435" s="357" t="str">
        <f>'FORMATO COSTEO C6'!D67</f>
        <v>Unidad medida</v>
      </c>
      <c r="E435" s="375">
        <f>'FORMATO COSTEO C6'!E67</f>
        <v>0</v>
      </c>
      <c r="F435" s="376">
        <f>'FORMATO COSTEO C6'!G67</f>
        <v>0</v>
      </c>
      <c r="G435" s="377">
        <f>'FORMATO COSTEO C6'!X67</f>
        <v>0</v>
      </c>
      <c r="H435" s="378">
        <f>IF( $F435=0,0,((($F435/$E435)*'CRONOGRAMA ACTIVIDADES'!F$172)*($G435/$F435)))</f>
        <v>0</v>
      </c>
      <c r="I435" s="376">
        <f>IF( $F435=0,0,((($F435/$E435)*'CRONOGRAMA ACTIVIDADES'!G$172)*($G435/$F435)))</f>
        <v>0</v>
      </c>
      <c r="J435" s="376">
        <f>IF( $F435=0,0,((($F435/$E435)*'CRONOGRAMA ACTIVIDADES'!H$172)*($G435/$F435)))</f>
        <v>0</v>
      </c>
      <c r="K435" s="376">
        <f>IF( $F435=0,0,((($F435/$E435)*'CRONOGRAMA ACTIVIDADES'!I$172)*($G435/$F435)))</f>
        <v>0</v>
      </c>
      <c r="L435" s="376">
        <f>IF( $F435=0,0,((($F435/$E435)*'CRONOGRAMA ACTIVIDADES'!J$172)*($G435/$F435)))</f>
        <v>0</v>
      </c>
      <c r="M435" s="376">
        <f>IF( $F435=0,0,((($F435/$E435)*'CRONOGRAMA ACTIVIDADES'!K$172)*($G435/$F435)))</f>
        <v>0</v>
      </c>
      <c r="N435" s="376">
        <f>IF( $F435=0,0,((($F435/$E435)*'CRONOGRAMA ACTIVIDADES'!L$172)*($G435/$F435)))</f>
        <v>0</v>
      </c>
      <c r="O435" s="376">
        <f>IF( $F435=0,0,((($F435/$E435)*'CRONOGRAMA ACTIVIDADES'!M$172)*($G435/$F435)))</f>
        <v>0</v>
      </c>
      <c r="P435" s="376">
        <f>IF( $F435=0,0,((($F435/$E435)*'CRONOGRAMA ACTIVIDADES'!N$172)*($G435/$F435)))</f>
        <v>0</v>
      </c>
      <c r="Q435" s="376">
        <f>IF( $F435=0,0,((($F435/$E435)*'CRONOGRAMA ACTIVIDADES'!O$172)*($G435/$F435)))</f>
        <v>0</v>
      </c>
      <c r="R435" s="376">
        <f>IF( $F435=0,0,((($F435/$E435)*'CRONOGRAMA ACTIVIDADES'!P$172)*($G435/$F435)))</f>
        <v>0</v>
      </c>
      <c r="S435" s="376">
        <f>IF( $F435=0,0,((($F435/$E435)*'CRONOGRAMA ACTIVIDADES'!Q$172)*($G435/$F435)))</f>
        <v>0</v>
      </c>
      <c r="T435" s="352">
        <f t="shared" si="109"/>
        <v>0</v>
      </c>
      <c r="U435" s="379">
        <f>IF( $F435=0,0,((($F435/$E435)*'CRONOGRAMA ACTIVIDADES'!R$172)*($G435/$F435)))</f>
        <v>0</v>
      </c>
      <c r="V435" s="376">
        <f>IF( $F435=0,0,((($F435/$E435)*'CRONOGRAMA ACTIVIDADES'!S$172)*($G435/$F435)))</f>
        <v>0</v>
      </c>
      <c r="W435" s="376">
        <f>IF( $F435=0,0,((($F435/$E435)*'CRONOGRAMA ACTIVIDADES'!T$172)*($G435/$F435)))</f>
        <v>0</v>
      </c>
      <c r="X435" s="376">
        <f>IF( $F435=0,0,((($F435/$E435)*'CRONOGRAMA ACTIVIDADES'!U$172)*($G435/$F435)))</f>
        <v>0</v>
      </c>
      <c r="Y435" s="376">
        <f>IF( $F435=0,0,((($F435/$E435)*'CRONOGRAMA ACTIVIDADES'!V$172)*($G435/$F435)))</f>
        <v>0</v>
      </c>
      <c r="Z435" s="376">
        <f>IF( $F435=0,0,((($F435/$E435)*'CRONOGRAMA ACTIVIDADES'!W$172)*($G435/$F435)))</f>
        <v>0</v>
      </c>
      <c r="AA435" s="376">
        <f>IF( $F435=0,0,((($F435/$E435)*'CRONOGRAMA ACTIVIDADES'!X$172)*($G435/$F435)))</f>
        <v>0</v>
      </c>
      <c r="AB435" s="376">
        <f>IF( $F435=0,0,((($F435/$E435)*'CRONOGRAMA ACTIVIDADES'!Y$172)*($G435/$F435)))</f>
        <v>0</v>
      </c>
      <c r="AC435" s="376">
        <f>IF( $F435=0,0,((($F435/$E435)*'CRONOGRAMA ACTIVIDADES'!Z$172)*($G435/$F435)))</f>
        <v>0</v>
      </c>
      <c r="AD435" s="376">
        <f>IF( $F435=0,0,((($F435/$E435)*'CRONOGRAMA ACTIVIDADES'!AA$172)*($G435/$F435)))</f>
        <v>0</v>
      </c>
      <c r="AE435" s="376">
        <f>IF( $F435=0,0,((($F435/$E435)*'CRONOGRAMA ACTIVIDADES'!AB$172)*($G435/$F435)))</f>
        <v>0</v>
      </c>
      <c r="AF435" s="376">
        <f>IF( $F435=0,0,((($F435/$E435)*'CRONOGRAMA ACTIVIDADES'!AC$172)*($G435/$F435)))</f>
        <v>0</v>
      </c>
      <c r="AG435" s="350">
        <f t="shared" si="110"/>
        <v>0</v>
      </c>
      <c r="AH435" s="378">
        <f>IF( $F435=0,0,((($F435/$E435)*'CRONOGRAMA ACTIVIDADES'!AD$172)*($G435/$F435)))</f>
        <v>0</v>
      </c>
      <c r="AI435" s="376">
        <f>IF( $F435=0,0,((($F435/$E435)*'CRONOGRAMA ACTIVIDADES'!AE$172)*($G435/$F435)))</f>
        <v>0</v>
      </c>
      <c r="AJ435" s="376">
        <f>IF( $F435=0,0,((($F435/$E435)*'CRONOGRAMA ACTIVIDADES'!AF$172)*($G435/$F435)))</f>
        <v>0</v>
      </c>
      <c r="AK435" s="376">
        <f>IF( $F435=0,0,((($F435/$E435)*'CRONOGRAMA ACTIVIDADES'!AG$172)*($G435/$F435)))</f>
        <v>0</v>
      </c>
      <c r="AL435" s="376">
        <f>IF( $F435=0,0,((($F435/$E435)*'CRONOGRAMA ACTIVIDADES'!AH$172)*($G435/$F435)))</f>
        <v>0</v>
      </c>
      <c r="AM435" s="376">
        <f>IF( $F435=0,0,((($F435/$E435)*'CRONOGRAMA ACTIVIDADES'!AI$172)*($G435/$F435)))</f>
        <v>0</v>
      </c>
      <c r="AN435" s="376">
        <f>IF( $F435=0,0,((($F435/$E435)*'CRONOGRAMA ACTIVIDADES'!AJ$172)*($G435/$F435)))</f>
        <v>0</v>
      </c>
      <c r="AO435" s="376">
        <f>IF( $F435=0,0,((($F435/$E435)*'CRONOGRAMA ACTIVIDADES'!AK$172)*($G435/$F435)))</f>
        <v>0</v>
      </c>
      <c r="AP435" s="376">
        <f>IF( $F435=0,0,((($F435/$E435)*'CRONOGRAMA ACTIVIDADES'!AL$172)*($G435/$F435)))</f>
        <v>0</v>
      </c>
      <c r="AQ435" s="376">
        <f>IF( $F435=0,0,((($F435/$E435)*'CRONOGRAMA ACTIVIDADES'!AM$172)*($G435/$F435)))</f>
        <v>0</v>
      </c>
      <c r="AR435" s="376">
        <f>IF( $F435=0,0,((($F435/$E435)*'CRONOGRAMA ACTIVIDADES'!AN$172)*($G435/$F435)))</f>
        <v>0</v>
      </c>
      <c r="AS435" s="376">
        <f>IF( $F435=0,0,((($F435/$E435)*'CRONOGRAMA ACTIVIDADES'!AO$172)*($G435/$F435)))</f>
        <v>0</v>
      </c>
      <c r="AT435" s="352">
        <f t="shared" si="111"/>
        <v>0</v>
      </c>
      <c r="AU435" s="355">
        <f>AS435+AR435+AQ435+AP435+AO435+AN435+AM435+AL435+AK435+AJ435+AI435+AH435+AF435+AE435+AD435+AC435+AB435+AA435+Z435+Y435+X435+W435+V435+U435+S435+R435+Q435+P435+O435+N435+M435+L435+K435+J435+I435+H435</f>
        <v>0</v>
      </c>
      <c r="AV435" s="321">
        <f t="shared" si="101"/>
        <v>0</v>
      </c>
    </row>
    <row r="436" spans="2:48" s="44" customFormat="1" ht="13.5" x14ac:dyDescent="0.25">
      <c r="B436" s="396" t="str">
        <f>+'FORMATO COSTEO C6'!C68</f>
        <v>6.3.7</v>
      </c>
      <c r="C436" s="382" t="str">
        <f>+'FORMATO COSTEO C6'!B68</f>
        <v>Coordinaciones con FONDOEMPLEO</v>
      </c>
      <c r="D436" s="393"/>
      <c r="E436" s="391"/>
      <c r="F436" s="385">
        <f>+'FORMATO COSTEO C6'!G68</f>
        <v>0</v>
      </c>
      <c r="G436" s="386">
        <f>+'FORMATO COSTEO C6'!X68</f>
        <v>0</v>
      </c>
      <c r="H436" s="387">
        <f>SUM(H437:H439)</f>
        <v>0</v>
      </c>
      <c r="I436" s="385">
        <f t="shared" ref="I436:AU436" si="117">SUM(I437:I439)</f>
        <v>0</v>
      </c>
      <c r="J436" s="385">
        <f t="shared" si="117"/>
        <v>0</v>
      </c>
      <c r="K436" s="385">
        <f t="shared" si="117"/>
        <v>0</v>
      </c>
      <c r="L436" s="385">
        <f t="shared" si="117"/>
        <v>0</v>
      </c>
      <c r="M436" s="385">
        <f t="shared" si="117"/>
        <v>0</v>
      </c>
      <c r="N436" s="385">
        <f t="shared" si="117"/>
        <v>0</v>
      </c>
      <c r="O436" s="385">
        <f t="shared" si="117"/>
        <v>0</v>
      </c>
      <c r="P436" s="385">
        <f t="shared" si="117"/>
        <v>0</v>
      </c>
      <c r="Q436" s="385">
        <f t="shared" si="117"/>
        <v>0</v>
      </c>
      <c r="R436" s="385">
        <f t="shared" si="117"/>
        <v>0</v>
      </c>
      <c r="S436" s="385">
        <f t="shared" si="117"/>
        <v>0</v>
      </c>
      <c r="T436" s="388">
        <f>SUM(T437:T439)</f>
        <v>0</v>
      </c>
      <c r="U436" s="389">
        <f t="shared" si="117"/>
        <v>0</v>
      </c>
      <c r="V436" s="385">
        <f t="shared" si="117"/>
        <v>0</v>
      </c>
      <c r="W436" s="385">
        <f t="shared" si="117"/>
        <v>0</v>
      </c>
      <c r="X436" s="385">
        <f t="shared" si="117"/>
        <v>0</v>
      </c>
      <c r="Y436" s="385">
        <f t="shared" si="117"/>
        <v>0</v>
      </c>
      <c r="Z436" s="385">
        <f t="shared" si="117"/>
        <v>0</v>
      </c>
      <c r="AA436" s="385">
        <f t="shared" si="117"/>
        <v>0</v>
      </c>
      <c r="AB436" s="385">
        <f t="shared" si="117"/>
        <v>0</v>
      </c>
      <c r="AC436" s="385">
        <f t="shared" si="117"/>
        <v>0</v>
      </c>
      <c r="AD436" s="385">
        <f t="shared" si="117"/>
        <v>0</v>
      </c>
      <c r="AE436" s="385">
        <f t="shared" si="117"/>
        <v>0</v>
      </c>
      <c r="AF436" s="385">
        <f t="shared" si="117"/>
        <v>0</v>
      </c>
      <c r="AG436" s="386">
        <f>SUM(AG437:AG439)</f>
        <v>0</v>
      </c>
      <c r="AH436" s="387">
        <f t="shared" si="117"/>
        <v>0</v>
      </c>
      <c r="AI436" s="385">
        <f t="shared" si="117"/>
        <v>0</v>
      </c>
      <c r="AJ436" s="385">
        <f t="shared" si="117"/>
        <v>0</v>
      </c>
      <c r="AK436" s="385">
        <f t="shared" si="117"/>
        <v>0</v>
      </c>
      <c r="AL436" s="385">
        <f t="shared" si="117"/>
        <v>0</v>
      </c>
      <c r="AM436" s="385">
        <f t="shared" si="117"/>
        <v>0</v>
      </c>
      <c r="AN436" s="385">
        <f t="shared" si="117"/>
        <v>0</v>
      </c>
      <c r="AO436" s="385">
        <f t="shared" si="117"/>
        <v>0</v>
      </c>
      <c r="AP436" s="385">
        <f t="shared" si="117"/>
        <v>0</v>
      </c>
      <c r="AQ436" s="385">
        <f t="shared" si="117"/>
        <v>0</v>
      </c>
      <c r="AR436" s="385">
        <f t="shared" si="117"/>
        <v>0</v>
      </c>
      <c r="AS436" s="385">
        <f t="shared" si="117"/>
        <v>0</v>
      </c>
      <c r="AT436" s="388">
        <f t="shared" si="117"/>
        <v>0</v>
      </c>
      <c r="AU436" s="390">
        <f t="shared" si="117"/>
        <v>0</v>
      </c>
      <c r="AV436" s="321">
        <f t="shared" si="101"/>
        <v>0</v>
      </c>
    </row>
    <row r="437" spans="2:48" s="44" customFormat="1" ht="13.5" x14ac:dyDescent="0.25">
      <c r="B437" s="345" t="str">
        <f>'FORMATO COSTEO C6'!C69</f>
        <v>6.3.7.1</v>
      </c>
      <c r="C437" s="374">
        <f>'FORMATO COSTEO C6'!B69</f>
        <v>0</v>
      </c>
      <c r="D437" s="357" t="str">
        <f>'FORMATO COSTEO C6'!D69</f>
        <v>Unidad medida</v>
      </c>
      <c r="E437" s="375">
        <f>'FORMATO COSTEO C6'!E69</f>
        <v>0</v>
      </c>
      <c r="F437" s="376">
        <f>'FORMATO COSTEO C6'!G69</f>
        <v>0</v>
      </c>
      <c r="G437" s="377">
        <f>'FORMATO COSTEO C6'!X69</f>
        <v>0</v>
      </c>
      <c r="H437" s="378">
        <f>IF( $F437=0,0,((($F437/$E437)*'CRONOGRAMA ACTIVIDADES'!F$174)*($G437/$F437)))</f>
        <v>0</v>
      </c>
      <c r="I437" s="376">
        <f>IF( $F437=0,0,((($F437/$E437)*'CRONOGRAMA ACTIVIDADES'!G$174)*($G437/$F437)))</f>
        <v>0</v>
      </c>
      <c r="J437" s="376">
        <f>IF( $F437=0,0,((($F437/$E437)*'CRONOGRAMA ACTIVIDADES'!H$174)*($G437/$F437)))</f>
        <v>0</v>
      </c>
      <c r="K437" s="376">
        <f>IF( $F437=0,0,((($F437/$E437)*'CRONOGRAMA ACTIVIDADES'!I$174)*($G437/$F437)))</f>
        <v>0</v>
      </c>
      <c r="L437" s="376">
        <f>IF( $F437=0,0,((($F437/$E437)*'CRONOGRAMA ACTIVIDADES'!J$174)*($G437/$F437)))</f>
        <v>0</v>
      </c>
      <c r="M437" s="376">
        <f>IF( $F437=0,0,((($F437/$E437)*'CRONOGRAMA ACTIVIDADES'!K$174)*($G437/$F437)))</f>
        <v>0</v>
      </c>
      <c r="N437" s="376">
        <f>IF( $F437=0,0,((($F437/$E437)*'CRONOGRAMA ACTIVIDADES'!L$174)*($G437/$F437)))</f>
        <v>0</v>
      </c>
      <c r="O437" s="376">
        <f>IF( $F437=0,0,((($F437/$E437)*'CRONOGRAMA ACTIVIDADES'!M$174)*($G437/$F437)))</f>
        <v>0</v>
      </c>
      <c r="P437" s="376">
        <f>IF( $F437=0,0,((($F437/$E437)*'CRONOGRAMA ACTIVIDADES'!N$174)*($G437/$F437)))</f>
        <v>0</v>
      </c>
      <c r="Q437" s="376">
        <f>IF( $F437=0,0,((($F437/$E437)*'CRONOGRAMA ACTIVIDADES'!O$174)*($G437/$F437)))</f>
        <v>0</v>
      </c>
      <c r="R437" s="376">
        <f>IF( $F437=0,0,((($F437/$E437)*'CRONOGRAMA ACTIVIDADES'!P$174)*($G437/$F437)))</f>
        <v>0</v>
      </c>
      <c r="S437" s="376">
        <f>IF( $F437=0,0,((($F437/$E437)*'CRONOGRAMA ACTIVIDADES'!Q$174)*($G437/$F437)))</f>
        <v>0</v>
      </c>
      <c r="T437" s="352">
        <f t="shared" si="109"/>
        <v>0</v>
      </c>
      <c r="U437" s="379">
        <f>IF( $F437=0,0,((($F437/$E437)*'CRONOGRAMA ACTIVIDADES'!R$174)*($G437/$F437)))</f>
        <v>0</v>
      </c>
      <c r="V437" s="376">
        <f>IF( $F437=0,0,((($F437/$E437)*'CRONOGRAMA ACTIVIDADES'!S$174)*($G437/$F437)))</f>
        <v>0</v>
      </c>
      <c r="W437" s="376">
        <f>IF( $F437=0,0,((($F437/$E437)*'CRONOGRAMA ACTIVIDADES'!T$174)*($G437/$F437)))</f>
        <v>0</v>
      </c>
      <c r="X437" s="376">
        <f>IF( $F437=0,0,((($F437/$E437)*'CRONOGRAMA ACTIVIDADES'!U$174)*($G437/$F437)))</f>
        <v>0</v>
      </c>
      <c r="Y437" s="376">
        <f>IF( $F437=0,0,((($F437/$E437)*'CRONOGRAMA ACTIVIDADES'!V$174)*($G437/$F437)))</f>
        <v>0</v>
      </c>
      <c r="Z437" s="376">
        <f>IF( $F437=0,0,((($F437/$E437)*'CRONOGRAMA ACTIVIDADES'!W$174)*($G437/$F437)))</f>
        <v>0</v>
      </c>
      <c r="AA437" s="376">
        <f>IF( $F437=0,0,((($F437/$E437)*'CRONOGRAMA ACTIVIDADES'!X$174)*($G437/$F437)))</f>
        <v>0</v>
      </c>
      <c r="AB437" s="376">
        <f>IF( $F437=0,0,((($F437/$E437)*'CRONOGRAMA ACTIVIDADES'!Y$174)*($G437/$F437)))</f>
        <v>0</v>
      </c>
      <c r="AC437" s="376">
        <f>IF( $F437=0,0,((($F437/$E437)*'CRONOGRAMA ACTIVIDADES'!Z$174)*($G437/$F437)))</f>
        <v>0</v>
      </c>
      <c r="AD437" s="376">
        <f>IF( $F437=0,0,((($F437/$E437)*'CRONOGRAMA ACTIVIDADES'!AA$174)*($G437/$F437)))</f>
        <v>0</v>
      </c>
      <c r="AE437" s="376">
        <f>IF( $F437=0,0,((($F437/$E437)*'CRONOGRAMA ACTIVIDADES'!AB$174)*($G437/$F437)))</f>
        <v>0</v>
      </c>
      <c r="AF437" s="376">
        <f>IF( $F437=0,0,((($F437/$E437)*'CRONOGRAMA ACTIVIDADES'!AC$174)*($G437/$F437)))</f>
        <v>0</v>
      </c>
      <c r="AG437" s="350">
        <f t="shared" si="110"/>
        <v>0</v>
      </c>
      <c r="AH437" s="378">
        <f>IF( $F437=0,0,((($F437/$E437)*'CRONOGRAMA ACTIVIDADES'!AD$174)*($G437/$F437)))</f>
        <v>0</v>
      </c>
      <c r="AI437" s="376">
        <f>IF( $F437=0,0,((($F437/$E437)*'CRONOGRAMA ACTIVIDADES'!AE$174)*($G437/$F437)))</f>
        <v>0</v>
      </c>
      <c r="AJ437" s="376">
        <f>IF( $F437=0,0,((($F437/$E437)*'CRONOGRAMA ACTIVIDADES'!AF$174)*($G437/$F437)))</f>
        <v>0</v>
      </c>
      <c r="AK437" s="376">
        <f>IF( $F437=0,0,((($F437/$E437)*'CRONOGRAMA ACTIVIDADES'!AG$174)*($G437/$F437)))</f>
        <v>0</v>
      </c>
      <c r="AL437" s="376">
        <f>IF( $F437=0,0,((($F437/$E437)*'CRONOGRAMA ACTIVIDADES'!AH$174)*($G437/$F437)))</f>
        <v>0</v>
      </c>
      <c r="AM437" s="376">
        <f>IF( $F437=0,0,((($F437/$E437)*'CRONOGRAMA ACTIVIDADES'!AI$174)*($G437/$F437)))</f>
        <v>0</v>
      </c>
      <c r="AN437" s="376">
        <f>IF( $F437=0,0,((($F437/$E437)*'CRONOGRAMA ACTIVIDADES'!AJ$174)*($G437/$F437)))</f>
        <v>0</v>
      </c>
      <c r="AO437" s="376">
        <f>IF( $F437=0,0,((($F437/$E437)*'CRONOGRAMA ACTIVIDADES'!AK$174)*($G437/$F437)))</f>
        <v>0</v>
      </c>
      <c r="AP437" s="376">
        <f>IF( $F437=0,0,((($F437/$E437)*'CRONOGRAMA ACTIVIDADES'!AL$174)*($G437/$F437)))</f>
        <v>0</v>
      </c>
      <c r="AQ437" s="376">
        <f>IF( $F437=0,0,((($F437/$E437)*'CRONOGRAMA ACTIVIDADES'!AM$174)*($G437/$F437)))</f>
        <v>0</v>
      </c>
      <c r="AR437" s="376">
        <f>IF( $F437=0,0,((($F437/$E437)*'CRONOGRAMA ACTIVIDADES'!AN$174)*($G437/$F437)))</f>
        <v>0</v>
      </c>
      <c r="AS437" s="376">
        <f>IF( $F437=0,0,((($F437/$E437)*'CRONOGRAMA ACTIVIDADES'!AO$174)*($G437/$F437)))</f>
        <v>0</v>
      </c>
      <c r="AT437" s="352">
        <f t="shared" si="111"/>
        <v>0</v>
      </c>
      <c r="AU437" s="355">
        <f>AS437+AR437+AQ437+AP437+AO437+AN437+AM437+AL437+AK437+AJ437+AI437+AH437+AF437+AE437+AD437+AC437+AB437+AA437+Z437+Y437+X437+W437+V437+U437+S437+R437+Q437+P437+O437+N437+M437+L437+K437+J437+I437+H437</f>
        <v>0</v>
      </c>
      <c r="AV437" s="321">
        <f t="shared" si="101"/>
        <v>0</v>
      </c>
    </row>
    <row r="438" spans="2:48" s="44" customFormat="1" ht="13.5" x14ac:dyDescent="0.25">
      <c r="B438" s="345" t="str">
        <f>'FORMATO COSTEO C6'!C70</f>
        <v>6.3.7.2</v>
      </c>
      <c r="C438" s="374">
        <f>'FORMATO COSTEO C6'!B70</f>
        <v>0</v>
      </c>
      <c r="D438" s="357" t="str">
        <f>'FORMATO COSTEO C6'!D70</f>
        <v>Unidad medida</v>
      </c>
      <c r="E438" s="375">
        <f>'FORMATO COSTEO C6'!E70</f>
        <v>0</v>
      </c>
      <c r="F438" s="376">
        <f>'FORMATO COSTEO C6'!G70</f>
        <v>0</v>
      </c>
      <c r="G438" s="377">
        <f>'FORMATO COSTEO C6'!X70</f>
        <v>0</v>
      </c>
      <c r="H438" s="378">
        <f>IF( $F438=0,0,((($F438/$E438)*'CRONOGRAMA ACTIVIDADES'!F$175)*($G438/$F438)))</f>
        <v>0</v>
      </c>
      <c r="I438" s="376">
        <f>IF( $F438=0,0,((($F438/$E438)*'CRONOGRAMA ACTIVIDADES'!G$175)*($G438/$F438)))</f>
        <v>0</v>
      </c>
      <c r="J438" s="376">
        <f>IF( $F438=0,0,((($F438/$E438)*'CRONOGRAMA ACTIVIDADES'!H$175)*($G438/$F438)))</f>
        <v>0</v>
      </c>
      <c r="K438" s="376">
        <f>IF( $F438=0,0,((($F438/$E438)*'CRONOGRAMA ACTIVIDADES'!I$175)*($G438/$F438)))</f>
        <v>0</v>
      </c>
      <c r="L438" s="376">
        <f>IF( $F438=0,0,((($F438/$E438)*'CRONOGRAMA ACTIVIDADES'!J$175)*($G438/$F438)))</f>
        <v>0</v>
      </c>
      <c r="M438" s="376">
        <f>IF( $F438=0,0,((($F438/$E438)*'CRONOGRAMA ACTIVIDADES'!K$175)*($G438/$F438)))</f>
        <v>0</v>
      </c>
      <c r="N438" s="376">
        <f>IF( $F438=0,0,((($F438/$E438)*'CRONOGRAMA ACTIVIDADES'!L$175)*($G438/$F438)))</f>
        <v>0</v>
      </c>
      <c r="O438" s="376">
        <f>IF( $F438=0,0,((($F438/$E438)*'CRONOGRAMA ACTIVIDADES'!M$175)*($G438/$F438)))</f>
        <v>0</v>
      </c>
      <c r="P438" s="376">
        <f>IF( $F438=0,0,((($F438/$E438)*'CRONOGRAMA ACTIVIDADES'!N$175)*($G438/$F438)))</f>
        <v>0</v>
      </c>
      <c r="Q438" s="376">
        <f>IF( $F438=0,0,((($F438/$E438)*'CRONOGRAMA ACTIVIDADES'!O$175)*($G438/$F438)))</f>
        <v>0</v>
      </c>
      <c r="R438" s="376">
        <f>IF( $F438=0,0,((($F438/$E438)*'CRONOGRAMA ACTIVIDADES'!P$175)*($G438/$F438)))</f>
        <v>0</v>
      </c>
      <c r="S438" s="376">
        <f>IF( $F438=0,0,((($F438/$E438)*'CRONOGRAMA ACTIVIDADES'!Q$175)*($G438/$F438)))</f>
        <v>0</v>
      </c>
      <c r="T438" s="352">
        <f t="shared" si="109"/>
        <v>0</v>
      </c>
      <c r="U438" s="379">
        <f>IF( $F438=0,0,((($F438/$E438)*'CRONOGRAMA ACTIVIDADES'!R$175)*($G438/$F438)))</f>
        <v>0</v>
      </c>
      <c r="V438" s="376">
        <f>IF( $F438=0,0,((($F438/$E438)*'CRONOGRAMA ACTIVIDADES'!S$175)*($G438/$F438)))</f>
        <v>0</v>
      </c>
      <c r="W438" s="376">
        <f>IF( $F438=0,0,((($F438/$E438)*'CRONOGRAMA ACTIVIDADES'!T$175)*($G438/$F438)))</f>
        <v>0</v>
      </c>
      <c r="X438" s="376">
        <f>IF( $F438=0,0,((($F438/$E438)*'CRONOGRAMA ACTIVIDADES'!U$175)*($G438/$F438)))</f>
        <v>0</v>
      </c>
      <c r="Y438" s="376">
        <f>IF( $F438=0,0,((($F438/$E438)*'CRONOGRAMA ACTIVIDADES'!V$175)*($G438/$F438)))</f>
        <v>0</v>
      </c>
      <c r="Z438" s="376">
        <f>IF( $F438=0,0,((($F438/$E438)*'CRONOGRAMA ACTIVIDADES'!W$175)*($G438/$F438)))</f>
        <v>0</v>
      </c>
      <c r="AA438" s="376">
        <f>IF( $F438=0,0,((($F438/$E438)*'CRONOGRAMA ACTIVIDADES'!X$175)*($G438/$F438)))</f>
        <v>0</v>
      </c>
      <c r="AB438" s="376">
        <f>IF( $F438=0,0,((($F438/$E438)*'CRONOGRAMA ACTIVIDADES'!Y$175)*($G438/$F438)))</f>
        <v>0</v>
      </c>
      <c r="AC438" s="376">
        <f>IF( $F438=0,0,((($F438/$E438)*'CRONOGRAMA ACTIVIDADES'!Z$175)*($G438/$F438)))</f>
        <v>0</v>
      </c>
      <c r="AD438" s="376">
        <f>IF( $F438=0,0,((($F438/$E438)*'CRONOGRAMA ACTIVIDADES'!AA$175)*($G438/$F438)))</f>
        <v>0</v>
      </c>
      <c r="AE438" s="376">
        <f>IF( $F438=0,0,((($F438/$E438)*'CRONOGRAMA ACTIVIDADES'!AB$175)*($G438/$F438)))</f>
        <v>0</v>
      </c>
      <c r="AF438" s="376">
        <f>IF( $F438=0,0,((($F438/$E438)*'CRONOGRAMA ACTIVIDADES'!AC$175)*($G438/$F438)))</f>
        <v>0</v>
      </c>
      <c r="AG438" s="350">
        <f t="shared" si="110"/>
        <v>0</v>
      </c>
      <c r="AH438" s="378">
        <f>IF( $F438=0,0,((($F438/$E438)*'CRONOGRAMA ACTIVIDADES'!AD$175)*($G438/$F438)))</f>
        <v>0</v>
      </c>
      <c r="AI438" s="376">
        <f>IF( $F438=0,0,((($F438/$E438)*'CRONOGRAMA ACTIVIDADES'!AE$175)*($G438/$F438)))</f>
        <v>0</v>
      </c>
      <c r="AJ438" s="376">
        <f>IF( $F438=0,0,((($F438/$E438)*'CRONOGRAMA ACTIVIDADES'!AF$175)*($G438/$F438)))</f>
        <v>0</v>
      </c>
      <c r="AK438" s="376">
        <f>IF( $F438=0,0,((($F438/$E438)*'CRONOGRAMA ACTIVIDADES'!AG$175)*($G438/$F438)))</f>
        <v>0</v>
      </c>
      <c r="AL438" s="376">
        <f>IF( $F438=0,0,((($F438/$E438)*'CRONOGRAMA ACTIVIDADES'!AH$175)*($G438/$F438)))</f>
        <v>0</v>
      </c>
      <c r="AM438" s="376">
        <f>IF( $F438=0,0,((($F438/$E438)*'CRONOGRAMA ACTIVIDADES'!AI$175)*($G438/$F438)))</f>
        <v>0</v>
      </c>
      <c r="AN438" s="376">
        <f>IF( $F438=0,0,((($F438/$E438)*'CRONOGRAMA ACTIVIDADES'!AJ$175)*($G438/$F438)))</f>
        <v>0</v>
      </c>
      <c r="AO438" s="376">
        <f>IF( $F438=0,0,((($F438/$E438)*'CRONOGRAMA ACTIVIDADES'!AK$175)*($G438/$F438)))</f>
        <v>0</v>
      </c>
      <c r="AP438" s="376">
        <f>IF( $F438=0,0,((($F438/$E438)*'CRONOGRAMA ACTIVIDADES'!AL$175)*($G438/$F438)))</f>
        <v>0</v>
      </c>
      <c r="AQ438" s="376">
        <f>IF( $F438=0,0,((($F438/$E438)*'CRONOGRAMA ACTIVIDADES'!AM$175)*($G438/$F438)))</f>
        <v>0</v>
      </c>
      <c r="AR438" s="376">
        <f>IF( $F438=0,0,((($F438/$E438)*'CRONOGRAMA ACTIVIDADES'!AN$175)*($G438/$F438)))</f>
        <v>0</v>
      </c>
      <c r="AS438" s="376">
        <f>IF( $F438=0,0,((($F438/$E438)*'CRONOGRAMA ACTIVIDADES'!AO$175)*($G438/$F438)))</f>
        <v>0</v>
      </c>
      <c r="AT438" s="352">
        <f t="shared" si="111"/>
        <v>0</v>
      </c>
      <c r="AU438" s="355">
        <f>AS438+AR438+AQ438+AP438+AO438+AN438+AM438+AL438+AK438+AJ438+AI438+AH438+AF438+AE438+AD438+AC438+AB438+AA438+Z438+Y438+X438+W438+V438+U438+S438+R438+Q438+P438+O438+N438+M438+L438+K438+J438+I438+H438</f>
        <v>0</v>
      </c>
      <c r="AV438" s="321">
        <f t="shared" si="101"/>
        <v>0</v>
      </c>
    </row>
    <row r="439" spans="2:48" s="44" customFormat="1" ht="13.5" x14ac:dyDescent="0.25">
      <c r="B439" s="345" t="str">
        <f>'FORMATO COSTEO C6'!C71</f>
        <v>6.3.7.3</v>
      </c>
      <c r="C439" s="374">
        <f>'FORMATO COSTEO C6'!B71</f>
        <v>0</v>
      </c>
      <c r="D439" s="357" t="str">
        <f>'FORMATO COSTEO C6'!D71</f>
        <v>Unidad medida</v>
      </c>
      <c r="E439" s="375">
        <f>'FORMATO COSTEO C6'!E71</f>
        <v>0</v>
      </c>
      <c r="F439" s="376">
        <f>'FORMATO COSTEO C6'!G71</f>
        <v>0</v>
      </c>
      <c r="G439" s="377">
        <f>'FORMATO COSTEO C6'!X71</f>
        <v>0</v>
      </c>
      <c r="H439" s="378">
        <f>IF( $F439=0,0,((($F439/$E439)*'CRONOGRAMA ACTIVIDADES'!F$176)*($G439/$F439)))</f>
        <v>0</v>
      </c>
      <c r="I439" s="376">
        <f>IF( $F439=0,0,((($F439/$E439)*'CRONOGRAMA ACTIVIDADES'!G$176)*($G439/$F439)))</f>
        <v>0</v>
      </c>
      <c r="J439" s="376">
        <f>IF( $F439=0,0,((($F439/$E439)*'CRONOGRAMA ACTIVIDADES'!H$176)*($G439/$F439)))</f>
        <v>0</v>
      </c>
      <c r="K439" s="376">
        <f>IF( $F439=0,0,((($F439/$E439)*'CRONOGRAMA ACTIVIDADES'!I$176)*($G439/$F439)))</f>
        <v>0</v>
      </c>
      <c r="L439" s="376">
        <f>IF( $F439=0,0,((($F439/$E439)*'CRONOGRAMA ACTIVIDADES'!J$176)*($G439/$F439)))</f>
        <v>0</v>
      </c>
      <c r="M439" s="376">
        <f>IF( $F439=0,0,((($F439/$E439)*'CRONOGRAMA ACTIVIDADES'!K$176)*($G439/$F439)))</f>
        <v>0</v>
      </c>
      <c r="N439" s="376">
        <f>IF( $F439=0,0,((($F439/$E439)*'CRONOGRAMA ACTIVIDADES'!L$176)*($G439/$F439)))</f>
        <v>0</v>
      </c>
      <c r="O439" s="376">
        <f>IF( $F439=0,0,((($F439/$E439)*'CRONOGRAMA ACTIVIDADES'!M$176)*($G439/$F439)))</f>
        <v>0</v>
      </c>
      <c r="P439" s="376">
        <f>IF( $F439=0,0,((($F439/$E439)*'CRONOGRAMA ACTIVIDADES'!N$176)*($G439/$F439)))</f>
        <v>0</v>
      </c>
      <c r="Q439" s="376">
        <f>IF( $F439=0,0,((($F439/$E439)*'CRONOGRAMA ACTIVIDADES'!O$176)*($G439/$F439)))</f>
        <v>0</v>
      </c>
      <c r="R439" s="376">
        <f>IF( $F439=0,0,((($F439/$E439)*'CRONOGRAMA ACTIVIDADES'!P$176)*($G439/$F439)))</f>
        <v>0</v>
      </c>
      <c r="S439" s="376">
        <f>IF( $F439=0,0,((($F439/$E439)*'CRONOGRAMA ACTIVIDADES'!Q$176)*($G439/$F439)))</f>
        <v>0</v>
      </c>
      <c r="T439" s="352">
        <f t="shared" si="109"/>
        <v>0</v>
      </c>
      <c r="U439" s="379">
        <f>IF( $F439=0,0,((($F439/$E439)*'CRONOGRAMA ACTIVIDADES'!R$176)*($G439/$F439)))</f>
        <v>0</v>
      </c>
      <c r="V439" s="376">
        <f>IF( $F439=0,0,((($F439/$E439)*'CRONOGRAMA ACTIVIDADES'!S$176)*($G439/$F439)))</f>
        <v>0</v>
      </c>
      <c r="W439" s="376">
        <f>IF( $F439=0,0,((($F439/$E439)*'CRONOGRAMA ACTIVIDADES'!T$176)*($G439/$F439)))</f>
        <v>0</v>
      </c>
      <c r="X439" s="376">
        <f>IF( $F439=0,0,((($F439/$E439)*'CRONOGRAMA ACTIVIDADES'!U$176)*($G439/$F439)))</f>
        <v>0</v>
      </c>
      <c r="Y439" s="376">
        <f>IF( $F439=0,0,((($F439/$E439)*'CRONOGRAMA ACTIVIDADES'!V$176)*($G439/$F439)))</f>
        <v>0</v>
      </c>
      <c r="Z439" s="376">
        <f>IF( $F439=0,0,((($F439/$E439)*'CRONOGRAMA ACTIVIDADES'!W$176)*($G439/$F439)))</f>
        <v>0</v>
      </c>
      <c r="AA439" s="376">
        <f>IF( $F439=0,0,((($F439/$E439)*'CRONOGRAMA ACTIVIDADES'!X$176)*($G439/$F439)))</f>
        <v>0</v>
      </c>
      <c r="AB439" s="376">
        <f>IF( $F439=0,0,((($F439/$E439)*'CRONOGRAMA ACTIVIDADES'!Y$176)*($G439/$F439)))</f>
        <v>0</v>
      </c>
      <c r="AC439" s="376">
        <f>IF( $F439=0,0,((($F439/$E439)*'CRONOGRAMA ACTIVIDADES'!Z$176)*($G439/$F439)))</f>
        <v>0</v>
      </c>
      <c r="AD439" s="376">
        <f>IF( $F439=0,0,((($F439/$E439)*'CRONOGRAMA ACTIVIDADES'!AA$176)*($G439/$F439)))</f>
        <v>0</v>
      </c>
      <c r="AE439" s="376">
        <f>IF( $F439=0,0,((($F439/$E439)*'CRONOGRAMA ACTIVIDADES'!AB$176)*($G439/$F439)))</f>
        <v>0</v>
      </c>
      <c r="AF439" s="376">
        <f>IF( $F439=0,0,((($F439/$E439)*'CRONOGRAMA ACTIVIDADES'!AC$176)*($G439/$F439)))</f>
        <v>0</v>
      </c>
      <c r="AG439" s="350">
        <f t="shared" si="110"/>
        <v>0</v>
      </c>
      <c r="AH439" s="378">
        <f>IF( $F439=0,0,((($F439/$E439)*'CRONOGRAMA ACTIVIDADES'!AD$176)*($G439/$F439)))</f>
        <v>0</v>
      </c>
      <c r="AI439" s="376">
        <f>IF( $F439=0,0,((($F439/$E439)*'CRONOGRAMA ACTIVIDADES'!AE$176)*($G439/$F439)))</f>
        <v>0</v>
      </c>
      <c r="AJ439" s="376">
        <f>IF( $F439=0,0,((($F439/$E439)*'CRONOGRAMA ACTIVIDADES'!AF$176)*($G439/$F439)))</f>
        <v>0</v>
      </c>
      <c r="AK439" s="376">
        <f>IF( $F439=0,0,((($F439/$E439)*'CRONOGRAMA ACTIVIDADES'!AG$176)*($G439/$F439)))</f>
        <v>0</v>
      </c>
      <c r="AL439" s="376">
        <f>IF( $F439=0,0,((($F439/$E439)*'CRONOGRAMA ACTIVIDADES'!AH$176)*($G439/$F439)))</f>
        <v>0</v>
      </c>
      <c r="AM439" s="376">
        <f>IF( $F439=0,0,((($F439/$E439)*'CRONOGRAMA ACTIVIDADES'!AI$176)*($G439/$F439)))</f>
        <v>0</v>
      </c>
      <c r="AN439" s="376">
        <f>IF( $F439=0,0,((($F439/$E439)*'CRONOGRAMA ACTIVIDADES'!AJ$176)*($G439/$F439)))</f>
        <v>0</v>
      </c>
      <c r="AO439" s="376">
        <f>IF( $F439=0,0,((($F439/$E439)*'CRONOGRAMA ACTIVIDADES'!AK$176)*($G439/$F439)))</f>
        <v>0</v>
      </c>
      <c r="AP439" s="376">
        <f>IF( $F439=0,0,((($F439/$E439)*'CRONOGRAMA ACTIVIDADES'!AL$176)*($G439/$F439)))</f>
        <v>0</v>
      </c>
      <c r="AQ439" s="376">
        <f>IF( $F439=0,0,((($F439/$E439)*'CRONOGRAMA ACTIVIDADES'!AM$176)*($G439/$F439)))</f>
        <v>0</v>
      </c>
      <c r="AR439" s="376">
        <f>IF( $F439=0,0,((($F439/$E439)*'CRONOGRAMA ACTIVIDADES'!AN$176)*($G439/$F439)))</f>
        <v>0</v>
      </c>
      <c r="AS439" s="376">
        <f>IF( $F439=0,0,((($F439/$E439)*'CRONOGRAMA ACTIVIDADES'!AO$176)*($G439/$F439)))</f>
        <v>0</v>
      </c>
      <c r="AT439" s="352">
        <f t="shared" si="111"/>
        <v>0</v>
      </c>
      <c r="AU439" s="355">
        <f>AS439+AR439+AQ439+AP439+AO439+AN439+AM439+AL439+AK439+AJ439+AI439+AH439+AF439+AE439+AD439+AC439+AB439+AA439+Z439+Y439+X439+W439+V439+U439+S439+R439+Q439+P439+O439+N439+M439+L439+K439+J439+I439+H439</f>
        <v>0</v>
      </c>
      <c r="AV439" s="321">
        <f t="shared" si="101"/>
        <v>0</v>
      </c>
    </row>
    <row r="440" spans="2:48" s="44" customFormat="1" ht="30" customHeight="1" thickBot="1" x14ac:dyDescent="0.3">
      <c r="B440" s="2244" t="s">
        <v>198</v>
      </c>
      <c r="C440" s="2245"/>
      <c r="D440" s="2245"/>
      <c r="E440" s="2245"/>
      <c r="F440" s="398">
        <f>+F12+F106+F200+F294+F388</f>
        <v>0</v>
      </c>
      <c r="G440" s="399">
        <f>+G12+G106+G200+G294+G388</f>
        <v>0</v>
      </c>
      <c r="H440" s="400">
        <f>H388+H294+H200+H106+H12</f>
        <v>0</v>
      </c>
      <c r="I440" s="398">
        <f t="shared" ref="I440:AT440" si="118">I388+I294+I200+I106+I12</f>
        <v>0</v>
      </c>
      <c r="J440" s="398">
        <f t="shared" si="118"/>
        <v>0</v>
      </c>
      <c r="K440" s="398">
        <f t="shared" si="118"/>
        <v>0</v>
      </c>
      <c r="L440" s="398">
        <f t="shared" si="118"/>
        <v>0</v>
      </c>
      <c r="M440" s="398">
        <f t="shared" si="118"/>
        <v>0</v>
      </c>
      <c r="N440" s="398">
        <f t="shared" si="118"/>
        <v>0</v>
      </c>
      <c r="O440" s="398">
        <f t="shared" si="118"/>
        <v>0</v>
      </c>
      <c r="P440" s="398">
        <f t="shared" si="118"/>
        <v>0</v>
      </c>
      <c r="Q440" s="398">
        <f t="shared" si="118"/>
        <v>0</v>
      </c>
      <c r="R440" s="398">
        <f t="shared" si="118"/>
        <v>0</v>
      </c>
      <c r="S440" s="398">
        <f t="shared" si="118"/>
        <v>0</v>
      </c>
      <c r="T440" s="401">
        <f>T388+T294+T200+T106+T12</f>
        <v>0</v>
      </c>
      <c r="U440" s="402">
        <f t="shared" si="118"/>
        <v>0</v>
      </c>
      <c r="V440" s="398">
        <f t="shared" si="118"/>
        <v>0</v>
      </c>
      <c r="W440" s="398">
        <f t="shared" si="118"/>
        <v>0</v>
      </c>
      <c r="X440" s="398">
        <f t="shared" si="118"/>
        <v>0</v>
      </c>
      <c r="Y440" s="398">
        <f t="shared" si="118"/>
        <v>0</v>
      </c>
      <c r="Z440" s="398">
        <f t="shared" si="118"/>
        <v>0</v>
      </c>
      <c r="AA440" s="398">
        <f t="shared" si="118"/>
        <v>0</v>
      </c>
      <c r="AB440" s="398">
        <f t="shared" si="118"/>
        <v>0</v>
      </c>
      <c r="AC440" s="398">
        <f t="shared" si="118"/>
        <v>0</v>
      </c>
      <c r="AD440" s="398">
        <f t="shared" si="118"/>
        <v>0</v>
      </c>
      <c r="AE440" s="398">
        <f t="shared" si="118"/>
        <v>0</v>
      </c>
      <c r="AF440" s="398">
        <f t="shared" si="118"/>
        <v>0</v>
      </c>
      <c r="AG440" s="399">
        <f>AG388+AG294+AG200+AG106+AG12</f>
        <v>0</v>
      </c>
      <c r="AH440" s="400">
        <f t="shared" si="118"/>
        <v>0</v>
      </c>
      <c r="AI440" s="398">
        <f t="shared" si="118"/>
        <v>0</v>
      </c>
      <c r="AJ440" s="398">
        <f t="shared" si="118"/>
        <v>0</v>
      </c>
      <c r="AK440" s="398">
        <f t="shared" si="118"/>
        <v>0</v>
      </c>
      <c r="AL440" s="398">
        <f t="shared" si="118"/>
        <v>0</v>
      </c>
      <c r="AM440" s="398">
        <f t="shared" si="118"/>
        <v>0</v>
      </c>
      <c r="AN440" s="398">
        <f t="shared" si="118"/>
        <v>0</v>
      </c>
      <c r="AO440" s="398">
        <f t="shared" si="118"/>
        <v>0</v>
      </c>
      <c r="AP440" s="398">
        <f t="shared" si="118"/>
        <v>0</v>
      </c>
      <c r="AQ440" s="398">
        <f t="shared" si="118"/>
        <v>0</v>
      </c>
      <c r="AR440" s="398">
        <f t="shared" si="118"/>
        <v>0</v>
      </c>
      <c r="AS440" s="398">
        <f t="shared" si="118"/>
        <v>0</v>
      </c>
      <c r="AT440" s="401">
        <f t="shared" si="118"/>
        <v>0</v>
      </c>
      <c r="AU440" s="403">
        <f>AU388+AU294+AU200+AU106+AU12</f>
        <v>0</v>
      </c>
      <c r="AV440" s="321">
        <f t="shared" si="101"/>
        <v>0</v>
      </c>
    </row>
    <row r="441" spans="2:48" s="44" customFormat="1" ht="10.5" customHeight="1" thickBot="1" x14ac:dyDescent="0.3">
      <c r="B441" s="404"/>
      <c r="C441" s="404"/>
      <c r="D441" s="404"/>
      <c r="E441" s="404"/>
      <c r="F441" s="405"/>
      <c r="G441" s="405"/>
      <c r="H441" s="405"/>
      <c r="I441" s="405"/>
      <c r="J441" s="405"/>
      <c r="K441" s="405"/>
      <c r="L441" s="405"/>
      <c r="M441" s="405"/>
      <c r="N441" s="405"/>
      <c r="O441" s="405"/>
      <c r="P441" s="405"/>
      <c r="Q441" s="405"/>
      <c r="R441" s="405"/>
      <c r="S441" s="405"/>
      <c r="T441" s="405"/>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6"/>
      <c r="AV441" s="321"/>
    </row>
    <row r="442" spans="2:48" s="44" customFormat="1" ht="13.5" customHeight="1" x14ac:dyDescent="0.25">
      <c r="B442" s="407">
        <f>+'FORMATO COSTEO C6'!C83</f>
        <v>6.4</v>
      </c>
      <c r="C442" s="408" t="str">
        <f>+'FORMATO COSTEO C6'!D83</f>
        <v>Gastos administrativos del proyecto</v>
      </c>
      <c r="D442" s="409" t="str">
        <f>+'FORMATO COSTEO C6'!D85</f>
        <v>Mes</v>
      </c>
      <c r="E442" s="410">
        <f>+'FORMATO COSTEO C6'!E85</f>
        <v>0</v>
      </c>
      <c r="F442" s="411">
        <f>+'FORMATO COSTEO C6'!G86</f>
        <v>0</v>
      </c>
      <c r="G442" s="411">
        <f>+'FORMATO COSTEO C6'!X86</f>
        <v>0</v>
      </c>
      <c r="H442" s="328">
        <f>IF( $F442=0,0,((($F442/$E442)*'CRONOGRAMA ACTIVIDADES'!F$177)*($G442/$F442)))</f>
        <v>0</v>
      </c>
      <c r="I442" s="412">
        <f>IF( $F442=0,0,((($F442/$E442)*'CRONOGRAMA ACTIVIDADES'!G$177)*($G442/$F442)))</f>
        <v>0</v>
      </c>
      <c r="J442" s="328">
        <f>IF( $F442=0,0,((($F442/$E442)*'CRONOGRAMA ACTIVIDADES'!H$177)*($G442/$F442)))</f>
        <v>0</v>
      </c>
      <c r="K442" s="328">
        <f>IF( $F442=0,0,((($F442/$E442)*'CRONOGRAMA ACTIVIDADES'!I$177)*($G442/$F442)))</f>
        <v>0</v>
      </c>
      <c r="L442" s="328">
        <f>IF( $F442=0,0,((($F442/$E442)*'CRONOGRAMA ACTIVIDADES'!J$177)*($G442/$F442)))</f>
        <v>0</v>
      </c>
      <c r="M442" s="328">
        <f>IF( $F442=0,0,((($F442/$E442)*'CRONOGRAMA ACTIVIDADES'!K$177)*($G442/$F442)))</f>
        <v>0</v>
      </c>
      <c r="N442" s="328">
        <f>IF( $F442=0,0,((($F442/$E442)*'CRONOGRAMA ACTIVIDADES'!L$177)*($G442/$F442)))</f>
        <v>0</v>
      </c>
      <c r="O442" s="413">
        <f>IF( $F442=0,0,((($F442/$E442)*'CRONOGRAMA ACTIVIDADES'!M$177)*($G442/$F442)))</f>
        <v>0</v>
      </c>
      <c r="P442" s="414">
        <f>IF( $F442=0,0,((($F442/$E442)*'CRONOGRAMA ACTIVIDADES'!N$177)*($G442/$F442)))</f>
        <v>0</v>
      </c>
      <c r="Q442" s="328">
        <f>IF( $F442=0,0,((($F442/$E442)*'CRONOGRAMA ACTIVIDADES'!O$177)*($G442/$F442)))</f>
        <v>0</v>
      </c>
      <c r="R442" s="328">
        <f>IF( $F442=0,0,((($F442/$E442)*'CRONOGRAMA ACTIVIDADES'!P$177)*($G442/$F442)))</f>
        <v>0</v>
      </c>
      <c r="S442" s="329">
        <f>IF( $F442=0,0,((($F442/$E442)*'CRONOGRAMA ACTIVIDADES'!Q$177)*($G442/$F442)))</f>
        <v>0</v>
      </c>
      <c r="T442" s="415">
        <f>H442+I442+J442+K442+L442+M442+N442+O442+P442+Q442+R442+S442</f>
        <v>0</v>
      </c>
      <c r="U442" s="332">
        <f>IF( $F442=0,0,((($F442/$E442)*'CRONOGRAMA ACTIVIDADES'!R$177)*($G442/$F442)))</f>
        <v>0</v>
      </c>
      <c r="V442" s="412">
        <f>IF( $F442=0,0,((($F442/$E442)*'CRONOGRAMA ACTIVIDADES'!S$177)*($G442/$F442)))</f>
        <v>0</v>
      </c>
      <c r="W442" s="328">
        <f>IF( $F442=0,0,((($F442/$E442)*'CRONOGRAMA ACTIVIDADES'!T$177)*($G442/$F442)))</f>
        <v>0</v>
      </c>
      <c r="X442" s="328">
        <f>IF( $F442=0,0,((($F442/$E442)*'CRONOGRAMA ACTIVIDADES'!U$177)*($G442/$F442)))</f>
        <v>0</v>
      </c>
      <c r="Y442" s="328">
        <f>IF( $F442=0,0,((($F442/$E442)*'CRONOGRAMA ACTIVIDADES'!V$177)*($G442/$F442)))</f>
        <v>0</v>
      </c>
      <c r="Z442" s="328">
        <f>IF( $F442=0,0,((($F442/$E442)*'CRONOGRAMA ACTIVIDADES'!W$177)*($G442/$F442)))</f>
        <v>0</v>
      </c>
      <c r="AA442" s="328">
        <f>IF( $F442=0,0,((($F442/$E442)*'CRONOGRAMA ACTIVIDADES'!X$177)*($G442/$F442)))</f>
        <v>0</v>
      </c>
      <c r="AB442" s="413">
        <f>IF( $F442=0,0,((($F442/$E442)*'CRONOGRAMA ACTIVIDADES'!Y$177)*($G442/$F442)))</f>
        <v>0</v>
      </c>
      <c r="AC442" s="414">
        <f>IF( $F442=0,0,((($F442/$E442)*'CRONOGRAMA ACTIVIDADES'!Z$177)*($G442/$F442)))</f>
        <v>0</v>
      </c>
      <c r="AD442" s="328">
        <f>IF( $F442=0,0,((($F442/$E442)*'CRONOGRAMA ACTIVIDADES'!AA$177)*($G442/$F442)))</f>
        <v>0</v>
      </c>
      <c r="AE442" s="328">
        <f>IF( $F442=0,0,((($F442/$E442)*'CRONOGRAMA ACTIVIDADES'!AB$177)*($G442/$F442)))</f>
        <v>0</v>
      </c>
      <c r="AF442" s="328">
        <f>IF( $F442=0,0,((($F442/$E442)*'CRONOGRAMA ACTIVIDADES'!AC$177)*($G442/$F442)))</f>
        <v>0</v>
      </c>
      <c r="AG442" s="415">
        <f>U442+V442+W442+X442+Y442+Z442+AA442+AB442+AC442+AD442+AE442+AF442</f>
        <v>0</v>
      </c>
      <c r="AH442" s="328">
        <f>IF( $F442=0,0,((($F442/$E442)*'CRONOGRAMA ACTIVIDADES'!AD$177)*($G442/$F442)))</f>
        <v>0</v>
      </c>
      <c r="AI442" s="412">
        <f>IF( $F442=0,0,((($F442/$E442)*'CRONOGRAMA ACTIVIDADES'!AE$177)*($G442/$F442)))</f>
        <v>0</v>
      </c>
      <c r="AJ442" s="328">
        <f>IF( $F442=0,0,((($F442/$E442)*'CRONOGRAMA ACTIVIDADES'!AF$177)*($G442/$F442)))</f>
        <v>0</v>
      </c>
      <c r="AK442" s="328">
        <f>IF( $F442=0,0,((($F442/$E442)*'CRONOGRAMA ACTIVIDADES'!AG$177)*($G442/$F442)))</f>
        <v>0</v>
      </c>
      <c r="AL442" s="328">
        <f>IF( $F442=0,0,((($F442/$E442)*'CRONOGRAMA ACTIVIDADES'!AH$177)*($G442/$F442)))</f>
        <v>0</v>
      </c>
      <c r="AM442" s="328">
        <f>IF( $F442=0,0,((($F442/$E442)*'CRONOGRAMA ACTIVIDADES'!AI$177)*($G442/$F442)))</f>
        <v>0</v>
      </c>
      <c r="AN442" s="328">
        <f>IF( $F442=0,0,((($F442/$E442)*'CRONOGRAMA ACTIVIDADES'!AJ$177)*($G442/$F442)))</f>
        <v>0</v>
      </c>
      <c r="AO442" s="413">
        <f>IF( $F442=0,0,((($F442/$E442)*'CRONOGRAMA ACTIVIDADES'!AK$177)*($G442/$F442)))</f>
        <v>0</v>
      </c>
      <c r="AP442" s="414">
        <f>IF( $F442=0,0,((($F442/$E442)*'CRONOGRAMA ACTIVIDADES'!AL$177)*($G442/$F442)))</f>
        <v>0</v>
      </c>
      <c r="AQ442" s="328">
        <f>IF( $F442=0,0,((($F442/$E442)*'CRONOGRAMA ACTIVIDADES'!AM$177)*($G442/$F442)))</f>
        <v>0</v>
      </c>
      <c r="AR442" s="328">
        <f>IF( $F442=0,0,((($F442/$E442)*'CRONOGRAMA ACTIVIDADES'!AN$177)*($G442/$F442)))</f>
        <v>0</v>
      </c>
      <c r="AS442" s="329">
        <f>IF( $F442=0,0,((($F442/$E442)*'CRONOGRAMA ACTIVIDADES'!AO$177)*($G442/$F442)))</f>
        <v>0</v>
      </c>
      <c r="AT442" s="415">
        <f>AH442+AI442+AJ442+AK442+AL442+AM442+AN442+AO442+AP442+AQ442+AR442+AS442</f>
        <v>0</v>
      </c>
      <c r="AU442" s="415">
        <f>AS442+AR442+AQ442+AP442+AO442+AN442+AM442+AL442+AK442+AJ442+AI442+AH442+AF442+AE442+AD442+AC442+AB442+AA442+Z442+Y442+X442+W442+V442+U442+S442+R442+Q442+P442+O442+N442+M442+L442+K442+J442+I442+H442</f>
        <v>0</v>
      </c>
      <c r="AV442" s="321">
        <f t="shared" ref="AV442:AV447" si="119">+G442-AU442</f>
        <v>0</v>
      </c>
    </row>
    <row r="443" spans="2:48" s="44" customFormat="1" ht="13.5" x14ac:dyDescent="0.25">
      <c r="B443" s="324">
        <f>'FORMATO COSTEO C6'!C87</f>
        <v>6.5</v>
      </c>
      <c r="C443" s="325" t="str">
        <f>'FORMATO COSTEO C6'!D87</f>
        <v>Línea de base y evaluaciones del proyecto</v>
      </c>
      <c r="D443" s="326" t="str">
        <f>+'FORMATO COSTEO C6'!D89</f>
        <v>Documento</v>
      </c>
      <c r="E443" s="327">
        <f>+'FORMATO COSTEO C6'!E89</f>
        <v>0</v>
      </c>
      <c r="F443" s="328">
        <f>+'FORMATO COSTEO C6'!G90</f>
        <v>0</v>
      </c>
      <c r="G443" s="328">
        <f>+'FORMATO COSTEO C6'!X90</f>
        <v>0</v>
      </c>
      <c r="H443" s="328"/>
      <c r="I443" s="412">
        <v>0</v>
      </c>
      <c r="J443" s="328"/>
      <c r="K443" s="328"/>
      <c r="L443" s="328"/>
      <c r="M443" s="328"/>
      <c r="N443" s="328"/>
      <c r="O443" s="413"/>
      <c r="P443" s="414"/>
      <c r="Q443" s="328"/>
      <c r="R443" s="328"/>
      <c r="S443" s="329"/>
      <c r="T443" s="416">
        <f>H443+I443+J443+K443+L443+M443+N443+O443+P443+Q443+R443+S443</f>
        <v>0</v>
      </c>
      <c r="U443" s="332"/>
      <c r="V443" s="412"/>
      <c r="W443" s="328"/>
      <c r="X443" s="328"/>
      <c r="Y443" s="328"/>
      <c r="Z443" s="328"/>
      <c r="AA443" s="328"/>
      <c r="AB443" s="413"/>
      <c r="AC443" s="414"/>
      <c r="AD443" s="328"/>
      <c r="AE443" s="328"/>
      <c r="AF443" s="328"/>
      <c r="AG443" s="416">
        <f>U443+V443+W443+X443+Y443+Z443+AA443+AB443+AC443+AD443+AE443+AF443</f>
        <v>0</v>
      </c>
      <c r="AH443" s="328"/>
      <c r="AI443" s="412"/>
      <c r="AJ443" s="328"/>
      <c r="AK443" s="328"/>
      <c r="AL443" s="328"/>
      <c r="AM443" s="328"/>
      <c r="AN443" s="328"/>
      <c r="AO443" s="413"/>
      <c r="AP443" s="414"/>
      <c r="AQ443" s="328"/>
      <c r="AR443" s="328">
        <v>0</v>
      </c>
      <c r="AS443" s="329"/>
      <c r="AT443" s="416">
        <f>AH443+AI443+AJ443+AK443+AL443+AM443+AN443+AO443+AP443+AQ443+AR443+AS443</f>
        <v>0</v>
      </c>
      <c r="AU443" s="416">
        <f>+G443</f>
        <v>0</v>
      </c>
      <c r="AV443" s="321">
        <f t="shared" si="119"/>
        <v>0</v>
      </c>
    </row>
    <row r="444" spans="2:48" s="44" customFormat="1" ht="13.5" x14ac:dyDescent="0.25">
      <c r="B444" s="324">
        <f>'FORMATO COSTEO C6'!C91</f>
        <v>6.6</v>
      </c>
      <c r="C444" s="325" t="str">
        <f>'FORMATO COSTEO C6'!D91</f>
        <v>Imprevistos</v>
      </c>
      <c r="D444" s="417" t="str">
        <f>+'FORMATO COSTEO C6'!D93</f>
        <v>Mes</v>
      </c>
      <c r="E444" s="327">
        <f>+'FORMATO COSTEO C6'!E93</f>
        <v>0</v>
      </c>
      <c r="F444" s="328">
        <f>+'FORMATO COSTEO C6'!G94</f>
        <v>0</v>
      </c>
      <c r="G444" s="328">
        <f>+'FORMATO COSTEO C6'!X94</f>
        <v>0</v>
      </c>
      <c r="H444" s="328">
        <f>IF( $F444=0,0,((($F444/$E444)*'CRONOGRAMA ACTIVIDADES'!F$179)*($G444/$F444)))</f>
        <v>0</v>
      </c>
      <c r="I444" s="412">
        <f>IF( $F444=0,0,((($F444/$E444)*'CRONOGRAMA ACTIVIDADES'!G$179)*($G444/$F444)))</f>
        <v>0</v>
      </c>
      <c r="J444" s="328">
        <f>IF( $F444=0,0,((($F444/$E444)*'CRONOGRAMA ACTIVIDADES'!H$179)*($G444/$F444)))</f>
        <v>0</v>
      </c>
      <c r="K444" s="328">
        <f>IF( $F444=0,0,((($F444/$E444)*'CRONOGRAMA ACTIVIDADES'!I$179)*($G444/$F444)))</f>
        <v>0</v>
      </c>
      <c r="L444" s="328">
        <f>IF( $F444=0,0,((($F444/$E444)*'CRONOGRAMA ACTIVIDADES'!J$179)*($G444/$F444)))</f>
        <v>0</v>
      </c>
      <c r="M444" s="328">
        <f>IF( $F444=0,0,((($F444/$E444)*'CRONOGRAMA ACTIVIDADES'!K$179)*($G444/$F444)))</f>
        <v>0</v>
      </c>
      <c r="N444" s="328">
        <f>IF( $F444=0,0,((($F444/$E444)*'CRONOGRAMA ACTIVIDADES'!L$179)*($G444/$F444)))</f>
        <v>0</v>
      </c>
      <c r="O444" s="413">
        <f>IF( $F444=0,0,((($F444/$E444)*'CRONOGRAMA ACTIVIDADES'!M$179)*($G444/$F444)))</f>
        <v>0</v>
      </c>
      <c r="P444" s="414">
        <f>IF( $F444=0,0,((($F444/$E444)*'CRONOGRAMA ACTIVIDADES'!N$179)*($G444/$F444)))</f>
        <v>0</v>
      </c>
      <c r="Q444" s="328">
        <f>IF( $F444=0,0,((($F444/$E444)*'CRONOGRAMA ACTIVIDADES'!O$179)*($G444/$F444)))</f>
        <v>0</v>
      </c>
      <c r="R444" s="328">
        <f>IF( $F444=0,0,((($F444/$E444)*'CRONOGRAMA ACTIVIDADES'!P$179)*($G444/$F444)))</f>
        <v>0</v>
      </c>
      <c r="S444" s="329">
        <f>IF( $F444=0,0,((($F444/$E444)*'CRONOGRAMA ACTIVIDADES'!Q$179)*($G444/$F444)))</f>
        <v>0</v>
      </c>
      <c r="T444" s="416">
        <f>H444+I444+J444+K444+L444+M444+N444+O444+P444+Q444+R444+S444</f>
        <v>0</v>
      </c>
      <c r="U444" s="332">
        <f>IF( $F444=0,0,((($F444/$E444)*'CRONOGRAMA ACTIVIDADES'!R$179)*($G444/$F444)))</f>
        <v>0</v>
      </c>
      <c r="V444" s="412">
        <f>IF( $F444=0,0,((($F444/$E444)*'CRONOGRAMA ACTIVIDADES'!S$179)*($G444/$F444)))</f>
        <v>0</v>
      </c>
      <c r="W444" s="328">
        <f>IF( $F444=0,0,((($F444/$E444)*'CRONOGRAMA ACTIVIDADES'!T$179)*($G444/$F444)))</f>
        <v>0</v>
      </c>
      <c r="X444" s="328">
        <f>IF( $F444=0,0,((($F444/$E444)*'CRONOGRAMA ACTIVIDADES'!U$179)*($G444/$F444)))</f>
        <v>0</v>
      </c>
      <c r="Y444" s="328">
        <f>IF( $F444=0,0,((($F444/$E444)*'CRONOGRAMA ACTIVIDADES'!V$179)*($G444/$F444)))</f>
        <v>0</v>
      </c>
      <c r="Z444" s="328">
        <f>IF( $F444=0,0,((($F444/$E444)*'CRONOGRAMA ACTIVIDADES'!W$179)*($G444/$F444)))</f>
        <v>0</v>
      </c>
      <c r="AA444" s="328">
        <f>IF( $F444=0,0,((($F444/$E444)*'CRONOGRAMA ACTIVIDADES'!X$179)*($G444/$F444)))</f>
        <v>0</v>
      </c>
      <c r="AB444" s="413">
        <f>IF( $F444=0,0,((($F444/$E444)*'CRONOGRAMA ACTIVIDADES'!Y$179)*($G444/$F444)))</f>
        <v>0</v>
      </c>
      <c r="AC444" s="414">
        <f>IF( $F444=0,0,((($F444/$E444)*'CRONOGRAMA ACTIVIDADES'!Z$179)*($G444/$F444)))</f>
        <v>0</v>
      </c>
      <c r="AD444" s="328">
        <f>IF( $F444=0,0,((($F444/$E444)*'CRONOGRAMA ACTIVIDADES'!AA$179)*($G444/$F444)))</f>
        <v>0</v>
      </c>
      <c r="AE444" s="328">
        <f>IF( $F444=0,0,((($F444/$E444)*'CRONOGRAMA ACTIVIDADES'!AB$179)*($G444/$F444)))</f>
        <v>0</v>
      </c>
      <c r="AF444" s="328">
        <f>IF( $F444=0,0,((($F444/$E444)*'CRONOGRAMA ACTIVIDADES'!AC$179)*($G444/$F444)))</f>
        <v>0</v>
      </c>
      <c r="AG444" s="416">
        <f>U444+V444+W444+X444+Y444+Z444+AA444+AB444+AC444+AD444+AE444+AF444</f>
        <v>0</v>
      </c>
      <c r="AH444" s="328">
        <f>IF( $F444=0,0,((($F444/$E444)*'CRONOGRAMA ACTIVIDADES'!AD$179)*($G444/$F444)))</f>
        <v>0</v>
      </c>
      <c r="AI444" s="412">
        <f>IF( $F444=0,0,((($F444/$E444)*'CRONOGRAMA ACTIVIDADES'!AE$179)*($G444/$F444)))</f>
        <v>0</v>
      </c>
      <c r="AJ444" s="328">
        <f>IF( $F444=0,0,((($F444/$E444)*'CRONOGRAMA ACTIVIDADES'!AF$179)*($G444/$F444)))</f>
        <v>0</v>
      </c>
      <c r="AK444" s="328">
        <f>IF( $F444=0,0,((($F444/$E444)*'CRONOGRAMA ACTIVIDADES'!AG$179)*($G444/$F444)))</f>
        <v>0</v>
      </c>
      <c r="AL444" s="328">
        <f>IF( $F444=0,0,((($F444/$E444)*'CRONOGRAMA ACTIVIDADES'!AH$179)*($G444/$F444)))</f>
        <v>0</v>
      </c>
      <c r="AM444" s="328">
        <f>IF( $F444=0,0,((($F444/$E444)*'CRONOGRAMA ACTIVIDADES'!AI$179)*($G444/$F444)))</f>
        <v>0</v>
      </c>
      <c r="AN444" s="328">
        <f>IF( $F444=0,0,((($F444/$E444)*'CRONOGRAMA ACTIVIDADES'!AJ$179)*($G444/$F444)))</f>
        <v>0</v>
      </c>
      <c r="AO444" s="413">
        <f>IF( $F444=0,0,((($F444/$E444)*'CRONOGRAMA ACTIVIDADES'!AK$179)*($G444/$F444)))</f>
        <v>0</v>
      </c>
      <c r="AP444" s="414">
        <f>IF( $F444=0,0,((($F444/$E444)*'CRONOGRAMA ACTIVIDADES'!AL$179)*($G444/$F444)))</f>
        <v>0</v>
      </c>
      <c r="AQ444" s="328">
        <f>IF( $F444=0,0,((($F444/$E444)*'CRONOGRAMA ACTIVIDADES'!AM$179)*($G444/$F444)))</f>
        <v>0</v>
      </c>
      <c r="AR444" s="328">
        <f>IF( $F444=0,0,((($F444/$E444)*'CRONOGRAMA ACTIVIDADES'!AN$179)*($G444/$F444)))</f>
        <v>0</v>
      </c>
      <c r="AS444" s="329">
        <f>IF( $F444=0,0,((($F444/$E444)*'CRONOGRAMA ACTIVIDADES'!AO$179)*($G444/$F444)))</f>
        <v>0</v>
      </c>
      <c r="AT444" s="416">
        <f>AH444+AI444+AJ444+AK444+AL444+AM444+AN444+AO444+AP444+AQ444+AR444+AS444</f>
        <v>0</v>
      </c>
      <c r="AU444" s="416">
        <f>AS444+AR444+AQ444+AP444+AO444+AN444+AM444+AL444+AK444+AJ444+AI444+AH444+AF444+AE444+AD444+AC444+AB444+AA444+Z444+Y444+X444+W444+V444+U444+S444+R444+Q444+P444+O444+N444+M444+L444+K444+J444+I444+H444</f>
        <v>0</v>
      </c>
      <c r="AV444" s="321">
        <f t="shared" si="119"/>
        <v>0</v>
      </c>
    </row>
    <row r="445" spans="2:48" s="44" customFormat="1" ht="13.5" x14ac:dyDescent="0.25">
      <c r="B445" s="324">
        <f>'FORMATO COSTEO C6'!C95</f>
        <v>6.7</v>
      </c>
      <c r="C445" s="325" t="str">
        <f>'FORMATO COSTEO C6'!D95</f>
        <v>Supervisión interna</v>
      </c>
      <c r="D445" s="417" t="str">
        <f>+'FORMATO COSTEO C6'!D97</f>
        <v>Visita</v>
      </c>
      <c r="E445" s="327">
        <f>+'FORMATO COSTEO C6'!E97</f>
        <v>0</v>
      </c>
      <c r="F445" s="328">
        <f>+'FORMATO COSTEO C6'!G98</f>
        <v>0</v>
      </c>
      <c r="G445" s="328">
        <f>+'FORMATO COSTEO C6'!X98</f>
        <v>0</v>
      </c>
      <c r="H445" s="328">
        <f>IF( $F445=0,0,((($F445/$E445)*'CRONOGRAMA ACTIVIDADES'!F$180)*($G445/$F445)))</f>
        <v>0</v>
      </c>
      <c r="I445" s="412">
        <f>IF( $F445=0,0,((($F445/$E445)*'CRONOGRAMA ACTIVIDADES'!G$180)*($G445/$F445)))</f>
        <v>0</v>
      </c>
      <c r="J445" s="328">
        <f>IF( $F445=0,0,((($F445/$E445)*'CRONOGRAMA ACTIVIDADES'!H$180)*($G445/$F445)))</f>
        <v>0</v>
      </c>
      <c r="K445" s="328">
        <f>IF( $F445=0,0,((($F445/$E445)*'CRONOGRAMA ACTIVIDADES'!I$180)*($G445/$F445)))</f>
        <v>0</v>
      </c>
      <c r="L445" s="328">
        <f>IF( $F445=0,0,((($F445/$E445)*'CRONOGRAMA ACTIVIDADES'!J$180)*($G445/$F445)))</f>
        <v>0</v>
      </c>
      <c r="M445" s="328">
        <f>IF( $F445=0,0,((($F445/$E445)*'CRONOGRAMA ACTIVIDADES'!K$180)*($G445/$F445)))</f>
        <v>0</v>
      </c>
      <c r="N445" s="328">
        <f>IF( $F445=0,0,((($F445/$E445)*'CRONOGRAMA ACTIVIDADES'!L$180)*($G445/$F445)))</f>
        <v>0</v>
      </c>
      <c r="O445" s="413">
        <f>IF( $F445=0,0,((($F445/$E445)*'CRONOGRAMA ACTIVIDADES'!M$180)*($G445/$F445)))</f>
        <v>0</v>
      </c>
      <c r="P445" s="414">
        <f>IF( $F445=0,0,((($F445/$E445)*'CRONOGRAMA ACTIVIDADES'!N$180)*($G445/$F445)))</f>
        <v>0</v>
      </c>
      <c r="Q445" s="328">
        <f>IF( $F445=0,0,((($F445/$E445)*'CRONOGRAMA ACTIVIDADES'!O$180)*($G445/$F445)))</f>
        <v>0</v>
      </c>
      <c r="R445" s="328">
        <f>IF( $F445=0,0,((($F445/$E445)*'CRONOGRAMA ACTIVIDADES'!P$180)*($G445/$F445)))</f>
        <v>0</v>
      </c>
      <c r="S445" s="329">
        <f>IF( $F445=0,0,((($F445/$E445)*'CRONOGRAMA ACTIVIDADES'!Q$180)*($G445/$F445)))</f>
        <v>0</v>
      </c>
      <c r="T445" s="416">
        <f>H445+I445+J445+K445+L445+M445+N445+O445+P445+Q445+R445+S445</f>
        <v>0</v>
      </c>
      <c r="U445" s="332">
        <f>IF( $F445=0,0,((($F445/$E445)*'CRONOGRAMA ACTIVIDADES'!R$180)*($G445/$F445)))</f>
        <v>0</v>
      </c>
      <c r="V445" s="412">
        <f>IF( $F445=0,0,((($F445/$E445)*'CRONOGRAMA ACTIVIDADES'!S$180)*($G445/$F445)))</f>
        <v>0</v>
      </c>
      <c r="W445" s="328">
        <f>IF( $F445=0,0,((($F445/$E445)*'CRONOGRAMA ACTIVIDADES'!T$180)*($G445/$F445)))</f>
        <v>0</v>
      </c>
      <c r="X445" s="328">
        <f>IF( $F445=0,0,((($F445/$E445)*'CRONOGRAMA ACTIVIDADES'!U$180)*($G445/$F445)))</f>
        <v>0</v>
      </c>
      <c r="Y445" s="328">
        <f>IF( $F445=0,0,((($F445/$E445)*'CRONOGRAMA ACTIVIDADES'!V$180)*($G445/$F445)))</f>
        <v>0</v>
      </c>
      <c r="Z445" s="328">
        <f>IF( $F445=0,0,((($F445/$E445)*'CRONOGRAMA ACTIVIDADES'!W$180)*($G445/$F445)))</f>
        <v>0</v>
      </c>
      <c r="AA445" s="328">
        <f>IF( $F445=0,0,((($F445/$E445)*'CRONOGRAMA ACTIVIDADES'!X$180)*($G445/$F445)))</f>
        <v>0</v>
      </c>
      <c r="AB445" s="413">
        <f>IF( $F445=0,0,((($F445/$E445)*'CRONOGRAMA ACTIVIDADES'!Y$180)*($G445/$F445)))</f>
        <v>0</v>
      </c>
      <c r="AC445" s="414">
        <f>IF( $F445=0,0,((($F445/$E445)*'CRONOGRAMA ACTIVIDADES'!Z$180)*($G445/$F445)))</f>
        <v>0</v>
      </c>
      <c r="AD445" s="328">
        <f>IF( $F445=0,0,((($F445/$E445)*'CRONOGRAMA ACTIVIDADES'!AA$180)*($G445/$F445)))</f>
        <v>0</v>
      </c>
      <c r="AE445" s="328">
        <f>IF( $F445=0,0,((($F445/$E445)*'CRONOGRAMA ACTIVIDADES'!AB$180)*($G445/$F445)))</f>
        <v>0</v>
      </c>
      <c r="AF445" s="328">
        <f>IF( $F445=0,0,((($F445/$E445)*'CRONOGRAMA ACTIVIDADES'!AC$180)*($G445/$F445)))</f>
        <v>0</v>
      </c>
      <c r="AG445" s="416">
        <f>U445+V445+W445+X445+Y445+Z445+AA445+AB445+AC445+AD445+AE445+AF445</f>
        <v>0</v>
      </c>
      <c r="AH445" s="328">
        <f>IF( $F445=0,0,((($F445/$E445)*'CRONOGRAMA ACTIVIDADES'!AD$180)*($G445/$F445)))</f>
        <v>0</v>
      </c>
      <c r="AI445" s="412">
        <f>IF( $F445=0,0,((($F445/$E445)*'CRONOGRAMA ACTIVIDADES'!AE$180)*($G445/$F445)))</f>
        <v>0</v>
      </c>
      <c r="AJ445" s="328">
        <f>IF( $F445=0,0,((($F445/$E445)*'CRONOGRAMA ACTIVIDADES'!AF$180)*($G445/$F445)))</f>
        <v>0</v>
      </c>
      <c r="AK445" s="328">
        <f>IF( $F445=0,0,((($F445/$E445)*'CRONOGRAMA ACTIVIDADES'!AG$180)*($G445/$F445)))</f>
        <v>0</v>
      </c>
      <c r="AL445" s="328">
        <f>IF( $F445=0,0,((($F445/$E445)*'CRONOGRAMA ACTIVIDADES'!AH$180)*($G445/$F445)))</f>
        <v>0</v>
      </c>
      <c r="AM445" s="328">
        <f>IF( $F445=0,0,((($F445/$E445)*'CRONOGRAMA ACTIVIDADES'!AI$180)*($G445/$F445)))</f>
        <v>0</v>
      </c>
      <c r="AN445" s="328">
        <f>IF( $F445=0,0,((($F445/$E445)*'CRONOGRAMA ACTIVIDADES'!AJ$180)*($G445/$F445)))</f>
        <v>0</v>
      </c>
      <c r="AO445" s="413">
        <f>IF( $F445=0,0,((($F445/$E445)*'CRONOGRAMA ACTIVIDADES'!AK$180)*($G445/$F445)))</f>
        <v>0</v>
      </c>
      <c r="AP445" s="414">
        <f>IF( $F445=0,0,((($F445/$E445)*'CRONOGRAMA ACTIVIDADES'!AL$180)*($G445/$F445)))</f>
        <v>0</v>
      </c>
      <c r="AQ445" s="328">
        <f>IF( $F445=0,0,((($F445/$E445)*'CRONOGRAMA ACTIVIDADES'!AM$180)*($G445/$F445)))</f>
        <v>0</v>
      </c>
      <c r="AR445" s="328">
        <f>IF( $F445=0,0,((($F445/$E445)*'CRONOGRAMA ACTIVIDADES'!AN$180)*($G445/$F445)))</f>
        <v>0</v>
      </c>
      <c r="AS445" s="329">
        <f>IF( $F445=0,0,((($F445/$E445)*'CRONOGRAMA ACTIVIDADES'!AO$180)*($G445/$F445)))</f>
        <v>0</v>
      </c>
      <c r="AT445" s="416">
        <f>AH445+AI445+AJ445+AK445+AL445+AM445+AN445+AO445+AP445+AQ445+AR445+AS445</f>
        <v>0</v>
      </c>
      <c r="AU445" s="416">
        <f>AS445+AR445+AQ445+AP445+AO445+AN445+AM445+AL445+AK445+AJ445+AI445+AH445+AF445+AE445+AD445+AC445+AB445+AA445+Z445+Y445+X445+W445+V445+U445+S445+R445+Q445+P445+O445+N445+M445+L445+K445+J445+I445+H445</f>
        <v>0</v>
      </c>
      <c r="AV445" s="321">
        <f t="shared" si="119"/>
        <v>0</v>
      </c>
    </row>
    <row r="446" spans="2:48" s="44" customFormat="1" ht="30" customHeight="1" x14ac:dyDescent="0.25">
      <c r="B446" s="2248" t="s">
        <v>205</v>
      </c>
      <c r="C446" s="2249"/>
      <c r="D446" s="2249"/>
      <c r="E446" s="2249"/>
      <c r="F446" s="418">
        <f t="shared" ref="F446:AS446" si="120">+F442+F443+F444+F445</f>
        <v>0</v>
      </c>
      <c r="G446" s="418">
        <f t="shared" si="120"/>
        <v>0</v>
      </c>
      <c r="H446" s="418">
        <f t="shared" si="120"/>
        <v>0</v>
      </c>
      <c r="I446" s="418">
        <f t="shared" si="120"/>
        <v>0</v>
      </c>
      <c r="J446" s="418">
        <f t="shared" si="120"/>
        <v>0</v>
      </c>
      <c r="K446" s="418">
        <f t="shared" si="120"/>
        <v>0</v>
      </c>
      <c r="L446" s="418">
        <f t="shared" si="120"/>
        <v>0</v>
      </c>
      <c r="M446" s="418">
        <f t="shared" si="120"/>
        <v>0</v>
      </c>
      <c r="N446" s="418">
        <f t="shared" si="120"/>
        <v>0</v>
      </c>
      <c r="O446" s="418">
        <f t="shared" si="120"/>
        <v>0</v>
      </c>
      <c r="P446" s="418">
        <f t="shared" si="120"/>
        <v>0</v>
      </c>
      <c r="Q446" s="418">
        <f t="shared" si="120"/>
        <v>0</v>
      </c>
      <c r="R446" s="418">
        <f t="shared" si="120"/>
        <v>0</v>
      </c>
      <c r="S446" s="419">
        <f t="shared" si="120"/>
        <v>0</v>
      </c>
      <c r="T446" s="420">
        <f>T442+T443+T444+T445</f>
        <v>0</v>
      </c>
      <c r="U446" s="421">
        <f t="shared" si="120"/>
        <v>0</v>
      </c>
      <c r="V446" s="418">
        <f t="shared" si="120"/>
        <v>0</v>
      </c>
      <c r="W446" s="418">
        <f t="shared" si="120"/>
        <v>0</v>
      </c>
      <c r="X446" s="418">
        <f t="shared" si="120"/>
        <v>0</v>
      </c>
      <c r="Y446" s="418">
        <f t="shared" si="120"/>
        <v>0</v>
      </c>
      <c r="Z446" s="418">
        <f t="shared" si="120"/>
        <v>0</v>
      </c>
      <c r="AA446" s="418">
        <f t="shared" si="120"/>
        <v>0</v>
      </c>
      <c r="AB446" s="418">
        <f t="shared" si="120"/>
        <v>0</v>
      </c>
      <c r="AC446" s="418">
        <f t="shared" si="120"/>
        <v>0</v>
      </c>
      <c r="AD446" s="418">
        <f t="shared" si="120"/>
        <v>0</v>
      </c>
      <c r="AE446" s="418">
        <f t="shared" si="120"/>
        <v>0</v>
      </c>
      <c r="AF446" s="418">
        <f t="shared" si="120"/>
        <v>0</v>
      </c>
      <c r="AG446" s="420">
        <f>AG442+AG443+AG444+AG445</f>
        <v>0</v>
      </c>
      <c r="AH446" s="418">
        <f t="shared" si="120"/>
        <v>0</v>
      </c>
      <c r="AI446" s="418">
        <f t="shared" si="120"/>
        <v>0</v>
      </c>
      <c r="AJ446" s="418">
        <f t="shared" si="120"/>
        <v>0</v>
      </c>
      <c r="AK446" s="418">
        <f t="shared" si="120"/>
        <v>0</v>
      </c>
      <c r="AL446" s="418">
        <f t="shared" si="120"/>
        <v>0</v>
      </c>
      <c r="AM446" s="418">
        <f t="shared" si="120"/>
        <v>0</v>
      </c>
      <c r="AN446" s="418">
        <f t="shared" si="120"/>
        <v>0</v>
      </c>
      <c r="AO446" s="418">
        <f t="shared" si="120"/>
        <v>0</v>
      </c>
      <c r="AP446" s="418">
        <f t="shared" si="120"/>
        <v>0</v>
      </c>
      <c r="AQ446" s="418">
        <f t="shared" si="120"/>
        <v>0</v>
      </c>
      <c r="AR446" s="418">
        <f t="shared" si="120"/>
        <v>0</v>
      </c>
      <c r="AS446" s="419">
        <f t="shared" si="120"/>
        <v>0</v>
      </c>
      <c r="AT446" s="420">
        <f>AT442+AT443+AT444+AT445</f>
        <v>0</v>
      </c>
      <c r="AU446" s="420">
        <f>AU442+AU443+AU444+AU445</f>
        <v>0</v>
      </c>
      <c r="AV446" s="321">
        <f t="shared" si="119"/>
        <v>0</v>
      </c>
    </row>
    <row r="447" spans="2:48" s="44" customFormat="1" ht="30" customHeight="1" thickBot="1" x14ac:dyDescent="0.3">
      <c r="B447" s="2242" t="s">
        <v>206</v>
      </c>
      <c r="C447" s="2243"/>
      <c r="D447" s="2243"/>
      <c r="E447" s="2243"/>
      <c r="F447" s="422">
        <f t="shared" ref="F447:AS447" si="121">+F446+F440</f>
        <v>0</v>
      </c>
      <c r="G447" s="422">
        <f t="shared" si="121"/>
        <v>0</v>
      </c>
      <c r="H447" s="422">
        <f t="shared" si="121"/>
        <v>0</v>
      </c>
      <c r="I447" s="422">
        <f t="shared" si="121"/>
        <v>0</v>
      </c>
      <c r="J447" s="422">
        <f t="shared" si="121"/>
        <v>0</v>
      </c>
      <c r="K447" s="422">
        <f t="shared" si="121"/>
        <v>0</v>
      </c>
      <c r="L447" s="422">
        <f t="shared" si="121"/>
        <v>0</v>
      </c>
      <c r="M447" s="422">
        <f t="shared" si="121"/>
        <v>0</v>
      </c>
      <c r="N447" s="422">
        <f t="shared" si="121"/>
        <v>0</v>
      </c>
      <c r="O447" s="422">
        <f t="shared" si="121"/>
        <v>0</v>
      </c>
      <c r="P447" s="422">
        <f t="shared" si="121"/>
        <v>0</v>
      </c>
      <c r="Q447" s="422">
        <f t="shared" si="121"/>
        <v>0</v>
      </c>
      <c r="R447" s="422">
        <f t="shared" si="121"/>
        <v>0</v>
      </c>
      <c r="S447" s="423">
        <f t="shared" si="121"/>
        <v>0</v>
      </c>
      <c r="T447" s="424">
        <f>T446+T440</f>
        <v>0</v>
      </c>
      <c r="U447" s="425">
        <f t="shared" si="121"/>
        <v>0</v>
      </c>
      <c r="V447" s="422">
        <f t="shared" si="121"/>
        <v>0</v>
      </c>
      <c r="W447" s="422">
        <f t="shared" si="121"/>
        <v>0</v>
      </c>
      <c r="X447" s="422">
        <f t="shared" si="121"/>
        <v>0</v>
      </c>
      <c r="Y447" s="422">
        <f t="shared" si="121"/>
        <v>0</v>
      </c>
      <c r="Z447" s="422">
        <f t="shared" si="121"/>
        <v>0</v>
      </c>
      <c r="AA447" s="422">
        <f t="shared" si="121"/>
        <v>0</v>
      </c>
      <c r="AB447" s="422">
        <f t="shared" si="121"/>
        <v>0</v>
      </c>
      <c r="AC447" s="422">
        <f t="shared" si="121"/>
        <v>0</v>
      </c>
      <c r="AD447" s="422">
        <f t="shared" si="121"/>
        <v>0</v>
      </c>
      <c r="AE447" s="422">
        <f t="shared" si="121"/>
        <v>0</v>
      </c>
      <c r="AF447" s="422">
        <f t="shared" si="121"/>
        <v>0</v>
      </c>
      <c r="AG447" s="424">
        <f>AG446+AG440</f>
        <v>0</v>
      </c>
      <c r="AH447" s="422">
        <f t="shared" si="121"/>
        <v>0</v>
      </c>
      <c r="AI447" s="422">
        <f t="shared" si="121"/>
        <v>0</v>
      </c>
      <c r="AJ447" s="422">
        <f t="shared" si="121"/>
        <v>0</v>
      </c>
      <c r="AK447" s="422">
        <f t="shared" si="121"/>
        <v>0</v>
      </c>
      <c r="AL447" s="422">
        <f t="shared" si="121"/>
        <v>0</v>
      </c>
      <c r="AM447" s="422">
        <f t="shared" si="121"/>
        <v>0</v>
      </c>
      <c r="AN447" s="422">
        <f t="shared" si="121"/>
        <v>0</v>
      </c>
      <c r="AO447" s="422">
        <f t="shared" si="121"/>
        <v>0</v>
      </c>
      <c r="AP447" s="422">
        <f t="shared" si="121"/>
        <v>0</v>
      </c>
      <c r="AQ447" s="422">
        <f t="shared" si="121"/>
        <v>0</v>
      </c>
      <c r="AR447" s="422">
        <f t="shared" si="121"/>
        <v>0</v>
      </c>
      <c r="AS447" s="423">
        <f t="shared" si="121"/>
        <v>0</v>
      </c>
      <c r="AT447" s="424">
        <f>AT446+AT440</f>
        <v>0</v>
      </c>
      <c r="AU447" s="424">
        <f>AU446+AU440</f>
        <v>0</v>
      </c>
      <c r="AV447" s="321">
        <f t="shared" si="119"/>
        <v>0</v>
      </c>
    </row>
    <row r="448" spans="2:48" x14ac:dyDescent="0.2">
      <c r="B448" s="253"/>
      <c r="C448" s="254"/>
      <c r="D448" s="255"/>
      <c r="E448" s="261"/>
      <c r="F448" s="256"/>
      <c r="AV448" s="252"/>
    </row>
    <row r="449" spans="3:48" x14ac:dyDescent="0.2">
      <c r="C449" s="1"/>
      <c r="F449" s="258"/>
      <c r="G449" s="6">
        <f>+G447-G443</f>
        <v>0</v>
      </c>
      <c r="AV449" s="252"/>
    </row>
    <row r="450" spans="3:48" x14ac:dyDescent="0.2">
      <c r="C450" s="1"/>
      <c r="F450" s="258"/>
      <c r="T450" s="6" t="e">
        <f>+#REF!+#REF!+#REF!+#REF!</f>
        <v>#REF!</v>
      </c>
      <c r="AG450" s="6" t="e">
        <f>+#REF!+#REF!+#REF!+#REF!</f>
        <v>#REF!</v>
      </c>
      <c r="AT450" s="6" t="e">
        <f>+#REF!+#REF!+#REF!+#REF!</f>
        <v>#REF!</v>
      </c>
      <c r="AV450" s="252"/>
    </row>
    <row r="451" spans="3:48" x14ac:dyDescent="0.2">
      <c r="C451" s="1"/>
      <c r="F451" s="258"/>
      <c r="AU451" s="6" t="e">
        <f>+#REF!+#REF!+AT450</f>
        <v>#REF!</v>
      </c>
      <c r="AV451" s="252"/>
    </row>
    <row r="452" spans="3:48" x14ac:dyDescent="0.2">
      <c r="C452" s="1"/>
      <c r="F452" s="258"/>
      <c r="AV452" s="252"/>
    </row>
    <row r="453" spans="3:48" x14ac:dyDescent="0.2">
      <c r="C453" s="1"/>
      <c r="AV453" s="252"/>
    </row>
    <row r="454" spans="3:48" x14ac:dyDescent="0.2">
      <c r="C454" s="1"/>
      <c r="F454" s="258"/>
      <c r="AV454" s="252"/>
    </row>
    <row r="455" spans="3:48" x14ac:dyDescent="0.2">
      <c r="C455" s="1"/>
      <c r="F455" s="258"/>
      <c r="AV455" s="252"/>
    </row>
    <row r="456" spans="3:48" x14ac:dyDescent="0.2">
      <c r="C456" s="1"/>
      <c r="F456" s="258"/>
      <c r="AV456" s="252"/>
    </row>
    <row r="457" spans="3:48" x14ac:dyDescent="0.2">
      <c r="C457" s="1"/>
      <c r="F457" s="258"/>
      <c r="AV457" s="252"/>
    </row>
    <row r="458" spans="3:48" x14ac:dyDescent="0.2">
      <c r="C458" s="1"/>
      <c r="F458" s="258"/>
      <c r="AV458" s="252"/>
    </row>
    <row r="459" spans="3:48" x14ac:dyDescent="0.2">
      <c r="C459" s="1"/>
      <c r="F459" s="258"/>
      <c r="AV459" s="252"/>
    </row>
    <row r="460" spans="3:48" x14ac:dyDescent="0.2">
      <c r="AV460" s="252"/>
    </row>
    <row r="461" spans="3:48" x14ac:dyDescent="0.2">
      <c r="AV461" s="252"/>
    </row>
    <row r="462" spans="3:48" x14ac:dyDescent="0.2">
      <c r="AV462" s="252"/>
    </row>
    <row r="463" spans="3:48" x14ac:dyDescent="0.2">
      <c r="AV463" s="252"/>
    </row>
    <row r="464" spans="3:48" x14ac:dyDescent="0.2">
      <c r="AV464" s="252"/>
    </row>
    <row r="465" spans="48:48" x14ac:dyDescent="0.2">
      <c r="AV465" s="252"/>
    </row>
    <row r="466" spans="48:48" x14ac:dyDescent="0.2">
      <c r="AV466" s="252"/>
    </row>
    <row r="467" spans="48:48" x14ac:dyDescent="0.2">
      <c r="AV467" s="252"/>
    </row>
    <row r="468" spans="48:48" x14ac:dyDescent="0.2">
      <c r="AV468" s="252"/>
    </row>
    <row r="469" spans="48:48" x14ac:dyDescent="0.2">
      <c r="AV469" s="252"/>
    </row>
    <row r="470" spans="48:48" x14ac:dyDescent="0.2">
      <c r="AV470" s="252"/>
    </row>
    <row r="471" spans="48:48" x14ac:dyDescent="0.2">
      <c r="AV471" s="252"/>
    </row>
    <row r="472" spans="48:48" x14ac:dyDescent="0.2">
      <c r="AV472" s="252"/>
    </row>
    <row r="473" spans="48:48" x14ac:dyDescent="0.2">
      <c r="AV473" s="252"/>
    </row>
    <row r="474" spans="48:48" x14ac:dyDescent="0.2">
      <c r="AV474" s="252"/>
    </row>
    <row r="475" spans="48:48" x14ac:dyDescent="0.2">
      <c r="AV475" s="252"/>
    </row>
    <row r="476" spans="48:48" x14ac:dyDescent="0.2">
      <c r="AV476" s="252"/>
    </row>
    <row r="477" spans="48:48" x14ac:dyDescent="0.2">
      <c r="AV477" s="252"/>
    </row>
    <row r="478" spans="48:48" x14ac:dyDescent="0.2">
      <c r="AV478" s="252"/>
    </row>
    <row r="479" spans="48:48" x14ac:dyDescent="0.2">
      <c r="AV479" s="252"/>
    </row>
    <row r="480" spans="48:48" x14ac:dyDescent="0.2">
      <c r="AV480" s="252"/>
    </row>
    <row r="481" spans="48:48" x14ac:dyDescent="0.2">
      <c r="AV481" s="252"/>
    </row>
    <row r="482" spans="48:48" x14ac:dyDescent="0.2">
      <c r="AV482" s="252"/>
    </row>
    <row r="483" spans="48:48" x14ac:dyDescent="0.2">
      <c r="AV483" s="252"/>
    </row>
    <row r="484" spans="48:48" x14ac:dyDescent="0.2">
      <c r="AV484" s="252"/>
    </row>
    <row r="485" spans="48:48" x14ac:dyDescent="0.2">
      <c r="AV485" s="252"/>
    </row>
    <row r="486" spans="48:48" x14ac:dyDescent="0.2">
      <c r="AV486" s="252"/>
    </row>
    <row r="487" spans="48:48" x14ac:dyDescent="0.2">
      <c r="AV487" s="252"/>
    </row>
    <row r="488" spans="48:48" x14ac:dyDescent="0.2">
      <c r="AV488" s="252"/>
    </row>
    <row r="489" spans="48:48" x14ac:dyDescent="0.2">
      <c r="AV489" s="252"/>
    </row>
    <row r="490" spans="48:48" x14ac:dyDescent="0.2">
      <c r="AV490" s="252"/>
    </row>
    <row r="491" spans="48:48" x14ac:dyDescent="0.2">
      <c r="AV491" s="252"/>
    </row>
    <row r="492" spans="48:48" x14ac:dyDescent="0.2">
      <c r="AV492" s="252"/>
    </row>
    <row r="493" spans="48:48" x14ac:dyDescent="0.2">
      <c r="AV493" s="252"/>
    </row>
    <row r="494" spans="48:48" x14ac:dyDescent="0.2">
      <c r="AV494" s="252"/>
    </row>
    <row r="495" spans="48:48" x14ac:dyDescent="0.2">
      <c r="AV495" s="252"/>
    </row>
    <row r="496" spans="48:48" x14ac:dyDescent="0.2">
      <c r="AV496" s="252"/>
    </row>
    <row r="497" spans="48:48" x14ac:dyDescent="0.2">
      <c r="AV497" s="252"/>
    </row>
    <row r="498" spans="48:48" x14ac:dyDescent="0.2">
      <c r="AV498" s="252"/>
    </row>
    <row r="499" spans="48:48" x14ac:dyDescent="0.2">
      <c r="AV499" s="252"/>
    </row>
    <row r="500" spans="48:48" x14ac:dyDescent="0.2">
      <c r="AV500" s="252"/>
    </row>
    <row r="501" spans="48:48" x14ac:dyDescent="0.2">
      <c r="AV501" s="252"/>
    </row>
    <row r="502" spans="48:48" x14ac:dyDescent="0.2">
      <c r="AV502" s="252"/>
    </row>
    <row r="503" spans="48:48" x14ac:dyDescent="0.2">
      <c r="AV503" s="252"/>
    </row>
    <row r="504" spans="48:48" x14ac:dyDescent="0.2">
      <c r="AV504" s="252"/>
    </row>
    <row r="505" spans="48:48" x14ac:dyDescent="0.2">
      <c r="AV505" s="252"/>
    </row>
    <row r="506" spans="48:48" x14ac:dyDescent="0.2">
      <c r="AV506" s="252"/>
    </row>
    <row r="507" spans="48:48" x14ac:dyDescent="0.2">
      <c r="AV507" s="252"/>
    </row>
    <row r="508" spans="48:48" x14ac:dyDescent="0.2">
      <c r="AV508" s="252"/>
    </row>
    <row r="509" spans="48:48" x14ac:dyDescent="0.2">
      <c r="AV509" s="252"/>
    </row>
    <row r="510" spans="48:48" x14ac:dyDescent="0.2">
      <c r="AV510" s="252"/>
    </row>
    <row r="511" spans="48:48" x14ac:dyDescent="0.2">
      <c r="AV511" s="252"/>
    </row>
    <row r="512" spans="48:48" x14ac:dyDescent="0.2">
      <c r="AV512" s="252"/>
    </row>
    <row r="513" spans="48:48" x14ac:dyDescent="0.2">
      <c r="AV513" s="252"/>
    </row>
    <row r="514" spans="48:48" x14ac:dyDescent="0.2">
      <c r="AV514" s="252"/>
    </row>
    <row r="515" spans="48:48" x14ac:dyDescent="0.2">
      <c r="AV515" s="252"/>
    </row>
    <row r="516" spans="48:48" x14ac:dyDescent="0.2">
      <c r="AV516" s="252"/>
    </row>
    <row r="517" spans="48:48" x14ac:dyDescent="0.2">
      <c r="AV517" s="252"/>
    </row>
    <row r="518" spans="48:48" x14ac:dyDescent="0.2">
      <c r="AV518" s="252"/>
    </row>
    <row r="519" spans="48:48" x14ac:dyDescent="0.2">
      <c r="AV519" s="252"/>
    </row>
    <row r="520" spans="48:48" x14ac:dyDescent="0.2">
      <c r="AV520" s="252"/>
    </row>
    <row r="521" spans="48:48" x14ac:dyDescent="0.2">
      <c r="AV521" s="252"/>
    </row>
    <row r="522" spans="48:48" x14ac:dyDescent="0.2">
      <c r="AV522" s="252"/>
    </row>
    <row r="523" spans="48:48" x14ac:dyDescent="0.2">
      <c r="AV523" s="252"/>
    </row>
    <row r="524" spans="48:48" x14ac:dyDescent="0.2">
      <c r="AV524" s="252"/>
    </row>
    <row r="525" spans="48:48" x14ac:dyDescent="0.2">
      <c r="AV525" s="252"/>
    </row>
    <row r="526" spans="48:48" x14ac:dyDescent="0.2">
      <c r="AV526" s="252"/>
    </row>
    <row r="527" spans="48:48" x14ac:dyDescent="0.2">
      <c r="AV527" s="252"/>
    </row>
    <row r="528" spans="48:48" x14ac:dyDescent="0.2">
      <c r="AV528" s="252"/>
    </row>
    <row r="529" spans="48:48" x14ac:dyDescent="0.2">
      <c r="AV529" s="252"/>
    </row>
    <row r="530" spans="48:48" x14ac:dyDescent="0.2">
      <c r="AV530" s="252"/>
    </row>
    <row r="531" spans="48:48" x14ac:dyDescent="0.2">
      <c r="AV531" s="252"/>
    </row>
    <row r="532" spans="48:48" x14ac:dyDescent="0.2">
      <c r="AV532" s="252"/>
    </row>
    <row r="533" spans="48:48" x14ac:dyDescent="0.2">
      <c r="AV533" s="252"/>
    </row>
    <row r="534" spans="48:48" x14ac:dyDescent="0.2">
      <c r="AV534" s="252"/>
    </row>
    <row r="535" spans="48:48" x14ac:dyDescent="0.2">
      <c r="AV535" s="252"/>
    </row>
    <row r="536" spans="48:48" x14ac:dyDescent="0.2">
      <c r="AV536" s="252"/>
    </row>
    <row r="537" spans="48:48" x14ac:dyDescent="0.2">
      <c r="AV537" s="252"/>
    </row>
  </sheetData>
  <mergeCells count="23">
    <mergeCell ref="K8:M8"/>
    <mergeCell ref="B1:AU1"/>
    <mergeCell ref="B4:J4"/>
    <mergeCell ref="B6:C6"/>
    <mergeCell ref="B7:C7"/>
    <mergeCell ref="D6:M6"/>
    <mergeCell ref="D7:M7"/>
    <mergeCell ref="B446:E446"/>
    <mergeCell ref="B447:E447"/>
    <mergeCell ref="AU10:AU11"/>
    <mergeCell ref="B440:E440"/>
    <mergeCell ref="B8:C8"/>
    <mergeCell ref="D8:F8"/>
    <mergeCell ref="B9:AU9"/>
    <mergeCell ref="B10:C11"/>
    <mergeCell ref="D10:D11"/>
    <mergeCell ref="E10:E11"/>
    <mergeCell ref="F10:F11"/>
    <mergeCell ref="G10:G11"/>
    <mergeCell ref="U10:AG10"/>
    <mergeCell ref="H10:T10"/>
    <mergeCell ref="AH10:AT10"/>
    <mergeCell ref="G8:J8"/>
  </mergeCells>
  <conditionalFormatting sqref="AV12:AV447">
    <cfRule type="cellIs" dxfId="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3"/>
  <sheetViews>
    <sheetView zoomScaleNormal="100" workbookViewId="0">
      <selection activeCell="J13" sqref="J13"/>
    </sheetView>
  </sheetViews>
  <sheetFormatPr baseColWidth="10" defaultColWidth="11.42578125" defaultRowHeight="12.75" x14ac:dyDescent="0.2"/>
  <cols>
    <col min="1" max="1" width="2.7109375" style="1466" customWidth="1"/>
    <col min="2" max="2" width="3.7109375" style="1164" customWidth="1"/>
    <col min="3" max="3" width="35.7109375" style="1164" customWidth="1"/>
    <col min="4" max="4" width="10.7109375" style="1164" customWidth="1"/>
    <col min="5" max="5" width="7.7109375" style="1164" customWidth="1"/>
    <col min="6" max="6" width="10.7109375" style="1164" customWidth="1"/>
    <col min="7" max="7" width="7.7109375" style="1164" customWidth="1"/>
    <col min="8" max="8" width="10.7109375" style="1164" customWidth="1"/>
    <col min="9" max="9" width="7.7109375" style="1164" customWidth="1"/>
    <col min="10" max="10" width="10.7109375" style="1164" customWidth="1"/>
    <col min="11" max="11" width="7.7109375" style="1164" customWidth="1"/>
    <col min="12" max="12" width="10.7109375" style="1164" customWidth="1"/>
    <col min="13" max="13" width="7.7109375" style="1164" customWidth="1"/>
    <col min="14" max="14" width="10.7109375" style="1164" customWidth="1"/>
    <col min="15" max="15" width="7.5703125" style="1164" customWidth="1"/>
    <col min="16" max="16" width="10.7109375" style="1164" customWidth="1"/>
    <col min="17" max="17" width="7.7109375" style="1164" customWidth="1"/>
    <col min="18" max="18" width="10.7109375" style="1164" customWidth="1"/>
    <col min="19" max="19" width="7.7109375" style="1164" customWidth="1"/>
    <col min="20" max="24" width="11.42578125" style="1466"/>
    <col min="25" max="16384" width="11.42578125" style="1164"/>
  </cols>
  <sheetData>
    <row r="1" spans="1:34" s="1466" customFormat="1" x14ac:dyDescent="0.2">
      <c r="B1" s="1469"/>
      <c r="C1" s="1469"/>
      <c r="D1" s="1469"/>
      <c r="E1" s="1469"/>
      <c r="F1" s="1469"/>
      <c r="G1" s="1469"/>
      <c r="H1" s="1469"/>
      <c r="I1" s="1469"/>
      <c r="J1" s="1469"/>
      <c r="K1" s="1469"/>
      <c r="L1" s="1469"/>
      <c r="M1" s="1469"/>
      <c r="N1" s="1469"/>
      <c r="O1" s="1469"/>
      <c r="P1" s="1469"/>
      <c r="Q1" s="1469"/>
      <c r="R1" s="1469"/>
      <c r="S1" s="1469"/>
      <c r="T1" s="1469"/>
      <c r="U1" s="1469"/>
      <c r="V1" s="1469"/>
      <c r="W1" s="1469"/>
      <c r="X1" s="1469"/>
      <c r="Y1" s="1469"/>
      <c r="Z1" s="1469"/>
      <c r="AA1" s="1469"/>
      <c r="AB1" s="1469"/>
      <c r="AC1" s="1469"/>
      <c r="AD1" s="1469"/>
      <c r="AE1" s="1469"/>
      <c r="AF1" s="1469"/>
      <c r="AG1" s="1469"/>
      <c r="AH1" s="1469"/>
    </row>
    <row r="2" spans="1:34" s="1471" customFormat="1" ht="15.75" x14ac:dyDescent="0.25">
      <c r="A2" s="1470"/>
      <c r="B2" s="1470"/>
      <c r="C2" s="225" t="s">
        <v>49</v>
      </c>
      <c r="D2" s="224"/>
      <c r="E2" s="219"/>
      <c r="F2" s="219"/>
      <c r="G2" s="1340"/>
      <c r="H2" s="225"/>
      <c r="I2" s="225" t="s">
        <v>305</v>
      </c>
      <c r="J2" s="225"/>
      <c r="K2" s="1285"/>
      <c r="L2" s="1285"/>
      <c r="M2" s="1285"/>
      <c r="N2" s="1285"/>
      <c r="O2" s="1470"/>
      <c r="P2" s="1470"/>
      <c r="Q2" s="1470"/>
      <c r="R2" s="1470"/>
      <c r="S2" s="1470"/>
      <c r="T2" s="1470"/>
      <c r="U2" s="1470"/>
      <c r="V2" s="1470"/>
      <c r="W2" s="1470"/>
      <c r="X2" s="1470"/>
    </row>
    <row r="3" spans="1:34" x14ac:dyDescent="0.2">
      <c r="B3" s="1466"/>
      <c r="C3" s="1206"/>
      <c r="D3" s="1206"/>
      <c r="E3" s="1472"/>
      <c r="F3" s="1472"/>
      <c r="G3" s="1473"/>
      <c r="H3" s="1473"/>
      <c r="I3" s="1473"/>
      <c r="J3" s="1473"/>
      <c r="K3" s="1473"/>
      <c r="L3" s="1473"/>
      <c r="M3" s="1473"/>
      <c r="N3" s="1473"/>
      <c r="O3" s="1466"/>
      <c r="P3" s="1466"/>
      <c r="Q3" s="1466"/>
      <c r="R3" s="1466"/>
      <c r="S3" s="1466"/>
    </row>
    <row r="4" spans="1:34" ht="15.75" x14ac:dyDescent="0.2">
      <c r="B4" s="2103" t="s">
        <v>778</v>
      </c>
      <c r="C4" s="2104"/>
      <c r="D4" s="2104"/>
      <c r="E4" s="2104"/>
      <c r="F4" s="2104"/>
      <c r="G4" s="2104"/>
      <c r="H4" s="2104"/>
      <c r="I4" s="2104"/>
      <c r="J4" s="2104"/>
      <c r="K4" s="2104"/>
      <c r="L4" s="2104"/>
      <c r="M4" s="2104"/>
      <c r="N4" s="1474"/>
      <c r="O4" s="1466"/>
      <c r="P4" s="1466"/>
      <c r="Q4" s="1466"/>
      <c r="R4" s="1466"/>
      <c r="S4" s="1466"/>
    </row>
    <row r="5" spans="1:34" ht="13.5" thickBot="1" x14ac:dyDescent="0.25">
      <c r="B5" s="1466"/>
      <c r="C5" s="764"/>
      <c r="D5" s="764"/>
      <c r="E5" s="764"/>
      <c r="F5" s="764"/>
      <c r="G5" s="764"/>
      <c r="H5" s="764"/>
      <c r="I5" s="764"/>
      <c r="J5" s="764"/>
      <c r="K5" s="764"/>
      <c r="L5" s="764"/>
      <c r="M5" s="764"/>
      <c r="N5" s="764"/>
      <c r="O5" s="1466"/>
      <c r="P5" s="1466"/>
      <c r="Q5" s="1466"/>
      <c r="R5" s="1466"/>
      <c r="S5" s="1466"/>
    </row>
    <row r="6" spans="1:34" s="1476" customFormat="1" ht="13.5" x14ac:dyDescent="0.25">
      <c r="A6" s="1475"/>
      <c r="B6" s="2299" t="s">
        <v>387</v>
      </c>
      <c r="C6" s="2300"/>
      <c r="D6" s="2305" t="str">
        <f>+'INFORMACION GENERAL PROYECTO'!D6</f>
        <v>[TÍTULO DEL PROYECTO]</v>
      </c>
      <c r="E6" s="2306"/>
      <c r="F6" s="2306"/>
      <c r="G6" s="2306"/>
      <c r="H6" s="2306"/>
      <c r="I6" s="2306"/>
      <c r="J6" s="2306"/>
      <c r="K6" s="2306"/>
      <c r="L6" s="2306"/>
      <c r="M6" s="2307"/>
      <c r="N6" s="1475"/>
      <c r="O6" s="1475"/>
      <c r="P6" s="1475"/>
      <c r="Q6" s="1475"/>
      <c r="R6" s="1475"/>
      <c r="S6" s="1475"/>
      <c r="T6" s="1475"/>
      <c r="U6" s="1475"/>
      <c r="V6" s="1475"/>
      <c r="W6" s="1475"/>
      <c r="X6" s="1475"/>
    </row>
    <row r="7" spans="1:34" s="1476" customFormat="1" ht="13.5" x14ac:dyDescent="0.25">
      <c r="A7" s="1475"/>
      <c r="B7" s="2301" t="s">
        <v>388</v>
      </c>
      <c r="C7" s="2302"/>
      <c r="D7" s="2308" t="str">
        <f>+'INFORMACION GENERAL PROYECTO'!B12</f>
        <v>[INSTITUCIÓN EJECUTORA]</v>
      </c>
      <c r="E7" s="2309"/>
      <c r="F7" s="2309"/>
      <c r="G7" s="2309"/>
      <c r="H7" s="2309"/>
      <c r="I7" s="2309"/>
      <c r="J7" s="2309"/>
      <c r="K7" s="2309"/>
      <c r="L7" s="2309"/>
      <c r="M7" s="2310"/>
      <c r="N7" s="1475"/>
      <c r="O7" s="1475"/>
      <c r="P7" s="1475"/>
      <c r="Q7" s="1475"/>
      <c r="R7" s="1475"/>
      <c r="S7" s="1475"/>
      <c r="T7" s="1475"/>
      <c r="U7" s="1475"/>
      <c r="V7" s="1475"/>
      <c r="W7" s="1475"/>
      <c r="X7" s="1475"/>
    </row>
    <row r="8" spans="1:34" s="1476" customFormat="1" ht="14.25" thickBot="1" x14ac:dyDescent="0.3">
      <c r="A8" s="1475"/>
      <c r="B8" s="2303" t="s">
        <v>405</v>
      </c>
      <c r="C8" s="2304"/>
      <c r="D8" s="1477">
        <f>+'INFORMACION GENERAL PROYECTO'!H7</f>
        <v>0</v>
      </c>
      <c r="E8" s="1478"/>
      <c r="F8" s="1478"/>
      <c r="G8" s="1479"/>
      <c r="H8" s="549" t="s">
        <v>391</v>
      </c>
      <c r="I8" s="550"/>
      <c r="J8" s="716">
        <f>+'INFORMACION GENERAL PROYECTO'!H24</f>
        <v>28.931506849315067</v>
      </c>
      <c r="K8" s="551"/>
      <c r="L8" s="551"/>
      <c r="M8" s="552"/>
      <c r="N8" s="1475"/>
      <c r="O8" s="1475"/>
      <c r="P8" s="1475"/>
      <c r="Q8" s="1475"/>
      <c r="R8" s="1475"/>
      <c r="S8" s="1475"/>
      <c r="T8" s="1475"/>
      <c r="U8" s="1475"/>
      <c r="V8" s="1475"/>
      <c r="W8" s="1475"/>
      <c r="X8" s="1475"/>
    </row>
    <row r="9" spans="1:34" s="1476" customFormat="1" ht="14.25" thickBot="1" x14ac:dyDescent="0.3">
      <c r="A9" s="1475"/>
      <c r="N9" s="1475"/>
      <c r="O9" s="1475"/>
      <c r="P9" s="1475"/>
      <c r="Q9" s="1475"/>
      <c r="R9" s="1475"/>
      <c r="S9" s="1475"/>
      <c r="T9" s="1475"/>
      <c r="U9" s="1475"/>
      <c r="V9" s="1475"/>
      <c r="W9" s="1475"/>
      <c r="X9" s="1475"/>
    </row>
    <row r="10" spans="1:34" s="1481" customFormat="1" ht="30" customHeight="1" x14ac:dyDescent="0.25">
      <c r="A10" s="1480"/>
      <c r="B10" s="2295" t="s">
        <v>453</v>
      </c>
      <c r="C10" s="2296"/>
      <c r="D10" s="2292" t="str">
        <f>+'INFORMACION GENERAL PROYECTO'!B11</f>
        <v>APORTE FONDOEMPLEO</v>
      </c>
      <c r="E10" s="2293"/>
      <c r="F10" s="2292" t="str">
        <f>+'INFORMACION GENERAL PROYECTO'!B12</f>
        <v>[INSTITUCIÓN EJECUTORA]</v>
      </c>
      <c r="G10" s="2293"/>
      <c r="H10" s="2292" t="str">
        <f>+'INFORMACION GENERAL PROYECTO'!B13</f>
        <v>[INSTITUCIÓN APORTANTE 1]</v>
      </c>
      <c r="I10" s="2293"/>
      <c r="J10" s="2292" t="str">
        <f>+'INFORMACION GENERAL PROYECTO'!B14</f>
        <v>[INSTITUCIÓN APORTANTE 2]</v>
      </c>
      <c r="K10" s="2293"/>
      <c r="L10" s="2292" t="str">
        <f>+'INFORMACION GENERAL PROYECTO'!B15</f>
        <v>[INSTITUCIÓN APORTANTE 3]</v>
      </c>
      <c r="M10" s="2293"/>
      <c r="N10" s="2292" t="str">
        <f>+'INFORMACION GENERAL PROYECTO'!B16</f>
        <v>[INSTITUCIÓN APORTANTE 4]</v>
      </c>
      <c r="O10" s="2293"/>
      <c r="P10" s="2292" t="str">
        <f>+'INFORMACION GENERAL PROYECTO'!B17</f>
        <v>[BENEFICIARIOS]</v>
      </c>
      <c r="Q10" s="2293"/>
      <c r="R10" s="2292" t="s">
        <v>712</v>
      </c>
      <c r="S10" s="2294"/>
      <c r="T10" s="1480"/>
      <c r="U10" s="1480"/>
      <c r="V10" s="1480"/>
      <c r="W10" s="1480"/>
      <c r="X10" s="1480"/>
    </row>
    <row r="11" spans="1:34" s="1481" customFormat="1" ht="15" customHeight="1" x14ac:dyDescent="0.25">
      <c r="A11" s="1480"/>
      <c r="B11" s="2297"/>
      <c r="C11" s="2298"/>
      <c r="D11" s="1482" t="s">
        <v>452</v>
      </c>
      <c r="E11" s="1482" t="s">
        <v>232</v>
      </c>
      <c r="F11" s="1482" t="s">
        <v>452</v>
      </c>
      <c r="G11" s="1482" t="s">
        <v>232</v>
      </c>
      <c r="H11" s="1482" t="s">
        <v>452</v>
      </c>
      <c r="I11" s="1482" t="s">
        <v>232</v>
      </c>
      <c r="J11" s="1482" t="s">
        <v>452</v>
      </c>
      <c r="K11" s="1483" t="s">
        <v>232</v>
      </c>
      <c r="L11" s="1482" t="s">
        <v>452</v>
      </c>
      <c r="M11" s="1482" t="s">
        <v>232</v>
      </c>
      <c r="N11" s="1482" t="s">
        <v>452</v>
      </c>
      <c r="O11" s="1482" t="s">
        <v>232</v>
      </c>
      <c r="P11" s="1482" t="s">
        <v>452</v>
      </c>
      <c r="Q11" s="1482" t="s">
        <v>232</v>
      </c>
      <c r="R11" s="1482" t="s">
        <v>452</v>
      </c>
      <c r="S11" s="1484" t="s">
        <v>232</v>
      </c>
      <c r="T11" s="1480"/>
      <c r="U11" s="1480"/>
      <c r="V11" s="1480"/>
      <c r="W11" s="1480"/>
      <c r="X11" s="1480"/>
    </row>
    <row r="12" spans="1:34" s="1476" customFormat="1" ht="13.5" x14ac:dyDescent="0.25">
      <c r="A12" s="1475"/>
      <c r="B12" s="1485"/>
      <c r="C12" s="1559" t="s">
        <v>419</v>
      </c>
      <c r="D12" s="1486">
        <f>SUMIF('PRESUPUESTO ANALITICO'!$C$12:$C$404,C12,'PRESUPUESTO ANALITICO'!$G$12:$G$404)</f>
        <v>0</v>
      </c>
      <c r="E12" s="1560" t="e">
        <f>+D12/$D$36*100</f>
        <v>#DIV/0!</v>
      </c>
      <c r="F12" s="1486">
        <f>SUMIF('PRESUPUESTO ANALITICO'!$C$12:$C$404,C12,'PRESUPUESTO ANALITICO'!$H$12:$H$404)</f>
        <v>0</v>
      </c>
      <c r="G12" s="1560" t="e">
        <f>+F12/$F$36*100</f>
        <v>#DIV/0!</v>
      </c>
      <c r="H12" s="1486">
        <f>SUMIF('PRESUPUESTO ANALITICO'!$C$12:$C$404,C12,'PRESUPUESTO ANALITICO'!$I$12:$I$404)</f>
        <v>0</v>
      </c>
      <c r="I12" s="1560" t="e">
        <f>+H12/$H$36*100</f>
        <v>#DIV/0!</v>
      </c>
      <c r="J12" s="1486">
        <f>SUMIF('PRESUPUESTO ANALITICO'!$C$12:$C$404,C12,'PRESUPUESTO ANALITICO'!$J$12:$J$404)</f>
        <v>0</v>
      </c>
      <c r="K12" s="1561" t="e">
        <f>+J12/$J$36*100</f>
        <v>#DIV/0!</v>
      </c>
      <c r="L12" s="1486">
        <f>SUMIF('PRESUPUESTO ANALITICO'!$C$12:$C$404,C12,'PRESUPUESTO ANALITICO'!$K$12:$K$404)</f>
        <v>0</v>
      </c>
      <c r="M12" s="1561" t="e">
        <f>+L12/$L$36*100</f>
        <v>#DIV/0!</v>
      </c>
      <c r="N12" s="1486">
        <f>SUMIF('PRESUPUESTO ANALITICO'!$C$12:$C$404,C12,'PRESUPUESTO ANALITICO'!$L$12:$L$404)</f>
        <v>0</v>
      </c>
      <c r="O12" s="1561" t="e">
        <f>+N12/$N$36*100</f>
        <v>#DIV/0!</v>
      </c>
      <c r="P12" s="1486">
        <f>SUMIF('PRESUPUESTO ANALITICO'!$C$12:$C$404,C12,'PRESUPUESTO ANALITICO'!$M$12:$M$404)</f>
        <v>0</v>
      </c>
      <c r="Q12" s="1560" t="e">
        <f>+P12/$P$36*100</f>
        <v>#DIV/0!</v>
      </c>
      <c r="R12" s="1486">
        <f>P12+N12+L12+J12+H12+F12+D12</f>
        <v>0</v>
      </c>
      <c r="S12" s="1562" t="e">
        <f>+R12/$R$36*100</f>
        <v>#DIV/0!</v>
      </c>
      <c r="T12" s="1475"/>
      <c r="U12" s="1475"/>
      <c r="V12" s="1475"/>
      <c r="W12" s="1475"/>
      <c r="X12" s="1475"/>
    </row>
    <row r="13" spans="1:34" s="1476" customFormat="1" ht="13.5" x14ac:dyDescent="0.25">
      <c r="A13" s="1475"/>
      <c r="B13" s="1485">
        <f>+'Categorías de gastos'!D3</f>
        <v>1</v>
      </c>
      <c r="C13" s="1487" t="str">
        <f>+'Categorías de gastos'!E3</f>
        <v>Alquileres</v>
      </c>
      <c r="D13" s="1488">
        <f>SUMIF('PRESUPUESTO ANALITICO'!$C$12:$C$404,C13,'PRESUPUESTO ANALITICO'!$G$12:$G$404)</f>
        <v>0</v>
      </c>
      <c r="E13" s="1489" t="e">
        <f t="shared" ref="E13:E35" si="0">+D13/$D$36*100</f>
        <v>#DIV/0!</v>
      </c>
      <c r="F13" s="1488">
        <f>SUMIF('PRESUPUESTO ANALITICO'!$C$12:$C$404,C13,'PRESUPUESTO ANALITICO'!$H$12:$H$404)</f>
        <v>0</v>
      </c>
      <c r="G13" s="1489" t="e">
        <f t="shared" ref="G13:G35" si="1">+F13/$F$36*100</f>
        <v>#DIV/0!</v>
      </c>
      <c r="H13" s="1488">
        <f>SUMIF('PRESUPUESTO ANALITICO'!$C$12:$C$404,C13,'PRESUPUESTO ANALITICO'!$I$12:$I$404)</f>
        <v>0</v>
      </c>
      <c r="I13" s="1489" t="e">
        <f t="shared" ref="I13:I35" si="2">+H13/$H$36*100</f>
        <v>#DIV/0!</v>
      </c>
      <c r="J13" s="1488">
        <f>SUMIF('PRESUPUESTO ANALITICO'!$C$12:$C$404,C13,'PRESUPUESTO ANALITICO'!$J$12:$J$404)</f>
        <v>0</v>
      </c>
      <c r="K13" s="1489" t="e">
        <f t="shared" ref="K13:K35" si="3">+J13/$J$36*100</f>
        <v>#DIV/0!</v>
      </c>
      <c r="L13" s="1488">
        <f>SUMIF('PRESUPUESTO ANALITICO'!$C$12:$C$404,C13,'PRESUPUESTO ANALITICO'!$K$12:$K$404)</f>
        <v>0</v>
      </c>
      <c r="M13" s="1489" t="e">
        <f t="shared" ref="M13:M35" si="4">+L13/$L$36*100</f>
        <v>#DIV/0!</v>
      </c>
      <c r="N13" s="1488">
        <f>SUMIF('PRESUPUESTO ANALITICO'!$C$12:$C$404,C13,'PRESUPUESTO ANALITICO'!$L$12:$L$404)</f>
        <v>0</v>
      </c>
      <c r="O13" s="1489" t="e">
        <f t="shared" ref="O13:O35" si="5">+N13/$N$36*100</f>
        <v>#DIV/0!</v>
      </c>
      <c r="P13" s="1488">
        <f>SUMIF('PRESUPUESTO ANALITICO'!$C$12:$C$404,C13,'PRESUPUESTO ANALITICO'!$M$12:$M$404)</f>
        <v>0</v>
      </c>
      <c r="Q13" s="1489" t="e">
        <f t="shared" ref="Q13:Q35" si="6">+P13/$P$36*100</f>
        <v>#DIV/0!</v>
      </c>
      <c r="R13" s="1488">
        <f t="shared" ref="R13:R35" si="7">P13+N13+L13+J13+H13+F13+D13</f>
        <v>0</v>
      </c>
      <c r="S13" s="1490" t="e">
        <f t="shared" ref="S13:S35" si="8">+R13/$R$36*100</f>
        <v>#DIV/0!</v>
      </c>
      <c r="T13" s="1475"/>
      <c r="U13" s="1475"/>
      <c r="V13" s="1475"/>
      <c r="W13" s="1475"/>
      <c r="X13" s="1475"/>
    </row>
    <row r="14" spans="1:34" s="1476" customFormat="1" ht="13.5" x14ac:dyDescent="0.25">
      <c r="A14" s="1475"/>
      <c r="B14" s="1485">
        <f>+'Categorías de gastos'!D4</f>
        <v>2</v>
      </c>
      <c r="C14" s="1487" t="str">
        <f>+'Categorías de gastos'!E4</f>
        <v>Consultorías</v>
      </c>
      <c r="D14" s="1488">
        <f>SUMIF('PRESUPUESTO ANALITICO'!$C$12:$C$404,C14,'PRESUPUESTO ANALITICO'!$G$12:$G$404)</f>
        <v>0</v>
      </c>
      <c r="E14" s="1489" t="e">
        <f t="shared" si="0"/>
        <v>#DIV/0!</v>
      </c>
      <c r="F14" s="1488">
        <f>SUMIF('PRESUPUESTO ANALITICO'!$C$12:$C$404,C14,'PRESUPUESTO ANALITICO'!$H$12:$H$404)</f>
        <v>0</v>
      </c>
      <c r="G14" s="1489" t="e">
        <f t="shared" si="1"/>
        <v>#DIV/0!</v>
      </c>
      <c r="H14" s="1488">
        <f>SUMIF('PRESUPUESTO ANALITICO'!$C$12:$C$404,C14,'PRESUPUESTO ANALITICO'!$I$12:$I$404)</f>
        <v>0</v>
      </c>
      <c r="I14" s="1489" t="e">
        <f t="shared" si="2"/>
        <v>#DIV/0!</v>
      </c>
      <c r="J14" s="1488">
        <f>SUMIF('PRESUPUESTO ANALITICO'!$C$12:$C$404,C14,'PRESUPUESTO ANALITICO'!$J$12:$J$404)</f>
        <v>0</v>
      </c>
      <c r="K14" s="1489" t="e">
        <f t="shared" si="3"/>
        <v>#DIV/0!</v>
      </c>
      <c r="L14" s="1488">
        <f>SUMIF('PRESUPUESTO ANALITICO'!$C$12:$C$404,C14,'PRESUPUESTO ANALITICO'!$K$12:$K$404)</f>
        <v>0</v>
      </c>
      <c r="M14" s="1489" t="e">
        <f t="shared" si="4"/>
        <v>#DIV/0!</v>
      </c>
      <c r="N14" s="1488">
        <f>SUMIF('PRESUPUESTO ANALITICO'!$C$12:$C$404,C14,'PRESUPUESTO ANALITICO'!$L$12:$L$404)</f>
        <v>0</v>
      </c>
      <c r="O14" s="1489" t="e">
        <f t="shared" si="5"/>
        <v>#DIV/0!</v>
      </c>
      <c r="P14" s="1488">
        <f>SUMIF('PRESUPUESTO ANALITICO'!$C$12:$C$404,C14,'PRESUPUESTO ANALITICO'!$M$12:$M$404)</f>
        <v>0</v>
      </c>
      <c r="Q14" s="1489" t="e">
        <f t="shared" si="6"/>
        <v>#DIV/0!</v>
      </c>
      <c r="R14" s="1488">
        <f t="shared" si="7"/>
        <v>0</v>
      </c>
      <c r="S14" s="1490" t="e">
        <f t="shared" si="8"/>
        <v>#DIV/0!</v>
      </c>
      <c r="T14" s="1475"/>
      <c r="U14" s="1475"/>
      <c r="V14" s="1475"/>
      <c r="W14" s="1475"/>
      <c r="X14" s="1475"/>
    </row>
    <row r="15" spans="1:34" s="1476" customFormat="1" ht="13.5" x14ac:dyDescent="0.25">
      <c r="A15" s="1475"/>
      <c r="B15" s="1485">
        <f>+'Categorías de gastos'!D5</f>
        <v>3</v>
      </c>
      <c r="C15" s="1487" t="str">
        <f>+'Categorías de gastos'!E5</f>
        <v>Equipamiento e infraestructura de uso colectivo</v>
      </c>
      <c r="D15" s="1488">
        <f>SUMIF('PRESUPUESTO ANALITICO'!$C$12:$C$404,C15,'PRESUPUESTO ANALITICO'!$G$12:$G$404)</f>
        <v>0</v>
      </c>
      <c r="E15" s="1489" t="e">
        <f t="shared" si="0"/>
        <v>#DIV/0!</v>
      </c>
      <c r="F15" s="1488">
        <f>SUMIF('PRESUPUESTO ANALITICO'!$C$12:$C$404,C15,'PRESUPUESTO ANALITICO'!$H$12:$H$404)</f>
        <v>0</v>
      </c>
      <c r="G15" s="1489" t="e">
        <f t="shared" si="1"/>
        <v>#DIV/0!</v>
      </c>
      <c r="H15" s="1488">
        <f>SUMIF('PRESUPUESTO ANALITICO'!$C$12:$C$404,C15,'PRESUPUESTO ANALITICO'!$I$12:$I$404)</f>
        <v>0</v>
      </c>
      <c r="I15" s="1489" t="e">
        <f t="shared" si="2"/>
        <v>#DIV/0!</v>
      </c>
      <c r="J15" s="1488">
        <f>SUMIF('PRESUPUESTO ANALITICO'!$C$12:$C$404,C15,'PRESUPUESTO ANALITICO'!$J$12:$J$404)</f>
        <v>0</v>
      </c>
      <c r="K15" s="1489" t="e">
        <f t="shared" si="3"/>
        <v>#DIV/0!</v>
      </c>
      <c r="L15" s="1488">
        <f>SUMIF('PRESUPUESTO ANALITICO'!$C$12:$C$404,C15,'PRESUPUESTO ANALITICO'!$K$12:$K$404)</f>
        <v>0</v>
      </c>
      <c r="M15" s="1489" t="e">
        <f t="shared" si="4"/>
        <v>#DIV/0!</v>
      </c>
      <c r="N15" s="1488">
        <f>SUMIF('PRESUPUESTO ANALITICO'!$C$12:$C$404,C15,'PRESUPUESTO ANALITICO'!$L$12:$L$404)</f>
        <v>0</v>
      </c>
      <c r="O15" s="1489" t="e">
        <f t="shared" si="5"/>
        <v>#DIV/0!</v>
      </c>
      <c r="P15" s="1488">
        <f>SUMIF('PRESUPUESTO ANALITICO'!$C$12:$C$404,C15,'PRESUPUESTO ANALITICO'!$M$12:$M$404)</f>
        <v>0</v>
      </c>
      <c r="Q15" s="1489" t="e">
        <f t="shared" si="6"/>
        <v>#DIV/0!</v>
      </c>
      <c r="R15" s="1488">
        <f t="shared" si="7"/>
        <v>0</v>
      </c>
      <c r="S15" s="1490" t="e">
        <f t="shared" si="8"/>
        <v>#DIV/0!</v>
      </c>
      <c r="T15" s="1475"/>
      <c r="U15" s="1475"/>
      <c r="V15" s="1475"/>
      <c r="W15" s="1475"/>
      <c r="X15" s="1475"/>
    </row>
    <row r="16" spans="1:34" s="1476" customFormat="1" ht="13.5" x14ac:dyDescent="0.25">
      <c r="A16" s="1475"/>
      <c r="B16" s="1485">
        <f>+'Categorías de gastos'!D6</f>
        <v>4</v>
      </c>
      <c r="C16" s="1487" t="str">
        <f>+'Categorías de gastos'!E6</f>
        <v>Equipamiento e infraestructura de uso individual</v>
      </c>
      <c r="D16" s="1488">
        <f>SUMIF('PRESUPUESTO ANALITICO'!$C$12:$C$404,C16,'PRESUPUESTO ANALITICO'!$G$12:$G$404)</f>
        <v>0</v>
      </c>
      <c r="E16" s="1489" t="e">
        <f t="shared" si="0"/>
        <v>#DIV/0!</v>
      </c>
      <c r="F16" s="1488">
        <f>SUMIF('PRESUPUESTO ANALITICO'!$C$12:$C$404,C16,'PRESUPUESTO ANALITICO'!$H$12:$H$404)</f>
        <v>0</v>
      </c>
      <c r="G16" s="1489" t="e">
        <f t="shared" si="1"/>
        <v>#DIV/0!</v>
      </c>
      <c r="H16" s="1488">
        <f>SUMIF('PRESUPUESTO ANALITICO'!$C$12:$C$404,C16,'PRESUPUESTO ANALITICO'!$I$12:$I$404)</f>
        <v>0</v>
      </c>
      <c r="I16" s="1489" t="e">
        <f t="shared" si="2"/>
        <v>#DIV/0!</v>
      </c>
      <c r="J16" s="1488">
        <f>SUMIF('PRESUPUESTO ANALITICO'!$C$12:$C$404,C16,'PRESUPUESTO ANALITICO'!$J$12:$J$404)</f>
        <v>0</v>
      </c>
      <c r="K16" s="1489" t="e">
        <f t="shared" si="3"/>
        <v>#DIV/0!</v>
      </c>
      <c r="L16" s="1488">
        <f>SUMIF('PRESUPUESTO ANALITICO'!$C$12:$C$404,C16,'PRESUPUESTO ANALITICO'!$K$12:$K$404)</f>
        <v>0</v>
      </c>
      <c r="M16" s="1489" t="e">
        <f t="shared" si="4"/>
        <v>#DIV/0!</v>
      </c>
      <c r="N16" s="1488">
        <f>SUMIF('PRESUPUESTO ANALITICO'!$C$12:$C$404,C16,'PRESUPUESTO ANALITICO'!$L$12:$L$404)</f>
        <v>0</v>
      </c>
      <c r="O16" s="1489" t="e">
        <f t="shared" si="5"/>
        <v>#DIV/0!</v>
      </c>
      <c r="P16" s="1488">
        <f>SUMIF('PRESUPUESTO ANALITICO'!$C$12:$C$404,C16,'PRESUPUESTO ANALITICO'!$M$12:$M$404)</f>
        <v>0</v>
      </c>
      <c r="Q16" s="1489" t="e">
        <f t="shared" si="6"/>
        <v>#DIV/0!</v>
      </c>
      <c r="R16" s="1488">
        <f t="shared" si="7"/>
        <v>0</v>
      </c>
      <c r="S16" s="1490" t="e">
        <f t="shared" si="8"/>
        <v>#DIV/0!</v>
      </c>
      <c r="T16" s="1475"/>
      <c r="U16" s="1475"/>
      <c r="V16" s="1475"/>
      <c r="W16" s="1475"/>
      <c r="X16" s="1475"/>
    </row>
    <row r="17" spans="1:24" s="1476" customFormat="1" ht="13.5" x14ac:dyDescent="0.25">
      <c r="A17" s="1475"/>
      <c r="B17" s="1485">
        <f>+'Categorías de gastos'!D7</f>
        <v>5</v>
      </c>
      <c r="C17" s="1487" t="str">
        <f>+'Categorías de gastos'!E7</f>
        <v>Insumos y herramientas de uso individual</v>
      </c>
      <c r="D17" s="1488">
        <f>SUMIF('PRESUPUESTO ANALITICO'!$C$12:$C$404,C17,'PRESUPUESTO ANALITICO'!$G$12:$G$404)</f>
        <v>0</v>
      </c>
      <c r="E17" s="1489" t="e">
        <f t="shared" si="0"/>
        <v>#DIV/0!</v>
      </c>
      <c r="F17" s="1488">
        <f>SUMIF('PRESUPUESTO ANALITICO'!$C$12:$C$404,C17,'PRESUPUESTO ANALITICO'!$H$12:$H$404)</f>
        <v>0</v>
      </c>
      <c r="G17" s="1489" t="e">
        <f t="shared" si="1"/>
        <v>#DIV/0!</v>
      </c>
      <c r="H17" s="1488">
        <f>SUMIF('PRESUPUESTO ANALITICO'!$C$12:$C$404,C17,'PRESUPUESTO ANALITICO'!$I$12:$I$404)</f>
        <v>0</v>
      </c>
      <c r="I17" s="1489" t="e">
        <f t="shared" si="2"/>
        <v>#DIV/0!</v>
      </c>
      <c r="J17" s="1488">
        <f>SUMIF('PRESUPUESTO ANALITICO'!$C$12:$C$404,C17,'PRESUPUESTO ANALITICO'!$J$12:$J$404)</f>
        <v>0</v>
      </c>
      <c r="K17" s="1489" t="e">
        <f t="shared" si="3"/>
        <v>#DIV/0!</v>
      </c>
      <c r="L17" s="1488">
        <f>SUMIF('PRESUPUESTO ANALITICO'!$C$12:$C$404,C17,'PRESUPUESTO ANALITICO'!$K$12:$K$404)</f>
        <v>0</v>
      </c>
      <c r="M17" s="1489" t="e">
        <f t="shared" si="4"/>
        <v>#DIV/0!</v>
      </c>
      <c r="N17" s="1488">
        <f>SUMIF('PRESUPUESTO ANALITICO'!$C$12:$C$404,C17,'PRESUPUESTO ANALITICO'!$L$12:$L$404)</f>
        <v>0</v>
      </c>
      <c r="O17" s="1489" t="e">
        <f t="shared" si="5"/>
        <v>#DIV/0!</v>
      </c>
      <c r="P17" s="1488">
        <f>SUMIF('PRESUPUESTO ANALITICO'!$C$12:$C$404,C17,'PRESUPUESTO ANALITICO'!$M$12:$M$404)</f>
        <v>0</v>
      </c>
      <c r="Q17" s="1489" t="e">
        <f t="shared" si="6"/>
        <v>#DIV/0!</v>
      </c>
      <c r="R17" s="1488">
        <f t="shared" si="7"/>
        <v>0</v>
      </c>
      <c r="S17" s="1490" t="e">
        <f t="shared" si="8"/>
        <v>#DIV/0!</v>
      </c>
      <c r="T17" s="1475"/>
      <c r="U17" s="1475"/>
      <c r="V17" s="1475"/>
      <c r="W17" s="1475"/>
      <c r="X17" s="1475"/>
    </row>
    <row r="18" spans="1:24" s="1476" customFormat="1" ht="13.5" x14ac:dyDescent="0.25">
      <c r="A18" s="1475"/>
      <c r="B18" s="1485">
        <f>+'Categorías de gastos'!D8</f>
        <v>6</v>
      </c>
      <c r="C18" s="1487" t="str">
        <f>+'Categorías de gastos'!E8</f>
        <v>Mano de obra no calificada</v>
      </c>
      <c r="D18" s="1488">
        <f>SUMIF('PRESUPUESTO ANALITICO'!$C$12:$C$404,C18,'PRESUPUESTO ANALITICO'!$G$12:$G$404)</f>
        <v>0</v>
      </c>
      <c r="E18" s="1489" t="e">
        <f t="shared" si="0"/>
        <v>#DIV/0!</v>
      </c>
      <c r="F18" s="1488">
        <f>SUMIF('PRESUPUESTO ANALITICO'!$C$12:$C$404,C18,'PRESUPUESTO ANALITICO'!$H$12:$H$404)</f>
        <v>0</v>
      </c>
      <c r="G18" s="1489" t="e">
        <f t="shared" si="1"/>
        <v>#DIV/0!</v>
      </c>
      <c r="H18" s="1488">
        <f>SUMIF('PRESUPUESTO ANALITICO'!$C$12:$C$404,C18,'PRESUPUESTO ANALITICO'!$I$12:$I$404)</f>
        <v>0</v>
      </c>
      <c r="I18" s="1489" t="e">
        <f t="shared" si="2"/>
        <v>#DIV/0!</v>
      </c>
      <c r="J18" s="1488">
        <f>SUMIF('PRESUPUESTO ANALITICO'!$C$12:$C$404,C18,'PRESUPUESTO ANALITICO'!$J$12:$J$404)</f>
        <v>0</v>
      </c>
      <c r="K18" s="1489" t="e">
        <f t="shared" si="3"/>
        <v>#DIV/0!</v>
      </c>
      <c r="L18" s="1488">
        <f>SUMIF('PRESUPUESTO ANALITICO'!$C$12:$C$404,C18,'PRESUPUESTO ANALITICO'!$K$12:$K$404)</f>
        <v>0</v>
      </c>
      <c r="M18" s="1489" t="e">
        <f t="shared" si="4"/>
        <v>#DIV/0!</v>
      </c>
      <c r="N18" s="1488">
        <f>SUMIF('PRESUPUESTO ANALITICO'!$C$12:$C$404,C18,'PRESUPUESTO ANALITICO'!$L$12:$L$404)</f>
        <v>0</v>
      </c>
      <c r="O18" s="1489" t="e">
        <f t="shared" si="5"/>
        <v>#DIV/0!</v>
      </c>
      <c r="P18" s="1488">
        <f>SUMIF('PRESUPUESTO ANALITICO'!$C$12:$C$404,C18,'PRESUPUESTO ANALITICO'!$M$12:$M$404)</f>
        <v>0</v>
      </c>
      <c r="Q18" s="1489" t="e">
        <f t="shared" si="6"/>
        <v>#DIV/0!</v>
      </c>
      <c r="R18" s="1488">
        <f t="shared" si="7"/>
        <v>0</v>
      </c>
      <c r="S18" s="1490" t="e">
        <f t="shared" si="8"/>
        <v>#DIV/0!</v>
      </c>
      <c r="T18" s="1475"/>
      <c r="U18" s="1475"/>
      <c r="V18" s="1475"/>
      <c r="W18" s="1475"/>
      <c r="X18" s="1475"/>
    </row>
    <row r="19" spans="1:24" s="1476" customFormat="1" ht="13.5" x14ac:dyDescent="0.25">
      <c r="A19" s="1475"/>
      <c r="B19" s="1485">
        <f>+'Categorías de gastos'!D9</f>
        <v>7</v>
      </c>
      <c r="C19" s="1487" t="str">
        <f>+'Categorías de gastos'!E9</f>
        <v>Pasajes y gastos de transporte</v>
      </c>
      <c r="D19" s="1488">
        <f>SUMIF('PRESUPUESTO ANALITICO'!$C$12:$C$404,C19,'PRESUPUESTO ANALITICO'!$G$12:$G$404)</f>
        <v>0</v>
      </c>
      <c r="E19" s="1489" t="e">
        <f t="shared" si="0"/>
        <v>#DIV/0!</v>
      </c>
      <c r="F19" s="1488">
        <f>SUMIF('PRESUPUESTO ANALITICO'!$C$12:$C$404,C19,'PRESUPUESTO ANALITICO'!$H$12:$H$404)</f>
        <v>0</v>
      </c>
      <c r="G19" s="1489" t="e">
        <f t="shared" si="1"/>
        <v>#DIV/0!</v>
      </c>
      <c r="H19" s="1488">
        <f>SUMIF('PRESUPUESTO ANALITICO'!$C$12:$C$404,C19,'PRESUPUESTO ANALITICO'!$I$12:$I$404)</f>
        <v>0</v>
      </c>
      <c r="I19" s="1489" t="e">
        <f t="shared" si="2"/>
        <v>#DIV/0!</v>
      </c>
      <c r="J19" s="1488">
        <f>SUMIF('PRESUPUESTO ANALITICO'!$C$12:$C$404,C19,'PRESUPUESTO ANALITICO'!$J$12:$J$404)</f>
        <v>0</v>
      </c>
      <c r="K19" s="1489" t="e">
        <f t="shared" si="3"/>
        <v>#DIV/0!</v>
      </c>
      <c r="L19" s="1488">
        <f>SUMIF('PRESUPUESTO ANALITICO'!$C$12:$C$404,C19,'PRESUPUESTO ANALITICO'!$K$12:$K$404)</f>
        <v>0</v>
      </c>
      <c r="M19" s="1489" t="e">
        <f t="shared" si="4"/>
        <v>#DIV/0!</v>
      </c>
      <c r="N19" s="1488">
        <f>SUMIF('PRESUPUESTO ANALITICO'!$C$12:$C$404,C19,'PRESUPUESTO ANALITICO'!$L$12:$L$404)</f>
        <v>0</v>
      </c>
      <c r="O19" s="1489" t="e">
        <f t="shared" si="5"/>
        <v>#DIV/0!</v>
      </c>
      <c r="P19" s="1488">
        <f>SUMIF('PRESUPUESTO ANALITICO'!$C$12:$C$404,C19,'PRESUPUESTO ANALITICO'!$M$12:$M$404)</f>
        <v>0</v>
      </c>
      <c r="Q19" s="1489" t="e">
        <f t="shared" si="6"/>
        <v>#DIV/0!</v>
      </c>
      <c r="R19" s="1488">
        <f t="shared" si="7"/>
        <v>0</v>
      </c>
      <c r="S19" s="1490" t="e">
        <f t="shared" si="8"/>
        <v>#DIV/0!</v>
      </c>
      <c r="T19" s="1475"/>
      <c r="U19" s="1475"/>
      <c r="V19" s="1475"/>
      <c r="W19" s="1475"/>
      <c r="X19" s="1475"/>
    </row>
    <row r="20" spans="1:24" s="1476" customFormat="1" ht="13.5" x14ac:dyDescent="0.25">
      <c r="A20" s="1475"/>
      <c r="B20" s="1485">
        <f>+'Categorías de gastos'!D10</f>
        <v>8</v>
      </c>
      <c r="C20" s="1487" t="str">
        <f>+'Categorías de gastos'!E10</f>
        <v>Refrigerios</v>
      </c>
      <c r="D20" s="1488">
        <f>SUMIF('PRESUPUESTO ANALITICO'!$C$12:$C$404,C20,'PRESUPUESTO ANALITICO'!$G$12:$G$404)</f>
        <v>0</v>
      </c>
      <c r="E20" s="1489" t="e">
        <f t="shared" si="0"/>
        <v>#DIV/0!</v>
      </c>
      <c r="F20" s="1488">
        <f>SUMIF('PRESUPUESTO ANALITICO'!$C$12:$C$404,C20,'PRESUPUESTO ANALITICO'!$H$12:$H$404)</f>
        <v>0</v>
      </c>
      <c r="G20" s="1489" t="e">
        <f t="shared" si="1"/>
        <v>#DIV/0!</v>
      </c>
      <c r="H20" s="1488">
        <f>SUMIF('PRESUPUESTO ANALITICO'!$C$12:$C$404,C20,'PRESUPUESTO ANALITICO'!$I$12:$I$404)</f>
        <v>0</v>
      </c>
      <c r="I20" s="1489" t="e">
        <f t="shared" si="2"/>
        <v>#DIV/0!</v>
      </c>
      <c r="J20" s="1488">
        <f>SUMIF('PRESUPUESTO ANALITICO'!$C$12:$C$404,C20,'PRESUPUESTO ANALITICO'!$J$12:$J$404)</f>
        <v>0</v>
      </c>
      <c r="K20" s="1489" t="e">
        <f t="shared" si="3"/>
        <v>#DIV/0!</v>
      </c>
      <c r="L20" s="1488">
        <f>SUMIF('PRESUPUESTO ANALITICO'!$C$12:$C$404,C20,'PRESUPUESTO ANALITICO'!$K$12:$K$404)</f>
        <v>0</v>
      </c>
      <c r="M20" s="1489" t="e">
        <f t="shared" si="4"/>
        <v>#DIV/0!</v>
      </c>
      <c r="N20" s="1488">
        <f>SUMIF('PRESUPUESTO ANALITICO'!$C$12:$C$404,C20,'PRESUPUESTO ANALITICO'!$L$12:$L$404)</f>
        <v>0</v>
      </c>
      <c r="O20" s="1489" t="e">
        <f t="shared" si="5"/>
        <v>#DIV/0!</v>
      </c>
      <c r="P20" s="1488">
        <f>SUMIF('PRESUPUESTO ANALITICO'!$C$12:$C$404,C20,'PRESUPUESTO ANALITICO'!$M$12:$M$404)</f>
        <v>0</v>
      </c>
      <c r="Q20" s="1489" t="e">
        <f t="shared" si="6"/>
        <v>#DIV/0!</v>
      </c>
      <c r="R20" s="1488">
        <f t="shared" si="7"/>
        <v>0</v>
      </c>
      <c r="S20" s="1490" t="e">
        <f t="shared" si="8"/>
        <v>#DIV/0!</v>
      </c>
      <c r="T20" s="1475"/>
      <c r="U20" s="1475"/>
      <c r="V20" s="1475"/>
      <c r="W20" s="1475"/>
      <c r="X20" s="1475"/>
    </row>
    <row r="21" spans="1:24" s="1476" customFormat="1" ht="13.5" x14ac:dyDescent="0.25">
      <c r="A21" s="1475"/>
      <c r="B21" s="1485">
        <f>+'Categorías de gastos'!D11</f>
        <v>9</v>
      </c>
      <c r="C21" s="1487" t="str">
        <f>+'Categorías de gastos'!E11</f>
        <v>Servicios de terceros</v>
      </c>
      <c r="D21" s="1488">
        <f>SUMIF('PRESUPUESTO ANALITICO'!$C$12:$C$404,C21,'PRESUPUESTO ANALITICO'!$G$12:$G$404)</f>
        <v>0</v>
      </c>
      <c r="E21" s="1489" t="e">
        <f t="shared" si="0"/>
        <v>#DIV/0!</v>
      </c>
      <c r="F21" s="1488">
        <f>SUMIF('PRESUPUESTO ANALITICO'!$C$12:$C$404,C21,'PRESUPUESTO ANALITICO'!$H$12:$H$404)</f>
        <v>0</v>
      </c>
      <c r="G21" s="1489" t="e">
        <f t="shared" si="1"/>
        <v>#DIV/0!</v>
      </c>
      <c r="H21" s="1488">
        <f>SUMIF('PRESUPUESTO ANALITICO'!$C$12:$C$404,C21,'PRESUPUESTO ANALITICO'!$I$12:$I$404)</f>
        <v>0</v>
      </c>
      <c r="I21" s="1489" t="e">
        <f t="shared" si="2"/>
        <v>#DIV/0!</v>
      </c>
      <c r="J21" s="1488">
        <f>SUMIF('PRESUPUESTO ANALITICO'!$C$12:$C$404,C21,'PRESUPUESTO ANALITICO'!$J$12:$J$404)</f>
        <v>0</v>
      </c>
      <c r="K21" s="1489" t="e">
        <f t="shared" si="3"/>
        <v>#DIV/0!</v>
      </c>
      <c r="L21" s="1488">
        <f>SUMIF('PRESUPUESTO ANALITICO'!$C$12:$C$404,C21,'PRESUPUESTO ANALITICO'!$K$12:$K$404)</f>
        <v>0</v>
      </c>
      <c r="M21" s="1489" t="e">
        <f t="shared" si="4"/>
        <v>#DIV/0!</v>
      </c>
      <c r="N21" s="1488">
        <f>SUMIF('PRESUPUESTO ANALITICO'!$C$12:$C$404,C21,'PRESUPUESTO ANALITICO'!$L$12:$L$404)</f>
        <v>0</v>
      </c>
      <c r="O21" s="1489" t="e">
        <f t="shared" si="5"/>
        <v>#DIV/0!</v>
      </c>
      <c r="P21" s="1488">
        <f>SUMIF('PRESUPUESTO ANALITICO'!$C$12:$C$404,C21,'PRESUPUESTO ANALITICO'!$M$12:$M$404)</f>
        <v>0</v>
      </c>
      <c r="Q21" s="1489" t="e">
        <f t="shared" si="6"/>
        <v>#DIV/0!</v>
      </c>
      <c r="R21" s="1488">
        <f t="shared" si="7"/>
        <v>0</v>
      </c>
      <c r="S21" s="1490" t="e">
        <f t="shared" si="8"/>
        <v>#DIV/0!</v>
      </c>
      <c r="T21" s="1475"/>
      <c r="U21" s="1475"/>
      <c r="V21" s="1475"/>
      <c r="W21" s="1475"/>
      <c r="X21" s="1475"/>
    </row>
    <row r="22" spans="1:24" s="1476" customFormat="1" ht="14.25" thickBot="1" x14ac:dyDescent="0.3">
      <c r="A22" s="1475"/>
      <c r="B22" s="1491">
        <f>+'Categorías de gastos'!D12</f>
        <v>10</v>
      </c>
      <c r="C22" s="1492" t="str">
        <f>+'Categorías de gastos'!E12</f>
        <v>Viáticos</v>
      </c>
      <c r="D22" s="1493">
        <f>SUMIF('PRESUPUESTO ANALITICO'!$C$12:$C$404,C22,'PRESUPUESTO ANALITICO'!$G$12:$G$404)</f>
        <v>0</v>
      </c>
      <c r="E22" s="1494" t="e">
        <f t="shared" si="0"/>
        <v>#DIV/0!</v>
      </c>
      <c r="F22" s="1493">
        <f>SUMIF('PRESUPUESTO ANALITICO'!$C$12:$C$404,C22,'PRESUPUESTO ANALITICO'!$H$12:$H$404)</f>
        <v>0</v>
      </c>
      <c r="G22" s="1494" t="e">
        <f t="shared" si="1"/>
        <v>#DIV/0!</v>
      </c>
      <c r="H22" s="1493">
        <f>SUMIF('PRESUPUESTO ANALITICO'!$C$12:$C$404,C22,'PRESUPUESTO ANALITICO'!$I$12:$I$404)</f>
        <v>0</v>
      </c>
      <c r="I22" s="1494" t="e">
        <f t="shared" si="2"/>
        <v>#DIV/0!</v>
      </c>
      <c r="J22" s="1493">
        <f>SUMIF('PRESUPUESTO ANALITICO'!$C$12:$C$404,C22,'PRESUPUESTO ANALITICO'!$J$12:$J$404)</f>
        <v>0</v>
      </c>
      <c r="K22" s="1494" t="e">
        <f t="shared" si="3"/>
        <v>#DIV/0!</v>
      </c>
      <c r="L22" s="1493">
        <f>SUMIF('PRESUPUESTO ANALITICO'!$C$12:$C$404,C22,'PRESUPUESTO ANALITICO'!$K$12:$K$404)</f>
        <v>0</v>
      </c>
      <c r="M22" s="1494" t="e">
        <f t="shared" si="4"/>
        <v>#DIV/0!</v>
      </c>
      <c r="N22" s="1493">
        <f>SUMIF('PRESUPUESTO ANALITICO'!$C$12:$C$404,C22,'PRESUPUESTO ANALITICO'!$L$12:$L$404)</f>
        <v>0</v>
      </c>
      <c r="O22" s="1494" t="e">
        <f t="shared" si="5"/>
        <v>#DIV/0!</v>
      </c>
      <c r="P22" s="1493">
        <f>SUMIF('PRESUPUESTO ANALITICO'!$C$12:$C$404,C22,'PRESUPUESTO ANALITICO'!$M$12:$M$404)</f>
        <v>0</v>
      </c>
      <c r="Q22" s="1494" t="e">
        <f t="shared" si="6"/>
        <v>#DIV/0!</v>
      </c>
      <c r="R22" s="1493">
        <f t="shared" si="7"/>
        <v>0</v>
      </c>
      <c r="S22" s="1495" t="e">
        <f t="shared" si="8"/>
        <v>#DIV/0!</v>
      </c>
      <c r="T22" s="1475"/>
      <c r="U22" s="1475"/>
      <c r="V22" s="1475"/>
      <c r="W22" s="1475"/>
      <c r="X22" s="1475"/>
    </row>
    <row r="23" spans="1:24" s="1476" customFormat="1" ht="13.5" x14ac:dyDescent="0.25">
      <c r="A23" s="1475"/>
      <c r="B23" s="1496">
        <f>+'Categorías de gastos'!D13</f>
        <v>11</v>
      </c>
      <c r="C23" s="1497" t="str">
        <f>'FORMATO COSTEO C6'!B16</f>
        <v>Equipo técnico del proyecto</v>
      </c>
      <c r="D23" s="1498">
        <f>SUMIF('PRESUPUESTO ANALITICO'!$C$12:$C$404,C23,'PRESUPUESTO ANALITICO'!$G$12:$G$404)</f>
        <v>0</v>
      </c>
      <c r="E23" s="1499" t="e">
        <f t="shared" si="0"/>
        <v>#DIV/0!</v>
      </c>
      <c r="F23" s="1498">
        <f>SUMIF('PRESUPUESTO ANALITICO'!$C$12:$C$404,C23,'PRESUPUESTO ANALITICO'!$H$12:$H$404)</f>
        <v>0</v>
      </c>
      <c r="G23" s="1499" t="e">
        <f t="shared" si="1"/>
        <v>#DIV/0!</v>
      </c>
      <c r="H23" s="1498">
        <f>SUMIF('PRESUPUESTO ANALITICO'!$C$12:$C$404,C23,'PRESUPUESTO ANALITICO'!$I$12:$I$404)</f>
        <v>0</v>
      </c>
      <c r="I23" s="1499" t="e">
        <f t="shared" si="2"/>
        <v>#DIV/0!</v>
      </c>
      <c r="J23" s="1498">
        <f>SUMIF('PRESUPUESTO ANALITICO'!$C$12:$C$404,C23,'PRESUPUESTO ANALITICO'!$J$12:$J$404)</f>
        <v>0</v>
      </c>
      <c r="K23" s="1499" t="e">
        <f t="shared" si="3"/>
        <v>#DIV/0!</v>
      </c>
      <c r="L23" s="1498">
        <f>SUMIF('PRESUPUESTO ANALITICO'!$C$12:$C$404,C23,'PRESUPUESTO ANALITICO'!$K$12:$K$404)</f>
        <v>0</v>
      </c>
      <c r="M23" s="1499" t="e">
        <f t="shared" si="4"/>
        <v>#DIV/0!</v>
      </c>
      <c r="N23" s="1498">
        <f>SUMIF('PRESUPUESTO ANALITICO'!$C$12:$C$404,C23,'PRESUPUESTO ANALITICO'!$L$12:$L$404)</f>
        <v>0</v>
      </c>
      <c r="O23" s="1499" t="e">
        <f t="shared" si="5"/>
        <v>#DIV/0!</v>
      </c>
      <c r="P23" s="1498">
        <f>SUMIF('PRESUPUESTO ANALITICO'!$C$12:$C$404,C23,'PRESUPUESTO ANALITICO'!$M$12:$M$404)</f>
        <v>0</v>
      </c>
      <c r="Q23" s="1499" t="e">
        <f t="shared" si="6"/>
        <v>#DIV/0!</v>
      </c>
      <c r="R23" s="1498">
        <f t="shared" si="7"/>
        <v>0</v>
      </c>
      <c r="S23" s="1500" t="e">
        <f t="shared" si="8"/>
        <v>#DIV/0!</v>
      </c>
      <c r="T23" s="1475"/>
      <c r="U23" s="1475"/>
      <c r="V23" s="1475"/>
      <c r="W23" s="1475"/>
      <c r="X23" s="1475"/>
    </row>
    <row r="24" spans="1:24" s="1476" customFormat="1" ht="13.5" x14ac:dyDescent="0.25">
      <c r="A24" s="1475"/>
      <c r="B24" s="1485">
        <f>+'Categorías de gastos'!D14</f>
        <v>12</v>
      </c>
      <c r="C24" s="1487" t="str">
        <f>'FORMATO COSTEO C6'!B30</f>
        <v>Equipamiento para gestión del proyecto</v>
      </c>
      <c r="D24" s="1488">
        <f>SUMIF('PRESUPUESTO ANALITICO'!$C$12:$C$404,C24,'PRESUPUESTO ANALITICO'!$G$12:$G$404)</f>
        <v>0</v>
      </c>
      <c r="E24" s="1489" t="e">
        <f t="shared" si="0"/>
        <v>#DIV/0!</v>
      </c>
      <c r="F24" s="1488">
        <f>SUMIF('PRESUPUESTO ANALITICO'!$C$12:$C$404,C24,'PRESUPUESTO ANALITICO'!$H$12:$H$404)</f>
        <v>0</v>
      </c>
      <c r="G24" s="1489" t="e">
        <f t="shared" si="1"/>
        <v>#DIV/0!</v>
      </c>
      <c r="H24" s="1488">
        <f>SUMIF('PRESUPUESTO ANALITICO'!$C$12:$C$404,C24,'PRESUPUESTO ANALITICO'!$I$12:$I$404)</f>
        <v>0</v>
      </c>
      <c r="I24" s="1489" t="e">
        <f t="shared" si="2"/>
        <v>#DIV/0!</v>
      </c>
      <c r="J24" s="1488">
        <f>SUMIF('PRESUPUESTO ANALITICO'!$C$12:$C$404,C24,'PRESUPUESTO ANALITICO'!$J$12:$J$404)</f>
        <v>0</v>
      </c>
      <c r="K24" s="1489" t="e">
        <f t="shared" si="3"/>
        <v>#DIV/0!</v>
      </c>
      <c r="L24" s="1488">
        <f>SUMIF('PRESUPUESTO ANALITICO'!$C$12:$C$404,C24,'PRESUPUESTO ANALITICO'!$K$12:$K$404)</f>
        <v>0</v>
      </c>
      <c r="M24" s="1489" t="e">
        <f t="shared" si="4"/>
        <v>#DIV/0!</v>
      </c>
      <c r="N24" s="1488">
        <f>SUMIF('PRESUPUESTO ANALITICO'!$C$12:$C$404,C24,'PRESUPUESTO ANALITICO'!$L$12:$L$404)</f>
        <v>0</v>
      </c>
      <c r="O24" s="1489" t="e">
        <f t="shared" si="5"/>
        <v>#DIV/0!</v>
      </c>
      <c r="P24" s="1488">
        <f>SUMIF('PRESUPUESTO ANALITICO'!$C$12:$C$404,C24,'PRESUPUESTO ANALITICO'!$M$12:$M$404)</f>
        <v>0</v>
      </c>
      <c r="Q24" s="1489" t="e">
        <f t="shared" si="6"/>
        <v>#DIV/0!</v>
      </c>
      <c r="R24" s="1488">
        <f t="shared" si="7"/>
        <v>0</v>
      </c>
      <c r="S24" s="1490" t="e">
        <f t="shared" si="8"/>
        <v>#DIV/0!</v>
      </c>
      <c r="T24" s="1475"/>
      <c r="U24" s="1475"/>
      <c r="V24" s="1475"/>
      <c r="W24" s="1475"/>
      <c r="X24" s="1475"/>
    </row>
    <row r="25" spans="1:24" s="1476" customFormat="1" ht="13.5" x14ac:dyDescent="0.25">
      <c r="A25" s="1475"/>
      <c r="B25" s="1485">
        <f>+'Categorías de gastos'!D15</f>
        <v>13</v>
      </c>
      <c r="C25" s="1487" t="str">
        <f>'FORMATO COSTEO C6'!B44</f>
        <v>Combustibles y lubricantes</v>
      </c>
      <c r="D25" s="1488">
        <f>SUMIF('PRESUPUESTO ANALITICO'!$C$12:$C$404,C25,'PRESUPUESTO ANALITICO'!$G$12:$G$404)</f>
        <v>0</v>
      </c>
      <c r="E25" s="1489" t="e">
        <f t="shared" si="0"/>
        <v>#DIV/0!</v>
      </c>
      <c r="F25" s="1488">
        <f>SUMIF('PRESUPUESTO ANALITICO'!$C$12:$C$404,C25,'PRESUPUESTO ANALITICO'!$H$12:$H$404)</f>
        <v>0</v>
      </c>
      <c r="G25" s="1489" t="e">
        <f t="shared" si="1"/>
        <v>#DIV/0!</v>
      </c>
      <c r="H25" s="1488">
        <f>SUMIF('PRESUPUESTO ANALITICO'!$C$12:$C$404,C25,'PRESUPUESTO ANALITICO'!$I$12:$I$404)</f>
        <v>0</v>
      </c>
      <c r="I25" s="1489" t="e">
        <f t="shared" si="2"/>
        <v>#DIV/0!</v>
      </c>
      <c r="J25" s="1488">
        <f>SUMIF('PRESUPUESTO ANALITICO'!$C$12:$C$404,C25,'PRESUPUESTO ANALITICO'!$J$12:$J$404)</f>
        <v>0</v>
      </c>
      <c r="K25" s="1489" t="e">
        <f t="shared" si="3"/>
        <v>#DIV/0!</v>
      </c>
      <c r="L25" s="1488">
        <f>SUMIF('PRESUPUESTO ANALITICO'!$C$12:$C$404,C25,'PRESUPUESTO ANALITICO'!$K$12:$K$404)</f>
        <v>0</v>
      </c>
      <c r="M25" s="1489" t="e">
        <f t="shared" si="4"/>
        <v>#DIV/0!</v>
      </c>
      <c r="N25" s="1488">
        <f>SUMIF('PRESUPUESTO ANALITICO'!$C$12:$C$404,C25,'PRESUPUESTO ANALITICO'!$L$12:$L$404)</f>
        <v>0</v>
      </c>
      <c r="O25" s="1489" t="e">
        <f t="shared" si="5"/>
        <v>#DIV/0!</v>
      </c>
      <c r="P25" s="1488">
        <f>SUMIF('PRESUPUESTO ANALITICO'!$C$12:$C$404,C25,'PRESUPUESTO ANALITICO'!$M$12:$M$404)</f>
        <v>0</v>
      </c>
      <c r="Q25" s="1489" t="e">
        <f t="shared" si="6"/>
        <v>#DIV/0!</v>
      </c>
      <c r="R25" s="1488">
        <f t="shared" si="7"/>
        <v>0</v>
      </c>
      <c r="S25" s="1490" t="e">
        <f t="shared" si="8"/>
        <v>#DIV/0!</v>
      </c>
      <c r="T25" s="1475"/>
      <c r="U25" s="1475"/>
      <c r="V25" s="1475"/>
      <c r="W25" s="1475"/>
      <c r="X25" s="1475"/>
    </row>
    <row r="26" spans="1:24" s="1476" customFormat="1" ht="13.5" x14ac:dyDescent="0.25">
      <c r="A26" s="1475"/>
      <c r="B26" s="1485">
        <f>+'Categorías de gastos'!D16</f>
        <v>14</v>
      </c>
      <c r="C26" s="1487" t="str">
        <f>'FORMATO COSTEO C6'!B48</f>
        <v>Mantenimiento y reparaciones</v>
      </c>
      <c r="D26" s="1488">
        <f>SUMIF('PRESUPUESTO ANALITICO'!$C$12:$C$404,C26,'PRESUPUESTO ANALITICO'!$G$12:$G$404)</f>
        <v>0</v>
      </c>
      <c r="E26" s="1489" t="e">
        <f t="shared" si="0"/>
        <v>#DIV/0!</v>
      </c>
      <c r="F26" s="1488">
        <f>SUMIF('PRESUPUESTO ANALITICO'!$C$12:$C$404,C26,'PRESUPUESTO ANALITICO'!$H$12:$H$404)</f>
        <v>0</v>
      </c>
      <c r="G26" s="1489" t="e">
        <f t="shared" si="1"/>
        <v>#DIV/0!</v>
      </c>
      <c r="H26" s="1488">
        <f>SUMIF('PRESUPUESTO ANALITICO'!$C$12:$C$404,C26,'PRESUPUESTO ANALITICO'!$I$12:$I$404)</f>
        <v>0</v>
      </c>
      <c r="I26" s="1489" t="e">
        <f t="shared" si="2"/>
        <v>#DIV/0!</v>
      </c>
      <c r="J26" s="1488">
        <f>SUMIF('PRESUPUESTO ANALITICO'!$C$12:$C$404,C26,'PRESUPUESTO ANALITICO'!$J$12:$J$404)</f>
        <v>0</v>
      </c>
      <c r="K26" s="1489" t="e">
        <f t="shared" si="3"/>
        <v>#DIV/0!</v>
      </c>
      <c r="L26" s="1488">
        <f>SUMIF('PRESUPUESTO ANALITICO'!$C$12:$C$404,C26,'PRESUPUESTO ANALITICO'!$K$12:$K$404)</f>
        <v>0</v>
      </c>
      <c r="M26" s="1489" t="e">
        <f t="shared" si="4"/>
        <v>#DIV/0!</v>
      </c>
      <c r="N26" s="1488">
        <f>SUMIF('PRESUPUESTO ANALITICO'!$C$12:$C$404,C26,'PRESUPUESTO ANALITICO'!$L$12:$L$404)</f>
        <v>0</v>
      </c>
      <c r="O26" s="1489" t="e">
        <f t="shared" si="5"/>
        <v>#DIV/0!</v>
      </c>
      <c r="P26" s="1488">
        <f>SUMIF('PRESUPUESTO ANALITICO'!$C$12:$C$404,C26,'PRESUPUESTO ANALITICO'!$M$12:$M$404)</f>
        <v>0</v>
      </c>
      <c r="Q26" s="1489" t="e">
        <f t="shared" si="6"/>
        <v>#DIV/0!</v>
      </c>
      <c r="R26" s="1488">
        <f t="shared" si="7"/>
        <v>0</v>
      </c>
      <c r="S26" s="1490" t="e">
        <f t="shared" si="8"/>
        <v>#DIV/0!</v>
      </c>
      <c r="T26" s="1475"/>
      <c r="U26" s="1475"/>
      <c r="V26" s="1475"/>
      <c r="W26" s="1475"/>
      <c r="X26" s="1475"/>
    </row>
    <row r="27" spans="1:24" s="1476" customFormat="1" ht="13.5" x14ac:dyDescent="0.25">
      <c r="A27" s="1475"/>
      <c r="B27" s="1485">
        <f>+'Categorías de gastos'!D17</f>
        <v>15</v>
      </c>
      <c r="C27" s="1487" t="str">
        <f>'FORMATO COSTEO C6'!B52</f>
        <v>Seguros</v>
      </c>
      <c r="D27" s="1488">
        <f>SUMIF('PRESUPUESTO ANALITICO'!$C$12:$C$404,C27,'PRESUPUESTO ANALITICO'!$G$12:$G$404)</f>
        <v>0</v>
      </c>
      <c r="E27" s="1489" t="e">
        <f t="shared" si="0"/>
        <v>#DIV/0!</v>
      </c>
      <c r="F27" s="1488">
        <f>SUMIF('PRESUPUESTO ANALITICO'!$C$12:$C$404,C27,'PRESUPUESTO ANALITICO'!$H$12:$H$404)</f>
        <v>0</v>
      </c>
      <c r="G27" s="1489" t="e">
        <f t="shared" si="1"/>
        <v>#DIV/0!</v>
      </c>
      <c r="H27" s="1488">
        <f>SUMIF('PRESUPUESTO ANALITICO'!$C$12:$C$404,C27,'PRESUPUESTO ANALITICO'!$I$12:$I$404)</f>
        <v>0</v>
      </c>
      <c r="I27" s="1489" t="e">
        <f t="shared" si="2"/>
        <v>#DIV/0!</v>
      </c>
      <c r="J27" s="1488">
        <f>SUMIF('PRESUPUESTO ANALITICO'!$C$12:$C$404,C27,'PRESUPUESTO ANALITICO'!$J$12:$J$404)</f>
        <v>0</v>
      </c>
      <c r="K27" s="1489" t="e">
        <f t="shared" si="3"/>
        <v>#DIV/0!</v>
      </c>
      <c r="L27" s="1488">
        <f>SUMIF('PRESUPUESTO ANALITICO'!$C$12:$C$404,C27,'PRESUPUESTO ANALITICO'!$K$12:$K$404)</f>
        <v>0</v>
      </c>
      <c r="M27" s="1489" t="e">
        <f t="shared" si="4"/>
        <v>#DIV/0!</v>
      </c>
      <c r="N27" s="1488">
        <f>SUMIF('PRESUPUESTO ANALITICO'!$C$12:$C$404,C27,'PRESUPUESTO ANALITICO'!$L$12:$L$404)</f>
        <v>0</v>
      </c>
      <c r="O27" s="1489" t="e">
        <f t="shared" si="5"/>
        <v>#DIV/0!</v>
      </c>
      <c r="P27" s="1488">
        <f>SUMIF('PRESUPUESTO ANALITICO'!$C$12:$C$404,C27,'PRESUPUESTO ANALITICO'!$M$12:$M$404)</f>
        <v>0</v>
      </c>
      <c r="Q27" s="1489" t="e">
        <f t="shared" si="6"/>
        <v>#DIV/0!</v>
      </c>
      <c r="R27" s="1488">
        <f t="shared" si="7"/>
        <v>0</v>
      </c>
      <c r="S27" s="1490" t="e">
        <f t="shared" si="8"/>
        <v>#DIV/0!</v>
      </c>
      <c r="T27" s="1475"/>
      <c r="U27" s="1475"/>
      <c r="V27" s="1475"/>
      <c r="W27" s="1475"/>
      <c r="X27" s="1475"/>
    </row>
    <row r="28" spans="1:24" s="1476" customFormat="1" ht="13.5" x14ac:dyDescent="0.25">
      <c r="A28" s="1475"/>
      <c r="B28" s="1485">
        <f>+'Categorías de gastos'!D18</f>
        <v>16</v>
      </c>
      <c r="C28" s="1487" t="str">
        <f>'FORMATO COSTEO C6'!B56</f>
        <v>Oficina de proyecto</v>
      </c>
      <c r="D28" s="1488">
        <f>SUMIF('PRESUPUESTO ANALITICO'!$C$12:$C$404,C28,'PRESUPUESTO ANALITICO'!$G$12:$G$404)</f>
        <v>0</v>
      </c>
      <c r="E28" s="1489" t="e">
        <f t="shared" si="0"/>
        <v>#DIV/0!</v>
      </c>
      <c r="F28" s="1488">
        <f>SUMIF('PRESUPUESTO ANALITICO'!$C$12:$C$404,C28,'PRESUPUESTO ANALITICO'!$H$12:$H$404)</f>
        <v>0</v>
      </c>
      <c r="G28" s="1489" t="e">
        <f t="shared" si="1"/>
        <v>#DIV/0!</v>
      </c>
      <c r="H28" s="1488">
        <f>SUMIF('PRESUPUESTO ANALITICO'!$C$12:$C$404,C28,'PRESUPUESTO ANALITICO'!$I$12:$I$404)</f>
        <v>0</v>
      </c>
      <c r="I28" s="1489" t="e">
        <f t="shared" si="2"/>
        <v>#DIV/0!</v>
      </c>
      <c r="J28" s="1488">
        <f>SUMIF('PRESUPUESTO ANALITICO'!$C$12:$C$404,C28,'PRESUPUESTO ANALITICO'!$J$12:$J$404)</f>
        <v>0</v>
      </c>
      <c r="K28" s="1489" t="e">
        <f t="shared" si="3"/>
        <v>#DIV/0!</v>
      </c>
      <c r="L28" s="1488">
        <f>SUMIF('PRESUPUESTO ANALITICO'!$C$12:$C$404,C28,'PRESUPUESTO ANALITICO'!$K$12:$K$404)</f>
        <v>0</v>
      </c>
      <c r="M28" s="1489" t="e">
        <f t="shared" si="4"/>
        <v>#DIV/0!</v>
      </c>
      <c r="N28" s="1488">
        <f>SUMIF('PRESUPUESTO ANALITICO'!$C$12:$C$404,C28,'PRESUPUESTO ANALITICO'!$L$12:$L$404)</f>
        <v>0</v>
      </c>
      <c r="O28" s="1489" t="e">
        <f t="shared" si="5"/>
        <v>#DIV/0!</v>
      </c>
      <c r="P28" s="1488">
        <f>SUMIF('PRESUPUESTO ANALITICO'!$C$12:$C$404,C28,'PRESUPUESTO ANALITICO'!$M$12:$M$404)</f>
        <v>0</v>
      </c>
      <c r="Q28" s="1489" t="e">
        <f t="shared" si="6"/>
        <v>#DIV/0!</v>
      </c>
      <c r="R28" s="1488">
        <f t="shared" si="7"/>
        <v>0</v>
      </c>
      <c r="S28" s="1490" t="e">
        <f t="shared" si="8"/>
        <v>#DIV/0!</v>
      </c>
      <c r="T28" s="1475"/>
      <c r="U28" s="1475"/>
      <c r="V28" s="1475"/>
      <c r="W28" s="1475"/>
      <c r="X28" s="1475"/>
    </row>
    <row r="29" spans="1:24" s="1476" customFormat="1" ht="13.5" x14ac:dyDescent="0.25">
      <c r="A29" s="1475"/>
      <c r="B29" s="1485">
        <f>+'Categorías de gastos'!D19</f>
        <v>17</v>
      </c>
      <c r="C29" s="1487" t="str">
        <f>'FORMATO COSTEO C6'!B60</f>
        <v xml:space="preserve">Servicios básicos para oficina </v>
      </c>
      <c r="D29" s="1488">
        <f>SUMIF('PRESUPUESTO ANALITICO'!$C$12:$C$404,C29,'PRESUPUESTO ANALITICO'!$G$12:$G$404)</f>
        <v>0</v>
      </c>
      <c r="E29" s="1489" t="e">
        <f t="shared" si="0"/>
        <v>#DIV/0!</v>
      </c>
      <c r="F29" s="1488">
        <f>SUMIF('PRESUPUESTO ANALITICO'!$C$12:$C$404,C29,'PRESUPUESTO ANALITICO'!$H$12:$H$404)</f>
        <v>0</v>
      </c>
      <c r="G29" s="1489" t="e">
        <f t="shared" si="1"/>
        <v>#DIV/0!</v>
      </c>
      <c r="H29" s="1488">
        <f>SUMIF('PRESUPUESTO ANALITICO'!$C$12:$C$404,C29,'PRESUPUESTO ANALITICO'!$I$12:$I$404)</f>
        <v>0</v>
      </c>
      <c r="I29" s="1489" t="e">
        <f t="shared" si="2"/>
        <v>#DIV/0!</v>
      </c>
      <c r="J29" s="1488">
        <f>SUMIF('PRESUPUESTO ANALITICO'!$C$12:$C$404,C29,'PRESUPUESTO ANALITICO'!$J$12:$J$404)</f>
        <v>0</v>
      </c>
      <c r="K29" s="1489" t="e">
        <f t="shared" si="3"/>
        <v>#DIV/0!</v>
      </c>
      <c r="L29" s="1488">
        <f>SUMIF('PRESUPUESTO ANALITICO'!$C$12:$C$404,C29,'PRESUPUESTO ANALITICO'!$K$12:$K$404)</f>
        <v>0</v>
      </c>
      <c r="M29" s="1489" t="e">
        <f t="shared" si="4"/>
        <v>#DIV/0!</v>
      </c>
      <c r="N29" s="1488">
        <f>SUMIF('PRESUPUESTO ANALITICO'!$C$12:$C$404,C29,'PRESUPUESTO ANALITICO'!$L$12:$L$404)</f>
        <v>0</v>
      </c>
      <c r="O29" s="1489" t="e">
        <f t="shared" si="5"/>
        <v>#DIV/0!</v>
      </c>
      <c r="P29" s="1488">
        <f>SUMIF('PRESUPUESTO ANALITICO'!$C$12:$C$404,C29,'PRESUPUESTO ANALITICO'!$M$12:$M$404)</f>
        <v>0</v>
      </c>
      <c r="Q29" s="1489" t="e">
        <f t="shared" si="6"/>
        <v>#DIV/0!</v>
      </c>
      <c r="R29" s="1488">
        <f t="shared" si="7"/>
        <v>0</v>
      </c>
      <c r="S29" s="1490" t="e">
        <f t="shared" si="8"/>
        <v>#DIV/0!</v>
      </c>
      <c r="T29" s="1475"/>
      <c r="U29" s="1475"/>
      <c r="V29" s="1475"/>
      <c r="W29" s="1475"/>
      <c r="X29" s="1475"/>
    </row>
    <row r="30" spans="1:24" s="1476" customFormat="1" ht="13.5" x14ac:dyDescent="0.25">
      <c r="A30" s="1475"/>
      <c r="B30" s="1485">
        <f>+'Categorías de gastos'!D20</f>
        <v>18</v>
      </c>
      <c r="C30" s="1487" t="str">
        <f>'FORMATO COSTEO C6'!B64</f>
        <v>Materiales y suministros de oficina</v>
      </c>
      <c r="D30" s="1488">
        <f>SUMIF('PRESUPUESTO ANALITICO'!$C$12:$C$404,C30,'PRESUPUESTO ANALITICO'!$G$12:$G$404)</f>
        <v>0</v>
      </c>
      <c r="E30" s="1489" t="e">
        <f t="shared" si="0"/>
        <v>#DIV/0!</v>
      </c>
      <c r="F30" s="1488">
        <f>SUMIF('PRESUPUESTO ANALITICO'!$C$12:$C$404,C30,'PRESUPUESTO ANALITICO'!$H$12:$H$404)</f>
        <v>0</v>
      </c>
      <c r="G30" s="1489" t="e">
        <f t="shared" si="1"/>
        <v>#DIV/0!</v>
      </c>
      <c r="H30" s="1488">
        <f>SUMIF('PRESUPUESTO ANALITICO'!$C$12:$C$404,C30,'PRESUPUESTO ANALITICO'!$I$12:$I$404)</f>
        <v>0</v>
      </c>
      <c r="I30" s="1489" t="e">
        <f t="shared" si="2"/>
        <v>#DIV/0!</v>
      </c>
      <c r="J30" s="1488">
        <f>SUMIF('PRESUPUESTO ANALITICO'!$C$12:$C$404,C30,'PRESUPUESTO ANALITICO'!$J$12:$J$404)</f>
        <v>0</v>
      </c>
      <c r="K30" s="1489" t="e">
        <f t="shared" si="3"/>
        <v>#DIV/0!</v>
      </c>
      <c r="L30" s="1488">
        <f>SUMIF('PRESUPUESTO ANALITICO'!$C$12:$C$404,C30,'PRESUPUESTO ANALITICO'!$K$12:$K$404)</f>
        <v>0</v>
      </c>
      <c r="M30" s="1489" t="e">
        <f t="shared" si="4"/>
        <v>#DIV/0!</v>
      </c>
      <c r="N30" s="1488">
        <f>SUMIF('PRESUPUESTO ANALITICO'!$C$12:$C$404,C30,'PRESUPUESTO ANALITICO'!$L$12:$L$404)</f>
        <v>0</v>
      </c>
      <c r="O30" s="1489" t="e">
        <f t="shared" si="5"/>
        <v>#DIV/0!</v>
      </c>
      <c r="P30" s="1488">
        <f>SUMIF('PRESUPUESTO ANALITICO'!$C$12:$C$404,C30,'PRESUPUESTO ANALITICO'!$M$12:$M$404)</f>
        <v>0</v>
      </c>
      <c r="Q30" s="1489" t="e">
        <f t="shared" si="6"/>
        <v>#DIV/0!</v>
      </c>
      <c r="R30" s="1488">
        <f t="shared" si="7"/>
        <v>0</v>
      </c>
      <c r="S30" s="1490" t="e">
        <f t="shared" si="8"/>
        <v>#DIV/0!</v>
      </c>
      <c r="T30" s="1475"/>
      <c r="U30" s="1475"/>
      <c r="V30" s="1475"/>
      <c r="W30" s="1475"/>
      <c r="X30" s="1475"/>
    </row>
    <row r="31" spans="1:24" s="1476" customFormat="1" ht="13.5" x14ac:dyDescent="0.25">
      <c r="A31" s="1475"/>
      <c r="B31" s="1485">
        <f>+'Categorías de gastos'!D21</f>
        <v>19</v>
      </c>
      <c r="C31" s="1487" t="str">
        <f>'FORMATO COSTEO C6'!B68</f>
        <v>Coordinaciones con FONDOEMPLEO</v>
      </c>
      <c r="D31" s="1488">
        <f>SUMIF('PRESUPUESTO ANALITICO'!$C$12:$C$404,C31,'PRESUPUESTO ANALITICO'!$G$12:$G$404)</f>
        <v>0</v>
      </c>
      <c r="E31" s="1489" t="e">
        <f t="shared" si="0"/>
        <v>#DIV/0!</v>
      </c>
      <c r="F31" s="1488">
        <f>SUMIF('PRESUPUESTO ANALITICO'!$C$12:$C$404,C31,'PRESUPUESTO ANALITICO'!$H$12:$H$404)</f>
        <v>0</v>
      </c>
      <c r="G31" s="1489" t="e">
        <f t="shared" si="1"/>
        <v>#DIV/0!</v>
      </c>
      <c r="H31" s="1488">
        <f>SUMIF('PRESUPUESTO ANALITICO'!$C$12:$C$404,C31,'PRESUPUESTO ANALITICO'!$I$12:$I$404)</f>
        <v>0</v>
      </c>
      <c r="I31" s="1489" t="e">
        <f t="shared" si="2"/>
        <v>#DIV/0!</v>
      </c>
      <c r="J31" s="1488">
        <f>SUMIF('PRESUPUESTO ANALITICO'!$C$12:$C$404,C31,'PRESUPUESTO ANALITICO'!$J$12:$J$404)</f>
        <v>0</v>
      </c>
      <c r="K31" s="1489" t="e">
        <f t="shared" si="3"/>
        <v>#DIV/0!</v>
      </c>
      <c r="L31" s="1488">
        <f>SUMIF('PRESUPUESTO ANALITICO'!$C$12:$C$404,C31,'PRESUPUESTO ANALITICO'!$K$12:$K$404)</f>
        <v>0</v>
      </c>
      <c r="M31" s="1489" t="e">
        <f t="shared" si="4"/>
        <v>#DIV/0!</v>
      </c>
      <c r="N31" s="1488">
        <f>SUMIF('PRESUPUESTO ANALITICO'!$C$12:$C$404,C31,'PRESUPUESTO ANALITICO'!$L$12:$L$404)</f>
        <v>0</v>
      </c>
      <c r="O31" s="1489" t="e">
        <f t="shared" si="5"/>
        <v>#DIV/0!</v>
      </c>
      <c r="P31" s="1488">
        <f>SUMIF('PRESUPUESTO ANALITICO'!$C$12:$C$404,C31,'PRESUPUESTO ANALITICO'!$M$12:$M$404)</f>
        <v>0</v>
      </c>
      <c r="Q31" s="1489" t="e">
        <f t="shared" si="6"/>
        <v>#DIV/0!</v>
      </c>
      <c r="R31" s="1488">
        <f t="shared" si="7"/>
        <v>0</v>
      </c>
      <c r="S31" s="1490" t="e">
        <f t="shared" si="8"/>
        <v>#DIV/0!</v>
      </c>
      <c r="T31" s="1475"/>
      <c r="U31" s="1475"/>
      <c r="V31" s="1475"/>
      <c r="W31" s="1475"/>
      <c r="X31" s="1475"/>
    </row>
    <row r="32" spans="1:24" s="1476" customFormat="1" ht="13.5" x14ac:dyDescent="0.25">
      <c r="A32" s="1475"/>
      <c r="B32" s="1485">
        <f>+'Categorías de gastos'!D22</f>
        <v>20</v>
      </c>
      <c r="C32" s="1487" t="str">
        <f>'FORMATO COSTEO C6'!B85</f>
        <v>Gastos administrativos del proyecto</v>
      </c>
      <c r="D32" s="1488">
        <f>SUMIF('PRESUPUESTO ANALITICO'!$C$12:$C$404,C32,'PRESUPUESTO ANALITICO'!$G$12:$G$404)</f>
        <v>0</v>
      </c>
      <c r="E32" s="1489" t="e">
        <f t="shared" si="0"/>
        <v>#DIV/0!</v>
      </c>
      <c r="F32" s="1488">
        <f>SUMIF('PRESUPUESTO ANALITICO'!$C$12:$C$404,C32,'PRESUPUESTO ANALITICO'!$H$12:$H$404)</f>
        <v>0</v>
      </c>
      <c r="G32" s="1489" t="e">
        <f t="shared" si="1"/>
        <v>#DIV/0!</v>
      </c>
      <c r="H32" s="1488">
        <f>SUMIF('PRESUPUESTO ANALITICO'!$C$12:$C$404,C32,'PRESUPUESTO ANALITICO'!$I$12:$I$404)</f>
        <v>0</v>
      </c>
      <c r="I32" s="1489" t="e">
        <f t="shared" si="2"/>
        <v>#DIV/0!</v>
      </c>
      <c r="J32" s="1488">
        <f>SUMIF('PRESUPUESTO ANALITICO'!$C$12:$C$404,C32,'PRESUPUESTO ANALITICO'!$J$12:$J$404)</f>
        <v>0</v>
      </c>
      <c r="K32" s="1489" t="e">
        <f t="shared" si="3"/>
        <v>#DIV/0!</v>
      </c>
      <c r="L32" s="1488">
        <f>SUMIF('PRESUPUESTO ANALITICO'!$C$12:$C$404,C32,'PRESUPUESTO ANALITICO'!$K$12:$K$404)</f>
        <v>0</v>
      </c>
      <c r="M32" s="1489" t="e">
        <f t="shared" si="4"/>
        <v>#DIV/0!</v>
      </c>
      <c r="N32" s="1488">
        <f>SUMIF('PRESUPUESTO ANALITICO'!$C$12:$C$404,C32,'PRESUPUESTO ANALITICO'!$L$12:$L$404)</f>
        <v>0</v>
      </c>
      <c r="O32" s="1489" t="e">
        <f t="shared" si="5"/>
        <v>#DIV/0!</v>
      </c>
      <c r="P32" s="1488">
        <f>SUMIF('PRESUPUESTO ANALITICO'!$C$12:$C$404,C32,'PRESUPUESTO ANALITICO'!$M$12:$M$404)</f>
        <v>0</v>
      </c>
      <c r="Q32" s="1489" t="e">
        <f t="shared" si="6"/>
        <v>#DIV/0!</v>
      </c>
      <c r="R32" s="1488">
        <f t="shared" si="7"/>
        <v>0</v>
      </c>
      <c r="S32" s="1490" t="e">
        <f t="shared" si="8"/>
        <v>#DIV/0!</v>
      </c>
      <c r="T32" s="1475"/>
      <c r="U32" s="1475"/>
      <c r="V32" s="1475"/>
      <c r="W32" s="1475"/>
      <c r="X32" s="1475"/>
    </row>
    <row r="33" spans="1:24" s="1476" customFormat="1" ht="13.5" x14ac:dyDescent="0.25">
      <c r="A33" s="1475"/>
      <c r="B33" s="1485">
        <f>+'Categorías de gastos'!D23</f>
        <v>21</v>
      </c>
      <c r="C33" s="1487" t="str">
        <f>'FORMATO COSTEO C6'!B89</f>
        <v>Línea de base y evaluaciones del proyecto</v>
      </c>
      <c r="D33" s="1488">
        <f>SUMIF('PRESUPUESTO ANALITICO'!$C$12:$C$404,C33,'PRESUPUESTO ANALITICO'!$G$12:$G$404)</f>
        <v>0</v>
      </c>
      <c r="E33" s="1489" t="e">
        <f t="shared" si="0"/>
        <v>#DIV/0!</v>
      </c>
      <c r="F33" s="1488">
        <f>SUMIF('PRESUPUESTO ANALITICO'!$C$12:$C$404,C33,'PRESUPUESTO ANALITICO'!$H$12:$H$404)</f>
        <v>0</v>
      </c>
      <c r="G33" s="1489" t="e">
        <f t="shared" si="1"/>
        <v>#DIV/0!</v>
      </c>
      <c r="H33" s="1488">
        <f>SUMIF('PRESUPUESTO ANALITICO'!$C$12:$C$404,C33,'PRESUPUESTO ANALITICO'!$I$12:$I$404)</f>
        <v>0</v>
      </c>
      <c r="I33" s="1489" t="e">
        <f t="shared" si="2"/>
        <v>#DIV/0!</v>
      </c>
      <c r="J33" s="1488">
        <f>SUMIF('PRESUPUESTO ANALITICO'!$C$12:$C$404,C33,'PRESUPUESTO ANALITICO'!$J$12:$J$404)</f>
        <v>0</v>
      </c>
      <c r="K33" s="1489" t="e">
        <f t="shared" si="3"/>
        <v>#DIV/0!</v>
      </c>
      <c r="L33" s="1488">
        <f>SUMIF('PRESUPUESTO ANALITICO'!$C$12:$C$404,C33,'PRESUPUESTO ANALITICO'!$K$12:$K$404)</f>
        <v>0</v>
      </c>
      <c r="M33" s="1489" t="e">
        <f t="shared" si="4"/>
        <v>#DIV/0!</v>
      </c>
      <c r="N33" s="1488">
        <f>SUMIF('PRESUPUESTO ANALITICO'!$C$12:$C$404,C33,'PRESUPUESTO ANALITICO'!$L$12:$L$404)</f>
        <v>0</v>
      </c>
      <c r="O33" s="1489" t="e">
        <f t="shared" si="5"/>
        <v>#DIV/0!</v>
      </c>
      <c r="P33" s="1488">
        <f>SUMIF('PRESUPUESTO ANALITICO'!$C$12:$C$404,C33,'PRESUPUESTO ANALITICO'!$M$12:$M$404)</f>
        <v>0</v>
      </c>
      <c r="Q33" s="1489" t="e">
        <f t="shared" si="6"/>
        <v>#DIV/0!</v>
      </c>
      <c r="R33" s="1488">
        <f t="shared" si="7"/>
        <v>0</v>
      </c>
      <c r="S33" s="1490" t="e">
        <f t="shared" si="8"/>
        <v>#DIV/0!</v>
      </c>
      <c r="T33" s="1475"/>
      <c r="U33" s="1475"/>
      <c r="V33" s="1475"/>
      <c r="W33" s="1475"/>
      <c r="X33" s="1475"/>
    </row>
    <row r="34" spans="1:24" s="1476" customFormat="1" ht="13.5" x14ac:dyDescent="0.25">
      <c r="A34" s="1475"/>
      <c r="B34" s="1485">
        <f>+'Categorías de gastos'!D24</f>
        <v>22</v>
      </c>
      <c r="C34" s="1487" t="str">
        <f>'FORMATO COSTEO C6'!B93</f>
        <v>Imprevistos</v>
      </c>
      <c r="D34" s="1488">
        <f>SUMIF('PRESUPUESTO ANALITICO'!$C$12:$C$404,C34,'PRESUPUESTO ANALITICO'!$G$12:$G$404)</f>
        <v>0</v>
      </c>
      <c r="E34" s="1489" t="e">
        <f t="shared" si="0"/>
        <v>#DIV/0!</v>
      </c>
      <c r="F34" s="1488">
        <f>SUMIF('PRESUPUESTO ANALITICO'!$C$12:$C$404,C34,'PRESUPUESTO ANALITICO'!$H$12:$H$404)</f>
        <v>0</v>
      </c>
      <c r="G34" s="1489" t="e">
        <f t="shared" si="1"/>
        <v>#DIV/0!</v>
      </c>
      <c r="H34" s="1488">
        <f>SUMIF('PRESUPUESTO ANALITICO'!$C$12:$C$404,C34,'PRESUPUESTO ANALITICO'!$I$12:$I$404)</f>
        <v>0</v>
      </c>
      <c r="I34" s="1489" t="e">
        <f t="shared" si="2"/>
        <v>#DIV/0!</v>
      </c>
      <c r="J34" s="1488">
        <f>SUMIF('PRESUPUESTO ANALITICO'!$C$12:$C$404,C34,'PRESUPUESTO ANALITICO'!$J$12:$J$404)</f>
        <v>0</v>
      </c>
      <c r="K34" s="1489" t="e">
        <f t="shared" si="3"/>
        <v>#DIV/0!</v>
      </c>
      <c r="L34" s="1488">
        <f>SUMIF('PRESUPUESTO ANALITICO'!$C$12:$C$404,C34,'PRESUPUESTO ANALITICO'!$K$12:$K$404)</f>
        <v>0</v>
      </c>
      <c r="M34" s="1489" t="e">
        <f t="shared" si="4"/>
        <v>#DIV/0!</v>
      </c>
      <c r="N34" s="1488">
        <f>SUMIF('PRESUPUESTO ANALITICO'!$C$12:$C$404,C34,'PRESUPUESTO ANALITICO'!$L$12:$L$404)</f>
        <v>0</v>
      </c>
      <c r="O34" s="1489" t="e">
        <f t="shared" si="5"/>
        <v>#DIV/0!</v>
      </c>
      <c r="P34" s="1488">
        <f>SUMIF('PRESUPUESTO ANALITICO'!$C$12:$C$404,C34,'PRESUPUESTO ANALITICO'!$M$12:$M$404)</f>
        <v>0</v>
      </c>
      <c r="Q34" s="1489" t="e">
        <f t="shared" si="6"/>
        <v>#DIV/0!</v>
      </c>
      <c r="R34" s="1488">
        <f t="shared" si="7"/>
        <v>0</v>
      </c>
      <c r="S34" s="1490" t="e">
        <f t="shared" si="8"/>
        <v>#DIV/0!</v>
      </c>
      <c r="T34" s="1475"/>
      <c r="U34" s="1475"/>
      <c r="V34" s="1475"/>
      <c r="W34" s="1475"/>
      <c r="X34" s="1475"/>
    </row>
    <row r="35" spans="1:24" s="1476" customFormat="1" ht="14.25" thickBot="1" x14ac:dyDescent="0.3">
      <c r="A35" s="1475"/>
      <c r="B35" s="1501">
        <f>+'Categorías de gastos'!D25</f>
        <v>23</v>
      </c>
      <c r="C35" s="1502" t="str">
        <f>'FORMATO COSTEO C6'!B97</f>
        <v>Supervisión interna</v>
      </c>
      <c r="D35" s="1503">
        <f>SUMIF('PRESUPUESTO ANALITICO'!$C$12:$C$404,C35,'PRESUPUESTO ANALITICO'!$G$12:$G$404)</f>
        <v>0</v>
      </c>
      <c r="E35" s="1504" t="e">
        <f t="shared" si="0"/>
        <v>#DIV/0!</v>
      </c>
      <c r="F35" s="1503">
        <f>SUMIF('PRESUPUESTO ANALITICO'!$C$12:$C$404,C35,'PRESUPUESTO ANALITICO'!$H$12:$H$404)</f>
        <v>0</v>
      </c>
      <c r="G35" s="1504" t="e">
        <f t="shared" si="1"/>
        <v>#DIV/0!</v>
      </c>
      <c r="H35" s="1503">
        <f>SUMIF('PRESUPUESTO ANALITICO'!$C$12:$C$404,C35,'PRESUPUESTO ANALITICO'!$I$12:$I$404)</f>
        <v>0</v>
      </c>
      <c r="I35" s="1504" t="e">
        <f t="shared" si="2"/>
        <v>#DIV/0!</v>
      </c>
      <c r="J35" s="1503">
        <f>SUMIF('PRESUPUESTO ANALITICO'!$C$12:$C$404,C35,'PRESUPUESTO ANALITICO'!$J$12:$J$404)</f>
        <v>0</v>
      </c>
      <c r="K35" s="1504" t="e">
        <f t="shared" si="3"/>
        <v>#DIV/0!</v>
      </c>
      <c r="L35" s="1503">
        <f>SUMIF('PRESUPUESTO ANALITICO'!$C$12:$C$404,C35,'PRESUPUESTO ANALITICO'!$K$12:$K$404)</f>
        <v>0</v>
      </c>
      <c r="M35" s="1504" t="e">
        <f t="shared" si="4"/>
        <v>#DIV/0!</v>
      </c>
      <c r="N35" s="1503">
        <f>SUMIF('PRESUPUESTO ANALITICO'!$C$12:$C$404,C35,'PRESUPUESTO ANALITICO'!$L$12:$L$404)</f>
        <v>0</v>
      </c>
      <c r="O35" s="1504" t="e">
        <f t="shared" si="5"/>
        <v>#DIV/0!</v>
      </c>
      <c r="P35" s="1503">
        <f>SUMIF('PRESUPUESTO ANALITICO'!$C$12:$C$404,C35,'PRESUPUESTO ANALITICO'!$M$12:$M$404)</f>
        <v>0</v>
      </c>
      <c r="Q35" s="1504" t="e">
        <f t="shared" si="6"/>
        <v>#DIV/0!</v>
      </c>
      <c r="R35" s="1503">
        <f t="shared" si="7"/>
        <v>0</v>
      </c>
      <c r="S35" s="1505" t="e">
        <f t="shared" si="8"/>
        <v>#DIV/0!</v>
      </c>
      <c r="T35" s="1475"/>
      <c r="U35" s="1475"/>
      <c r="V35" s="1475"/>
      <c r="W35" s="1475"/>
      <c r="X35" s="1475"/>
    </row>
    <row r="36" spans="1:24" s="1476" customFormat="1" ht="14.25" thickBot="1" x14ac:dyDescent="0.3">
      <c r="A36" s="1475"/>
      <c r="B36" s="1506"/>
      <c r="C36" s="1507" t="s">
        <v>233</v>
      </c>
      <c r="D36" s="1508">
        <f t="shared" ref="D36:S36" si="9">SUM(D12:D35)</f>
        <v>0</v>
      </c>
      <c r="E36" s="1509" t="e">
        <f>SUM(E12:E35)</f>
        <v>#DIV/0!</v>
      </c>
      <c r="F36" s="1508">
        <f t="shared" si="9"/>
        <v>0</v>
      </c>
      <c r="G36" s="1509" t="e">
        <f t="shared" si="9"/>
        <v>#DIV/0!</v>
      </c>
      <c r="H36" s="1508">
        <f t="shared" si="9"/>
        <v>0</v>
      </c>
      <c r="I36" s="1509" t="e">
        <f t="shared" si="9"/>
        <v>#DIV/0!</v>
      </c>
      <c r="J36" s="1508">
        <f t="shared" si="9"/>
        <v>0</v>
      </c>
      <c r="K36" s="1509" t="e">
        <f t="shared" si="9"/>
        <v>#DIV/0!</v>
      </c>
      <c r="L36" s="1508">
        <f t="shared" si="9"/>
        <v>0</v>
      </c>
      <c r="M36" s="1509" t="e">
        <f t="shared" si="9"/>
        <v>#DIV/0!</v>
      </c>
      <c r="N36" s="1508">
        <f t="shared" si="9"/>
        <v>0</v>
      </c>
      <c r="O36" s="1509" t="e">
        <f t="shared" si="9"/>
        <v>#DIV/0!</v>
      </c>
      <c r="P36" s="1508">
        <f t="shared" si="9"/>
        <v>0</v>
      </c>
      <c r="Q36" s="1509" t="e">
        <f t="shared" si="9"/>
        <v>#DIV/0!</v>
      </c>
      <c r="R36" s="1508">
        <f t="shared" si="9"/>
        <v>0</v>
      </c>
      <c r="S36" s="1510" t="e">
        <f t="shared" si="9"/>
        <v>#DIV/0!</v>
      </c>
      <c r="T36" s="1475"/>
      <c r="U36" s="1475"/>
      <c r="V36" s="1475"/>
      <c r="W36" s="1475"/>
      <c r="X36" s="1475"/>
    </row>
    <row r="37" spans="1:24" s="1475" customFormat="1" ht="13.5" x14ac:dyDescent="0.25">
      <c r="B37" s="1511"/>
      <c r="C37" s="1511"/>
      <c r="D37" s="1512"/>
      <c r="E37" s="1513"/>
      <c r="F37" s="1512"/>
      <c r="G37" s="1513"/>
      <c r="H37" s="1512"/>
      <c r="I37" s="1512"/>
      <c r="J37" s="1512"/>
      <c r="K37" s="1512"/>
      <c r="L37" s="1512"/>
      <c r="M37" s="1513"/>
      <c r="N37" s="1512"/>
      <c r="O37" s="1512"/>
      <c r="P37" s="1512"/>
      <c r="Q37" s="1512"/>
      <c r="R37" s="1512"/>
      <c r="S37" s="1514"/>
    </row>
    <row r="38" spans="1:24" s="1475" customFormat="1" ht="13.5" x14ac:dyDescent="0.25">
      <c r="C38" s="1515" t="s">
        <v>262</v>
      </c>
      <c r="D38" s="1516">
        <f>+'FORMATO COSTEO C6'!H104</f>
        <v>0</v>
      </c>
      <c r="E38" s="1516"/>
      <c r="F38" s="1516">
        <f>+'FORMATO COSTEO C6'!I104</f>
        <v>0</v>
      </c>
      <c r="G38" s="1516"/>
      <c r="H38" s="1516">
        <f>+'FORMATO COSTEO C6'!L104</f>
        <v>0</v>
      </c>
      <c r="I38" s="1516"/>
      <c r="J38" s="1516">
        <f>+'FORMATO COSTEO C6'!O104</f>
        <v>0</v>
      </c>
      <c r="K38" s="1516"/>
      <c r="L38" s="1516">
        <f>+'FORMATO COSTEO C6'!R104</f>
        <v>0</v>
      </c>
      <c r="M38" s="1516"/>
      <c r="N38" s="1516">
        <f>+'FORMATO COSTEO C6'!U104</f>
        <v>0</v>
      </c>
      <c r="O38" s="1516"/>
      <c r="P38" s="1516">
        <f>+'FORMATO COSTEO C6'!X104</f>
        <v>0</v>
      </c>
      <c r="Q38" s="1516"/>
      <c r="R38" s="1517">
        <f>+'FORMATO COSTEO C6'!G104</f>
        <v>0</v>
      </c>
    </row>
    <row r="39" spans="1:24" s="1475" customFormat="1" ht="13.5" x14ac:dyDescent="0.25">
      <c r="C39" s="1518" t="s">
        <v>713</v>
      </c>
      <c r="D39" s="1516">
        <f>+D38-D36</f>
        <v>0</v>
      </c>
      <c r="E39" s="1516"/>
      <c r="F39" s="1516">
        <f>+F38-F36</f>
        <v>0</v>
      </c>
      <c r="H39" s="1519">
        <f>+H38-H36</f>
        <v>0</v>
      </c>
      <c r="J39" s="1519">
        <f>+J38-J36</f>
        <v>0</v>
      </c>
      <c r="L39" s="1519">
        <f>+L38-L36</f>
        <v>0</v>
      </c>
      <c r="N39" s="1519">
        <f>+N38-N36</f>
        <v>0</v>
      </c>
      <c r="P39" s="1519">
        <f>+P38-P36</f>
        <v>0</v>
      </c>
      <c r="R39" s="1519">
        <f>+R38-R36</f>
        <v>0</v>
      </c>
    </row>
    <row r="40" spans="1:24" s="1466" customFormat="1" x14ac:dyDescent="0.2">
      <c r="D40" s="1520"/>
      <c r="E40" s="1520"/>
    </row>
    <row r="41" spans="1:24" s="1466" customFormat="1" x14ac:dyDescent="0.2">
      <c r="D41" s="1520"/>
      <c r="E41" s="1520"/>
      <c r="H41" s="1521"/>
      <c r="I41" s="1521"/>
    </row>
    <row r="42" spans="1:24" s="1466" customFormat="1" x14ac:dyDescent="0.2">
      <c r="D42" s="1520"/>
      <c r="E42" s="1520"/>
    </row>
    <row r="43" spans="1:24" s="1466" customFormat="1" x14ac:dyDescent="0.2">
      <c r="D43" s="1520"/>
      <c r="E43" s="1520"/>
    </row>
    <row r="44" spans="1:24" s="1466" customFormat="1" x14ac:dyDescent="0.2"/>
    <row r="45" spans="1:24" s="1466" customFormat="1" x14ac:dyDescent="0.2"/>
    <row r="46" spans="1:24" s="1466" customFormat="1" x14ac:dyDescent="0.2"/>
    <row r="47" spans="1:24" s="1466" customFormat="1" x14ac:dyDescent="0.2"/>
    <row r="48" spans="1:24" s="1466" customFormat="1" x14ac:dyDescent="0.2"/>
    <row r="49" s="1466" customFormat="1" x14ac:dyDescent="0.2"/>
    <row r="50" s="1466" customFormat="1" x14ac:dyDescent="0.2"/>
    <row r="51" s="1466" customFormat="1" x14ac:dyDescent="0.2"/>
    <row r="52" s="1466" customFormat="1" x14ac:dyDescent="0.2"/>
    <row r="53" s="1466" customFormat="1" x14ac:dyDescent="0.2"/>
  </sheetData>
  <sheetProtection algorithmName="SHA-512" hashValue="/4y0LGofIu5ng7u4/TZ0HQ5bn33At7+K4EeF20YRnLUA04Biuf4mSSMxuxC4M3cBos6TiT/c8HRunGxjotzVwA==" saltValue="iQCtK0hlJswNh94pbUpqtQ==" spinCount="100000" sheet="1" objects="1" scenarios="1" formatColumns="0" formatRows="0"/>
  <mergeCells count="15">
    <mergeCell ref="N10:O10"/>
    <mergeCell ref="P10:Q10"/>
    <mergeCell ref="R10:S10"/>
    <mergeCell ref="B10:C11"/>
    <mergeCell ref="B4:M4"/>
    <mergeCell ref="D10:E10"/>
    <mergeCell ref="F10:G10"/>
    <mergeCell ref="H10:I10"/>
    <mergeCell ref="J10:K10"/>
    <mergeCell ref="L10:M10"/>
    <mergeCell ref="B6:C6"/>
    <mergeCell ref="B7:C7"/>
    <mergeCell ref="B8:C8"/>
    <mergeCell ref="D6:M6"/>
    <mergeCell ref="D7:M7"/>
  </mergeCells>
  <phoneticPr fontId="0" type="noConversion"/>
  <conditionalFormatting sqref="D39:Y39">
    <cfRule type="cellIs" dxfId="0"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J23" sqref="J23"/>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263" t="s">
        <v>714</v>
      </c>
    </row>
    <row r="3" spans="1:10" ht="13.5" thickBot="1" x14ac:dyDescent="0.3"/>
    <row r="4" spans="1:10" x14ac:dyDescent="0.25">
      <c r="B4" s="2311" t="s">
        <v>60</v>
      </c>
      <c r="C4" s="2313" t="s">
        <v>416</v>
      </c>
      <c r="D4" s="2314"/>
      <c r="E4" s="2314"/>
      <c r="F4" s="2314"/>
      <c r="G4" s="2314"/>
      <c r="H4" s="2314"/>
      <c r="I4" s="2315"/>
    </row>
    <row r="5" spans="1:10" ht="25.5" x14ac:dyDescent="0.25">
      <c r="B5" s="2312"/>
      <c r="C5" s="8" t="str">
        <f>+'INFORMACION GENERAL PROYECTO'!B11</f>
        <v>APORTE FONDOEMPLEO</v>
      </c>
      <c r="D5" s="8" t="str">
        <f>+'INFORMACION GENERAL PROYECTO'!B12</f>
        <v>[INSTITUCIÓN EJECUTORA]</v>
      </c>
      <c r="E5" s="21" t="str">
        <f>+'INFORMACION GENERAL PROYECTO'!B13</f>
        <v>[INSTITUCIÓN APORTANTE 1]</v>
      </c>
      <c r="F5" s="21" t="str">
        <f>+'INFORMACION GENERAL PROYECTO'!B14</f>
        <v>[INSTITUCIÓN APORTANTE 2]</v>
      </c>
      <c r="G5" s="21" t="str">
        <f>+'INFORMACION GENERAL PROYECTO'!B15</f>
        <v>[INSTITUCIÓN APORTANTE 3]</v>
      </c>
      <c r="H5" s="21" t="str">
        <f>+'INFORMACION GENERAL PROYECTO'!B16</f>
        <v>[INSTITUCIÓN APORTANTE 4]</v>
      </c>
      <c r="I5" s="9" t="str">
        <f>+'INFORMACION GENERAL PROYECTO'!B17</f>
        <v>[BENEFICIARIOS]</v>
      </c>
    </row>
    <row r="6" spans="1:10" x14ac:dyDescent="0.25">
      <c r="A6" s="35" t="s">
        <v>259</v>
      </c>
      <c r="B6" s="36">
        <f>+'PRESUPUESTO ANALITICO'!F406</f>
        <v>0</v>
      </c>
      <c r="C6" s="36">
        <f>+'PRESUPUESTO ANALITICO'!G406</f>
        <v>0</v>
      </c>
      <c r="D6" s="36">
        <f>+'PRESUPUESTO ANALITICO'!H406</f>
        <v>0</v>
      </c>
      <c r="E6" s="36">
        <f>+'PRESUPUESTO ANALITICO'!I406</f>
        <v>0</v>
      </c>
      <c r="F6" s="36">
        <f>+'PRESUPUESTO ANALITICO'!J406</f>
        <v>0</v>
      </c>
      <c r="G6" s="36">
        <f>+'PRESUPUESTO ANALITICO'!K406</f>
        <v>0</v>
      </c>
      <c r="H6" s="36">
        <f>+'PRESUPUESTO ANALITICO'!L406</f>
        <v>0</v>
      </c>
      <c r="I6" s="36">
        <f>+'PRESUPUESTO ANALITICO'!M406</f>
        <v>0</v>
      </c>
    </row>
    <row r="7" spans="1:10" x14ac:dyDescent="0.25">
      <c r="A7" s="37" t="s">
        <v>260</v>
      </c>
      <c r="B7" s="38">
        <f>+'FORMATO COSTEO C6'!G104</f>
        <v>0</v>
      </c>
      <c r="C7" s="38">
        <f>+'FORMATO COSTEO C6'!H104</f>
        <v>0</v>
      </c>
      <c r="D7" s="38">
        <f>+'FORMATO COSTEO C6'!I104</f>
        <v>0</v>
      </c>
      <c r="E7" s="38">
        <f>+'FORMATO COSTEO C6'!L104</f>
        <v>0</v>
      </c>
      <c r="F7" s="38">
        <f>+'FORMATO COSTEO C6'!O104</f>
        <v>0</v>
      </c>
      <c r="G7" s="38">
        <f>+'FORMATO COSTEO C6'!R104</f>
        <v>0</v>
      </c>
      <c r="H7" s="38">
        <f>+'FORMATO COSTEO C6'!U104</f>
        <v>0</v>
      </c>
      <c r="I7" s="38">
        <f>+'FORMATO COSTEO C6'!X104</f>
        <v>0</v>
      </c>
    </row>
    <row r="8" spans="1:10" x14ac:dyDescent="0.25">
      <c r="A8" s="37" t="s">
        <v>261</v>
      </c>
      <c r="B8" s="38">
        <f>+'PRESUPUESTO CATEGORIA GASTO'!R36</f>
        <v>0</v>
      </c>
      <c r="C8" s="38">
        <f>+'PRESUPUESTO CATEGORIA GASTO'!D36</f>
        <v>0</v>
      </c>
      <c r="D8" s="38">
        <f>+'PRESUPUESTO CATEGORIA GASTO'!F36</f>
        <v>0</v>
      </c>
      <c r="E8" s="38">
        <f>+'PRESUPUESTO CATEGORIA GASTO'!H36</f>
        <v>0</v>
      </c>
      <c r="F8" s="38">
        <f>+'PRESUPUESTO CATEGORIA GASTO'!J36</f>
        <v>0</v>
      </c>
      <c r="G8" s="38">
        <f>+'PRESUPUESTO CATEGORIA GASTO'!L36</f>
        <v>0</v>
      </c>
      <c r="H8" s="38">
        <f>+'PRESUPUESTO CATEGORIA GASTO'!N36</f>
        <v>0</v>
      </c>
      <c r="I8" s="38">
        <f>+'PRESUPUESTO CATEGORIA GASTO'!P36</f>
        <v>0</v>
      </c>
      <c r="J8" s="39"/>
    </row>
    <row r="9" spans="1:10" x14ac:dyDescent="0.25">
      <c r="A9" s="40" t="s">
        <v>263</v>
      </c>
      <c r="B9" s="41">
        <f>+'PRESUPUESTO COMPONENTE FUENTES'!AP21</f>
        <v>0</v>
      </c>
      <c r="C9" s="41">
        <f>+'PRESUPUESTO COMPONENTE FUENTES'!G21</f>
        <v>0</v>
      </c>
      <c r="D9" s="41">
        <f>+'PRESUPUESTO COMPONENTE FUENTES'!L21</f>
        <v>0</v>
      </c>
      <c r="E9" s="41">
        <f>+'PRESUPUESTO COMPONENTE FUENTES'!Q21</f>
        <v>0</v>
      </c>
      <c r="F9" s="41">
        <f>+'PRESUPUESTO COMPONENTE FUENTES'!V21</f>
        <v>0</v>
      </c>
      <c r="G9" s="41">
        <f>+'PRESUPUESTO COMPONENTE FUENTES'!AA21</f>
        <v>0</v>
      </c>
      <c r="H9" s="41">
        <f>+'PRESUPUESTO COMPONENTE FUENTES'!AF21</f>
        <v>0</v>
      </c>
      <c r="I9" s="41">
        <f>+'PRESUPUESTO COMPONENTE FUENTES'!AK21</f>
        <v>0</v>
      </c>
    </row>
    <row r="13" spans="1:10" x14ac:dyDescent="0.25">
      <c r="B13" s="7"/>
    </row>
  </sheetData>
  <sheetProtection algorithmName="SHA-512" hashValue="1ROOeakHaPjwdD9DhqB2bRFof1tVlrYXu6tj7qOQDuJe1sI6frLk4IXBgBC8E07kxi/6roXc4BfY0lgmJeJ6kw==" saltValue="XPOcCXbHJqHQV+hLy+hwZg==" spinCount="100000" sheet="1" objects="1" scenarios="1"/>
  <mergeCells count="2">
    <mergeCell ref="B4:B5"/>
    <mergeCell ref="C4:I4"/>
  </mergeCells>
  <phoneticPr fontId="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5" sqref="M35"/>
    </sheetView>
  </sheetViews>
  <sheetFormatPr baseColWidth="10" defaultRowHeight="10.5" x14ac:dyDescent="0.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S307"/>
  <sheetViews>
    <sheetView zoomScale="70" zoomScaleNormal="70" workbookViewId="0">
      <selection activeCell="H2" sqref="H1:H1048576"/>
    </sheetView>
  </sheetViews>
  <sheetFormatPr baseColWidth="10" defaultColWidth="12.85546875" defaultRowHeight="12.75" outlineLevelRow="1" x14ac:dyDescent="0.2"/>
  <cols>
    <col min="1" max="1" width="1.140625" style="57" customWidth="1"/>
    <col min="2" max="2" width="30" style="57" customWidth="1"/>
    <col min="3" max="3" width="6" style="57" customWidth="1"/>
    <col min="4" max="4" width="30.85546875" style="57" customWidth="1"/>
    <col min="5" max="5" width="12.42578125" style="57" customWidth="1"/>
    <col min="6" max="6" width="15.140625" style="102" customWidth="1"/>
    <col min="7" max="14" width="17.140625" style="102" customWidth="1"/>
    <col min="15" max="18" width="17.140625" style="57" customWidth="1"/>
    <col min="19" max="19" width="28.85546875" style="57" bestFit="1" customWidth="1"/>
    <col min="20" max="16384" width="12.85546875" style="57"/>
  </cols>
  <sheetData>
    <row r="1" spans="1:19" ht="23.25" x14ac:dyDescent="0.35">
      <c r="A1" s="107"/>
      <c r="B1" s="2329" t="s">
        <v>360</v>
      </c>
      <c r="C1" s="2329"/>
      <c r="D1" s="2329"/>
      <c r="E1" s="2329"/>
      <c r="F1" s="2329"/>
      <c r="G1" s="2329"/>
      <c r="H1" s="2329"/>
      <c r="I1" s="2329"/>
      <c r="J1" s="2329"/>
      <c r="K1" s="2329"/>
      <c r="L1" s="2329"/>
      <c r="M1" s="2329"/>
      <c r="N1" s="2329"/>
      <c r="O1" s="2329"/>
      <c r="P1" s="2329"/>
      <c r="Q1" s="2329"/>
      <c r="R1" s="2329"/>
      <c r="S1" s="2329"/>
    </row>
    <row r="2" spans="1:19" ht="18" x14ac:dyDescent="0.25">
      <c r="A2" s="107"/>
      <c r="B2" s="2330" t="s">
        <v>313</v>
      </c>
      <c r="C2" s="2330"/>
      <c r="D2" s="135">
        <v>0</v>
      </c>
      <c r="E2" s="110"/>
      <c r="F2" s="112"/>
      <c r="G2" s="112"/>
      <c r="H2" s="112"/>
      <c r="I2" s="112"/>
      <c r="J2" s="112"/>
      <c r="K2" s="112"/>
      <c r="L2" s="112"/>
      <c r="M2" s="112"/>
      <c r="N2" s="112"/>
      <c r="O2" s="107"/>
      <c r="P2" s="107"/>
      <c r="Q2" s="107"/>
      <c r="R2" s="107"/>
      <c r="S2" s="107"/>
    </row>
    <row r="3" spans="1:19" ht="15.75" x14ac:dyDescent="0.25">
      <c r="A3" s="107"/>
      <c r="B3" s="2331" t="s">
        <v>314</v>
      </c>
      <c r="C3" s="2331"/>
      <c r="D3" s="113">
        <v>0</v>
      </c>
      <c r="E3" s="110"/>
      <c r="F3" s="112"/>
      <c r="G3" s="112"/>
      <c r="H3" s="112"/>
      <c r="I3" s="112"/>
      <c r="J3" s="112"/>
      <c r="K3" s="112"/>
      <c r="L3" s="112"/>
      <c r="M3" s="112"/>
      <c r="N3" s="112"/>
      <c r="O3" s="107"/>
      <c r="P3" s="107"/>
      <c r="Q3" s="107"/>
      <c r="R3" s="107"/>
      <c r="S3" s="107"/>
    </row>
    <row r="4" spans="1:19" s="59" customFormat="1" ht="13.15" customHeight="1" x14ac:dyDescent="0.25">
      <c r="A4" s="110"/>
      <c r="B4" s="113" t="s">
        <v>315</v>
      </c>
      <c r="C4" s="110"/>
      <c r="D4" s="136">
        <v>42095</v>
      </c>
      <c r="E4" s="110"/>
      <c r="F4" s="115"/>
      <c r="G4" s="116"/>
      <c r="H4" s="115"/>
      <c r="I4" s="115"/>
      <c r="J4" s="115"/>
      <c r="K4" s="115"/>
      <c r="L4" s="115"/>
      <c r="M4" s="115"/>
      <c r="N4" s="115"/>
      <c r="O4" s="110"/>
      <c r="P4" s="110"/>
      <c r="Q4" s="110"/>
      <c r="R4" s="110"/>
      <c r="S4" s="110"/>
    </row>
    <row r="5" spans="1:19" s="59" customFormat="1" ht="13.15" customHeight="1" x14ac:dyDescent="0.25">
      <c r="A5" s="110"/>
      <c r="B5" s="113" t="s">
        <v>316</v>
      </c>
      <c r="C5" s="110"/>
      <c r="D5" s="136">
        <v>42155</v>
      </c>
      <c r="E5" s="110"/>
      <c r="F5" s="115"/>
      <c r="G5" s="116"/>
      <c r="H5" s="115"/>
      <c r="I5" s="115"/>
      <c r="J5" s="115"/>
      <c r="K5" s="115"/>
      <c r="L5" s="115"/>
      <c r="M5" s="115"/>
      <c r="N5" s="115"/>
      <c r="O5" s="110"/>
      <c r="P5" s="110"/>
      <c r="Q5" s="110"/>
      <c r="R5" s="110"/>
      <c r="S5" s="110"/>
    </row>
    <row r="6" spans="1:19" s="59" customFormat="1" ht="15.75" x14ac:dyDescent="0.25">
      <c r="A6" s="110"/>
      <c r="B6" s="111"/>
      <c r="C6" s="110"/>
      <c r="D6" s="110"/>
      <c r="E6" s="137"/>
      <c r="F6" s="115"/>
      <c r="G6" s="115"/>
      <c r="H6" s="115"/>
      <c r="I6" s="115"/>
      <c r="J6" s="115"/>
      <c r="K6" s="115"/>
      <c r="L6" s="115"/>
      <c r="M6" s="115"/>
      <c r="N6" s="115"/>
      <c r="O6" s="110"/>
      <c r="P6" s="110"/>
      <c r="Q6" s="110"/>
      <c r="R6" s="110"/>
      <c r="S6" s="110"/>
    </row>
    <row r="7" spans="1:19" s="139" customFormat="1" ht="25.9" customHeight="1" x14ac:dyDescent="0.2">
      <c r="A7" s="138"/>
      <c r="B7" s="68" t="s">
        <v>314</v>
      </c>
      <c r="C7" s="69">
        <v>0</v>
      </c>
      <c r="D7" s="69"/>
      <c r="E7" s="70"/>
      <c r="F7" s="71" t="s">
        <v>317</v>
      </c>
      <c r="G7" s="190" t="s">
        <v>361</v>
      </c>
      <c r="H7" s="190" t="s">
        <v>361</v>
      </c>
      <c r="I7" s="190" t="s">
        <v>362</v>
      </c>
      <c r="J7" s="190" t="s">
        <v>362</v>
      </c>
      <c r="K7" s="190" t="s">
        <v>363</v>
      </c>
      <c r="L7" s="190" t="s">
        <v>363</v>
      </c>
      <c r="M7" s="190" t="s">
        <v>364</v>
      </c>
      <c r="N7" s="190" t="s">
        <v>364</v>
      </c>
      <c r="O7" s="190" t="s">
        <v>364</v>
      </c>
      <c r="P7" s="190" t="s">
        <v>364</v>
      </c>
      <c r="Q7" s="190" t="s">
        <v>364</v>
      </c>
      <c r="R7" s="190" t="s">
        <v>364</v>
      </c>
      <c r="S7" s="192" t="s">
        <v>365</v>
      </c>
    </row>
    <row r="8" spans="1:19" ht="15.6" customHeight="1" x14ac:dyDescent="0.2">
      <c r="A8" s="107"/>
      <c r="B8" s="73" t="s">
        <v>319</v>
      </c>
      <c r="C8" s="69">
        <v>0</v>
      </c>
      <c r="D8" s="69"/>
      <c r="E8" s="74"/>
      <c r="F8" s="71" t="s">
        <v>254</v>
      </c>
      <c r="G8" s="191">
        <v>42216</v>
      </c>
      <c r="H8" s="191">
        <v>42369</v>
      </c>
      <c r="I8" s="191">
        <v>42582</v>
      </c>
      <c r="J8" s="191">
        <v>42735</v>
      </c>
      <c r="K8" s="191">
        <v>42947</v>
      </c>
      <c r="L8" s="191">
        <v>43100</v>
      </c>
      <c r="M8" s="191" t="s">
        <v>364</v>
      </c>
      <c r="N8" s="191" t="s">
        <v>364</v>
      </c>
      <c r="O8" s="191" t="s">
        <v>364</v>
      </c>
      <c r="P8" s="191" t="s">
        <v>364</v>
      </c>
      <c r="Q8" s="191" t="s">
        <v>364</v>
      </c>
      <c r="R8" s="191" t="s">
        <v>364</v>
      </c>
      <c r="S8" s="140"/>
    </row>
    <row r="9" spans="1:19" s="142" customFormat="1" x14ac:dyDescent="0.2">
      <c r="A9" s="141"/>
      <c r="B9" s="2327" t="s">
        <v>320</v>
      </c>
      <c r="C9" s="2328"/>
      <c r="D9" s="2328"/>
      <c r="E9" s="2328"/>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f>D5</f>
        <v>42155</v>
      </c>
    </row>
    <row r="10" spans="1:19" ht="32.25" hidden="1" customHeight="1" x14ac:dyDescent="0.2">
      <c r="A10" s="107"/>
      <c r="B10" s="85"/>
      <c r="C10" s="118"/>
      <c r="D10" s="118"/>
      <c r="E10" s="119"/>
      <c r="F10" s="83" t="s">
        <v>366</v>
      </c>
      <c r="G10" s="81">
        <f t="shared" ref="G10:R10" si="0">G8</f>
        <v>42216</v>
      </c>
      <c r="H10" s="81">
        <f t="shared" si="0"/>
        <v>42369</v>
      </c>
      <c r="I10" s="81">
        <f t="shared" si="0"/>
        <v>42582</v>
      </c>
      <c r="J10" s="81">
        <f t="shared" si="0"/>
        <v>42735</v>
      </c>
      <c r="K10" s="81">
        <f t="shared" si="0"/>
        <v>42947</v>
      </c>
      <c r="L10" s="81">
        <f t="shared" si="0"/>
        <v>43100</v>
      </c>
      <c r="M10" s="81" t="str">
        <f t="shared" si="0"/>
        <v>No programado</v>
      </c>
      <c r="N10" s="81" t="str">
        <f t="shared" si="0"/>
        <v>No programado</v>
      </c>
      <c r="O10" s="81" t="str">
        <f t="shared" si="0"/>
        <v>No programado</v>
      </c>
      <c r="P10" s="81" t="str">
        <f t="shared" si="0"/>
        <v>No programado</v>
      </c>
      <c r="Q10" s="81" t="str">
        <f t="shared" si="0"/>
        <v>No programado</v>
      </c>
      <c r="R10" s="81" t="str">
        <f t="shared" si="0"/>
        <v>No programado</v>
      </c>
      <c r="S10" s="120"/>
    </row>
    <row r="11" spans="1:19" s="142" customFormat="1" ht="62.45" customHeight="1" x14ac:dyDescent="0.2">
      <c r="A11" s="141"/>
      <c r="B11" s="79" t="s">
        <v>334</v>
      </c>
      <c r="C11" s="2332" t="s">
        <v>335</v>
      </c>
      <c r="D11" s="2333"/>
      <c r="E11" s="79" t="s">
        <v>336</v>
      </c>
      <c r="F11" s="79" t="s">
        <v>366</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1:19" ht="15" customHeight="1" x14ac:dyDescent="0.2">
      <c r="A12" s="107"/>
      <c r="B12" s="143" t="s">
        <v>352</v>
      </c>
      <c r="C12" s="28">
        <v>1</v>
      </c>
      <c r="D12" s="90">
        <v>0</v>
      </c>
      <c r="E12" s="144"/>
      <c r="F12" s="144"/>
      <c r="G12" s="144"/>
      <c r="H12" s="144"/>
      <c r="I12" s="144"/>
      <c r="J12" s="144"/>
      <c r="K12" s="144"/>
      <c r="L12" s="144"/>
      <c r="M12" s="144"/>
      <c r="N12" s="144"/>
      <c r="O12" s="144"/>
      <c r="P12" s="144"/>
      <c r="Q12" s="144"/>
      <c r="R12" s="144"/>
      <c r="S12" s="144"/>
    </row>
    <row r="13" spans="1:19" ht="13.5" customHeight="1" x14ac:dyDescent="0.25">
      <c r="A13" s="107"/>
      <c r="B13" s="145" t="s">
        <v>358</v>
      </c>
      <c r="C13" s="146">
        <v>1.1000000000000001</v>
      </c>
      <c r="D13" s="147">
        <v>0</v>
      </c>
      <c r="E13" s="148"/>
      <c r="F13" s="148"/>
      <c r="G13" s="148"/>
      <c r="H13" s="148"/>
      <c r="I13" s="148"/>
      <c r="J13" s="148"/>
      <c r="K13" s="148"/>
      <c r="L13" s="148"/>
      <c r="M13" s="148"/>
      <c r="N13" s="148"/>
      <c r="O13" s="148"/>
      <c r="P13" s="148"/>
      <c r="Q13" s="148"/>
      <c r="R13" s="148"/>
      <c r="S13" s="148"/>
    </row>
    <row r="14" spans="1:19" ht="13.15" customHeight="1" x14ac:dyDescent="0.25">
      <c r="A14" s="107"/>
      <c r="B14" s="2324" t="s">
        <v>367</v>
      </c>
      <c r="C14" s="149" t="s">
        <v>859</v>
      </c>
      <c r="D14" s="150">
        <v>0</v>
      </c>
      <c r="E14" s="151">
        <v>0</v>
      </c>
      <c r="F14" s="152" t="e">
        <v>#REF!</v>
      </c>
      <c r="G14" s="153"/>
      <c r="H14" s="153"/>
      <c r="I14" s="153"/>
      <c r="J14" s="153">
        <v>200</v>
      </c>
      <c r="K14" s="153">
        <v>200</v>
      </c>
      <c r="L14" s="153">
        <v>210</v>
      </c>
      <c r="M14" s="153"/>
      <c r="N14" s="153"/>
      <c r="O14" s="153">
        <v>350</v>
      </c>
      <c r="P14" s="153"/>
      <c r="Q14" s="153"/>
      <c r="R14" s="153"/>
      <c r="S14" s="154">
        <v>400</v>
      </c>
    </row>
    <row r="15" spans="1:19" ht="13.15" customHeight="1" x14ac:dyDescent="0.25">
      <c r="A15" s="107"/>
      <c r="B15" s="2325"/>
      <c r="C15" s="149" t="s">
        <v>860</v>
      </c>
      <c r="D15" s="150">
        <v>0</v>
      </c>
      <c r="E15" s="151">
        <v>0</v>
      </c>
      <c r="F15" s="152" t="e">
        <v>#REF!</v>
      </c>
      <c r="G15" s="153"/>
      <c r="H15" s="153"/>
      <c r="I15" s="153"/>
      <c r="J15" s="153">
        <v>200</v>
      </c>
      <c r="K15" s="153">
        <v>200</v>
      </c>
      <c r="L15" s="153">
        <v>230</v>
      </c>
      <c r="M15" s="153"/>
      <c r="N15" s="153"/>
      <c r="O15" s="153">
        <v>350</v>
      </c>
      <c r="P15" s="153"/>
      <c r="Q15" s="153"/>
      <c r="R15" s="153"/>
      <c r="S15" s="154">
        <v>40</v>
      </c>
    </row>
    <row r="16" spans="1:19" ht="13.15" customHeight="1" x14ac:dyDescent="0.25">
      <c r="A16" s="107"/>
      <c r="B16" s="2326"/>
      <c r="C16" s="149" t="s">
        <v>861</v>
      </c>
      <c r="D16" s="150">
        <v>0</v>
      </c>
      <c r="E16" s="151">
        <v>0</v>
      </c>
      <c r="F16" s="152" t="e">
        <v>#REF!</v>
      </c>
      <c r="G16" s="153"/>
      <c r="H16" s="153"/>
      <c r="I16" s="153"/>
      <c r="J16" s="153"/>
      <c r="K16" s="153"/>
      <c r="L16" s="153"/>
      <c r="M16" s="153"/>
      <c r="N16" s="153"/>
      <c r="O16" s="153"/>
      <c r="P16" s="153"/>
      <c r="Q16" s="153"/>
      <c r="R16" s="153"/>
      <c r="S16" s="154"/>
    </row>
    <row r="17" spans="1:19" ht="13.15" hidden="1" customHeight="1" outlineLevel="1" x14ac:dyDescent="0.2">
      <c r="A17" s="107"/>
      <c r="B17" s="2317" t="s">
        <v>368</v>
      </c>
      <c r="C17" s="155" t="s">
        <v>50</v>
      </c>
      <c r="D17" s="156">
        <v>0</v>
      </c>
      <c r="E17" s="157">
        <v>0</v>
      </c>
      <c r="F17" s="158">
        <v>0</v>
      </c>
      <c r="G17" s="159" t="e">
        <v>#VALUE!</v>
      </c>
      <c r="H17" s="159" t="e">
        <v>#VALUE!</v>
      </c>
      <c r="I17" s="159" t="e">
        <v>#VALUE!</v>
      </c>
      <c r="J17" s="159" t="e">
        <v>#VALUE!</v>
      </c>
      <c r="K17" s="159" t="e">
        <v>#VALUE!</v>
      </c>
      <c r="L17" s="159" t="e">
        <v>#VALUE!</v>
      </c>
      <c r="M17" s="159" t="e">
        <v>#VALUE!</v>
      </c>
      <c r="N17" s="159" t="e">
        <v>#VALUE!</v>
      </c>
      <c r="O17" s="159" t="e">
        <v>#VALUE!</v>
      </c>
      <c r="P17" s="159" t="e">
        <v>#VALUE!</v>
      </c>
      <c r="Q17" s="159" t="e">
        <v>#VALUE!</v>
      </c>
      <c r="R17" s="159" t="e">
        <v>#VALUE!</v>
      </c>
      <c r="S17" s="158">
        <v>0</v>
      </c>
    </row>
    <row r="18" spans="1:19" ht="13.15" hidden="1" customHeight="1" outlineLevel="1" x14ac:dyDescent="0.2">
      <c r="A18" s="107"/>
      <c r="B18" s="2318"/>
      <c r="C18" s="155" t="s">
        <v>51</v>
      </c>
      <c r="D18" s="156">
        <v>0</v>
      </c>
      <c r="E18" s="157">
        <v>0</v>
      </c>
      <c r="F18" s="158">
        <v>0</v>
      </c>
      <c r="G18" s="159" t="e">
        <v>#VALUE!</v>
      </c>
      <c r="H18" s="159" t="e">
        <v>#VALUE!</v>
      </c>
      <c r="I18" s="159" t="e">
        <v>#VALUE!</v>
      </c>
      <c r="J18" s="159" t="e">
        <v>#VALUE!</v>
      </c>
      <c r="K18" s="159" t="e">
        <v>#VALUE!</v>
      </c>
      <c r="L18" s="159" t="e">
        <v>#VALUE!</v>
      </c>
      <c r="M18" s="159" t="e">
        <v>#VALUE!</v>
      </c>
      <c r="N18" s="159" t="e">
        <v>#VALUE!</v>
      </c>
      <c r="O18" s="159" t="e">
        <v>#VALUE!</v>
      </c>
      <c r="P18" s="159" t="e">
        <v>#VALUE!</v>
      </c>
      <c r="Q18" s="159" t="e">
        <v>#VALUE!</v>
      </c>
      <c r="R18" s="159" t="e">
        <v>#VALUE!</v>
      </c>
      <c r="S18" s="158">
        <v>0</v>
      </c>
    </row>
    <row r="19" spans="1:19" ht="13.15" hidden="1" customHeight="1" outlineLevel="1" x14ac:dyDescent="0.2">
      <c r="A19" s="107"/>
      <c r="B19" s="2318"/>
      <c r="C19" s="155" t="s">
        <v>70</v>
      </c>
      <c r="D19" s="156">
        <v>0</v>
      </c>
      <c r="E19" s="157">
        <v>0</v>
      </c>
      <c r="F19" s="158">
        <v>0</v>
      </c>
      <c r="G19" s="159" t="e">
        <v>#VALUE!</v>
      </c>
      <c r="H19" s="159" t="e">
        <v>#VALUE!</v>
      </c>
      <c r="I19" s="159" t="e">
        <v>#VALUE!</v>
      </c>
      <c r="J19" s="159" t="e">
        <v>#VALUE!</v>
      </c>
      <c r="K19" s="159" t="e">
        <v>#VALUE!</v>
      </c>
      <c r="L19" s="159" t="e">
        <v>#VALUE!</v>
      </c>
      <c r="M19" s="159" t="e">
        <v>#VALUE!</v>
      </c>
      <c r="N19" s="159" t="e">
        <v>#VALUE!</v>
      </c>
      <c r="O19" s="159" t="e">
        <v>#VALUE!</v>
      </c>
      <c r="P19" s="159" t="e">
        <v>#VALUE!</v>
      </c>
      <c r="Q19" s="159" t="e">
        <v>#VALUE!</v>
      </c>
      <c r="R19" s="159" t="e">
        <v>#VALUE!</v>
      </c>
      <c r="S19" s="158">
        <v>0</v>
      </c>
    </row>
    <row r="20" spans="1:19" ht="13.15" hidden="1" customHeight="1" outlineLevel="1" x14ac:dyDescent="0.2">
      <c r="A20" s="107"/>
      <c r="B20" s="2318"/>
      <c r="C20" s="155" t="s">
        <v>86</v>
      </c>
      <c r="D20" s="156">
        <v>0</v>
      </c>
      <c r="E20" s="157">
        <v>0</v>
      </c>
      <c r="F20" s="158">
        <v>0</v>
      </c>
      <c r="G20" s="159" t="e">
        <v>#VALUE!</v>
      </c>
      <c r="H20" s="159" t="e">
        <v>#VALUE!</v>
      </c>
      <c r="I20" s="159" t="e">
        <v>#VALUE!</v>
      </c>
      <c r="J20" s="159" t="e">
        <v>#VALUE!</v>
      </c>
      <c r="K20" s="159" t="e">
        <v>#VALUE!</v>
      </c>
      <c r="L20" s="159" t="e">
        <v>#VALUE!</v>
      </c>
      <c r="M20" s="159" t="e">
        <v>#VALUE!</v>
      </c>
      <c r="N20" s="159" t="e">
        <v>#VALUE!</v>
      </c>
      <c r="O20" s="159" t="e">
        <v>#VALUE!</v>
      </c>
      <c r="P20" s="159" t="e">
        <v>#VALUE!</v>
      </c>
      <c r="Q20" s="159" t="e">
        <v>#VALUE!</v>
      </c>
      <c r="R20" s="159" t="e">
        <v>#VALUE!</v>
      </c>
      <c r="S20" s="158">
        <v>0</v>
      </c>
    </row>
    <row r="21" spans="1:19" ht="13.15" hidden="1" customHeight="1" outlineLevel="1" x14ac:dyDescent="0.2">
      <c r="A21" s="107"/>
      <c r="B21" s="2319"/>
      <c r="C21" s="155" t="s">
        <v>92</v>
      </c>
      <c r="D21" s="156">
        <v>0</v>
      </c>
      <c r="E21" s="157">
        <v>0</v>
      </c>
      <c r="F21" s="158">
        <v>0</v>
      </c>
      <c r="G21" s="159" t="e">
        <v>#VALUE!</v>
      </c>
      <c r="H21" s="159" t="e">
        <v>#VALUE!</v>
      </c>
      <c r="I21" s="159" t="e">
        <v>#VALUE!</v>
      </c>
      <c r="J21" s="159" t="e">
        <v>#VALUE!</v>
      </c>
      <c r="K21" s="159" t="e">
        <v>#VALUE!</v>
      </c>
      <c r="L21" s="159" t="e">
        <v>#VALUE!</v>
      </c>
      <c r="M21" s="159" t="e">
        <v>#VALUE!</v>
      </c>
      <c r="N21" s="159" t="e">
        <v>#VALUE!</v>
      </c>
      <c r="O21" s="159" t="e">
        <v>#VALUE!</v>
      </c>
      <c r="P21" s="159" t="e">
        <v>#VALUE!</v>
      </c>
      <c r="Q21" s="159" t="e">
        <v>#VALUE!</v>
      </c>
      <c r="R21" s="159" t="e">
        <v>#VALUE!</v>
      </c>
      <c r="S21" s="158">
        <v>0</v>
      </c>
    </row>
    <row r="22" spans="1:19" ht="13.5" collapsed="1" x14ac:dyDescent="0.25">
      <c r="A22" s="107"/>
      <c r="B22" s="145" t="s">
        <v>358</v>
      </c>
      <c r="C22" s="146">
        <v>1.2</v>
      </c>
      <c r="D22" s="147">
        <v>0</v>
      </c>
      <c r="E22" s="148"/>
      <c r="F22" s="148"/>
      <c r="G22" s="148"/>
      <c r="H22" s="148"/>
      <c r="I22" s="148"/>
      <c r="J22" s="148"/>
      <c r="K22" s="148"/>
      <c r="L22" s="148"/>
      <c r="M22" s="148"/>
      <c r="N22" s="148"/>
      <c r="O22" s="148"/>
      <c r="P22" s="148"/>
      <c r="Q22" s="148"/>
      <c r="R22" s="148"/>
      <c r="S22" s="148"/>
    </row>
    <row r="23" spans="1:19" ht="13.15" customHeight="1" x14ac:dyDescent="0.25">
      <c r="A23" s="107"/>
      <c r="B23" s="2324" t="s">
        <v>367</v>
      </c>
      <c r="C23" s="149" t="s">
        <v>862</v>
      </c>
      <c r="D23" s="150">
        <v>0</v>
      </c>
      <c r="E23" s="151">
        <v>0</v>
      </c>
      <c r="F23" s="152" t="e">
        <v>#REF!</v>
      </c>
      <c r="G23" s="160"/>
      <c r="H23" s="160"/>
      <c r="I23" s="160"/>
      <c r="J23" s="160">
        <v>200</v>
      </c>
      <c r="K23" s="160">
        <v>200</v>
      </c>
      <c r="L23" s="160">
        <v>210</v>
      </c>
      <c r="M23" s="160"/>
      <c r="N23" s="160"/>
      <c r="O23" s="160">
        <v>350</v>
      </c>
      <c r="P23" s="160"/>
      <c r="Q23" s="160"/>
      <c r="R23" s="160"/>
      <c r="S23" s="154"/>
    </row>
    <row r="24" spans="1:19" ht="13.15" customHeight="1" x14ac:dyDescent="0.25">
      <c r="A24" s="107"/>
      <c r="B24" s="2325"/>
      <c r="C24" s="149" t="s">
        <v>863</v>
      </c>
      <c r="D24" s="150">
        <v>0</v>
      </c>
      <c r="E24" s="151">
        <v>0</v>
      </c>
      <c r="F24" s="152" t="e">
        <v>#REF!</v>
      </c>
      <c r="G24" s="160"/>
      <c r="H24" s="160"/>
      <c r="I24" s="160"/>
      <c r="J24" s="160">
        <v>200</v>
      </c>
      <c r="K24" s="160">
        <v>200</v>
      </c>
      <c r="L24" s="160">
        <v>230</v>
      </c>
      <c r="M24" s="160"/>
      <c r="N24" s="160"/>
      <c r="O24" s="160">
        <v>350</v>
      </c>
      <c r="P24" s="160"/>
      <c r="Q24" s="160"/>
      <c r="R24" s="160"/>
      <c r="S24" s="154"/>
    </row>
    <row r="25" spans="1:19" ht="13.15" customHeight="1" x14ac:dyDescent="0.25">
      <c r="A25" s="107"/>
      <c r="B25" s="2326"/>
      <c r="C25" s="149" t="s">
        <v>864</v>
      </c>
      <c r="D25" s="150">
        <v>0</v>
      </c>
      <c r="E25" s="151">
        <v>0</v>
      </c>
      <c r="F25" s="152" t="e">
        <v>#REF!</v>
      </c>
      <c r="G25" s="160"/>
      <c r="H25" s="160"/>
      <c r="I25" s="160"/>
      <c r="J25" s="160"/>
      <c r="K25" s="160"/>
      <c r="L25" s="160">
        <v>20</v>
      </c>
      <c r="M25" s="160"/>
      <c r="N25" s="160"/>
      <c r="O25" s="160">
        <v>20</v>
      </c>
      <c r="P25" s="160"/>
      <c r="Q25" s="160"/>
      <c r="R25" s="160"/>
      <c r="S25" s="154"/>
    </row>
    <row r="26" spans="1:19" ht="13.15" hidden="1" customHeight="1" outlineLevel="1" x14ac:dyDescent="0.2">
      <c r="A26" s="107"/>
      <c r="B26" s="2317" t="s">
        <v>368</v>
      </c>
      <c r="C26" s="155" t="s">
        <v>58</v>
      </c>
      <c r="D26" s="156">
        <v>0</v>
      </c>
      <c r="E26" s="157">
        <v>0</v>
      </c>
      <c r="F26" s="158">
        <v>0</v>
      </c>
      <c r="G26" s="161" t="e">
        <v>#VALUE!</v>
      </c>
      <c r="H26" s="161" t="e">
        <v>#VALUE!</v>
      </c>
      <c r="I26" s="161" t="e">
        <v>#VALUE!</v>
      </c>
      <c r="J26" s="161" t="e">
        <v>#VALUE!</v>
      </c>
      <c r="K26" s="161" t="e">
        <v>#VALUE!</v>
      </c>
      <c r="L26" s="161" t="e">
        <v>#VALUE!</v>
      </c>
      <c r="M26" s="161" t="e">
        <v>#VALUE!</v>
      </c>
      <c r="N26" s="161" t="e">
        <v>#VALUE!</v>
      </c>
      <c r="O26" s="161" t="e">
        <v>#VALUE!</v>
      </c>
      <c r="P26" s="161" t="e">
        <v>#VALUE!</v>
      </c>
      <c r="Q26" s="161" t="e">
        <v>#VALUE!</v>
      </c>
      <c r="R26" s="161" t="e">
        <v>#VALUE!</v>
      </c>
      <c r="S26" s="158">
        <v>0</v>
      </c>
    </row>
    <row r="27" spans="1:19" ht="13.15" hidden="1" customHeight="1" outlineLevel="1" x14ac:dyDescent="0.2">
      <c r="A27" s="107"/>
      <c r="B27" s="2318"/>
      <c r="C27" s="155" t="s">
        <v>99</v>
      </c>
      <c r="D27" s="156">
        <v>0</v>
      </c>
      <c r="E27" s="157">
        <v>0</v>
      </c>
      <c r="F27" s="158">
        <v>0</v>
      </c>
      <c r="G27" s="161" t="e">
        <v>#VALUE!</v>
      </c>
      <c r="H27" s="161" t="e">
        <v>#VALUE!</v>
      </c>
      <c r="I27" s="161" t="e">
        <v>#VALUE!</v>
      </c>
      <c r="J27" s="161" t="e">
        <v>#VALUE!</v>
      </c>
      <c r="K27" s="161" t="e">
        <v>#VALUE!</v>
      </c>
      <c r="L27" s="161" t="e">
        <v>#VALUE!</v>
      </c>
      <c r="M27" s="161" t="e">
        <v>#VALUE!</v>
      </c>
      <c r="N27" s="161" t="e">
        <v>#VALUE!</v>
      </c>
      <c r="O27" s="161" t="e">
        <v>#VALUE!</v>
      </c>
      <c r="P27" s="161" t="e">
        <v>#VALUE!</v>
      </c>
      <c r="Q27" s="161" t="e">
        <v>#VALUE!</v>
      </c>
      <c r="R27" s="161" t="e">
        <v>#VALUE!</v>
      </c>
      <c r="S27" s="158">
        <v>0</v>
      </c>
    </row>
    <row r="28" spans="1:19" ht="13.15" hidden="1" customHeight="1" outlineLevel="1" x14ac:dyDescent="0.2">
      <c r="A28" s="107"/>
      <c r="B28" s="2318"/>
      <c r="C28" s="155" t="s">
        <v>105</v>
      </c>
      <c r="D28" s="156">
        <v>0</v>
      </c>
      <c r="E28" s="157">
        <v>0</v>
      </c>
      <c r="F28" s="158">
        <v>0</v>
      </c>
      <c r="G28" s="161" t="e">
        <v>#VALUE!</v>
      </c>
      <c r="H28" s="161" t="e">
        <v>#VALUE!</v>
      </c>
      <c r="I28" s="161" t="e">
        <v>#VALUE!</v>
      </c>
      <c r="J28" s="161" t="e">
        <v>#VALUE!</v>
      </c>
      <c r="K28" s="161" t="e">
        <v>#VALUE!</v>
      </c>
      <c r="L28" s="161" t="e">
        <v>#VALUE!</v>
      </c>
      <c r="M28" s="161" t="e">
        <v>#VALUE!</v>
      </c>
      <c r="N28" s="161" t="e">
        <v>#VALUE!</v>
      </c>
      <c r="O28" s="161" t="e">
        <v>#VALUE!</v>
      </c>
      <c r="P28" s="161" t="e">
        <v>#VALUE!</v>
      </c>
      <c r="Q28" s="161" t="e">
        <v>#VALUE!</v>
      </c>
      <c r="R28" s="161" t="e">
        <v>#VALUE!</v>
      </c>
      <c r="S28" s="158">
        <v>0</v>
      </c>
    </row>
    <row r="29" spans="1:19" ht="13.15" hidden="1" customHeight="1" outlineLevel="1" x14ac:dyDescent="0.2">
      <c r="A29" s="107"/>
      <c r="B29" s="2318"/>
      <c r="C29" s="155" t="s">
        <v>111</v>
      </c>
      <c r="D29" s="156">
        <v>0</v>
      </c>
      <c r="E29" s="157">
        <v>0</v>
      </c>
      <c r="F29" s="158">
        <v>0</v>
      </c>
      <c r="G29" s="161" t="e">
        <v>#VALUE!</v>
      </c>
      <c r="H29" s="161" t="e">
        <v>#VALUE!</v>
      </c>
      <c r="I29" s="161" t="e">
        <v>#VALUE!</v>
      </c>
      <c r="J29" s="161" t="e">
        <v>#VALUE!</v>
      </c>
      <c r="K29" s="161" t="e">
        <v>#VALUE!</v>
      </c>
      <c r="L29" s="161" t="e">
        <v>#VALUE!</v>
      </c>
      <c r="M29" s="161" t="e">
        <v>#VALUE!</v>
      </c>
      <c r="N29" s="161" t="e">
        <v>#VALUE!</v>
      </c>
      <c r="O29" s="161" t="e">
        <v>#VALUE!</v>
      </c>
      <c r="P29" s="161" t="e">
        <v>#VALUE!</v>
      </c>
      <c r="Q29" s="161" t="e">
        <v>#VALUE!</v>
      </c>
      <c r="R29" s="161" t="e">
        <v>#VALUE!</v>
      </c>
      <c r="S29" s="158">
        <v>0</v>
      </c>
    </row>
    <row r="30" spans="1:19" ht="13.15" hidden="1" customHeight="1" outlineLevel="1" x14ac:dyDescent="0.2">
      <c r="A30" s="107"/>
      <c r="B30" s="2319"/>
      <c r="C30" s="155" t="s">
        <v>117</v>
      </c>
      <c r="D30" s="156">
        <v>0</v>
      </c>
      <c r="E30" s="157">
        <v>0</v>
      </c>
      <c r="F30" s="158">
        <v>0</v>
      </c>
      <c r="G30" s="161" t="e">
        <v>#VALUE!</v>
      </c>
      <c r="H30" s="161" t="e">
        <v>#VALUE!</v>
      </c>
      <c r="I30" s="161" t="e">
        <v>#VALUE!</v>
      </c>
      <c r="J30" s="161" t="e">
        <v>#VALUE!</v>
      </c>
      <c r="K30" s="161" t="e">
        <v>#VALUE!</v>
      </c>
      <c r="L30" s="161" t="e">
        <v>#VALUE!</v>
      </c>
      <c r="M30" s="161" t="e">
        <v>#VALUE!</v>
      </c>
      <c r="N30" s="161" t="e">
        <v>#VALUE!</v>
      </c>
      <c r="O30" s="161" t="e">
        <v>#VALUE!</v>
      </c>
      <c r="P30" s="161" t="e">
        <v>#VALUE!</v>
      </c>
      <c r="Q30" s="161" t="e">
        <v>#VALUE!</v>
      </c>
      <c r="R30" s="161" t="e">
        <v>#VALUE!</v>
      </c>
      <c r="S30" s="158">
        <v>0</v>
      </c>
    </row>
    <row r="31" spans="1:19" ht="13.5" collapsed="1" x14ac:dyDescent="0.25">
      <c r="A31" s="107"/>
      <c r="B31" s="145" t="s">
        <v>358</v>
      </c>
      <c r="C31" s="146">
        <v>1.3</v>
      </c>
      <c r="D31" s="147">
        <v>0</v>
      </c>
      <c r="E31" s="148"/>
      <c r="F31" s="148"/>
      <c r="G31" s="148"/>
      <c r="H31" s="148"/>
      <c r="I31" s="148"/>
      <c r="J31" s="148"/>
      <c r="K31" s="148"/>
      <c r="L31" s="148"/>
      <c r="M31" s="148"/>
      <c r="N31" s="148"/>
      <c r="O31" s="148"/>
      <c r="P31" s="148"/>
      <c r="Q31" s="148"/>
      <c r="R31" s="148"/>
      <c r="S31" s="148"/>
    </row>
    <row r="32" spans="1:19" ht="13.15" customHeight="1" x14ac:dyDescent="0.25">
      <c r="A32" s="107"/>
      <c r="B32" s="2324" t="s">
        <v>367</v>
      </c>
      <c r="C32" s="149" t="s">
        <v>865</v>
      </c>
      <c r="D32" s="150">
        <v>0</v>
      </c>
      <c r="E32" s="151">
        <v>0</v>
      </c>
      <c r="F32" s="152" t="e">
        <v>#REF!</v>
      </c>
      <c r="G32" s="160"/>
      <c r="H32" s="160"/>
      <c r="I32" s="160"/>
      <c r="J32" s="160"/>
      <c r="K32" s="160"/>
      <c r="L32" s="160"/>
      <c r="M32" s="160"/>
      <c r="N32" s="160"/>
      <c r="O32" s="160"/>
      <c r="P32" s="160"/>
      <c r="Q32" s="160"/>
      <c r="R32" s="160"/>
      <c r="S32" s="154"/>
    </row>
    <row r="33" spans="1:19" ht="13.15" customHeight="1" x14ac:dyDescent="0.25">
      <c r="A33" s="107"/>
      <c r="B33" s="2325"/>
      <c r="C33" s="149" t="s">
        <v>866</v>
      </c>
      <c r="D33" s="150">
        <v>0</v>
      </c>
      <c r="E33" s="151">
        <v>0</v>
      </c>
      <c r="F33" s="152" t="e">
        <v>#REF!</v>
      </c>
      <c r="G33" s="160"/>
      <c r="H33" s="160"/>
      <c r="I33" s="160"/>
      <c r="J33" s="160"/>
      <c r="K33" s="160"/>
      <c r="L33" s="160"/>
      <c r="M33" s="160"/>
      <c r="N33" s="160"/>
      <c r="O33" s="160"/>
      <c r="P33" s="160"/>
      <c r="Q33" s="160"/>
      <c r="R33" s="160"/>
      <c r="S33" s="154"/>
    </row>
    <row r="34" spans="1:19" ht="13.15" customHeight="1" x14ac:dyDescent="0.25">
      <c r="A34" s="107"/>
      <c r="B34" s="2326"/>
      <c r="C34" s="149" t="s">
        <v>867</v>
      </c>
      <c r="D34" s="150">
        <v>0</v>
      </c>
      <c r="E34" s="151">
        <v>0</v>
      </c>
      <c r="F34" s="152" t="e">
        <v>#REF!</v>
      </c>
      <c r="G34" s="160"/>
      <c r="H34" s="160"/>
      <c r="I34" s="160"/>
      <c r="J34" s="160"/>
      <c r="K34" s="160"/>
      <c r="L34" s="160"/>
      <c r="M34" s="160"/>
      <c r="N34" s="160"/>
      <c r="O34" s="160"/>
      <c r="P34" s="160"/>
      <c r="Q34" s="160"/>
      <c r="R34" s="160"/>
      <c r="S34" s="154"/>
    </row>
    <row r="35" spans="1:19" ht="13.15" hidden="1" customHeight="1" outlineLevel="1" x14ac:dyDescent="0.2">
      <c r="A35" s="107"/>
      <c r="B35" s="2317" t="s">
        <v>368</v>
      </c>
      <c r="C35" s="155" t="s">
        <v>57</v>
      </c>
      <c r="D35" s="156">
        <v>0</v>
      </c>
      <c r="E35" s="157">
        <v>0</v>
      </c>
      <c r="F35" s="158">
        <v>0</v>
      </c>
      <c r="G35" s="161" t="e">
        <v>#VALUE!</v>
      </c>
      <c r="H35" s="161" t="e">
        <v>#VALUE!</v>
      </c>
      <c r="I35" s="161" t="e">
        <v>#VALUE!</v>
      </c>
      <c r="J35" s="161" t="e">
        <v>#VALUE!</v>
      </c>
      <c r="K35" s="161" t="e">
        <v>#VALUE!</v>
      </c>
      <c r="L35" s="161" t="e">
        <v>#VALUE!</v>
      </c>
      <c r="M35" s="161" t="e">
        <v>#VALUE!</v>
      </c>
      <c r="N35" s="161" t="e">
        <v>#VALUE!</v>
      </c>
      <c r="O35" s="161" t="e">
        <v>#VALUE!</v>
      </c>
      <c r="P35" s="161" t="e">
        <v>#VALUE!</v>
      </c>
      <c r="Q35" s="161" t="e">
        <v>#VALUE!</v>
      </c>
      <c r="R35" s="161" t="e">
        <v>#VALUE!</v>
      </c>
      <c r="S35" s="158">
        <v>0</v>
      </c>
    </row>
    <row r="36" spans="1:19" ht="13.15" hidden="1" customHeight="1" outlineLevel="1" x14ac:dyDescent="0.2">
      <c r="A36" s="107"/>
      <c r="B36" s="2318"/>
      <c r="C36" s="155" t="s">
        <v>124</v>
      </c>
      <c r="D36" s="156">
        <v>0</v>
      </c>
      <c r="E36" s="157">
        <v>0</v>
      </c>
      <c r="F36" s="158">
        <v>0</v>
      </c>
      <c r="G36" s="161" t="e">
        <v>#VALUE!</v>
      </c>
      <c r="H36" s="161" t="e">
        <v>#VALUE!</v>
      </c>
      <c r="I36" s="161" t="e">
        <v>#VALUE!</v>
      </c>
      <c r="J36" s="161" t="e">
        <v>#VALUE!</v>
      </c>
      <c r="K36" s="161" t="e">
        <v>#VALUE!</v>
      </c>
      <c r="L36" s="161" t="e">
        <v>#VALUE!</v>
      </c>
      <c r="M36" s="161" t="e">
        <v>#VALUE!</v>
      </c>
      <c r="N36" s="161" t="e">
        <v>#VALUE!</v>
      </c>
      <c r="O36" s="161" t="e">
        <v>#VALUE!</v>
      </c>
      <c r="P36" s="161" t="e">
        <v>#VALUE!</v>
      </c>
      <c r="Q36" s="161" t="e">
        <v>#VALUE!</v>
      </c>
      <c r="R36" s="161" t="e">
        <v>#VALUE!</v>
      </c>
      <c r="S36" s="158">
        <v>0</v>
      </c>
    </row>
    <row r="37" spans="1:19" ht="13.15" hidden="1" customHeight="1" outlineLevel="1" x14ac:dyDescent="0.2">
      <c r="A37" s="107"/>
      <c r="B37" s="2318"/>
      <c r="C37" s="155" t="s">
        <v>125</v>
      </c>
      <c r="D37" s="156">
        <v>0</v>
      </c>
      <c r="E37" s="157">
        <v>0</v>
      </c>
      <c r="F37" s="158">
        <v>0</v>
      </c>
      <c r="G37" s="161" t="e">
        <v>#VALUE!</v>
      </c>
      <c r="H37" s="161" t="e">
        <v>#VALUE!</v>
      </c>
      <c r="I37" s="161" t="e">
        <v>#VALUE!</v>
      </c>
      <c r="J37" s="161" t="e">
        <v>#VALUE!</v>
      </c>
      <c r="K37" s="161" t="e">
        <v>#VALUE!</v>
      </c>
      <c r="L37" s="161" t="e">
        <v>#VALUE!</v>
      </c>
      <c r="M37" s="161" t="e">
        <v>#VALUE!</v>
      </c>
      <c r="N37" s="161" t="e">
        <v>#VALUE!</v>
      </c>
      <c r="O37" s="161" t="e">
        <v>#VALUE!</v>
      </c>
      <c r="P37" s="161" t="e">
        <v>#VALUE!</v>
      </c>
      <c r="Q37" s="161" t="e">
        <v>#VALUE!</v>
      </c>
      <c r="R37" s="161" t="e">
        <v>#VALUE!</v>
      </c>
      <c r="S37" s="158">
        <v>0</v>
      </c>
    </row>
    <row r="38" spans="1:19" ht="13.15" hidden="1" customHeight="1" outlineLevel="1" x14ac:dyDescent="0.2">
      <c r="A38" s="107"/>
      <c r="B38" s="2318"/>
      <c r="C38" s="155" t="s">
        <v>126</v>
      </c>
      <c r="D38" s="156">
        <v>0</v>
      </c>
      <c r="E38" s="157">
        <v>0</v>
      </c>
      <c r="F38" s="158">
        <v>0</v>
      </c>
      <c r="G38" s="161" t="e">
        <v>#VALUE!</v>
      </c>
      <c r="H38" s="161" t="e">
        <v>#VALUE!</v>
      </c>
      <c r="I38" s="161" t="e">
        <v>#VALUE!</v>
      </c>
      <c r="J38" s="161" t="e">
        <v>#VALUE!</v>
      </c>
      <c r="K38" s="161" t="e">
        <v>#VALUE!</v>
      </c>
      <c r="L38" s="161" t="e">
        <v>#VALUE!</v>
      </c>
      <c r="M38" s="161" t="e">
        <v>#VALUE!</v>
      </c>
      <c r="N38" s="161" t="e">
        <v>#VALUE!</v>
      </c>
      <c r="O38" s="161" t="e">
        <v>#VALUE!</v>
      </c>
      <c r="P38" s="161" t="e">
        <v>#VALUE!</v>
      </c>
      <c r="Q38" s="161" t="e">
        <v>#VALUE!</v>
      </c>
      <c r="R38" s="161" t="e">
        <v>#VALUE!</v>
      </c>
      <c r="S38" s="158">
        <v>0</v>
      </c>
    </row>
    <row r="39" spans="1:19" ht="13.15" hidden="1" customHeight="1" outlineLevel="1" x14ac:dyDescent="0.2">
      <c r="A39" s="107"/>
      <c r="B39" s="2319"/>
      <c r="C39" s="155" t="s">
        <v>127</v>
      </c>
      <c r="D39" s="156">
        <v>0</v>
      </c>
      <c r="E39" s="157">
        <v>0</v>
      </c>
      <c r="F39" s="158">
        <v>0</v>
      </c>
      <c r="G39" s="161" t="e">
        <v>#VALUE!</v>
      </c>
      <c r="H39" s="161" t="e">
        <v>#VALUE!</v>
      </c>
      <c r="I39" s="161" t="e">
        <v>#VALUE!</v>
      </c>
      <c r="J39" s="161" t="e">
        <v>#VALUE!</v>
      </c>
      <c r="K39" s="161" t="e">
        <v>#VALUE!</v>
      </c>
      <c r="L39" s="161" t="e">
        <v>#VALUE!</v>
      </c>
      <c r="M39" s="161" t="e">
        <v>#VALUE!</v>
      </c>
      <c r="N39" s="161" t="e">
        <v>#VALUE!</v>
      </c>
      <c r="O39" s="161" t="e">
        <v>#VALUE!</v>
      </c>
      <c r="P39" s="161" t="e">
        <v>#VALUE!</v>
      </c>
      <c r="Q39" s="161" t="e">
        <v>#VALUE!</v>
      </c>
      <c r="R39" s="161" t="e">
        <v>#VALUE!</v>
      </c>
      <c r="S39" s="158">
        <v>0</v>
      </c>
    </row>
    <row r="40" spans="1:19" ht="13.5" collapsed="1" x14ac:dyDescent="0.25">
      <c r="A40" s="107"/>
      <c r="B40" s="145" t="s">
        <v>358</v>
      </c>
      <c r="C40" s="146">
        <v>1.4</v>
      </c>
      <c r="D40" s="147">
        <v>0</v>
      </c>
      <c r="E40" s="148"/>
      <c r="F40" s="148"/>
      <c r="G40" s="148"/>
      <c r="H40" s="148"/>
      <c r="I40" s="148"/>
      <c r="J40" s="148"/>
      <c r="K40" s="148"/>
      <c r="L40" s="148"/>
      <c r="M40" s="148"/>
      <c r="N40" s="148"/>
      <c r="O40" s="148"/>
      <c r="P40" s="148"/>
      <c r="Q40" s="148"/>
      <c r="R40" s="148"/>
      <c r="S40" s="148"/>
    </row>
    <row r="41" spans="1:19" ht="13.15" customHeight="1" x14ac:dyDescent="0.25">
      <c r="A41" s="107"/>
      <c r="B41" s="2324" t="s">
        <v>367</v>
      </c>
      <c r="C41" s="149" t="s">
        <v>868</v>
      </c>
      <c r="D41" s="150">
        <v>0</v>
      </c>
      <c r="E41" s="151">
        <v>0</v>
      </c>
      <c r="F41" s="152" t="e">
        <v>#REF!</v>
      </c>
      <c r="G41" s="160"/>
      <c r="H41" s="160"/>
      <c r="I41" s="160"/>
      <c r="J41" s="160"/>
      <c r="K41" s="160"/>
      <c r="L41" s="160"/>
      <c r="M41" s="160"/>
      <c r="N41" s="160"/>
      <c r="O41" s="160"/>
      <c r="P41" s="160"/>
      <c r="Q41" s="160"/>
      <c r="R41" s="160"/>
      <c r="S41" s="154"/>
    </row>
    <row r="42" spans="1:19" ht="13.15" customHeight="1" x14ac:dyDescent="0.25">
      <c r="A42" s="107"/>
      <c r="B42" s="2325"/>
      <c r="C42" s="149" t="s">
        <v>869</v>
      </c>
      <c r="D42" s="150">
        <v>0</v>
      </c>
      <c r="E42" s="151">
        <v>0</v>
      </c>
      <c r="F42" s="152" t="e">
        <v>#REF!</v>
      </c>
      <c r="G42" s="160"/>
      <c r="H42" s="160"/>
      <c r="I42" s="160"/>
      <c r="J42" s="160"/>
      <c r="K42" s="160"/>
      <c r="L42" s="160"/>
      <c r="M42" s="160"/>
      <c r="N42" s="160"/>
      <c r="O42" s="160"/>
      <c r="P42" s="160"/>
      <c r="Q42" s="160"/>
      <c r="R42" s="160"/>
      <c r="S42" s="154"/>
    </row>
    <row r="43" spans="1:19" ht="13.15" customHeight="1" x14ac:dyDescent="0.25">
      <c r="A43" s="107"/>
      <c r="B43" s="2326"/>
      <c r="C43" s="149" t="s">
        <v>870</v>
      </c>
      <c r="D43" s="150">
        <v>0</v>
      </c>
      <c r="E43" s="151">
        <v>0</v>
      </c>
      <c r="F43" s="152" t="e">
        <v>#REF!</v>
      </c>
      <c r="G43" s="160"/>
      <c r="H43" s="160"/>
      <c r="I43" s="160"/>
      <c r="J43" s="160"/>
      <c r="K43" s="160"/>
      <c r="L43" s="160"/>
      <c r="M43" s="160"/>
      <c r="N43" s="160"/>
      <c r="O43" s="160"/>
      <c r="P43" s="160"/>
      <c r="Q43" s="160"/>
      <c r="R43" s="160"/>
      <c r="S43" s="154"/>
    </row>
    <row r="44" spans="1:19" ht="13.15" hidden="1" customHeight="1" outlineLevel="1" x14ac:dyDescent="0.2">
      <c r="A44" s="107"/>
      <c r="B44" s="2317" t="s">
        <v>368</v>
      </c>
      <c r="C44" s="155" t="s">
        <v>871</v>
      </c>
      <c r="D44" s="156">
        <v>0</v>
      </c>
      <c r="E44" s="157">
        <v>0</v>
      </c>
      <c r="F44" s="158">
        <v>0</v>
      </c>
      <c r="G44" s="161" t="e">
        <v>#VALUE!</v>
      </c>
      <c r="H44" s="161" t="e">
        <v>#VALUE!</v>
      </c>
      <c r="I44" s="161" t="e">
        <v>#VALUE!</v>
      </c>
      <c r="J44" s="161" t="e">
        <v>#VALUE!</v>
      </c>
      <c r="K44" s="161" t="e">
        <v>#VALUE!</v>
      </c>
      <c r="L44" s="161" t="e">
        <v>#VALUE!</v>
      </c>
      <c r="M44" s="161" t="e">
        <v>#VALUE!</v>
      </c>
      <c r="N44" s="161" t="e">
        <v>#VALUE!</v>
      </c>
      <c r="O44" s="161" t="e">
        <v>#VALUE!</v>
      </c>
      <c r="P44" s="161" t="e">
        <v>#VALUE!</v>
      </c>
      <c r="Q44" s="161" t="e">
        <v>#VALUE!</v>
      </c>
      <c r="R44" s="161" t="e">
        <v>#VALUE!</v>
      </c>
      <c r="S44" s="158">
        <v>0</v>
      </c>
    </row>
    <row r="45" spans="1:19" ht="13.15" hidden="1" customHeight="1" outlineLevel="1" x14ac:dyDescent="0.2">
      <c r="A45" s="107"/>
      <c r="B45" s="2318"/>
      <c r="C45" s="155" t="s">
        <v>872</v>
      </c>
      <c r="D45" s="156">
        <v>0</v>
      </c>
      <c r="E45" s="157">
        <v>0</v>
      </c>
      <c r="F45" s="158">
        <v>0</v>
      </c>
      <c r="G45" s="161" t="e">
        <v>#VALUE!</v>
      </c>
      <c r="H45" s="161" t="e">
        <v>#VALUE!</v>
      </c>
      <c r="I45" s="161" t="e">
        <v>#VALUE!</v>
      </c>
      <c r="J45" s="161" t="e">
        <v>#VALUE!</v>
      </c>
      <c r="K45" s="161" t="e">
        <v>#VALUE!</v>
      </c>
      <c r="L45" s="161" t="e">
        <v>#VALUE!</v>
      </c>
      <c r="M45" s="161" t="e">
        <v>#VALUE!</v>
      </c>
      <c r="N45" s="161" t="e">
        <v>#VALUE!</v>
      </c>
      <c r="O45" s="161" t="e">
        <v>#VALUE!</v>
      </c>
      <c r="P45" s="161" t="e">
        <v>#VALUE!</v>
      </c>
      <c r="Q45" s="161" t="e">
        <v>#VALUE!</v>
      </c>
      <c r="R45" s="161" t="e">
        <v>#VALUE!</v>
      </c>
      <c r="S45" s="158">
        <v>0</v>
      </c>
    </row>
    <row r="46" spans="1:19" ht="13.15" hidden="1" customHeight="1" outlineLevel="1" x14ac:dyDescent="0.2">
      <c r="A46" s="107"/>
      <c r="B46" s="2318"/>
      <c r="C46" s="155" t="s">
        <v>873</v>
      </c>
      <c r="D46" s="156">
        <v>0</v>
      </c>
      <c r="E46" s="157">
        <v>0</v>
      </c>
      <c r="F46" s="158">
        <v>0</v>
      </c>
      <c r="G46" s="161" t="e">
        <v>#VALUE!</v>
      </c>
      <c r="H46" s="161" t="e">
        <v>#VALUE!</v>
      </c>
      <c r="I46" s="161" t="e">
        <v>#VALUE!</v>
      </c>
      <c r="J46" s="161" t="e">
        <v>#VALUE!</v>
      </c>
      <c r="K46" s="161" t="e">
        <v>#VALUE!</v>
      </c>
      <c r="L46" s="161" t="e">
        <v>#VALUE!</v>
      </c>
      <c r="M46" s="161" t="e">
        <v>#VALUE!</v>
      </c>
      <c r="N46" s="161" t="e">
        <v>#VALUE!</v>
      </c>
      <c r="O46" s="161" t="e">
        <v>#VALUE!</v>
      </c>
      <c r="P46" s="161" t="e">
        <v>#VALUE!</v>
      </c>
      <c r="Q46" s="161" t="e">
        <v>#VALUE!</v>
      </c>
      <c r="R46" s="161" t="e">
        <v>#VALUE!</v>
      </c>
      <c r="S46" s="158">
        <v>0</v>
      </c>
    </row>
    <row r="47" spans="1:19" ht="13.15" hidden="1" customHeight="1" outlineLevel="1" x14ac:dyDescent="0.2">
      <c r="A47" s="107"/>
      <c r="B47" s="2318"/>
      <c r="C47" s="155" t="s">
        <v>874</v>
      </c>
      <c r="D47" s="156">
        <v>0</v>
      </c>
      <c r="E47" s="157">
        <v>0</v>
      </c>
      <c r="F47" s="158">
        <v>0</v>
      </c>
      <c r="G47" s="161" t="e">
        <v>#VALUE!</v>
      </c>
      <c r="H47" s="161" t="e">
        <v>#VALUE!</v>
      </c>
      <c r="I47" s="161" t="e">
        <v>#VALUE!</v>
      </c>
      <c r="J47" s="161" t="e">
        <v>#VALUE!</v>
      </c>
      <c r="K47" s="161" t="e">
        <v>#VALUE!</v>
      </c>
      <c r="L47" s="161" t="e">
        <v>#VALUE!</v>
      </c>
      <c r="M47" s="161" t="e">
        <v>#VALUE!</v>
      </c>
      <c r="N47" s="161" t="e">
        <v>#VALUE!</v>
      </c>
      <c r="O47" s="161" t="e">
        <v>#VALUE!</v>
      </c>
      <c r="P47" s="161" t="e">
        <v>#VALUE!</v>
      </c>
      <c r="Q47" s="161" t="e">
        <v>#VALUE!</v>
      </c>
      <c r="R47" s="161" t="e">
        <v>#VALUE!</v>
      </c>
      <c r="S47" s="158">
        <v>0</v>
      </c>
    </row>
    <row r="48" spans="1:19" ht="13.15" hidden="1" customHeight="1" outlineLevel="1" x14ac:dyDescent="0.2">
      <c r="A48" s="107"/>
      <c r="B48" s="2319"/>
      <c r="C48" s="155" t="s">
        <v>875</v>
      </c>
      <c r="D48" s="156">
        <v>0</v>
      </c>
      <c r="E48" s="157">
        <v>0</v>
      </c>
      <c r="F48" s="158">
        <v>0</v>
      </c>
      <c r="G48" s="161" t="e">
        <v>#VALUE!</v>
      </c>
      <c r="H48" s="161" t="e">
        <v>#VALUE!</v>
      </c>
      <c r="I48" s="161" t="e">
        <v>#VALUE!</v>
      </c>
      <c r="J48" s="161" t="e">
        <v>#VALUE!</v>
      </c>
      <c r="K48" s="161" t="e">
        <v>#VALUE!</v>
      </c>
      <c r="L48" s="161" t="e">
        <v>#VALUE!</v>
      </c>
      <c r="M48" s="161" t="e">
        <v>#VALUE!</v>
      </c>
      <c r="N48" s="161" t="e">
        <v>#VALUE!</v>
      </c>
      <c r="O48" s="161" t="e">
        <v>#VALUE!</v>
      </c>
      <c r="P48" s="161" t="e">
        <v>#VALUE!</v>
      </c>
      <c r="Q48" s="161" t="e">
        <v>#VALUE!</v>
      </c>
      <c r="R48" s="161" t="e">
        <v>#VALUE!</v>
      </c>
      <c r="S48" s="158">
        <v>0</v>
      </c>
    </row>
    <row r="49" spans="1:19" ht="13.5" collapsed="1" x14ac:dyDescent="0.25">
      <c r="A49" s="107"/>
      <c r="B49" s="145" t="s">
        <v>358</v>
      </c>
      <c r="C49" s="146">
        <v>1.5</v>
      </c>
      <c r="D49" s="147">
        <v>0</v>
      </c>
      <c r="E49" s="148"/>
      <c r="F49" s="148"/>
      <c r="G49" s="148"/>
      <c r="H49" s="148"/>
      <c r="I49" s="148"/>
      <c r="J49" s="148"/>
      <c r="K49" s="148"/>
      <c r="L49" s="148"/>
      <c r="M49" s="148"/>
      <c r="N49" s="148"/>
      <c r="O49" s="148"/>
      <c r="P49" s="148"/>
      <c r="Q49" s="148"/>
      <c r="R49" s="148"/>
      <c r="S49" s="148"/>
    </row>
    <row r="50" spans="1:19" ht="13.15" customHeight="1" x14ac:dyDescent="0.25">
      <c r="A50" s="107"/>
      <c r="B50" s="2324" t="s">
        <v>367</v>
      </c>
      <c r="C50" s="149" t="s">
        <v>876</v>
      </c>
      <c r="D50" s="150">
        <v>0</v>
      </c>
      <c r="E50" s="151">
        <v>0</v>
      </c>
      <c r="F50" s="152" t="e">
        <v>#REF!</v>
      </c>
      <c r="G50" s="160"/>
      <c r="H50" s="160"/>
      <c r="I50" s="160"/>
      <c r="J50" s="160"/>
      <c r="K50" s="160"/>
      <c r="L50" s="160"/>
      <c r="M50" s="160"/>
      <c r="N50" s="160"/>
      <c r="O50" s="160"/>
      <c r="P50" s="160"/>
      <c r="Q50" s="160"/>
      <c r="R50" s="160"/>
      <c r="S50" s="154"/>
    </row>
    <row r="51" spans="1:19" ht="13.15" customHeight="1" x14ac:dyDescent="0.25">
      <c r="A51" s="107"/>
      <c r="B51" s="2325"/>
      <c r="C51" s="149" t="s">
        <v>877</v>
      </c>
      <c r="D51" s="150">
        <v>0</v>
      </c>
      <c r="E51" s="151">
        <v>0</v>
      </c>
      <c r="F51" s="152" t="e">
        <v>#REF!</v>
      </c>
      <c r="G51" s="160"/>
      <c r="H51" s="160"/>
      <c r="I51" s="160"/>
      <c r="J51" s="160"/>
      <c r="K51" s="160"/>
      <c r="L51" s="160"/>
      <c r="M51" s="160"/>
      <c r="N51" s="160"/>
      <c r="O51" s="160"/>
      <c r="P51" s="160"/>
      <c r="Q51" s="160"/>
      <c r="R51" s="160"/>
      <c r="S51" s="154"/>
    </row>
    <row r="52" spans="1:19" ht="13.15" customHeight="1" x14ac:dyDescent="0.25">
      <c r="A52" s="107"/>
      <c r="B52" s="2326"/>
      <c r="C52" s="149" t="s">
        <v>878</v>
      </c>
      <c r="D52" s="150">
        <v>0</v>
      </c>
      <c r="E52" s="151">
        <v>0</v>
      </c>
      <c r="F52" s="152" t="e">
        <v>#REF!</v>
      </c>
      <c r="G52" s="160"/>
      <c r="H52" s="160"/>
      <c r="I52" s="160"/>
      <c r="J52" s="160"/>
      <c r="K52" s="160"/>
      <c r="L52" s="160"/>
      <c r="M52" s="160"/>
      <c r="N52" s="160"/>
      <c r="O52" s="160"/>
      <c r="P52" s="160"/>
      <c r="Q52" s="160"/>
      <c r="R52" s="160"/>
      <c r="S52" s="154"/>
    </row>
    <row r="53" spans="1:19" ht="13.15" hidden="1" customHeight="1" outlineLevel="1" x14ac:dyDescent="0.2">
      <c r="A53" s="107"/>
      <c r="B53" s="2317" t="s">
        <v>368</v>
      </c>
      <c r="C53" s="155" t="s">
        <v>879</v>
      </c>
      <c r="D53" s="156">
        <v>0</v>
      </c>
      <c r="E53" s="157">
        <v>0</v>
      </c>
      <c r="F53" s="158">
        <v>0</v>
      </c>
      <c r="G53" s="159" t="e">
        <v>#VALUE!</v>
      </c>
      <c r="H53" s="159" t="e">
        <v>#VALUE!</v>
      </c>
      <c r="I53" s="159" t="e">
        <v>#VALUE!</v>
      </c>
      <c r="J53" s="159" t="e">
        <v>#VALUE!</v>
      </c>
      <c r="K53" s="159" t="e">
        <v>#VALUE!</v>
      </c>
      <c r="L53" s="159" t="e">
        <v>#VALUE!</v>
      </c>
      <c r="M53" s="159" t="e">
        <v>#VALUE!</v>
      </c>
      <c r="N53" s="159" t="e">
        <v>#VALUE!</v>
      </c>
      <c r="O53" s="159" t="e">
        <v>#VALUE!</v>
      </c>
      <c r="P53" s="159" t="e">
        <v>#VALUE!</v>
      </c>
      <c r="Q53" s="159" t="e">
        <v>#VALUE!</v>
      </c>
      <c r="R53" s="159" t="e">
        <v>#VALUE!</v>
      </c>
      <c r="S53" s="158">
        <v>0</v>
      </c>
    </row>
    <row r="54" spans="1:19" ht="13.15" hidden="1" customHeight="1" outlineLevel="1" x14ac:dyDescent="0.2">
      <c r="A54" s="107"/>
      <c r="B54" s="2318"/>
      <c r="C54" s="155" t="s">
        <v>880</v>
      </c>
      <c r="D54" s="156">
        <v>0</v>
      </c>
      <c r="E54" s="157">
        <v>0</v>
      </c>
      <c r="F54" s="158">
        <v>0</v>
      </c>
      <c r="G54" s="159" t="e">
        <v>#VALUE!</v>
      </c>
      <c r="H54" s="159" t="e">
        <v>#VALUE!</v>
      </c>
      <c r="I54" s="159" t="e">
        <v>#VALUE!</v>
      </c>
      <c r="J54" s="159" t="e">
        <v>#VALUE!</v>
      </c>
      <c r="K54" s="159" t="e">
        <v>#VALUE!</v>
      </c>
      <c r="L54" s="159" t="e">
        <v>#VALUE!</v>
      </c>
      <c r="M54" s="159" t="e">
        <v>#VALUE!</v>
      </c>
      <c r="N54" s="159" t="e">
        <v>#VALUE!</v>
      </c>
      <c r="O54" s="159" t="e">
        <v>#VALUE!</v>
      </c>
      <c r="P54" s="159" t="e">
        <v>#VALUE!</v>
      </c>
      <c r="Q54" s="159" t="e">
        <v>#VALUE!</v>
      </c>
      <c r="R54" s="159" t="e">
        <v>#VALUE!</v>
      </c>
      <c r="S54" s="158">
        <v>0</v>
      </c>
    </row>
    <row r="55" spans="1:19" ht="13.15" hidden="1" customHeight="1" outlineLevel="1" x14ac:dyDescent="0.2">
      <c r="A55" s="107"/>
      <c r="B55" s="2318"/>
      <c r="C55" s="155" t="s">
        <v>881</v>
      </c>
      <c r="D55" s="156">
        <v>0</v>
      </c>
      <c r="E55" s="157">
        <v>0</v>
      </c>
      <c r="F55" s="158">
        <v>0</v>
      </c>
      <c r="G55" s="159" t="e">
        <v>#VALUE!</v>
      </c>
      <c r="H55" s="159" t="e">
        <v>#VALUE!</v>
      </c>
      <c r="I55" s="159" t="e">
        <v>#VALUE!</v>
      </c>
      <c r="J55" s="159" t="e">
        <v>#VALUE!</v>
      </c>
      <c r="K55" s="159" t="e">
        <v>#VALUE!</v>
      </c>
      <c r="L55" s="159" t="e">
        <v>#VALUE!</v>
      </c>
      <c r="M55" s="159" t="e">
        <v>#VALUE!</v>
      </c>
      <c r="N55" s="159" t="e">
        <v>#VALUE!</v>
      </c>
      <c r="O55" s="159" t="e">
        <v>#VALUE!</v>
      </c>
      <c r="P55" s="159" t="e">
        <v>#VALUE!</v>
      </c>
      <c r="Q55" s="159" t="e">
        <v>#VALUE!</v>
      </c>
      <c r="R55" s="159" t="e">
        <v>#VALUE!</v>
      </c>
      <c r="S55" s="158">
        <v>0</v>
      </c>
    </row>
    <row r="56" spans="1:19" ht="13.15" hidden="1" customHeight="1" outlineLevel="1" x14ac:dyDescent="0.2">
      <c r="A56" s="107"/>
      <c r="B56" s="2318"/>
      <c r="C56" s="155" t="s">
        <v>882</v>
      </c>
      <c r="D56" s="156">
        <v>0</v>
      </c>
      <c r="E56" s="157">
        <v>0</v>
      </c>
      <c r="F56" s="158">
        <v>0</v>
      </c>
      <c r="G56" s="159" t="e">
        <v>#VALUE!</v>
      </c>
      <c r="H56" s="159" t="e">
        <v>#VALUE!</v>
      </c>
      <c r="I56" s="159" t="e">
        <v>#VALUE!</v>
      </c>
      <c r="J56" s="159" t="e">
        <v>#VALUE!</v>
      </c>
      <c r="K56" s="159" t="e">
        <v>#VALUE!</v>
      </c>
      <c r="L56" s="159" t="e">
        <v>#VALUE!</v>
      </c>
      <c r="M56" s="159" t="e">
        <v>#VALUE!</v>
      </c>
      <c r="N56" s="159" t="e">
        <v>#VALUE!</v>
      </c>
      <c r="O56" s="159" t="e">
        <v>#VALUE!</v>
      </c>
      <c r="P56" s="159" t="e">
        <v>#VALUE!</v>
      </c>
      <c r="Q56" s="159" t="e">
        <v>#VALUE!</v>
      </c>
      <c r="R56" s="159" t="e">
        <v>#VALUE!</v>
      </c>
      <c r="S56" s="158">
        <v>0</v>
      </c>
    </row>
    <row r="57" spans="1:19" ht="13.15" hidden="1" customHeight="1" outlineLevel="1" x14ac:dyDescent="0.2">
      <c r="A57" s="107"/>
      <c r="B57" s="2319"/>
      <c r="C57" s="155" t="s">
        <v>883</v>
      </c>
      <c r="D57" s="156">
        <v>0</v>
      </c>
      <c r="E57" s="157">
        <v>0</v>
      </c>
      <c r="F57" s="158">
        <v>0</v>
      </c>
      <c r="G57" s="159" t="e">
        <v>#VALUE!</v>
      </c>
      <c r="H57" s="159" t="e">
        <v>#VALUE!</v>
      </c>
      <c r="I57" s="159" t="e">
        <v>#VALUE!</v>
      </c>
      <c r="J57" s="159" t="e">
        <v>#VALUE!</v>
      </c>
      <c r="K57" s="159" t="e">
        <v>#VALUE!</v>
      </c>
      <c r="L57" s="159" t="e">
        <v>#VALUE!</v>
      </c>
      <c r="M57" s="159" t="e">
        <v>#VALUE!</v>
      </c>
      <c r="N57" s="159" t="e">
        <v>#VALUE!</v>
      </c>
      <c r="O57" s="159" t="e">
        <v>#VALUE!</v>
      </c>
      <c r="P57" s="159" t="e">
        <v>#VALUE!</v>
      </c>
      <c r="Q57" s="159" t="e">
        <v>#VALUE!</v>
      </c>
      <c r="R57" s="159" t="e">
        <v>#VALUE!</v>
      </c>
      <c r="S57" s="158">
        <v>0</v>
      </c>
    </row>
    <row r="58" spans="1:19" collapsed="1" x14ac:dyDescent="0.2">
      <c r="A58" s="107"/>
      <c r="B58" s="143" t="s">
        <v>352</v>
      </c>
      <c r="C58" s="28">
        <v>2</v>
      </c>
      <c r="D58" s="90">
        <v>0</v>
      </c>
      <c r="E58" s="144"/>
      <c r="F58" s="144"/>
      <c r="G58" s="144"/>
      <c r="H58" s="144"/>
      <c r="I58" s="144"/>
      <c r="J58" s="144"/>
      <c r="K58" s="144"/>
      <c r="L58" s="144"/>
      <c r="M58" s="144"/>
      <c r="N58" s="144"/>
      <c r="O58" s="144"/>
      <c r="P58" s="144"/>
      <c r="Q58" s="144"/>
      <c r="R58" s="144"/>
      <c r="S58" s="144"/>
    </row>
    <row r="59" spans="1:19" ht="13.5" x14ac:dyDescent="0.25">
      <c r="A59" s="107"/>
      <c r="B59" s="145" t="s">
        <v>358</v>
      </c>
      <c r="C59" s="146">
        <v>2.1</v>
      </c>
      <c r="D59" s="147">
        <v>0</v>
      </c>
      <c r="E59" s="148"/>
      <c r="F59" s="148"/>
      <c r="G59" s="148"/>
      <c r="H59" s="148"/>
      <c r="I59" s="148"/>
      <c r="J59" s="148"/>
      <c r="K59" s="148"/>
      <c r="L59" s="148"/>
      <c r="M59" s="148"/>
      <c r="N59" s="148"/>
      <c r="O59" s="148"/>
      <c r="P59" s="148"/>
      <c r="Q59" s="148"/>
      <c r="R59" s="148"/>
      <c r="S59" s="148"/>
    </row>
    <row r="60" spans="1:19" ht="13.15" customHeight="1" x14ac:dyDescent="0.25">
      <c r="A60" s="107"/>
      <c r="B60" s="2324" t="s">
        <v>367</v>
      </c>
      <c r="C60" s="149" t="s">
        <v>884</v>
      </c>
      <c r="D60" s="150">
        <v>0</v>
      </c>
      <c r="E60" s="151">
        <v>0</v>
      </c>
      <c r="F60" s="152" t="e">
        <v>#REF!</v>
      </c>
      <c r="G60" s="153"/>
      <c r="H60" s="153"/>
      <c r="I60" s="153"/>
      <c r="J60" s="153"/>
      <c r="K60" s="153"/>
      <c r="L60" s="153"/>
      <c r="M60" s="153"/>
      <c r="N60" s="153"/>
      <c r="O60" s="153"/>
      <c r="P60" s="153"/>
      <c r="Q60" s="153"/>
      <c r="R60" s="153"/>
      <c r="S60" s="154"/>
    </row>
    <row r="61" spans="1:19" ht="13.15" customHeight="1" x14ac:dyDescent="0.25">
      <c r="A61" s="107"/>
      <c r="B61" s="2325"/>
      <c r="C61" s="149" t="s">
        <v>885</v>
      </c>
      <c r="D61" s="150">
        <v>0</v>
      </c>
      <c r="E61" s="151">
        <v>0</v>
      </c>
      <c r="F61" s="152" t="e">
        <v>#REF!</v>
      </c>
      <c r="G61" s="153"/>
      <c r="H61" s="153"/>
      <c r="I61" s="153"/>
      <c r="J61" s="153"/>
      <c r="K61" s="153"/>
      <c r="L61" s="153"/>
      <c r="M61" s="153"/>
      <c r="N61" s="153"/>
      <c r="O61" s="153"/>
      <c r="P61" s="153"/>
      <c r="Q61" s="153"/>
      <c r="R61" s="153"/>
      <c r="S61" s="154"/>
    </row>
    <row r="62" spans="1:19" ht="13.15" customHeight="1" x14ac:dyDescent="0.25">
      <c r="A62" s="107"/>
      <c r="B62" s="2326"/>
      <c r="C62" s="149" t="s">
        <v>886</v>
      </c>
      <c r="D62" s="150">
        <v>0</v>
      </c>
      <c r="E62" s="151">
        <v>0</v>
      </c>
      <c r="F62" s="152" t="e">
        <v>#REF!</v>
      </c>
      <c r="G62" s="153"/>
      <c r="H62" s="153"/>
      <c r="I62" s="153"/>
      <c r="J62" s="153"/>
      <c r="K62" s="153"/>
      <c r="L62" s="153"/>
      <c r="M62" s="153"/>
      <c r="N62" s="153"/>
      <c r="O62" s="153"/>
      <c r="P62" s="153"/>
      <c r="Q62" s="153"/>
      <c r="R62" s="153"/>
      <c r="S62" s="154"/>
    </row>
    <row r="63" spans="1:19" ht="13.15" hidden="1" customHeight="1" outlineLevel="1" x14ac:dyDescent="0.2">
      <c r="A63" s="107"/>
      <c r="B63" s="2317" t="s">
        <v>368</v>
      </c>
      <c r="C63" s="155" t="s">
        <v>150</v>
      </c>
      <c r="D63" s="156">
        <v>0</v>
      </c>
      <c r="E63" s="157">
        <v>0</v>
      </c>
      <c r="F63" s="158">
        <v>0</v>
      </c>
      <c r="G63" s="159" t="e">
        <v>#VALUE!</v>
      </c>
      <c r="H63" s="159" t="e">
        <v>#VALUE!</v>
      </c>
      <c r="I63" s="159" t="e">
        <v>#VALUE!</v>
      </c>
      <c r="J63" s="159" t="e">
        <v>#VALUE!</v>
      </c>
      <c r="K63" s="159" t="e">
        <v>#VALUE!</v>
      </c>
      <c r="L63" s="159" t="e">
        <v>#VALUE!</v>
      </c>
      <c r="M63" s="159" t="e">
        <v>#VALUE!</v>
      </c>
      <c r="N63" s="159" t="e">
        <v>#VALUE!</v>
      </c>
      <c r="O63" s="159" t="e">
        <v>#VALUE!</v>
      </c>
      <c r="P63" s="159" t="e">
        <v>#VALUE!</v>
      </c>
      <c r="Q63" s="159" t="e">
        <v>#VALUE!</v>
      </c>
      <c r="R63" s="159" t="e">
        <v>#VALUE!</v>
      </c>
      <c r="S63" s="158">
        <v>0</v>
      </c>
    </row>
    <row r="64" spans="1:19" ht="13.15" hidden="1" customHeight="1" outlineLevel="1" x14ac:dyDescent="0.2">
      <c r="A64" s="107"/>
      <c r="B64" s="2318"/>
      <c r="C64" s="155" t="s">
        <v>151</v>
      </c>
      <c r="D64" s="156">
        <v>0</v>
      </c>
      <c r="E64" s="157">
        <v>0</v>
      </c>
      <c r="F64" s="158">
        <v>0</v>
      </c>
      <c r="G64" s="159" t="e">
        <v>#VALUE!</v>
      </c>
      <c r="H64" s="159" t="e">
        <v>#VALUE!</v>
      </c>
      <c r="I64" s="159" t="e">
        <v>#VALUE!</v>
      </c>
      <c r="J64" s="159" t="e">
        <v>#VALUE!</v>
      </c>
      <c r="K64" s="159" t="e">
        <v>#VALUE!</v>
      </c>
      <c r="L64" s="159" t="e">
        <v>#VALUE!</v>
      </c>
      <c r="M64" s="159" t="e">
        <v>#VALUE!</v>
      </c>
      <c r="N64" s="159" t="e">
        <v>#VALUE!</v>
      </c>
      <c r="O64" s="159" t="e">
        <v>#VALUE!</v>
      </c>
      <c r="P64" s="159" t="e">
        <v>#VALUE!</v>
      </c>
      <c r="Q64" s="159" t="e">
        <v>#VALUE!</v>
      </c>
      <c r="R64" s="159" t="e">
        <v>#VALUE!</v>
      </c>
      <c r="S64" s="158">
        <v>0</v>
      </c>
    </row>
    <row r="65" spans="1:19" ht="13.15" hidden="1" customHeight="1" outlineLevel="1" x14ac:dyDescent="0.2">
      <c r="A65" s="107"/>
      <c r="B65" s="2318"/>
      <c r="C65" s="155" t="s">
        <v>152</v>
      </c>
      <c r="D65" s="156">
        <v>0</v>
      </c>
      <c r="E65" s="157">
        <v>0</v>
      </c>
      <c r="F65" s="158">
        <v>0</v>
      </c>
      <c r="G65" s="159" t="e">
        <v>#VALUE!</v>
      </c>
      <c r="H65" s="159" t="e">
        <v>#VALUE!</v>
      </c>
      <c r="I65" s="159" t="e">
        <v>#VALUE!</v>
      </c>
      <c r="J65" s="159" t="e">
        <v>#VALUE!</v>
      </c>
      <c r="K65" s="159" t="e">
        <v>#VALUE!</v>
      </c>
      <c r="L65" s="159" t="e">
        <v>#VALUE!</v>
      </c>
      <c r="M65" s="159" t="e">
        <v>#VALUE!</v>
      </c>
      <c r="N65" s="159" t="e">
        <v>#VALUE!</v>
      </c>
      <c r="O65" s="159" t="e">
        <v>#VALUE!</v>
      </c>
      <c r="P65" s="159" t="e">
        <v>#VALUE!</v>
      </c>
      <c r="Q65" s="159" t="e">
        <v>#VALUE!</v>
      </c>
      <c r="R65" s="159" t="e">
        <v>#VALUE!</v>
      </c>
      <c r="S65" s="158">
        <v>0</v>
      </c>
    </row>
    <row r="66" spans="1:19" ht="13.15" hidden="1" customHeight="1" outlineLevel="1" x14ac:dyDescent="0.2">
      <c r="A66" s="107"/>
      <c r="B66" s="2318"/>
      <c r="C66" s="155" t="s">
        <v>153</v>
      </c>
      <c r="D66" s="156">
        <v>0</v>
      </c>
      <c r="E66" s="157">
        <v>0</v>
      </c>
      <c r="F66" s="158">
        <v>0</v>
      </c>
      <c r="G66" s="159" t="e">
        <v>#VALUE!</v>
      </c>
      <c r="H66" s="159" t="e">
        <v>#VALUE!</v>
      </c>
      <c r="I66" s="159" t="e">
        <v>#VALUE!</v>
      </c>
      <c r="J66" s="159" t="e">
        <v>#VALUE!</v>
      </c>
      <c r="K66" s="159" t="e">
        <v>#VALUE!</v>
      </c>
      <c r="L66" s="159" t="e">
        <v>#VALUE!</v>
      </c>
      <c r="M66" s="159" t="e">
        <v>#VALUE!</v>
      </c>
      <c r="N66" s="159" t="e">
        <v>#VALUE!</v>
      </c>
      <c r="O66" s="159" t="e">
        <v>#VALUE!</v>
      </c>
      <c r="P66" s="159" t="e">
        <v>#VALUE!</v>
      </c>
      <c r="Q66" s="159" t="e">
        <v>#VALUE!</v>
      </c>
      <c r="R66" s="159" t="e">
        <v>#VALUE!</v>
      </c>
      <c r="S66" s="158">
        <v>0</v>
      </c>
    </row>
    <row r="67" spans="1:19" ht="13.15" hidden="1" customHeight="1" outlineLevel="1" x14ac:dyDescent="0.2">
      <c r="A67" s="107"/>
      <c r="B67" s="2319"/>
      <c r="C67" s="155" t="s">
        <v>154</v>
      </c>
      <c r="D67" s="156">
        <v>0</v>
      </c>
      <c r="E67" s="157">
        <v>0</v>
      </c>
      <c r="F67" s="158">
        <v>0</v>
      </c>
      <c r="G67" s="159" t="e">
        <v>#VALUE!</v>
      </c>
      <c r="H67" s="159" t="e">
        <v>#VALUE!</v>
      </c>
      <c r="I67" s="159" t="e">
        <v>#VALUE!</v>
      </c>
      <c r="J67" s="159" t="e">
        <v>#VALUE!</v>
      </c>
      <c r="K67" s="159" t="e">
        <v>#VALUE!</v>
      </c>
      <c r="L67" s="159" t="e">
        <v>#VALUE!</v>
      </c>
      <c r="M67" s="159" t="e">
        <v>#VALUE!</v>
      </c>
      <c r="N67" s="159" t="e">
        <v>#VALUE!</v>
      </c>
      <c r="O67" s="159" t="e">
        <v>#VALUE!</v>
      </c>
      <c r="P67" s="159" t="e">
        <v>#VALUE!</v>
      </c>
      <c r="Q67" s="159" t="e">
        <v>#VALUE!</v>
      </c>
      <c r="R67" s="159" t="e">
        <v>#VALUE!</v>
      </c>
      <c r="S67" s="158">
        <v>0</v>
      </c>
    </row>
    <row r="68" spans="1:19" ht="13.5" collapsed="1" x14ac:dyDescent="0.25">
      <c r="A68" s="107"/>
      <c r="B68" s="145" t="s">
        <v>358</v>
      </c>
      <c r="C68" s="146">
        <v>2.2000000000000002</v>
      </c>
      <c r="D68" s="147">
        <v>0</v>
      </c>
      <c r="E68" s="148"/>
      <c r="F68" s="148"/>
      <c r="G68" s="148"/>
      <c r="H68" s="148"/>
      <c r="I68" s="148"/>
      <c r="J68" s="148"/>
      <c r="K68" s="148"/>
      <c r="L68" s="148"/>
      <c r="M68" s="148"/>
      <c r="N68" s="148"/>
      <c r="O68" s="148"/>
      <c r="P68" s="148"/>
      <c r="Q68" s="148"/>
      <c r="R68" s="148"/>
      <c r="S68" s="148"/>
    </row>
    <row r="69" spans="1:19" ht="13.15" customHeight="1" x14ac:dyDescent="0.25">
      <c r="A69" s="107"/>
      <c r="B69" s="2324" t="s">
        <v>367</v>
      </c>
      <c r="C69" s="149" t="s">
        <v>887</v>
      </c>
      <c r="D69" s="150" t="s">
        <v>888</v>
      </c>
      <c r="E69" s="151">
        <v>0</v>
      </c>
      <c r="F69" s="152" t="e">
        <v>#REF!</v>
      </c>
      <c r="G69" s="160"/>
      <c r="H69" s="160"/>
      <c r="I69" s="160"/>
      <c r="J69" s="160"/>
      <c r="K69" s="160"/>
      <c r="L69" s="160"/>
      <c r="M69" s="160"/>
      <c r="N69" s="160"/>
      <c r="O69" s="160"/>
      <c r="P69" s="160"/>
      <c r="Q69" s="160"/>
      <c r="R69" s="160"/>
      <c r="S69" s="154"/>
    </row>
    <row r="70" spans="1:19" ht="13.15" customHeight="1" x14ac:dyDescent="0.25">
      <c r="A70" s="107"/>
      <c r="B70" s="2325"/>
      <c r="C70" s="149" t="s">
        <v>889</v>
      </c>
      <c r="D70" s="150" t="s">
        <v>890</v>
      </c>
      <c r="E70" s="151">
        <v>0</v>
      </c>
      <c r="F70" s="152" t="e">
        <v>#REF!</v>
      </c>
      <c r="G70" s="160"/>
      <c r="H70" s="160"/>
      <c r="I70" s="160"/>
      <c r="J70" s="160"/>
      <c r="K70" s="160"/>
      <c r="L70" s="160"/>
      <c r="M70" s="160"/>
      <c r="N70" s="160"/>
      <c r="O70" s="160"/>
      <c r="P70" s="160"/>
      <c r="Q70" s="160"/>
      <c r="R70" s="160"/>
      <c r="S70" s="154"/>
    </row>
    <row r="71" spans="1:19" ht="13.15" customHeight="1" x14ac:dyDescent="0.25">
      <c r="A71" s="107"/>
      <c r="B71" s="2326"/>
      <c r="C71" s="149" t="s">
        <v>891</v>
      </c>
      <c r="D71" s="150" t="s">
        <v>892</v>
      </c>
      <c r="E71" s="151">
        <v>0</v>
      </c>
      <c r="F71" s="152" t="e">
        <v>#REF!</v>
      </c>
      <c r="G71" s="160"/>
      <c r="H71" s="160"/>
      <c r="I71" s="160"/>
      <c r="J71" s="160"/>
      <c r="K71" s="160"/>
      <c r="L71" s="160"/>
      <c r="M71" s="160"/>
      <c r="N71" s="160"/>
      <c r="O71" s="160"/>
      <c r="P71" s="160"/>
      <c r="Q71" s="160"/>
      <c r="R71" s="160"/>
      <c r="S71" s="154"/>
    </row>
    <row r="72" spans="1:19" ht="13.15" hidden="1" customHeight="1" outlineLevel="1" x14ac:dyDescent="0.2">
      <c r="A72" s="107"/>
      <c r="B72" s="2317" t="s">
        <v>368</v>
      </c>
      <c r="C72" s="155" t="s">
        <v>155</v>
      </c>
      <c r="D72" s="156">
        <v>0</v>
      </c>
      <c r="E72" s="157">
        <v>0</v>
      </c>
      <c r="F72" s="158">
        <v>0</v>
      </c>
      <c r="G72" s="161" t="e">
        <v>#VALUE!</v>
      </c>
      <c r="H72" s="161" t="e">
        <v>#VALUE!</v>
      </c>
      <c r="I72" s="161" t="e">
        <v>#VALUE!</v>
      </c>
      <c r="J72" s="161" t="e">
        <v>#VALUE!</v>
      </c>
      <c r="K72" s="161" t="e">
        <v>#VALUE!</v>
      </c>
      <c r="L72" s="161" t="e">
        <v>#VALUE!</v>
      </c>
      <c r="M72" s="161" t="e">
        <v>#VALUE!</v>
      </c>
      <c r="N72" s="161" t="e">
        <v>#VALUE!</v>
      </c>
      <c r="O72" s="161" t="e">
        <v>#VALUE!</v>
      </c>
      <c r="P72" s="161" t="e">
        <v>#VALUE!</v>
      </c>
      <c r="Q72" s="161" t="e">
        <v>#VALUE!</v>
      </c>
      <c r="R72" s="161" t="e">
        <v>#VALUE!</v>
      </c>
      <c r="S72" s="158">
        <v>0</v>
      </c>
    </row>
    <row r="73" spans="1:19" ht="13.15" hidden="1" customHeight="1" outlineLevel="1" x14ac:dyDescent="0.2">
      <c r="A73" s="107"/>
      <c r="B73" s="2318"/>
      <c r="C73" s="155" t="s">
        <v>69</v>
      </c>
      <c r="D73" s="156">
        <v>0</v>
      </c>
      <c r="E73" s="157">
        <v>0</v>
      </c>
      <c r="F73" s="158">
        <v>0</v>
      </c>
      <c r="G73" s="161" t="e">
        <v>#VALUE!</v>
      </c>
      <c r="H73" s="161" t="e">
        <v>#VALUE!</v>
      </c>
      <c r="I73" s="161" t="e">
        <v>#VALUE!</v>
      </c>
      <c r="J73" s="161" t="e">
        <v>#VALUE!</v>
      </c>
      <c r="K73" s="161" t="e">
        <v>#VALUE!</v>
      </c>
      <c r="L73" s="161" t="e">
        <v>#VALUE!</v>
      </c>
      <c r="M73" s="161" t="e">
        <v>#VALUE!</v>
      </c>
      <c r="N73" s="161" t="e">
        <v>#VALUE!</v>
      </c>
      <c r="O73" s="161" t="e">
        <v>#VALUE!</v>
      </c>
      <c r="P73" s="161" t="e">
        <v>#VALUE!</v>
      </c>
      <c r="Q73" s="161" t="e">
        <v>#VALUE!</v>
      </c>
      <c r="R73" s="161" t="e">
        <v>#VALUE!</v>
      </c>
      <c r="S73" s="158">
        <v>0</v>
      </c>
    </row>
    <row r="74" spans="1:19" ht="13.15" hidden="1" customHeight="1" outlineLevel="1" x14ac:dyDescent="0.2">
      <c r="A74" s="107"/>
      <c r="B74" s="2318"/>
      <c r="C74" s="155" t="s">
        <v>156</v>
      </c>
      <c r="D74" s="156">
        <v>0</v>
      </c>
      <c r="E74" s="157">
        <v>0</v>
      </c>
      <c r="F74" s="158">
        <v>0</v>
      </c>
      <c r="G74" s="161" t="e">
        <v>#VALUE!</v>
      </c>
      <c r="H74" s="161" t="e">
        <v>#VALUE!</v>
      </c>
      <c r="I74" s="161" t="e">
        <v>#VALUE!</v>
      </c>
      <c r="J74" s="161" t="e">
        <v>#VALUE!</v>
      </c>
      <c r="K74" s="161" t="e">
        <v>#VALUE!</v>
      </c>
      <c r="L74" s="161" t="e">
        <v>#VALUE!</v>
      </c>
      <c r="M74" s="161" t="e">
        <v>#VALUE!</v>
      </c>
      <c r="N74" s="161" t="e">
        <v>#VALUE!</v>
      </c>
      <c r="O74" s="161" t="e">
        <v>#VALUE!</v>
      </c>
      <c r="P74" s="161" t="e">
        <v>#VALUE!</v>
      </c>
      <c r="Q74" s="161" t="e">
        <v>#VALUE!</v>
      </c>
      <c r="R74" s="161" t="e">
        <v>#VALUE!</v>
      </c>
      <c r="S74" s="158">
        <v>0</v>
      </c>
    </row>
    <row r="75" spans="1:19" ht="13.15" hidden="1" customHeight="1" outlineLevel="1" x14ac:dyDescent="0.2">
      <c r="A75" s="107"/>
      <c r="B75" s="2318"/>
      <c r="C75" s="155" t="s">
        <v>157</v>
      </c>
      <c r="D75" s="156">
        <v>0</v>
      </c>
      <c r="E75" s="157">
        <v>0</v>
      </c>
      <c r="F75" s="158">
        <v>0</v>
      </c>
      <c r="G75" s="161" t="e">
        <v>#VALUE!</v>
      </c>
      <c r="H75" s="161" t="e">
        <v>#VALUE!</v>
      </c>
      <c r="I75" s="161" t="e">
        <v>#VALUE!</v>
      </c>
      <c r="J75" s="161" t="e">
        <v>#VALUE!</v>
      </c>
      <c r="K75" s="161" t="e">
        <v>#VALUE!</v>
      </c>
      <c r="L75" s="161" t="e">
        <v>#VALUE!</v>
      </c>
      <c r="M75" s="161" t="e">
        <v>#VALUE!</v>
      </c>
      <c r="N75" s="161" t="e">
        <v>#VALUE!</v>
      </c>
      <c r="O75" s="161" t="e">
        <v>#VALUE!</v>
      </c>
      <c r="P75" s="161" t="e">
        <v>#VALUE!</v>
      </c>
      <c r="Q75" s="161" t="e">
        <v>#VALUE!</v>
      </c>
      <c r="R75" s="161" t="e">
        <v>#VALUE!</v>
      </c>
      <c r="S75" s="158">
        <v>0</v>
      </c>
    </row>
    <row r="76" spans="1:19" ht="13.15" hidden="1" customHeight="1" outlineLevel="1" x14ac:dyDescent="0.2">
      <c r="A76" s="107"/>
      <c r="B76" s="2319"/>
      <c r="C76" s="155" t="s">
        <v>158</v>
      </c>
      <c r="D76" s="156">
        <v>0</v>
      </c>
      <c r="E76" s="157">
        <v>0</v>
      </c>
      <c r="F76" s="158">
        <v>0</v>
      </c>
      <c r="G76" s="161" t="e">
        <v>#VALUE!</v>
      </c>
      <c r="H76" s="161" t="e">
        <v>#VALUE!</v>
      </c>
      <c r="I76" s="161" t="e">
        <v>#VALUE!</v>
      </c>
      <c r="J76" s="161" t="e">
        <v>#VALUE!</v>
      </c>
      <c r="K76" s="161" t="e">
        <v>#VALUE!</v>
      </c>
      <c r="L76" s="161" t="e">
        <v>#VALUE!</v>
      </c>
      <c r="M76" s="161" t="e">
        <v>#VALUE!</v>
      </c>
      <c r="N76" s="161" t="e">
        <v>#VALUE!</v>
      </c>
      <c r="O76" s="161" t="e">
        <v>#VALUE!</v>
      </c>
      <c r="P76" s="161" t="e">
        <v>#VALUE!</v>
      </c>
      <c r="Q76" s="161" t="e">
        <v>#VALUE!</v>
      </c>
      <c r="R76" s="161" t="e">
        <v>#VALUE!</v>
      </c>
      <c r="S76" s="158">
        <v>0</v>
      </c>
    </row>
    <row r="77" spans="1:19" ht="13.5" collapsed="1" x14ac:dyDescent="0.25">
      <c r="A77" s="107"/>
      <c r="B77" s="145" t="s">
        <v>358</v>
      </c>
      <c r="C77" s="146">
        <v>2.2999999999999998</v>
      </c>
      <c r="D77" s="147">
        <v>0</v>
      </c>
      <c r="E77" s="148"/>
      <c r="F77" s="148"/>
      <c r="G77" s="148"/>
      <c r="H77" s="148"/>
      <c r="I77" s="148"/>
      <c r="J77" s="148"/>
      <c r="K77" s="148"/>
      <c r="L77" s="148"/>
      <c r="M77" s="148"/>
      <c r="N77" s="148"/>
      <c r="O77" s="148"/>
      <c r="P77" s="148"/>
      <c r="Q77" s="148"/>
      <c r="R77" s="148"/>
      <c r="S77" s="148"/>
    </row>
    <row r="78" spans="1:19" ht="13.15" customHeight="1" x14ac:dyDescent="0.25">
      <c r="A78" s="107"/>
      <c r="B78" s="2324" t="s">
        <v>367</v>
      </c>
      <c r="C78" s="149" t="s">
        <v>893</v>
      </c>
      <c r="D78" s="150" t="s">
        <v>894</v>
      </c>
      <c r="E78" s="151">
        <v>0</v>
      </c>
      <c r="F78" s="152" t="e">
        <v>#REF!</v>
      </c>
      <c r="G78" s="160"/>
      <c r="H78" s="160"/>
      <c r="I78" s="160"/>
      <c r="J78" s="160"/>
      <c r="K78" s="160"/>
      <c r="L78" s="160"/>
      <c r="M78" s="160"/>
      <c r="N78" s="160"/>
      <c r="O78" s="160"/>
      <c r="P78" s="160"/>
      <c r="Q78" s="160"/>
      <c r="R78" s="160"/>
      <c r="S78" s="154"/>
    </row>
    <row r="79" spans="1:19" ht="13.15" customHeight="1" x14ac:dyDescent="0.25">
      <c r="A79" s="107"/>
      <c r="B79" s="2325"/>
      <c r="C79" s="149" t="s">
        <v>895</v>
      </c>
      <c r="D79" s="150" t="s">
        <v>896</v>
      </c>
      <c r="E79" s="151">
        <v>0</v>
      </c>
      <c r="F79" s="152" t="e">
        <v>#REF!</v>
      </c>
      <c r="G79" s="160"/>
      <c r="H79" s="160"/>
      <c r="I79" s="160"/>
      <c r="J79" s="160"/>
      <c r="K79" s="160"/>
      <c r="L79" s="160"/>
      <c r="M79" s="160"/>
      <c r="N79" s="160"/>
      <c r="O79" s="160"/>
      <c r="P79" s="160"/>
      <c r="Q79" s="160"/>
      <c r="R79" s="160"/>
      <c r="S79" s="154"/>
    </row>
    <row r="80" spans="1:19" ht="13.15" customHeight="1" x14ac:dyDescent="0.25">
      <c r="A80" s="107"/>
      <c r="B80" s="2326"/>
      <c r="C80" s="149" t="s">
        <v>897</v>
      </c>
      <c r="D80" s="150" t="s">
        <v>898</v>
      </c>
      <c r="E80" s="151">
        <v>0</v>
      </c>
      <c r="F80" s="152" t="e">
        <v>#REF!</v>
      </c>
      <c r="G80" s="160"/>
      <c r="H80" s="160"/>
      <c r="I80" s="160"/>
      <c r="J80" s="160"/>
      <c r="K80" s="160"/>
      <c r="L80" s="160"/>
      <c r="M80" s="160"/>
      <c r="N80" s="160"/>
      <c r="O80" s="160"/>
      <c r="P80" s="160"/>
      <c r="Q80" s="160"/>
      <c r="R80" s="160"/>
      <c r="S80" s="154"/>
    </row>
    <row r="81" spans="1:19" ht="13.15" hidden="1" customHeight="1" outlineLevel="1" x14ac:dyDescent="0.2">
      <c r="A81" s="107"/>
      <c r="B81" s="2317" t="s">
        <v>368</v>
      </c>
      <c r="C81" s="155" t="s">
        <v>159</v>
      </c>
      <c r="D81" s="156">
        <v>0</v>
      </c>
      <c r="E81" s="157">
        <v>0</v>
      </c>
      <c r="F81" s="158">
        <v>0</v>
      </c>
      <c r="G81" s="161" t="e">
        <v>#VALUE!</v>
      </c>
      <c r="H81" s="161" t="e">
        <v>#VALUE!</v>
      </c>
      <c r="I81" s="161" t="e">
        <v>#VALUE!</v>
      </c>
      <c r="J81" s="161" t="e">
        <v>#VALUE!</v>
      </c>
      <c r="K81" s="161" t="e">
        <v>#VALUE!</v>
      </c>
      <c r="L81" s="161" t="e">
        <v>#VALUE!</v>
      </c>
      <c r="M81" s="161" t="e">
        <v>#VALUE!</v>
      </c>
      <c r="N81" s="161" t="e">
        <v>#VALUE!</v>
      </c>
      <c r="O81" s="161" t="e">
        <v>#VALUE!</v>
      </c>
      <c r="P81" s="161" t="e">
        <v>#VALUE!</v>
      </c>
      <c r="Q81" s="161" t="e">
        <v>#VALUE!</v>
      </c>
      <c r="R81" s="161" t="e">
        <v>#VALUE!</v>
      </c>
      <c r="S81" s="158">
        <v>0</v>
      </c>
    </row>
    <row r="82" spans="1:19" ht="13.15" hidden="1" customHeight="1" outlineLevel="1" x14ac:dyDescent="0.2">
      <c r="A82" s="107"/>
      <c r="B82" s="2318"/>
      <c r="C82" s="155" t="s">
        <v>160</v>
      </c>
      <c r="D82" s="156">
        <v>0</v>
      </c>
      <c r="E82" s="157">
        <v>0</v>
      </c>
      <c r="F82" s="158">
        <v>0</v>
      </c>
      <c r="G82" s="161" t="e">
        <v>#VALUE!</v>
      </c>
      <c r="H82" s="161" t="e">
        <v>#VALUE!</v>
      </c>
      <c r="I82" s="161" t="e">
        <v>#VALUE!</v>
      </c>
      <c r="J82" s="161" t="e">
        <v>#VALUE!</v>
      </c>
      <c r="K82" s="161" t="e">
        <v>#VALUE!</v>
      </c>
      <c r="L82" s="161" t="e">
        <v>#VALUE!</v>
      </c>
      <c r="M82" s="161" t="e">
        <v>#VALUE!</v>
      </c>
      <c r="N82" s="161" t="e">
        <v>#VALUE!</v>
      </c>
      <c r="O82" s="161" t="e">
        <v>#VALUE!</v>
      </c>
      <c r="P82" s="161" t="e">
        <v>#VALUE!</v>
      </c>
      <c r="Q82" s="161" t="e">
        <v>#VALUE!</v>
      </c>
      <c r="R82" s="161" t="e">
        <v>#VALUE!</v>
      </c>
      <c r="S82" s="158">
        <v>0</v>
      </c>
    </row>
    <row r="83" spans="1:19" ht="13.15" hidden="1" customHeight="1" outlineLevel="1" x14ac:dyDescent="0.2">
      <c r="A83" s="107"/>
      <c r="B83" s="2318"/>
      <c r="C83" s="155" t="s">
        <v>161</v>
      </c>
      <c r="D83" s="156">
        <v>0</v>
      </c>
      <c r="E83" s="157">
        <v>0</v>
      </c>
      <c r="F83" s="158">
        <v>0</v>
      </c>
      <c r="G83" s="161" t="e">
        <v>#VALUE!</v>
      </c>
      <c r="H83" s="161" t="e">
        <v>#VALUE!</v>
      </c>
      <c r="I83" s="161" t="e">
        <v>#VALUE!</v>
      </c>
      <c r="J83" s="161" t="e">
        <v>#VALUE!</v>
      </c>
      <c r="K83" s="161" t="e">
        <v>#VALUE!</v>
      </c>
      <c r="L83" s="161" t="e">
        <v>#VALUE!</v>
      </c>
      <c r="M83" s="161" t="e">
        <v>#VALUE!</v>
      </c>
      <c r="N83" s="161" t="e">
        <v>#VALUE!</v>
      </c>
      <c r="O83" s="161" t="e">
        <v>#VALUE!</v>
      </c>
      <c r="P83" s="161" t="e">
        <v>#VALUE!</v>
      </c>
      <c r="Q83" s="161" t="e">
        <v>#VALUE!</v>
      </c>
      <c r="R83" s="161" t="e">
        <v>#VALUE!</v>
      </c>
      <c r="S83" s="158">
        <v>0</v>
      </c>
    </row>
    <row r="84" spans="1:19" ht="13.15" hidden="1" customHeight="1" outlineLevel="1" x14ac:dyDescent="0.2">
      <c r="A84" s="107"/>
      <c r="B84" s="2318"/>
      <c r="C84" s="155" t="s">
        <v>162</v>
      </c>
      <c r="D84" s="156">
        <v>0</v>
      </c>
      <c r="E84" s="157">
        <v>0</v>
      </c>
      <c r="F84" s="158">
        <v>0</v>
      </c>
      <c r="G84" s="161" t="e">
        <v>#VALUE!</v>
      </c>
      <c r="H84" s="161" t="e">
        <v>#VALUE!</v>
      </c>
      <c r="I84" s="161" t="e">
        <v>#VALUE!</v>
      </c>
      <c r="J84" s="161" t="e">
        <v>#VALUE!</v>
      </c>
      <c r="K84" s="161" t="e">
        <v>#VALUE!</v>
      </c>
      <c r="L84" s="161" t="e">
        <v>#VALUE!</v>
      </c>
      <c r="M84" s="161" t="e">
        <v>#VALUE!</v>
      </c>
      <c r="N84" s="161" t="e">
        <v>#VALUE!</v>
      </c>
      <c r="O84" s="161" t="e">
        <v>#VALUE!</v>
      </c>
      <c r="P84" s="161" t="e">
        <v>#VALUE!</v>
      </c>
      <c r="Q84" s="161" t="e">
        <v>#VALUE!</v>
      </c>
      <c r="R84" s="161" t="e">
        <v>#VALUE!</v>
      </c>
      <c r="S84" s="158">
        <v>0</v>
      </c>
    </row>
    <row r="85" spans="1:19" ht="13.15" hidden="1" customHeight="1" outlineLevel="1" x14ac:dyDescent="0.2">
      <c r="A85" s="107"/>
      <c r="B85" s="2319"/>
      <c r="C85" s="155" t="s">
        <v>163</v>
      </c>
      <c r="D85" s="156">
        <v>0</v>
      </c>
      <c r="E85" s="157">
        <v>0</v>
      </c>
      <c r="F85" s="158">
        <v>0</v>
      </c>
      <c r="G85" s="161" t="e">
        <v>#VALUE!</v>
      </c>
      <c r="H85" s="161" t="e">
        <v>#VALUE!</v>
      </c>
      <c r="I85" s="161" t="e">
        <v>#VALUE!</v>
      </c>
      <c r="J85" s="161" t="e">
        <v>#VALUE!</v>
      </c>
      <c r="K85" s="161" t="e">
        <v>#VALUE!</v>
      </c>
      <c r="L85" s="161" t="e">
        <v>#VALUE!</v>
      </c>
      <c r="M85" s="161" t="e">
        <v>#VALUE!</v>
      </c>
      <c r="N85" s="161" t="e">
        <v>#VALUE!</v>
      </c>
      <c r="O85" s="161" t="e">
        <v>#VALUE!</v>
      </c>
      <c r="P85" s="161" t="e">
        <v>#VALUE!</v>
      </c>
      <c r="Q85" s="161" t="e">
        <v>#VALUE!</v>
      </c>
      <c r="R85" s="161" t="e">
        <v>#VALUE!</v>
      </c>
      <c r="S85" s="158">
        <v>0</v>
      </c>
    </row>
    <row r="86" spans="1:19" ht="13.5" collapsed="1" x14ac:dyDescent="0.25">
      <c r="A86" s="107"/>
      <c r="B86" s="145" t="s">
        <v>358</v>
      </c>
      <c r="C86" s="146">
        <v>2.4</v>
      </c>
      <c r="D86" s="147">
        <v>0</v>
      </c>
      <c r="E86" s="148"/>
      <c r="F86" s="148"/>
      <c r="G86" s="148"/>
      <c r="H86" s="148"/>
      <c r="I86" s="148"/>
      <c r="J86" s="148"/>
      <c r="K86" s="148"/>
      <c r="L86" s="148"/>
      <c r="M86" s="148"/>
      <c r="N86" s="148"/>
      <c r="O86" s="148"/>
      <c r="P86" s="148"/>
      <c r="Q86" s="148"/>
      <c r="R86" s="148"/>
      <c r="S86" s="148"/>
    </row>
    <row r="87" spans="1:19" ht="13.15" customHeight="1" x14ac:dyDescent="0.25">
      <c r="A87" s="107"/>
      <c r="B87" s="2324" t="s">
        <v>367</v>
      </c>
      <c r="C87" s="149" t="s">
        <v>899</v>
      </c>
      <c r="D87" s="150">
        <v>0</v>
      </c>
      <c r="E87" s="151">
        <v>0</v>
      </c>
      <c r="F87" s="152" t="e">
        <v>#REF!</v>
      </c>
      <c r="G87" s="160"/>
      <c r="H87" s="160"/>
      <c r="I87" s="160"/>
      <c r="J87" s="160"/>
      <c r="K87" s="160"/>
      <c r="L87" s="160"/>
      <c r="M87" s="160"/>
      <c r="N87" s="160"/>
      <c r="O87" s="160"/>
      <c r="P87" s="160"/>
      <c r="Q87" s="160"/>
      <c r="R87" s="160"/>
      <c r="S87" s="154"/>
    </row>
    <row r="88" spans="1:19" ht="13.15" customHeight="1" x14ac:dyDescent="0.25">
      <c r="A88" s="107"/>
      <c r="B88" s="2325"/>
      <c r="C88" s="149" t="s">
        <v>900</v>
      </c>
      <c r="D88" s="150">
        <v>0</v>
      </c>
      <c r="E88" s="151">
        <v>0</v>
      </c>
      <c r="F88" s="152" t="e">
        <v>#REF!</v>
      </c>
      <c r="G88" s="160"/>
      <c r="H88" s="160"/>
      <c r="I88" s="160"/>
      <c r="J88" s="160"/>
      <c r="K88" s="160"/>
      <c r="L88" s="160"/>
      <c r="M88" s="160"/>
      <c r="N88" s="160"/>
      <c r="O88" s="160"/>
      <c r="P88" s="160"/>
      <c r="Q88" s="160"/>
      <c r="R88" s="160"/>
      <c r="S88" s="154"/>
    </row>
    <row r="89" spans="1:19" ht="13.15" customHeight="1" x14ac:dyDescent="0.25">
      <c r="A89" s="107"/>
      <c r="B89" s="2326"/>
      <c r="C89" s="149" t="s">
        <v>901</v>
      </c>
      <c r="D89" s="150">
        <v>0</v>
      </c>
      <c r="E89" s="151">
        <v>0</v>
      </c>
      <c r="F89" s="152" t="e">
        <v>#REF!</v>
      </c>
      <c r="G89" s="160"/>
      <c r="H89" s="160"/>
      <c r="I89" s="160"/>
      <c r="J89" s="160"/>
      <c r="K89" s="160"/>
      <c r="L89" s="160"/>
      <c r="M89" s="160"/>
      <c r="N89" s="160"/>
      <c r="O89" s="160"/>
      <c r="P89" s="160"/>
      <c r="Q89" s="160"/>
      <c r="R89" s="160"/>
      <c r="S89" s="154"/>
    </row>
    <row r="90" spans="1:19" ht="13.15" hidden="1" customHeight="1" outlineLevel="1" x14ac:dyDescent="0.2">
      <c r="A90" s="107"/>
      <c r="B90" s="2317" t="s">
        <v>368</v>
      </c>
      <c r="C90" s="155" t="s">
        <v>902</v>
      </c>
      <c r="D90" s="156">
        <v>0</v>
      </c>
      <c r="E90" s="157">
        <v>0</v>
      </c>
      <c r="F90" s="158">
        <v>0</v>
      </c>
      <c r="G90" s="161" t="e">
        <v>#VALUE!</v>
      </c>
      <c r="H90" s="161" t="e">
        <v>#VALUE!</v>
      </c>
      <c r="I90" s="161" t="e">
        <v>#VALUE!</v>
      </c>
      <c r="J90" s="161" t="e">
        <v>#VALUE!</v>
      </c>
      <c r="K90" s="161" t="e">
        <v>#VALUE!</v>
      </c>
      <c r="L90" s="161" t="e">
        <v>#VALUE!</v>
      </c>
      <c r="M90" s="161" t="e">
        <v>#VALUE!</v>
      </c>
      <c r="N90" s="161" t="e">
        <v>#VALUE!</v>
      </c>
      <c r="O90" s="161" t="e">
        <v>#VALUE!</v>
      </c>
      <c r="P90" s="161" t="e">
        <v>#VALUE!</v>
      </c>
      <c r="Q90" s="161" t="e">
        <v>#VALUE!</v>
      </c>
      <c r="R90" s="161" t="e">
        <v>#VALUE!</v>
      </c>
      <c r="S90" s="158">
        <v>0</v>
      </c>
    </row>
    <row r="91" spans="1:19" ht="13.15" hidden="1" customHeight="1" outlineLevel="1" x14ac:dyDescent="0.2">
      <c r="A91" s="107"/>
      <c r="B91" s="2318"/>
      <c r="C91" s="155" t="s">
        <v>903</v>
      </c>
      <c r="D91" s="156">
        <v>0</v>
      </c>
      <c r="E91" s="157">
        <v>0</v>
      </c>
      <c r="F91" s="158">
        <v>0</v>
      </c>
      <c r="G91" s="161" t="e">
        <v>#VALUE!</v>
      </c>
      <c r="H91" s="161" t="e">
        <v>#VALUE!</v>
      </c>
      <c r="I91" s="161" t="e">
        <v>#VALUE!</v>
      </c>
      <c r="J91" s="161" t="e">
        <v>#VALUE!</v>
      </c>
      <c r="K91" s="161" t="e">
        <v>#VALUE!</v>
      </c>
      <c r="L91" s="161" t="e">
        <v>#VALUE!</v>
      </c>
      <c r="M91" s="161" t="e">
        <v>#VALUE!</v>
      </c>
      <c r="N91" s="161" t="e">
        <v>#VALUE!</v>
      </c>
      <c r="O91" s="161" t="e">
        <v>#VALUE!</v>
      </c>
      <c r="P91" s="161" t="e">
        <v>#VALUE!</v>
      </c>
      <c r="Q91" s="161" t="e">
        <v>#VALUE!</v>
      </c>
      <c r="R91" s="161" t="e">
        <v>#VALUE!</v>
      </c>
      <c r="S91" s="158">
        <v>0</v>
      </c>
    </row>
    <row r="92" spans="1:19" ht="13.15" hidden="1" customHeight="1" outlineLevel="1" x14ac:dyDescent="0.2">
      <c r="A92" s="107"/>
      <c r="B92" s="2318"/>
      <c r="C92" s="155" t="s">
        <v>904</v>
      </c>
      <c r="D92" s="156">
        <v>0</v>
      </c>
      <c r="E92" s="157">
        <v>0</v>
      </c>
      <c r="F92" s="158">
        <v>0</v>
      </c>
      <c r="G92" s="161" t="e">
        <v>#VALUE!</v>
      </c>
      <c r="H92" s="161" t="e">
        <v>#VALUE!</v>
      </c>
      <c r="I92" s="161" t="e">
        <v>#VALUE!</v>
      </c>
      <c r="J92" s="161" t="e">
        <v>#VALUE!</v>
      </c>
      <c r="K92" s="161" t="e">
        <v>#VALUE!</v>
      </c>
      <c r="L92" s="161" t="e">
        <v>#VALUE!</v>
      </c>
      <c r="M92" s="161" t="e">
        <v>#VALUE!</v>
      </c>
      <c r="N92" s="161" t="e">
        <v>#VALUE!</v>
      </c>
      <c r="O92" s="161" t="e">
        <v>#VALUE!</v>
      </c>
      <c r="P92" s="161" t="e">
        <v>#VALUE!</v>
      </c>
      <c r="Q92" s="161" t="e">
        <v>#VALUE!</v>
      </c>
      <c r="R92" s="161" t="e">
        <v>#VALUE!</v>
      </c>
      <c r="S92" s="158">
        <v>0</v>
      </c>
    </row>
    <row r="93" spans="1:19" ht="13.15" hidden="1" customHeight="1" outlineLevel="1" x14ac:dyDescent="0.2">
      <c r="A93" s="107"/>
      <c r="B93" s="2318"/>
      <c r="C93" s="155" t="s">
        <v>905</v>
      </c>
      <c r="D93" s="156">
        <v>0</v>
      </c>
      <c r="E93" s="157">
        <v>0</v>
      </c>
      <c r="F93" s="158">
        <v>0</v>
      </c>
      <c r="G93" s="161" t="e">
        <v>#VALUE!</v>
      </c>
      <c r="H93" s="161" t="e">
        <v>#VALUE!</v>
      </c>
      <c r="I93" s="161" t="e">
        <v>#VALUE!</v>
      </c>
      <c r="J93" s="161" t="e">
        <v>#VALUE!</v>
      </c>
      <c r="K93" s="161" t="e">
        <v>#VALUE!</v>
      </c>
      <c r="L93" s="161" t="e">
        <v>#VALUE!</v>
      </c>
      <c r="M93" s="161" t="e">
        <v>#VALUE!</v>
      </c>
      <c r="N93" s="161" t="e">
        <v>#VALUE!</v>
      </c>
      <c r="O93" s="161" t="e">
        <v>#VALUE!</v>
      </c>
      <c r="P93" s="161" t="e">
        <v>#VALUE!</v>
      </c>
      <c r="Q93" s="161" t="e">
        <v>#VALUE!</v>
      </c>
      <c r="R93" s="161" t="e">
        <v>#VALUE!</v>
      </c>
      <c r="S93" s="158">
        <v>0</v>
      </c>
    </row>
    <row r="94" spans="1:19" ht="13.15" hidden="1" customHeight="1" outlineLevel="1" x14ac:dyDescent="0.2">
      <c r="A94" s="107"/>
      <c r="B94" s="2319"/>
      <c r="C94" s="155" t="s">
        <v>906</v>
      </c>
      <c r="D94" s="156">
        <v>0</v>
      </c>
      <c r="E94" s="157">
        <v>0</v>
      </c>
      <c r="F94" s="158">
        <v>0</v>
      </c>
      <c r="G94" s="161" t="e">
        <v>#VALUE!</v>
      </c>
      <c r="H94" s="161" t="e">
        <v>#VALUE!</v>
      </c>
      <c r="I94" s="161" t="e">
        <v>#VALUE!</v>
      </c>
      <c r="J94" s="161" t="e">
        <v>#VALUE!</v>
      </c>
      <c r="K94" s="161" t="e">
        <v>#VALUE!</v>
      </c>
      <c r="L94" s="161" t="e">
        <v>#VALUE!</v>
      </c>
      <c r="M94" s="161" t="e">
        <v>#VALUE!</v>
      </c>
      <c r="N94" s="161" t="e">
        <v>#VALUE!</v>
      </c>
      <c r="O94" s="161" t="e">
        <v>#VALUE!</v>
      </c>
      <c r="P94" s="161" t="e">
        <v>#VALUE!</v>
      </c>
      <c r="Q94" s="161" t="e">
        <v>#VALUE!</v>
      </c>
      <c r="R94" s="161" t="e">
        <v>#VALUE!</v>
      </c>
      <c r="S94" s="158">
        <v>0</v>
      </c>
    </row>
    <row r="95" spans="1:19" ht="13.5" collapsed="1" x14ac:dyDescent="0.25">
      <c r="A95" s="107"/>
      <c r="B95" s="145" t="s">
        <v>358</v>
      </c>
      <c r="C95" s="146">
        <v>2.5</v>
      </c>
      <c r="D95" s="147">
        <v>0</v>
      </c>
      <c r="E95" s="148"/>
      <c r="F95" s="148"/>
      <c r="G95" s="148"/>
      <c r="H95" s="148"/>
      <c r="I95" s="148"/>
      <c r="J95" s="148"/>
      <c r="K95" s="148"/>
      <c r="L95" s="148"/>
      <c r="M95" s="148"/>
      <c r="N95" s="148"/>
      <c r="O95" s="148"/>
      <c r="P95" s="148"/>
      <c r="Q95" s="148"/>
      <c r="R95" s="148"/>
      <c r="S95" s="148"/>
    </row>
    <row r="96" spans="1:19" ht="13.15" customHeight="1" x14ac:dyDescent="0.25">
      <c r="A96" s="107"/>
      <c r="B96" s="2324" t="s">
        <v>367</v>
      </c>
      <c r="C96" s="149" t="s">
        <v>907</v>
      </c>
      <c r="D96" s="150">
        <v>0</v>
      </c>
      <c r="E96" s="151">
        <v>0</v>
      </c>
      <c r="F96" s="152" t="e">
        <v>#REF!</v>
      </c>
      <c r="G96" s="160"/>
      <c r="H96" s="160"/>
      <c r="I96" s="160"/>
      <c r="J96" s="160"/>
      <c r="K96" s="160"/>
      <c r="L96" s="160"/>
      <c r="M96" s="160"/>
      <c r="N96" s="160"/>
      <c r="O96" s="160"/>
      <c r="P96" s="160"/>
      <c r="Q96" s="160"/>
      <c r="R96" s="160"/>
      <c r="S96" s="154"/>
    </row>
    <row r="97" spans="1:19" ht="13.15" customHeight="1" x14ac:dyDescent="0.25">
      <c r="A97" s="107"/>
      <c r="B97" s="2325"/>
      <c r="C97" s="149" t="s">
        <v>908</v>
      </c>
      <c r="D97" s="150">
        <v>0</v>
      </c>
      <c r="E97" s="151">
        <v>0</v>
      </c>
      <c r="F97" s="152" t="e">
        <v>#REF!</v>
      </c>
      <c r="G97" s="160"/>
      <c r="H97" s="160"/>
      <c r="I97" s="160"/>
      <c r="J97" s="160"/>
      <c r="K97" s="160"/>
      <c r="L97" s="160"/>
      <c r="M97" s="160"/>
      <c r="N97" s="160"/>
      <c r="O97" s="160"/>
      <c r="P97" s="160"/>
      <c r="Q97" s="160"/>
      <c r="R97" s="160"/>
      <c r="S97" s="154"/>
    </row>
    <row r="98" spans="1:19" ht="13.15" customHeight="1" x14ac:dyDescent="0.25">
      <c r="A98" s="107"/>
      <c r="B98" s="2326"/>
      <c r="C98" s="149" t="s">
        <v>909</v>
      </c>
      <c r="D98" s="150">
        <v>0</v>
      </c>
      <c r="E98" s="151">
        <v>0</v>
      </c>
      <c r="F98" s="152" t="e">
        <v>#REF!</v>
      </c>
      <c r="G98" s="160"/>
      <c r="H98" s="160"/>
      <c r="I98" s="160"/>
      <c r="J98" s="160"/>
      <c r="K98" s="160"/>
      <c r="L98" s="160"/>
      <c r="M98" s="160"/>
      <c r="N98" s="160"/>
      <c r="O98" s="160"/>
      <c r="P98" s="160"/>
      <c r="Q98" s="160"/>
      <c r="R98" s="160"/>
      <c r="S98" s="154"/>
    </row>
    <row r="99" spans="1:19" ht="13.15" hidden="1" customHeight="1" outlineLevel="1" x14ac:dyDescent="0.2">
      <c r="A99" s="107"/>
      <c r="B99" s="2317" t="s">
        <v>368</v>
      </c>
      <c r="C99" s="155" t="s">
        <v>910</v>
      </c>
      <c r="D99" s="156">
        <v>0</v>
      </c>
      <c r="E99" s="157">
        <v>0</v>
      </c>
      <c r="F99" s="158">
        <v>0</v>
      </c>
      <c r="G99" s="159" t="e">
        <v>#VALUE!</v>
      </c>
      <c r="H99" s="159" t="e">
        <v>#VALUE!</v>
      </c>
      <c r="I99" s="159" t="e">
        <v>#VALUE!</v>
      </c>
      <c r="J99" s="159" t="e">
        <v>#VALUE!</v>
      </c>
      <c r="K99" s="159" t="e">
        <v>#VALUE!</v>
      </c>
      <c r="L99" s="159" t="e">
        <v>#VALUE!</v>
      </c>
      <c r="M99" s="159" t="e">
        <v>#VALUE!</v>
      </c>
      <c r="N99" s="159" t="e">
        <v>#VALUE!</v>
      </c>
      <c r="O99" s="159" t="e">
        <v>#VALUE!</v>
      </c>
      <c r="P99" s="159" t="e">
        <v>#VALUE!</v>
      </c>
      <c r="Q99" s="159" t="e">
        <v>#VALUE!</v>
      </c>
      <c r="R99" s="159" t="e">
        <v>#VALUE!</v>
      </c>
      <c r="S99" s="158">
        <v>0</v>
      </c>
    </row>
    <row r="100" spans="1:19" ht="13.15" hidden="1" customHeight="1" outlineLevel="1" x14ac:dyDescent="0.2">
      <c r="A100" s="107"/>
      <c r="B100" s="2318"/>
      <c r="C100" s="155" t="s">
        <v>911</v>
      </c>
      <c r="D100" s="156">
        <v>0</v>
      </c>
      <c r="E100" s="157">
        <v>0</v>
      </c>
      <c r="F100" s="158">
        <v>0</v>
      </c>
      <c r="G100" s="159" t="e">
        <v>#VALUE!</v>
      </c>
      <c r="H100" s="159" t="e">
        <v>#VALUE!</v>
      </c>
      <c r="I100" s="159" t="e">
        <v>#VALUE!</v>
      </c>
      <c r="J100" s="159" t="e">
        <v>#VALUE!</v>
      </c>
      <c r="K100" s="159" t="e">
        <v>#VALUE!</v>
      </c>
      <c r="L100" s="159" t="e">
        <v>#VALUE!</v>
      </c>
      <c r="M100" s="159" t="e">
        <v>#VALUE!</v>
      </c>
      <c r="N100" s="159" t="e">
        <v>#VALUE!</v>
      </c>
      <c r="O100" s="159" t="e">
        <v>#VALUE!</v>
      </c>
      <c r="P100" s="159" t="e">
        <v>#VALUE!</v>
      </c>
      <c r="Q100" s="159" t="e">
        <v>#VALUE!</v>
      </c>
      <c r="R100" s="159" t="e">
        <v>#VALUE!</v>
      </c>
      <c r="S100" s="158">
        <v>0</v>
      </c>
    </row>
    <row r="101" spans="1:19" ht="13.15" hidden="1" customHeight="1" outlineLevel="1" x14ac:dyDescent="0.2">
      <c r="A101" s="107"/>
      <c r="B101" s="2318"/>
      <c r="C101" s="155" t="s">
        <v>912</v>
      </c>
      <c r="D101" s="156">
        <v>0</v>
      </c>
      <c r="E101" s="157">
        <v>0</v>
      </c>
      <c r="F101" s="158">
        <v>0</v>
      </c>
      <c r="G101" s="159" t="e">
        <v>#VALUE!</v>
      </c>
      <c r="H101" s="159" t="e">
        <v>#VALUE!</v>
      </c>
      <c r="I101" s="159" t="e">
        <v>#VALUE!</v>
      </c>
      <c r="J101" s="159" t="e">
        <v>#VALUE!</v>
      </c>
      <c r="K101" s="159" t="e">
        <v>#VALUE!</v>
      </c>
      <c r="L101" s="159" t="e">
        <v>#VALUE!</v>
      </c>
      <c r="M101" s="159" t="e">
        <v>#VALUE!</v>
      </c>
      <c r="N101" s="159" t="e">
        <v>#VALUE!</v>
      </c>
      <c r="O101" s="159" t="e">
        <v>#VALUE!</v>
      </c>
      <c r="P101" s="159" t="e">
        <v>#VALUE!</v>
      </c>
      <c r="Q101" s="159" t="e">
        <v>#VALUE!</v>
      </c>
      <c r="R101" s="159" t="e">
        <v>#VALUE!</v>
      </c>
      <c r="S101" s="158">
        <v>0</v>
      </c>
    </row>
    <row r="102" spans="1:19" ht="13.15" hidden="1" customHeight="1" outlineLevel="1" x14ac:dyDescent="0.2">
      <c r="A102" s="107"/>
      <c r="B102" s="2318"/>
      <c r="C102" s="155" t="s">
        <v>913</v>
      </c>
      <c r="D102" s="156">
        <v>0</v>
      </c>
      <c r="E102" s="157">
        <v>0</v>
      </c>
      <c r="F102" s="158">
        <v>0</v>
      </c>
      <c r="G102" s="159" t="e">
        <v>#VALUE!</v>
      </c>
      <c r="H102" s="159" t="e">
        <v>#VALUE!</v>
      </c>
      <c r="I102" s="159" t="e">
        <v>#VALUE!</v>
      </c>
      <c r="J102" s="159" t="e">
        <v>#VALUE!</v>
      </c>
      <c r="K102" s="159" t="e">
        <v>#VALUE!</v>
      </c>
      <c r="L102" s="159" t="e">
        <v>#VALUE!</v>
      </c>
      <c r="M102" s="159" t="e">
        <v>#VALUE!</v>
      </c>
      <c r="N102" s="159" t="e">
        <v>#VALUE!</v>
      </c>
      <c r="O102" s="159" t="e">
        <v>#VALUE!</v>
      </c>
      <c r="P102" s="159" t="e">
        <v>#VALUE!</v>
      </c>
      <c r="Q102" s="159" t="e">
        <v>#VALUE!</v>
      </c>
      <c r="R102" s="159" t="e">
        <v>#VALUE!</v>
      </c>
      <c r="S102" s="158">
        <v>0</v>
      </c>
    </row>
    <row r="103" spans="1:19" ht="13.15" hidden="1" customHeight="1" outlineLevel="1" x14ac:dyDescent="0.2">
      <c r="A103" s="107"/>
      <c r="B103" s="2319"/>
      <c r="C103" s="155" t="s">
        <v>914</v>
      </c>
      <c r="D103" s="156">
        <v>0</v>
      </c>
      <c r="E103" s="157">
        <v>0</v>
      </c>
      <c r="F103" s="158">
        <v>0</v>
      </c>
      <c r="G103" s="159" t="e">
        <v>#VALUE!</v>
      </c>
      <c r="H103" s="159" t="e">
        <v>#VALUE!</v>
      </c>
      <c r="I103" s="159" t="e">
        <v>#VALUE!</v>
      </c>
      <c r="J103" s="159" t="e">
        <v>#VALUE!</v>
      </c>
      <c r="K103" s="159" t="e">
        <v>#VALUE!</v>
      </c>
      <c r="L103" s="159" t="e">
        <v>#VALUE!</v>
      </c>
      <c r="M103" s="159" t="e">
        <v>#VALUE!</v>
      </c>
      <c r="N103" s="159" t="e">
        <v>#VALUE!</v>
      </c>
      <c r="O103" s="159" t="e">
        <v>#VALUE!</v>
      </c>
      <c r="P103" s="159" t="e">
        <v>#VALUE!</v>
      </c>
      <c r="Q103" s="159" t="e">
        <v>#VALUE!</v>
      </c>
      <c r="R103" s="159" t="e">
        <v>#VALUE!</v>
      </c>
      <c r="S103" s="158">
        <v>0</v>
      </c>
    </row>
    <row r="104" spans="1:19" collapsed="1" x14ac:dyDescent="0.2">
      <c r="A104" s="107"/>
      <c r="B104" s="143" t="s">
        <v>352</v>
      </c>
      <c r="C104" s="28">
        <v>3</v>
      </c>
      <c r="D104" s="90">
        <v>0</v>
      </c>
      <c r="E104" s="144"/>
      <c r="F104" s="144"/>
      <c r="G104" s="144"/>
      <c r="H104" s="144"/>
      <c r="I104" s="144"/>
      <c r="J104" s="144"/>
      <c r="K104" s="144"/>
      <c r="L104" s="144"/>
      <c r="M104" s="144"/>
      <c r="N104" s="144"/>
      <c r="O104" s="144"/>
      <c r="P104" s="144"/>
      <c r="Q104" s="144"/>
      <c r="R104" s="144"/>
      <c r="S104" s="144"/>
    </row>
    <row r="105" spans="1:19" ht="13.5" x14ac:dyDescent="0.25">
      <c r="A105" s="107"/>
      <c r="B105" s="145" t="s">
        <v>358</v>
      </c>
      <c r="C105" s="146">
        <v>3.1</v>
      </c>
      <c r="D105" s="147">
        <v>0</v>
      </c>
      <c r="E105" s="148"/>
      <c r="F105" s="148"/>
      <c r="G105" s="148"/>
      <c r="H105" s="148"/>
      <c r="I105" s="148"/>
      <c r="J105" s="148"/>
      <c r="K105" s="148"/>
      <c r="L105" s="148"/>
      <c r="M105" s="148"/>
      <c r="N105" s="148"/>
      <c r="O105" s="148"/>
      <c r="P105" s="148"/>
      <c r="Q105" s="148"/>
      <c r="R105" s="148"/>
      <c r="S105" s="148"/>
    </row>
    <row r="106" spans="1:19" ht="13.15" customHeight="1" x14ac:dyDescent="0.25">
      <c r="A106" s="107"/>
      <c r="B106" s="2324" t="s">
        <v>367</v>
      </c>
      <c r="C106" s="149" t="s">
        <v>915</v>
      </c>
      <c r="D106" s="150" t="s">
        <v>916</v>
      </c>
      <c r="E106" s="151">
        <v>0</v>
      </c>
      <c r="F106" s="152" t="e">
        <v>#REF!</v>
      </c>
      <c r="G106" s="153"/>
      <c r="H106" s="153"/>
      <c r="I106" s="153"/>
      <c r="J106" s="153"/>
      <c r="K106" s="153"/>
      <c r="L106" s="153"/>
      <c r="M106" s="153"/>
      <c r="N106" s="153"/>
      <c r="O106" s="153"/>
      <c r="P106" s="153"/>
      <c r="Q106" s="153"/>
      <c r="R106" s="153"/>
      <c r="S106" s="154"/>
    </row>
    <row r="107" spans="1:19" ht="13.15" customHeight="1" x14ac:dyDescent="0.25">
      <c r="A107" s="107"/>
      <c r="B107" s="2325"/>
      <c r="C107" s="149" t="s">
        <v>917</v>
      </c>
      <c r="D107" s="150" t="s">
        <v>918</v>
      </c>
      <c r="E107" s="151">
        <v>0</v>
      </c>
      <c r="F107" s="152" t="e">
        <v>#REF!</v>
      </c>
      <c r="G107" s="153"/>
      <c r="H107" s="153"/>
      <c r="I107" s="153"/>
      <c r="J107" s="153"/>
      <c r="K107" s="153"/>
      <c r="L107" s="153"/>
      <c r="M107" s="153"/>
      <c r="N107" s="153"/>
      <c r="O107" s="153"/>
      <c r="P107" s="153"/>
      <c r="Q107" s="153"/>
      <c r="R107" s="153"/>
      <c r="S107" s="154"/>
    </row>
    <row r="108" spans="1:19" ht="13.15" customHeight="1" x14ac:dyDescent="0.25">
      <c r="A108" s="107"/>
      <c r="B108" s="2326"/>
      <c r="C108" s="149" t="s">
        <v>919</v>
      </c>
      <c r="D108" s="150" t="e">
        <v>#REF!</v>
      </c>
      <c r="E108" s="151">
        <v>0</v>
      </c>
      <c r="F108" s="152" t="e">
        <v>#REF!</v>
      </c>
      <c r="G108" s="153"/>
      <c r="H108" s="153"/>
      <c r="I108" s="153"/>
      <c r="J108" s="153"/>
      <c r="K108" s="153"/>
      <c r="L108" s="153"/>
      <c r="M108" s="153"/>
      <c r="N108" s="153"/>
      <c r="O108" s="153"/>
      <c r="P108" s="153"/>
      <c r="Q108" s="153"/>
      <c r="R108" s="153"/>
      <c r="S108" s="154"/>
    </row>
    <row r="109" spans="1:19" ht="13.15" hidden="1" customHeight="1" outlineLevel="1" x14ac:dyDescent="0.2">
      <c r="A109" s="107"/>
      <c r="B109" s="2317" t="s">
        <v>368</v>
      </c>
      <c r="C109" s="155" t="s">
        <v>164</v>
      </c>
      <c r="D109" s="156">
        <v>0</v>
      </c>
      <c r="E109" s="157">
        <v>0</v>
      </c>
      <c r="F109" s="158">
        <v>0</v>
      </c>
      <c r="G109" s="159" t="e">
        <v>#VALUE!</v>
      </c>
      <c r="H109" s="159" t="e">
        <v>#VALUE!</v>
      </c>
      <c r="I109" s="159" t="e">
        <v>#VALUE!</v>
      </c>
      <c r="J109" s="159" t="e">
        <v>#VALUE!</v>
      </c>
      <c r="K109" s="159" t="e">
        <v>#VALUE!</v>
      </c>
      <c r="L109" s="159" t="e">
        <v>#VALUE!</v>
      </c>
      <c r="M109" s="159" t="e">
        <v>#VALUE!</v>
      </c>
      <c r="N109" s="159" t="e">
        <v>#VALUE!</v>
      </c>
      <c r="O109" s="159" t="e">
        <v>#VALUE!</v>
      </c>
      <c r="P109" s="159" t="e">
        <v>#VALUE!</v>
      </c>
      <c r="Q109" s="159" t="e">
        <v>#VALUE!</v>
      </c>
      <c r="R109" s="159" t="e">
        <v>#VALUE!</v>
      </c>
      <c r="S109" s="158">
        <v>0</v>
      </c>
    </row>
    <row r="110" spans="1:19" ht="13.15" hidden="1" customHeight="1" outlineLevel="1" x14ac:dyDescent="0.2">
      <c r="A110" s="107"/>
      <c r="B110" s="2318"/>
      <c r="C110" s="155" t="s">
        <v>165</v>
      </c>
      <c r="D110" s="156">
        <v>0</v>
      </c>
      <c r="E110" s="157">
        <v>0</v>
      </c>
      <c r="F110" s="158">
        <v>0</v>
      </c>
      <c r="G110" s="159" t="e">
        <v>#VALUE!</v>
      </c>
      <c r="H110" s="159" t="e">
        <v>#VALUE!</v>
      </c>
      <c r="I110" s="159" t="e">
        <v>#VALUE!</v>
      </c>
      <c r="J110" s="159" t="e">
        <v>#VALUE!</v>
      </c>
      <c r="K110" s="159" t="e">
        <v>#VALUE!</v>
      </c>
      <c r="L110" s="159" t="e">
        <v>#VALUE!</v>
      </c>
      <c r="M110" s="159" t="e">
        <v>#VALUE!</v>
      </c>
      <c r="N110" s="159" t="e">
        <v>#VALUE!</v>
      </c>
      <c r="O110" s="159" t="e">
        <v>#VALUE!</v>
      </c>
      <c r="P110" s="159" t="e">
        <v>#VALUE!</v>
      </c>
      <c r="Q110" s="159" t="e">
        <v>#VALUE!</v>
      </c>
      <c r="R110" s="159" t="e">
        <v>#VALUE!</v>
      </c>
      <c r="S110" s="158">
        <v>0</v>
      </c>
    </row>
    <row r="111" spans="1:19" ht="13.15" hidden="1" customHeight="1" outlineLevel="1" x14ac:dyDescent="0.2">
      <c r="A111" s="107"/>
      <c r="B111" s="2318"/>
      <c r="C111" s="155" t="s">
        <v>168</v>
      </c>
      <c r="D111" s="156">
        <v>0</v>
      </c>
      <c r="E111" s="157">
        <v>0</v>
      </c>
      <c r="F111" s="158">
        <v>0</v>
      </c>
      <c r="G111" s="159" t="e">
        <v>#VALUE!</v>
      </c>
      <c r="H111" s="159" t="e">
        <v>#VALUE!</v>
      </c>
      <c r="I111" s="159" t="e">
        <v>#VALUE!</v>
      </c>
      <c r="J111" s="159" t="e">
        <v>#VALUE!</v>
      </c>
      <c r="K111" s="159" t="e">
        <v>#VALUE!</v>
      </c>
      <c r="L111" s="159" t="e">
        <v>#VALUE!</v>
      </c>
      <c r="M111" s="159" t="e">
        <v>#VALUE!</v>
      </c>
      <c r="N111" s="159" t="e">
        <v>#VALUE!</v>
      </c>
      <c r="O111" s="159" t="e">
        <v>#VALUE!</v>
      </c>
      <c r="P111" s="159" t="e">
        <v>#VALUE!</v>
      </c>
      <c r="Q111" s="159" t="e">
        <v>#VALUE!</v>
      </c>
      <c r="R111" s="159" t="e">
        <v>#VALUE!</v>
      </c>
      <c r="S111" s="158">
        <v>0</v>
      </c>
    </row>
    <row r="112" spans="1:19" ht="13.15" hidden="1" customHeight="1" outlineLevel="1" x14ac:dyDescent="0.2">
      <c r="A112" s="107"/>
      <c r="B112" s="2318"/>
      <c r="C112" s="155" t="s">
        <v>166</v>
      </c>
      <c r="D112" s="156">
        <v>0</v>
      </c>
      <c r="E112" s="157">
        <v>0</v>
      </c>
      <c r="F112" s="158">
        <v>0</v>
      </c>
      <c r="G112" s="159" t="e">
        <v>#VALUE!</v>
      </c>
      <c r="H112" s="159" t="e">
        <v>#VALUE!</v>
      </c>
      <c r="I112" s="159" t="e">
        <v>#VALUE!</v>
      </c>
      <c r="J112" s="159" t="e">
        <v>#VALUE!</v>
      </c>
      <c r="K112" s="159" t="e">
        <v>#VALUE!</v>
      </c>
      <c r="L112" s="159" t="e">
        <v>#VALUE!</v>
      </c>
      <c r="M112" s="159" t="e">
        <v>#VALUE!</v>
      </c>
      <c r="N112" s="159" t="e">
        <v>#VALUE!</v>
      </c>
      <c r="O112" s="159" t="e">
        <v>#VALUE!</v>
      </c>
      <c r="P112" s="159" t="e">
        <v>#VALUE!</v>
      </c>
      <c r="Q112" s="159" t="e">
        <v>#VALUE!</v>
      </c>
      <c r="R112" s="159" t="e">
        <v>#VALUE!</v>
      </c>
      <c r="S112" s="158">
        <v>0</v>
      </c>
    </row>
    <row r="113" spans="1:19" ht="13.15" hidden="1" customHeight="1" outlineLevel="1" x14ac:dyDescent="0.2">
      <c r="A113" s="107"/>
      <c r="B113" s="2319"/>
      <c r="C113" s="155" t="s">
        <v>167</v>
      </c>
      <c r="D113" s="156">
        <v>0</v>
      </c>
      <c r="E113" s="157">
        <v>0</v>
      </c>
      <c r="F113" s="158">
        <v>0</v>
      </c>
      <c r="G113" s="159" t="e">
        <v>#VALUE!</v>
      </c>
      <c r="H113" s="159" t="e">
        <v>#VALUE!</v>
      </c>
      <c r="I113" s="159" t="e">
        <v>#VALUE!</v>
      </c>
      <c r="J113" s="159" t="e">
        <v>#VALUE!</v>
      </c>
      <c r="K113" s="159" t="e">
        <v>#VALUE!</v>
      </c>
      <c r="L113" s="159" t="e">
        <v>#VALUE!</v>
      </c>
      <c r="M113" s="159" t="e">
        <v>#VALUE!</v>
      </c>
      <c r="N113" s="159" t="e">
        <v>#VALUE!</v>
      </c>
      <c r="O113" s="159" t="e">
        <v>#VALUE!</v>
      </c>
      <c r="P113" s="159" t="e">
        <v>#VALUE!</v>
      </c>
      <c r="Q113" s="159" t="e">
        <v>#VALUE!</v>
      </c>
      <c r="R113" s="159" t="e">
        <v>#VALUE!</v>
      </c>
      <c r="S113" s="158">
        <v>0</v>
      </c>
    </row>
    <row r="114" spans="1:19" ht="13.5" collapsed="1" x14ac:dyDescent="0.25">
      <c r="A114" s="107"/>
      <c r="B114" s="145" t="s">
        <v>358</v>
      </c>
      <c r="C114" s="146">
        <v>3.2</v>
      </c>
      <c r="D114" s="147">
        <v>0</v>
      </c>
      <c r="E114" s="148"/>
      <c r="F114" s="148"/>
      <c r="G114" s="148"/>
      <c r="H114" s="148"/>
      <c r="I114" s="148"/>
      <c r="J114" s="148"/>
      <c r="K114" s="148"/>
      <c r="L114" s="148"/>
      <c r="M114" s="148"/>
      <c r="N114" s="148"/>
      <c r="O114" s="148"/>
      <c r="P114" s="148"/>
      <c r="Q114" s="148"/>
      <c r="R114" s="148"/>
      <c r="S114" s="148"/>
    </row>
    <row r="115" spans="1:19" ht="13.15" customHeight="1" x14ac:dyDescent="0.25">
      <c r="A115" s="107"/>
      <c r="B115" s="2324" t="s">
        <v>367</v>
      </c>
      <c r="C115" s="149" t="s">
        <v>920</v>
      </c>
      <c r="D115" s="150" t="s">
        <v>921</v>
      </c>
      <c r="E115" s="151">
        <v>0</v>
      </c>
      <c r="F115" s="152" t="e">
        <v>#REF!</v>
      </c>
      <c r="G115" s="160"/>
      <c r="H115" s="160"/>
      <c r="I115" s="160"/>
      <c r="J115" s="160"/>
      <c r="K115" s="160"/>
      <c r="L115" s="160"/>
      <c r="M115" s="160"/>
      <c r="N115" s="160"/>
      <c r="O115" s="160"/>
      <c r="P115" s="160"/>
      <c r="Q115" s="160"/>
      <c r="R115" s="160"/>
      <c r="S115" s="154"/>
    </row>
    <row r="116" spans="1:19" ht="13.15" customHeight="1" x14ac:dyDescent="0.25">
      <c r="A116" s="107"/>
      <c r="B116" s="2325"/>
      <c r="C116" s="149" t="s">
        <v>922</v>
      </c>
      <c r="D116" s="150" t="s">
        <v>923</v>
      </c>
      <c r="E116" s="151">
        <v>0</v>
      </c>
      <c r="F116" s="152" t="e">
        <v>#REF!</v>
      </c>
      <c r="G116" s="160"/>
      <c r="H116" s="160"/>
      <c r="I116" s="160"/>
      <c r="J116" s="160"/>
      <c r="K116" s="160"/>
      <c r="L116" s="160"/>
      <c r="M116" s="160"/>
      <c r="N116" s="160"/>
      <c r="O116" s="160"/>
      <c r="P116" s="160"/>
      <c r="Q116" s="160"/>
      <c r="R116" s="160"/>
      <c r="S116" s="154"/>
    </row>
    <row r="117" spans="1:19" ht="13.15" customHeight="1" x14ac:dyDescent="0.25">
      <c r="A117" s="107"/>
      <c r="B117" s="2326"/>
      <c r="C117" s="149" t="s">
        <v>924</v>
      </c>
      <c r="D117" s="150" t="s">
        <v>925</v>
      </c>
      <c r="E117" s="151">
        <v>0</v>
      </c>
      <c r="F117" s="152" t="e">
        <v>#REF!</v>
      </c>
      <c r="G117" s="160"/>
      <c r="H117" s="160"/>
      <c r="I117" s="160"/>
      <c r="J117" s="160"/>
      <c r="K117" s="160"/>
      <c r="L117" s="160"/>
      <c r="M117" s="160"/>
      <c r="N117" s="160"/>
      <c r="O117" s="160"/>
      <c r="P117" s="160"/>
      <c r="Q117" s="160"/>
      <c r="R117" s="160"/>
      <c r="S117" s="154"/>
    </row>
    <row r="118" spans="1:19" ht="13.15" hidden="1" customHeight="1" outlineLevel="1" x14ac:dyDescent="0.2">
      <c r="A118" s="107"/>
      <c r="B118" s="2317" t="s">
        <v>368</v>
      </c>
      <c r="C118" s="155" t="s">
        <v>169</v>
      </c>
      <c r="D118" s="156">
        <v>0</v>
      </c>
      <c r="E118" s="157">
        <v>0</v>
      </c>
      <c r="F118" s="158">
        <v>0</v>
      </c>
      <c r="G118" s="161" t="e">
        <v>#VALUE!</v>
      </c>
      <c r="H118" s="161" t="e">
        <v>#VALUE!</v>
      </c>
      <c r="I118" s="161" t="e">
        <v>#VALUE!</v>
      </c>
      <c r="J118" s="161" t="e">
        <v>#VALUE!</v>
      </c>
      <c r="K118" s="161" t="e">
        <v>#VALUE!</v>
      </c>
      <c r="L118" s="161" t="e">
        <v>#VALUE!</v>
      </c>
      <c r="M118" s="161" t="e">
        <v>#VALUE!</v>
      </c>
      <c r="N118" s="161" t="e">
        <v>#VALUE!</v>
      </c>
      <c r="O118" s="161" t="e">
        <v>#VALUE!</v>
      </c>
      <c r="P118" s="161" t="e">
        <v>#VALUE!</v>
      </c>
      <c r="Q118" s="161" t="e">
        <v>#VALUE!</v>
      </c>
      <c r="R118" s="161" t="e">
        <v>#VALUE!</v>
      </c>
      <c r="S118" s="158">
        <v>0</v>
      </c>
    </row>
    <row r="119" spans="1:19" ht="13.15" hidden="1" customHeight="1" outlineLevel="1" x14ac:dyDescent="0.2">
      <c r="A119" s="107"/>
      <c r="B119" s="2318"/>
      <c r="C119" s="155" t="s">
        <v>170</v>
      </c>
      <c r="D119" s="156">
        <v>0</v>
      </c>
      <c r="E119" s="157">
        <v>0</v>
      </c>
      <c r="F119" s="158">
        <v>0</v>
      </c>
      <c r="G119" s="161" t="e">
        <v>#VALUE!</v>
      </c>
      <c r="H119" s="161" t="e">
        <v>#VALUE!</v>
      </c>
      <c r="I119" s="161" t="e">
        <v>#VALUE!</v>
      </c>
      <c r="J119" s="161" t="e">
        <v>#VALUE!</v>
      </c>
      <c r="K119" s="161" t="e">
        <v>#VALUE!</v>
      </c>
      <c r="L119" s="161" t="e">
        <v>#VALUE!</v>
      </c>
      <c r="M119" s="161" t="e">
        <v>#VALUE!</v>
      </c>
      <c r="N119" s="161" t="e">
        <v>#VALUE!</v>
      </c>
      <c r="O119" s="161" t="e">
        <v>#VALUE!</v>
      </c>
      <c r="P119" s="161" t="e">
        <v>#VALUE!</v>
      </c>
      <c r="Q119" s="161" t="e">
        <v>#VALUE!</v>
      </c>
      <c r="R119" s="161" t="e">
        <v>#VALUE!</v>
      </c>
      <c r="S119" s="158">
        <v>0</v>
      </c>
    </row>
    <row r="120" spans="1:19" ht="13.15" hidden="1" customHeight="1" outlineLevel="1" x14ac:dyDescent="0.2">
      <c r="A120" s="107"/>
      <c r="B120" s="2318"/>
      <c r="C120" s="155" t="s">
        <v>171</v>
      </c>
      <c r="D120" s="156">
        <v>0</v>
      </c>
      <c r="E120" s="157">
        <v>0</v>
      </c>
      <c r="F120" s="158">
        <v>0</v>
      </c>
      <c r="G120" s="161" t="e">
        <v>#VALUE!</v>
      </c>
      <c r="H120" s="161" t="e">
        <v>#VALUE!</v>
      </c>
      <c r="I120" s="161" t="e">
        <v>#VALUE!</v>
      </c>
      <c r="J120" s="161" t="e">
        <v>#VALUE!</v>
      </c>
      <c r="K120" s="161" t="e">
        <v>#VALUE!</v>
      </c>
      <c r="L120" s="161" t="e">
        <v>#VALUE!</v>
      </c>
      <c r="M120" s="161" t="e">
        <v>#VALUE!</v>
      </c>
      <c r="N120" s="161" t="e">
        <v>#VALUE!</v>
      </c>
      <c r="O120" s="161" t="e">
        <v>#VALUE!</v>
      </c>
      <c r="P120" s="161" t="e">
        <v>#VALUE!</v>
      </c>
      <c r="Q120" s="161" t="e">
        <v>#VALUE!</v>
      </c>
      <c r="R120" s="161" t="e">
        <v>#VALUE!</v>
      </c>
      <c r="S120" s="158">
        <v>0</v>
      </c>
    </row>
    <row r="121" spans="1:19" ht="13.15" hidden="1" customHeight="1" outlineLevel="1" x14ac:dyDescent="0.2">
      <c r="A121" s="107"/>
      <c r="B121" s="2318"/>
      <c r="C121" s="155" t="s">
        <v>172</v>
      </c>
      <c r="D121" s="156">
        <v>0</v>
      </c>
      <c r="E121" s="157">
        <v>0</v>
      </c>
      <c r="F121" s="158">
        <v>0</v>
      </c>
      <c r="G121" s="161" t="e">
        <v>#VALUE!</v>
      </c>
      <c r="H121" s="161" t="e">
        <v>#VALUE!</v>
      </c>
      <c r="I121" s="161" t="e">
        <v>#VALUE!</v>
      </c>
      <c r="J121" s="161" t="e">
        <v>#VALUE!</v>
      </c>
      <c r="K121" s="161" t="e">
        <v>#VALUE!</v>
      </c>
      <c r="L121" s="161" t="e">
        <v>#VALUE!</v>
      </c>
      <c r="M121" s="161" t="e">
        <v>#VALUE!</v>
      </c>
      <c r="N121" s="161" t="e">
        <v>#VALUE!</v>
      </c>
      <c r="O121" s="161" t="e">
        <v>#VALUE!</v>
      </c>
      <c r="P121" s="161" t="e">
        <v>#VALUE!</v>
      </c>
      <c r="Q121" s="161" t="e">
        <v>#VALUE!</v>
      </c>
      <c r="R121" s="161" t="e">
        <v>#VALUE!</v>
      </c>
      <c r="S121" s="158">
        <v>0</v>
      </c>
    </row>
    <row r="122" spans="1:19" ht="13.15" hidden="1" customHeight="1" outlineLevel="1" x14ac:dyDescent="0.2">
      <c r="A122" s="107"/>
      <c r="B122" s="2319"/>
      <c r="C122" s="155" t="s">
        <v>173</v>
      </c>
      <c r="D122" s="156">
        <v>0</v>
      </c>
      <c r="E122" s="157">
        <v>0</v>
      </c>
      <c r="F122" s="158">
        <v>0</v>
      </c>
      <c r="G122" s="161" t="e">
        <v>#VALUE!</v>
      </c>
      <c r="H122" s="161" t="e">
        <v>#VALUE!</v>
      </c>
      <c r="I122" s="161" t="e">
        <v>#VALUE!</v>
      </c>
      <c r="J122" s="161" t="e">
        <v>#VALUE!</v>
      </c>
      <c r="K122" s="161" t="e">
        <v>#VALUE!</v>
      </c>
      <c r="L122" s="161" t="e">
        <v>#VALUE!</v>
      </c>
      <c r="M122" s="161" t="e">
        <v>#VALUE!</v>
      </c>
      <c r="N122" s="161" t="e">
        <v>#VALUE!</v>
      </c>
      <c r="O122" s="161" t="e">
        <v>#VALUE!</v>
      </c>
      <c r="P122" s="161" t="e">
        <v>#VALUE!</v>
      </c>
      <c r="Q122" s="161" t="e">
        <v>#VALUE!</v>
      </c>
      <c r="R122" s="161" t="e">
        <v>#VALUE!</v>
      </c>
      <c r="S122" s="158">
        <v>0</v>
      </c>
    </row>
    <row r="123" spans="1:19" ht="13.5" collapsed="1" x14ac:dyDescent="0.25">
      <c r="A123" s="107"/>
      <c r="B123" s="145" t="s">
        <v>358</v>
      </c>
      <c r="C123" s="146">
        <v>3.3</v>
      </c>
      <c r="D123" s="147">
        <v>0</v>
      </c>
      <c r="E123" s="148"/>
      <c r="F123" s="148"/>
      <c r="G123" s="148"/>
      <c r="H123" s="148"/>
      <c r="I123" s="148"/>
      <c r="J123" s="148"/>
      <c r="K123" s="148"/>
      <c r="L123" s="148"/>
      <c r="M123" s="148"/>
      <c r="N123" s="148"/>
      <c r="O123" s="148"/>
      <c r="P123" s="148"/>
      <c r="Q123" s="148"/>
      <c r="R123" s="148"/>
      <c r="S123" s="148"/>
    </row>
    <row r="124" spans="1:19" ht="13.15" customHeight="1" x14ac:dyDescent="0.25">
      <c r="A124" s="107"/>
      <c r="B124" s="2324" t="s">
        <v>367</v>
      </c>
      <c r="C124" s="149" t="s">
        <v>926</v>
      </c>
      <c r="D124" s="150">
        <v>0</v>
      </c>
      <c r="E124" s="151">
        <v>0</v>
      </c>
      <c r="F124" s="152" t="e">
        <v>#REF!</v>
      </c>
      <c r="G124" s="160"/>
      <c r="H124" s="160"/>
      <c r="I124" s="160"/>
      <c r="J124" s="160"/>
      <c r="K124" s="160"/>
      <c r="L124" s="160"/>
      <c r="M124" s="160"/>
      <c r="N124" s="160"/>
      <c r="O124" s="160"/>
      <c r="P124" s="160"/>
      <c r="Q124" s="160"/>
      <c r="R124" s="160"/>
      <c r="S124" s="154"/>
    </row>
    <row r="125" spans="1:19" ht="13.15" customHeight="1" x14ac:dyDescent="0.25">
      <c r="A125" s="107"/>
      <c r="B125" s="2325"/>
      <c r="C125" s="149" t="s">
        <v>927</v>
      </c>
      <c r="D125" s="150">
        <v>0</v>
      </c>
      <c r="E125" s="151">
        <v>0</v>
      </c>
      <c r="F125" s="152" t="e">
        <v>#REF!</v>
      </c>
      <c r="G125" s="160"/>
      <c r="H125" s="160"/>
      <c r="I125" s="160"/>
      <c r="J125" s="160"/>
      <c r="K125" s="160"/>
      <c r="L125" s="160"/>
      <c r="M125" s="160"/>
      <c r="N125" s="160"/>
      <c r="O125" s="160"/>
      <c r="P125" s="160"/>
      <c r="Q125" s="160"/>
      <c r="R125" s="160"/>
      <c r="S125" s="154"/>
    </row>
    <row r="126" spans="1:19" ht="13.15" customHeight="1" x14ac:dyDescent="0.25">
      <c r="A126" s="107"/>
      <c r="B126" s="2326"/>
      <c r="C126" s="149" t="s">
        <v>928</v>
      </c>
      <c r="D126" s="150">
        <v>0</v>
      </c>
      <c r="E126" s="151">
        <v>0</v>
      </c>
      <c r="F126" s="152" t="e">
        <v>#REF!</v>
      </c>
      <c r="G126" s="160"/>
      <c r="H126" s="160"/>
      <c r="I126" s="160"/>
      <c r="J126" s="160"/>
      <c r="K126" s="160"/>
      <c r="L126" s="160"/>
      <c r="M126" s="160"/>
      <c r="N126" s="160"/>
      <c r="O126" s="160"/>
      <c r="P126" s="160"/>
      <c r="Q126" s="160"/>
      <c r="R126" s="160"/>
      <c r="S126" s="154"/>
    </row>
    <row r="127" spans="1:19" ht="13.15" hidden="1" customHeight="1" outlineLevel="1" x14ac:dyDescent="0.2">
      <c r="A127" s="107"/>
      <c r="B127" s="2317" t="s">
        <v>368</v>
      </c>
      <c r="C127" s="155" t="s">
        <v>174</v>
      </c>
      <c r="D127" s="156">
        <v>0</v>
      </c>
      <c r="E127" s="157">
        <v>0</v>
      </c>
      <c r="F127" s="158">
        <v>0</v>
      </c>
      <c r="G127" s="161" t="e">
        <v>#VALUE!</v>
      </c>
      <c r="H127" s="161" t="e">
        <v>#VALUE!</v>
      </c>
      <c r="I127" s="161" t="e">
        <v>#VALUE!</v>
      </c>
      <c r="J127" s="161" t="e">
        <v>#VALUE!</v>
      </c>
      <c r="K127" s="161" t="e">
        <v>#VALUE!</v>
      </c>
      <c r="L127" s="161" t="e">
        <v>#VALUE!</v>
      </c>
      <c r="M127" s="161" t="e">
        <v>#VALUE!</v>
      </c>
      <c r="N127" s="161" t="e">
        <v>#VALUE!</v>
      </c>
      <c r="O127" s="161" t="e">
        <v>#VALUE!</v>
      </c>
      <c r="P127" s="161" t="e">
        <v>#VALUE!</v>
      </c>
      <c r="Q127" s="161" t="e">
        <v>#VALUE!</v>
      </c>
      <c r="R127" s="161" t="e">
        <v>#VALUE!</v>
      </c>
      <c r="S127" s="158">
        <v>0</v>
      </c>
    </row>
    <row r="128" spans="1:19" ht="13.15" hidden="1" customHeight="1" outlineLevel="1" x14ac:dyDescent="0.2">
      <c r="A128" s="107"/>
      <c r="B128" s="2318"/>
      <c r="C128" s="155" t="s">
        <v>175</v>
      </c>
      <c r="D128" s="156">
        <v>0</v>
      </c>
      <c r="E128" s="157">
        <v>0</v>
      </c>
      <c r="F128" s="158">
        <v>0</v>
      </c>
      <c r="G128" s="161" t="e">
        <v>#VALUE!</v>
      </c>
      <c r="H128" s="161" t="e">
        <v>#VALUE!</v>
      </c>
      <c r="I128" s="161" t="e">
        <v>#VALUE!</v>
      </c>
      <c r="J128" s="161" t="e">
        <v>#VALUE!</v>
      </c>
      <c r="K128" s="161" t="e">
        <v>#VALUE!</v>
      </c>
      <c r="L128" s="161" t="e">
        <v>#VALUE!</v>
      </c>
      <c r="M128" s="161" t="e">
        <v>#VALUE!</v>
      </c>
      <c r="N128" s="161" t="e">
        <v>#VALUE!</v>
      </c>
      <c r="O128" s="161" t="e">
        <v>#VALUE!</v>
      </c>
      <c r="P128" s="161" t="e">
        <v>#VALUE!</v>
      </c>
      <c r="Q128" s="161" t="e">
        <v>#VALUE!</v>
      </c>
      <c r="R128" s="161" t="e">
        <v>#VALUE!</v>
      </c>
      <c r="S128" s="158">
        <v>0</v>
      </c>
    </row>
    <row r="129" spans="1:19" ht="13.15" hidden="1" customHeight="1" outlineLevel="1" x14ac:dyDescent="0.2">
      <c r="A129" s="107"/>
      <c r="B129" s="2318"/>
      <c r="C129" s="155" t="s">
        <v>176</v>
      </c>
      <c r="D129" s="156">
        <v>0</v>
      </c>
      <c r="E129" s="157">
        <v>0</v>
      </c>
      <c r="F129" s="158">
        <v>0</v>
      </c>
      <c r="G129" s="161" t="e">
        <v>#VALUE!</v>
      </c>
      <c r="H129" s="161" t="e">
        <v>#VALUE!</v>
      </c>
      <c r="I129" s="161" t="e">
        <v>#VALUE!</v>
      </c>
      <c r="J129" s="161" t="e">
        <v>#VALUE!</v>
      </c>
      <c r="K129" s="161" t="e">
        <v>#VALUE!</v>
      </c>
      <c r="L129" s="161" t="e">
        <v>#VALUE!</v>
      </c>
      <c r="M129" s="161" t="e">
        <v>#VALUE!</v>
      </c>
      <c r="N129" s="161" t="e">
        <v>#VALUE!</v>
      </c>
      <c r="O129" s="161" t="e">
        <v>#VALUE!</v>
      </c>
      <c r="P129" s="161" t="e">
        <v>#VALUE!</v>
      </c>
      <c r="Q129" s="161" t="e">
        <v>#VALUE!</v>
      </c>
      <c r="R129" s="161" t="e">
        <v>#VALUE!</v>
      </c>
      <c r="S129" s="158">
        <v>0</v>
      </c>
    </row>
    <row r="130" spans="1:19" ht="13.15" hidden="1" customHeight="1" outlineLevel="1" x14ac:dyDescent="0.2">
      <c r="A130" s="107"/>
      <c r="B130" s="2318"/>
      <c r="C130" s="155" t="s">
        <v>177</v>
      </c>
      <c r="D130" s="156">
        <v>0</v>
      </c>
      <c r="E130" s="157">
        <v>0</v>
      </c>
      <c r="F130" s="158">
        <v>0</v>
      </c>
      <c r="G130" s="161" t="e">
        <v>#VALUE!</v>
      </c>
      <c r="H130" s="161" t="e">
        <v>#VALUE!</v>
      </c>
      <c r="I130" s="161" t="e">
        <v>#VALUE!</v>
      </c>
      <c r="J130" s="161" t="e">
        <v>#VALUE!</v>
      </c>
      <c r="K130" s="161" t="e">
        <v>#VALUE!</v>
      </c>
      <c r="L130" s="161" t="e">
        <v>#VALUE!</v>
      </c>
      <c r="M130" s="161" t="e">
        <v>#VALUE!</v>
      </c>
      <c r="N130" s="161" t="e">
        <v>#VALUE!</v>
      </c>
      <c r="O130" s="161" t="e">
        <v>#VALUE!</v>
      </c>
      <c r="P130" s="161" t="e">
        <v>#VALUE!</v>
      </c>
      <c r="Q130" s="161" t="e">
        <v>#VALUE!</v>
      </c>
      <c r="R130" s="161" t="e">
        <v>#VALUE!</v>
      </c>
      <c r="S130" s="158">
        <v>0</v>
      </c>
    </row>
    <row r="131" spans="1:19" ht="13.15" hidden="1" customHeight="1" outlineLevel="1" x14ac:dyDescent="0.2">
      <c r="A131" s="107"/>
      <c r="B131" s="2319"/>
      <c r="C131" s="155" t="s">
        <v>178</v>
      </c>
      <c r="D131" s="156">
        <v>0</v>
      </c>
      <c r="E131" s="157">
        <v>0</v>
      </c>
      <c r="F131" s="158">
        <v>0</v>
      </c>
      <c r="G131" s="161" t="e">
        <v>#VALUE!</v>
      </c>
      <c r="H131" s="161" t="e">
        <v>#VALUE!</v>
      </c>
      <c r="I131" s="161" t="e">
        <v>#VALUE!</v>
      </c>
      <c r="J131" s="161" t="e">
        <v>#VALUE!</v>
      </c>
      <c r="K131" s="161" t="e">
        <v>#VALUE!</v>
      </c>
      <c r="L131" s="161" t="e">
        <v>#VALUE!</v>
      </c>
      <c r="M131" s="161" t="e">
        <v>#VALUE!</v>
      </c>
      <c r="N131" s="161" t="e">
        <v>#VALUE!</v>
      </c>
      <c r="O131" s="161" t="e">
        <v>#VALUE!</v>
      </c>
      <c r="P131" s="161" t="e">
        <v>#VALUE!</v>
      </c>
      <c r="Q131" s="161" t="e">
        <v>#VALUE!</v>
      </c>
      <c r="R131" s="161" t="e">
        <v>#VALUE!</v>
      </c>
      <c r="S131" s="158">
        <v>0</v>
      </c>
    </row>
    <row r="132" spans="1:19" ht="13.5" collapsed="1" x14ac:dyDescent="0.25">
      <c r="A132" s="107"/>
      <c r="B132" s="145" t="s">
        <v>358</v>
      </c>
      <c r="C132" s="146">
        <v>3.4</v>
      </c>
      <c r="D132" s="147">
        <v>0</v>
      </c>
      <c r="E132" s="148"/>
      <c r="F132" s="148"/>
      <c r="G132" s="148"/>
      <c r="H132" s="148"/>
      <c r="I132" s="148"/>
      <c r="J132" s="148"/>
      <c r="K132" s="148"/>
      <c r="L132" s="148"/>
      <c r="M132" s="148"/>
      <c r="N132" s="148"/>
      <c r="O132" s="148"/>
      <c r="P132" s="148"/>
      <c r="Q132" s="148"/>
      <c r="R132" s="148"/>
      <c r="S132" s="148"/>
    </row>
    <row r="133" spans="1:19" ht="13.15" customHeight="1" x14ac:dyDescent="0.25">
      <c r="A133" s="107"/>
      <c r="B133" s="2324" t="s">
        <v>367</v>
      </c>
      <c r="C133" s="149" t="s">
        <v>929</v>
      </c>
      <c r="D133" s="150">
        <v>0</v>
      </c>
      <c r="E133" s="151">
        <v>0</v>
      </c>
      <c r="F133" s="152" t="e">
        <v>#REF!</v>
      </c>
      <c r="G133" s="160"/>
      <c r="H133" s="160"/>
      <c r="I133" s="160"/>
      <c r="J133" s="160"/>
      <c r="K133" s="160"/>
      <c r="L133" s="160"/>
      <c r="M133" s="160"/>
      <c r="N133" s="160"/>
      <c r="O133" s="160"/>
      <c r="P133" s="160"/>
      <c r="Q133" s="160"/>
      <c r="R133" s="160"/>
      <c r="S133" s="154"/>
    </row>
    <row r="134" spans="1:19" ht="13.15" customHeight="1" x14ac:dyDescent="0.25">
      <c r="A134" s="107"/>
      <c r="B134" s="2325"/>
      <c r="C134" s="149" t="s">
        <v>930</v>
      </c>
      <c r="D134" s="150">
        <v>0</v>
      </c>
      <c r="E134" s="151">
        <v>0</v>
      </c>
      <c r="F134" s="152" t="e">
        <v>#REF!</v>
      </c>
      <c r="G134" s="160"/>
      <c r="H134" s="160"/>
      <c r="I134" s="160"/>
      <c r="J134" s="160"/>
      <c r="K134" s="160"/>
      <c r="L134" s="160"/>
      <c r="M134" s="160"/>
      <c r="N134" s="160"/>
      <c r="O134" s="160"/>
      <c r="P134" s="160"/>
      <c r="Q134" s="160"/>
      <c r="R134" s="160"/>
      <c r="S134" s="154"/>
    </row>
    <row r="135" spans="1:19" ht="13.9" customHeight="1" x14ac:dyDescent="0.25">
      <c r="A135" s="107"/>
      <c r="B135" s="2326"/>
      <c r="C135" s="149" t="s">
        <v>931</v>
      </c>
      <c r="D135" s="150">
        <v>0</v>
      </c>
      <c r="E135" s="151">
        <v>0</v>
      </c>
      <c r="F135" s="152" t="e">
        <v>#REF!</v>
      </c>
      <c r="G135" s="160"/>
      <c r="H135" s="160"/>
      <c r="I135" s="160"/>
      <c r="J135" s="160"/>
      <c r="K135" s="160"/>
      <c r="L135" s="160"/>
      <c r="M135" s="160"/>
      <c r="N135" s="160"/>
      <c r="O135" s="160"/>
      <c r="P135" s="160"/>
      <c r="Q135" s="160"/>
      <c r="R135" s="160"/>
      <c r="S135" s="154"/>
    </row>
    <row r="136" spans="1:19" ht="13.15" hidden="1" customHeight="1" outlineLevel="1" x14ac:dyDescent="0.2">
      <c r="A136" s="107"/>
      <c r="B136" s="2317" t="s">
        <v>368</v>
      </c>
      <c r="C136" s="155" t="s">
        <v>932</v>
      </c>
      <c r="D136" s="156">
        <v>0</v>
      </c>
      <c r="E136" s="157">
        <v>0</v>
      </c>
      <c r="F136" s="158">
        <v>0</v>
      </c>
      <c r="G136" s="161" t="e">
        <v>#VALUE!</v>
      </c>
      <c r="H136" s="161" t="e">
        <v>#VALUE!</v>
      </c>
      <c r="I136" s="161" t="e">
        <v>#VALUE!</v>
      </c>
      <c r="J136" s="161" t="e">
        <v>#VALUE!</v>
      </c>
      <c r="K136" s="161" t="e">
        <v>#VALUE!</v>
      </c>
      <c r="L136" s="161" t="e">
        <v>#VALUE!</v>
      </c>
      <c r="M136" s="161" t="e">
        <v>#VALUE!</v>
      </c>
      <c r="N136" s="161" t="e">
        <v>#VALUE!</v>
      </c>
      <c r="O136" s="161" t="e">
        <v>#VALUE!</v>
      </c>
      <c r="P136" s="161" t="e">
        <v>#VALUE!</v>
      </c>
      <c r="Q136" s="161" t="e">
        <v>#VALUE!</v>
      </c>
      <c r="R136" s="161" t="e">
        <v>#VALUE!</v>
      </c>
      <c r="S136" s="158">
        <v>0</v>
      </c>
    </row>
    <row r="137" spans="1:19" ht="13.15" hidden="1" customHeight="1" outlineLevel="1" x14ac:dyDescent="0.2">
      <c r="A137" s="107"/>
      <c r="B137" s="2318"/>
      <c r="C137" s="155" t="s">
        <v>933</v>
      </c>
      <c r="D137" s="156">
        <v>0</v>
      </c>
      <c r="E137" s="157">
        <v>0</v>
      </c>
      <c r="F137" s="158">
        <v>0</v>
      </c>
      <c r="G137" s="161" t="e">
        <v>#VALUE!</v>
      </c>
      <c r="H137" s="161" t="e">
        <v>#VALUE!</v>
      </c>
      <c r="I137" s="161" t="e">
        <v>#VALUE!</v>
      </c>
      <c r="J137" s="161" t="e">
        <v>#VALUE!</v>
      </c>
      <c r="K137" s="161" t="e">
        <v>#VALUE!</v>
      </c>
      <c r="L137" s="161" t="e">
        <v>#VALUE!</v>
      </c>
      <c r="M137" s="161" t="e">
        <v>#VALUE!</v>
      </c>
      <c r="N137" s="161" t="e">
        <v>#VALUE!</v>
      </c>
      <c r="O137" s="161" t="e">
        <v>#VALUE!</v>
      </c>
      <c r="P137" s="161" t="e">
        <v>#VALUE!</v>
      </c>
      <c r="Q137" s="161" t="e">
        <v>#VALUE!</v>
      </c>
      <c r="R137" s="161" t="e">
        <v>#VALUE!</v>
      </c>
      <c r="S137" s="158">
        <v>0</v>
      </c>
    </row>
    <row r="138" spans="1:19" ht="13.15" hidden="1" customHeight="1" outlineLevel="1" x14ac:dyDescent="0.2">
      <c r="A138" s="107"/>
      <c r="B138" s="2318"/>
      <c r="C138" s="155" t="s">
        <v>934</v>
      </c>
      <c r="D138" s="156">
        <v>0</v>
      </c>
      <c r="E138" s="157">
        <v>0</v>
      </c>
      <c r="F138" s="158">
        <v>0</v>
      </c>
      <c r="G138" s="161" t="e">
        <v>#VALUE!</v>
      </c>
      <c r="H138" s="161" t="e">
        <v>#VALUE!</v>
      </c>
      <c r="I138" s="161" t="e">
        <v>#VALUE!</v>
      </c>
      <c r="J138" s="161" t="e">
        <v>#VALUE!</v>
      </c>
      <c r="K138" s="161" t="e">
        <v>#VALUE!</v>
      </c>
      <c r="L138" s="161" t="e">
        <v>#VALUE!</v>
      </c>
      <c r="M138" s="161" t="e">
        <v>#VALUE!</v>
      </c>
      <c r="N138" s="161" t="e">
        <v>#VALUE!</v>
      </c>
      <c r="O138" s="161" t="e">
        <v>#VALUE!</v>
      </c>
      <c r="P138" s="161" t="e">
        <v>#VALUE!</v>
      </c>
      <c r="Q138" s="161" t="e">
        <v>#VALUE!</v>
      </c>
      <c r="R138" s="161" t="e">
        <v>#VALUE!</v>
      </c>
      <c r="S138" s="158">
        <v>0</v>
      </c>
    </row>
    <row r="139" spans="1:19" ht="13.15" hidden="1" customHeight="1" outlineLevel="1" x14ac:dyDescent="0.2">
      <c r="A139" s="107"/>
      <c r="B139" s="2318"/>
      <c r="C139" s="155" t="s">
        <v>935</v>
      </c>
      <c r="D139" s="156">
        <v>0</v>
      </c>
      <c r="E139" s="157">
        <v>0</v>
      </c>
      <c r="F139" s="158">
        <v>0</v>
      </c>
      <c r="G139" s="161" t="e">
        <v>#VALUE!</v>
      </c>
      <c r="H139" s="161" t="e">
        <v>#VALUE!</v>
      </c>
      <c r="I139" s="161" t="e">
        <v>#VALUE!</v>
      </c>
      <c r="J139" s="161" t="e">
        <v>#VALUE!</v>
      </c>
      <c r="K139" s="161" t="e">
        <v>#VALUE!</v>
      </c>
      <c r="L139" s="161" t="e">
        <v>#VALUE!</v>
      </c>
      <c r="M139" s="161" t="e">
        <v>#VALUE!</v>
      </c>
      <c r="N139" s="161" t="e">
        <v>#VALUE!</v>
      </c>
      <c r="O139" s="161" t="e">
        <v>#VALUE!</v>
      </c>
      <c r="P139" s="161" t="e">
        <v>#VALUE!</v>
      </c>
      <c r="Q139" s="161" t="e">
        <v>#VALUE!</v>
      </c>
      <c r="R139" s="161" t="e">
        <v>#VALUE!</v>
      </c>
      <c r="S139" s="158">
        <v>0</v>
      </c>
    </row>
    <row r="140" spans="1:19" ht="13.15" hidden="1" customHeight="1" outlineLevel="1" x14ac:dyDescent="0.2">
      <c r="A140" s="107"/>
      <c r="B140" s="2319"/>
      <c r="C140" s="155" t="s">
        <v>936</v>
      </c>
      <c r="D140" s="156">
        <v>0</v>
      </c>
      <c r="E140" s="157">
        <v>0</v>
      </c>
      <c r="F140" s="158">
        <v>0</v>
      </c>
      <c r="G140" s="161" t="e">
        <v>#VALUE!</v>
      </c>
      <c r="H140" s="161" t="e">
        <v>#VALUE!</v>
      </c>
      <c r="I140" s="161" t="e">
        <v>#VALUE!</v>
      </c>
      <c r="J140" s="161" t="e">
        <v>#VALUE!</v>
      </c>
      <c r="K140" s="161" t="e">
        <v>#VALUE!</v>
      </c>
      <c r="L140" s="161" t="e">
        <v>#VALUE!</v>
      </c>
      <c r="M140" s="161" t="e">
        <v>#VALUE!</v>
      </c>
      <c r="N140" s="161" t="e">
        <v>#VALUE!</v>
      </c>
      <c r="O140" s="161" t="e">
        <v>#VALUE!</v>
      </c>
      <c r="P140" s="161" t="e">
        <v>#VALUE!</v>
      </c>
      <c r="Q140" s="161" t="e">
        <v>#VALUE!</v>
      </c>
      <c r="R140" s="161" t="e">
        <v>#VALUE!</v>
      </c>
      <c r="S140" s="158">
        <v>0</v>
      </c>
    </row>
    <row r="141" spans="1:19" ht="13.5" collapsed="1" x14ac:dyDescent="0.25">
      <c r="A141" s="107"/>
      <c r="B141" s="145" t="s">
        <v>358</v>
      </c>
      <c r="C141" s="146">
        <v>3.5</v>
      </c>
      <c r="D141" s="147">
        <v>0</v>
      </c>
      <c r="E141" s="148"/>
      <c r="F141" s="148"/>
      <c r="G141" s="148"/>
      <c r="H141" s="148"/>
      <c r="I141" s="148"/>
      <c r="J141" s="148"/>
      <c r="K141" s="148"/>
      <c r="L141" s="148"/>
      <c r="M141" s="148"/>
      <c r="N141" s="148"/>
      <c r="O141" s="148"/>
      <c r="P141" s="148"/>
      <c r="Q141" s="148"/>
      <c r="R141" s="148"/>
      <c r="S141" s="148"/>
    </row>
    <row r="142" spans="1:19" ht="13.15" customHeight="1" x14ac:dyDescent="0.25">
      <c r="A142" s="107"/>
      <c r="B142" s="2324" t="s">
        <v>367</v>
      </c>
      <c r="C142" s="149" t="s">
        <v>937</v>
      </c>
      <c r="D142" s="150">
        <v>0</v>
      </c>
      <c r="E142" s="151">
        <v>0</v>
      </c>
      <c r="F142" s="152" t="e">
        <v>#REF!</v>
      </c>
      <c r="G142" s="160"/>
      <c r="H142" s="160"/>
      <c r="I142" s="160"/>
      <c r="J142" s="160"/>
      <c r="K142" s="160"/>
      <c r="L142" s="160"/>
      <c r="M142" s="160"/>
      <c r="N142" s="160"/>
      <c r="O142" s="160"/>
      <c r="P142" s="160"/>
      <c r="Q142" s="160"/>
      <c r="R142" s="160"/>
      <c r="S142" s="154"/>
    </row>
    <row r="143" spans="1:19" ht="13.15" customHeight="1" x14ac:dyDescent="0.25">
      <c r="A143" s="107"/>
      <c r="B143" s="2325"/>
      <c r="C143" s="149" t="s">
        <v>938</v>
      </c>
      <c r="D143" s="150">
        <v>0</v>
      </c>
      <c r="E143" s="151">
        <v>0</v>
      </c>
      <c r="F143" s="152" t="e">
        <v>#REF!</v>
      </c>
      <c r="G143" s="160"/>
      <c r="H143" s="160"/>
      <c r="I143" s="160"/>
      <c r="J143" s="160"/>
      <c r="K143" s="160"/>
      <c r="L143" s="160"/>
      <c r="M143" s="160"/>
      <c r="N143" s="160"/>
      <c r="O143" s="160"/>
      <c r="P143" s="160"/>
      <c r="Q143" s="160"/>
      <c r="R143" s="160"/>
      <c r="S143" s="154"/>
    </row>
    <row r="144" spans="1:19" ht="13.15" customHeight="1" x14ac:dyDescent="0.25">
      <c r="A144" s="107"/>
      <c r="B144" s="2326"/>
      <c r="C144" s="149" t="s">
        <v>939</v>
      </c>
      <c r="D144" s="150">
        <v>0</v>
      </c>
      <c r="E144" s="151">
        <v>0</v>
      </c>
      <c r="F144" s="152" t="e">
        <v>#REF!</v>
      </c>
      <c r="G144" s="160"/>
      <c r="H144" s="160"/>
      <c r="I144" s="160"/>
      <c r="J144" s="160"/>
      <c r="K144" s="160"/>
      <c r="L144" s="160"/>
      <c r="M144" s="160"/>
      <c r="N144" s="160"/>
      <c r="O144" s="160"/>
      <c r="P144" s="160"/>
      <c r="Q144" s="160"/>
      <c r="R144" s="160"/>
      <c r="S144" s="154"/>
    </row>
    <row r="145" spans="1:19" ht="13.15" hidden="1" customHeight="1" outlineLevel="1" x14ac:dyDescent="0.2">
      <c r="A145" s="107"/>
      <c r="B145" s="2317" t="s">
        <v>368</v>
      </c>
      <c r="C145" s="155" t="s">
        <v>940</v>
      </c>
      <c r="D145" s="156">
        <v>0</v>
      </c>
      <c r="E145" s="157">
        <v>0</v>
      </c>
      <c r="F145" s="158">
        <v>0</v>
      </c>
      <c r="G145" s="159" t="e">
        <v>#VALUE!</v>
      </c>
      <c r="H145" s="159" t="e">
        <v>#VALUE!</v>
      </c>
      <c r="I145" s="159" t="e">
        <v>#VALUE!</v>
      </c>
      <c r="J145" s="159" t="e">
        <v>#VALUE!</v>
      </c>
      <c r="K145" s="159" t="e">
        <v>#VALUE!</v>
      </c>
      <c r="L145" s="159" t="e">
        <v>#VALUE!</v>
      </c>
      <c r="M145" s="159" t="e">
        <v>#VALUE!</v>
      </c>
      <c r="N145" s="159" t="e">
        <v>#VALUE!</v>
      </c>
      <c r="O145" s="159" t="e">
        <v>#VALUE!</v>
      </c>
      <c r="P145" s="159" t="e">
        <v>#VALUE!</v>
      </c>
      <c r="Q145" s="159" t="e">
        <v>#VALUE!</v>
      </c>
      <c r="R145" s="159" t="e">
        <v>#VALUE!</v>
      </c>
      <c r="S145" s="158">
        <v>0</v>
      </c>
    </row>
    <row r="146" spans="1:19" ht="13.15" hidden="1" customHeight="1" outlineLevel="1" x14ac:dyDescent="0.2">
      <c r="A146" s="107"/>
      <c r="B146" s="2318"/>
      <c r="C146" s="155" t="s">
        <v>941</v>
      </c>
      <c r="D146" s="156">
        <v>0</v>
      </c>
      <c r="E146" s="157">
        <v>0</v>
      </c>
      <c r="F146" s="158">
        <v>0</v>
      </c>
      <c r="G146" s="159" t="e">
        <v>#VALUE!</v>
      </c>
      <c r="H146" s="159" t="e">
        <v>#VALUE!</v>
      </c>
      <c r="I146" s="159" t="e">
        <v>#VALUE!</v>
      </c>
      <c r="J146" s="159" t="e">
        <v>#VALUE!</v>
      </c>
      <c r="K146" s="159" t="e">
        <v>#VALUE!</v>
      </c>
      <c r="L146" s="159" t="e">
        <v>#VALUE!</v>
      </c>
      <c r="M146" s="159" t="e">
        <v>#VALUE!</v>
      </c>
      <c r="N146" s="159" t="e">
        <v>#VALUE!</v>
      </c>
      <c r="O146" s="159" t="e">
        <v>#VALUE!</v>
      </c>
      <c r="P146" s="159" t="e">
        <v>#VALUE!</v>
      </c>
      <c r="Q146" s="159" t="e">
        <v>#VALUE!</v>
      </c>
      <c r="R146" s="159" t="e">
        <v>#VALUE!</v>
      </c>
      <c r="S146" s="158">
        <v>0</v>
      </c>
    </row>
    <row r="147" spans="1:19" ht="13.15" hidden="1" customHeight="1" outlineLevel="1" x14ac:dyDescent="0.2">
      <c r="A147" s="107"/>
      <c r="B147" s="2318"/>
      <c r="C147" s="155" t="s">
        <v>942</v>
      </c>
      <c r="D147" s="156">
        <v>0</v>
      </c>
      <c r="E147" s="157">
        <v>0</v>
      </c>
      <c r="F147" s="158">
        <v>0</v>
      </c>
      <c r="G147" s="159" t="e">
        <v>#VALUE!</v>
      </c>
      <c r="H147" s="159" t="e">
        <v>#VALUE!</v>
      </c>
      <c r="I147" s="159" t="e">
        <v>#VALUE!</v>
      </c>
      <c r="J147" s="159" t="e">
        <v>#VALUE!</v>
      </c>
      <c r="K147" s="159" t="e">
        <v>#VALUE!</v>
      </c>
      <c r="L147" s="159" t="e">
        <v>#VALUE!</v>
      </c>
      <c r="M147" s="159" t="e">
        <v>#VALUE!</v>
      </c>
      <c r="N147" s="159" t="e">
        <v>#VALUE!</v>
      </c>
      <c r="O147" s="159" t="e">
        <v>#VALUE!</v>
      </c>
      <c r="P147" s="159" t="e">
        <v>#VALUE!</v>
      </c>
      <c r="Q147" s="159" t="e">
        <v>#VALUE!</v>
      </c>
      <c r="R147" s="159" t="e">
        <v>#VALUE!</v>
      </c>
      <c r="S147" s="158">
        <v>0</v>
      </c>
    </row>
    <row r="148" spans="1:19" ht="13.15" hidden="1" customHeight="1" outlineLevel="1" x14ac:dyDescent="0.2">
      <c r="A148" s="107"/>
      <c r="B148" s="2318"/>
      <c r="C148" s="155" t="s">
        <v>943</v>
      </c>
      <c r="D148" s="156">
        <v>0</v>
      </c>
      <c r="E148" s="157">
        <v>0</v>
      </c>
      <c r="F148" s="158">
        <v>0</v>
      </c>
      <c r="G148" s="159" t="e">
        <v>#VALUE!</v>
      </c>
      <c r="H148" s="159" t="e">
        <v>#VALUE!</v>
      </c>
      <c r="I148" s="159" t="e">
        <v>#VALUE!</v>
      </c>
      <c r="J148" s="159" t="e">
        <v>#VALUE!</v>
      </c>
      <c r="K148" s="159" t="e">
        <v>#VALUE!</v>
      </c>
      <c r="L148" s="159" t="e">
        <v>#VALUE!</v>
      </c>
      <c r="M148" s="159" t="e">
        <v>#VALUE!</v>
      </c>
      <c r="N148" s="159" t="e">
        <v>#VALUE!</v>
      </c>
      <c r="O148" s="159" t="e">
        <v>#VALUE!</v>
      </c>
      <c r="P148" s="159" t="e">
        <v>#VALUE!</v>
      </c>
      <c r="Q148" s="159" t="e">
        <v>#VALUE!</v>
      </c>
      <c r="R148" s="159" t="e">
        <v>#VALUE!</v>
      </c>
      <c r="S148" s="158">
        <v>0</v>
      </c>
    </row>
    <row r="149" spans="1:19" ht="13.15" hidden="1" customHeight="1" outlineLevel="1" x14ac:dyDescent="0.2">
      <c r="A149" s="107"/>
      <c r="B149" s="2319"/>
      <c r="C149" s="155" t="s">
        <v>944</v>
      </c>
      <c r="D149" s="156">
        <v>0</v>
      </c>
      <c r="E149" s="157">
        <v>0</v>
      </c>
      <c r="F149" s="158">
        <v>0</v>
      </c>
      <c r="G149" s="159" t="e">
        <v>#VALUE!</v>
      </c>
      <c r="H149" s="159" t="e">
        <v>#VALUE!</v>
      </c>
      <c r="I149" s="159" t="e">
        <v>#VALUE!</v>
      </c>
      <c r="J149" s="159" t="e">
        <v>#VALUE!</v>
      </c>
      <c r="K149" s="159" t="e">
        <v>#VALUE!</v>
      </c>
      <c r="L149" s="159" t="e">
        <v>#VALUE!</v>
      </c>
      <c r="M149" s="159" t="e">
        <v>#VALUE!</v>
      </c>
      <c r="N149" s="159" t="e">
        <v>#VALUE!</v>
      </c>
      <c r="O149" s="159" t="e">
        <v>#VALUE!</v>
      </c>
      <c r="P149" s="159" t="e">
        <v>#VALUE!</v>
      </c>
      <c r="Q149" s="159" t="e">
        <v>#VALUE!</v>
      </c>
      <c r="R149" s="159" t="e">
        <v>#VALUE!</v>
      </c>
      <c r="S149" s="158">
        <v>0</v>
      </c>
    </row>
    <row r="150" spans="1:19" collapsed="1" x14ac:dyDescent="0.2">
      <c r="A150" s="107"/>
      <c r="B150" s="143" t="s">
        <v>352</v>
      </c>
      <c r="C150" s="28">
        <v>4</v>
      </c>
      <c r="D150" s="90">
        <v>0</v>
      </c>
      <c r="E150" s="144"/>
      <c r="F150" s="144"/>
      <c r="G150" s="144"/>
      <c r="H150" s="144"/>
      <c r="I150" s="144"/>
      <c r="J150" s="144"/>
      <c r="K150" s="144"/>
      <c r="L150" s="144"/>
      <c r="M150" s="144"/>
      <c r="N150" s="144"/>
      <c r="O150" s="144"/>
      <c r="P150" s="144"/>
      <c r="Q150" s="144"/>
      <c r="R150" s="144"/>
      <c r="S150" s="144"/>
    </row>
    <row r="151" spans="1:19" ht="13.5" x14ac:dyDescent="0.25">
      <c r="A151" s="107"/>
      <c r="B151" s="145" t="s">
        <v>358</v>
      </c>
      <c r="C151" s="146">
        <v>4.0999999999999996</v>
      </c>
      <c r="D151" s="147">
        <v>0</v>
      </c>
      <c r="E151" s="148"/>
      <c r="F151" s="148"/>
      <c r="G151" s="148"/>
      <c r="H151" s="148"/>
      <c r="I151" s="148"/>
      <c r="J151" s="148"/>
      <c r="K151" s="148"/>
      <c r="L151" s="148"/>
      <c r="M151" s="148"/>
      <c r="N151" s="148"/>
      <c r="O151" s="148"/>
      <c r="P151" s="148"/>
      <c r="Q151" s="148"/>
      <c r="R151" s="148"/>
      <c r="S151" s="148"/>
    </row>
    <row r="152" spans="1:19" ht="13.15" customHeight="1" x14ac:dyDescent="0.25">
      <c r="A152" s="107"/>
      <c r="B152" s="2324" t="s">
        <v>367</v>
      </c>
      <c r="C152" s="149" t="s">
        <v>945</v>
      </c>
      <c r="D152" s="150">
        <v>0</v>
      </c>
      <c r="E152" s="151">
        <v>0</v>
      </c>
      <c r="F152" s="152" t="e">
        <v>#REF!</v>
      </c>
      <c r="G152" s="153"/>
      <c r="H152" s="153"/>
      <c r="I152" s="153"/>
      <c r="J152" s="153"/>
      <c r="K152" s="153"/>
      <c r="L152" s="153"/>
      <c r="M152" s="153"/>
      <c r="N152" s="153"/>
      <c r="O152" s="153"/>
      <c r="P152" s="153"/>
      <c r="Q152" s="153"/>
      <c r="R152" s="153"/>
      <c r="S152" s="154"/>
    </row>
    <row r="153" spans="1:19" ht="13.15" customHeight="1" x14ac:dyDescent="0.25">
      <c r="A153" s="107"/>
      <c r="B153" s="2325"/>
      <c r="C153" s="149" t="s">
        <v>946</v>
      </c>
      <c r="D153" s="150">
        <v>0</v>
      </c>
      <c r="E153" s="151">
        <v>0</v>
      </c>
      <c r="F153" s="152" t="e">
        <v>#REF!</v>
      </c>
      <c r="G153" s="153"/>
      <c r="H153" s="153"/>
      <c r="I153" s="153"/>
      <c r="J153" s="153"/>
      <c r="K153" s="153"/>
      <c r="L153" s="153"/>
      <c r="M153" s="153"/>
      <c r="N153" s="153"/>
      <c r="O153" s="153"/>
      <c r="P153" s="153"/>
      <c r="Q153" s="153"/>
      <c r="R153" s="153"/>
      <c r="S153" s="154"/>
    </row>
    <row r="154" spans="1:19" ht="13.15" customHeight="1" x14ac:dyDescent="0.25">
      <c r="A154" s="107"/>
      <c r="B154" s="2326"/>
      <c r="C154" s="149" t="s">
        <v>947</v>
      </c>
      <c r="D154" s="150">
        <v>0</v>
      </c>
      <c r="E154" s="151">
        <v>0</v>
      </c>
      <c r="F154" s="152" t="e">
        <v>#REF!</v>
      </c>
      <c r="G154" s="153"/>
      <c r="H154" s="153"/>
      <c r="I154" s="153"/>
      <c r="J154" s="153"/>
      <c r="K154" s="153"/>
      <c r="L154" s="153"/>
      <c r="M154" s="153"/>
      <c r="N154" s="153"/>
      <c r="O154" s="153"/>
      <c r="P154" s="153"/>
      <c r="Q154" s="153"/>
      <c r="R154" s="153"/>
      <c r="S154" s="154"/>
    </row>
    <row r="155" spans="1:19" ht="13.15" hidden="1" customHeight="1" outlineLevel="1" x14ac:dyDescent="0.2">
      <c r="A155" s="107"/>
      <c r="B155" s="2317" t="s">
        <v>368</v>
      </c>
      <c r="C155" s="155" t="s">
        <v>179</v>
      </c>
      <c r="D155" s="156">
        <v>0</v>
      </c>
      <c r="E155" s="157">
        <v>0</v>
      </c>
      <c r="F155" s="158">
        <v>0</v>
      </c>
      <c r="G155" s="159" t="e">
        <v>#VALUE!</v>
      </c>
      <c r="H155" s="159" t="e">
        <v>#VALUE!</v>
      </c>
      <c r="I155" s="159" t="e">
        <v>#VALUE!</v>
      </c>
      <c r="J155" s="159" t="e">
        <v>#VALUE!</v>
      </c>
      <c r="K155" s="159" t="e">
        <v>#VALUE!</v>
      </c>
      <c r="L155" s="159" t="e">
        <v>#VALUE!</v>
      </c>
      <c r="M155" s="159" t="e">
        <v>#VALUE!</v>
      </c>
      <c r="N155" s="159" t="e">
        <v>#VALUE!</v>
      </c>
      <c r="O155" s="159" t="e">
        <v>#VALUE!</v>
      </c>
      <c r="P155" s="159" t="e">
        <v>#VALUE!</v>
      </c>
      <c r="Q155" s="159" t="e">
        <v>#VALUE!</v>
      </c>
      <c r="R155" s="159" t="e">
        <v>#VALUE!</v>
      </c>
      <c r="S155" s="158">
        <v>0</v>
      </c>
    </row>
    <row r="156" spans="1:19" ht="13.15" hidden="1" customHeight="1" outlineLevel="1" x14ac:dyDescent="0.2">
      <c r="A156" s="107"/>
      <c r="B156" s="2318"/>
      <c r="C156" s="155" t="s">
        <v>180</v>
      </c>
      <c r="D156" s="156">
        <v>0</v>
      </c>
      <c r="E156" s="157">
        <v>0</v>
      </c>
      <c r="F156" s="158">
        <v>0</v>
      </c>
      <c r="G156" s="159" t="e">
        <v>#VALUE!</v>
      </c>
      <c r="H156" s="159" t="e">
        <v>#VALUE!</v>
      </c>
      <c r="I156" s="159" t="e">
        <v>#VALUE!</v>
      </c>
      <c r="J156" s="159" t="e">
        <v>#VALUE!</v>
      </c>
      <c r="K156" s="159" t="e">
        <v>#VALUE!</v>
      </c>
      <c r="L156" s="159" t="e">
        <v>#VALUE!</v>
      </c>
      <c r="M156" s="159" t="e">
        <v>#VALUE!</v>
      </c>
      <c r="N156" s="159" t="e">
        <v>#VALUE!</v>
      </c>
      <c r="O156" s="159" t="e">
        <v>#VALUE!</v>
      </c>
      <c r="P156" s="159" t="e">
        <v>#VALUE!</v>
      </c>
      <c r="Q156" s="159" t="e">
        <v>#VALUE!</v>
      </c>
      <c r="R156" s="159" t="e">
        <v>#VALUE!</v>
      </c>
      <c r="S156" s="158">
        <v>0</v>
      </c>
    </row>
    <row r="157" spans="1:19" ht="13.15" hidden="1" customHeight="1" outlineLevel="1" x14ac:dyDescent="0.2">
      <c r="A157" s="107"/>
      <c r="B157" s="2318"/>
      <c r="C157" s="155" t="s">
        <v>181</v>
      </c>
      <c r="D157" s="156">
        <v>0</v>
      </c>
      <c r="E157" s="157">
        <v>0</v>
      </c>
      <c r="F157" s="158">
        <v>0</v>
      </c>
      <c r="G157" s="159" t="e">
        <v>#VALUE!</v>
      </c>
      <c r="H157" s="159" t="e">
        <v>#VALUE!</v>
      </c>
      <c r="I157" s="159" t="e">
        <v>#VALUE!</v>
      </c>
      <c r="J157" s="159" t="e">
        <v>#VALUE!</v>
      </c>
      <c r="K157" s="159" t="e">
        <v>#VALUE!</v>
      </c>
      <c r="L157" s="159" t="e">
        <v>#VALUE!</v>
      </c>
      <c r="M157" s="159" t="e">
        <v>#VALUE!</v>
      </c>
      <c r="N157" s="159" t="e">
        <v>#VALUE!</v>
      </c>
      <c r="O157" s="159" t="e">
        <v>#VALUE!</v>
      </c>
      <c r="P157" s="159" t="e">
        <v>#VALUE!</v>
      </c>
      <c r="Q157" s="159" t="e">
        <v>#VALUE!</v>
      </c>
      <c r="R157" s="159" t="e">
        <v>#VALUE!</v>
      </c>
      <c r="S157" s="158">
        <v>0</v>
      </c>
    </row>
    <row r="158" spans="1:19" ht="13.15" hidden="1" customHeight="1" outlineLevel="1" x14ac:dyDescent="0.2">
      <c r="A158" s="107"/>
      <c r="B158" s="2318"/>
      <c r="C158" s="155" t="s">
        <v>182</v>
      </c>
      <c r="D158" s="156">
        <v>0</v>
      </c>
      <c r="E158" s="157">
        <v>0</v>
      </c>
      <c r="F158" s="158">
        <v>0</v>
      </c>
      <c r="G158" s="159" t="e">
        <v>#VALUE!</v>
      </c>
      <c r="H158" s="159" t="e">
        <v>#VALUE!</v>
      </c>
      <c r="I158" s="159" t="e">
        <v>#VALUE!</v>
      </c>
      <c r="J158" s="159" t="e">
        <v>#VALUE!</v>
      </c>
      <c r="K158" s="159" t="e">
        <v>#VALUE!</v>
      </c>
      <c r="L158" s="159" t="e">
        <v>#VALUE!</v>
      </c>
      <c r="M158" s="159" t="e">
        <v>#VALUE!</v>
      </c>
      <c r="N158" s="159" t="e">
        <v>#VALUE!</v>
      </c>
      <c r="O158" s="159" t="e">
        <v>#VALUE!</v>
      </c>
      <c r="P158" s="159" t="e">
        <v>#VALUE!</v>
      </c>
      <c r="Q158" s="159" t="e">
        <v>#VALUE!</v>
      </c>
      <c r="R158" s="159" t="e">
        <v>#VALUE!</v>
      </c>
      <c r="S158" s="158">
        <v>0</v>
      </c>
    </row>
    <row r="159" spans="1:19" ht="13.15" hidden="1" customHeight="1" outlineLevel="1" x14ac:dyDescent="0.2">
      <c r="A159" s="107"/>
      <c r="B159" s="2319"/>
      <c r="C159" s="155" t="s">
        <v>183</v>
      </c>
      <c r="D159" s="156">
        <v>0</v>
      </c>
      <c r="E159" s="157">
        <v>0</v>
      </c>
      <c r="F159" s="158">
        <v>0</v>
      </c>
      <c r="G159" s="159" t="e">
        <v>#VALUE!</v>
      </c>
      <c r="H159" s="159" t="e">
        <v>#VALUE!</v>
      </c>
      <c r="I159" s="159" t="e">
        <v>#VALUE!</v>
      </c>
      <c r="J159" s="159" t="e">
        <v>#VALUE!</v>
      </c>
      <c r="K159" s="159" t="e">
        <v>#VALUE!</v>
      </c>
      <c r="L159" s="159" t="e">
        <v>#VALUE!</v>
      </c>
      <c r="M159" s="159" t="e">
        <v>#VALUE!</v>
      </c>
      <c r="N159" s="159" t="e">
        <v>#VALUE!</v>
      </c>
      <c r="O159" s="159" t="e">
        <v>#VALUE!</v>
      </c>
      <c r="P159" s="159" t="e">
        <v>#VALUE!</v>
      </c>
      <c r="Q159" s="159" t="e">
        <v>#VALUE!</v>
      </c>
      <c r="R159" s="159" t="e">
        <v>#VALUE!</v>
      </c>
      <c r="S159" s="158">
        <v>0</v>
      </c>
    </row>
    <row r="160" spans="1:19" ht="13.5" collapsed="1" x14ac:dyDescent="0.25">
      <c r="A160" s="107"/>
      <c r="B160" s="145" t="s">
        <v>358</v>
      </c>
      <c r="C160" s="146">
        <v>4.2</v>
      </c>
      <c r="D160" s="147">
        <v>0</v>
      </c>
      <c r="E160" s="148"/>
      <c r="F160" s="148"/>
      <c r="G160" s="148"/>
      <c r="H160" s="148"/>
      <c r="I160" s="148"/>
      <c r="J160" s="148"/>
      <c r="K160" s="148"/>
      <c r="L160" s="148"/>
      <c r="M160" s="148"/>
      <c r="N160" s="148"/>
      <c r="O160" s="148"/>
      <c r="P160" s="148"/>
      <c r="Q160" s="148"/>
      <c r="R160" s="148"/>
      <c r="S160" s="148"/>
    </row>
    <row r="161" spans="1:19" ht="13.15" customHeight="1" x14ac:dyDescent="0.25">
      <c r="A161" s="107"/>
      <c r="B161" s="2324" t="s">
        <v>367</v>
      </c>
      <c r="C161" s="149" t="s">
        <v>948</v>
      </c>
      <c r="D161" s="150">
        <v>0</v>
      </c>
      <c r="E161" s="151">
        <v>0</v>
      </c>
      <c r="F161" s="152" t="e">
        <v>#REF!</v>
      </c>
      <c r="G161" s="160"/>
      <c r="H161" s="160"/>
      <c r="I161" s="160"/>
      <c r="J161" s="160"/>
      <c r="K161" s="160"/>
      <c r="L161" s="160"/>
      <c r="M161" s="160"/>
      <c r="N161" s="160"/>
      <c r="O161" s="160"/>
      <c r="P161" s="160"/>
      <c r="Q161" s="160"/>
      <c r="R161" s="160"/>
      <c r="S161" s="154"/>
    </row>
    <row r="162" spans="1:19" ht="13.15" customHeight="1" x14ac:dyDescent="0.25">
      <c r="A162" s="107"/>
      <c r="B162" s="2325"/>
      <c r="C162" s="149" t="s">
        <v>949</v>
      </c>
      <c r="D162" s="150">
        <v>0</v>
      </c>
      <c r="E162" s="151">
        <v>0</v>
      </c>
      <c r="F162" s="152" t="e">
        <v>#REF!</v>
      </c>
      <c r="G162" s="160"/>
      <c r="H162" s="160"/>
      <c r="I162" s="160"/>
      <c r="J162" s="160"/>
      <c r="K162" s="160"/>
      <c r="L162" s="160"/>
      <c r="M162" s="160"/>
      <c r="N162" s="160"/>
      <c r="O162" s="160"/>
      <c r="P162" s="160"/>
      <c r="Q162" s="160"/>
      <c r="R162" s="160"/>
      <c r="S162" s="154"/>
    </row>
    <row r="163" spans="1:19" ht="13.15" customHeight="1" x14ac:dyDescent="0.25">
      <c r="A163" s="107"/>
      <c r="B163" s="2326"/>
      <c r="C163" s="149" t="s">
        <v>950</v>
      </c>
      <c r="D163" s="150">
        <v>0</v>
      </c>
      <c r="E163" s="151">
        <v>0</v>
      </c>
      <c r="F163" s="152" t="e">
        <v>#REF!</v>
      </c>
      <c r="G163" s="160"/>
      <c r="H163" s="160"/>
      <c r="I163" s="160"/>
      <c r="J163" s="160"/>
      <c r="K163" s="160"/>
      <c r="L163" s="160"/>
      <c r="M163" s="160"/>
      <c r="N163" s="160"/>
      <c r="O163" s="160"/>
      <c r="P163" s="160"/>
      <c r="Q163" s="160"/>
      <c r="R163" s="160"/>
      <c r="S163" s="154"/>
    </row>
    <row r="164" spans="1:19" ht="13.15" hidden="1" customHeight="1" outlineLevel="1" x14ac:dyDescent="0.2">
      <c r="A164" s="107"/>
      <c r="B164" s="2317" t="s">
        <v>368</v>
      </c>
      <c r="C164" s="155" t="s">
        <v>184</v>
      </c>
      <c r="D164" s="156">
        <v>0</v>
      </c>
      <c r="E164" s="157">
        <v>0</v>
      </c>
      <c r="F164" s="158">
        <v>0</v>
      </c>
      <c r="G164" s="161" t="e">
        <v>#VALUE!</v>
      </c>
      <c r="H164" s="161" t="e">
        <v>#VALUE!</v>
      </c>
      <c r="I164" s="161" t="e">
        <v>#VALUE!</v>
      </c>
      <c r="J164" s="161" t="e">
        <v>#VALUE!</v>
      </c>
      <c r="K164" s="161" t="e">
        <v>#VALUE!</v>
      </c>
      <c r="L164" s="161" t="e">
        <v>#VALUE!</v>
      </c>
      <c r="M164" s="161" t="e">
        <v>#VALUE!</v>
      </c>
      <c r="N164" s="161" t="e">
        <v>#VALUE!</v>
      </c>
      <c r="O164" s="161" t="e">
        <v>#VALUE!</v>
      </c>
      <c r="P164" s="161" t="e">
        <v>#VALUE!</v>
      </c>
      <c r="Q164" s="161" t="e">
        <v>#VALUE!</v>
      </c>
      <c r="R164" s="161" t="e">
        <v>#VALUE!</v>
      </c>
      <c r="S164" s="158">
        <v>0</v>
      </c>
    </row>
    <row r="165" spans="1:19" ht="13.15" hidden="1" customHeight="1" outlineLevel="1" x14ac:dyDescent="0.2">
      <c r="A165" s="107"/>
      <c r="B165" s="2318"/>
      <c r="C165" s="155" t="s">
        <v>185</v>
      </c>
      <c r="D165" s="156">
        <v>0</v>
      </c>
      <c r="E165" s="157">
        <v>0</v>
      </c>
      <c r="F165" s="158">
        <v>0</v>
      </c>
      <c r="G165" s="161" t="e">
        <v>#VALUE!</v>
      </c>
      <c r="H165" s="161" t="e">
        <v>#VALUE!</v>
      </c>
      <c r="I165" s="161" t="e">
        <v>#VALUE!</v>
      </c>
      <c r="J165" s="161" t="e">
        <v>#VALUE!</v>
      </c>
      <c r="K165" s="161" t="e">
        <v>#VALUE!</v>
      </c>
      <c r="L165" s="161" t="e">
        <v>#VALUE!</v>
      </c>
      <c r="M165" s="161" t="e">
        <v>#VALUE!</v>
      </c>
      <c r="N165" s="161" t="e">
        <v>#VALUE!</v>
      </c>
      <c r="O165" s="161" t="e">
        <v>#VALUE!</v>
      </c>
      <c r="P165" s="161" t="e">
        <v>#VALUE!</v>
      </c>
      <c r="Q165" s="161" t="e">
        <v>#VALUE!</v>
      </c>
      <c r="R165" s="161" t="e">
        <v>#VALUE!</v>
      </c>
      <c r="S165" s="158">
        <v>0</v>
      </c>
    </row>
    <row r="166" spans="1:19" ht="13.15" hidden="1" customHeight="1" outlineLevel="1" x14ac:dyDescent="0.2">
      <c r="A166" s="107"/>
      <c r="B166" s="2318"/>
      <c r="C166" s="155" t="s">
        <v>186</v>
      </c>
      <c r="D166" s="156">
        <v>0</v>
      </c>
      <c r="E166" s="157">
        <v>0</v>
      </c>
      <c r="F166" s="158">
        <v>0</v>
      </c>
      <c r="G166" s="161" t="e">
        <v>#VALUE!</v>
      </c>
      <c r="H166" s="161" t="e">
        <v>#VALUE!</v>
      </c>
      <c r="I166" s="161" t="e">
        <v>#VALUE!</v>
      </c>
      <c r="J166" s="161" t="e">
        <v>#VALUE!</v>
      </c>
      <c r="K166" s="161" t="e">
        <v>#VALUE!</v>
      </c>
      <c r="L166" s="161" t="e">
        <v>#VALUE!</v>
      </c>
      <c r="M166" s="161" t="e">
        <v>#VALUE!</v>
      </c>
      <c r="N166" s="161" t="e">
        <v>#VALUE!</v>
      </c>
      <c r="O166" s="161" t="e">
        <v>#VALUE!</v>
      </c>
      <c r="P166" s="161" t="e">
        <v>#VALUE!</v>
      </c>
      <c r="Q166" s="161" t="e">
        <v>#VALUE!</v>
      </c>
      <c r="R166" s="161" t="e">
        <v>#VALUE!</v>
      </c>
      <c r="S166" s="158">
        <v>0</v>
      </c>
    </row>
    <row r="167" spans="1:19" ht="13.15" hidden="1" customHeight="1" outlineLevel="1" x14ac:dyDescent="0.2">
      <c r="A167" s="107"/>
      <c r="B167" s="2318"/>
      <c r="C167" s="155" t="s">
        <v>187</v>
      </c>
      <c r="D167" s="156">
        <v>0</v>
      </c>
      <c r="E167" s="157">
        <v>0</v>
      </c>
      <c r="F167" s="158">
        <v>0</v>
      </c>
      <c r="G167" s="161" t="e">
        <v>#VALUE!</v>
      </c>
      <c r="H167" s="161" t="e">
        <v>#VALUE!</v>
      </c>
      <c r="I167" s="161" t="e">
        <v>#VALUE!</v>
      </c>
      <c r="J167" s="161" t="e">
        <v>#VALUE!</v>
      </c>
      <c r="K167" s="161" t="e">
        <v>#VALUE!</v>
      </c>
      <c r="L167" s="161" t="e">
        <v>#VALUE!</v>
      </c>
      <c r="M167" s="161" t="e">
        <v>#VALUE!</v>
      </c>
      <c r="N167" s="161" t="e">
        <v>#VALUE!</v>
      </c>
      <c r="O167" s="161" t="e">
        <v>#VALUE!</v>
      </c>
      <c r="P167" s="161" t="e">
        <v>#VALUE!</v>
      </c>
      <c r="Q167" s="161" t="e">
        <v>#VALUE!</v>
      </c>
      <c r="R167" s="161" t="e">
        <v>#VALUE!</v>
      </c>
      <c r="S167" s="158">
        <v>0</v>
      </c>
    </row>
    <row r="168" spans="1:19" ht="13.15" hidden="1" customHeight="1" outlineLevel="1" x14ac:dyDescent="0.2">
      <c r="A168" s="107"/>
      <c r="B168" s="2319"/>
      <c r="C168" s="155" t="s">
        <v>188</v>
      </c>
      <c r="D168" s="156">
        <v>0</v>
      </c>
      <c r="E168" s="157">
        <v>0</v>
      </c>
      <c r="F168" s="158">
        <v>0</v>
      </c>
      <c r="G168" s="161" t="e">
        <v>#VALUE!</v>
      </c>
      <c r="H168" s="161" t="e">
        <v>#VALUE!</v>
      </c>
      <c r="I168" s="161" t="e">
        <v>#VALUE!</v>
      </c>
      <c r="J168" s="161" t="e">
        <v>#VALUE!</v>
      </c>
      <c r="K168" s="161" t="e">
        <v>#VALUE!</v>
      </c>
      <c r="L168" s="161" t="e">
        <v>#VALUE!</v>
      </c>
      <c r="M168" s="161" t="e">
        <v>#VALUE!</v>
      </c>
      <c r="N168" s="161" t="e">
        <v>#VALUE!</v>
      </c>
      <c r="O168" s="161" t="e">
        <v>#VALUE!</v>
      </c>
      <c r="P168" s="161" t="e">
        <v>#VALUE!</v>
      </c>
      <c r="Q168" s="161" t="e">
        <v>#VALUE!</v>
      </c>
      <c r="R168" s="161" t="e">
        <v>#VALUE!</v>
      </c>
      <c r="S168" s="158">
        <v>0</v>
      </c>
    </row>
    <row r="169" spans="1:19" ht="13.5" collapsed="1" x14ac:dyDescent="0.25">
      <c r="A169" s="107"/>
      <c r="B169" s="145" t="s">
        <v>358</v>
      </c>
      <c r="C169" s="146">
        <v>4.3</v>
      </c>
      <c r="D169" s="147">
        <v>0</v>
      </c>
      <c r="E169" s="148"/>
      <c r="F169" s="148"/>
      <c r="G169" s="148"/>
      <c r="H169" s="148"/>
      <c r="I169" s="148"/>
      <c r="J169" s="148"/>
      <c r="K169" s="148"/>
      <c r="L169" s="148"/>
      <c r="M169" s="148"/>
      <c r="N169" s="148"/>
      <c r="O169" s="148"/>
      <c r="P169" s="148"/>
      <c r="Q169" s="148"/>
      <c r="R169" s="148"/>
      <c r="S169" s="148"/>
    </row>
    <row r="170" spans="1:19" ht="13.15" customHeight="1" x14ac:dyDescent="0.25">
      <c r="A170" s="107"/>
      <c r="B170" s="2324" t="s">
        <v>367</v>
      </c>
      <c r="C170" s="149" t="s">
        <v>951</v>
      </c>
      <c r="D170" s="150">
        <v>0</v>
      </c>
      <c r="E170" s="151">
        <v>0</v>
      </c>
      <c r="F170" s="152" t="e">
        <v>#REF!</v>
      </c>
      <c r="G170" s="160"/>
      <c r="H170" s="160"/>
      <c r="I170" s="160"/>
      <c r="J170" s="160"/>
      <c r="K170" s="160"/>
      <c r="L170" s="160"/>
      <c r="M170" s="160"/>
      <c r="N170" s="160"/>
      <c r="O170" s="160"/>
      <c r="P170" s="160"/>
      <c r="Q170" s="160"/>
      <c r="R170" s="160"/>
      <c r="S170" s="154"/>
    </row>
    <row r="171" spans="1:19" ht="13.15" customHeight="1" x14ac:dyDescent="0.25">
      <c r="A171" s="107"/>
      <c r="B171" s="2325"/>
      <c r="C171" s="149" t="s">
        <v>952</v>
      </c>
      <c r="D171" s="150">
        <v>0</v>
      </c>
      <c r="E171" s="151">
        <v>0</v>
      </c>
      <c r="F171" s="152" t="e">
        <v>#REF!</v>
      </c>
      <c r="G171" s="160"/>
      <c r="H171" s="160"/>
      <c r="I171" s="160"/>
      <c r="J171" s="160"/>
      <c r="K171" s="160"/>
      <c r="L171" s="160"/>
      <c r="M171" s="160"/>
      <c r="N171" s="160"/>
      <c r="O171" s="160"/>
      <c r="P171" s="160"/>
      <c r="Q171" s="160"/>
      <c r="R171" s="160"/>
      <c r="S171" s="154"/>
    </row>
    <row r="172" spans="1:19" ht="13.15" customHeight="1" x14ac:dyDescent="0.25">
      <c r="A172" s="107"/>
      <c r="B172" s="2326"/>
      <c r="C172" s="149" t="s">
        <v>953</v>
      </c>
      <c r="D172" s="150">
        <v>0</v>
      </c>
      <c r="E172" s="151">
        <v>0</v>
      </c>
      <c r="F172" s="152" t="e">
        <v>#REF!</v>
      </c>
      <c r="G172" s="160"/>
      <c r="H172" s="160"/>
      <c r="I172" s="160"/>
      <c r="J172" s="160"/>
      <c r="K172" s="160"/>
      <c r="L172" s="160"/>
      <c r="M172" s="160"/>
      <c r="N172" s="160"/>
      <c r="O172" s="160"/>
      <c r="P172" s="160"/>
      <c r="Q172" s="160"/>
      <c r="R172" s="160"/>
      <c r="S172" s="154"/>
    </row>
    <row r="173" spans="1:19" ht="13.15" hidden="1" customHeight="1" outlineLevel="1" x14ac:dyDescent="0.2">
      <c r="A173" s="107"/>
      <c r="B173" s="2317" t="s">
        <v>368</v>
      </c>
      <c r="C173" s="155" t="s">
        <v>189</v>
      </c>
      <c r="D173" s="156">
        <v>0</v>
      </c>
      <c r="E173" s="157">
        <v>0</v>
      </c>
      <c r="F173" s="158">
        <v>0</v>
      </c>
      <c r="G173" s="161" t="e">
        <v>#VALUE!</v>
      </c>
      <c r="H173" s="161" t="e">
        <v>#VALUE!</v>
      </c>
      <c r="I173" s="161" t="e">
        <v>#VALUE!</v>
      </c>
      <c r="J173" s="161" t="e">
        <v>#VALUE!</v>
      </c>
      <c r="K173" s="161" t="e">
        <v>#VALUE!</v>
      </c>
      <c r="L173" s="161" t="e">
        <v>#VALUE!</v>
      </c>
      <c r="M173" s="161" t="e">
        <v>#VALUE!</v>
      </c>
      <c r="N173" s="161" t="e">
        <v>#VALUE!</v>
      </c>
      <c r="O173" s="161" t="e">
        <v>#VALUE!</v>
      </c>
      <c r="P173" s="161" t="e">
        <v>#VALUE!</v>
      </c>
      <c r="Q173" s="161" t="e">
        <v>#VALUE!</v>
      </c>
      <c r="R173" s="161" t="e">
        <v>#VALUE!</v>
      </c>
      <c r="S173" s="158">
        <v>0</v>
      </c>
    </row>
    <row r="174" spans="1:19" ht="13.15" hidden="1" customHeight="1" outlineLevel="1" x14ac:dyDescent="0.2">
      <c r="A174" s="107"/>
      <c r="B174" s="2318"/>
      <c r="C174" s="155" t="s">
        <v>190</v>
      </c>
      <c r="D174" s="156">
        <v>0</v>
      </c>
      <c r="E174" s="157">
        <v>0</v>
      </c>
      <c r="F174" s="158">
        <v>0</v>
      </c>
      <c r="G174" s="161" t="e">
        <v>#VALUE!</v>
      </c>
      <c r="H174" s="161" t="e">
        <v>#VALUE!</v>
      </c>
      <c r="I174" s="161" t="e">
        <v>#VALUE!</v>
      </c>
      <c r="J174" s="161" t="e">
        <v>#VALUE!</v>
      </c>
      <c r="K174" s="161" t="e">
        <v>#VALUE!</v>
      </c>
      <c r="L174" s="161" t="e">
        <v>#VALUE!</v>
      </c>
      <c r="M174" s="161" t="e">
        <v>#VALUE!</v>
      </c>
      <c r="N174" s="161" t="e">
        <v>#VALUE!</v>
      </c>
      <c r="O174" s="161" t="e">
        <v>#VALUE!</v>
      </c>
      <c r="P174" s="161" t="e">
        <v>#VALUE!</v>
      </c>
      <c r="Q174" s="161" t="e">
        <v>#VALUE!</v>
      </c>
      <c r="R174" s="161" t="e">
        <v>#VALUE!</v>
      </c>
      <c r="S174" s="158">
        <v>0</v>
      </c>
    </row>
    <row r="175" spans="1:19" ht="13.15" hidden="1" customHeight="1" outlineLevel="1" x14ac:dyDescent="0.2">
      <c r="A175" s="107"/>
      <c r="B175" s="2318"/>
      <c r="C175" s="155" t="s">
        <v>191</v>
      </c>
      <c r="D175" s="156">
        <v>0</v>
      </c>
      <c r="E175" s="157">
        <v>0</v>
      </c>
      <c r="F175" s="158">
        <v>0</v>
      </c>
      <c r="G175" s="161" t="e">
        <v>#VALUE!</v>
      </c>
      <c r="H175" s="161" t="e">
        <v>#VALUE!</v>
      </c>
      <c r="I175" s="161" t="e">
        <v>#VALUE!</v>
      </c>
      <c r="J175" s="161" t="e">
        <v>#VALUE!</v>
      </c>
      <c r="K175" s="161" t="e">
        <v>#VALUE!</v>
      </c>
      <c r="L175" s="161" t="e">
        <v>#VALUE!</v>
      </c>
      <c r="M175" s="161" t="e">
        <v>#VALUE!</v>
      </c>
      <c r="N175" s="161" t="e">
        <v>#VALUE!</v>
      </c>
      <c r="O175" s="161" t="e">
        <v>#VALUE!</v>
      </c>
      <c r="P175" s="161" t="e">
        <v>#VALUE!</v>
      </c>
      <c r="Q175" s="161" t="e">
        <v>#VALUE!</v>
      </c>
      <c r="R175" s="161" t="e">
        <v>#VALUE!</v>
      </c>
      <c r="S175" s="158">
        <v>0</v>
      </c>
    </row>
    <row r="176" spans="1:19" ht="13.15" hidden="1" customHeight="1" outlineLevel="1" x14ac:dyDescent="0.2">
      <c r="A176" s="107"/>
      <c r="B176" s="2318"/>
      <c r="C176" s="155" t="s">
        <v>192</v>
      </c>
      <c r="D176" s="156">
        <v>0</v>
      </c>
      <c r="E176" s="157">
        <v>0</v>
      </c>
      <c r="F176" s="158">
        <v>0</v>
      </c>
      <c r="G176" s="161" t="e">
        <v>#VALUE!</v>
      </c>
      <c r="H176" s="161" t="e">
        <v>#VALUE!</v>
      </c>
      <c r="I176" s="161" t="e">
        <v>#VALUE!</v>
      </c>
      <c r="J176" s="161" t="e">
        <v>#VALUE!</v>
      </c>
      <c r="K176" s="161" t="e">
        <v>#VALUE!</v>
      </c>
      <c r="L176" s="161" t="e">
        <v>#VALUE!</v>
      </c>
      <c r="M176" s="161" t="e">
        <v>#VALUE!</v>
      </c>
      <c r="N176" s="161" t="e">
        <v>#VALUE!</v>
      </c>
      <c r="O176" s="161" t="e">
        <v>#VALUE!</v>
      </c>
      <c r="P176" s="161" t="e">
        <v>#VALUE!</v>
      </c>
      <c r="Q176" s="161" t="e">
        <v>#VALUE!</v>
      </c>
      <c r="R176" s="161" t="e">
        <v>#VALUE!</v>
      </c>
      <c r="S176" s="158">
        <v>0</v>
      </c>
    </row>
    <row r="177" spans="1:19" ht="13.15" hidden="1" customHeight="1" outlineLevel="1" x14ac:dyDescent="0.2">
      <c r="A177" s="107"/>
      <c r="B177" s="2319"/>
      <c r="C177" s="155" t="s">
        <v>193</v>
      </c>
      <c r="D177" s="156">
        <v>0</v>
      </c>
      <c r="E177" s="157">
        <v>0</v>
      </c>
      <c r="F177" s="158">
        <v>0</v>
      </c>
      <c r="G177" s="161" t="e">
        <v>#VALUE!</v>
      </c>
      <c r="H177" s="161" t="e">
        <v>#VALUE!</v>
      </c>
      <c r="I177" s="161" t="e">
        <v>#VALUE!</v>
      </c>
      <c r="J177" s="161" t="e">
        <v>#VALUE!</v>
      </c>
      <c r="K177" s="161" t="e">
        <v>#VALUE!</v>
      </c>
      <c r="L177" s="161" t="e">
        <v>#VALUE!</v>
      </c>
      <c r="M177" s="161" t="e">
        <v>#VALUE!</v>
      </c>
      <c r="N177" s="161" t="e">
        <v>#VALUE!</v>
      </c>
      <c r="O177" s="161" t="e">
        <v>#VALUE!</v>
      </c>
      <c r="P177" s="161" t="e">
        <v>#VALUE!</v>
      </c>
      <c r="Q177" s="161" t="e">
        <v>#VALUE!</v>
      </c>
      <c r="R177" s="161" t="e">
        <v>#VALUE!</v>
      </c>
      <c r="S177" s="158">
        <v>0</v>
      </c>
    </row>
    <row r="178" spans="1:19" ht="13.5" collapsed="1" x14ac:dyDescent="0.25">
      <c r="A178" s="107"/>
      <c r="B178" s="145" t="s">
        <v>358</v>
      </c>
      <c r="C178" s="146">
        <v>4.4000000000000004</v>
      </c>
      <c r="D178" s="147">
        <v>0</v>
      </c>
      <c r="E178" s="148"/>
      <c r="F178" s="148"/>
      <c r="G178" s="148"/>
      <c r="H178" s="148"/>
      <c r="I178" s="148"/>
      <c r="J178" s="148"/>
      <c r="K178" s="148"/>
      <c r="L178" s="148"/>
      <c r="M178" s="148"/>
      <c r="N178" s="148"/>
      <c r="O178" s="148"/>
      <c r="P178" s="148"/>
      <c r="Q178" s="148"/>
      <c r="R178" s="148"/>
      <c r="S178" s="148"/>
    </row>
    <row r="179" spans="1:19" ht="13.15" customHeight="1" x14ac:dyDescent="0.25">
      <c r="A179" s="107"/>
      <c r="B179" s="2324" t="s">
        <v>367</v>
      </c>
      <c r="C179" s="149" t="s">
        <v>954</v>
      </c>
      <c r="D179" s="150">
        <v>0</v>
      </c>
      <c r="E179" s="151">
        <v>0</v>
      </c>
      <c r="F179" s="152" t="e">
        <v>#REF!</v>
      </c>
      <c r="G179" s="160"/>
      <c r="H179" s="160"/>
      <c r="I179" s="160"/>
      <c r="J179" s="160"/>
      <c r="K179" s="160"/>
      <c r="L179" s="160"/>
      <c r="M179" s="160"/>
      <c r="N179" s="160"/>
      <c r="O179" s="160"/>
      <c r="P179" s="160"/>
      <c r="Q179" s="160"/>
      <c r="R179" s="160"/>
      <c r="S179" s="154"/>
    </row>
    <row r="180" spans="1:19" ht="13.15" customHeight="1" x14ac:dyDescent="0.25">
      <c r="A180" s="107"/>
      <c r="B180" s="2325"/>
      <c r="C180" s="149" t="s">
        <v>955</v>
      </c>
      <c r="D180" s="150">
        <v>0</v>
      </c>
      <c r="E180" s="151">
        <v>0</v>
      </c>
      <c r="F180" s="152" t="e">
        <v>#REF!</v>
      </c>
      <c r="G180" s="160"/>
      <c r="H180" s="160"/>
      <c r="I180" s="160"/>
      <c r="J180" s="160"/>
      <c r="K180" s="160"/>
      <c r="L180" s="160"/>
      <c r="M180" s="160"/>
      <c r="N180" s="160"/>
      <c r="O180" s="160"/>
      <c r="P180" s="160"/>
      <c r="Q180" s="160"/>
      <c r="R180" s="160"/>
      <c r="S180" s="154"/>
    </row>
    <row r="181" spans="1:19" ht="13.15" customHeight="1" x14ac:dyDescent="0.25">
      <c r="A181" s="107"/>
      <c r="B181" s="2326"/>
      <c r="C181" s="149" t="s">
        <v>956</v>
      </c>
      <c r="D181" s="150">
        <v>0</v>
      </c>
      <c r="E181" s="151">
        <v>0</v>
      </c>
      <c r="F181" s="152" t="e">
        <v>#REF!</v>
      </c>
      <c r="G181" s="160"/>
      <c r="H181" s="160"/>
      <c r="I181" s="160"/>
      <c r="J181" s="160"/>
      <c r="K181" s="160"/>
      <c r="L181" s="160"/>
      <c r="M181" s="160"/>
      <c r="N181" s="160"/>
      <c r="O181" s="160"/>
      <c r="P181" s="160"/>
      <c r="Q181" s="160"/>
      <c r="R181" s="160"/>
      <c r="S181" s="154"/>
    </row>
    <row r="182" spans="1:19" ht="13.15" hidden="1" customHeight="1" outlineLevel="1" x14ac:dyDescent="0.2">
      <c r="A182" s="107"/>
      <c r="B182" s="2317" t="s">
        <v>368</v>
      </c>
      <c r="C182" s="155" t="s">
        <v>957</v>
      </c>
      <c r="D182" s="156">
        <v>0</v>
      </c>
      <c r="E182" s="157">
        <v>0</v>
      </c>
      <c r="F182" s="158">
        <v>0</v>
      </c>
      <c r="G182" s="161" t="e">
        <v>#VALUE!</v>
      </c>
      <c r="H182" s="161" t="e">
        <v>#VALUE!</v>
      </c>
      <c r="I182" s="161" t="e">
        <v>#VALUE!</v>
      </c>
      <c r="J182" s="161" t="e">
        <v>#VALUE!</v>
      </c>
      <c r="K182" s="161" t="e">
        <v>#VALUE!</v>
      </c>
      <c r="L182" s="161" t="e">
        <v>#VALUE!</v>
      </c>
      <c r="M182" s="161" t="e">
        <v>#VALUE!</v>
      </c>
      <c r="N182" s="161" t="e">
        <v>#VALUE!</v>
      </c>
      <c r="O182" s="161" t="e">
        <v>#VALUE!</v>
      </c>
      <c r="P182" s="161" t="e">
        <v>#VALUE!</v>
      </c>
      <c r="Q182" s="161" t="e">
        <v>#VALUE!</v>
      </c>
      <c r="R182" s="161" t="e">
        <v>#VALUE!</v>
      </c>
      <c r="S182" s="158">
        <v>0</v>
      </c>
    </row>
    <row r="183" spans="1:19" ht="13.15" hidden="1" customHeight="1" outlineLevel="1" x14ac:dyDescent="0.2">
      <c r="A183" s="107"/>
      <c r="B183" s="2318"/>
      <c r="C183" s="155" t="s">
        <v>958</v>
      </c>
      <c r="D183" s="156">
        <v>0</v>
      </c>
      <c r="E183" s="157">
        <v>0</v>
      </c>
      <c r="F183" s="158">
        <v>0</v>
      </c>
      <c r="G183" s="161" t="e">
        <v>#VALUE!</v>
      </c>
      <c r="H183" s="161" t="e">
        <v>#VALUE!</v>
      </c>
      <c r="I183" s="161" t="e">
        <v>#VALUE!</v>
      </c>
      <c r="J183" s="161" t="e">
        <v>#VALUE!</v>
      </c>
      <c r="K183" s="161" t="e">
        <v>#VALUE!</v>
      </c>
      <c r="L183" s="161" t="e">
        <v>#VALUE!</v>
      </c>
      <c r="M183" s="161" t="e">
        <v>#VALUE!</v>
      </c>
      <c r="N183" s="161" t="e">
        <v>#VALUE!</v>
      </c>
      <c r="O183" s="161" t="e">
        <v>#VALUE!</v>
      </c>
      <c r="P183" s="161" t="e">
        <v>#VALUE!</v>
      </c>
      <c r="Q183" s="161" t="e">
        <v>#VALUE!</v>
      </c>
      <c r="R183" s="161" t="e">
        <v>#VALUE!</v>
      </c>
      <c r="S183" s="158">
        <v>0</v>
      </c>
    </row>
    <row r="184" spans="1:19" ht="13.15" hidden="1" customHeight="1" outlineLevel="1" x14ac:dyDescent="0.2">
      <c r="A184" s="107"/>
      <c r="B184" s="2318"/>
      <c r="C184" s="155" t="s">
        <v>959</v>
      </c>
      <c r="D184" s="156">
        <v>0</v>
      </c>
      <c r="E184" s="157">
        <v>0</v>
      </c>
      <c r="F184" s="158">
        <v>0</v>
      </c>
      <c r="G184" s="161" t="e">
        <v>#VALUE!</v>
      </c>
      <c r="H184" s="161" t="e">
        <v>#VALUE!</v>
      </c>
      <c r="I184" s="161" t="e">
        <v>#VALUE!</v>
      </c>
      <c r="J184" s="161" t="e">
        <v>#VALUE!</v>
      </c>
      <c r="K184" s="161" t="e">
        <v>#VALUE!</v>
      </c>
      <c r="L184" s="161" t="e">
        <v>#VALUE!</v>
      </c>
      <c r="M184" s="161" t="e">
        <v>#VALUE!</v>
      </c>
      <c r="N184" s="161" t="e">
        <v>#VALUE!</v>
      </c>
      <c r="O184" s="161" t="e">
        <v>#VALUE!</v>
      </c>
      <c r="P184" s="161" t="e">
        <v>#VALUE!</v>
      </c>
      <c r="Q184" s="161" t="e">
        <v>#VALUE!</v>
      </c>
      <c r="R184" s="161" t="e">
        <v>#VALUE!</v>
      </c>
      <c r="S184" s="158">
        <v>0</v>
      </c>
    </row>
    <row r="185" spans="1:19" ht="13.15" hidden="1" customHeight="1" outlineLevel="1" x14ac:dyDescent="0.2">
      <c r="A185" s="107"/>
      <c r="B185" s="2318"/>
      <c r="C185" s="155" t="s">
        <v>960</v>
      </c>
      <c r="D185" s="156">
        <v>0</v>
      </c>
      <c r="E185" s="157">
        <v>0</v>
      </c>
      <c r="F185" s="158">
        <v>0</v>
      </c>
      <c r="G185" s="161" t="e">
        <v>#VALUE!</v>
      </c>
      <c r="H185" s="161" t="e">
        <v>#VALUE!</v>
      </c>
      <c r="I185" s="161" t="e">
        <v>#VALUE!</v>
      </c>
      <c r="J185" s="161" t="e">
        <v>#VALUE!</v>
      </c>
      <c r="K185" s="161" t="e">
        <v>#VALUE!</v>
      </c>
      <c r="L185" s="161" t="e">
        <v>#VALUE!</v>
      </c>
      <c r="M185" s="161" t="e">
        <v>#VALUE!</v>
      </c>
      <c r="N185" s="161" t="e">
        <v>#VALUE!</v>
      </c>
      <c r="O185" s="161" t="e">
        <v>#VALUE!</v>
      </c>
      <c r="P185" s="161" t="e">
        <v>#VALUE!</v>
      </c>
      <c r="Q185" s="161" t="e">
        <v>#VALUE!</v>
      </c>
      <c r="R185" s="161" t="e">
        <v>#VALUE!</v>
      </c>
      <c r="S185" s="158">
        <v>0</v>
      </c>
    </row>
    <row r="186" spans="1:19" ht="13.15" hidden="1" customHeight="1" outlineLevel="1" x14ac:dyDescent="0.2">
      <c r="A186" s="107"/>
      <c r="B186" s="2319"/>
      <c r="C186" s="155" t="s">
        <v>961</v>
      </c>
      <c r="D186" s="156">
        <v>0</v>
      </c>
      <c r="E186" s="157">
        <v>0</v>
      </c>
      <c r="F186" s="158">
        <v>0</v>
      </c>
      <c r="G186" s="161" t="e">
        <v>#VALUE!</v>
      </c>
      <c r="H186" s="161" t="e">
        <v>#VALUE!</v>
      </c>
      <c r="I186" s="161" t="e">
        <v>#VALUE!</v>
      </c>
      <c r="J186" s="161" t="e">
        <v>#VALUE!</v>
      </c>
      <c r="K186" s="161" t="e">
        <v>#VALUE!</v>
      </c>
      <c r="L186" s="161" t="e">
        <v>#VALUE!</v>
      </c>
      <c r="M186" s="161" t="e">
        <v>#VALUE!</v>
      </c>
      <c r="N186" s="161" t="e">
        <v>#VALUE!</v>
      </c>
      <c r="O186" s="161" t="e">
        <v>#VALUE!</v>
      </c>
      <c r="P186" s="161" t="e">
        <v>#VALUE!</v>
      </c>
      <c r="Q186" s="161" t="e">
        <v>#VALUE!</v>
      </c>
      <c r="R186" s="161" t="e">
        <v>#VALUE!</v>
      </c>
      <c r="S186" s="158">
        <v>0</v>
      </c>
    </row>
    <row r="187" spans="1:19" ht="13.5" collapsed="1" x14ac:dyDescent="0.25">
      <c r="A187" s="107"/>
      <c r="B187" s="145" t="s">
        <v>358</v>
      </c>
      <c r="C187" s="146">
        <v>4.5</v>
      </c>
      <c r="D187" s="147">
        <v>0</v>
      </c>
      <c r="E187" s="148"/>
      <c r="F187" s="148"/>
      <c r="G187" s="148"/>
      <c r="H187" s="148"/>
      <c r="I187" s="148"/>
      <c r="J187" s="148"/>
      <c r="K187" s="148"/>
      <c r="L187" s="148"/>
      <c r="M187" s="148"/>
      <c r="N187" s="148"/>
      <c r="O187" s="148"/>
      <c r="P187" s="148"/>
      <c r="Q187" s="148"/>
      <c r="R187" s="148"/>
      <c r="S187" s="148"/>
    </row>
    <row r="188" spans="1:19" ht="13.15" customHeight="1" x14ac:dyDescent="0.25">
      <c r="A188" s="107"/>
      <c r="B188" s="2324" t="s">
        <v>367</v>
      </c>
      <c r="C188" s="149" t="s">
        <v>962</v>
      </c>
      <c r="D188" s="150">
        <v>0</v>
      </c>
      <c r="E188" s="151">
        <v>0</v>
      </c>
      <c r="F188" s="152" t="e">
        <v>#REF!</v>
      </c>
      <c r="G188" s="160"/>
      <c r="H188" s="160"/>
      <c r="I188" s="160"/>
      <c r="J188" s="160"/>
      <c r="K188" s="160"/>
      <c r="L188" s="160"/>
      <c r="M188" s="160"/>
      <c r="N188" s="160"/>
      <c r="O188" s="160"/>
      <c r="P188" s="160"/>
      <c r="Q188" s="160"/>
      <c r="R188" s="160"/>
      <c r="S188" s="154"/>
    </row>
    <row r="189" spans="1:19" ht="13.15" customHeight="1" x14ac:dyDescent="0.25">
      <c r="A189" s="107"/>
      <c r="B189" s="2325"/>
      <c r="C189" s="149" t="s">
        <v>963</v>
      </c>
      <c r="D189" s="150">
        <v>0</v>
      </c>
      <c r="E189" s="151">
        <v>0</v>
      </c>
      <c r="F189" s="152" t="e">
        <v>#REF!</v>
      </c>
      <c r="G189" s="160"/>
      <c r="H189" s="160"/>
      <c r="I189" s="160"/>
      <c r="J189" s="160"/>
      <c r="K189" s="160"/>
      <c r="L189" s="160"/>
      <c r="M189" s="160"/>
      <c r="N189" s="160"/>
      <c r="O189" s="160"/>
      <c r="P189" s="160"/>
      <c r="Q189" s="160"/>
      <c r="R189" s="160"/>
      <c r="S189" s="154"/>
    </row>
    <row r="190" spans="1:19" ht="13.15" customHeight="1" x14ac:dyDescent="0.25">
      <c r="A190" s="107"/>
      <c r="B190" s="2326"/>
      <c r="C190" s="149" t="s">
        <v>964</v>
      </c>
      <c r="D190" s="150">
        <v>0</v>
      </c>
      <c r="E190" s="151">
        <v>0</v>
      </c>
      <c r="F190" s="152" t="e">
        <v>#REF!</v>
      </c>
      <c r="G190" s="160"/>
      <c r="H190" s="160"/>
      <c r="I190" s="160"/>
      <c r="J190" s="160"/>
      <c r="K190" s="160"/>
      <c r="L190" s="160"/>
      <c r="M190" s="160"/>
      <c r="N190" s="160"/>
      <c r="O190" s="160"/>
      <c r="P190" s="160"/>
      <c r="Q190" s="160"/>
      <c r="R190" s="160"/>
      <c r="S190" s="154"/>
    </row>
    <row r="191" spans="1:19" ht="13.15" hidden="1" customHeight="1" outlineLevel="1" x14ac:dyDescent="0.2">
      <c r="A191" s="107"/>
      <c r="B191" s="2317" t="s">
        <v>368</v>
      </c>
      <c r="C191" s="155" t="s">
        <v>965</v>
      </c>
      <c r="D191" s="156">
        <v>0</v>
      </c>
      <c r="E191" s="157">
        <v>0</v>
      </c>
      <c r="F191" s="158">
        <v>0</v>
      </c>
      <c r="G191" s="159" t="e">
        <v>#VALUE!</v>
      </c>
      <c r="H191" s="159" t="e">
        <v>#VALUE!</v>
      </c>
      <c r="I191" s="159" t="e">
        <v>#VALUE!</v>
      </c>
      <c r="J191" s="159" t="e">
        <v>#VALUE!</v>
      </c>
      <c r="K191" s="159" t="e">
        <v>#VALUE!</v>
      </c>
      <c r="L191" s="159" t="e">
        <v>#VALUE!</v>
      </c>
      <c r="M191" s="159" t="e">
        <v>#VALUE!</v>
      </c>
      <c r="N191" s="159" t="e">
        <v>#VALUE!</v>
      </c>
      <c r="O191" s="159" t="e">
        <v>#VALUE!</v>
      </c>
      <c r="P191" s="159" t="e">
        <v>#VALUE!</v>
      </c>
      <c r="Q191" s="159" t="e">
        <v>#VALUE!</v>
      </c>
      <c r="R191" s="159" t="e">
        <v>#VALUE!</v>
      </c>
      <c r="S191" s="158">
        <v>0</v>
      </c>
    </row>
    <row r="192" spans="1:19" ht="13.15" hidden="1" customHeight="1" outlineLevel="1" x14ac:dyDescent="0.2">
      <c r="A192" s="107"/>
      <c r="B192" s="2318"/>
      <c r="C192" s="155" t="s">
        <v>966</v>
      </c>
      <c r="D192" s="156">
        <v>0</v>
      </c>
      <c r="E192" s="157">
        <v>0</v>
      </c>
      <c r="F192" s="158">
        <v>0</v>
      </c>
      <c r="G192" s="159" t="e">
        <v>#VALUE!</v>
      </c>
      <c r="H192" s="159" t="e">
        <v>#VALUE!</v>
      </c>
      <c r="I192" s="159" t="e">
        <v>#VALUE!</v>
      </c>
      <c r="J192" s="159" t="e">
        <v>#VALUE!</v>
      </c>
      <c r="K192" s="159" t="e">
        <v>#VALUE!</v>
      </c>
      <c r="L192" s="159" t="e">
        <v>#VALUE!</v>
      </c>
      <c r="M192" s="159" t="e">
        <v>#VALUE!</v>
      </c>
      <c r="N192" s="159" t="e">
        <v>#VALUE!</v>
      </c>
      <c r="O192" s="159" t="e">
        <v>#VALUE!</v>
      </c>
      <c r="P192" s="159" t="e">
        <v>#VALUE!</v>
      </c>
      <c r="Q192" s="159" t="e">
        <v>#VALUE!</v>
      </c>
      <c r="R192" s="159" t="e">
        <v>#VALUE!</v>
      </c>
      <c r="S192" s="158">
        <v>0</v>
      </c>
    </row>
    <row r="193" spans="1:19" ht="13.15" hidden="1" customHeight="1" outlineLevel="1" x14ac:dyDescent="0.2">
      <c r="A193" s="107"/>
      <c r="B193" s="2318"/>
      <c r="C193" s="155" t="s">
        <v>967</v>
      </c>
      <c r="D193" s="156">
        <v>0</v>
      </c>
      <c r="E193" s="157">
        <v>0</v>
      </c>
      <c r="F193" s="158">
        <v>0</v>
      </c>
      <c r="G193" s="159" t="e">
        <v>#VALUE!</v>
      </c>
      <c r="H193" s="159" t="e">
        <v>#VALUE!</v>
      </c>
      <c r="I193" s="159" t="e">
        <v>#VALUE!</v>
      </c>
      <c r="J193" s="159" t="e">
        <v>#VALUE!</v>
      </c>
      <c r="K193" s="159" t="e">
        <v>#VALUE!</v>
      </c>
      <c r="L193" s="159" t="e">
        <v>#VALUE!</v>
      </c>
      <c r="M193" s="159" t="e">
        <v>#VALUE!</v>
      </c>
      <c r="N193" s="159" t="e">
        <v>#VALUE!</v>
      </c>
      <c r="O193" s="159" t="e">
        <v>#VALUE!</v>
      </c>
      <c r="P193" s="159" t="e">
        <v>#VALUE!</v>
      </c>
      <c r="Q193" s="159" t="e">
        <v>#VALUE!</v>
      </c>
      <c r="R193" s="159" t="e">
        <v>#VALUE!</v>
      </c>
      <c r="S193" s="158">
        <v>0</v>
      </c>
    </row>
    <row r="194" spans="1:19" ht="13.15" hidden="1" customHeight="1" outlineLevel="1" x14ac:dyDescent="0.2">
      <c r="A194" s="107"/>
      <c r="B194" s="2318"/>
      <c r="C194" s="155" t="s">
        <v>968</v>
      </c>
      <c r="D194" s="156">
        <v>0</v>
      </c>
      <c r="E194" s="157">
        <v>0</v>
      </c>
      <c r="F194" s="158">
        <v>0</v>
      </c>
      <c r="G194" s="159" t="e">
        <v>#VALUE!</v>
      </c>
      <c r="H194" s="159" t="e">
        <v>#VALUE!</v>
      </c>
      <c r="I194" s="159" t="e">
        <v>#VALUE!</v>
      </c>
      <c r="J194" s="159" t="e">
        <v>#VALUE!</v>
      </c>
      <c r="K194" s="159" t="e">
        <v>#VALUE!</v>
      </c>
      <c r="L194" s="159" t="e">
        <v>#VALUE!</v>
      </c>
      <c r="M194" s="159" t="e">
        <v>#VALUE!</v>
      </c>
      <c r="N194" s="159" t="e">
        <v>#VALUE!</v>
      </c>
      <c r="O194" s="159" t="e">
        <v>#VALUE!</v>
      </c>
      <c r="P194" s="159" t="e">
        <v>#VALUE!</v>
      </c>
      <c r="Q194" s="159" t="e">
        <v>#VALUE!</v>
      </c>
      <c r="R194" s="159" t="e">
        <v>#VALUE!</v>
      </c>
      <c r="S194" s="158">
        <v>0</v>
      </c>
    </row>
    <row r="195" spans="1:19" ht="13.15" hidden="1" customHeight="1" outlineLevel="1" x14ac:dyDescent="0.2">
      <c r="A195" s="107"/>
      <c r="B195" s="2319"/>
      <c r="C195" s="155" t="s">
        <v>969</v>
      </c>
      <c r="D195" s="156">
        <v>0</v>
      </c>
      <c r="E195" s="157">
        <v>0</v>
      </c>
      <c r="F195" s="158">
        <v>0</v>
      </c>
      <c r="G195" s="159" t="e">
        <v>#VALUE!</v>
      </c>
      <c r="H195" s="159" t="e">
        <v>#VALUE!</v>
      </c>
      <c r="I195" s="159" t="e">
        <v>#VALUE!</v>
      </c>
      <c r="J195" s="159" t="e">
        <v>#VALUE!</v>
      </c>
      <c r="K195" s="159" t="e">
        <v>#VALUE!</v>
      </c>
      <c r="L195" s="159" t="e">
        <v>#VALUE!</v>
      </c>
      <c r="M195" s="159" t="e">
        <v>#VALUE!</v>
      </c>
      <c r="N195" s="159" t="e">
        <v>#VALUE!</v>
      </c>
      <c r="O195" s="159" t="e">
        <v>#VALUE!</v>
      </c>
      <c r="P195" s="159" t="e">
        <v>#VALUE!</v>
      </c>
      <c r="Q195" s="159" t="e">
        <v>#VALUE!</v>
      </c>
      <c r="R195" s="159" t="e">
        <v>#VALUE!</v>
      </c>
      <c r="S195" s="158">
        <v>0</v>
      </c>
    </row>
    <row r="196" spans="1:19" collapsed="1" x14ac:dyDescent="0.2">
      <c r="A196" s="107"/>
      <c r="B196" s="143" t="s">
        <v>352</v>
      </c>
      <c r="C196" s="28">
        <v>5</v>
      </c>
      <c r="D196" s="90">
        <v>0</v>
      </c>
      <c r="E196" s="144"/>
      <c r="F196" s="144"/>
      <c r="G196" s="144"/>
      <c r="H196" s="144"/>
      <c r="I196" s="144"/>
      <c r="J196" s="144"/>
      <c r="K196" s="144"/>
      <c r="L196" s="144"/>
      <c r="M196" s="144"/>
      <c r="N196" s="144"/>
      <c r="O196" s="144"/>
      <c r="P196" s="144"/>
      <c r="Q196" s="144"/>
      <c r="R196" s="144"/>
      <c r="S196" s="144"/>
    </row>
    <row r="197" spans="1:19" ht="13.5" x14ac:dyDescent="0.25">
      <c r="A197" s="107"/>
      <c r="B197" s="145" t="s">
        <v>358</v>
      </c>
      <c r="C197" s="146">
        <v>5.0999999999999996</v>
      </c>
      <c r="D197" s="147">
        <v>0</v>
      </c>
      <c r="E197" s="148"/>
      <c r="F197" s="148"/>
      <c r="G197" s="148"/>
      <c r="H197" s="148"/>
      <c r="I197" s="148"/>
      <c r="J197" s="148"/>
      <c r="K197" s="148"/>
      <c r="L197" s="148"/>
      <c r="M197" s="148"/>
      <c r="N197" s="148"/>
      <c r="O197" s="148"/>
      <c r="P197" s="148"/>
      <c r="Q197" s="148"/>
      <c r="R197" s="148"/>
      <c r="S197" s="148"/>
    </row>
    <row r="198" spans="1:19" ht="13.15" customHeight="1" x14ac:dyDescent="0.25">
      <c r="A198" s="107"/>
      <c r="B198" s="2324" t="s">
        <v>367</v>
      </c>
      <c r="C198" s="149" t="s">
        <v>970</v>
      </c>
      <c r="D198" s="150">
        <v>0</v>
      </c>
      <c r="E198" s="151">
        <v>0</v>
      </c>
      <c r="F198" s="152" t="e">
        <v>#REF!</v>
      </c>
      <c r="G198" s="153"/>
      <c r="H198" s="153"/>
      <c r="I198" s="153"/>
      <c r="J198" s="153"/>
      <c r="K198" s="153"/>
      <c r="L198" s="153"/>
      <c r="M198" s="153"/>
      <c r="N198" s="153"/>
      <c r="O198" s="153"/>
      <c r="P198" s="153"/>
      <c r="Q198" s="153"/>
      <c r="R198" s="153"/>
      <c r="S198" s="154"/>
    </row>
    <row r="199" spans="1:19" ht="13.15" customHeight="1" x14ac:dyDescent="0.25">
      <c r="A199" s="107"/>
      <c r="B199" s="2325"/>
      <c r="C199" s="149" t="s">
        <v>971</v>
      </c>
      <c r="D199" s="150">
        <v>0</v>
      </c>
      <c r="E199" s="151">
        <v>0</v>
      </c>
      <c r="F199" s="152" t="e">
        <v>#REF!</v>
      </c>
      <c r="G199" s="153"/>
      <c r="H199" s="153"/>
      <c r="I199" s="153"/>
      <c r="J199" s="153"/>
      <c r="K199" s="153"/>
      <c r="L199" s="153"/>
      <c r="M199" s="153"/>
      <c r="N199" s="153"/>
      <c r="O199" s="153"/>
      <c r="P199" s="153"/>
      <c r="Q199" s="153"/>
      <c r="R199" s="153"/>
      <c r="S199" s="154"/>
    </row>
    <row r="200" spans="1:19" ht="13.15" customHeight="1" x14ac:dyDescent="0.25">
      <c r="A200" s="107"/>
      <c r="B200" s="2326"/>
      <c r="C200" s="149" t="s">
        <v>972</v>
      </c>
      <c r="D200" s="150">
        <v>0</v>
      </c>
      <c r="E200" s="151">
        <v>0</v>
      </c>
      <c r="F200" s="152" t="e">
        <v>#REF!</v>
      </c>
      <c r="G200" s="153"/>
      <c r="H200" s="153"/>
      <c r="I200" s="153"/>
      <c r="J200" s="153"/>
      <c r="K200" s="153"/>
      <c r="L200" s="153"/>
      <c r="M200" s="153"/>
      <c r="N200" s="153"/>
      <c r="O200" s="153"/>
      <c r="P200" s="153"/>
      <c r="Q200" s="153"/>
      <c r="R200" s="153"/>
      <c r="S200" s="154"/>
    </row>
    <row r="201" spans="1:19" ht="13.15" hidden="1" customHeight="1" outlineLevel="1" x14ac:dyDescent="0.2">
      <c r="A201" s="107"/>
      <c r="B201" s="2317" t="s">
        <v>368</v>
      </c>
      <c r="C201" s="155" t="s">
        <v>973</v>
      </c>
      <c r="D201" s="156">
        <v>0</v>
      </c>
      <c r="E201" s="157">
        <v>0</v>
      </c>
      <c r="F201" s="158">
        <v>0</v>
      </c>
      <c r="G201" s="159" t="e">
        <v>#VALUE!</v>
      </c>
      <c r="H201" s="159" t="e">
        <v>#VALUE!</v>
      </c>
      <c r="I201" s="159" t="e">
        <v>#VALUE!</v>
      </c>
      <c r="J201" s="159" t="e">
        <v>#VALUE!</v>
      </c>
      <c r="K201" s="159" t="e">
        <v>#VALUE!</v>
      </c>
      <c r="L201" s="159" t="e">
        <v>#VALUE!</v>
      </c>
      <c r="M201" s="159" t="e">
        <v>#VALUE!</v>
      </c>
      <c r="N201" s="159" t="e">
        <v>#VALUE!</v>
      </c>
      <c r="O201" s="159" t="e">
        <v>#VALUE!</v>
      </c>
      <c r="P201" s="159" t="e">
        <v>#VALUE!</v>
      </c>
      <c r="Q201" s="159" t="e">
        <v>#VALUE!</v>
      </c>
      <c r="R201" s="159" t="e">
        <v>#VALUE!</v>
      </c>
      <c r="S201" s="158">
        <v>0</v>
      </c>
    </row>
    <row r="202" spans="1:19" ht="13.15" hidden="1" customHeight="1" outlineLevel="1" x14ac:dyDescent="0.2">
      <c r="A202" s="107"/>
      <c r="B202" s="2318"/>
      <c r="C202" s="155" t="s">
        <v>974</v>
      </c>
      <c r="D202" s="156">
        <v>0</v>
      </c>
      <c r="E202" s="157">
        <v>0</v>
      </c>
      <c r="F202" s="158">
        <v>0</v>
      </c>
      <c r="G202" s="159" t="e">
        <v>#VALUE!</v>
      </c>
      <c r="H202" s="159" t="e">
        <v>#VALUE!</v>
      </c>
      <c r="I202" s="159" t="e">
        <v>#VALUE!</v>
      </c>
      <c r="J202" s="159" t="e">
        <v>#VALUE!</v>
      </c>
      <c r="K202" s="159" t="e">
        <v>#VALUE!</v>
      </c>
      <c r="L202" s="159" t="e">
        <v>#VALUE!</v>
      </c>
      <c r="M202" s="159" t="e">
        <v>#VALUE!</v>
      </c>
      <c r="N202" s="159" t="e">
        <v>#VALUE!</v>
      </c>
      <c r="O202" s="159" t="e">
        <v>#VALUE!</v>
      </c>
      <c r="P202" s="159" t="e">
        <v>#VALUE!</v>
      </c>
      <c r="Q202" s="159" t="e">
        <v>#VALUE!</v>
      </c>
      <c r="R202" s="159" t="e">
        <v>#VALUE!</v>
      </c>
      <c r="S202" s="158">
        <v>0</v>
      </c>
    </row>
    <row r="203" spans="1:19" ht="13.15" hidden="1" customHeight="1" outlineLevel="1" x14ac:dyDescent="0.2">
      <c r="A203" s="107"/>
      <c r="B203" s="2318"/>
      <c r="C203" s="155" t="s">
        <v>975</v>
      </c>
      <c r="D203" s="156">
        <v>0</v>
      </c>
      <c r="E203" s="157">
        <v>0</v>
      </c>
      <c r="F203" s="158">
        <v>0</v>
      </c>
      <c r="G203" s="159" t="e">
        <v>#VALUE!</v>
      </c>
      <c r="H203" s="159" t="e">
        <v>#VALUE!</v>
      </c>
      <c r="I203" s="159" t="e">
        <v>#VALUE!</v>
      </c>
      <c r="J203" s="159" t="e">
        <v>#VALUE!</v>
      </c>
      <c r="K203" s="159" t="e">
        <v>#VALUE!</v>
      </c>
      <c r="L203" s="159" t="e">
        <v>#VALUE!</v>
      </c>
      <c r="M203" s="159" t="e">
        <v>#VALUE!</v>
      </c>
      <c r="N203" s="159" t="e">
        <v>#VALUE!</v>
      </c>
      <c r="O203" s="159" t="e">
        <v>#VALUE!</v>
      </c>
      <c r="P203" s="159" t="e">
        <v>#VALUE!</v>
      </c>
      <c r="Q203" s="159" t="e">
        <v>#VALUE!</v>
      </c>
      <c r="R203" s="159" t="e">
        <v>#VALUE!</v>
      </c>
      <c r="S203" s="158">
        <v>0</v>
      </c>
    </row>
    <row r="204" spans="1:19" ht="13.15" hidden="1" customHeight="1" outlineLevel="1" x14ac:dyDescent="0.2">
      <c r="A204" s="107"/>
      <c r="B204" s="2318"/>
      <c r="C204" s="155" t="s">
        <v>976</v>
      </c>
      <c r="D204" s="156">
        <v>0</v>
      </c>
      <c r="E204" s="157">
        <v>0</v>
      </c>
      <c r="F204" s="158">
        <v>0</v>
      </c>
      <c r="G204" s="159" t="e">
        <v>#VALUE!</v>
      </c>
      <c r="H204" s="159" t="e">
        <v>#VALUE!</v>
      </c>
      <c r="I204" s="159" t="e">
        <v>#VALUE!</v>
      </c>
      <c r="J204" s="159" t="e">
        <v>#VALUE!</v>
      </c>
      <c r="K204" s="159" t="e">
        <v>#VALUE!</v>
      </c>
      <c r="L204" s="159" t="e">
        <v>#VALUE!</v>
      </c>
      <c r="M204" s="159" t="e">
        <v>#VALUE!</v>
      </c>
      <c r="N204" s="159" t="e">
        <v>#VALUE!</v>
      </c>
      <c r="O204" s="159" t="e">
        <v>#VALUE!</v>
      </c>
      <c r="P204" s="159" t="e">
        <v>#VALUE!</v>
      </c>
      <c r="Q204" s="159" t="e">
        <v>#VALUE!</v>
      </c>
      <c r="R204" s="159" t="e">
        <v>#VALUE!</v>
      </c>
      <c r="S204" s="158">
        <v>0</v>
      </c>
    </row>
    <row r="205" spans="1:19" ht="13.15" hidden="1" customHeight="1" outlineLevel="1" x14ac:dyDescent="0.2">
      <c r="A205" s="107"/>
      <c r="B205" s="2319"/>
      <c r="C205" s="155" t="s">
        <v>977</v>
      </c>
      <c r="D205" s="156">
        <v>0</v>
      </c>
      <c r="E205" s="157">
        <v>0</v>
      </c>
      <c r="F205" s="158">
        <v>0</v>
      </c>
      <c r="G205" s="159" t="e">
        <v>#VALUE!</v>
      </c>
      <c r="H205" s="159" t="e">
        <v>#VALUE!</v>
      </c>
      <c r="I205" s="159" t="e">
        <v>#VALUE!</v>
      </c>
      <c r="J205" s="159" t="e">
        <v>#VALUE!</v>
      </c>
      <c r="K205" s="159" t="e">
        <v>#VALUE!</v>
      </c>
      <c r="L205" s="159" t="e">
        <v>#VALUE!</v>
      </c>
      <c r="M205" s="159" t="e">
        <v>#VALUE!</v>
      </c>
      <c r="N205" s="159" t="e">
        <v>#VALUE!</v>
      </c>
      <c r="O205" s="159" t="e">
        <v>#VALUE!</v>
      </c>
      <c r="P205" s="159" t="e">
        <v>#VALUE!</v>
      </c>
      <c r="Q205" s="159" t="e">
        <v>#VALUE!</v>
      </c>
      <c r="R205" s="159" t="e">
        <v>#VALUE!</v>
      </c>
      <c r="S205" s="158">
        <v>0</v>
      </c>
    </row>
    <row r="206" spans="1:19" ht="13.5" collapsed="1" x14ac:dyDescent="0.25">
      <c r="A206" s="107"/>
      <c r="B206" s="145" t="s">
        <v>358</v>
      </c>
      <c r="C206" s="146">
        <v>5.2</v>
      </c>
      <c r="D206" s="147">
        <v>0</v>
      </c>
      <c r="E206" s="148"/>
      <c r="F206" s="148"/>
      <c r="G206" s="148"/>
      <c r="H206" s="148"/>
      <c r="I206" s="148"/>
      <c r="J206" s="148"/>
      <c r="K206" s="148"/>
      <c r="L206" s="148"/>
      <c r="M206" s="148"/>
      <c r="N206" s="148"/>
      <c r="O206" s="148"/>
      <c r="P206" s="148"/>
      <c r="Q206" s="148"/>
      <c r="R206" s="148"/>
      <c r="S206" s="148"/>
    </row>
    <row r="207" spans="1:19" ht="13.15" customHeight="1" x14ac:dyDescent="0.25">
      <c r="A207" s="107"/>
      <c r="B207" s="2324" t="s">
        <v>367</v>
      </c>
      <c r="C207" s="149" t="s">
        <v>978</v>
      </c>
      <c r="D207" s="150">
        <v>0</v>
      </c>
      <c r="E207" s="151">
        <v>0</v>
      </c>
      <c r="F207" s="152" t="e">
        <v>#REF!</v>
      </c>
      <c r="G207" s="160"/>
      <c r="H207" s="160"/>
      <c r="I207" s="160"/>
      <c r="J207" s="160"/>
      <c r="K207" s="160"/>
      <c r="L207" s="160"/>
      <c r="M207" s="160"/>
      <c r="N207" s="160"/>
      <c r="O207" s="160"/>
      <c r="P207" s="160"/>
      <c r="Q207" s="160"/>
      <c r="R207" s="160"/>
      <c r="S207" s="154"/>
    </row>
    <row r="208" spans="1:19" ht="13.15" customHeight="1" x14ac:dyDescent="0.25">
      <c r="A208" s="107"/>
      <c r="B208" s="2325"/>
      <c r="C208" s="149" t="s">
        <v>979</v>
      </c>
      <c r="D208" s="150">
        <v>0</v>
      </c>
      <c r="E208" s="151">
        <v>0</v>
      </c>
      <c r="F208" s="152" t="e">
        <v>#REF!</v>
      </c>
      <c r="G208" s="160"/>
      <c r="H208" s="160"/>
      <c r="I208" s="160"/>
      <c r="J208" s="160"/>
      <c r="K208" s="160"/>
      <c r="L208" s="160"/>
      <c r="M208" s="160"/>
      <c r="N208" s="160"/>
      <c r="O208" s="160"/>
      <c r="P208" s="160"/>
      <c r="Q208" s="160"/>
      <c r="R208" s="160"/>
      <c r="S208" s="154"/>
    </row>
    <row r="209" spans="1:19" ht="13.15" customHeight="1" x14ac:dyDescent="0.25">
      <c r="A209" s="107"/>
      <c r="B209" s="2326"/>
      <c r="C209" s="149" t="s">
        <v>980</v>
      </c>
      <c r="D209" s="150">
        <v>0</v>
      </c>
      <c r="E209" s="151">
        <v>0</v>
      </c>
      <c r="F209" s="152" t="e">
        <v>#REF!</v>
      </c>
      <c r="G209" s="160"/>
      <c r="H209" s="160"/>
      <c r="I209" s="160"/>
      <c r="J209" s="160"/>
      <c r="K209" s="160"/>
      <c r="L209" s="160"/>
      <c r="M209" s="160"/>
      <c r="N209" s="160"/>
      <c r="O209" s="160"/>
      <c r="P209" s="160"/>
      <c r="Q209" s="160"/>
      <c r="R209" s="160"/>
      <c r="S209" s="154"/>
    </row>
    <row r="210" spans="1:19" ht="13.15" hidden="1" customHeight="1" outlineLevel="1" x14ac:dyDescent="0.2">
      <c r="A210" s="107"/>
      <c r="B210" s="2317" t="s">
        <v>368</v>
      </c>
      <c r="C210" s="155" t="s">
        <v>981</v>
      </c>
      <c r="D210" s="156">
        <v>0</v>
      </c>
      <c r="E210" s="157">
        <v>0</v>
      </c>
      <c r="F210" s="158">
        <v>0</v>
      </c>
      <c r="G210" s="161" t="e">
        <v>#VALUE!</v>
      </c>
      <c r="H210" s="161" t="e">
        <v>#VALUE!</v>
      </c>
      <c r="I210" s="161" t="e">
        <v>#VALUE!</v>
      </c>
      <c r="J210" s="161" t="e">
        <v>#VALUE!</v>
      </c>
      <c r="K210" s="161" t="e">
        <v>#VALUE!</v>
      </c>
      <c r="L210" s="161" t="e">
        <v>#VALUE!</v>
      </c>
      <c r="M210" s="161" t="e">
        <v>#VALUE!</v>
      </c>
      <c r="N210" s="161" t="e">
        <v>#VALUE!</v>
      </c>
      <c r="O210" s="161" t="e">
        <v>#VALUE!</v>
      </c>
      <c r="P210" s="161" t="e">
        <v>#VALUE!</v>
      </c>
      <c r="Q210" s="161" t="e">
        <v>#VALUE!</v>
      </c>
      <c r="R210" s="161" t="e">
        <v>#VALUE!</v>
      </c>
      <c r="S210" s="158">
        <v>0</v>
      </c>
    </row>
    <row r="211" spans="1:19" ht="13.15" hidden="1" customHeight="1" outlineLevel="1" x14ac:dyDescent="0.2">
      <c r="A211" s="107"/>
      <c r="B211" s="2318"/>
      <c r="C211" s="155" t="s">
        <v>982</v>
      </c>
      <c r="D211" s="156">
        <v>0</v>
      </c>
      <c r="E211" s="157">
        <v>0</v>
      </c>
      <c r="F211" s="158">
        <v>0</v>
      </c>
      <c r="G211" s="161" t="e">
        <v>#VALUE!</v>
      </c>
      <c r="H211" s="161" t="e">
        <v>#VALUE!</v>
      </c>
      <c r="I211" s="161" t="e">
        <v>#VALUE!</v>
      </c>
      <c r="J211" s="161" t="e">
        <v>#VALUE!</v>
      </c>
      <c r="K211" s="161" t="e">
        <v>#VALUE!</v>
      </c>
      <c r="L211" s="161" t="e">
        <v>#VALUE!</v>
      </c>
      <c r="M211" s="161" t="e">
        <v>#VALUE!</v>
      </c>
      <c r="N211" s="161" t="e">
        <v>#VALUE!</v>
      </c>
      <c r="O211" s="161" t="e">
        <v>#VALUE!</v>
      </c>
      <c r="P211" s="161" t="e">
        <v>#VALUE!</v>
      </c>
      <c r="Q211" s="161" t="e">
        <v>#VALUE!</v>
      </c>
      <c r="R211" s="161" t="e">
        <v>#VALUE!</v>
      </c>
      <c r="S211" s="158">
        <v>0</v>
      </c>
    </row>
    <row r="212" spans="1:19" ht="13.15" hidden="1" customHeight="1" outlineLevel="1" x14ac:dyDescent="0.2">
      <c r="A212" s="107"/>
      <c r="B212" s="2318"/>
      <c r="C212" s="155" t="s">
        <v>983</v>
      </c>
      <c r="D212" s="156">
        <v>0</v>
      </c>
      <c r="E212" s="157">
        <v>0</v>
      </c>
      <c r="F212" s="158">
        <v>0</v>
      </c>
      <c r="G212" s="161" t="e">
        <v>#VALUE!</v>
      </c>
      <c r="H212" s="161" t="e">
        <v>#VALUE!</v>
      </c>
      <c r="I212" s="161" t="e">
        <v>#VALUE!</v>
      </c>
      <c r="J212" s="161" t="e">
        <v>#VALUE!</v>
      </c>
      <c r="K212" s="161" t="e">
        <v>#VALUE!</v>
      </c>
      <c r="L212" s="161" t="e">
        <v>#VALUE!</v>
      </c>
      <c r="M212" s="161" t="e">
        <v>#VALUE!</v>
      </c>
      <c r="N212" s="161" t="e">
        <v>#VALUE!</v>
      </c>
      <c r="O212" s="161" t="e">
        <v>#VALUE!</v>
      </c>
      <c r="P212" s="161" t="e">
        <v>#VALUE!</v>
      </c>
      <c r="Q212" s="161" t="e">
        <v>#VALUE!</v>
      </c>
      <c r="R212" s="161" t="e">
        <v>#VALUE!</v>
      </c>
      <c r="S212" s="158">
        <v>0</v>
      </c>
    </row>
    <row r="213" spans="1:19" ht="13.15" hidden="1" customHeight="1" outlineLevel="1" x14ac:dyDescent="0.2">
      <c r="A213" s="107"/>
      <c r="B213" s="2318"/>
      <c r="C213" s="155" t="s">
        <v>984</v>
      </c>
      <c r="D213" s="156">
        <v>0</v>
      </c>
      <c r="E213" s="157">
        <v>0</v>
      </c>
      <c r="F213" s="158">
        <v>0</v>
      </c>
      <c r="G213" s="161" t="e">
        <v>#VALUE!</v>
      </c>
      <c r="H213" s="161" t="e">
        <v>#VALUE!</v>
      </c>
      <c r="I213" s="161" t="e">
        <v>#VALUE!</v>
      </c>
      <c r="J213" s="161" t="e">
        <v>#VALUE!</v>
      </c>
      <c r="K213" s="161" t="e">
        <v>#VALUE!</v>
      </c>
      <c r="L213" s="161" t="e">
        <v>#VALUE!</v>
      </c>
      <c r="M213" s="161" t="e">
        <v>#VALUE!</v>
      </c>
      <c r="N213" s="161" t="e">
        <v>#VALUE!</v>
      </c>
      <c r="O213" s="161" t="e">
        <v>#VALUE!</v>
      </c>
      <c r="P213" s="161" t="e">
        <v>#VALUE!</v>
      </c>
      <c r="Q213" s="161" t="e">
        <v>#VALUE!</v>
      </c>
      <c r="R213" s="161" t="e">
        <v>#VALUE!</v>
      </c>
      <c r="S213" s="158">
        <v>0</v>
      </c>
    </row>
    <row r="214" spans="1:19" ht="13.15" hidden="1" customHeight="1" outlineLevel="1" x14ac:dyDescent="0.2">
      <c r="A214" s="107"/>
      <c r="B214" s="2319"/>
      <c r="C214" s="155" t="s">
        <v>985</v>
      </c>
      <c r="D214" s="156">
        <v>0</v>
      </c>
      <c r="E214" s="157">
        <v>0</v>
      </c>
      <c r="F214" s="158">
        <v>0</v>
      </c>
      <c r="G214" s="161" t="e">
        <v>#VALUE!</v>
      </c>
      <c r="H214" s="161" t="e">
        <v>#VALUE!</v>
      </c>
      <c r="I214" s="161" t="e">
        <v>#VALUE!</v>
      </c>
      <c r="J214" s="161" t="e">
        <v>#VALUE!</v>
      </c>
      <c r="K214" s="161" t="e">
        <v>#VALUE!</v>
      </c>
      <c r="L214" s="161" t="e">
        <v>#VALUE!</v>
      </c>
      <c r="M214" s="161" t="e">
        <v>#VALUE!</v>
      </c>
      <c r="N214" s="161" t="e">
        <v>#VALUE!</v>
      </c>
      <c r="O214" s="161" t="e">
        <v>#VALUE!</v>
      </c>
      <c r="P214" s="161" t="e">
        <v>#VALUE!</v>
      </c>
      <c r="Q214" s="161" t="e">
        <v>#VALUE!</v>
      </c>
      <c r="R214" s="161" t="e">
        <v>#VALUE!</v>
      </c>
      <c r="S214" s="158">
        <v>0</v>
      </c>
    </row>
    <row r="215" spans="1:19" ht="13.5" collapsed="1" x14ac:dyDescent="0.25">
      <c r="A215" s="107"/>
      <c r="B215" s="145" t="s">
        <v>358</v>
      </c>
      <c r="C215" s="146">
        <v>5.3</v>
      </c>
      <c r="D215" s="147">
        <v>0</v>
      </c>
      <c r="E215" s="148"/>
      <c r="F215" s="148"/>
      <c r="G215" s="148"/>
      <c r="H215" s="148"/>
      <c r="I215" s="148"/>
      <c r="J215" s="148"/>
      <c r="K215" s="148"/>
      <c r="L215" s="148"/>
      <c r="M215" s="148"/>
      <c r="N215" s="148"/>
      <c r="O215" s="148"/>
      <c r="P215" s="148"/>
      <c r="Q215" s="148"/>
      <c r="R215" s="148"/>
      <c r="S215" s="148"/>
    </row>
    <row r="216" spans="1:19" ht="13.15" customHeight="1" x14ac:dyDescent="0.25">
      <c r="A216" s="107"/>
      <c r="B216" s="2324" t="s">
        <v>367</v>
      </c>
      <c r="C216" s="149" t="s">
        <v>986</v>
      </c>
      <c r="D216" s="150">
        <v>0</v>
      </c>
      <c r="E216" s="151">
        <v>0</v>
      </c>
      <c r="F216" s="152" t="e">
        <v>#REF!</v>
      </c>
      <c r="G216" s="160"/>
      <c r="H216" s="160"/>
      <c r="I216" s="160"/>
      <c r="J216" s="160"/>
      <c r="K216" s="160"/>
      <c r="L216" s="160"/>
      <c r="M216" s="160"/>
      <c r="N216" s="160"/>
      <c r="O216" s="160"/>
      <c r="P216" s="160"/>
      <c r="Q216" s="160"/>
      <c r="R216" s="160"/>
      <c r="S216" s="154"/>
    </row>
    <row r="217" spans="1:19" ht="13.15" customHeight="1" x14ac:dyDescent="0.25">
      <c r="A217" s="107"/>
      <c r="B217" s="2325"/>
      <c r="C217" s="149" t="s">
        <v>987</v>
      </c>
      <c r="D217" s="150">
        <v>0</v>
      </c>
      <c r="E217" s="151">
        <v>0</v>
      </c>
      <c r="F217" s="152" t="e">
        <v>#REF!</v>
      </c>
      <c r="G217" s="160"/>
      <c r="H217" s="160"/>
      <c r="I217" s="160"/>
      <c r="J217" s="160"/>
      <c r="K217" s="160"/>
      <c r="L217" s="160"/>
      <c r="M217" s="160"/>
      <c r="N217" s="160"/>
      <c r="O217" s="160"/>
      <c r="P217" s="160"/>
      <c r="Q217" s="160"/>
      <c r="R217" s="160"/>
      <c r="S217" s="154"/>
    </row>
    <row r="218" spans="1:19" ht="13.15" customHeight="1" x14ac:dyDescent="0.25">
      <c r="A218" s="107"/>
      <c r="B218" s="2326"/>
      <c r="C218" s="149" t="s">
        <v>988</v>
      </c>
      <c r="D218" s="150">
        <v>0</v>
      </c>
      <c r="E218" s="151">
        <v>0</v>
      </c>
      <c r="F218" s="152" t="e">
        <v>#REF!</v>
      </c>
      <c r="G218" s="160"/>
      <c r="H218" s="160"/>
      <c r="I218" s="160"/>
      <c r="J218" s="160"/>
      <c r="K218" s="160"/>
      <c r="L218" s="160"/>
      <c r="M218" s="160"/>
      <c r="N218" s="160"/>
      <c r="O218" s="160"/>
      <c r="P218" s="160"/>
      <c r="Q218" s="160"/>
      <c r="R218" s="160"/>
      <c r="S218" s="154"/>
    </row>
    <row r="219" spans="1:19" ht="13.15" hidden="1" customHeight="1" outlineLevel="1" x14ac:dyDescent="0.2">
      <c r="A219" s="107"/>
      <c r="B219" s="2317" t="s">
        <v>368</v>
      </c>
      <c r="C219" s="155" t="s">
        <v>989</v>
      </c>
      <c r="D219" s="156">
        <v>0</v>
      </c>
      <c r="E219" s="157">
        <v>0</v>
      </c>
      <c r="F219" s="158">
        <v>0</v>
      </c>
      <c r="G219" s="161" t="e">
        <v>#VALUE!</v>
      </c>
      <c r="H219" s="161" t="e">
        <v>#VALUE!</v>
      </c>
      <c r="I219" s="161" t="e">
        <v>#VALUE!</v>
      </c>
      <c r="J219" s="161" t="e">
        <v>#VALUE!</v>
      </c>
      <c r="K219" s="161" t="e">
        <v>#VALUE!</v>
      </c>
      <c r="L219" s="161" t="e">
        <v>#VALUE!</v>
      </c>
      <c r="M219" s="161" t="e">
        <v>#VALUE!</v>
      </c>
      <c r="N219" s="161" t="e">
        <v>#VALUE!</v>
      </c>
      <c r="O219" s="161" t="e">
        <v>#VALUE!</v>
      </c>
      <c r="P219" s="161" t="e">
        <v>#VALUE!</v>
      </c>
      <c r="Q219" s="161" t="e">
        <v>#VALUE!</v>
      </c>
      <c r="R219" s="161" t="e">
        <v>#VALUE!</v>
      </c>
      <c r="S219" s="158">
        <v>0</v>
      </c>
    </row>
    <row r="220" spans="1:19" ht="13.15" hidden="1" customHeight="1" outlineLevel="1" x14ac:dyDescent="0.2">
      <c r="A220" s="107"/>
      <c r="B220" s="2318"/>
      <c r="C220" s="155" t="s">
        <v>990</v>
      </c>
      <c r="D220" s="156">
        <v>0</v>
      </c>
      <c r="E220" s="157">
        <v>0</v>
      </c>
      <c r="F220" s="158">
        <v>0</v>
      </c>
      <c r="G220" s="161" t="e">
        <v>#VALUE!</v>
      </c>
      <c r="H220" s="161" t="e">
        <v>#VALUE!</v>
      </c>
      <c r="I220" s="161" t="e">
        <v>#VALUE!</v>
      </c>
      <c r="J220" s="161" t="e">
        <v>#VALUE!</v>
      </c>
      <c r="K220" s="161" t="e">
        <v>#VALUE!</v>
      </c>
      <c r="L220" s="161" t="e">
        <v>#VALUE!</v>
      </c>
      <c r="M220" s="161" t="e">
        <v>#VALUE!</v>
      </c>
      <c r="N220" s="161" t="e">
        <v>#VALUE!</v>
      </c>
      <c r="O220" s="161" t="e">
        <v>#VALUE!</v>
      </c>
      <c r="P220" s="161" t="e">
        <v>#VALUE!</v>
      </c>
      <c r="Q220" s="161" t="e">
        <v>#VALUE!</v>
      </c>
      <c r="R220" s="161" t="e">
        <v>#VALUE!</v>
      </c>
      <c r="S220" s="158">
        <v>0</v>
      </c>
    </row>
    <row r="221" spans="1:19" ht="13.15" hidden="1" customHeight="1" outlineLevel="1" x14ac:dyDescent="0.2">
      <c r="A221" s="107"/>
      <c r="B221" s="2318"/>
      <c r="C221" s="155" t="s">
        <v>991</v>
      </c>
      <c r="D221" s="156">
        <v>0</v>
      </c>
      <c r="E221" s="157">
        <v>0</v>
      </c>
      <c r="F221" s="158">
        <v>0</v>
      </c>
      <c r="G221" s="161" t="e">
        <v>#VALUE!</v>
      </c>
      <c r="H221" s="161" t="e">
        <v>#VALUE!</v>
      </c>
      <c r="I221" s="161" t="e">
        <v>#VALUE!</v>
      </c>
      <c r="J221" s="161" t="e">
        <v>#VALUE!</v>
      </c>
      <c r="K221" s="161" t="e">
        <v>#VALUE!</v>
      </c>
      <c r="L221" s="161" t="e">
        <v>#VALUE!</v>
      </c>
      <c r="M221" s="161" t="e">
        <v>#VALUE!</v>
      </c>
      <c r="N221" s="161" t="e">
        <v>#VALUE!</v>
      </c>
      <c r="O221" s="161" t="e">
        <v>#VALUE!</v>
      </c>
      <c r="P221" s="161" t="e">
        <v>#VALUE!</v>
      </c>
      <c r="Q221" s="161" t="e">
        <v>#VALUE!</v>
      </c>
      <c r="R221" s="161" t="e">
        <v>#VALUE!</v>
      </c>
      <c r="S221" s="158">
        <v>0</v>
      </c>
    </row>
    <row r="222" spans="1:19" ht="13.15" hidden="1" customHeight="1" outlineLevel="1" x14ac:dyDescent="0.2">
      <c r="A222" s="107"/>
      <c r="B222" s="2318"/>
      <c r="C222" s="155" t="s">
        <v>992</v>
      </c>
      <c r="D222" s="156">
        <v>0</v>
      </c>
      <c r="E222" s="157">
        <v>0</v>
      </c>
      <c r="F222" s="158">
        <v>0</v>
      </c>
      <c r="G222" s="161" t="e">
        <v>#VALUE!</v>
      </c>
      <c r="H222" s="161" t="e">
        <v>#VALUE!</v>
      </c>
      <c r="I222" s="161" t="e">
        <v>#VALUE!</v>
      </c>
      <c r="J222" s="161" t="e">
        <v>#VALUE!</v>
      </c>
      <c r="K222" s="161" t="e">
        <v>#VALUE!</v>
      </c>
      <c r="L222" s="161" t="e">
        <v>#VALUE!</v>
      </c>
      <c r="M222" s="161" t="e">
        <v>#VALUE!</v>
      </c>
      <c r="N222" s="161" t="e">
        <v>#VALUE!</v>
      </c>
      <c r="O222" s="161" t="e">
        <v>#VALUE!</v>
      </c>
      <c r="P222" s="161" t="e">
        <v>#VALUE!</v>
      </c>
      <c r="Q222" s="161" t="e">
        <v>#VALUE!</v>
      </c>
      <c r="R222" s="161" t="e">
        <v>#VALUE!</v>
      </c>
      <c r="S222" s="158">
        <v>0</v>
      </c>
    </row>
    <row r="223" spans="1:19" ht="13.15" hidden="1" customHeight="1" outlineLevel="1" x14ac:dyDescent="0.2">
      <c r="A223" s="107"/>
      <c r="B223" s="2319"/>
      <c r="C223" s="155" t="s">
        <v>993</v>
      </c>
      <c r="D223" s="156">
        <v>0</v>
      </c>
      <c r="E223" s="157">
        <v>0</v>
      </c>
      <c r="F223" s="158">
        <v>0</v>
      </c>
      <c r="G223" s="161" t="e">
        <v>#VALUE!</v>
      </c>
      <c r="H223" s="161" t="e">
        <v>#VALUE!</v>
      </c>
      <c r="I223" s="161" t="e">
        <v>#VALUE!</v>
      </c>
      <c r="J223" s="161" t="e">
        <v>#VALUE!</v>
      </c>
      <c r="K223" s="161" t="e">
        <v>#VALUE!</v>
      </c>
      <c r="L223" s="161" t="e">
        <v>#VALUE!</v>
      </c>
      <c r="M223" s="161" t="e">
        <v>#VALUE!</v>
      </c>
      <c r="N223" s="161" t="e">
        <v>#VALUE!</v>
      </c>
      <c r="O223" s="161" t="e">
        <v>#VALUE!</v>
      </c>
      <c r="P223" s="161" t="e">
        <v>#VALUE!</v>
      </c>
      <c r="Q223" s="161" t="e">
        <v>#VALUE!</v>
      </c>
      <c r="R223" s="161" t="e">
        <v>#VALUE!</v>
      </c>
      <c r="S223" s="158">
        <v>0</v>
      </c>
    </row>
    <row r="224" spans="1:19" ht="13.5" collapsed="1" x14ac:dyDescent="0.25">
      <c r="A224" s="107"/>
      <c r="B224" s="145" t="s">
        <v>358</v>
      </c>
      <c r="C224" s="146">
        <v>5.4</v>
      </c>
      <c r="D224" s="147">
        <v>0</v>
      </c>
      <c r="E224" s="148"/>
      <c r="F224" s="148"/>
      <c r="G224" s="148"/>
      <c r="H224" s="148"/>
      <c r="I224" s="148"/>
      <c r="J224" s="148"/>
      <c r="K224" s="148"/>
      <c r="L224" s="148"/>
      <c r="M224" s="148"/>
      <c r="N224" s="148"/>
      <c r="O224" s="148"/>
      <c r="P224" s="148"/>
      <c r="Q224" s="148"/>
      <c r="R224" s="148"/>
      <c r="S224" s="148"/>
    </row>
    <row r="225" spans="1:19" ht="13.15" customHeight="1" x14ac:dyDescent="0.25">
      <c r="A225" s="107"/>
      <c r="B225" s="2324" t="s">
        <v>367</v>
      </c>
      <c r="C225" s="149" t="s">
        <v>994</v>
      </c>
      <c r="D225" s="150">
        <v>0</v>
      </c>
      <c r="E225" s="151">
        <v>0</v>
      </c>
      <c r="F225" s="152" t="e">
        <v>#REF!</v>
      </c>
      <c r="G225" s="160"/>
      <c r="H225" s="160"/>
      <c r="I225" s="160"/>
      <c r="J225" s="160"/>
      <c r="K225" s="160"/>
      <c r="L225" s="160"/>
      <c r="M225" s="160"/>
      <c r="N225" s="160"/>
      <c r="O225" s="160"/>
      <c r="P225" s="160"/>
      <c r="Q225" s="160"/>
      <c r="R225" s="160"/>
      <c r="S225" s="154"/>
    </row>
    <row r="226" spans="1:19" ht="13.15" customHeight="1" x14ac:dyDescent="0.25">
      <c r="A226" s="107"/>
      <c r="B226" s="2325"/>
      <c r="C226" s="149" t="s">
        <v>995</v>
      </c>
      <c r="D226" s="150">
        <v>0</v>
      </c>
      <c r="E226" s="151">
        <v>0</v>
      </c>
      <c r="F226" s="152" t="e">
        <v>#REF!</v>
      </c>
      <c r="G226" s="160"/>
      <c r="H226" s="160"/>
      <c r="I226" s="160"/>
      <c r="J226" s="160"/>
      <c r="K226" s="160"/>
      <c r="L226" s="160"/>
      <c r="M226" s="160"/>
      <c r="N226" s="160"/>
      <c r="O226" s="160"/>
      <c r="P226" s="160"/>
      <c r="Q226" s="160"/>
      <c r="R226" s="160"/>
      <c r="S226" s="154"/>
    </row>
    <row r="227" spans="1:19" ht="13.15" customHeight="1" x14ac:dyDescent="0.25">
      <c r="A227" s="107"/>
      <c r="B227" s="2326"/>
      <c r="C227" s="149" t="s">
        <v>996</v>
      </c>
      <c r="D227" s="150">
        <v>0</v>
      </c>
      <c r="E227" s="151">
        <v>0</v>
      </c>
      <c r="F227" s="152" t="e">
        <v>#REF!</v>
      </c>
      <c r="G227" s="160"/>
      <c r="H227" s="160"/>
      <c r="I227" s="160"/>
      <c r="J227" s="160"/>
      <c r="K227" s="160"/>
      <c r="L227" s="160"/>
      <c r="M227" s="160"/>
      <c r="N227" s="160"/>
      <c r="O227" s="160"/>
      <c r="P227" s="160"/>
      <c r="Q227" s="160"/>
      <c r="R227" s="160"/>
      <c r="S227" s="154"/>
    </row>
    <row r="228" spans="1:19" ht="13.15" hidden="1" customHeight="1" outlineLevel="1" x14ac:dyDescent="0.2">
      <c r="A228" s="107"/>
      <c r="B228" s="2317" t="s">
        <v>368</v>
      </c>
      <c r="C228" s="155" t="s">
        <v>997</v>
      </c>
      <c r="D228" s="156">
        <v>0</v>
      </c>
      <c r="E228" s="157">
        <v>0</v>
      </c>
      <c r="F228" s="158">
        <v>0</v>
      </c>
      <c r="G228" s="161" t="e">
        <v>#VALUE!</v>
      </c>
      <c r="H228" s="161" t="e">
        <v>#VALUE!</v>
      </c>
      <c r="I228" s="161" t="e">
        <v>#VALUE!</v>
      </c>
      <c r="J228" s="161" t="e">
        <v>#VALUE!</v>
      </c>
      <c r="K228" s="161" t="e">
        <v>#VALUE!</v>
      </c>
      <c r="L228" s="161" t="e">
        <v>#VALUE!</v>
      </c>
      <c r="M228" s="161" t="e">
        <v>#VALUE!</v>
      </c>
      <c r="N228" s="161" t="e">
        <v>#VALUE!</v>
      </c>
      <c r="O228" s="161" t="e">
        <v>#VALUE!</v>
      </c>
      <c r="P228" s="161" t="e">
        <v>#VALUE!</v>
      </c>
      <c r="Q228" s="161" t="e">
        <v>#VALUE!</v>
      </c>
      <c r="R228" s="161" t="e">
        <v>#VALUE!</v>
      </c>
      <c r="S228" s="158">
        <v>0</v>
      </c>
    </row>
    <row r="229" spans="1:19" ht="13.15" hidden="1" customHeight="1" outlineLevel="1" x14ac:dyDescent="0.2">
      <c r="A229" s="107"/>
      <c r="B229" s="2318"/>
      <c r="C229" s="155" t="s">
        <v>998</v>
      </c>
      <c r="D229" s="156">
        <v>0</v>
      </c>
      <c r="E229" s="157">
        <v>0</v>
      </c>
      <c r="F229" s="158">
        <v>0</v>
      </c>
      <c r="G229" s="161" t="e">
        <v>#VALUE!</v>
      </c>
      <c r="H229" s="161" t="e">
        <v>#VALUE!</v>
      </c>
      <c r="I229" s="161" t="e">
        <v>#VALUE!</v>
      </c>
      <c r="J229" s="161" t="e">
        <v>#VALUE!</v>
      </c>
      <c r="K229" s="161" t="e">
        <v>#VALUE!</v>
      </c>
      <c r="L229" s="161" t="e">
        <v>#VALUE!</v>
      </c>
      <c r="M229" s="161" t="e">
        <v>#VALUE!</v>
      </c>
      <c r="N229" s="161" t="e">
        <v>#VALUE!</v>
      </c>
      <c r="O229" s="161" t="e">
        <v>#VALUE!</v>
      </c>
      <c r="P229" s="161" t="e">
        <v>#VALUE!</v>
      </c>
      <c r="Q229" s="161" t="e">
        <v>#VALUE!</v>
      </c>
      <c r="R229" s="161" t="e">
        <v>#VALUE!</v>
      </c>
      <c r="S229" s="158">
        <v>0</v>
      </c>
    </row>
    <row r="230" spans="1:19" ht="13.15" hidden="1" customHeight="1" outlineLevel="1" x14ac:dyDescent="0.2">
      <c r="A230" s="107"/>
      <c r="B230" s="2318"/>
      <c r="C230" s="155" t="s">
        <v>999</v>
      </c>
      <c r="D230" s="156">
        <v>0</v>
      </c>
      <c r="E230" s="157">
        <v>0</v>
      </c>
      <c r="F230" s="158">
        <v>0</v>
      </c>
      <c r="G230" s="161" t="e">
        <v>#VALUE!</v>
      </c>
      <c r="H230" s="161" t="e">
        <v>#VALUE!</v>
      </c>
      <c r="I230" s="161" t="e">
        <v>#VALUE!</v>
      </c>
      <c r="J230" s="161" t="e">
        <v>#VALUE!</v>
      </c>
      <c r="K230" s="161" t="e">
        <v>#VALUE!</v>
      </c>
      <c r="L230" s="161" t="e">
        <v>#VALUE!</v>
      </c>
      <c r="M230" s="161" t="e">
        <v>#VALUE!</v>
      </c>
      <c r="N230" s="161" t="e">
        <v>#VALUE!</v>
      </c>
      <c r="O230" s="161" t="e">
        <v>#VALUE!</v>
      </c>
      <c r="P230" s="161" t="e">
        <v>#VALUE!</v>
      </c>
      <c r="Q230" s="161" t="e">
        <v>#VALUE!</v>
      </c>
      <c r="R230" s="161" t="e">
        <v>#VALUE!</v>
      </c>
      <c r="S230" s="158">
        <v>0</v>
      </c>
    </row>
    <row r="231" spans="1:19" ht="13.15" hidden="1" customHeight="1" outlineLevel="1" x14ac:dyDescent="0.2">
      <c r="A231" s="107"/>
      <c r="B231" s="2318"/>
      <c r="C231" s="155" t="s">
        <v>1000</v>
      </c>
      <c r="D231" s="156">
        <v>0</v>
      </c>
      <c r="E231" s="157">
        <v>0</v>
      </c>
      <c r="F231" s="158">
        <v>0</v>
      </c>
      <c r="G231" s="161" t="e">
        <v>#VALUE!</v>
      </c>
      <c r="H231" s="161" t="e">
        <v>#VALUE!</v>
      </c>
      <c r="I231" s="161" t="e">
        <v>#VALUE!</v>
      </c>
      <c r="J231" s="161" t="e">
        <v>#VALUE!</v>
      </c>
      <c r="K231" s="161" t="e">
        <v>#VALUE!</v>
      </c>
      <c r="L231" s="161" t="e">
        <v>#VALUE!</v>
      </c>
      <c r="M231" s="161" t="e">
        <v>#VALUE!</v>
      </c>
      <c r="N231" s="161" t="e">
        <v>#VALUE!</v>
      </c>
      <c r="O231" s="161" t="e">
        <v>#VALUE!</v>
      </c>
      <c r="P231" s="161" t="e">
        <v>#VALUE!</v>
      </c>
      <c r="Q231" s="161" t="e">
        <v>#VALUE!</v>
      </c>
      <c r="R231" s="161" t="e">
        <v>#VALUE!</v>
      </c>
      <c r="S231" s="158">
        <v>0</v>
      </c>
    </row>
    <row r="232" spans="1:19" ht="13.15" hidden="1" customHeight="1" outlineLevel="1" x14ac:dyDescent="0.2">
      <c r="A232" s="107"/>
      <c r="B232" s="2319"/>
      <c r="C232" s="155" t="s">
        <v>1001</v>
      </c>
      <c r="D232" s="156">
        <v>0</v>
      </c>
      <c r="E232" s="157">
        <v>0</v>
      </c>
      <c r="F232" s="158">
        <v>0</v>
      </c>
      <c r="G232" s="161" t="e">
        <v>#VALUE!</v>
      </c>
      <c r="H232" s="161" t="e">
        <v>#VALUE!</v>
      </c>
      <c r="I232" s="161" t="e">
        <v>#VALUE!</v>
      </c>
      <c r="J232" s="161" t="e">
        <v>#VALUE!</v>
      </c>
      <c r="K232" s="161" t="e">
        <v>#VALUE!</v>
      </c>
      <c r="L232" s="161" t="e">
        <v>#VALUE!</v>
      </c>
      <c r="M232" s="161" t="e">
        <v>#VALUE!</v>
      </c>
      <c r="N232" s="161" t="e">
        <v>#VALUE!</v>
      </c>
      <c r="O232" s="161" t="e">
        <v>#VALUE!</v>
      </c>
      <c r="P232" s="161" t="e">
        <v>#VALUE!</v>
      </c>
      <c r="Q232" s="161" t="e">
        <v>#VALUE!</v>
      </c>
      <c r="R232" s="161" t="e">
        <v>#VALUE!</v>
      </c>
      <c r="S232" s="158">
        <v>0</v>
      </c>
    </row>
    <row r="233" spans="1:19" ht="13.5" collapsed="1" x14ac:dyDescent="0.25">
      <c r="A233" s="107"/>
      <c r="B233" s="145" t="s">
        <v>358</v>
      </c>
      <c r="C233" s="146">
        <v>5.5</v>
      </c>
      <c r="D233" s="147">
        <v>0</v>
      </c>
      <c r="E233" s="148"/>
      <c r="F233" s="148"/>
      <c r="G233" s="148"/>
      <c r="H233" s="148"/>
      <c r="I233" s="148"/>
      <c r="J233" s="148"/>
      <c r="K233" s="148"/>
      <c r="L233" s="148"/>
      <c r="M233" s="148"/>
      <c r="N233" s="148"/>
      <c r="O233" s="148"/>
      <c r="P233" s="148"/>
      <c r="Q233" s="148"/>
      <c r="R233" s="148"/>
      <c r="S233" s="148"/>
    </row>
    <row r="234" spans="1:19" ht="13.15" customHeight="1" x14ac:dyDescent="0.25">
      <c r="A234" s="107"/>
      <c r="B234" s="2324" t="s">
        <v>367</v>
      </c>
      <c r="C234" s="149" t="s">
        <v>1002</v>
      </c>
      <c r="D234" s="150">
        <v>0</v>
      </c>
      <c r="E234" s="151">
        <v>0</v>
      </c>
      <c r="F234" s="152" t="e">
        <v>#REF!</v>
      </c>
      <c r="G234" s="160"/>
      <c r="H234" s="160"/>
      <c r="I234" s="160"/>
      <c r="J234" s="160"/>
      <c r="K234" s="160"/>
      <c r="L234" s="160"/>
      <c r="M234" s="160"/>
      <c r="N234" s="160"/>
      <c r="O234" s="160"/>
      <c r="P234" s="160"/>
      <c r="Q234" s="160"/>
      <c r="R234" s="160"/>
      <c r="S234" s="154"/>
    </row>
    <row r="235" spans="1:19" ht="13.15" customHeight="1" x14ac:dyDescent="0.25">
      <c r="A235" s="107"/>
      <c r="B235" s="2325"/>
      <c r="C235" s="149" t="s">
        <v>1003</v>
      </c>
      <c r="D235" s="150">
        <v>0</v>
      </c>
      <c r="E235" s="151">
        <v>0</v>
      </c>
      <c r="F235" s="152" t="e">
        <v>#REF!</v>
      </c>
      <c r="G235" s="160"/>
      <c r="H235" s="160"/>
      <c r="I235" s="160"/>
      <c r="J235" s="160"/>
      <c r="K235" s="160"/>
      <c r="L235" s="160"/>
      <c r="M235" s="160"/>
      <c r="N235" s="160"/>
      <c r="O235" s="160"/>
      <c r="P235" s="160"/>
      <c r="Q235" s="160"/>
      <c r="R235" s="160"/>
      <c r="S235" s="154"/>
    </row>
    <row r="236" spans="1:19" ht="13.15" customHeight="1" x14ac:dyDescent="0.25">
      <c r="A236" s="107"/>
      <c r="B236" s="2326"/>
      <c r="C236" s="149" t="s">
        <v>1004</v>
      </c>
      <c r="D236" s="150">
        <v>0</v>
      </c>
      <c r="E236" s="151">
        <v>0</v>
      </c>
      <c r="F236" s="152" t="e">
        <v>#REF!</v>
      </c>
      <c r="G236" s="160"/>
      <c r="H236" s="160"/>
      <c r="I236" s="160"/>
      <c r="J236" s="160"/>
      <c r="K236" s="160"/>
      <c r="L236" s="160"/>
      <c r="M236" s="160"/>
      <c r="N236" s="160"/>
      <c r="O236" s="160"/>
      <c r="P236" s="160"/>
      <c r="Q236" s="160"/>
      <c r="R236" s="160"/>
      <c r="S236" s="154"/>
    </row>
    <row r="237" spans="1:19" ht="13.15" customHeight="1" outlineLevel="1" x14ac:dyDescent="0.2">
      <c r="A237" s="107"/>
      <c r="B237" s="2317" t="s">
        <v>368</v>
      </c>
      <c r="C237" s="155" t="s">
        <v>1005</v>
      </c>
      <c r="D237" s="156">
        <v>0</v>
      </c>
      <c r="E237" s="157">
        <v>0</v>
      </c>
      <c r="F237" s="158">
        <v>0</v>
      </c>
      <c r="G237" s="159" t="e">
        <v>#VALUE!</v>
      </c>
      <c r="H237" s="159" t="e">
        <v>#VALUE!</v>
      </c>
      <c r="I237" s="159" t="e">
        <v>#VALUE!</v>
      </c>
      <c r="J237" s="159" t="e">
        <v>#VALUE!</v>
      </c>
      <c r="K237" s="159" t="e">
        <v>#VALUE!</v>
      </c>
      <c r="L237" s="159" t="e">
        <v>#VALUE!</v>
      </c>
      <c r="M237" s="159" t="e">
        <v>#VALUE!</v>
      </c>
      <c r="N237" s="159" t="e">
        <v>#VALUE!</v>
      </c>
      <c r="O237" s="159" t="e">
        <v>#VALUE!</v>
      </c>
      <c r="P237" s="159" t="e">
        <v>#VALUE!</v>
      </c>
      <c r="Q237" s="159" t="e">
        <v>#VALUE!</v>
      </c>
      <c r="R237" s="159" t="e">
        <v>#VALUE!</v>
      </c>
      <c r="S237" s="158">
        <v>0</v>
      </c>
    </row>
    <row r="238" spans="1:19" ht="13.15" customHeight="1" outlineLevel="1" x14ac:dyDescent="0.2">
      <c r="A238" s="107"/>
      <c r="B238" s="2318"/>
      <c r="C238" s="155" t="s">
        <v>1006</v>
      </c>
      <c r="D238" s="156">
        <v>0</v>
      </c>
      <c r="E238" s="157">
        <v>0</v>
      </c>
      <c r="F238" s="158">
        <v>0</v>
      </c>
      <c r="G238" s="159" t="e">
        <v>#VALUE!</v>
      </c>
      <c r="H238" s="159" t="e">
        <v>#VALUE!</v>
      </c>
      <c r="I238" s="159" t="e">
        <v>#VALUE!</v>
      </c>
      <c r="J238" s="159" t="e">
        <v>#VALUE!</v>
      </c>
      <c r="K238" s="159" t="e">
        <v>#VALUE!</v>
      </c>
      <c r="L238" s="159" t="e">
        <v>#VALUE!</v>
      </c>
      <c r="M238" s="159" t="e">
        <v>#VALUE!</v>
      </c>
      <c r="N238" s="159" t="e">
        <v>#VALUE!</v>
      </c>
      <c r="O238" s="159" t="e">
        <v>#VALUE!</v>
      </c>
      <c r="P238" s="159" t="e">
        <v>#VALUE!</v>
      </c>
      <c r="Q238" s="159" t="e">
        <v>#VALUE!</v>
      </c>
      <c r="R238" s="159" t="e">
        <v>#VALUE!</v>
      </c>
      <c r="S238" s="158">
        <v>0</v>
      </c>
    </row>
    <row r="239" spans="1:19" ht="13.15" customHeight="1" outlineLevel="1" x14ac:dyDescent="0.2">
      <c r="A239" s="107"/>
      <c r="B239" s="2318"/>
      <c r="C239" s="155" t="s">
        <v>1007</v>
      </c>
      <c r="D239" s="156">
        <v>0</v>
      </c>
      <c r="E239" s="157">
        <v>0</v>
      </c>
      <c r="F239" s="158">
        <v>0</v>
      </c>
      <c r="G239" s="159" t="e">
        <v>#VALUE!</v>
      </c>
      <c r="H239" s="159" t="e">
        <v>#VALUE!</v>
      </c>
      <c r="I239" s="159" t="e">
        <v>#VALUE!</v>
      </c>
      <c r="J239" s="159" t="e">
        <v>#VALUE!</v>
      </c>
      <c r="K239" s="159" t="e">
        <v>#VALUE!</v>
      </c>
      <c r="L239" s="159" t="e">
        <v>#VALUE!</v>
      </c>
      <c r="M239" s="159" t="e">
        <v>#VALUE!</v>
      </c>
      <c r="N239" s="159" t="e">
        <v>#VALUE!</v>
      </c>
      <c r="O239" s="159" t="e">
        <v>#VALUE!</v>
      </c>
      <c r="P239" s="159" t="e">
        <v>#VALUE!</v>
      </c>
      <c r="Q239" s="159" t="e">
        <v>#VALUE!</v>
      </c>
      <c r="R239" s="159" t="e">
        <v>#VALUE!</v>
      </c>
      <c r="S239" s="158">
        <v>0</v>
      </c>
    </row>
    <row r="240" spans="1:19" ht="13.15" customHeight="1" outlineLevel="1" x14ac:dyDescent="0.2">
      <c r="A240" s="107"/>
      <c r="B240" s="2318"/>
      <c r="C240" s="155" t="s">
        <v>1008</v>
      </c>
      <c r="D240" s="156">
        <v>0</v>
      </c>
      <c r="E240" s="157">
        <v>0</v>
      </c>
      <c r="F240" s="158">
        <v>0</v>
      </c>
      <c r="G240" s="159" t="e">
        <v>#VALUE!</v>
      </c>
      <c r="H240" s="159" t="e">
        <v>#VALUE!</v>
      </c>
      <c r="I240" s="159" t="e">
        <v>#VALUE!</v>
      </c>
      <c r="J240" s="159" t="e">
        <v>#VALUE!</v>
      </c>
      <c r="K240" s="159" t="e">
        <v>#VALUE!</v>
      </c>
      <c r="L240" s="159" t="e">
        <v>#VALUE!</v>
      </c>
      <c r="M240" s="159" t="e">
        <v>#VALUE!</v>
      </c>
      <c r="N240" s="159" t="e">
        <v>#VALUE!</v>
      </c>
      <c r="O240" s="159" t="e">
        <v>#VALUE!</v>
      </c>
      <c r="P240" s="159" t="e">
        <v>#VALUE!</v>
      </c>
      <c r="Q240" s="159" t="e">
        <v>#VALUE!</v>
      </c>
      <c r="R240" s="159" t="e">
        <v>#VALUE!</v>
      </c>
      <c r="S240" s="158">
        <v>0</v>
      </c>
    </row>
    <row r="241" spans="1:19" ht="13.15" customHeight="1" outlineLevel="1" x14ac:dyDescent="0.2">
      <c r="A241" s="107"/>
      <c r="B241" s="2319"/>
      <c r="C241" s="155" t="s">
        <v>1009</v>
      </c>
      <c r="D241" s="156">
        <v>0</v>
      </c>
      <c r="E241" s="157">
        <v>0</v>
      </c>
      <c r="F241" s="158">
        <v>0</v>
      </c>
      <c r="G241" s="159" t="e">
        <v>#VALUE!</v>
      </c>
      <c r="H241" s="159" t="e">
        <v>#VALUE!</v>
      </c>
      <c r="I241" s="159" t="e">
        <v>#VALUE!</v>
      </c>
      <c r="J241" s="159" t="e">
        <v>#VALUE!</v>
      </c>
      <c r="K241" s="159" t="e">
        <v>#VALUE!</v>
      </c>
      <c r="L241" s="159" t="e">
        <v>#VALUE!</v>
      </c>
      <c r="M241" s="159" t="e">
        <v>#VALUE!</v>
      </c>
      <c r="N241" s="159" t="e">
        <v>#VALUE!</v>
      </c>
      <c r="O241" s="159" t="e">
        <v>#VALUE!</v>
      </c>
      <c r="P241" s="159" t="e">
        <v>#VALUE!</v>
      </c>
      <c r="Q241" s="159" t="e">
        <v>#VALUE!</v>
      </c>
      <c r="R241" s="159" t="e">
        <v>#VALUE!</v>
      </c>
      <c r="S241" s="158">
        <v>0</v>
      </c>
    </row>
    <row r="242" spans="1:19" ht="13.15" customHeight="1" outlineLevel="1" x14ac:dyDescent="0.2">
      <c r="A242" s="107"/>
      <c r="B242" s="143" t="s">
        <v>276</v>
      </c>
      <c r="C242" s="162">
        <v>6</v>
      </c>
      <c r="D242" s="163" t="s">
        <v>47</v>
      </c>
      <c r="E242" s="164"/>
      <c r="F242" s="144"/>
      <c r="G242" s="144"/>
      <c r="H242" s="144"/>
      <c r="I242" s="144"/>
      <c r="J242" s="144"/>
      <c r="K242" s="144"/>
      <c r="L242" s="144"/>
      <c r="M242" s="144"/>
      <c r="N242" s="144"/>
      <c r="O242" s="144"/>
      <c r="P242" s="144"/>
      <c r="Q242" s="144"/>
      <c r="R242" s="144"/>
      <c r="S242" s="144"/>
    </row>
    <row r="243" spans="1:19" ht="13.15" customHeight="1" outlineLevel="1" x14ac:dyDescent="0.25">
      <c r="A243" s="107"/>
      <c r="B243" s="145" t="s">
        <v>368</v>
      </c>
      <c r="C243" s="146">
        <v>6.1</v>
      </c>
      <c r="D243" s="165" t="s">
        <v>1010</v>
      </c>
      <c r="E243" s="166"/>
      <c r="F243" s="148"/>
      <c r="G243" s="148"/>
      <c r="H243" s="148"/>
      <c r="I243" s="148"/>
      <c r="J243" s="148"/>
      <c r="K243" s="148"/>
      <c r="L243" s="148"/>
      <c r="M243" s="148"/>
      <c r="N243" s="148"/>
      <c r="O243" s="148"/>
      <c r="P243" s="148"/>
      <c r="Q243" s="148"/>
      <c r="R243" s="148"/>
      <c r="S243" s="148"/>
    </row>
    <row r="244" spans="1:19" ht="13.9" customHeight="1" outlineLevel="1" x14ac:dyDescent="0.25">
      <c r="A244" s="107"/>
      <c r="B244" s="167" t="s">
        <v>369</v>
      </c>
      <c r="C244" s="168" t="s">
        <v>63</v>
      </c>
      <c r="D244" s="169" t="s">
        <v>1011</v>
      </c>
      <c r="E244" s="170"/>
      <c r="F244" s="171"/>
      <c r="G244" s="171"/>
      <c r="H244" s="171"/>
      <c r="I244" s="171"/>
      <c r="J244" s="171"/>
      <c r="K244" s="171"/>
      <c r="L244" s="171"/>
      <c r="M244" s="171"/>
      <c r="N244" s="171"/>
      <c r="O244" s="171"/>
      <c r="P244" s="171"/>
      <c r="Q244" s="171"/>
      <c r="R244" s="171"/>
      <c r="S244" s="171"/>
    </row>
    <row r="245" spans="1:19" ht="13.15" customHeight="1" outlineLevel="1" x14ac:dyDescent="0.25">
      <c r="A245" s="107"/>
      <c r="B245" s="2317" t="s">
        <v>370</v>
      </c>
      <c r="C245" s="172" t="s">
        <v>1012</v>
      </c>
      <c r="D245" s="173">
        <v>0</v>
      </c>
      <c r="E245" s="174">
        <v>0</v>
      </c>
      <c r="F245" s="175">
        <v>0</v>
      </c>
      <c r="G245" s="159" t="e">
        <v>#VALUE!</v>
      </c>
      <c r="H245" s="159" t="e">
        <v>#VALUE!</v>
      </c>
      <c r="I245" s="159" t="e">
        <v>#VALUE!</v>
      </c>
      <c r="J245" s="159" t="e">
        <v>#VALUE!</v>
      </c>
      <c r="K245" s="159" t="e">
        <v>#VALUE!</v>
      </c>
      <c r="L245" s="159" t="e">
        <v>#VALUE!</v>
      </c>
      <c r="M245" s="159" t="e">
        <v>#VALUE!</v>
      </c>
      <c r="N245" s="159" t="e">
        <v>#VALUE!</v>
      </c>
      <c r="O245" s="159" t="e">
        <v>#VALUE!</v>
      </c>
      <c r="P245" s="159" t="e">
        <v>#VALUE!</v>
      </c>
      <c r="Q245" s="159" t="e">
        <v>#VALUE!</v>
      </c>
      <c r="R245" s="159" t="e">
        <v>#VALUE!</v>
      </c>
      <c r="S245" s="175">
        <v>0</v>
      </c>
    </row>
    <row r="246" spans="1:19" ht="13.15" customHeight="1" outlineLevel="1" x14ac:dyDescent="0.25">
      <c r="A246" s="107"/>
      <c r="B246" s="2318"/>
      <c r="C246" s="172" t="s">
        <v>1013</v>
      </c>
      <c r="D246" s="176">
        <v>0</v>
      </c>
      <c r="E246" s="177">
        <v>0</v>
      </c>
      <c r="F246" s="178">
        <v>0</v>
      </c>
      <c r="G246" s="159" t="e">
        <v>#VALUE!</v>
      </c>
      <c r="H246" s="159" t="e">
        <v>#VALUE!</v>
      </c>
      <c r="I246" s="159" t="e">
        <v>#VALUE!</v>
      </c>
      <c r="J246" s="159" t="e">
        <v>#VALUE!</v>
      </c>
      <c r="K246" s="159" t="e">
        <v>#VALUE!</v>
      </c>
      <c r="L246" s="159" t="e">
        <v>#VALUE!</v>
      </c>
      <c r="M246" s="159" t="e">
        <v>#VALUE!</v>
      </c>
      <c r="N246" s="159" t="e">
        <v>#VALUE!</v>
      </c>
      <c r="O246" s="159" t="e">
        <v>#VALUE!</v>
      </c>
      <c r="P246" s="159" t="e">
        <v>#VALUE!</v>
      </c>
      <c r="Q246" s="159" t="e">
        <v>#VALUE!</v>
      </c>
      <c r="R246" s="159" t="e">
        <v>#VALUE!</v>
      </c>
      <c r="S246" s="178">
        <v>0</v>
      </c>
    </row>
    <row r="247" spans="1:19" ht="13.15" customHeight="1" outlineLevel="1" x14ac:dyDescent="0.25">
      <c r="A247" s="107"/>
      <c r="B247" s="2318"/>
      <c r="C247" s="172" t="s">
        <v>1014</v>
      </c>
      <c r="D247" s="176">
        <v>0</v>
      </c>
      <c r="E247" s="177">
        <v>0</v>
      </c>
      <c r="F247" s="178">
        <v>0</v>
      </c>
      <c r="G247" s="159" t="e">
        <v>#VALUE!</v>
      </c>
      <c r="H247" s="159" t="e">
        <v>#VALUE!</v>
      </c>
      <c r="I247" s="159" t="e">
        <v>#VALUE!</v>
      </c>
      <c r="J247" s="159" t="e">
        <v>#VALUE!</v>
      </c>
      <c r="K247" s="159" t="e">
        <v>#VALUE!</v>
      </c>
      <c r="L247" s="159" t="e">
        <v>#VALUE!</v>
      </c>
      <c r="M247" s="159" t="e">
        <v>#VALUE!</v>
      </c>
      <c r="N247" s="159" t="e">
        <v>#VALUE!</v>
      </c>
      <c r="O247" s="159" t="e">
        <v>#VALUE!</v>
      </c>
      <c r="P247" s="159" t="e">
        <v>#VALUE!</v>
      </c>
      <c r="Q247" s="159" t="e">
        <v>#VALUE!</v>
      </c>
      <c r="R247" s="159" t="e">
        <v>#VALUE!</v>
      </c>
      <c r="S247" s="178">
        <v>0</v>
      </c>
    </row>
    <row r="248" spans="1:19" ht="13.15" customHeight="1" outlineLevel="1" x14ac:dyDescent="0.25">
      <c r="A248" s="107"/>
      <c r="B248" s="2318"/>
      <c r="C248" s="172" t="s">
        <v>1015</v>
      </c>
      <c r="D248" s="176">
        <v>0</v>
      </c>
      <c r="E248" s="177">
        <v>0</v>
      </c>
      <c r="F248" s="178">
        <v>0</v>
      </c>
      <c r="G248" s="159" t="e">
        <v>#VALUE!</v>
      </c>
      <c r="H248" s="159" t="e">
        <v>#VALUE!</v>
      </c>
      <c r="I248" s="159" t="e">
        <v>#VALUE!</v>
      </c>
      <c r="J248" s="159" t="e">
        <v>#VALUE!</v>
      </c>
      <c r="K248" s="159" t="e">
        <v>#VALUE!</v>
      </c>
      <c r="L248" s="159" t="e">
        <v>#VALUE!</v>
      </c>
      <c r="M248" s="159" t="e">
        <v>#VALUE!</v>
      </c>
      <c r="N248" s="159" t="e">
        <v>#VALUE!</v>
      </c>
      <c r="O248" s="159" t="e">
        <v>#VALUE!</v>
      </c>
      <c r="P248" s="159" t="e">
        <v>#VALUE!</v>
      </c>
      <c r="Q248" s="159" t="e">
        <v>#VALUE!</v>
      </c>
      <c r="R248" s="159" t="e">
        <v>#VALUE!</v>
      </c>
      <c r="S248" s="178">
        <v>0</v>
      </c>
    </row>
    <row r="249" spans="1:19" ht="13.15" customHeight="1" outlineLevel="1" x14ac:dyDescent="0.25">
      <c r="A249" s="107"/>
      <c r="B249" s="2318"/>
      <c r="C249" s="172" t="s">
        <v>1016</v>
      </c>
      <c r="D249" s="176">
        <v>0</v>
      </c>
      <c r="E249" s="177">
        <v>0</v>
      </c>
      <c r="F249" s="178">
        <v>0</v>
      </c>
      <c r="G249" s="159" t="e">
        <v>#VALUE!</v>
      </c>
      <c r="H249" s="159" t="e">
        <v>#VALUE!</v>
      </c>
      <c r="I249" s="159" t="e">
        <v>#VALUE!</v>
      </c>
      <c r="J249" s="159" t="e">
        <v>#VALUE!</v>
      </c>
      <c r="K249" s="159" t="e">
        <v>#VALUE!</v>
      </c>
      <c r="L249" s="159" t="e">
        <v>#VALUE!</v>
      </c>
      <c r="M249" s="159" t="e">
        <v>#VALUE!</v>
      </c>
      <c r="N249" s="159" t="e">
        <v>#VALUE!</v>
      </c>
      <c r="O249" s="159" t="e">
        <v>#VALUE!</v>
      </c>
      <c r="P249" s="159" t="e">
        <v>#VALUE!</v>
      </c>
      <c r="Q249" s="159" t="e">
        <v>#VALUE!</v>
      </c>
      <c r="R249" s="159" t="e">
        <v>#VALUE!</v>
      </c>
      <c r="S249" s="178">
        <v>0</v>
      </c>
    </row>
    <row r="250" spans="1:19" ht="13.15" customHeight="1" outlineLevel="1" x14ac:dyDescent="0.25">
      <c r="A250" s="107"/>
      <c r="B250" s="2318"/>
      <c r="C250" s="172" t="s">
        <v>1017</v>
      </c>
      <c r="D250" s="173">
        <v>0</v>
      </c>
      <c r="E250" s="177">
        <v>0</v>
      </c>
      <c r="F250" s="178">
        <v>0</v>
      </c>
      <c r="G250" s="159" t="e">
        <v>#VALUE!</v>
      </c>
      <c r="H250" s="159" t="e">
        <v>#VALUE!</v>
      </c>
      <c r="I250" s="159" t="e">
        <v>#VALUE!</v>
      </c>
      <c r="J250" s="159" t="e">
        <v>#VALUE!</v>
      </c>
      <c r="K250" s="159" t="e">
        <v>#VALUE!</v>
      </c>
      <c r="L250" s="159" t="e">
        <v>#VALUE!</v>
      </c>
      <c r="M250" s="159" t="e">
        <v>#VALUE!</v>
      </c>
      <c r="N250" s="159" t="e">
        <v>#VALUE!</v>
      </c>
      <c r="O250" s="159" t="e">
        <v>#VALUE!</v>
      </c>
      <c r="P250" s="159" t="e">
        <v>#VALUE!</v>
      </c>
      <c r="Q250" s="159" t="e">
        <v>#VALUE!</v>
      </c>
      <c r="R250" s="159" t="e">
        <v>#VALUE!</v>
      </c>
      <c r="S250" s="178">
        <v>0</v>
      </c>
    </row>
    <row r="251" spans="1:19" ht="13.15" customHeight="1" outlineLevel="1" x14ac:dyDescent="0.25">
      <c r="A251" s="107"/>
      <c r="B251" s="2318"/>
      <c r="C251" s="172" t="s">
        <v>1018</v>
      </c>
      <c r="D251" s="173">
        <v>0</v>
      </c>
      <c r="E251" s="177">
        <v>0</v>
      </c>
      <c r="F251" s="179">
        <v>0</v>
      </c>
      <c r="G251" s="159" t="e">
        <v>#VALUE!</v>
      </c>
      <c r="H251" s="159" t="e">
        <v>#VALUE!</v>
      </c>
      <c r="I251" s="159" t="e">
        <v>#VALUE!</v>
      </c>
      <c r="J251" s="159" t="e">
        <v>#VALUE!</v>
      </c>
      <c r="K251" s="159" t="e">
        <v>#VALUE!</v>
      </c>
      <c r="L251" s="159" t="e">
        <v>#VALUE!</v>
      </c>
      <c r="M251" s="159" t="e">
        <v>#VALUE!</v>
      </c>
      <c r="N251" s="159" t="e">
        <v>#VALUE!</v>
      </c>
      <c r="O251" s="159" t="e">
        <v>#VALUE!</v>
      </c>
      <c r="P251" s="159" t="e">
        <v>#VALUE!</v>
      </c>
      <c r="Q251" s="159" t="e">
        <v>#VALUE!</v>
      </c>
      <c r="R251" s="159" t="e">
        <v>#VALUE!</v>
      </c>
      <c r="S251" s="179">
        <v>0</v>
      </c>
    </row>
    <row r="252" spans="1:19" ht="13.15" customHeight="1" outlineLevel="1" x14ac:dyDescent="0.25">
      <c r="A252" s="107"/>
      <c r="B252" s="2318"/>
      <c r="C252" s="172" t="s">
        <v>1019</v>
      </c>
      <c r="D252" s="173">
        <v>0</v>
      </c>
      <c r="E252" s="177">
        <v>0</v>
      </c>
      <c r="F252" s="179">
        <v>0</v>
      </c>
      <c r="G252" s="159" t="e">
        <v>#VALUE!</v>
      </c>
      <c r="H252" s="159" t="e">
        <v>#VALUE!</v>
      </c>
      <c r="I252" s="159" t="e">
        <v>#VALUE!</v>
      </c>
      <c r="J252" s="159" t="e">
        <v>#VALUE!</v>
      </c>
      <c r="K252" s="159" t="e">
        <v>#VALUE!</v>
      </c>
      <c r="L252" s="159" t="e">
        <v>#VALUE!</v>
      </c>
      <c r="M252" s="159" t="e">
        <v>#VALUE!</v>
      </c>
      <c r="N252" s="159" t="e">
        <v>#VALUE!</v>
      </c>
      <c r="O252" s="159" t="e">
        <v>#VALUE!</v>
      </c>
      <c r="P252" s="159" t="e">
        <v>#VALUE!</v>
      </c>
      <c r="Q252" s="159" t="e">
        <v>#VALUE!</v>
      </c>
      <c r="R252" s="159" t="e">
        <v>#VALUE!</v>
      </c>
      <c r="S252" s="179">
        <v>0</v>
      </c>
    </row>
    <row r="253" spans="1:19" ht="13.15" customHeight="1" outlineLevel="1" x14ac:dyDescent="0.25">
      <c r="A253" s="107"/>
      <c r="B253" s="2318"/>
      <c r="C253" s="172" t="s">
        <v>1020</v>
      </c>
      <c r="D253" s="173">
        <v>0</v>
      </c>
      <c r="E253" s="177">
        <v>0</v>
      </c>
      <c r="F253" s="179">
        <v>0</v>
      </c>
      <c r="G253" s="159" t="e">
        <v>#VALUE!</v>
      </c>
      <c r="H253" s="159" t="e">
        <v>#VALUE!</v>
      </c>
      <c r="I253" s="159" t="e">
        <v>#VALUE!</v>
      </c>
      <c r="J253" s="159" t="e">
        <v>#VALUE!</v>
      </c>
      <c r="K253" s="159" t="e">
        <v>#VALUE!</v>
      </c>
      <c r="L253" s="159" t="e">
        <v>#VALUE!</v>
      </c>
      <c r="M253" s="159" t="e">
        <v>#VALUE!</v>
      </c>
      <c r="N253" s="159" t="e">
        <v>#VALUE!</v>
      </c>
      <c r="O253" s="159" t="e">
        <v>#VALUE!</v>
      </c>
      <c r="P253" s="159" t="e">
        <v>#VALUE!</v>
      </c>
      <c r="Q253" s="159" t="e">
        <v>#VALUE!</v>
      </c>
      <c r="R253" s="159" t="e">
        <v>#VALUE!</v>
      </c>
      <c r="S253" s="179">
        <v>0</v>
      </c>
    </row>
    <row r="254" spans="1:19" ht="13.15" customHeight="1" outlineLevel="1" x14ac:dyDescent="0.25">
      <c r="A254" s="107"/>
      <c r="B254" s="2318"/>
      <c r="C254" s="172" t="s">
        <v>1021</v>
      </c>
      <c r="D254" s="173">
        <v>0</v>
      </c>
      <c r="E254" s="177">
        <v>0</v>
      </c>
      <c r="F254" s="179">
        <v>0</v>
      </c>
      <c r="G254" s="159" t="e">
        <v>#VALUE!</v>
      </c>
      <c r="H254" s="159" t="e">
        <v>#VALUE!</v>
      </c>
      <c r="I254" s="159" t="e">
        <v>#VALUE!</v>
      </c>
      <c r="J254" s="159" t="e">
        <v>#VALUE!</v>
      </c>
      <c r="K254" s="159" t="e">
        <v>#VALUE!</v>
      </c>
      <c r="L254" s="159" t="e">
        <v>#VALUE!</v>
      </c>
      <c r="M254" s="159" t="e">
        <v>#VALUE!</v>
      </c>
      <c r="N254" s="159" t="e">
        <v>#VALUE!</v>
      </c>
      <c r="O254" s="159" t="e">
        <v>#VALUE!</v>
      </c>
      <c r="P254" s="159" t="e">
        <v>#VALUE!</v>
      </c>
      <c r="Q254" s="159" t="e">
        <v>#VALUE!</v>
      </c>
      <c r="R254" s="159" t="e">
        <v>#VALUE!</v>
      </c>
      <c r="S254" s="179">
        <v>0</v>
      </c>
    </row>
    <row r="255" spans="1:19" ht="13.15" customHeight="1" outlineLevel="1" x14ac:dyDescent="0.25">
      <c r="A255" s="107"/>
      <c r="B255" s="2318"/>
      <c r="C255" s="172" t="s">
        <v>1022</v>
      </c>
      <c r="D255" s="173">
        <v>0</v>
      </c>
      <c r="E255" s="177">
        <v>0</v>
      </c>
      <c r="F255" s="179">
        <v>0</v>
      </c>
      <c r="G255" s="159" t="e">
        <v>#VALUE!</v>
      </c>
      <c r="H255" s="159" t="e">
        <v>#VALUE!</v>
      </c>
      <c r="I255" s="159" t="e">
        <v>#VALUE!</v>
      </c>
      <c r="J255" s="159" t="e">
        <v>#VALUE!</v>
      </c>
      <c r="K255" s="159" t="e">
        <v>#VALUE!</v>
      </c>
      <c r="L255" s="159" t="e">
        <v>#VALUE!</v>
      </c>
      <c r="M255" s="159" t="e">
        <v>#VALUE!</v>
      </c>
      <c r="N255" s="159" t="e">
        <v>#VALUE!</v>
      </c>
      <c r="O255" s="159" t="e">
        <v>#VALUE!</v>
      </c>
      <c r="P255" s="159" t="e">
        <v>#VALUE!</v>
      </c>
      <c r="Q255" s="159" t="e">
        <v>#VALUE!</v>
      </c>
      <c r="R255" s="159" t="e">
        <v>#VALUE!</v>
      </c>
      <c r="S255" s="179">
        <v>0</v>
      </c>
    </row>
    <row r="256" spans="1:19" ht="13.15" customHeight="1" outlineLevel="1" x14ac:dyDescent="0.25">
      <c r="A256" s="107"/>
      <c r="B256" s="2318"/>
      <c r="C256" s="172" t="s">
        <v>1023</v>
      </c>
      <c r="D256" s="173">
        <v>0</v>
      </c>
      <c r="E256" s="177">
        <v>0</v>
      </c>
      <c r="F256" s="179">
        <v>0</v>
      </c>
      <c r="G256" s="159" t="e">
        <v>#VALUE!</v>
      </c>
      <c r="H256" s="159" t="e">
        <v>#VALUE!</v>
      </c>
      <c r="I256" s="159" t="e">
        <v>#VALUE!</v>
      </c>
      <c r="J256" s="159" t="e">
        <v>#VALUE!</v>
      </c>
      <c r="K256" s="159" t="e">
        <v>#VALUE!</v>
      </c>
      <c r="L256" s="159" t="e">
        <v>#VALUE!</v>
      </c>
      <c r="M256" s="159" t="e">
        <v>#VALUE!</v>
      </c>
      <c r="N256" s="159" t="e">
        <v>#VALUE!</v>
      </c>
      <c r="O256" s="159" t="e">
        <v>#VALUE!</v>
      </c>
      <c r="P256" s="159" t="e">
        <v>#VALUE!</v>
      </c>
      <c r="Q256" s="159" t="e">
        <v>#VALUE!</v>
      </c>
      <c r="R256" s="159" t="e">
        <v>#VALUE!</v>
      </c>
      <c r="S256" s="179">
        <v>0</v>
      </c>
    </row>
    <row r="257" spans="1:19" ht="13.15" customHeight="1" outlineLevel="1" x14ac:dyDescent="0.25">
      <c r="A257" s="107"/>
      <c r="B257" s="2318"/>
      <c r="C257" s="172" t="s">
        <v>1024</v>
      </c>
      <c r="D257" s="173">
        <v>0</v>
      </c>
      <c r="E257" s="177">
        <v>0</v>
      </c>
      <c r="F257" s="179">
        <v>0</v>
      </c>
      <c r="G257" s="159" t="e">
        <v>#VALUE!</v>
      </c>
      <c r="H257" s="159" t="e">
        <v>#VALUE!</v>
      </c>
      <c r="I257" s="159" t="e">
        <v>#VALUE!</v>
      </c>
      <c r="J257" s="159" t="e">
        <v>#VALUE!</v>
      </c>
      <c r="K257" s="159" t="e">
        <v>#VALUE!</v>
      </c>
      <c r="L257" s="159" t="e">
        <v>#VALUE!</v>
      </c>
      <c r="M257" s="159" t="e">
        <v>#VALUE!</v>
      </c>
      <c r="N257" s="159" t="e">
        <v>#VALUE!</v>
      </c>
      <c r="O257" s="159" t="e">
        <v>#VALUE!</v>
      </c>
      <c r="P257" s="159" t="e">
        <v>#VALUE!</v>
      </c>
      <c r="Q257" s="159" t="e">
        <v>#VALUE!</v>
      </c>
      <c r="R257" s="159" t="e">
        <v>#VALUE!</v>
      </c>
      <c r="S257" s="179">
        <v>0</v>
      </c>
    </row>
    <row r="258" spans="1:19" ht="13.15" customHeight="1" outlineLevel="1" x14ac:dyDescent="0.25">
      <c r="A258" s="107"/>
      <c r="B258" s="2318"/>
      <c r="C258" s="172" t="s">
        <v>1025</v>
      </c>
      <c r="D258" s="173">
        <v>0</v>
      </c>
      <c r="E258" s="177">
        <v>0</v>
      </c>
      <c r="F258" s="179">
        <v>0</v>
      </c>
      <c r="G258" s="159" t="e">
        <v>#VALUE!</v>
      </c>
      <c r="H258" s="159" t="e">
        <v>#VALUE!</v>
      </c>
      <c r="I258" s="159" t="e">
        <v>#VALUE!</v>
      </c>
      <c r="J258" s="159" t="e">
        <v>#VALUE!</v>
      </c>
      <c r="K258" s="159" t="e">
        <v>#VALUE!</v>
      </c>
      <c r="L258" s="159" t="e">
        <v>#VALUE!</v>
      </c>
      <c r="M258" s="159" t="e">
        <v>#VALUE!</v>
      </c>
      <c r="N258" s="159" t="e">
        <v>#VALUE!</v>
      </c>
      <c r="O258" s="159" t="e">
        <v>#VALUE!</v>
      </c>
      <c r="P258" s="159" t="e">
        <v>#VALUE!</v>
      </c>
      <c r="Q258" s="159" t="e">
        <v>#VALUE!</v>
      </c>
      <c r="R258" s="159" t="e">
        <v>#VALUE!</v>
      </c>
      <c r="S258" s="179">
        <v>0</v>
      </c>
    </row>
    <row r="259" spans="1:19" ht="13.15" customHeight="1" outlineLevel="1" x14ac:dyDescent="0.25">
      <c r="A259" s="107"/>
      <c r="B259" s="2319"/>
      <c r="C259" s="172" t="s">
        <v>1026</v>
      </c>
      <c r="D259" s="173">
        <v>0</v>
      </c>
      <c r="E259" s="177">
        <v>0</v>
      </c>
      <c r="F259" s="179">
        <v>0</v>
      </c>
      <c r="G259" s="159" t="e">
        <v>#VALUE!</v>
      </c>
      <c r="H259" s="159" t="e">
        <v>#VALUE!</v>
      </c>
      <c r="I259" s="159" t="e">
        <v>#VALUE!</v>
      </c>
      <c r="J259" s="159" t="e">
        <v>#VALUE!</v>
      </c>
      <c r="K259" s="159" t="e">
        <v>#VALUE!</v>
      </c>
      <c r="L259" s="159" t="e">
        <v>#VALUE!</v>
      </c>
      <c r="M259" s="159" t="e">
        <v>#VALUE!</v>
      </c>
      <c r="N259" s="159" t="e">
        <v>#VALUE!</v>
      </c>
      <c r="O259" s="159" t="e">
        <v>#VALUE!</v>
      </c>
      <c r="P259" s="159" t="e">
        <v>#VALUE!</v>
      </c>
      <c r="Q259" s="159" t="e">
        <v>#VALUE!</v>
      </c>
      <c r="R259" s="159" t="e">
        <v>#VALUE!</v>
      </c>
      <c r="S259" s="179">
        <v>0</v>
      </c>
    </row>
    <row r="260" spans="1:19" ht="13.15" customHeight="1" outlineLevel="1" x14ac:dyDescent="0.25">
      <c r="A260" s="107"/>
      <c r="B260" s="145" t="s">
        <v>368</v>
      </c>
      <c r="C260" s="146">
        <v>6.2</v>
      </c>
      <c r="D260" s="165" t="s">
        <v>1027</v>
      </c>
      <c r="E260" s="166"/>
      <c r="F260" s="148"/>
      <c r="G260" s="180"/>
      <c r="H260" s="180"/>
      <c r="I260" s="180"/>
      <c r="J260" s="180"/>
      <c r="K260" s="180"/>
      <c r="L260" s="180"/>
      <c r="M260" s="180"/>
      <c r="N260" s="180"/>
      <c r="O260" s="180"/>
      <c r="P260" s="180"/>
      <c r="Q260" s="180"/>
      <c r="R260" s="180"/>
      <c r="S260" s="180"/>
    </row>
    <row r="261" spans="1:19" ht="13.9" customHeight="1" outlineLevel="1" x14ac:dyDescent="0.25">
      <c r="A261" s="107"/>
      <c r="B261" s="167" t="s">
        <v>369</v>
      </c>
      <c r="C261" s="172" t="s">
        <v>64</v>
      </c>
      <c r="D261" s="173" t="s">
        <v>1028</v>
      </c>
      <c r="E261" s="174"/>
      <c r="F261" s="175"/>
      <c r="G261" s="181"/>
      <c r="H261" s="181"/>
      <c r="I261" s="181"/>
      <c r="J261" s="181"/>
      <c r="K261" s="181"/>
      <c r="L261" s="181"/>
      <c r="M261" s="181"/>
      <c r="N261" s="181"/>
      <c r="O261" s="181"/>
      <c r="P261" s="181"/>
      <c r="Q261" s="181"/>
      <c r="R261" s="181"/>
      <c r="S261" s="182"/>
    </row>
    <row r="262" spans="1:19" ht="13.15" customHeight="1" outlineLevel="1" x14ac:dyDescent="0.25">
      <c r="A262" s="107"/>
      <c r="B262" s="2317" t="s">
        <v>371</v>
      </c>
      <c r="C262" s="172" t="s">
        <v>1029</v>
      </c>
      <c r="D262" s="176">
        <v>0</v>
      </c>
      <c r="E262" s="177">
        <v>0</v>
      </c>
      <c r="F262" s="178">
        <v>0</v>
      </c>
      <c r="G262" s="159" t="e">
        <v>#VALUE!</v>
      </c>
      <c r="H262" s="159" t="e">
        <v>#VALUE!</v>
      </c>
      <c r="I262" s="159" t="e">
        <v>#VALUE!</v>
      </c>
      <c r="J262" s="159" t="e">
        <v>#VALUE!</v>
      </c>
      <c r="K262" s="159" t="e">
        <v>#VALUE!</v>
      </c>
      <c r="L262" s="159" t="e">
        <v>#VALUE!</v>
      </c>
      <c r="M262" s="159" t="e">
        <v>#VALUE!</v>
      </c>
      <c r="N262" s="159" t="e">
        <v>#VALUE!</v>
      </c>
      <c r="O262" s="159" t="e">
        <v>#VALUE!</v>
      </c>
      <c r="P262" s="159" t="e">
        <v>#VALUE!</v>
      </c>
      <c r="Q262" s="159" t="e">
        <v>#VALUE!</v>
      </c>
      <c r="R262" s="159" t="e">
        <v>#VALUE!</v>
      </c>
      <c r="S262" s="178">
        <v>0</v>
      </c>
    </row>
    <row r="263" spans="1:19" ht="13.15" customHeight="1" outlineLevel="1" x14ac:dyDescent="0.25">
      <c r="A263" s="107"/>
      <c r="B263" s="2318"/>
      <c r="C263" s="172" t="s">
        <v>1030</v>
      </c>
      <c r="D263" s="176">
        <v>0</v>
      </c>
      <c r="E263" s="177">
        <v>0</v>
      </c>
      <c r="F263" s="178">
        <v>0</v>
      </c>
      <c r="G263" s="159" t="e">
        <v>#VALUE!</v>
      </c>
      <c r="H263" s="159" t="e">
        <v>#VALUE!</v>
      </c>
      <c r="I263" s="159" t="e">
        <v>#VALUE!</v>
      </c>
      <c r="J263" s="159" t="e">
        <v>#VALUE!</v>
      </c>
      <c r="K263" s="159" t="e">
        <v>#VALUE!</v>
      </c>
      <c r="L263" s="159" t="e">
        <v>#VALUE!</v>
      </c>
      <c r="M263" s="159" t="e">
        <v>#VALUE!</v>
      </c>
      <c r="N263" s="159" t="e">
        <v>#VALUE!</v>
      </c>
      <c r="O263" s="159" t="e">
        <v>#VALUE!</v>
      </c>
      <c r="P263" s="159" t="e">
        <v>#VALUE!</v>
      </c>
      <c r="Q263" s="159" t="e">
        <v>#VALUE!</v>
      </c>
      <c r="R263" s="159" t="e">
        <v>#VALUE!</v>
      </c>
      <c r="S263" s="178">
        <v>0</v>
      </c>
    </row>
    <row r="264" spans="1:19" ht="13.15" customHeight="1" outlineLevel="1" x14ac:dyDescent="0.25">
      <c r="A264" s="107"/>
      <c r="B264" s="2318"/>
      <c r="C264" s="172" t="s">
        <v>1031</v>
      </c>
      <c r="D264" s="176">
        <v>0</v>
      </c>
      <c r="E264" s="177">
        <v>0</v>
      </c>
      <c r="F264" s="178">
        <v>0</v>
      </c>
      <c r="G264" s="159" t="e">
        <v>#VALUE!</v>
      </c>
      <c r="H264" s="159" t="e">
        <v>#VALUE!</v>
      </c>
      <c r="I264" s="159" t="e">
        <v>#VALUE!</v>
      </c>
      <c r="J264" s="159" t="e">
        <v>#VALUE!</v>
      </c>
      <c r="K264" s="159" t="e">
        <v>#VALUE!</v>
      </c>
      <c r="L264" s="159" t="e">
        <v>#VALUE!</v>
      </c>
      <c r="M264" s="159" t="e">
        <v>#VALUE!</v>
      </c>
      <c r="N264" s="159" t="e">
        <v>#VALUE!</v>
      </c>
      <c r="O264" s="159" t="e">
        <v>#VALUE!</v>
      </c>
      <c r="P264" s="159" t="e">
        <v>#VALUE!</v>
      </c>
      <c r="Q264" s="159" t="e">
        <v>#VALUE!</v>
      </c>
      <c r="R264" s="159" t="e">
        <v>#VALUE!</v>
      </c>
      <c r="S264" s="178">
        <v>0</v>
      </c>
    </row>
    <row r="265" spans="1:19" ht="13.15" customHeight="1" outlineLevel="1" x14ac:dyDescent="0.25">
      <c r="A265" s="107"/>
      <c r="B265" s="2318"/>
      <c r="C265" s="172" t="s">
        <v>1032</v>
      </c>
      <c r="D265" s="176">
        <v>0</v>
      </c>
      <c r="E265" s="177">
        <v>0</v>
      </c>
      <c r="F265" s="178">
        <v>0</v>
      </c>
      <c r="G265" s="159" t="e">
        <v>#VALUE!</v>
      </c>
      <c r="H265" s="159" t="e">
        <v>#VALUE!</v>
      </c>
      <c r="I265" s="159" t="e">
        <v>#VALUE!</v>
      </c>
      <c r="J265" s="159" t="e">
        <v>#VALUE!</v>
      </c>
      <c r="K265" s="159" t="e">
        <v>#VALUE!</v>
      </c>
      <c r="L265" s="159" t="e">
        <v>#VALUE!</v>
      </c>
      <c r="M265" s="159" t="e">
        <v>#VALUE!</v>
      </c>
      <c r="N265" s="159" t="e">
        <v>#VALUE!</v>
      </c>
      <c r="O265" s="159" t="e">
        <v>#VALUE!</v>
      </c>
      <c r="P265" s="159" t="e">
        <v>#VALUE!</v>
      </c>
      <c r="Q265" s="159" t="e">
        <v>#VALUE!</v>
      </c>
      <c r="R265" s="159" t="e">
        <v>#VALUE!</v>
      </c>
      <c r="S265" s="178">
        <v>0</v>
      </c>
    </row>
    <row r="266" spans="1:19" ht="13.15" customHeight="1" outlineLevel="1" x14ac:dyDescent="0.25">
      <c r="A266" s="107"/>
      <c r="B266" s="2318"/>
      <c r="C266" s="172" t="s">
        <v>1033</v>
      </c>
      <c r="D266" s="176">
        <v>0</v>
      </c>
      <c r="E266" s="177">
        <v>0</v>
      </c>
      <c r="F266" s="178">
        <v>0</v>
      </c>
      <c r="G266" s="159" t="e">
        <v>#VALUE!</v>
      </c>
      <c r="H266" s="159" t="e">
        <v>#VALUE!</v>
      </c>
      <c r="I266" s="159" t="e">
        <v>#VALUE!</v>
      </c>
      <c r="J266" s="159" t="e">
        <v>#VALUE!</v>
      </c>
      <c r="K266" s="159" t="e">
        <v>#VALUE!</v>
      </c>
      <c r="L266" s="159" t="e">
        <v>#VALUE!</v>
      </c>
      <c r="M266" s="159" t="e">
        <v>#VALUE!</v>
      </c>
      <c r="N266" s="159" t="e">
        <v>#VALUE!</v>
      </c>
      <c r="O266" s="159" t="e">
        <v>#VALUE!</v>
      </c>
      <c r="P266" s="159" t="e">
        <v>#VALUE!</v>
      </c>
      <c r="Q266" s="159" t="e">
        <v>#VALUE!</v>
      </c>
      <c r="R266" s="159" t="e">
        <v>#VALUE!</v>
      </c>
      <c r="S266" s="178">
        <v>0</v>
      </c>
    </row>
    <row r="267" spans="1:19" ht="13.15" customHeight="1" outlineLevel="1" x14ac:dyDescent="0.25">
      <c r="A267" s="107"/>
      <c r="B267" s="2318"/>
      <c r="C267" s="172" t="s">
        <v>1034</v>
      </c>
      <c r="D267" s="176">
        <v>0</v>
      </c>
      <c r="E267" s="177">
        <v>0</v>
      </c>
      <c r="F267" s="178">
        <v>0</v>
      </c>
      <c r="G267" s="159" t="e">
        <v>#VALUE!</v>
      </c>
      <c r="H267" s="159" t="e">
        <v>#VALUE!</v>
      </c>
      <c r="I267" s="159" t="e">
        <v>#VALUE!</v>
      </c>
      <c r="J267" s="159" t="e">
        <v>#VALUE!</v>
      </c>
      <c r="K267" s="159" t="e">
        <v>#VALUE!</v>
      </c>
      <c r="L267" s="159" t="e">
        <v>#VALUE!</v>
      </c>
      <c r="M267" s="159" t="e">
        <v>#VALUE!</v>
      </c>
      <c r="N267" s="159" t="e">
        <v>#VALUE!</v>
      </c>
      <c r="O267" s="159" t="e">
        <v>#VALUE!</v>
      </c>
      <c r="P267" s="159" t="e">
        <v>#VALUE!</v>
      </c>
      <c r="Q267" s="159" t="e">
        <v>#VALUE!</v>
      </c>
      <c r="R267" s="159" t="e">
        <v>#VALUE!</v>
      </c>
      <c r="S267" s="178">
        <v>0</v>
      </c>
    </row>
    <row r="268" spans="1:19" ht="13.15" customHeight="1" outlineLevel="1" x14ac:dyDescent="0.25">
      <c r="A268" s="107"/>
      <c r="B268" s="2318"/>
      <c r="C268" s="172" t="s">
        <v>1035</v>
      </c>
      <c r="D268" s="176">
        <v>0</v>
      </c>
      <c r="E268" s="177">
        <v>0</v>
      </c>
      <c r="F268" s="178">
        <v>0</v>
      </c>
      <c r="G268" s="159" t="e">
        <v>#VALUE!</v>
      </c>
      <c r="H268" s="159" t="e">
        <v>#VALUE!</v>
      </c>
      <c r="I268" s="159" t="e">
        <v>#VALUE!</v>
      </c>
      <c r="J268" s="159" t="e">
        <v>#VALUE!</v>
      </c>
      <c r="K268" s="159" t="e">
        <v>#VALUE!</v>
      </c>
      <c r="L268" s="159" t="e">
        <v>#VALUE!</v>
      </c>
      <c r="M268" s="159" t="e">
        <v>#VALUE!</v>
      </c>
      <c r="N268" s="159" t="e">
        <v>#VALUE!</v>
      </c>
      <c r="O268" s="159" t="e">
        <v>#VALUE!</v>
      </c>
      <c r="P268" s="159" t="e">
        <v>#VALUE!</v>
      </c>
      <c r="Q268" s="159" t="e">
        <v>#VALUE!</v>
      </c>
      <c r="R268" s="159" t="e">
        <v>#VALUE!</v>
      </c>
      <c r="S268" s="178">
        <v>0</v>
      </c>
    </row>
    <row r="269" spans="1:19" ht="13.15" customHeight="1" outlineLevel="1" x14ac:dyDescent="0.25">
      <c r="A269" s="107"/>
      <c r="B269" s="2318"/>
      <c r="C269" s="172" t="s">
        <v>1036</v>
      </c>
      <c r="D269" s="176">
        <v>0</v>
      </c>
      <c r="E269" s="177">
        <v>0</v>
      </c>
      <c r="F269" s="178">
        <v>0</v>
      </c>
      <c r="G269" s="159" t="e">
        <v>#VALUE!</v>
      </c>
      <c r="H269" s="159" t="e">
        <v>#VALUE!</v>
      </c>
      <c r="I269" s="159" t="e">
        <v>#VALUE!</v>
      </c>
      <c r="J269" s="159" t="e">
        <v>#VALUE!</v>
      </c>
      <c r="K269" s="159" t="e">
        <v>#VALUE!</v>
      </c>
      <c r="L269" s="159" t="e">
        <v>#VALUE!</v>
      </c>
      <c r="M269" s="159" t="e">
        <v>#VALUE!</v>
      </c>
      <c r="N269" s="159" t="e">
        <v>#VALUE!</v>
      </c>
      <c r="O269" s="159" t="e">
        <v>#VALUE!</v>
      </c>
      <c r="P269" s="159" t="e">
        <v>#VALUE!</v>
      </c>
      <c r="Q269" s="159" t="e">
        <v>#VALUE!</v>
      </c>
      <c r="R269" s="159" t="e">
        <v>#VALUE!</v>
      </c>
      <c r="S269" s="178">
        <v>0</v>
      </c>
    </row>
    <row r="270" spans="1:19" ht="13.15" customHeight="1" outlineLevel="1" x14ac:dyDescent="0.25">
      <c r="A270" s="107"/>
      <c r="B270" s="2318"/>
      <c r="C270" s="172" t="s">
        <v>1037</v>
      </c>
      <c r="D270" s="176">
        <v>0</v>
      </c>
      <c r="E270" s="177">
        <v>0</v>
      </c>
      <c r="F270" s="178">
        <v>0</v>
      </c>
      <c r="G270" s="159" t="e">
        <v>#VALUE!</v>
      </c>
      <c r="H270" s="159" t="e">
        <v>#VALUE!</v>
      </c>
      <c r="I270" s="159" t="e">
        <v>#VALUE!</v>
      </c>
      <c r="J270" s="159" t="e">
        <v>#VALUE!</v>
      </c>
      <c r="K270" s="159" t="e">
        <v>#VALUE!</v>
      </c>
      <c r="L270" s="159" t="e">
        <v>#VALUE!</v>
      </c>
      <c r="M270" s="159" t="e">
        <v>#VALUE!</v>
      </c>
      <c r="N270" s="159" t="e">
        <v>#VALUE!</v>
      </c>
      <c r="O270" s="159" t="e">
        <v>#VALUE!</v>
      </c>
      <c r="P270" s="159" t="e">
        <v>#VALUE!</v>
      </c>
      <c r="Q270" s="159" t="e">
        <v>#VALUE!</v>
      </c>
      <c r="R270" s="159" t="e">
        <v>#VALUE!</v>
      </c>
      <c r="S270" s="178">
        <v>0</v>
      </c>
    </row>
    <row r="271" spans="1:19" ht="13.15" customHeight="1" outlineLevel="1" x14ac:dyDescent="0.25">
      <c r="A271" s="107"/>
      <c r="B271" s="2318"/>
      <c r="C271" s="172" t="s">
        <v>1038</v>
      </c>
      <c r="D271" s="176">
        <v>0</v>
      </c>
      <c r="E271" s="177">
        <v>0</v>
      </c>
      <c r="F271" s="178">
        <v>0</v>
      </c>
      <c r="G271" s="159" t="e">
        <v>#VALUE!</v>
      </c>
      <c r="H271" s="159" t="e">
        <v>#VALUE!</v>
      </c>
      <c r="I271" s="159" t="e">
        <v>#VALUE!</v>
      </c>
      <c r="J271" s="159" t="e">
        <v>#VALUE!</v>
      </c>
      <c r="K271" s="159" t="e">
        <v>#VALUE!</v>
      </c>
      <c r="L271" s="159" t="e">
        <v>#VALUE!</v>
      </c>
      <c r="M271" s="159" t="e">
        <v>#VALUE!</v>
      </c>
      <c r="N271" s="159" t="e">
        <v>#VALUE!</v>
      </c>
      <c r="O271" s="159" t="e">
        <v>#VALUE!</v>
      </c>
      <c r="P271" s="159" t="e">
        <v>#VALUE!</v>
      </c>
      <c r="Q271" s="159" t="e">
        <v>#VALUE!</v>
      </c>
      <c r="R271" s="159" t="e">
        <v>#VALUE!</v>
      </c>
      <c r="S271" s="178">
        <v>0</v>
      </c>
    </row>
    <row r="272" spans="1:19" ht="13.15" customHeight="1" outlineLevel="1" x14ac:dyDescent="0.25">
      <c r="A272" s="107"/>
      <c r="B272" s="2319"/>
      <c r="C272" s="172" t="s">
        <v>1039</v>
      </c>
      <c r="D272" s="176">
        <v>0</v>
      </c>
      <c r="E272" s="177">
        <v>0</v>
      </c>
      <c r="F272" s="178">
        <v>0</v>
      </c>
      <c r="G272" s="159" t="e">
        <v>#VALUE!</v>
      </c>
      <c r="H272" s="159" t="e">
        <v>#VALUE!</v>
      </c>
      <c r="I272" s="159" t="e">
        <v>#VALUE!</v>
      </c>
      <c r="J272" s="159" t="e">
        <v>#VALUE!</v>
      </c>
      <c r="K272" s="159" t="e">
        <v>#VALUE!</v>
      </c>
      <c r="L272" s="159" t="e">
        <v>#VALUE!</v>
      </c>
      <c r="M272" s="159" t="e">
        <v>#VALUE!</v>
      </c>
      <c r="N272" s="159" t="e">
        <v>#VALUE!</v>
      </c>
      <c r="O272" s="159" t="e">
        <v>#VALUE!</v>
      </c>
      <c r="P272" s="159" t="e">
        <v>#VALUE!</v>
      </c>
      <c r="Q272" s="159" t="e">
        <v>#VALUE!</v>
      </c>
      <c r="R272" s="159" t="e">
        <v>#VALUE!</v>
      </c>
      <c r="S272" s="178">
        <v>0</v>
      </c>
    </row>
    <row r="273" spans="1:19" ht="13.15" customHeight="1" outlineLevel="1" x14ac:dyDescent="0.25">
      <c r="A273" s="107"/>
      <c r="B273" s="145" t="s">
        <v>368</v>
      </c>
      <c r="C273" s="146">
        <v>6.3</v>
      </c>
      <c r="D273" s="165" t="s">
        <v>197</v>
      </c>
      <c r="E273" s="166"/>
      <c r="F273" s="148"/>
      <c r="G273" s="180"/>
      <c r="H273" s="180"/>
      <c r="I273" s="180"/>
      <c r="J273" s="180"/>
      <c r="K273" s="180"/>
      <c r="L273" s="180"/>
      <c r="M273" s="180"/>
      <c r="N273" s="180"/>
      <c r="O273" s="180"/>
      <c r="P273" s="180"/>
      <c r="Q273" s="180"/>
      <c r="R273" s="180"/>
      <c r="S273" s="180"/>
    </row>
    <row r="274" spans="1:19" ht="13.15" customHeight="1" outlineLevel="1" x14ac:dyDescent="0.25">
      <c r="A274" s="107"/>
      <c r="B274" s="2317" t="s">
        <v>372</v>
      </c>
      <c r="C274" s="172" t="s">
        <v>65</v>
      </c>
      <c r="D274" s="173" t="s">
        <v>1040</v>
      </c>
      <c r="E274" s="174">
        <v>0</v>
      </c>
      <c r="F274" s="175">
        <v>0</v>
      </c>
      <c r="G274" s="159" t="e">
        <v>#VALUE!</v>
      </c>
      <c r="H274" s="159" t="e">
        <v>#VALUE!</v>
      </c>
      <c r="I274" s="159" t="e">
        <v>#VALUE!</v>
      </c>
      <c r="J274" s="159" t="e">
        <v>#VALUE!</v>
      </c>
      <c r="K274" s="159" t="e">
        <v>#VALUE!</v>
      </c>
      <c r="L274" s="159" t="e">
        <v>#VALUE!</v>
      </c>
      <c r="M274" s="159" t="e">
        <v>#VALUE!</v>
      </c>
      <c r="N274" s="159" t="e">
        <v>#VALUE!</v>
      </c>
      <c r="O274" s="159" t="e">
        <v>#VALUE!</v>
      </c>
      <c r="P274" s="159" t="e">
        <v>#VALUE!</v>
      </c>
      <c r="Q274" s="159" t="e">
        <v>#VALUE!</v>
      </c>
      <c r="R274" s="159" t="e">
        <v>#VALUE!</v>
      </c>
      <c r="S274" s="183">
        <v>0</v>
      </c>
    </row>
    <row r="275" spans="1:19" ht="13.15" customHeight="1" outlineLevel="1" x14ac:dyDescent="0.25">
      <c r="A275" s="107"/>
      <c r="B275" s="2318"/>
      <c r="C275" s="172" t="s">
        <v>66</v>
      </c>
      <c r="D275" s="184" t="s">
        <v>1041</v>
      </c>
      <c r="E275" s="185">
        <v>0</v>
      </c>
      <c r="F275" s="183">
        <v>0</v>
      </c>
      <c r="G275" s="159" t="e">
        <v>#VALUE!</v>
      </c>
      <c r="H275" s="159" t="e">
        <v>#VALUE!</v>
      </c>
      <c r="I275" s="159" t="e">
        <v>#VALUE!</v>
      </c>
      <c r="J275" s="159" t="e">
        <v>#VALUE!</v>
      </c>
      <c r="K275" s="159" t="e">
        <v>#VALUE!</v>
      </c>
      <c r="L275" s="159" t="e">
        <v>#VALUE!</v>
      </c>
      <c r="M275" s="159" t="e">
        <v>#VALUE!</v>
      </c>
      <c r="N275" s="159" t="e">
        <v>#VALUE!</v>
      </c>
      <c r="O275" s="159" t="e">
        <v>#VALUE!</v>
      </c>
      <c r="P275" s="159" t="e">
        <v>#VALUE!</v>
      </c>
      <c r="Q275" s="159" t="e">
        <v>#VALUE!</v>
      </c>
      <c r="R275" s="159" t="e">
        <v>#VALUE!</v>
      </c>
      <c r="S275" s="183">
        <v>0</v>
      </c>
    </row>
    <row r="276" spans="1:19" ht="13.15" customHeight="1" outlineLevel="1" x14ac:dyDescent="0.25">
      <c r="A276" s="107"/>
      <c r="B276" s="2318"/>
      <c r="C276" s="172" t="s">
        <v>67</v>
      </c>
      <c r="D276" s="184" t="s">
        <v>1042</v>
      </c>
      <c r="E276" s="185">
        <v>0</v>
      </c>
      <c r="F276" s="183">
        <v>0</v>
      </c>
      <c r="G276" s="159" t="e">
        <v>#VALUE!</v>
      </c>
      <c r="H276" s="159" t="e">
        <v>#VALUE!</v>
      </c>
      <c r="I276" s="159" t="e">
        <v>#VALUE!</v>
      </c>
      <c r="J276" s="159" t="e">
        <v>#VALUE!</v>
      </c>
      <c r="K276" s="159" t="e">
        <v>#VALUE!</v>
      </c>
      <c r="L276" s="159" t="e">
        <v>#VALUE!</v>
      </c>
      <c r="M276" s="159" t="e">
        <v>#VALUE!</v>
      </c>
      <c r="N276" s="159" t="e">
        <v>#VALUE!</v>
      </c>
      <c r="O276" s="159" t="e">
        <v>#VALUE!</v>
      </c>
      <c r="P276" s="159" t="e">
        <v>#VALUE!</v>
      </c>
      <c r="Q276" s="159" t="e">
        <v>#VALUE!</v>
      </c>
      <c r="R276" s="159" t="e">
        <v>#VALUE!</v>
      </c>
      <c r="S276" s="183">
        <v>0</v>
      </c>
    </row>
    <row r="277" spans="1:19" ht="13.15" customHeight="1" outlineLevel="1" x14ac:dyDescent="0.25">
      <c r="A277" s="107"/>
      <c r="B277" s="2318"/>
      <c r="C277" s="172" t="s">
        <v>68</v>
      </c>
      <c r="D277" s="184" t="s">
        <v>203</v>
      </c>
      <c r="E277" s="185">
        <v>0</v>
      </c>
      <c r="F277" s="183">
        <v>0</v>
      </c>
      <c r="G277" s="159" t="e">
        <v>#VALUE!</v>
      </c>
      <c r="H277" s="159" t="e">
        <v>#VALUE!</v>
      </c>
      <c r="I277" s="159" t="e">
        <v>#VALUE!</v>
      </c>
      <c r="J277" s="159" t="e">
        <v>#VALUE!</v>
      </c>
      <c r="K277" s="159" t="e">
        <v>#VALUE!</v>
      </c>
      <c r="L277" s="159" t="e">
        <v>#VALUE!</v>
      </c>
      <c r="M277" s="159" t="e">
        <v>#VALUE!</v>
      </c>
      <c r="N277" s="159" t="e">
        <v>#VALUE!</v>
      </c>
      <c r="O277" s="159" t="e">
        <v>#VALUE!</v>
      </c>
      <c r="P277" s="159" t="e">
        <v>#VALUE!</v>
      </c>
      <c r="Q277" s="159" t="e">
        <v>#VALUE!</v>
      </c>
      <c r="R277" s="159" t="e">
        <v>#VALUE!</v>
      </c>
      <c r="S277" s="183">
        <v>0</v>
      </c>
    </row>
    <row r="278" spans="1:19" ht="13.15" customHeight="1" outlineLevel="1" x14ac:dyDescent="0.25">
      <c r="A278" s="107"/>
      <c r="B278" s="2318"/>
      <c r="C278" s="172" t="s">
        <v>204</v>
      </c>
      <c r="D278" s="186" t="s">
        <v>1043</v>
      </c>
      <c r="E278" s="187">
        <v>0</v>
      </c>
      <c r="F278" s="183">
        <v>0</v>
      </c>
      <c r="G278" s="159" t="e">
        <v>#VALUE!</v>
      </c>
      <c r="H278" s="159" t="e">
        <v>#VALUE!</v>
      </c>
      <c r="I278" s="159" t="e">
        <v>#VALUE!</v>
      </c>
      <c r="J278" s="159" t="e">
        <v>#VALUE!</v>
      </c>
      <c r="K278" s="159" t="e">
        <v>#VALUE!</v>
      </c>
      <c r="L278" s="159" t="e">
        <v>#VALUE!</v>
      </c>
      <c r="M278" s="159" t="e">
        <v>#VALUE!</v>
      </c>
      <c r="N278" s="159" t="e">
        <v>#VALUE!</v>
      </c>
      <c r="O278" s="159" t="e">
        <v>#VALUE!</v>
      </c>
      <c r="P278" s="159" t="e">
        <v>#VALUE!</v>
      </c>
      <c r="Q278" s="159" t="e">
        <v>#VALUE!</v>
      </c>
      <c r="R278" s="159" t="e">
        <v>#VALUE!</v>
      </c>
      <c r="S278" s="183">
        <v>0</v>
      </c>
    </row>
    <row r="279" spans="1:19" ht="13.15" customHeight="1" outlineLevel="1" x14ac:dyDescent="0.25">
      <c r="A279" s="107"/>
      <c r="B279" s="2318"/>
      <c r="C279" s="172" t="s">
        <v>209</v>
      </c>
      <c r="D279" s="186" t="s">
        <v>1044</v>
      </c>
      <c r="E279" s="187">
        <v>0</v>
      </c>
      <c r="F279" s="183">
        <v>0</v>
      </c>
      <c r="G279" s="159" t="e">
        <v>#VALUE!</v>
      </c>
      <c r="H279" s="159" t="e">
        <v>#VALUE!</v>
      </c>
      <c r="I279" s="159" t="e">
        <v>#VALUE!</v>
      </c>
      <c r="J279" s="159" t="e">
        <v>#VALUE!</v>
      </c>
      <c r="K279" s="159" t="e">
        <v>#VALUE!</v>
      </c>
      <c r="L279" s="159" t="e">
        <v>#VALUE!</v>
      </c>
      <c r="M279" s="159" t="e">
        <v>#VALUE!</v>
      </c>
      <c r="N279" s="159" t="e">
        <v>#VALUE!</v>
      </c>
      <c r="O279" s="159" t="e">
        <v>#VALUE!</v>
      </c>
      <c r="P279" s="159" t="e">
        <v>#VALUE!</v>
      </c>
      <c r="Q279" s="159" t="e">
        <v>#VALUE!</v>
      </c>
      <c r="R279" s="159" t="e">
        <v>#VALUE!</v>
      </c>
      <c r="S279" s="183">
        <v>0</v>
      </c>
    </row>
    <row r="280" spans="1:19" ht="13.15" customHeight="1" outlineLevel="1" x14ac:dyDescent="0.25">
      <c r="A280" s="107"/>
      <c r="B280" s="2318"/>
      <c r="C280" s="172" t="s">
        <v>210</v>
      </c>
      <c r="D280" s="186" t="s">
        <v>1045</v>
      </c>
      <c r="E280" s="187">
        <v>0</v>
      </c>
      <c r="F280" s="183">
        <v>0</v>
      </c>
      <c r="G280" s="159" t="e">
        <v>#VALUE!</v>
      </c>
      <c r="H280" s="159" t="e">
        <v>#VALUE!</v>
      </c>
      <c r="I280" s="159" t="e">
        <v>#VALUE!</v>
      </c>
      <c r="J280" s="159" t="e">
        <v>#VALUE!</v>
      </c>
      <c r="K280" s="159" t="e">
        <v>#VALUE!</v>
      </c>
      <c r="L280" s="159" t="e">
        <v>#VALUE!</v>
      </c>
      <c r="M280" s="159" t="e">
        <v>#VALUE!</v>
      </c>
      <c r="N280" s="159" t="e">
        <v>#VALUE!</v>
      </c>
      <c r="O280" s="159" t="e">
        <v>#VALUE!</v>
      </c>
      <c r="P280" s="159" t="e">
        <v>#VALUE!</v>
      </c>
      <c r="Q280" s="159" t="e">
        <v>#VALUE!</v>
      </c>
      <c r="R280" s="159" t="e">
        <v>#VALUE!</v>
      </c>
      <c r="S280" s="183">
        <v>0</v>
      </c>
    </row>
    <row r="281" spans="1:19" ht="13.15" customHeight="1" outlineLevel="1" x14ac:dyDescent="0.25">
      <c r="A281" s="107"/>
      <c r="B281" s="2318"/>
      <c r="C281" s="172" t="s">
        <v>1046</v>
      </c>
      <c r="D281" s="186" t="s">
        <v>1047</v>
      </c>
      <c r="E281" s="187">
        <v>0</v>
      </c>
      <c r="F281" s="183">
        <v>0</v>
      </c>
      <c r="G281" s="159" t="e">
        <v>#VALUE!</v>
      </c>
      <c r="H281" s="159" t="e">
        <v>#VALUE!</v>
      </c>
      <c r="I281" s="159" t="e">
        <v>#VALUE!</v>
      </c>
      <c r="J281" s="159" t="e">
        <v>#VALUE!</v>
      </c>
      <c r="K281" s="159" t="e">
        <v>#VALUE!</v>
      </c>
      <c r="L281" s="159" t="e">
        <v>#VALUE!</v>
      </c>
      <c r="M281" s="159" t="e">
        <v>#VALUE!</v>
      </c>
      <c r="N281" s="159" t="e">
        <v>#VALUE!</v>
      </c>
      <c r="O281" s="159" t="e">
        <v>#VALUE!</v>
      </c>
      <c r="P281" s="159" t="e">
        <v>#VALUE!</v>
      </c>
      <c r="Q281" s="159" t="e">
        <v>#VALUE!</v>
      </c>
      <c r="R281" s="159" t="e">
        <v>#VALUE!</v>
      </c>
      <c r="S281" s="183">
        <v>0</v>
      </c>
    </row>
    <row r="282" spans="1:19" ht="13.15" customHeight="1" outlineLevel="1" x14ac:dyDescent="0.25">
      <c r="A282" s="107"/>
      <c r="B282" s="2318"/>
      <c r="C282" s="172" t="s">
        <v>1048</v>
      </c>
      <c r="D282" s="186" t="s">
        <v>1049</v>
      </c>
      <c r="E282" s="187">
        <v>0</v>
      </c>
      <c r="F282" s="183">
        <v>0</v>
      </c>
      <c r="G282" s="159" t="e">
        <v>#VALUE!</v>
      </c>
      <c r="H282" s="159" t="e">
        <v>#VALUE!</v>
      </c>
      <c r="I282" s="159" t="e">
        <v>#VALUE!</v>
      </c>
      <c r="J282" s="159" t="e">
        <v>#VALUE!</v>
      </c>
      <c r="K282" s="159" t="e">
        <v>#VALUE!</v>
      </c>
      <c r="L282" s="159" t="e">
        <v>#VALUE!</v>
      </c>
      <c r="M282" s="159" t="e">
        <v>#VALUE!</v>
      </c>
      <c r="N282" s="159" t="e">
        <v>#VALUE!</v>
      </c>
      <c r="O282" s="159" t="e">
        <v>#VALUE!</v>
      </c>
      <c r="P282" s="159" t="e">
        <v>#VALUE!</v>
      </c>
      <c r="Q282" s="159" t="e">
        <v>#VALUE!</v>
      </c>
      <c r="R282" s="159" t="e">
        <v>#VALUE!</v>
      </c>
      <c r="S282" s="183">
        <v>0</v>
      </c>
    </row>
    <row r="283" spans="1:19" ht="13.15" customHeight="1" outlineLevel="1" x14ac:dyDescent="0.25">
      <c r="A283" s="107"/>
      <c r="B283" s="2319"/>
      <c r="C283" s="172" t="s">
        <v>1050</v>
      </c>
      <c r="D283" s="186">
        <v>0</v>
      </c>
      <c r="E283" s="187">
        <v>0</v>
      </c>
      <c r="F283" s="183">
        <v>0</v>
      </c>
      <c r="G283" s="159" t="e">
        <v>#VALUE!</v>
      </c>
      <c r="H283" s="159" t="e">
        <v>#VALUE!</v>
      </c>
      <c r="I283" s="159" t="e">
        <v>#VALUE!</v>
      </c>
      <c r="J283" s="159" t="e">
        <v>#VALUE!</v>
      </c>
      <c r="K283" s="159" t="e">
        <v>#VALUE!</v>
      </c>
      <c r="L283" s="159" t="e">
        <v>#VALUE!</v>
      </c>
      <c r="M283" s="159" t="e">
        <v>#VALUE!</v>
      </c>
      <c r="N283" s="159" t="e">
        <v>#VALUE!</v>
      </c>
      <c r="O283" s="159" t="e">
        <v>#VALUE!</v>
      </c>
      <c r="P283" s="159" t="e">
        <v>#VALUE!</v>
      </c>
      <c r="Q283" s="159" t="e">
        <v>#VALUE!</v>
      </c>
      <c r="R283" s="159" t="e">
        <v>#VALUE!</v>
      </c>
      <c r="S283" s="183">
        <v>0</v>
      </c>
    </row>
    <row r="284" spans="1:19" ht="13.15" customHeight="1" outlineLevel="1" x14ac:dyDescent="0.25">
      <c r="A284" s="107"/>
      <c r="B284" s="2320" t="s">
        <v>368</v>
      </c>
      <c r="C284" s="146">
        <v>6.4</v>
      </c>
      <c r="D284" s="165" t="s">
        <v>1051</v>
      </c>
      <c r="E284" s="166">
        <v>0</v>
      </c>
      <c r="F284" s="180">
        <v>0</v>
      </c>
      <c r="G284" s="188" t="e">
        <v>#VALUE!</v>
      </c>
      <c r="H284" s="188" t="e">
        <v>#VALUE!</v>
      </c>
      <c r="I284" s="188" t="e">
        <v>#VALUE!</v>
      </c>
      <c r="J284" s="188" t="e">
        <v>#VALUE!</v>
      </c>
      <c r="K284" s="188" t="e">
        <v>#VALUE!</v>
      </c>
      <c r="L284" s="188" t="e">
        <v>#VALUE!</v>
      </c>
      <c r="M284" s="188" t="e">
        <v>#VALUE!</v>
      </c>
      <c r="N284" s="188" t="e">
        <v>#VALUE!</v>
      </c>
      <c r="O284" s="188" t="e">
        <v>#VALUE!</v>
      </c>
      <c r="P284" s="188" t="e">
        <v>#VALUE!</v>
      </c>
      <c r="Q284" s="188" t="e">
        <v>#VALUE!</v>
      </c>
      <c r="R284" s="188" t="e">
        <v>#VALUE!</v>
      </c>
      <c r="S284" s="180">
        <v>0</v>
      </c>
    </row>
    <row r="285" spans="1:19" ht="13.15" customHeight="1" outlineLevel="1" x14ac:dyDescent="0.25">
      <c r="A285" s="107"/>
      <c r="B285" s="2321"/>
      <c r="C285" s="146">
        <v>6.5</v>
      </c>
      <c r="D285" s="165" t="s">
        <v>1052</v>
      </c>
      <c r="E285" s="166">
        <v>0</v>
      </c>
      <c r="F285" s="180">
        <v>0</v>
      </c>
      <c r="G285" s="188" t="e">
        <v>#VALUE!</v>
      </c>
      <c r="H285" s="188" t="e">
        <v>#VALUE!</v>
      </c>
      <c r="I285" s="188" t="e">
        <v>#VALUE!</v>
      </c>
      <c r="J285" s="188" t="e">
        <v>#VALUE!</v>
      </c>
      <c r="K285" s="188" t="e">
        <v>#VALUE!</v>
      </c>
      <c r="L285" s="188" t="e">
        <v>#VALUE!</v>
      </c>
      <c r="M285" s="188" t="e">
        <v>#VALUE!</v>
      </c>
      <c r="N285" s="188" t="e">
        <v>#VALUE!</v>
      </c>
      <c r="O285" s="188" t="e">
        <v>#VALUE!</v>
      </c>
      <c r="P285" s="188" t="e">
        <v>#VALUE!</v>
      </c>
      <c r="Q285" s="188" t="e">
        <v>#VALUE!</v>
      </c>
      <c r="R285" s="188" t="e">
        <v>#VALUE!</v>
      </c>
      <c r="S285" s="180">
        <v>0</v>
      </c>
    </row>
    <row r="286" spans="1:19" ht="13.15" customHeight="1" outlineLevel="1" x14ac:dyDescent="0.25">
      <c r="A286" s="107"/>
      <c r="B286" s="2321"/>
      <c r="C286" s="146">
        <v>6.6</v>
      </c>
      <c r="D286" s="165" t="s">
        <v>52</v>
      </c>
      <c r="E286" s="166">
        <v>0</v>
      </c>
      <c r="F286" s="180">
        <v>0</v>
      </c>
      <c r="G286" s="188" t="e">
        <v>#VALUE!</v>
      </c>
      <c r="H286" s="188" t="e">
        <v>#VALUE!</v>
      </c>
      <c r="I286" s="188" t="e">
        <v>#VALUE!</v>
      </c>
      <c r="J286" s="188" t="e">
        <v>#VALUE!</v>
      </c>
      <c r="K286" s="188" t="e">
        <v>#VALUE!</v>
      </c>
      <c r="L286" s="188" t="e">
        <v>#VALUE!</v>
      </c>
      <c r="M286" s="188" t="e">
        <v>#VALUE!</v>
      </c>
      <c r="N286" s="188" t="e">
        <v>#VALUE!</v>
      </c>
      <c r="O286" s="188" t="e">
        <v>#VALUE!</v>
      </c>
      <c r="P286" s="188" t="e">
        <v>#VALUE!</v>
      </c>
      <c r="Q286" s="188" t="e">
        <v>#VALUE!</v>
      </c>
      <c r="R286" s="188" t="e">
        <v>#VALUE!</v>
      </c>
      <c r="S286" s="180">
        <v>0</v>
      </c>
    </row>
    <row r="287" spans="1:19" ht="13.15" customHeight="1" outlineLevel="1" x14ac:dyDescent="0.25">
      <c r="A287" s="107"/>
      <c r="B287" s="2322"/>
      <c r="C287" s="146">
        <v>6.7</v>
      </c>
      <c r="D287" s="165" t="s">
        <v>291</v>
      </c>
      <c r="E287" s="166">
        <v>0</v>
      </c>
      <c r="F287" s="180">
        <v>0</v>
      </c>
      <c r="G287" s="188" t="e">
        <v>#VALUE!</v>
      </c>
      <c r="H287" s="188" t="e">
        <v>#VALUE!</v>
      </c>
      <c r="I287" s="188" t="e">
        <v>#VALUE!</v>
      </c>
      <c r="J287" s="188" t="e">
        <v>#VALUE!</v>
      </c>
      <c r="K287" s="188" t="e">
        <v>#VALUE!</v>
      </c>
      <c r="L287" s="188" t="e">
        <v>#VALUE!</v>
      </c>
      <c r="M287" s="188" t="e">
        <v>#VALUE!</v>
      </c>
      <c r="N287" s="188" t="e">
        <v>#VALUE!</v>
      </c>
      <c r="O287" s="188" t="e">
        <v>#VALUE!</v>
      </c>
      <c r="P287" s="188" t="e">
        <v>#VALUE!</v>
      </c>
      <c r="Q287" s="188" t="e">
        <v>#VALUE!</v>
      </c>
      <c r="R287" s="188" t="e">
        <v>#VALUE!</v>
      </c>
      <c r="S287" s="180">
        <v>0</v>
      </c>
    </row>
    <row r="288" spans="1:19" s="101" customFormat="1" ht="28.15" customHeight="1" x14ac:dyDescent="0.15">
      <c r="A288" s="134"/>
      <c r="B288" s="2323" t="s">
        <v>348</v>
      </c>
      <c r="C288" s="2323"/>
      <c r="D288" s="2323"/>
      <c r="E288" s="2323"/>
      <c r="F288" s="2323"/>
      <c r="G288" s="99"/>
      <c r="H288" s="99"/>
      <c r="I288" s="99"/>
      <c r="J288" s="99"/>
      <c r="K288" s="99"/>
      <c r="L288" s="99"/>
      <c r="M288" s="99"/>
      <c r="N288" s="99"/>
      <c r="O288" s="99"/>
      <c r="P288" s="99"/>
      <c r="Q288" s="99"/>
      <c r="R288" s="99"/>
      <c r="S288" s="189"/>
    </row>
    <row r="289" spans="1:19" x14ac:dyDescent="0.2">
      <c r="A289" s="107"/>
      <c r="B289" s="107"/>
      <c r="C289" s="107"/>
      <c r="D289" s="107"/>
      <c r="E289" s="107"/>
      <c r="F289" s="112"/>
      <c r="G289" s="112"/>
      <c r="H289" s="112"/>
      <c r="I289" s="112"/>
      <c r="J289" s="112"/>
      <c r="K289" s="112"/>
      <c r="L289" s="112"/>
      <c r="M289" s="112"/>
      <c r="N289" s="112"/>
      <c r="O289" s="107"/>
      <c r="P289" s="107"/>
      <c r="Q289" s="107"/>
      <c r="R289" s="107"/>
      <c r="S289" s="107"/>
    </row>
    <row r="290" spans="1:19" ht="13.15" customHeight="1" x14ac:dyDescent="0.2">
      <c r="A290" s="107"/>
      <c r="B290" s="2316" t="s">
        <v>373</v>
      </c>
      <c r="C290" s="2316"/>
      <c r="D290" s="2316"/>
      <c r="E290" s="2316"/>
      <c r="F290" s="2316"/>
      <c r="G290" s="2316"/>
      <c r="H290" s="2316"/>
      <c r="I290" s="2316"/>
      <c r="J290" s="2316"/>
      <c r="K290" s="2316"/>
      <c r="L290" s="2316"/>
      <c r="M290" s="2316"/>
      <c r="N290" s="2316"/>
      <c r="O290" s="2316"/>
      <c r="P290" s="2316"/>
      <c r="Q290" s="2316"/>
      <c r="R290" s="2316"/>
      <c r="S290" s="2316"/>
    </row>
    <row r="291" spans="1:19" ht="13.15" customHeight="1" x14ac:dyDescent="0.2">
      <c r="A291" s="107"/>
      <c r="B291" s="2316"/>
      <c r="C291" s="2316"/>
      <c r="D291" s="2316"/>
      <c r="E291" s="2316"/>
      <c r="F291" s="2316"/>
      <c r="G291" s="2316"/>
      <c r="H291" s="2316"/>
      <c r="I291" s="2316"/>
      <c r="J291" s="2316"/>
      <c r="K291" s="2316"/>
      <c r="L291" s="2316"/>
      <c r="M291" s="2316"/>
      <c r="N291" s="2316"/>
      <c r="O291" s="2316"/>
      <c r="P291" s="2316"/>
      <c r="Q291" s="2316"/>
      <c r="R291" s="2316"/>
      <c r="S291" s="2316"/>
    </row>
    <row r="292" spans="1:19" ht="13.15" customHeight="1" x14ac:dyDescent="0.2">
      <c r="A292" s="107"/>
      <c r="B292" s="2316"/>
      <c r="C292" s="2316"/>
      <c r="D292" s="2316"/>
      <c r="E292" s="2316"/>
      <c r="F292" s="2316"/>
      <c r="G292" s="2316"/>
      <c r="H292" s="2316"/>
      <c r="I292" s="2316"/>
      <c r="J292" s="2316"/>
      <c r="K292" s="2316"/>
      <c r="L292" s="2316"/>
      <c r="M292" s="2316"/>
      <c r="N292" s="2316"/>
      <c r="O292" s="2316"/>
      <c r="P292" s="2316"/>
      <c r="Q292" s="2316"/>
      <c r="R292" s="2316"/>
      <c r="S292" s="2316"/>
    </row>
    <row r="293" spans="1:19" ht="13.15" customHeight="1" x14ac:dyDescent="0.2">
      <c r="A293" s="107"/>
      <c r="B293" s="2316"/>
      <c r="C293" s="2316"/>
      <c r="D293" s="2316"/>
      <c r="E293" s="2316"/>
      <c r="F293" s="2316"/>
      <c r="G293" s="2316"/>
      <c r="H293" s="2316"/>
      <c r="I293" s="2316"/>
      <c r="J293" s="2316"/>
      <c r="K293" s="2316"/>
      <c r="L293" s="2316"/>
      <c r="M293" s="2316"/>
      <c r="N293" s="2316"/>
      <c r="O293" s="2316"/>
      <c r="P293" s="2316"/>
      <c r="Q293" s="2316"/>
      <c r="R293" s="2316"/>
      <c r="S293" s="2316"/>
    </row>
    <row r="294" spans="1:19" ht="13.15" customHeight="1" x14ac:dyDescent="0.2">
      <c r="A294" s="107"/>
      <c r="B294" s="2316"/>
      <c r="C294" s="2316"/>
      <c r="D294" s="2316"/>
      <c r="E294" s="2316"/>
      <c r="F294" s="2316"/>
      <c r="G294" s="2316"/>
      <c r="H294" s="2316"/>
      <c r="I294" s="2316"/>
      <c r="J294" s="2316"/>
      <c r="K294" s="2316"/>
      <c r="L294" s="2316"/>
      <c r="M294" s="2316"/>
      <c r="N294" s="2316"/>
      <c r="O294" s="2316"/>
      <c r="P294" s="2316"/>
      <c r="Q294" s="2316"/>
      <c r="R294" s="2316"/>
      <c r="S294" s="2316"/>
    </row>
    <row r="295" spans="1:19" ht="13.15" customHeight="1" x14ac:dyDescent="0.2">
      <c r="A295" s="107"/>
      <c r="B295" s="2316"/>
      <c r="C295" s="2316"/>
      <c r="D295" s="2316"/>
      <c r="E295" s="2316"/>
      <c r="F295" s="2316"/>
      <c r="G295" s="2316"/>
      <c r="H295" s="2316"/>
      <c r="I295" s="2316"/>
      <c r="J295" s="2316"/>
      <c r="K295" s="2316"/>
      <c r="L295" s="2316"/>
      <c r="M295" s="2316"/>
      <c r="N295" s="2316"/>
      <c r="O295" s="2316"/>
      <c r="P295" s="2316"/>
      <c r="Q295" s="2316"/>
      <c r="R295" s="2316"/>
      <c r="S295" s="2316"/>
    </row>
    <row r="296" spans="1:19" ht="13.15" customHeight="1" x14ac:dyDescent="0.2">
      <c r="A296" s="107"/>
      <c r="B296" s="2316" t="s">
        <v>374</v>
      </c>
      <c r="C296" s="2316"/>
      <c r="D296" s="2316"/>
      <c r="E296" s="2316"/>
      <c r="F296" s="2316"/>
      <c r="G296" s="2316"/>
      <c r="H296" s="2316"/>
      <c r="I296" s="2316"/>
      <c r="J296" s="2316"/>
      <c r="K296" s="2316"/>
      <c r="L296" s="2316"/>
      <c r="M296" s="2316"/>
      <c r="N296" s="2316"/>
      <c r="O296" s="2316"/>
      <c r="P296" s="2316"/>
      <c r="Q296" s="2316"/>
      <c r="R296" s="2316"/>
      <c r="S296" s="2316"/>
    </row>
    <row r="297" spans="1:19" ht="13.15" customHeight="1" x14ac:dyDescent="0.2">
      <c r="A297" s="107"/>
      <c r="B297" s="2316"/>
      <c r="C297" s="2316"/>
      <c r="D297" s="2316"/>
      <c r="E297" s="2316"/>
      <c r="F297" s="2316"/>
      <c r="G297" s="2316"/>
      <c r="H297" s="2316"/>
      <c r="I297" s="2316"/>
      <c r="J297" s="2316"/>
      <c r="K297" s="2316"/>
      <c r="L297" s="2316"/>
      <c r="M297" s="2316"/>
      <c r="N297" s="2316"/>
      <c r="O297" s="2316"/>
      <c r="P297" s="2316"/>
      <c r="Q297" s="2316"/>
      <c r="R297" s="2316"/>
      <c r="S297" s="2316"/>
    </row>
    <row r="298" spans="1:19" ht="13.15" customHeight="1" x14ac:dyDescent="0.2">
      <c r="A298" s="107"/>
      <c r="B298" s="2316"/>
      <c r="C298" s="2316"/>
      <c r="D298" s="2316"/>
      <c r="E298" s="2316"/>
      <c r="F298" s="2316"/>
      <c r="G298" s="2316"/>
      <c r="H298" s="2316"/>
      <c r="I298" s="2316"/>
      <c r="J298" s="2316"/>
      <c r="K298" s="2316"/>
      <c r="L298" s="2316"/>
      <c r="M298" s="2316"/>
      <c r="N298" s="2316"/>
      <c r="O298" s="2316"/>
      <c r="P298" s="2316"/>
      <c r="Q298" s="2316"/>
      <c r="R298" s="2316"/>
      <c r="S298" s="2316"/>
    </row>
    <row r="299" spans="1:19" ht="13.15" customHeight="1" x14ac:dyDescent="0.2">
      <c r="A299" s="107"/>
      <c r="B299" s="2316"/>
      <c r="C299" s="2316"/>
      <c r="D299" s="2316"/>
      <c r="E299" s="2316"/>
      <c r="F299" s="2316"/>
      <c r="G299" s="2316"/>
      <c r="H299" s="2316"/>
      <c r="I299" s="2316"/>
      <c r="J299" s="2316"/>
      <c r="K299" s="2316"/>
      <c r="L299" s="2316"/>
      <c r="M299" s="2316"/>
      <c r="N299" s="2316"/>
      <c r="O299" s="2316"/>
      <c r="P299" s="2316"/>
      <c r="Q299" s="2316"/>
      <c r="R299" s="2316"/>
      <c r="S299" s="2316"/>
    </row>
    <row r="300" spans="1:19" ht="13.15" customHeight="1" x14ac:dyDescent="0.2">
      <c r="A300" s="107"/>
      <c r="B300" s="2316"/>
      <c r="C300" s="2316"/>
      <c r="D300" s="2316"/>
      <c r="E300" s="2316"/>
      <c r="F300" s="2316"/>
      <c r="G300" s="2316"/>
      <c r="H300" s="2316"/>
      <c r="I300" s="2316"/>
      <c r="J300" s="2316"/>
      <c r="K300" s="2316"/>
      <c r="L300" s="2316"/>
      <c r="M300" s="2316"/>
      <c r="N300" s="2316"/>
      <c r="O300" s="2316"/>
      <c r="P300" s="2316"/>
      <c r="Q300" s="2316"/>
      <c r="R300" s="2316"/>
      <c r="S300" s="2316"/>
    </row>
    <row r="301" spans="1:19" ht="13.15" customHeight="1" x14ac:dyDescent="0.2">
      <c r="A301" s="107"/>
      <c r="B301" s="2316"/>
      <c r="C301" s="2316"/>
      <c r="D301" s="2316"/>
      <c r="E301" s="2316"/>
      <c r="F301" s="2316"/>
      <c r="G301" s="2316"/>
      <c r="H301" s="2316"/>
      <c r="I301" s="2316"/>
      <c r="J301" s="2316"/>
      <c r="K301" s="2316"/>
      <c r="L301" s="2316"/>
      <c r="M301" s="2316"/>
      <c r="N301" s="2316"/>
      <c r="O301" s="2316"/>
      <c r="P301" s="2316"/>
      <c r="Q301" s="2316"/>
      <c r="R301" s="2316"/>
      <c r="S301" s="2316"/>
    </row>
    <row r="302" spans="1:19" ht="13.15" customHeight="1" x14ac:dyDescent="0.2">
      <c r="A302" s="107"/>
      <c r="B302" s="2316" t="s">
        <v>375</v>
      </c>
      <c r="C302" s="2316"/>
      <c r="D302" s="2316"/>
      <c r="E302" s="2316"/>
      <c r="F302" s="2316"/>
      <c r="G302" s="2316"/>
      <c r="H302" s="2316"/>
      <c r="I302" s="2316"/>
      <c r="J302" s="2316"/>
      <c r="K302" s="2316"/>
      <c r="L302" s="2316"/>
      <c r="M302" s="2316"/>
      <c r="N302" s="2316"/>
      <c r="O302" s="2316"/>
      <c r="P302" s="2316"/>
      <c r="Q302" s="2316"/>
      <c r="R302" s="2316"/>
      <c r="S302" s="2316"/>
    </row>
    <row r="303" spans="1:19" ht="13.15" customHeight="1" x14ac:dyDescent="0.2">
      <c r="A303" s="107"/>
      <c r="B303" s="2316"/>
      <c r="C303" s="2316"/>
      <c r="D303" s="2316"/>
      <c r="E303" s="2316"/>
      <c r="F303" s="2316"/>
      <c r="G303" s="2316"/>
      <c r="H303" s="2316"/>
      <c r="I303" s="2316"/>
      <c r="J303" s="2316"/>
      <c r="K303" s="2316"/>
      <c r="L303" s="2316"/>
      <c r="M303" s="2316"/>
      <c r="N303" s="2316"/>
      <c r="O303" s="2316"/>
      <c r="P303" s="2316"/>
      <c r="Q303" s="2316"/>
      <c r="R303" s="2316"/>
      <c r="S303" s="2316"/>
    </row>
    <row r="304" spans="1:19" ht="13.15" customHeight="1" x14ac:dyDescent="0.2">
      <c r="A304" s="107"/>
      <c r="B304" s="2316"/>
      <c r="C304" s="2316"/>
      <c r="D304" s="2316"/>
      <c r="E304" s="2316"/>
      <c r="F304" s="2316"/>
      <c r="G304" s="2316"/>
      <c r="H304" s="2316"/>
      <c r="I304" s="2316"/>
      <c r="J304" s="2316"/>
      <c r="K304" s="2316"/>
      <c r="L304" s="2316"/>
      <c r="M304" s="2316"/>
      <c r="N304" s="2316"/>
      <c r="O304" s="2316"/>
      <c r="P304" s="2316"/>
      <c r="Q304" s="2316"/>
      <c r="R304" s="2316"/>
      <c r="S304" s="2316"/>
    </row>
    <row r="305" spans="1:19" ht="13.15" customHeight="1" x14ac:dyDescent="0.2">
      <c r="A305" s="107"/>
      <c r="B305" s="2316"/>
      <c r="C305" s="2316"/>
      <c r="D305" s="2316"/>
      <c r="E305" s="2316"/>
      <c r="F305" s="2316"/>
      <c r="G305" s="2316"/>
      <c r="H305" s="2316"/>
      <c r="I305" s="2316"/>
      <c r="J305" s="2316"/>
      <c r="K305" s="2316"/>
      <c r="L305" s="2316"/>
      <c r="M305" s="2316"/>
      <c r="N305" s="2316"/>
      <c r="O305" s="2316"/>
      <c r="P305" s="2316"/>
      <c r="Q305" s="2316"/>
      <c r="R305" s="2316"/>
      <c r="S305" s="2316"/>
    </row>
    <row r="306" spans="1:19" ht="13.15" customHeight="1" x14ac:dyDescent="0.2">
      <c r="A306" s="107"/>
      <c r="B306" s="2316"/>
      <c r="C306" s="2316"/>
      <c r="D306" s="2316"/>
      <c r="E306" s="2316"/>
      <c r="F306" s="2316"/>
      <c r="G306" s="2316"/>
      <c r="H306" s="2316"/>
      <c r="I306" s="2316"/>
      <c r="J306" s="2316"/>
      <c r="K306" s="2316"/>
      <c r="L306" s="2316"/>
      <c r="M306" s="2316"/>
      <c r="N306" s="2316"/>
      <c r="O306" s="2316"/>
      <c r="P306" s="2316"/>
      <c r="Q306" s="2316"/>
      <c r="R306" s="2316"/>
      <c r="S306" s="2316"/>
    </row>
    <row r="307" spans="1:19" ht="13.15" customHeight="1" x14ac:dyDescent="0.2">
      <c r="A307" s="107"/>
      <c r="B307" s="2316"/>
      <c r="C307" s="2316"/>
      <c r="D307" s="2316"/>
      <c r="E307" s="2316"/>
      <c r="F307" s="2316"/>
      <c r="G307" s="2316"/>
      <c r="H307" s="2316"/>
      <c r="I307" s="2316"/>
      <c r="J307" s="2316"/>
      <c r="K307" s="2316"/>
      <c r="L307" s="2316"/>
      <c r="M307" s="2316"/>
      <c r="N307" s="2316"/>
      <c r="O307" s="2316"/>
      <c r="P307" s="2316"/>
      <c r="Q307" s="2316"/>
      <c r="R307" s="2316"/>
      <c r="S307" s="2316"/>
    </row>
  </sheetData>
  <protectedRanges>
    <protectedRange sqref="S12:S236" name="Rango26"/>
    <protectedRange sqref="G49 G31 G40" name="Rango14"/>
    <protectedRange password="EEED" sqref="R12:R236" name="Rango13"/>
    <protectedRange password="EEED" sqref="Q12:Q236" name="Rango12"/>
    <protectedRange password="EEED" sqref="P12:P236" name="Rango11"/>
    <protectedRange password="EEED" sqref="O12:O236" name="Rango10"/>
    <protectedRange password="EEED" sqref="N12:N236" name="Rango9"/>
    <protectedRange password="EEED" sqref="M12:M236" name="Rango8"/>
    <protectedRange password="EEED" sqref="L12:L236" name="Rango7"/>
    <protectedRange password="EEED" sqref="K12:K236" name="Rango6"/>
    <protectedRange password="EEED" sqref="J12:J236" name="Rango5"/>
    <protectedRange password="EEED" sqref="I12:I236" name="Rango4"/>
    <protectedRange password="EEED" sqref="H12:H236" name="Rango3"/>
    <protectedRange password="EEED" sqref="G12:G30 G32:G39 G41:G48 G50:G236" name="Rango2"/>
    <protectedRange password="EEED" sqref="G7:Q8 R7:R8" name="Rango1"/>
  </protectedRanges>
  <mergeCells count="63">
    <mergeCell ref="B1:S1"/>
    <mergeCell ref="B2:C2"/>
    <mergeCell ref="B3:C3"/>
    <mergeCell ref="C11:D11"/>
    <mergeCell ref="B14:B16"/>
    <mergeCell ref="B17:B21"/>
    <mergeCell ref="B23:B25"/>
    <mergeCell ref="B9:E9"/>
    <mergeCell ref="B78:B80"/>
    <mergeCell ref="B26:B30"/>
    <mergeCell ref="B32:B34"/>
    <mergeCell ref="B35:B39"/>
    <mergeCell ref="B41:B43"/>
    <mergeCell ref="B44:B48"/>
    <mergeCell ref="B50:B52"/>
    <mergeCell ref="B53:B57"/>
    <mergeCell ref="B60:B62"/>
    <mergeCell ref="B63:B67"/>
    <mergeCell ref="B69:B71"/>
    <mergeCell ref="B72:B76"/>
    <mergeCell ref="B133:B135"/>
    <mergeCell ref="B81:B85"/>
    <mergeCell ref="B87:B89"/>
    <mergeCell ref="B90:B94"/>
    <mergeCell ref="B96:B98"/>
    <mergeCell ref="B99:B103"/>
    <mergeCell ref="B106:B108"/>
    <mergeCell ref="B109:B113"/>
    <mergeCell ref="B115:B117"/>
    <mergeCell ref="B118:B122"/>
    <mergeCell ref="B124:B126"/>
    <mergeCell ref="B127:B131"/>
    <mergeCell ref="B188:B190"/>
    <mergeCell ref="B136:B140"/>
    <mergeCell ref="B142:B144"/>
    <mergeCell ref="B145:B149"/>
    <mergeCell ref="B152:B154"/>
    <mergeCell ref="B155:B159"/>
    <mergeCell ref="B161:B163"/>
    <mergeCell ref="B164:B168"/>
    <mergeCell ref="B170:B172"/>
    <mergeCell ref="B173:B177"/>
    <mergeCell ref="B179:B181"/>
    <mergeCell ref="B182:B186"/>
    <mergeCell ref="B245:B259"/>
    <mergeCell ref="B191:B195"/>
    <mergeCell ref="B198:B200"/>
    <mergeCell ref="B201:B205"/>
    <mergeCell ref="B207:B209"/>
    <mergeCell ref="B210:B214"/>
    <mergeCell ref="B216:B218"/>
    <mergeCell ref="B219:B223"/>
    <mergeCell ref="B225:B227"/>
    <mergeCell ref="B228:B232"/>
    <mergeCell ref="B234:B236"/>
    <mergeCell ref="B237:B241"/>
    <mergeCell ref="B302:S307"/>
    <mergeCell ref="B262:B272"/>
    <mergeCell ref="B274:B283"/>
    <mergeCell ref="B284:B287"/>
    <mergeCell ref="B288:F288"/>
    <mergeCell ref="B290:S295"/>
    <mergeCell ref="B296:S301"/>
  </mergeCells>
  <dataValidations count="1">
    <dataValidation type="list" allowBlank="1" showInputMessage="1" showErrorMessage="1" promptTitle="Categorías" sqref="D261 D244">
      <formula1>Categorías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[2]Lista!#REF!</xm:f>
          </x14:formula1>
          <xm:sqref>G7:R7</xm:sqref>
        </x14:dataValidation>
        <x14:dataValidation type="list" allowBlank="1" showInputMessage="1" showErrorMessage="1">
          <x14:formula1>
            <xm:f>[2]Lista!#REF!</xm:f>
          </x14:formula1>
          <xm:sqref>G8:R8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U45"/>
  <sheetViews>
    <sheetView zoomScale="80" zoomScaleNormal="80" workbookViewId="0">
      <selection activeCell="B34" sqref="B34:S39"/>
    </sheetView>
  </sheetViews>
  <sheetFormatPr baseColWidth="10" defaultRowHeight="12.75" x14ac:dyDescent="0.2"/>
  <cols>
    <col min="1" max="1" width="3" style="72" customWidth="1"/>
    <col min="2" max="2" width="18" style="72" customWidth="1"/>
    <col min="3" max="3" width="4.140625" style="72" customWidth="1"/>
    <col min="4" max="4" width="23.140625" style="72" customWidth="1"/>
    <col min="5" max="5" width="32.42578125" style="72" customWidth="1"/>
    <col min="6" max="6" width="15.140625" style="102" customWidth="1"/>
    <col min="7" max="14" width="11.5703125" style="102" customWidth="1"/>
    <col min="15" max="18" width="11.5703125" style="57" customWidth="1"/>
    <col min="19" max="19" width="13.42578125" style="57" customWidth="1"/>
    <col min="20" max="225" width="11" style="72"/>
    <col min="226" max="226" width="13.140625" style="72" customWidth="1"/>
    <col min="227" max="227" width="4.140625" style="72" customWidth="1"/>
    <col min="228" max="228" width="21" style="72" customWidth="1"/>
    <col min="229" max="229" width="17.5703125" style="72" customWidth="1"/>
    <col min="230" max="230" width="20.7109375" style="72" customWidth="1"/>
    <col min="231" max="231" width="14.28515625" style="72" customWidth="1"/>
    <col min="232" max="481" width="11" style="72"/>
    <col min="482" max="482" width="13.140625" style="72" customWidth="1"/>
    <col min="483" max="483" width="4.140625" style="72" customWidth="1"/>
    <col min="484" max="484" width="21" style="72" customWidth="1"/>
    <col min="485" max="485" width="17.5703125" style="72" customWidth="1"/>
    <col min="486" max="486" width="20.7109375" style="72" customWidth="1"/>
    <col min="487" max="487" width="14.28515625" style="72" customWidth="1"/>
    <col min="488" max="737" width="11" style="72"/>
    <col min="738" max="738" width="13.140625" style="72" customWidth="1"/>
    <col min="739" max="739" width="4.140625" style="72" customWidth="1"/>
    <col min="740" max="740" width="21" style="72" customWidth="1"/>
    <col min="741" max="741" width="17.5703125" style="72" customWidth="1"/>
    <col min="742" max="742" width="20.7109375" style="72" customWidth="1"/>
    <col min="743" max="743" width="14.28515625" style="72" customWidth="1"/>
    <col min="744" max="993" width="11" style="72"/>
    <col min="994" max="994" width="13.140625" style="72" customWidth="1"/>
    <col min="995" max="995" width="4.140625" style="72" customWidth="1"/>
    <col min="996" max="996" width="21" style="72" customWidth="1"/>
    <col min="997" max="997" width="17.5703125" style="72" customWidth="1"/>
    <col min="998" max="998" width="20.7109375" style="72" customWidth="1"/>
    <col min="999" max="999" width="14.28515625" style="72" customWidth="1"/>
    <col min="1000" max="1249" width="11" style="72"/>
    <col min="1250" max="1250" width="13.140625" style="72" customWidth="1"/>
    <col min="1251" max="1251" width="4.140625" style="72" customWidth="1"/>
    <col min="1252" max="1252" width="21" style="72" customWidth="1"/>
    <col min="1253" max="1253" width="17.5703125" style="72" customWidth="1"/>
    <col min="1254" max="1254" width="20.7109375" style="72" customWidth="1"/>
    <col min="1255" max="1255" width="14.28515625" style="72" customWidth="1"/>
    <col min="1256" max="1505" width="11" style="72"/>
    <col min="1506" max="1506" width="13.140625" style="72" customWidth="1"/>
    <col min="1507" max="1507" width="4.140625" style="72" customWidth="1"/>
    <col min="1508" max="1508" width="21" style="72" customWidth="1"/>
    <col min="1509" max="1509" width="17.5703125" style="72" customWidth="1"/>
    <col min="1510" max="1510" width="20.7109375" style="72" customWidth="1"/>
    <col min="1511" max="1511" width="14.28515625" style="72" customWidth="1"/>
    <col min="1512" max="1761" width="11" style="72"/>
    <col min="1762" max="1762" width="13.140625" style="72" customWidth="1"/>
    <col min="1763" max="1763" width="4.140625" style="72" customWidth="1"/>
    <col min="1764" max="1764" width="21" style="72" customWidth="1"/>
    <col min="1765" max="1765" width="17.5703125" style="72" customWidth="1"/>
    <col min="1766" max="1766" width="20.7109375" style="72" customWidth="1"/>
    <col min="1767" max="1767" width="14.28515625" style="72" customWidth="1"/>
    <col min="1768" max="2017" width="11" style="72"/>
    <col min="2018" max="2018" width="13.140625" style="72" customWidth="1"/>
    <col min="2019" max="2019" width="4.140625" style="72" customWidth="1"/>
    <col min="2020" max="2020" width="21" style="72" customWidth="1"/>
    <col min="2021" max="2021" width="17.5703125" style="72" customWidth="1"/>
    <col min="2022" max="2022" width="20.7109375" style="72" customWidth="1"/>
    <col min="2023" max="2023" width="14.28515625" style="72" customWidth="1"/>
    <col min="2024" max="2273" width="11" style="72"/>
    <col min="2274" max="2274" width="13.140625" style="72" customWidth="1"/>
    <col min="2275" max="2275" width="4.140625" style="72" customWidth="1"/>
    <col min="2276" max="2276" width="21" style="72" customWidth="1"/>
    <col min="2277" max="2277" width="17.5703125" style="72" customWidth="1"/>
    <col min="2278" max="2278" width="20.7109375" style="72" customWidth="1"/>
    <col min="2279" max="2279" width="14.28515625" style="72" customWidth="1"/>
    <col min="2280" max="2529" width="11" style="72"/>
    <col min="2530" max="2530" width="13.140625" style="72" customWidth="1"/>
    <col min="2531" max="2531" width="4.140625" style="72" customWidth="1"/>
    <col min="2532" max="2532" width="21" style="72" customWidth="1"/>
    <col min="2533" max="2533" width="17.5703125" style="72" customWidth="1"/>
    <col min="2534" max="2534" width="20.7109375" style="72" customWidth="1"/>
    <col min="2535" max="2535" width="14.28515625" style="72" customWidth="1"/>
    <col min="2536" max="2785" width="11" style="72"/>
    <col min="2786" max="2786" width="13.140625" style="72" customWidth="1"/>
    <col min="2787" max="2787" width="4.140625" style="72" customWidth="1"/>
    <col min="2788" max="2788" width="21" style="72" customWidth="1"/>
    <col min="2789" max="2789" width="17.5703125" style="72" customWidth="1"/>
    <col min="2790" max="2790" width="20.7109375" style="72" customWidth="1"/>
    <col min="2791" max="2791" width="14.28515625" style="72" customWidth="1"/>
    <col min="2792" max="3041" width="11" style="72"/>
    <col min="3042" max="3042" width="13.140625" style="72" customWidth="1"/>
    <col min="3043" max="3043" width="4.140625" style="72" customWidth="1"/>
    <col min="3044" max="3044" width="21" style="72" customWidth="1"/>
    <col min="3045" max="3045" width="17.5703125" style="72" customWidth="1"/>
    <col min="3046" max="3046" width="20.7109375" style="72" customWidth="1"/>
    <col min="3047" max="3047" width="14.28515625" style="72" customWidth="1"/>
    <col min="3048" max="3297" width="11" style="72"/>
    <col min="3298" max="3298" width="13.140625" style="72" customWidth="1"/>
    <col min="3299" max="3299" width="4.140625" style="72" customWidth="1"/>
    <col min="3300" max="3300" width="21" style="72" customWidth="1"/>
    <col min="3301" max="3301" width="17.5703125" style="72" customWidth="1"/>
    <col min="3302" max="3302" width="20.7109375" style="72" customWidth="1"/>
    <col min="3303" max="3303" width="14.28515625" style="72" customWidth="1"/>
    <col min="3304" max="3553" width="11" style="72"/>
    <col min="3554" max="3554" width="13.140625" style="72" customWidth="1"/>
    <col min="3555" max="3555" width="4.140625" style="72" customWidth="1"/>
    <col min="3556" max="3556" width="21" style="72" customWidth="1"/>
    <col min="3557" max="3557" width="17.5703125" style="72" customWidth="1"/>
    <col min="3558" max="3558" width="20.7109375" style="72" customWidth="1"/>
    <col min="3559" max="3559" width="14.28515625" style="72" customWidth="1"/>
    <col min="3560" max="3809" width="11" style="72"/>
    <col min="3810" max="3810" width="13.140625" style="72" customWidth="1"/>
    <col min="3811" max="3811" width="4.140625" style="72" customWidth="1"/>
    <col min="3812" max="3812" width="21" style="72" customWidth="1"/>
    <col min="3813" max="3813" width="17.5703125" style="72" customWidth="1"/>
    <col min="3814" max="3814" width="20.7109375" style="72" customWidth="1"/>
    <col min="3815" max="3815" width="14.28515625" style="72" customWidth="1"/>
    <col min="3816" max="4065" width="11" style="72"/>
    <col min="4066" max="4066" width="13.140625" style="72" customWidth="1"/>
    <col min="4067" max="4067" width="4.140625" style="72" customWidth="1"/>
    <col min="4068" max="4068" width="21" style="72" customWidth="1"/>
    <col min="4069" max="4069" width="17.5703125" style="72" customWidth="1"/>
    <col min="4070" max="4070" width="20.7109375" style="72" customWidth="1"/>
    <col min="4071" max="4071" width="14.28515625" style="72" customWidth="1"/>
    <col min="4072" max="4321" width="11" style="72"/>
    <col min="4322" max="4322" width="13.140625" style="72" customWidth="1"/>
    <col min="4323" max="4323" width="4.140625" style="72" customWidth="1"/>
    <col min="4324" max="4324" width="21" style="72" customWidth="1"/>
    <col min="4325" max="4325" width="17.5703125" style="72" customWidth="1"/>
    <col min="4326" max="4326" width="20.7109375" style="72" customWidth="1"/>
    <col min="4327" max="4327" width="14.28515625" style="72" customWidth="1"/>
    <col min="4328" max="4577" width="11" style="72"/>
    <col min="4578" max="4578" width="13.140625" style="72" customWidth="1"/>
    <col min="4579" max="4579" width="4.140625" style="72" customWidth="1"/>
    <col min="4580" max="4580" width="21" style="72" customWidth="1"/>
    <col min="4581" max="4581" width="17.5703125" style="72" customWidth="1"/>
    <col min="4582" max="4582" width="20.7109375" style="72" customWidth="1"/>
    <col min="4583" max="4583" width="14.28515625" style="72" customWidth="1"/>
    <col min="4584" max="4833" width="11" style="72"/>
    <col min="4834" max="4834" width="13.140625" style="72" customWidth="1"/>
    <col min="4835" max="4835" width="4.140625" style="72" customWidth="1"/>
    <col min="4836" max="4836" width="21" style="72" customWidth="1"/>
    <col min="4837" max="4837" width="17.5703125" style="72" customWidth="1"/>
    <col min="4838" max="4838" width="20.7109375" style="72" customWidth="1"/>
    <col min="4839" max="4839" width="14.28515625" style="72" customWidth="1"/>
    <col min="4840" max="5089" width="11" style="72"/>
    <col min="5090" max="5090" width="13.140625" style="72" customWidth="1"/>
    <col min="5091" max="5091" width="4.140625" style="72" customWidth="1"/>
    <col min="5092" max="5092" width="21" style="72" customWidth="1"/>
    <col min="5093" max="5093" width="17.5703125" style="72" customWidth="1"/>
    <col min="5094" max="5094" width="20.7109375" style="72" customWidth="1"/>
    <col min="5095" max="5095" width="14.28515625" style="72" customWidth="1"/>
    <col min="5096" max="5345" width="11" style="72"/>
    <col min="5346" max="5346" width="13.140625" style="72" customWidth="1"/>
    <col min="5347" max="5347" width="4.140625" style="72" customWidth="1"/>
    <col min="5348" max="5348" width="21" style="72" customWidth="1"/>
    <col min="5349" max="5349" width="17.5703125" style="72" customWidth="1"/>
    <col min="5350" max="5350" width="20.7109375" style="72" customWidth="1"/>
    <col min="5351" max="5351" width="14.28515625" style="72" customWidth="1"/>
    <col min="5352" max="5601" width="11" style="72"/>
    <col min="5602" max="5602" width="13.140625" style="72" customWidth="1"/>
    <col min="5603" max="5603" width="4.140625" style="72" customWidth="1"/>
    <col min="5604" max="5604" width="21" style="72" customWidth="1"/>
    <col min="5605" max="5605" width="17.5703125" style="72" customWidth="1"/>
    <col min="5606" max="5606" width="20.7109375" style="72" customWidth="1"/>
    <col min="5607" max="5607" width="14.28515625" style="72" customWidth="1"/>
    <col min="5608" max="5857" width="11" style="72"/>
    <col min="5858" max="5858" width="13.140625" style="72" customWidth="1"/>
    <col min="5859" max="5859" width="4.140625" style="72" customWidth="1"/>
    <col min="5860" max="5860" width="21" style="72" customWidth="1"/>
    <col min="5861" max="5861" width="17.5703125" style="72" customWidth="1"/>
    <col min="5862" max="5862" width="20.7109375" style="72" customWidth="1"/>
    <col min="5863" max="5863" width="14.28515625" style="72" customWidth="1"/>
    <col min="5864" max="6113" width="11" style="72"/>
    <col min="6114" max="6114" width="13.140625" style="72" customWidth="1"/>
    <col min="6115" max="6115" width="4.140625" style="72" customWidth="1"/>
    <col min="6116" max="6116" width="21" style="72" customWidth="1"/>
    <col min="6117" max="6117" width="17.5703125" style="72" customWidth="1"/>
    <col min="6118" max="6118" width="20.7109375" style="72" customWidth="1"/>
    <col min="6119" max="6119" width="14.28515625" style="72" customWidth="1"/>
    <col min="6120" max="6369" width="11" style="72"/>
    <col min="6370" max="6370" width="13.140625" style="72" customWidth="1"/>
    <col min="6371" max="6371" width="4.140625" style="72" customWidth="1"/>
    <col min="6372" max="6372" width="21" style="72" customWidth="1"/>
    <col min="6373" max="6373" width="17.5703125" style="72" customWidth="1"/>
    <col min="6374" max="6374" width="20.7109375" style="72" customWidth="1"/>
    <col min="6375" max="6375" width="14.28515625" style="72" customWidth="1"/>
    <col min="6376" max="6625" width="11" style="72"/>
    <col min="6626" max="6626" width="13.140625" style="72" customWidth="1"/>
    <col min="6627" max="6627" width="4.140625" style="72" customWidth="1"/>
    <col min="6628" max="6628" width="21" style="72" customWidth="1"/>
    <col min="6629" max="6629" width="17.5703125" style="72" customWidth="1"/>
    <col min="6630" max="6630" width="20.7109375" style="72" customWidth="1"/>
    <col min="6631" max="6631" width="14.28515625" style="72" customWidth="1"/>
    <col min="6632" max="6881" width="11" style="72"/>
    <col min="6882" max="6882" width="13.140625" style="72" customWidth="1"/>
    <col min="6883" max="6883" width="4.140625" style="72" customWidth="1"/>
    <col min="6884" max="6884" width="21" style="72" customWidth="1"/>
    <col min="6885" max="6885" width="17.5703125" style="72" customWidth="1"/>
    <col min="6886" max="6886" width="20.7109375" style="72" customWidth="1"/>
    <col min="6887" max="6887" width="14.28515625" style="72" customWidth="1"/>
    <col min="6888" max="7137" width="11" style="72"/>
    <col min="7138" max="7138" width="13.140625" style="72" customWidth="1"/>
    <col min="7139" max="7139" width="4.140625" style="72" customWidth="1"/>
    <col min="7140" max="7140" width="21" style="72" customWidth="1"/>
    <col min="7141" max="7141" width="17.5703125" style="72" customWidth="1"/>
    <col min="7142" max="7142" width="20.7109375" style="72" customWidth="1"/>
    <col min="7143" max="7143" width="14.28515625" style="72" customWidth="1"/>
    <col min="7144" max="7393" width="11" style="72"/>
    <col min="7394" max="7394" width="13.140625" style="72" customWidth="1"/>
    <col min="7395" max="7395" width="4.140625" style="72" customWidth="1"/>
    <col min="7396" max="7396" width="21" style="72" customWidth="1"/>
    <col min="7397" max="7397" width="17.5703125" style="72" customWidth="1"/>
    <col min="7398" max="7398" width="20.7109375" style="72" customWidth="1"/>
    <col min="7399" max="7399" width="14.28515625" style="72" customWidth="1"/>
    <col min="7400" max="7649" width="11" style="72"/>
    <col min="7650" max="7650" width="13.140625" style="72" customWidth="1"/>
    <col min="7651" max="7651" width="4.140625" style="72" customWidth="1"/>
    <col min="7652" max="7652" width="21" style="72" customWidth="1"/>
    <col min="7653" max="7653" width="17.5703125" style="72" customWidth="1"/>
    <col min="7654" max="7654" width="20.7109375" style="72" customWidth="1"/>
    <col min="7655" max="7655" width="14.28515625" style="72" customWidth="1"/>
    <col min="7656" max="7905" width="11" style="72"/>
    <col min="7906" max="7906" width="13.140625" style="72" customWidth="1"/>
    <col min="7907" max="7907" width="4.140625" style="72" customWidth="1"/>
    <col min="7908" max="7908" width="21" style="72" customWidth="1"/>
    <col min="7909" max="7909" width="17.5703125" style="72" customWidth="1"/>
    <col min="7910" max="7910" width="20.7109375" style="72" customWidth="1"/>
    <col min="7911" max="7911" width="14.28515625" style="72" customWidth="1"/>
    <col min="7912" max="8161" width="11" style="72"/>
    <col min="8162" max="8162" width="13.140625" style="72" customWidth="1"/>
    <col min="8163" max="8163" width="4.140625" style="72" customWidth="1"/>
    <col min="8164" max="8164" width="21" style="72" customWidth="1"/>
    <col min="8165" max="8165" width="17.5703125" style="72" customWidth="1"/>
    <col min="8166" max="8166" width="20.7109375" style="72" customWidth="1"/>
    <col min="8167" max="8167" width="14.28515625" style="72" customWidth="1"/>
    <col min="8168" max="8417" width="11" style="72"/>
    <col min="8418" max="8418" width="13.140625" style="72" customWidth="1"/>
    <col min="8419" max="8419" width="4.140625" style="72" customWidth="1"/>
    <col min="8420" max="8420" width="21" style="72" customWidth="1"/>
    <col min="8421" max="8421" width="17.5703125" style="72" customWidth="1"/>
    <col min="8422" max="8422" width="20.7109375" style="72" customWidth="1"/>
    <col min="8423" max="8423" width="14.28515625" style="72" customWidth="1"/>
    <col min="8424" max="8673" width="11" style="72"/>
    <col min="8674" max="8674" width="13.140625" style="72" customWidth="1"/>
    <col min="8675" max="8675" width="4.140625" style="72" customWidth="1"/>
    <col min="8676" max="8676" width="21" style="72" customWidth="1"/>
    <col min="8677" max="8677" width="17.5703125" style="72" customWidth="1"/>
    <col min="8678" max="8678" width="20.7109375" style="72" customWidth="1"/>
    <col min="8679" max="8679" width="14.28515625" style="72" customWidth="1"/>
    <col min="8680" max="8929" width="11" style="72"/>
    <col min="8930" max="8930" width="13.140625" style="72" customWidth="1"/>
    <col min="8931" max="8931" width="4.140625" style="72" customWidth="1"/>
    <col min="8932" max="8932" width="21" style="72" customWidth="1"/>
    <col min="8933" max="8933" width="17.5703125" style="72" customWidth="1"/>
    <col min="8934" max="8934" width="20.7109375" style="72" customWidth="1"/>
    <col min="8935" max="8935" width="14.28515625" style="72" customWidth="1"/>
    <col min="8936" max="9185" width="11" style="72"/>
    <col min="9186" max="9186" width="13.140625" style="72" customWidth="1"/>
    <col min="9187" max="9187" width="4.140625" style="72" customWidth="1"/>
    <col min="9188" max="9188" width="21" style="72" customWidth="1"/>
    <col min="9189" max="9189" width="17.5703125" style="72" customWidth="1"/>
    <col min="9190" max="9190" width="20.7109375" style="72" customWidth="1"/>
    <col min="9191" max="9191" width="14.28515625" style="72" customWidth="1"/>
    <col min="9192" max="9441" width="11" style="72"/>
    <col min="9442" max="9442" width="13.140625" style="72" customWidth="1"/>
    <col min="9443" max="9443" width="4.140625" style="72" customWidth="1"/>
    <col min="9444" max="9444" width="21" style="72" customWidth="1"/>
    <col min="9445" max="9445" width="17.5703125" style="72" customWidth="1"/>
    <col min="9446" max="9446" width="20.7109375" style="72" customWidth="1"/>
    <col min="9447" max="9447" width="14.28515625" style="72" customWidth="1"/>
    <col min="9448" max="9697" width="11" style="72"/>
    <col min="9698" max="9698" width="13.140625" style="72" customWidth="1"/>
    <col min="9699" max="9699" width="4.140625" style="72" customWidth="1"/>
    <col min="9700" max="9700" width="21" style="72" customWidth="1"/>
    <col min="9701" max="9701" width="17.5703125" style="72" customWidth="1"/>
    <col min="9702" max="9702" width="20.7109375" style="72" customWidth="1"/>
    <col min="9703" max="9703" width="14.28515625" style="72" customWidth="1"/>
    <col min="9704" max="9953" width="11" style="72"/>
    <col min="9954" max="9954" width="13.140625" style="72" customWidth="1"/>
    <col min="9955" max="9955" width="4.140625" style="72" customWidth="1"/>
    <col min="9956" max="9956" width="21" style="72" customWidth="1"/>
    <col min="9957" max="9957" width="17.5703125" style="72" customWidth="1"/>
    <col min="9958" max="9958" width="20.7109375" style="72" customWidth="1"/>
    <col min="9959" max="9959" width="14.28515625" style="72" customWidth="1"/>
    <col min="9960" max="10209" width="11" style="72"/>
    <col min="10210" max="10210" width="13.140625" style="72" customWidth="1"/>
    <col min="10211" max="10211" width="4.140625" style="72" customWidth="1"/>
    <col min="10212" max="10212" width="21" style="72" customWidth="1"/>
    <col min="10213" max="10213" width="17.5703125" style="72" customWidth="1"/>
    <col min="10214" max="10214" width="20.7109375" style="72" customWidth="1"/>
    <col min="10215" max="10215" width="14.28515625" style="72" customWidth="1"/>
    <col min="10216" max="10465" width="11" style="72"/>
    <col min="10466" max="10466" width="13.140625" style="72" customWidth="1"/>
    <col min="10467" max="10467" width="4.140625" style="72" customWidth="1"/>
    <col min="10468" max="10468" width="21" style="72" customWidth="1"/>
    <col min="10469" max="10469" width="17.5703125" style="72" customWidth="1"/>
    <col min="10470" max="10470" width="20.7109375" style="72" customWidth="1"/>
    <col min="10471" max="10471" width="14.28515625" style="72" customWidth="1"/>
    <col min="10472" max="10721" width="11" style="72"/>
    <col min="10722" max="10722" width="13.140625" style="72" customWidth="1"/>
    <col min="10723" max="10723" width="4.140625" style="72" customWidth="1"/>
    <col min="10724" max="10724" width="21" style="72" customWidth="1"/>
    <col min="10725" max="10725" width="17.5703125" style="72" customWidth="1"/>
    <col min="10726" max="10726" width="20.7109375" style="72" customWidth="1"/>
    <col min="10727" max="10727" width="14.28515625" style="72" customWidth="1"/>
    <col min="10728" max="10977" width="11" style="72"/>
    <col min="10978" max="10978" width="13.140625" style="72" customWidth="1"/>
    <col min="10979" max="10979" width="4.140625" style="72" customWidth="1"/>
    <col min="10980" max="10980" width="21" style="72" customWidth="1"/>
    <col min="10981" max="10981" width="17.5703125" style="72" customWidth="1"/>
    <col min="10982" max="10982" width="20.7109375" style="72" customWidth="1"/>
    <col min="10983" max="10983" width="14.28515625" style="72" customWidth="1"/>
    <col min="10984" max="11233" width="11" style="72"/>
    <col min="11234" max="11234" width="13.140625" style="72" customWidth="1"/>
    <col min="11235" max="11235" width="4.140625" style="72" customWidth="1"/>
    <col min="11236" max="11236" width="21" style="72" customWidth="1"/>
    <col min="11237" max="11237" width="17.5703125" style="72" customWidth="1"/>
    <col min="11238" max="11238" width="20.7109375" style="72" customWidth="1"/>
    <col min="11239" max="11239" width="14.28515625" style="72" customWidth="1"/>
    <col min="11240" max="11489" width="11" style="72"/>
    <col min="11490" max="11490" width="13.140625" style="72" customWidth="1"/>
    <col min="11491" max="11491" width="4.140625" style="72" customWidth="1"/>
    <col min="11492" max="11492" width="21" style="72" customWidth="1"/>
    <col min="11493" max="11493" width="17.5703125" style="72" customWidth="1"/>
    <col min="11494" max="11494" width="20.7109375" style="72" customWidth="1"/>
    <col min="11495" max="11495" width="14.28515625" style="72" customWidth="1"/>
    <col min="11496" max="11745" width="11" style="72"/>
    <col min="11746" max="11746" width="13.140625" style="72" customWidth="1"/>
    <col min="11747" max="11747" width="4.140625" style="72" customWidth="1"/>
    <col min="11748" max="11748" width="21" style="72" customWidth="1"/>
    <col min="11749" max="11749" width="17.5703125" style="72" customWidth="1"/>
    <col min="11750" max="11750" width="20.7109375" style="72" customWidth="1"/>
    <col min="11751" max="11751" width="14.28515625" style="72" customWidth="1"/>
    <col min="11752" max="12001" width="11" style="72"/>
    <col min="12002" max="12002" width="13.140625" style="72" customWidth="1"/>
    <col min="12003" max="12003" width="4.140625" style="72" customWidth="1"/>
    <col min="12004" max="12004" width="21" style="72" customWidth="1"/>
    <col min="12005" max="12005" width="17.5703125" style="72" customWidth="1"/>
    <col min="12006" max="12006" width="20.7109375" style="72" customWidth="1"/>
    <col min="12007" max="12007" width="14.28515625" style="72" customWidth="1"/>
    <col min="12008" max="12257" width="11" style="72"/>
    <col min="12258" max="12258" width="13.140625" style="72" customWidth="1"/>
    <col min="12259" max="12259" width="4.140625" style="72" customWidth="1"/>
    <col min="12260" max="12260" width="21" style="72" customWidth="1"/>
    <col min="12261" max="12261" width="17.5703125" style="72" customWidth="1"/>
    <col min="12262" max="12262" width="20.7109375" style="72" customWidth="1"/>
    <col min="12263" max="12263" width="14.28515625" style="72" customWidth="1"/>
    <col min="12264" max="12513" width="11" style="72"/>
    <col min="12514" max="12514" width="13.140625" style="72" customWidth="1"/>
    <col min="12515" max="12515" width="4.140625" style="72" customWidth="1"/>
    <col min="12516" max="12516" width="21" style="72" customWidth="1"/>
    <col min="12517" max="12517" width="17.5703125" style="72" customWidth="1"/>
    <col min="12518" max="12518" width="20.7109375" style="72" customWidth="1"/>
    <col min="12519" max="12519" width="14.28515625" style="72" customWidth="1"/>
    <col min="12520" max="12769" width="11" style="72"/>
    <col min="12770" max="12770" width="13.140625" style="72" customWidth="1"/>
    <col min="12771" max="12771" width="4.140625" style="72" customWidth="1"/>
    <col min="12772" max="12772" width="21" style="72" customWidth="1"/>
    <col min="12773" max="12773" width="17.5703125" style="72" customWidth="1"/>
    <col min="12774" max="12774" width="20.7109375" style="72" customWidth="1"/>
    <col min="12775" max="12775" width="14.28515625" style="72" customWidth="1"/>
    <col min="12776" max="13025" width="11" style="72"/>
    <col min="13026" max="13026" width="13.140625" style="72" customWidth="1"/>
    <col min="13027" max="13027" width="4.140625" style="72" customWidth="1"/>
    <col min="13028" max="13028" width="21" style="72" customWidth="1"/>
    <col min="13029" max="13029" width="17.5703125" style="72" customWidth="1"/>
    <col min="13030" max="13030" width="20.7109375" style="72" customWidth="1"/>
    <col min="13031" max="13031" width="14.28515625" style="72" customWidth="1"/>
    <col min="13032" max="13281" width="11" style="72"/>
    <col min="13282" max="13282" width="13.140625" style="72" customWidth="1"/>
    <col min="13283" max="13283" width="4.140625" style="72" customWidth="1"/>
    <col min="13284" max="13284" width="21" style="72" customWidth="1"/>
    <col min="13285" max="13285" width="17.5703125" style="72" customWidth="1"/>
    <col min="13286" max="13286" width="20.7109375" style="72" customWidth="1"/>
    <col min="13287" max="13287" width="14.28515625" style="72" customWidth="1"/>
    <col min="13288" max="13537" width="11" style="72"/>
    <col min="13538" max="13538" width="13.140625" style="72" customWidth="1"/>
    <col min="13539" max="13539" width="4.140625" style="72" customWidth="1"/>
    <col min="13540" max="13540" width="21" style="72" customWidth="1"/>
    <col min="13541" max="13541" width="17.5703125" style="72" customWidth="1"/>
    <col min="13542" max="13542" width="20.7109375" style="72" customWidth="1"/>
    <col min="13543" max="13543" width="14.28515625" style="72" customWidth="1"/>
    <col min="13544" max="13793" width="11" style="72"/>
    <col min="13794" max="13794" width="13.140625" style="72" customWidth="1"/>
    <col min="13795" max="13795" width="4.140625" style="72" customWidth="1"/>
    <col min="13796" max="13796" width="21" style="72" customWidth="1"/>
    <col min="13797" max="13797" width="17.5703125" style="72" customWidth="1"/>
    <col min="13798" max="13798" width="20.7109375" style="72" customWidth="1"/>
    <col min="13799" max="13799" width="14.28515625" style="72" customWidth="1"/>
    <col min="13800" max="14049" width="11" style="72"/>
    <col min="14050" max="14050" width="13.140625" style="72" customWidth="1"/>
    <col min="14051" max="14051" width="4.140625" style="72" customWidth="1"/>
    <col min="14052" max="14052" width="21" style="72" customWidth="1"/>
    <col min="14053" max="14053" width="17.5703125" style="72" customWidth="1"/>
    <col min="14054" max="14054" width="20.7109375" style="72" customWidth="1"/>
    <col min="14055" max="14055" width="14.28515625" style="72" customWidth="1"/>
    <col min="14056" max="14305" width="11" style="72"/>
    <col min="14306" max="14306" width="13.140625" style="72" customWidth="1"/>
    <col min="14307" max="14307" width="4.140625" style="72" customWidth="1"/>
    <col min="14308" max="14308" width="21" style="72" customWidth="1"/>
    <col min="14309" max="14309" width="17.5703125" style="72" customWidth="1"/>
    <col min="14310" max="14310" width="20.7109375" style="72" customWidth="1"/>
    <col min="14311" max="14311" width="14.28515625" style="72" customWidth="1"/>
    <col min="14312" max="14561" width="11" style="72"/>
    <col min="14562" max="14562" width="13.140625" style="72" customWidth="1"/>
    <col min="14563" max="14563" width="4.140625" style="72" customWidth="1"/>
    <col min="14564" max="14564" width="21" style="72" customWidth="1"/>
    <col min="14565" max="14565" width="17.5703125" style="72" customWidth="1"/>
    <col min="14566" max="14566" width="20.7109375" style="72" customWidth="1"/>
    <col min="14567" max="14567" width="14.28515625" style="72" customWidth="1"/>
    <col min="14568" max="14817" width="11" style="72"/>
    <col min="14818" max="14818" width="13.140625" style="72" customWidth="1"/>
    <col min="14819" max="14819" width="4.140625" style="72" customWidth="1"/>
    <col min="14820" max="14820" width="21" style="72" customWidth="1"/>
    <col min="14821" max="14821" width="17.5703125" style="72" customWidth="1"/>
    <col min="14822" max="14822" width="20.7109375" style="72" customWidth="1"/>
    <col min="14823" max="14823" width="14.28515625" style="72" customWidth="1"/>
    <col min="14824" max="15073" width="11" style="72"/>
    <col min="15074" max="15074" width="13.140625" style="72" customWidth="1"/>
    <col min="15075" max="15075" width="4.140625" style="72" customWidth="1"/>
    <col min="15076" max="15076" width="21" style="72" customWidth="1"/>
    <col min="15077" max="15077" width="17.5703125" style="72" customWidth="1"/>
    <col min="15078" max="15078" width="20.7109375" style="72" customWidth="1"/>
    <col min="15079" max="15079" width="14.28515625" style="72" customWidth="1"/>
    <col min="15080" max="15329" width="11" style="72"/>
    <col min="15330" max="15330" width="13.140625" style="72" customWidth="1"/>
    <col min="15331" max="15331" width="4.140625" style="72" customWidth="1"/>
    <col min="15332" max="15332" width="21" style="72" customWidth="1"/>
    <col min="15333" max="15333" width="17.5703125" style="72" customWidth="1"/>
    <col min="15334" max="15334" width="20.7109375" style="72" customWidth="1"/>
    <col min="15335" max="15335" width="14.28515625" style="72" customWidth="1"/>
    <col min="15336" max="15585" width="11" style="72"/>
    <col min="15586" max="15586" width="13.140625" style="72" customWidth="1"/>
    <col min="15587" max="15587" width="4.140625" style="72" customWidth="1"/>
    <col min="15588" max="15588" width="21" style="72" customWidth="1"/>
    <col min="15589" max="15589" width="17.5703125" style="72" customWidth="1"/>
    <col min="15590" max="15590" width="20.7109375" style="72" customWidth="1"/>
    <col min="15591" max="15591" width="14.28515625" style="72" customWidth="1"/>
    <col min="15592" max="15841" width="11" style="72"/>
    <col min="15842" max="15842" width="13.140625" style="72" customWidth="1"/>
    <col min="15843" max="15843" width="4.140625" style="72" customWidth="1"/>
    <col min="15844" max="15844" width="21" style="72" customWidth="1"/>
    <col min="15845" max="15845" width="17.5703125" style="72" customWidth="1"/>
    <col min="15846" max="15846" width="20.7109375" style="72" customWidth="1"/>
    <col min="15847" max="15847" width="14.28515625" style="72" customWidth="1"/>
    <col min="15848" max="16097" width="11" style="72"/>
    <col min="16098" max="16098" width="13.140625" style="72" customWidth="1"/>
    <col min="16099" max="16099" width="4.140625" style="72" customWidth="1"/>
    <col min="16100" max="16100" width="21" style="72" customWidth="1"/>
    <col min="16101" max="16101" width="17.5703125" style="72" customWidth="1"/>
    <col min="16102" max="16102" width="20.7109375" style="72" customWidth="1"/>
    <col min="16103" max="16103" width="14.28515625" style="72" customWidth="1"/>
    <col min="16104" max="16384" width="11" style="72"/>
  </cols>
  <sheetData>
    <row r="1" spans="1:21" s="57" customFormat="1" ht="23.25" x14ac:dyDescent="0.35">
      <c r="A1" s="107"/>
      <c r="B1" s="108" t="s">
        <v>351</v>
      </c>
      <c r="C1" s="108"/>
      <c r="D1" s="108"/>
      <c r="E1" s="108"/>
      <c r="F1" s="108"/>
      <c r="G1" s="108"/>
      <c r="H1" s="108"/>
      <c r="I1" s="108"/>
      <c r="J1" s="108"/>
      <c r="K1" s="108"/>
      <c r="L1" s="108"/>
      <c r="M1" s="108"/>
      <c r="N1" s="108"/>
      <c r="O1" s="108"/>
      <c r="P1" s="108"/>
      <c r="Q1" s="108"/>
      <c r="R1" s="108"/>
      <c r="S1" s="108"/>
      <c r="T1" s="56"/>
      <c r="U1" s="56"/>
    </row>
    <row r="2" spans="1:21" s="57" customFormat="1" ht="15.75" x14ac:dyDescent="0.25">
      <c r="A2" s="107"/>
      <c r="B2" s="109" t="s">
        <v>313</v>
      </c>
      <c r="C2" s="109"/>
      <c r="D2" s="110"/>
      <c r="E2" s="111">
        <v>0</v>
      </c>
      <c r="F2" s="112"/>
      <c r="G2" s="112"/>
      <c r="H2" s="112"/>
      <c r="I2" s="112"/>
      <c r="J2" s="112"/>
      <c r="K2" s="112"/>
      <c r="L2" s="112"/>
      <c r="M2" s="112"/>
      <c r="N2" s="112"/>
      <c r="O2" s="107"/>
      <c r="P2" s="107"/>
      <c r="Q2" s="107"/>
      <c r="R2" s="107"/>
      <c r="S2" s="107"/>
    </row>
    <row r="3" spans="1:21" s="57" customFormat="1" ht="15" x14ac:dyDescent="0.2">
      <c r="A3" s="107"/>
      <c r="B3" s="2331" t="s">
        <v>314</v>
      </c>
      <c r="C3" s="2331"/>
      <c r="D3" s="107"/>
      <c r="E3" s="113">
        <v>0</v>
      </c>
      <c r="F3" s="112"/>
      <c r="G3" s="112"/>
      <c r="H3" s="112"/>
      <c r="I3" s="112"/>
      <c r="J3" s="112"/>
      <c r="K3" s="112"/>
      <c r="L3" s="112"/>
      <c r="M3" s="112"/>
      <c r="N3" s="112"/>
      <c r="O3" s="107"/>
      <c r="P3" s="107"/>
      <c r="Q3" s="107"/>
      <c r="R3" s="107"/>
      <c r="S3" s="107"/>
    </row>
    <row r="4" spans="1:21" s="59" customFormat="1" ht="15.75" x14ac:dyDescent="0.25">
      <c r="A4" s="110"/>
      <c r="B4" s="113" t="s">
        <v>315</v>
      </c>
      <c r="C4" s="110"/>
      <c r="D4" s="110"/>
      <c r="E4" s="114">
        <v>42095</v>
      </c>
      <c r="F4" s="115"/>
      <c r="G4" s="116"/>
      <c r="H4" s="115"/>
      <c r="I4" s="115"/>
      <c r="J4" s="115"/>
      <c r="K4" s="115"/>
      <c r="L4" s="115"/>
      <c r="M4" s="115"/>
      <c r="N4" s="115"/>
      <c r="O4" s="110"/>
      <c r="P4" s="110"/>
      <c r="Q4" s="110"/>
      <c r="R4" s="110"/>
      <c r="S4" s="110"/>
    </row>
    <row r="5" spans="1:21" s="59" customFormat="1" ht="15.75" x14ac:dyDescent="0.25">
      <c r="A5" s="110"/>
      <c r="B5" s="113" t="s">
        <v>316</v>
      </c>
      <c r="C5" s="110"/>
      <c r="D5" s="110"/>
      <c r="E5" s="114">
        <v>42155</v>
      </c>
      <c r="F5" s="115"/>
      <c r="G5" s="116"/>
      <c r="H5" s="115"/>
      <c r="I5" s="115"/>
      <c r="J5" s="115"/>
      <c r="K5" s="115"/>
      <c r="L5" s="115"/>
      <c r="M5" s="115"/>
      <c r="N5" s="115"/>
      <c r="O5" s="110"/>
      <c r="P5" s="110"/>
      <c r="Q5" s="110"/>
      <c r="R5" s="110"/>
      <c r="S5" s="110"/>
    </row>
    <row r="6" spans="1:21" s="59" customFormat="1" ht="15.75" x14ac:dyDescent="0.25">
      <c r="A6" s="110"/>
      <c r="B6" s="110"/>
      <c r="C6" s="111"/>
      <c r="D6" s="110"/>
      <c r="E6" s="110"/>
      <c r="F6" s="115"/>
      <c r="G6" s="115"/>
      <c r="H6" s="115"/>
      <c r="I6" s="115"/>
      <c r="J6" s="115"/>
      <c r="K6" s="115"/>
      <c r="L6" s="115"/>
      <c r="M6" s="115"/>
      <c r="N6" s="115"/>
      <c r="O6" s="110"/>
      <c r="P6" s="110"/>
      <c r="Q6" s="110"/>
      <c r="R6" s="110"/>
      <c r="S6" s="110"/>
    </row>
    <row r="7" spans="1:21" ht="14.45" customHeight="1" x14ac:dyDescent="0.2">
      <c r="A7" s="117"/>
      <c r="B7" s="68" t="s">
        <v>314</v>
      </c>
      <c r="C7" s="69">
        <v>0</v>
      </c>
      <c r="D7" s="69"/>
      <c r="E7" s="70"/>
      <c r="F7" s="71" t="s">
        <v>317</v>
      </c>
      <c r="G7" s="103" t="s">
        <v>361</v>
      </c>
      <c r="H7" s="103" t="s">
        <v>361</v>
      </c>
      <c r="I7" s="103" t="s">
        <v>362</v>
      </c>
      <c r="J7" s="103" t="s">
        <v>362</v>
      </c>
      <c r="K7" s="103" t="s">
        <v>363</v>
      </c>
      <c r="L7" s="103" t="s">
        <v>363</v>
      </c>
      <c r="M7" s="103" t="s">
        <v>364</v>
      </c>
      <c r="N7" s="103" t="s">
        <v>364</v>
      </c>
      <c r="O7" s="103" t="s">
        <v>364</v>
      </c>
      <c r="P7" s="103" t="s">
        <v>364</v>
      </c>
      <c r="Q7" s="103" t="s">
        <v>364</v>
      </c>
      <c r="R7" s="103" t="s">
        <v>364</v>
      </c>
      <c r="S7" s="2334" t="s">
        <v>318</v>
      </c>
    </row>
    <row r="8" spans="1:21" ht="14.45" customHeight="1" x14ac:dyDescent="0.2">
      <c r="A8" s="117"/>
      <c r="B8" s="73" t="s">
        <v>319</v>
      </c>
      <c r="C8" s="69">
        <v>0</v>
      </c>
      <c r="D8" s="69"/>
      <c r="E8" s="74"/>
      <c r="F8" s="71" t="s">
        <v>254</v>
      </c>
      <c r="G8" s="104">
        <v>42216</v>
      </c>
      <c r="H8" s="104">
        <v>42369</v>
      </c>
      <c r="I8" s="104">
        <v>42582</v>
      </c>
      <c r="J8" s="104">
        <v>42735</v>
      </c>
      <c r="K8" s="104">
        <v>42947</v>
      </c>
      <c r="L8" s="104">
        <v>43100</v>
      </c>
      <c r="M8" s="104" t="s">
        <v>364</v>
      </c>
      <c r="N8" s="104" t="s">
        <v>364</v>
      </c>
      <c r="O8" s="104" t="s">
        <v>364</v>
      </c>
      <c r="P8" s="104" t="s">
        <v>364</v>
      </c>
      <c r="Q8" s="104" t="s">
        <v>364</v>
      </c>
      <c r="R8" s="104" t="s">
        <v>364</v>
      </c>
      <c r="S8" s="2335"/>
    </row>
    <row r="9" spans="1:21" x14ac:dyDescent="0.15">
      <c r="A9" s="117"/>
      <c r="B9" s="2327" t="s">
        <v>320</v>
      </c>
      <c r="C9" s="2328"/>
      <c r="D9" s="2328"/>
      <c r="E9" s="2337"/>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v>42155</v>
      </c>
    </row>
    <row r="10" spans="1:21" ht="14.45" hidden="1" customHeight="1" x14ac:dyDescent="0.15">
      <c r="A10" s="117"/>
      <c r="B10" s="85"/>
      <c r="C10" s="118"/>
      <c r="D10" s="118"/>
      <c r="E10" s="119"/>
      <c r="F10" s="83"/>
      <c r="G10" s="80">
        <f t="shared" ref="G10:R10" si="0">G8</f>
        <v>42216</v>
      </c>
      <c r="H10" s="80">
        <f t="shared" si="0"/>
        <v>42369</v>
      </c>
      <c r="I10" s="80">
        <f t="shared" si="0"/>
        <v>42582</v>
      </c>
      <c r="J10" s="80">
        <f t="shared" si="0"/>
        <v>42735</v>
      </c>
      <c r="K10" s="80">
        <f t="shared" si="0"/>
        <v>42947</v>
      </c>
      <c r="L10" s="80">
        <f t="shared" si="0"/>
        <v>43100</v>
      </c>
      <c r="M10" s="80" t="str">
        <f t="shared" si="0"/>
        <v>No programado</v>
      </c>
      <c r="N10" s="80" t="str">
        <f t="shared" si="0"/>
        <v>No programado</v>
      </c>
      <c r="O10" s="81" t="str">
        <f t="shared" si="0"/>
        <v>No programado</v>
      </c>
      <c r="P10" s="81" t="str">
        <f t="shared" si="0"/>
        <v>No programado</v>
      </c>
      <c r="Q10" s="81" t="str">
        <f t="shared" si="0"/>
        <v>No programado</v>
      </c>
      <c r="R10" s="81" t="str">
        <f t="shared" si="0"/>
        <v>No programado</v>
      </c>
      <c r="S10" s="120"/>
    </row>
    <row r="11" spans="1:21" ht="54.6" customHeight="1" x14ac:dyDescent="0.15">
      <c r="A11" s="117"/>
      <c r="B11" s="79" t="s">
        <v>334</v>
      </c>
      <c r="C11" s="2332" t="s">
        <v>335</v>
      </c>
      <c r="D11" s="2333"/>
      <c r="E11" s="79" t="s">
        <v>336</v>
      </c>
      <c r="F11" s="83" t="s">
        <v>337</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1:21" ht="38.25" x14ac:dyDescent="0.15">
      <c r="A12" s="117"/>
      <c r="B12" s="86" t="s">
        <v>352</v>
      </c>
      <c r="C12" s="121">
        <v>1</v>
      </c>
      <c r="D12" s="122" t="s">
        <v>353</v>
      </c>
      <c r="E12" s="123"/>
      <c r="F12" s="124"/>
      <c r="G12" s="125"/>
      <c r="H12" s="125"/>
      <c r="I12" s="125"/>
      <c r="J12" s="125"/>
      <c r="K12" s="125"/>
      <c r="L12" s="125"/>
      <c r="M12" s="125"/>
      <c r="N12" s="125"/>
      <c r="O12" s="125"/>
      <c r="P12" s="125"/>
      <c r="Q12" s="125"/>
      <c r="R12" s="125"/>
      <c r="S12" s="126"/>
    </row>
    <row r="13" spans="1:21" ht="45" x14ac:dyDescent="0.25">
      <c r="A13" s="117"/>
      <c r="B13" s="2336" t="s">
        <v>279</v>
      </c>
      <c r="C13" s="91">
        <v>1.1000000000000001</v>
      </c>
      <c r="D13" s="127" t="s">
        <v>354</v>
      </c>
      <c r="E13" s="128" t="s">
        <v>355</v>
      </c>
      <c r="F13" s="129">
        <v>350</v>
      </c>
      <c r="G13" s="94">
        <v>100</v>
      </c>
      <c r="H13" s="94">
        <v>100</v>
      </c>
      <c r="I13" s="94">
        <v>100</v>
      </c>
      <c r="J13" s="94">
        <v>200</v>
      </c>
      <c r="K13" s="94">
        <v>200</v>
      </c>
      <c r="L13" s="94">
        <v>210</v>
      </c>
      <c r="M13" s="94"/>
      <c r="N13" s="94"/>
      <c r="O13" s="94">
        <v>350</v>
      </c>
      <c r="P13" s="94"/>
      <c r="Q13" s="94"/>
      <c r="R13" s="94"/>
      <c r="S13" s="96">
        <v>100</v>
      </c>
      <c r="T13" s="97"/>
    </row>
    <row r="14" spans="1:21" ht="90" x14ac:dyDescent="0.25">
      <c r="A14" s="117"/>
      <c r="B14" s="2336"/>
      <c r="C14" s="91">
        <v>1.2</v>
      </c>
      <c r="D14" s="127" t="s">
        <v>356</v>
      </c>
      <c r="E14" s="128" t="s">
        <v>355</v>
      </c>
      <c r="F14" s="129">
        <v>350</v>
      </c>
      <c r="G14" s="94">
        <v>100</v>
      </c>
      <c r="H14" s="94">
        <v>100</v>
      </c>
      <c r="I14" s="94">
        <v>100</v>
      </c>
      <c r="J14" s="94">
        <v>200</v>
      </c>
      <c r="K14" s="94">
        <v>200</v>
      </c>
      <c r="L14" s="94">
        <v>230</v>
      </c>
      <c r="M14" s="94"/>
      <c r="N14" s="94"/>
      <c r="O14" s="94">
        <v>350</v>
      </c>
      <c r="P14" s="94"/>
      <c r="Q14" s="94"/>
      <c r="R14" s="94"/>
      <c r="S14" s="96">
        <v>100</v>
      </c>
      <c r="T14" s="97"/>
    </row>
    <row r="15" spans="1:21" ht="21" customHeight="1" x14ac:dyDescent="0.25">
      <c r="A15" s="117"/>
      <c r="B15" s="2336"/>
      <c r="C15" s="91">
        <v>1.3</v>
      </c>
      <c r="D15" s="127" t="s">
        <v>357</v>
      </c>
      <c r="E15" s="128" t="s">
        <v>355</v>
      </c>
      <c r="F15" s="129">
        <v>0</v>
      </c>
      <c r="G15" s="94"/>
      <c r="H15" s="94"/>
      <c r="I15" s="94"/>
      <c r="J15" s="94"/>
      <c r="K15" s="94"/>
      <c r="L15" s="94"/>
      <c r="M15" s="94"/>
      <c r="N15" s="94"/>
      <c r="O15" s="94"/>
      <c r="P15" s="94"/>
      <c r="Q15" s="94"/>
      <c r="R15" s="94"/>
      <c r="S15" s="96"/>
      <c r="T15" s="97"/>
    </row>
    <row r="16" spans="1:21" x14ac:dyDescent="0.15">
      <c r="A16" s="117"/>
      <c r="B16" s="86" t="s">
        <v>352</v>
      </c>
      <c r="C16" s="121">
        <v>2</v>
      </c>
      <c r="D16" s="122">
        <v>0</v>
      </c>
      <c r="E16" s="123"/>
      <c r="F16" s="124"/>
      <c r="G16" s="125"/>
      <c r="H16" s="125"/>
      <c r="I16" s="125"/>
      <c r="J16" s="125"/>
      <c r="K16" s="125"/>
      <c r="L16" s="125"/>
      <c r="M16" s="125"/>
      <c r="N16" s="125"/>
      <c r="O16" s="125"/>
      <c r="P16" s="125"/>
      <c r="Q16" s="125"/>
      <c r="R16" s="125"/>
      <c r="S16" s="126"/>
    </row>
    <row r="17" spans="1:19" x14ac:dyDescent="0.25">
      <c r="A17" s="117"/>
      <c r="B17" s="2336"/>
      <c r="C17" s="91">
        <v>2.1</v>
      </c>
      <c r="D17" s="127"/>
      <c r="E17" s="128"/>
      <c r="F17" s="129">
        <v>350</v>
      </c>
      <c r="G17" s="94">
        <v>100</v>
      </c>
      <c r="H17" s="94">
        <v>100</v>
      </c>
      <c r="I17" s="94">
        <v>100</v>
      </c>
      <c r="J17" s="94">
        <v>200</v>
      </c>
      <c r="K17" s="94">
        <v>200</v>
      </c>
      <c r="L17" s="94">
        <v>210</v>
      </c>
      <c r="M17" s="94"/>
      <c r="N17" s="94"/>
      <c r="O17" s="94">
        <v>350</v>
      </c>
      <c r="P17" s="94"/>
      <c r="Q17" s="94"/>
      <c r="R17" s="94"/>
      <c r="S17" s="96">
        <v>100</v>
      </c>
    </row>
    <row r="18" spans="1:19" x14ac:dyDescent="0.25">
      <c r="A18" s="117"/>
      <c r="B18" s="2336"/>
      <c r="C18" s="91">
        <v>2.2000000000000002</v>
      </c>
      <c r="D18" s="127"/>
      <c r="E18" s="128"/>
      <c r="F18" s="129">
        <v>350</v>
      </c>
      <c r="G18" s="94">
        <v>100</v>
      </c>
      <c r="H18" s="94">
        <v>100</v>
      </c>
      <c r="I18" s="94">
        <v>100</v>
      </c>
      <c r="J18" s="94">
        <v>200</v>
      </c>
      <c r="K18" s="94">
        <v>200</v>
      </c>
      <c r="L18" s="94">
        <v>230</v>
      </c>
      <c r="M18" s="94"/>
      <c r="N18" s="94"/>
      <c r="O18" s="94">
        <v>350</v>
      </c>
      <c r="P18" s="94"/>
      <c r="Q18" s="94"/>
      <c r="R18" s="94"/>
      <c r="S18" s="96">
        <v>100</v>
      </c>
    </row>
    <row r="19" spans="1:19" x14ac:dyDescent="0.25">
      <c r="A19" s="117"/>
      <c r="B19" s="2336"/>
      <c r="C19" s="91">
        <v>2.2999999999999998</v>
      </c>
      <c r="D19" s="127"/>
      <c r="E19" s="128"/>
      <c r="F19" s="129">
        <v>0</v>
      </c>
      <c r="G19" s="94"/>
      <c r="H19" s="94"/>
      <c r="I19" s="94"/>
      <c r="J19" s="94"/>
      <c r="K19" s="94"/>
      <c r="L19" s="94">
        <v>20</v>
      </c>
      <c r="M19" s="94"/>
      <c r="N19" s="94"/>
      <c r="O19" s="94">
        <v>20</v>
      </c>
      <c r="P19" s="94"/>
      <c r="Q19" s="94"/>
      <c r="R19" s="94"/>
      <c r="S19" s="96"/>
    </row>
    <row r="20" spans="1:19" x14ac:dyDescent="0.15">
      <c r="A20" s="117"/>
      <c r="B20" s="86" t="s">
        <v>352</v>
      </c>
      <c r="C20" s="121">
        <v>3</v>
      </c>
      <c r="D20" s="122">
        <v>0</v>
      </c>
      <c r="E20" s="123"/>
      <c r="F20" s="124"/>
      <c r="G20" s="125"/>
      <c r="H20" s="125"/>
      <c r="I20" s="125"/>
      <c r="J20" s="125"/>
      <c r="K20" s="125"/>
      <c r="L20" s="125"/>
      <c r="M20" s="125"/>
      <c r="N20" s="125"/>
      <c r="O20" s="125"/>
      <c r="P20" s="125"/>
      <c r="Q20" s="125"/>
      <c r="R20" s="125"/>
      <c r="S20" s="126"/>
    </row>
    <row r="21" spans="1:19" x14ac:dyDescent="0.25">
      <c r="A21" s="117"/>
      <c r="B21" s="2336" t="s">
        <v>358</v>
      </c>
      <c r="C21" s="91">
        <v>3.1</v>
      </c>
      <c r="D21" s="127"/>
      <c r="E21" s="128"/>
      <c r="F21" s="129">
        <v>0</v>
      </c>
      <c r="G21" s="94"/>
      <c r="H21" s="94"/>
      <c r="I21" s="94"/>
      <c r="J21" s="94"/>
      <c r="K21" s="94"/>
      <c r="L21" s="94"/>
      <c r="M21" s="94"/>
      <c r="N21" s="94"/>
      <c r="O21" s="94"/>
      <c r="P21" s="94"/>
      <c r="Q21" s="94"/>
      <c r="R21" s="94"/>
      <c r="S21" s="96"/>
    </row>
    <row r="22" spans="1:19" ht="21" customHeight="1" x14ac:dyDescent="0.25">
      <c r="A22" s="117"/>
      <c r="B22" s="2336"/>
      <c r="C22" s="91">
        <v>3.2</v>
      </c>
      <c r="D22" s="127"/>
      <c r="E22" s="128"/>
      <c r="F22" s="129">
        <v>0</v>
      </c>
      <c r="G22" s="94"/>
      <c r="H22" s="94"/>
      <c r="I22" s="94"/>
      <c r="J22" s="94"/>
      <c r="K22" s="94"/>
      <c r="L22" s="94"/>
      <c r="M22" s="94"/>
      <c r="N22" s="94"/>
      <c r="O22" s="94"/>
      <c r="P22" s="94"/>
      <c r="Q22" s="94"/>
      <c r="R22" s="94"/>
      <c r="S22" s="96"/>
    </row>
    <row r="23" spans="1:19" x14ac:dyDescent="0.25">
      <c r="A23" s="117"/>
      <c r="B23" s="2336"/>
      <c r="C23" s="91">
        <v>3.3</v>
      </c>
      <c r="D23" s="127"/>
      <c r="E23" s="128"/>
      <c r="F23" s="129">
        <v>0</v>
      </c>
      <c r="G23" s="94"/>
      <c r="H23" s="94"/>
      <c r="I23" s="94"/>
      <c r="J23" s="94"/>
      <c r="K23" s="94"/>
      <c r="L23" s="94"/>
      <c r="M23" s="94"/>
      <c r="N23" s="94"/>
      <c r="O23" s="94"/>
      <c r="P23" s="94"/>
      <c r="Q23" s="94"/>
      <c r="R23" s="94"/>
      <c r="S23" s="96"/>
    </row>
    <row r="24" spans="1:19" x14ac:dyDescent="0.15">
      <c r="A24" s="117"/>
      <c r="B24" s="86" t="s">
        <v>352</v>
      </c>
      <c r="C24" s="121">
        <v>4</v>
      </c>
      <c r="D24" s="122">
        <v>0</v>
      </c>
      <c r="E24" s="123"/>
      <c r="F24" s="124"/>
      <c r="G24" s="125"/>
      <c r="H24" s="125"/>
      <c r="I24" s="125"/>
      <c r="J24" s="125"/>
      <c r="K24" s="125"/>
      <c r="L24" s="125"/>
      <c r="M24" s="125"/>
      <c r="N24" s="125"/>
      <c r="O24" s="125"/>
      <c r="P24" s="125"/>
      <c r="Q24" s="125"/>
      <c r="R24" s="125"/>
      <c r="S24" s="126"/>
    </row>
    <row r="25" spans="1:19" x14ac:dyDescent="0.25">
      <c r="A25" s="117"/>
      <c r="B25" s="2336"/>
      <c r="C25" s="91">
        <v>4.0999999999999996</v>
      </c>
      <c r="D25" s="127"/>
      <c r="E25" s="128"/>
      <c r="F25" s="129">
        <v>0</v>
      </c>
      <c r="G25" s="94"/>
      <c r="H25" s="94"/>
      <c r="I25" s="94"/>
      <c r="J25" s="94"/>
      <c r="K25" s="94"/>
      <c r="L25" s="94"/>
      <c r="M25" s="94"/>
      <c r="N25" s="94"/>
      <c r="O25" s="94"/>
      <c r="P25" s="94"/>
      <c r="Q25" s="94"/>
      <c r="R25" s="94"/>
      <c r="S25" s="96"/>
    </row>
    <row r="26" spans="1:19" x14ac:dyDescent="0.25">
      <c r="A26" s="117"/>
      <c r="B26" s="2336"/>
      <c r="C26" s="91">
        <v>4.2</v>
      </c>
      <c r="D26" s="127"/>
      <c r="E26" s="128"/>
      <c r="F26" s="129">
        <v>0</v>
      </c>
      <c r="G26" s="94"/>
      <c r="H26" s="94"/>
      <c r="I26" s="94"/>
      <c r="J26" s="94"/>
      <c r="K26" s="94"/>
      <c r="L26" s="94"/>
      <c r="M26" s="94"/>
      <c r="N26" s="94"/>
      <c r="O26" s="94"/>
      <c r="P26" s="94"/>
      <c r="Q26" s="94"/>
      <c r="R26" s="94"/>
      <c r="S26" s="96"/>
    </row>
    <row r="27" spans="1:19" x14ac:dyDescent="0.25">
      <c r="A27" s="117"/>
      <c r="B27" s="2336"/>
      <c r="C27" s="91">
        <v>4.3</v>
      </c>
      <c r="D27" s="127"/>
      <c r="E27" s="128"/>
      <c r="F27" s="129">
        <v>0</v>
      </c>
      <c r="G27" s="94"/>
      <c r="H27" s="94"/>
      <c r="I27" s="94"/>
      <c r="J27" s="94"/>
      <c r="K27" s="94"/>
      <c r="L27" s="94"/>
      <c r="M27" s="94"/>
      <c r="N27" s="94"/>
      <c r="O27" s="94"/>
      <c r="P27" s="94"/>
      <c r="Q27" s="94"/>
      <c r="R27" s="94"/>
      <c r="S27" s="96"/>
    </row>
    <row r="28" spans="1:19" x14ac:dyDescent="0.15">
      <c r="A28" s="117"/>
      <c r="B28" s="86" t="s">
        <v>352</v>
      </c>
      <c r="C28" s="121">
        <v>5</v>
      </c>
      <c r="D28" s="122">
        <v>0</v>
      </c>
      <c r="E28" s="123"/>
      <c r="F28" s="124"/>
      <c r="G28" s="125"/>
      <c r="H28" s="125"/>
      <c r="I28" s="125"/>
      <c r="J28" s="125"/>
      <c r="K28" s="125"/>
      <c r="L28" s="125"/>
      <c r="M28" s="125"/>
      <c r="N28" s="125"/>
      <c r="O28" s="125"/>
      <c r="P28" s="125"/>
      <c r="Q28" s="125"/>
      <c r="R28" s="125"/>
      <c r="S28" s="126"/>
    </row>
    <row r="29" spans="1:19" x14ac:dyDescent="0.25">
      <c r="A29" s="117"/>
      <c r="B29" s="2336"/>
      <c r="C29" s="91">
        <v>5.0999999999999996</v>
      </c>
      <c r="D29" s="127"/>
      <c r="E29" s="128"/>
      <c r="F29" s="129">
        <v>0</v>
      </c>
      <c r="G29" s="94"/>
      <c r="H29" s="94"/>
      <c r="I29" s="94"/>
      <c r="J29" s="94"/>
      <c r="K29" s="94"/>
      <c r="L29" s="94"/>
      <c r="M29" s="94"/>
      <c r="N29" s="94"/>
      <c r="O29" s="94"/>
      <c r="P29" s="94"/>
      <c r="Q29" s="94"/>
      <c r="R29" s="94"/>
      <c r="S29" s="96"/>
    </row>
    <row r="30" spans="1:19" x14ac:dyDescent="0.25">
      <c r="A30" s="117"/>
      <c r="B30" s="2336"/>
      <c r="C30" s="91">
        <v>5.2</v>
      </c>
      <c r="D30" s="127"/>
      <c r="E30" s="128"/>
      <c r="F30" s="129">
        <v>0</v>
      </c>
      <c r="G30" s="94"/>
      <c r="H30" s="94"/>
      <c r="I30" s="94"/>
      <c r="J30" s="94"/>
      <c r="K30" s="94"/>
      <c r="L30" s="94"/>
      <c r="M30" s="94"/>
      <c r="N30" s="94"/>
      <c r="O30" s="94"/>
      <c r="P30" s="94"/>
      <c r="Q30" s="94"/>
      <c r="R30" s="94"/>
      <c r="S30" s="96"/>
    </row>
    <row r="31" spans="1:19" x14ac:dyDescent="0.25">
      <c r="A31" s="117"/>
      <c r="B31" s="2336"/>
      <c r="C31" s="91">
        <v>5.3</v>
      </c>
      <c r="D31" s="130"/>
      <c r="E31" s="131"/>
      <c r="F31" s="132">
        <v>0</v>
      </c>
      <c r="G31" s="133"/>
      <c r="H31" s="94"/>
      <c r="I31" s="94"/>
      <c r="J31" s="94"/>
      <c r="K31" s="94"/>
      <c r="L31" s="94"/>
      <c r="M31" s="94"/>
      <c r="N31" s="94"/>
      <c r="O31" s="94"/>
      <c r="P31" s="94"/>
      <c r="Q31" s="94"/>
      <c r="R31" s="94"/>
      <c r="S31" s="96"/>
    </row>
    <row r="32" spans="1:19" s="101" customFormat="1" ht="28.15" customHeight="1" collapsed="1" x14ac:dyDescent="0.15">
      <c r="A32" s="134"/>
      <c r="B32" s="2323" t="s">
        <v>348</v>
      </c>
      <c r="C32" s="2323"/>
      <c r="D32" s="2323"/>
      <c r="E32" s="2323"/>
      <c r="F32" s="98"/>
      <c r="G32" s="99"/>
      <c r="H32" s="100"/>
      <c r="I32" s="100"/>
      <c r="J32" s="100"/>
      <c r="K32" s="99"/>
      <c r="L32" s="100"/>
      <c r="M32" s="100"/>
      <c r="N32" s="100"/>
      <c r="O32" s="99"/>
      <c r="P32" s="100"/>
      <c r="Q32" s="100"/>
      <c r="R32" s="100"/>
      <c r="S32" s="100"/>
    </row>
    <row r="33" spans="1:19" x14ac:dyDescent="0.2">
      <c r="A33" s="117"/>
      <c r="B33" s="117"/>
      <c r="C33" s="117"/>
      <c r="D33" s="117"/>
      <c r="E33" s="117"/>
      <c r="F33" s="112"/>
      <c r="G33" s="112"/>
      <c r="H33" s="112"/>
      <c r="I33" s="112"/>
      <c r="J33" s="112"/>
      <c r="K33" s="112"/>
      <c r="L33" s="112"/>
      <c r="M33" s="112"/>
      <c r="N33" s="112"/>
      <c r="O33" s="107"/>
      <c r="P33" s="107"/>
      <c r="Q33" s="107"/>
      <c r="R33" s="107"/>
      <c r="S33" s="107"/>
    </row>
    <row r="34" spans="1:19" ht="10.5" x14ac:dyDescent="0.15">
      <c r="A34" s="117"/>
      <c r="B34" s="2316" t="s">
        <v>359</v>
      </c>
      <c r="C34" s="2316"/>
      <c r="D34" s="2316"/>
      <c r="E34" s="2316"/>
      <c r="F34" s="2316"/>
      <c r="G34" s="2316"/>
      <c r="H34" s="2316"/>
      <c r="I34" s="2316"/>
      <c r="J34" s="2316"/>
      <c r="K34" s="2316"/>
      <c r="L34" s="2316"/>
      <c r="M34" s="2316"/>
      <c r="N34" s="2316"/>
      <c r="O34" s="2316"/>
      <c r="P34" s="2316"/>
      <c r="Q34" s="2316"/>
      <c r="R34" s="2316"/>
      <c r="S34" s="2316"/>
    </row>
    <row r="35" spans="1:19" ht="10.5" x14ac:dyDescent="0.15">
      <c r="A35" s="117"/>
      <c r="B35" s="2316"/>
      <c r="C35" s="2316"/>
      <c r="D35" s="2316"/>
      <c r="E35" s="2316"/>
      <c r="F35" s="2316"/>
      <c r="G35" s="2316"/>
      <c r="H35" s="2316"/>
      <c r="I35" s="2316"/>
      <c r="J35" s="2316"/>
      <c r="K35" s="2316"/>
      <c r="L35" s="2316"/>
      <c r="M35" s="2316"/>
      <c r="N35" s="2316"/>
      <c r="O35" s="2316"/>
      <c r="P35" s="2316"/>
      <c r="Q35" s="2316"/>
      <c r="R35" s="2316"/>
      <c r="S35" s="2316"/>
    </row>
    <row r="36" spans="1:19" ht="10.5" x14ac:dyDescent="0.15">
      <c r="A36" s="117"/>
      <c r="B36" s="2316"/>
      <c r="C36" s="2316"/>
      <c r="D36" s="2316"/>
      <c r="E36" s="2316"/>
      <c r="F36" s="2316"/>
      <c r="G36" s="2316"/>
      <c r="H36" s="2316"/>
      <c r="I36" s="2316"/>
      <c r="J36" s="2316"/>
      <c r="K36" s="2316"/>
      <c r="L36" s="2316"/>
      <c r="M36" s="2316"/>
      <c r="N36" s="2316"/>
      <c r="O36" s="2316"/>
      <c r="P36" s="2316"/>
      <c r="Q36" s="2316"/>
      <c r="R36" s="2316"/>
      <c r="S36" s="2316"/>
    </row>
    <row r="37" spans="1:19" ht="10.5" x14ac:dyDescent="0.15">
      <c r="A37" s="117"/>
      <c r="B37" s="2316"/>
      <c r="C37" s="2316"/>
      <c r="D37" s="2316"/>
      <c r="E37" s="2316"/>
      <c r="F37" s="2316"/>
      <c r="G37" s="2316"/>
      <c r="H37" s="2316"/>
      <c r="I37" s="2316"/>
      <c r="J37" s="2316"/>
      <c r="K37" s="2316"/>
      <c r="L37" s="2316"/>
      <c r="M37" s="2316"/>
      <c r="N37" s="2316"/>
      <c r="O37" s="2316"/>
      <c r="P37" s="2316"/>
      <c r="Q37" s="2316"/>
      <c r="R37" s="2316"/>
      <c r="S37" s="2316"/>
    </row>
    <row r="38" spans="1:19" ht="10.5" x14ac:dyDescent="0.15">
      <c r="A38" s="117"/>
      <c r="B38" s="2316"/>
      <c r="C38" s="2316"/>
      <c r="D38" s="2316"/>
      <c r="E38" s="2316"/>
      <c r="F38" s="2316"/>
      <c r="G38" s="2316"/>
      <c r="H38" s="2316"/>
      <c r="I38" s="2316"/>
      <c r="J38" s="2316"/>
      <c r="K38" s="2316"/>
      <c r="L38" s="2316"/>
      <c r="M38" s="2316"/>
      <c r="N38" s="2316"/>
      <c r="O38" s="2316"/>
      <c r="P38" s="2316"/>
      <c r="Q38" s="2316"/>
      <c r="R38" s="2316"/>
      <c r="S38" s="2316"/>
    </row>
    <row r="39" spans="1:19" ht="10.5" x14ac:dyDescent="0.15">
      <c r="A39" s="117"/>
      <c r="B39" s="2316"/>
      <c r="C39" s="2316"/>
      <c r="D39" s="2316"/>
      <c r="E39" s="2316"/>
      <c r="F39" s="2316"/>
      <c r="G39" s="2316"/>
      <c r="H39" s="2316"/>
      <c r="I39" s="2316"/>
      <c r="J39" s="2316"/>
      <c r="K39" s="2316"/>
      <c r="L39" s="2316"/>
      <c r="M39" s="2316"/>
      <c r="N39" s="2316"/>
      <c r="O39" s="2316"/>
      <c r="P39" s="2316"/>
      <c r="Q39" s="2316"/>
      <c r="R39" s="2316"/>
      <c r="S39" s="2316"/>
    </row>
    <row r="40" spans="1:19" ht="10.5" x14ac:dyDescent="0.15">
      <c r="A40" s="117"/>
      <c r="B40" s="2316" t="s">
        <v>350</v>
      </c>
      <c r="C40" s="2316"/>
      <c r="D40" s="2316"/>
      <c r="E40" s="2316"/>
      <c r="F40" s="2316"/>
      <c r="G40" s="2316"/>
      <c r="H40" s="2316"/>
      <c r="I40" s="2316"/>
      <c r="J40" s="2316"/>
      <c r="K40" s="2316"/>
      <c r="L40" s="2316"/>
      <c r="M40" s="2316"/>
      <c r="N40" s="2316"/>
      <c r="O40" s="2316"/>
      <c r="P40" s="2316"/>
      <c r="Q40" s="2316"/>
      <c r="R40" s="2316"/>
      <c r="S40" s="2316"/>
    </row>
    <row r="41" spans="1:19" ht="10.5" x14ac:dyDescent="0.15">
      <c r="A41" s="117"/>
      <c r="B41" s="2316"/>
      <c r="C41" s="2316"/>
      <c r="D41" s="2316"/>
      <c r="E41" s="2316"/>
      <c r="F41" s="2316"/>
      <c r="G41" s="2316"/>
      <c r="H41" s="2316"/>
      <c r="I41" s="2316"/>
      <c r="J41" s="2316"/>
      <c r="K41" s="2316"/>
      <c r="L41" s="2316"/>
      <c r="M41" s="2316"/>
      <c r="N41" s="2316"/>
      <c r="O41" s="2316"/>
      <c r="P41" s="2316"/>
      <c r="Q41" s="2316"/>
      <c r="R41" s="2316"/>
      <c r="S41" s="2316"/>
    </row>
    <row r="42" spans="1:19" ht="10.5" x14ac:dyDescent="0.15">
      <c r="A42" s="117"/>
      <c r="B42" s="2316"/>
      <c r="C42" s="2316"/>
      <c r="D42" s="2316"/>
      <c r="E42" s="2316"/>
      <c r="F42" s="2316"/>
      <c r="G42" s="2316"/>
      <c r="H42" s="2316"/>
      <c r="I42" s="2316"/>
      <c r="J42" s="2316"/>
      <c r="K42" s="2316"/>
      <c r="L42" s="2316"/>
      <c r="M42" s="2316"/>
      <c r="N42" s="2316"/>
      <c r="O42" s="2316"/>
      <c r="P42" s="2316"/>
      <c r="Q42" s="2316"/>
      <c r="R42" s="2316"/>
      <c r="S42" s="2316"/>
    </row>
    <row r="43" spans="1:19" ht="10.5" x14ac:dyDescent="0.15">
      <c r="A43" s="117"/>
      <c r="B43" s="2316"/>
      <c r="C43" s="2316"/>
      <c r="D43" s="2316"/>
      <c r="E43" s="2316"/>
      <c r="F43" s="2316"/>
      <c r="G43" s="2316"/>
      <c r="H43" s="2316"/>
      <c r="I43" s="2316"/>
      <c r="J43" s="2316"/>
      <c r="K43" s="2316"/>
      <c r="L43" s="2316"/>
      <c r="M43" s="2316"/>
      <c r="N43" s="2316"/>
      <c r="O43" s="2316"/>
      <c r="P43" s="2316"/>
      <c r="Q43" s="2316"/>
      <c r="R43" s="2316"/>
      <c r="S43" s="2316"/>
    </row>
    <row r="44" spans="1:19" ht="10.5" x14ac:dyDescent="0.15">
      <c r="A44" s="117"/>
      <c r="B44" s="2316"/>
      <c r="C44" s="2316"/>
      <c r="D44" s="2316"/>
      <c r="E44" s="2316"/>
      <c r="F44" s="2316"/>
      <c r="G44" s="2316"/>
      <c r="H44" s="2316"/>
      <c r="I44" s="2316"/>
      <c r="J44" s="2316"/>
      <c r="K44" s="2316"/>
      <c r="L44" s="2316"/>
      <c r="M44" s="2316"/>
      <c r="N44" s="2316"/>
      <c r="O44" s="2316"/>
      <c r="P44" s="2316"/>
      <c r="Q44" s="2316"/>
      <c r="R44" s="2316"/>
      <c r="S44" s="2316"/>
    </row>
    <row r="45" spans="1:19" ht="10.5" x14ac:dyDescent="0.15">
      <c r="A45" s="117"/>
      <c r="B45" s="2316"/>
      <c r="C45" s="2316"/>
      <c r="D45" s="2316"/>
      <c r="E45" s="2316"/>
      <c r="F45" s="2316"/>
      <c r="G45" s="2316"/>
      <c r="H45" s="2316"/>
      <c r="I45" s="2316"/>
      <c r="J45" s="2316"/>
      <c r="K45" s="2316"/>
      <c r="L45" s="2316"/>
      <c r="M45" s="2316"/>
      <c r="N45" s="2316"/>
      <c r="O45" s="2316"/>
      <c r="P45" s="2316"/>
      <c r="Q45" s="2316"/>
      <c r="R45" s="2316"/>
      <c r="S45" s="2316"/>
    </row>
  </sheetData>
  <protectedRanges>
    <protectedRange password="EEED" sqref="R12:R31" name="Rango38"/>
    <protectedRange password="EEED" sqref="Q12:Q31" name="Rango37"/>
    <protectedRange sqref="S12:S31" name="Rango12"/>
    <protectedRange password="EEED" sqref="D12:G31" name="Rango27"/>
    <protectedRange password="EEED" sqref="H12:H31" name="Rango28"/>
    <protectedRange password="EEED" sqref="I12:I31" name="Rango29"/>
    <protectedRange password="EEED" sqref="J12:J31" name="Rango30"/>
    <protectedRange password="EEED" sqref="K12:K31" name="Rango31"/>
    <protectedRange password="EEED" sqref="L12:L31" name="Rango32"/>
    <protectedRange password="EEED" sqref="M12:M31" name="Rango33"/>
    <protectedRange password="EEED" sqref="N12:N31" name="Rango34"/>
    <protectedRange password="EEED" sqref="O12:O31" name="Rango35"/>
    <protectedRange password="EEED" sqref="P12:P31" name="Rango36"/>
  </protectedRanges>
  <mergeCells count="12">
    <mergeCell ref="S7:S8"/>
    <mergeCell ref="B3:C3"/>
    <mergeCell ref="B40:S45"/>
    <mergeCell ref="C11:D11"/>
    <mergeCell ref="B13:B15"/>
    <mergeCell ref="B17:B19"/>
    <mergeCell ref="B9:E9"/>
    <mergeCell ref="B21:B23"/>
    <mergeCell ref="B25:B27"/>
    <mergeCell ref="B29:B31"/>
    <mergeCell ref="B32:E32"/>
    <mergeCell ref="B34:S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zoomScale="90" zoomScaleNormal="90" workbookViewId="0">
      <selection activeCell="E3" sqref="E3"/>
    </sheetView>
  </sheetViews>
  <sheetFormatPr baseColWidth="10" defaultColWidth="11.42578125" defaultRowHeight="16.5" x14ac:dyDescent="0.3"/>
  <cols>
    <col min="1" max="1" width="6.85546875" style="839" customWidth="1"/>
    <col min="2" max="2" width="6" style="839" hidden="1" customWidth="1"/>
    <col min="3" max="4" width="5.7109375" style="839" customWidth="1"/>
    <col min="5" max="5" width="42.7109375" style="839" customWidth="1"/>
    <col min="6" max="6" width="11.28515625" style="839" customWidth="1"/>
    <col min="7" max="7" width="11.28515625" style="839" hidden="1" customWidth="1"/>
    <col min="8" max="8" width="4.85546875" style="839" customWidth="1"/>
    <col min="9" max="9" width="5.42578125" style="839" customWidth="1"/>
    <col min="10" max="10" width="20.7109375" style="839" customWidth="1"/>
    <col min="11" max="11" width="11.28515625" style="839" customWidth="1"/>
    <col min="12" max="12" width="3.7109375" style="839" customWidth="1"/>
    <col min="13" max="13" width="35.7109375" style="854" customWidth="1"/>
    <col min="14" max="14" width="3.7109375" style="839" customWidth="1"/>
    <col min="15" max="15" width="20.7109375" style="839" customWidth="1"/>
    <col min="16" max="16" width="11.42578125" style="839"/>
    <col min="17" max="17" width="0" style="839" hidden="1" customWidth="1"/>
    <col min="18" max="18" width="5" style="839" customWidth="1"/>
    <col min="19" max="19" width="4.85546875" style="839" customWidth="1"/>
    <col min="20" max="20" width="20.7109375" style="839" customWidth="1"/>
    <col min="21" max="21" width="11.42578125" style="839"/>
    <col min="22" max="22" width="6" style="839" customWidth="1"/>
    <col min="23" max="23" width="4.85546875" style="839" customWidth="1"/>
    <col min="24" max="24" width="19.42578125" style="839" customWidth="1"/>
    <col min="25" max="25" width="11.42578125" style="839"/>
    <col min="26" max="26" width="17.28515625" style="843" customWidth="1"/>
    <col min="27" max="27" width="2.7109375" style="843" customWidth="1"/>
    <col min="28" max="28" width="14.7109375" style="843" customWidth="1"/>
    <col min="29" max="16384" width="11.42578125" style="839"/>
  </cols>
  <sheetData>
    <row r="2" spans="2:28" ht="18" customHeight="1" x14ac:dyDescent="0.3">
      <c r="B2" s="837"/>
      <c r="C2" s="837"/>
      <c r="D2" s="837"/>
      <c r="E2" s="838" t="s">
        <v>419</v>
      </c>
      <c r="I2" s="837"/>
      <c r="J2" s="840" t="s">
        <v>448</v>
      </c>
      <c r="K2" s="837"/>
      <c r="L2" s="1695" t="s">
        <v>72</v>
      </c>
      <c r="M2" s="1702" t="s">
        <v>688</v>
      </c>
      <c r="N2" s="841"/>
      <c r="O2" s="842" t="s">
        <v>448</v>
      </c>
      <c r="S2" s="837"/>
      <c r="T2" s="840" t="s">
        <v>448</v>
      </c>
      <c r="V2" s="840" t="s">
        <v>751</v>
      </c>
    </row>
    <row r="3" spans="2:28" ht="15" customHeight="1" x14ac:dyDescent="0.3">
      <c r="B3" s="844"/>
      <c r="C3" s="1695" t="s">
        <v>385</v>
      </c>
      <c r="D3" s="845">
        <v>1</v>
      </c>
      <c r="E3" s="846" t="s">
        <v>376</v>
      </c>
      <c r="F3" s="847"/>
      <c r="G3" s="847"/>
      <c r="H3" s="1695" t="s">
        <v>385</v>
      </c>
      <c r="I3" s="845">
        <v>1</v>
      </c>
      <c r="J3" s="846" t="s">
        <v>425</v>
      </c>
      <c r="K3" s="847"/>
      <c r="L3" s="1695"/>
      <c r="M3" s="1702"/>
      <c r="N3" s="845">
        <v>1</v>
      </c>
      <c r="O3" s="846" t="s">
        <v>843</v>
      </c>
      <c r="R3" s="1700" t="s">
        <v>385</v>
      </c>
      <c r="S3" s="845">
        <v>1</v>
      </c>
      <c r="T3" s="846" t="s">
        <v>425</v>
      </c>
      <c r="V3" s="1700" t="s">
        <v>752</v>
      </c>
      <c r="W3" s="848">
        <v>1</v>
      </c>
      <c r="Z3" s="1697" t="s">
        <v>810</v>
      </c>
      <c r="AA3" s="849"/>
      <c r="AB3" s="850" t="s">
        <v>448</v>
      </c>
    </row>
    <row r="4" spans="2:28" ht="15" customHeight="1" x14ac:dyDescent="0.3">
      <c r="B4" s="844"/>
      <c r="C4" s="1695"/>
      <c r="D4" s="845">
        <v>2</v>
      </c>
      <c r="E4" s="846" t="s">
        <v>299</v>
      </c>
      <c r="F4" s="847"/>
      <c r="G4" s="847"/>
      <c r="H4" s="1695"/>
      <c r="I4" s="845">
        <v>2</v>
      </c>
      <c r="J4" s="846" t="s">
        <v>429</v>
      </c>
      <c r="K4" s="847"/>
      <c r="L4" s="1695"/>
      <c r="M4" s="1702" t="s">
        <v>440</v>
      </c>
      <c r="N4" s="845"/>
      <c r="O4" s="842" t="s">
        <v>448</v>
      </c>
      <c r="R4" s="1700"/>
      <c r="S4" s="845">
        <v>2</v>
      </c>
      <c r="T4" s="846" t="s">
        <v>422</v>
      </c>
      <c r="V4" s="1700"/>
      <c r="W4" s="848">
        <v>2</v>
      </c>
      <c r="Z4" s="1699"/>
      <c r="AA4" s="849">
        <v>1</v>
      </c>
      <c r="AB4" s="849" t="s">
        <v>813</v>
      </c>
    </row>
    <row r="5" spans="2:28" ht="15" customHeight="1" x14ac:dyDescent="0.3">
      <c r="B5" s="844"/>
      <c r="C5" s="1695"/>
      <c r="D5" s="845">
        <v>3</v>
      </c>
      <c r="E5" s="846" t="s">
        <v>377</v>
      </c>
      <c r="F5" s="847"/>
      <c r="G5" s="847"/>
      <c r="H5" s="1695"/>
      <c r="I5" s="845">
        <v>3</v>
      </c>
      <c r="J5" s="846" t="s">
        <v>422</v>
      </c>
      <c r="K5" s="847"/>
      <c r="L5" s="1695"/>
      <c r="M5" s="1702"/>
      <c r="N5" s="845">
        <v>1</v>
      </c>
      <c r="O5" s="841" t="s">
        <v>424</v>
      </c>
      <c r="R5" s="1700"/>
      <c r="S5" s="845">
        <v>3</v>
      </c>
      <c r="T5" s="846" t="s">
        <v>423</v>
      </c>
      <c r="V5" s="1700"/>
      <c r="W5" s="848">
        <v>3</v>
      </c>
      <c r="Z5" s="1699"/>
      <c r="AA5" s="849">
        <v>2</v>
      </c>
      <c r="AB5" s="849" t="s">
        <v>811</v>
      </c>
    </row>
    <row r="6" spans="2:28" ht="15" customHeight="1" x14ac:dyDescent="0.3">
      <c r="B6" s="844"/>
      <c r="C6" s="1695"/>
      <c r="D6" s="845">
        <v>4</v>
      </c>
      <c r="E6" s="846" t="s">
        <v>378</v>
      </c>
      <c r="F6" s="847"/>
      <c r="G6" s="847"/>
      <c r="H6" s="1695"/>
      <c r="I6" s="845">
        <v>4</v>
      </c>
      <c r="J6" s="846" t="s">
        <v>423</v>
      </c>
      <c r="K6" s="847"/>
      <c r="L6" s="1695"/>
      <c r="M6" s="851"/>
      <c r="N6" s="845"/>
      <c r="O6" s="841"/>
      <c r="R6" s="1700"/>
      <c r="S6" s="845">
        <v>4</v>
      </c>
      <c r="T6" s="846" t="s">
        <v>797</v>
      </c>
      <c r="V6" s="1700"/>
      <c r="W6" s="848">
        <v>4</v>
      </c>
      <c r="Z6" s="1699"/>
      <c r="AA6" s="849">
        <v>3</v>
      </c>
      <c r="AB6" s="849" t="s">
        <v>812</v>
      </c>
    </row>
    <row r="7" spans="2:28" ht="15" customHeight="1" x14ac:dyDescent="0.3">
      <c r="B7" s="844"/>
      <c r="C7" s="1695"/>
      <c r="D7" s="845">
        <v>5</v>
      </c>
      <c r="E7" s="846" t="s">
        <v>379</v>
      </c>
      <c r="F7" s="847"/>
      <c r="G7" s="847"/>
      <c r="H7" s="1695"/>
      <c r="I7" s="845">
        <v>5</v>
      </c>
      <c r="J7" s="846" t="s">
        <v>445</v>
      </c>
      <c r="K7" s="847"/>
      <c r="L7" s="1695"/>
      <c r="M7" s="1702" t="s">
        <v>441</v>
      </c>
      <c r="N7" s="841"/>
      <c r="O7" s="842" t="s">
        <v>448</v>
      </c>
      <c r="R7" s="1700"/>
      <c r="S7" s="845">
        <v>6</v>
      </c>
      <c r="T7" s="846" t="s">
        <v>445</v>
      </c>
      <c r="V7" s="1700"/>
      <c r="W7" s="848">
        <v>5</v>
      </c>
      <c r="Z7" s="1699"/>
      <c r="AA7" s="849">
        <v>4</v>
      </c>
      <c r="AB7" s="849" t="s">
        <v>427</v>
      </c>
    </row>
    <row r="8" spans="2:28" ht="15" customHeight="1" x14ac:dyDescent="0.3">
      <c r="B8" s="844"/>
      <c r="C8" s="1695"/>
      <c r="D8" s="845">
        <v>6</v>
      </c>
      <c r="E8" s="846" t="s">
        <v>304</v>
      </c>
      <c r="F8" s="847"/>
      <c r="G8" s="847"/>
      <c r="H8" s="1695"/>
      <c r="I8" s="845">
        <v>6</v>
      </c>
      <c r="J8" s="846" t="s">
        <v>446</v>
      </c>
      <c r="K8" s="847"/>
      <c r="L8" s="1695"/>
      <c r="M8" s="1702"/>
      <c r="N8" s="841">
        <v>1</v>
      </c>
      <c r="O8" s="841" t="s">
        <v>446</v>
      </c>
      <c r="R8" s="1700"/>
      <c r="S8" s="845">
        <v>7</v>
      </c>
      <c r="T8" s="846" t="s">
        <v>427</v>
      </c>
      <c r="V8" s="1700"/>
      <c r="W8" s="848">
        <v>6</v>
      </c>
      <c r="Z8" s="1698"/>
      <c r="AA8" s="849">
        <v>5</v>
      </c>
      <c r="AB8" s="849" t="s">
        <v>424</v>
      </c>
    </row>
    <row r="9" spans="2:28" ht="15" customHeight="1" x14ac:dyDescent="0.3">
      <c r="B9" s="844"/>
      <c r="C9" s="1695"/>
      <c r="D9" s="845">
        <v>7</v>
      </c>
      <c r="E9" s="846" t="s">
        <v>380</v>
      </c>
      <c r="F9" s="847"/>
      <c r="G9" s="847"/>
      <c r="H9" s="1695"/>
      <c r="I9" s="845">
        <v>7</v>
      </c>
      <c r="J9" s="846" t="s">
        <v>426</v>
      </c>
      <c r="K9" s="847"/>
      <c r="L9" s="1695"/>
      <c r="M9" s="1702"/>
      <c r="N9" s="841">
        <v>2</v>
      </c>
      <c r="O9" s="841" t="s">
        <v>421</v>
      </c>
      <c r="R9" s="1700"/>
      <c r="S9" s="845">
        <v>8</v>
      </c>
      <c r="T9" s="846" t="s">
        <v>420</v>
      </c>
      <c r="V9" s="1700"/>
      <c r="W9" s="848">
        <v>7</v>
      </c>
      <c r="Z9" s="1697" t="s">
        <v>722</v>
      </c>
      <c r="AA9" s="849"/>
      <c r="AB9" s="850" t="s">
        <v>448</v>
      </c>
    </row>
    <row r="10" spans="2:28" ht="15" customHeight="1" x14ac:dyDescent="0.3">
      <c r="B10" s="844"/>
      <c r="C10" s="1695"/>
      <c r="D10" s="845">
        <v>8</v>
      </c>
      <c r="E10" s="846" t="s">
        <v>196</v>
      </c>
      <c r="F10" s="847"/>
      <c r="G10" s="847"/>
      <c r="H10" s="1695"/>
      <c r="I10" s="845">
        <v>8</v>
      </c>
      <c r="J10" s="846" t="s">
        <v>427</v>
      </c>
      <c r="K10" s="847"/>
      <c r="L10" s="1695"/>
      <c r="M10" s="1702"/>
      <c r="N10" s="841"/>
      <c r="O10" s="841"/>
      <c r="R10" s="1700"/>
      <c r="S10" s="845">
        <v>9</v>
      </c>
      <c r="T10" s="846" t="s">
        <v>421</v>
      </c>
      <c r="V10" s="1700"/>
      <c r="W10" s="848">
        <v>8</v>
      </c>
      <c r="Z10" s="1699"/>
      <c r="AA10" s="849">
        <v>1</v>
      </c>
      <c r="AB10" s="849" t="s">
        <v>420</v>
      </c>
    </row>
    <row r="11" spans="2:28" ht="15" customHeight="1" x14ac:dyDescent="0.3">
      <c r="B11" s="844"/>
      <c r="C11" s="1695"/>
      <c r="D11" s="845">
        <v>9</v>
      </c>
      <c r="E11" s="846" t="s">
        <v>61</v>
      </c>
      <c r="F11" s="847"/>
      <c r="G11" s="847"/>
      <c r="H11" s="1695"/>
      <c r="I11" s="845">
        <v>9</v>
      </c>
      <c r="J11" s="846" t="s">
        <v>798</v>
      </c>
      <c r="K11" s="847"/>
      <c r="L11" s="1695"/>
      <c r="M11" s="1702" t="s">
        <v>381</v>
      </c>
      <c r="N11" s="845"/>
      <c r="O11" s="842" t="s">
        <v>448</v>
      </c>
      <c r="R11" s="1700"/>
      <c r="S11" s="845">
        <v>10</v>
      </c>
      <c r="T11" s="846" t="s">
        <v>254</v>
      </c>
      <c r="V11" s="1700"/>
      <c r="W11" s="848">
        <v>9</v>
      </c>
      <c r="Z11" s="1699"/>
      <c r="AA11" s="849">
        <v>2</v>
      </c>
      <c r="AB11" s="849" t="s">
        <v>421</v>
      </c>
    </row>
    <row r="12" spans="2:28" ht="15" customHeight="1" x14ac:dyDescent="0.3">
      <c r="B12" s="844"/>
      <c r="C12" s="1695"/>
      <c r="D12" s="845">
        <v>10</v>
      </c>
      <c r="E12" s="846" t="s">
        <v>62</v>
      </c>
      <c r="F12" s="847"/>
      <c r="G12" s="847"/>
      <c r="H12" s="1695"/>
      <c r="I12" s="845">
        <v>10</v>
      </c>
      <c r="J12" s="846" t="s">
        <v>420</v>
      </c>
      <c r="K12" s="847"/>
      <c r="L12" s="1695"/>
      <c r="M12" s="1702"/>
      <c r="N12" s="845">
        <v>1</v>
      </c>
      <c r="O12" s="841" t="s">
        <v>424</v>
      </c>
      <c r="R12" s="1700"/>
      <c r="S12" s="845">
        <v>11</v>
      </c>
      <c r="T12" s="846" t="s">
        <v>428</v>
      </c>
      <c r="V12" s="1700"/>
      <c r="W12" s="848">
        <v>10</v>
      </c>
      <c r="Z12" s="1699"/>
      <c r="AA12" s="849">
        <v>3</v>
      </c>
      <c r="AB12" s="849" t="s">
        <v>447</v>
      </c>
    </row>
    <row r="13" spans="2:28" ht="15" customHeight="1" x14ac:dyDescent="0.3">
      <c r="B13" s="844"/>
      <c r="C13" s="1695" t="s">
        <v>72</v>
      </c>
      <c r="D13" s="845">
        <v>11</v>
      </c>
      <c r="E13" s="846" t="s">
        <v>688</v>
      </c>
      <c r="F13" s="847"/>
      <c r="G13" s="847"/>
      <c r="H13" s="1695"/>
      <c r="I13" s="845">
        <v>11</v>
      </c>
      <c r="J13" s="846" t="s">
        <v>421</v>
      </c>
      <c r="K13" s="847"/>
      <c r="L13" s="1695"/>
      <c r="M13" s="1702"/>
      <c r="N13" s="845"/>
      <c r="O13" s="841"/>
      <c r="R13" s="1700"/>
      <c r="S13" s="845">
        <v>12</v>
      </c>
      <c r="T13" s="846" t="s">
        <v>430</v>
      </c>
      <c r="V13" s="1700"/>
      <c r="W13" s="848">
        <v>11</v>
      </c>
      <c r="Z13" s="1698"/>
      <c r="AA13" s="849">
        <v>4</v>
      </c>
      <c r="AB13" s="849" t="s">
        <v>424</v>
      </c>
    </row>
    <row r="14" spans="2:28" ht="15" customHeight="1" x14ac:dyDescent="0.3">
      <c r="B14" s="844"/>
      <c r="C14" s="1695"/>
      <c r="D14" s="845">
        <v>12</v>
      </c>
      <c r="E14" s="846" t="s">
        <v>440</v>
      </c>
      <c r="H14" s="1695"/>
      <c r="I14" s="845">
        <v>12</v>
      </c>
      <c r="J14" s="846" t="s">
        <v>428</v>
      </c>
      <c r="L14" s="1695"/>
      <c r="M14" s="1693" t="s">
        <v>203</v>
      </c>
      <c r="N14" s="845"/>
      <c r="O14" s="842" t="s">
        <v>448</v>
      </c>
      <c r="R14" s="1700"/>
      <c r="S14" s="845">
        <v>13</v>
      </c>
      <c r="T14" s="846" t="s">
        <v>447</v>
      </c>
      <c r="V14" s="1700"/>
      <c r="W14" s="848">
        <v>12</v>
      </c>
      <c r="Z14" s="1697" t="s">
        <v>815</v>
      </c>
      <c r="AA14" s="849"/>
      <c r="AB14" s="850" t="s">
        <v>448</v>
      </c>
    </row>
    <row r="15" spans="2:28" ht="15" customHeight="1" x14ac:dyDescent="0.3">
      <c r="B15" s="844"/>
      <c r="C15" s="1695"/>
      <c r="D15" s="845">
        <v>13</v>
      </c>
      <c r="E15" s="846" t="s">
        <v>441</v>
      </c>
      <c r="H15" s="1695"/>
      <c r="I15" s="845">
        <v>13</v>
      </c>
      <c r="J15" s="846" t="s">
        <v>430</v>
      </c>
      <c r="L15" s="1695"/>
      <c r="M15" s="1696"/>
      <c r="N15" s="841">
        <v>1</v>
      </c>
      <c r="O15" s="841" t="s">
        <v>254</v>
      </c>
      <c r="R15" s="1700"/>
      <c r="S15" s="845">
        <v>14</v>
      </c>
      <c r="T15" s="846" t="s">
        <v>424</v>
      </c>
      <c r="V15" s="1700"/>
      <c r="W15" s="848" t="s">
        <v>364</v>
      </c>
      <c r="Z15" s="1698"/>
      <c r="AA15" s="849">
        <v>1</v>
      </c>
      <c r="AB15" s="849" t="s">
        <v>766</v>
      </c>
    </row>
    <row r="16" spans="2:28" ht="15" customHeight="1" x14ac:dyDescent="0.3">
      <c r="B16" s="844"/>
      <c r="C16" s="1695"/>
      <c r="D16" s="845">
        <v>14</v>
      </c>
      <c r="E16" s="846" t="s">
        <v>381</v>
      </c>
      <c r="H16" s="1695"/>
      <c r="I16" s="845">
        <v>14</v>
      </c>
      <c r="J16" s="846" t="s">
        <v>447</v>
      </c>
      <c r="L16" s="1695"/>
      <c r="M16" s="1696"/>
      <c r="N16" s="841">
        <v>2</v>
      </c>
      <c r="O16" s="841" t="s">
        <v>424</v>
      </c>
      <c r="R16" s="1700"/>
      <c r="S16" s="845">
        <v>14</v>
      </c>
      <c r="T16" s="846" t="s">
        <v>451</v>
      </c>
      <c r="Z16" s="1697" t="s">
        <v>796</v>
      </c>
      <c r="AA16" s="849"/>
      <c r="AB16" s="850" t="s">
        <v>448</v>
      </c>
    </row>
    <row r="17" spans="2:28" ht="15" customHeight="1" x14ac:dyDescent="0.3">
      <c r="B17" s="844"/>
      <c r="C17" s="1695"/>
      <c r="D17" s="845">
        <v>15</v>
      </c>
      <c r="E17" s="846" t="s">
        <v>203</v>
      </c>
      <c r="H17" s="1695"/>
      <c r="I17" s="845">
        <v>15</v>
      </c>
      <c r="J17" s="846" t="s">
        <v>424</v>
      </c>
      <c r="L17" s="1695"/>
      <c r="M17" s="1702" t="s">
        <v>689</v>
      </c>
      <c r="N17" s="841"/>
      <c r="O17" s="842" t="s">
        <v>448</v>
      </c>
      <c r="R17" s="1700"/>
      <c r="S17" s="845"/>
      <c r="T17" s="846"/>
      <c r="Z17" s="1698"/>
      <c r="AA17" s="849">
        <v>1</v>
      </c>
      <c r="AB17" s="849" t="s">
        <v>798</v>
      </c>
    </row>
    <row r="18" spans="2:28" ht="15" customHeight="1" x14ac:dyDescent="0.3">
      <c r="B18" s="844"/>
      <c r="C18" s="1695"/>
      <c r="D18" s="845">
        <v>16</v>
      </c>
      <c r="E18" s="846" t="s">
        <v>689</v>
      </c>
      <c r="H18" s="1701"/>
      <c r="I18" s="852"/>
      <c r="J18" s="853"/>
      <c r="L18" s="1695"/>
      <c r="M18" s="1702"/>
      <c r="N18" s="841">
        <v>1</v>
      </c>
      <c r="O18" s="841" t="s">
        <v>254</v>
      </c>
    </row>
    <row r="19" spans="2:28" ht="15" customHeight="1" x14ac:dyDescent="0.3">
      <c r="B19" s="844"/>
      <c r="C19" s="1695"/>
      <c r="D19" s="845">
        <v>17</v>
      </c>
      <c r="E19" s="846" t="s">
        <v>382</v>
      </c>
      <c r="H19" s="1701"/>
      <c r="I19" s="852"/>
      <c r="J19" s="853"/>
      <c r="L19" s="1695"/>
      <c r="M19" s="1702" t="s">
        <v>690</v>
      </c>
      <c r="N19" s="841"/>
      <c r="O19" s="842" t="s">
        <v>448</v>
      </c>
      <c r="R19" s="854" t="s">
        <v>307</v>
      </c>
    </row>
    <row r="20" spans="2:28" ht="15" customHeight="1" x14ac:dyDescent="0.3">
      <c r="B20" s="844"/>
      <c r="C20" s="1695"/>
      <c r="D20" s="845">
        <v>18</v>
      </c>
      <c r="E20" s="846" t="s">
        <v>383</v>
      </c>
      <c r="H20" s="1701"/>
      <c r="I20" s="852"/>
      <c r="J20" s="853"/>
      <c r="L20" s="1695"/>
      <c r="M20" s="1702"/>
      <c r="N20" s="841">
        <v>1</v>
      </c>
      <c r="O20" s="841" t="s">
        <v>254</v>
      </c>
    </row>
    <row r="21" spans="2:28" ht="15" customHeight="1" x14ac:dyDescent="0.3">
      <c r="B21" s="844"/>
      <c r="C21" s="1695"/>
      <c r="D21" s="845">
        <v>19</v>
      </c>
      <c r="E21" s="846" t="s">
        <v>384</v>
      </c>
      <c r="H21" s="1701"/>
      <c r="I21" s="852"/>
      <c r="J21" s="853"/>
      <c r="L21" s="1695"/>
      <c r="M21" s="1702" t="s">
        <v>383</v>
      </c>
      <c r="N21" s="841"/>
      <c r="O21" s="842" t="s">
        <v>448</v>
      </c>
    </row>
    <row r="22" spans="2:28" ht="15" customHeight="1" x14ac:dyDescent="0.3">
      <c r="B22" s="844"/>
      <c r="C22" s="1695"/>
      <c r="D22" s="845">
        <v>20</v>
      </c>
      <c r="E22" s="846" t="s">
        <v>449</v>
      </c>
      <c r="H22" s="1701"/>
      <c r="I22" s="852"/>
      <c r="J22" s="853"/>
      <c r="L22" s="1695"/>
      <c r="M22" s="1702"/>
      <c r="N22" s="841">
        <v>1</v>
      </c>
      <c r="O22" s="841" t="s">
        <v>426</v>
      </c>
      <c r="S22" s="837"/>
      <c r="T22" s="840" t="s">
        <v>448</v>
      </c>
      <c r="W22" s="837"/>
      <c r="X22" s="840" t="s">
        <v>448</v>
      </c>
    </row>
    <row r="23" spans="2:28" ht="15" customHeight="1" x14ac:dyDescent="0.3">
      <c r="B23" s="844"/>
      <c r="C23" s="1695"/>
      <c r="D23" s="845">
        <v>21</v>
      </c>
      <c r="E23" s="846" t="s">
        <v>409</v>
      </c>
      <c r="H23" s="1701"/>
      <c r="I23" s="852"/>
      <c r="J23" s="853"/>
      <c r="L23" s="1695"/>
      <c r="M23" s="1702"/>
      <c r="N23" s="841">
        <v>2</v>
      </c>
      <c r="O23" s="841" t="s">
        <v>424</v>
      </c>
      <c r="R23" s="1700" t="s">
        <v>340</v>
      </c>
      <c r="S23" s="845">
        <v>1</v>
      </c>
      <c r="T23" s="846" t="s">
        <v>766</v>
      </c>
      <c r="V23" s="1700" t="s">
        <v>807</v>
      </c>
      <c r="W23" s="845">
        <v>1</v>
      </c>
      <c r="X23" s="846" t="s">
        <v>423</v>
      </c>
    </row>
    <row r="24" spans="2:28" ht="15" customHeight="1" x14ac:dyDescent="0.3">
      <c r="B24" s="844"/>
      <c r="C24" s="1695"/>
      <c r="D24" s="845">
        <v>22</v>
      </c>
      <c r="E24" s="846" t="s">
        <v>52</v>
      </c>
      <c r="H24" s="855"/>
      <c r="I24" s="852"/>
      <c r="J24" s="853"/>
      <c r="L24" s="1695"/>
      <c r="M24" s="1693" t="s">
        <v>384</v>
      </c>
      <c r="N24" s="841"/>
      <c r="O24" s="842" t="s">
        <v>448</v>
      </c>
      <c r="R24" s="1700"/>
      <c r="S24" s="845">
        <v>2</v>
      </c>
      <c r="T24" s="846" t="s">
        <v>430</v>
      </c>
      <c r="V24" s="1700"/>
      <c r="W24" s="845">
        <v>2</v>
      </c>
      <c r="X24" s="846" t="s">
        <v>797</v>
      </c>
    </row>
    <row r="25" spans="2:28" ht="15" customHeight="1" x14ac:dyDescent="0.3">
      <c r="B25" s="844"/>
      <c r="C25" s="1695"/>
      <c r="D25" s="845">
        <v>23</v>
      </c>
      <c r="E25" s="846" t="s">
        <v>291</v>
      </c>
      <c r="H25" s="855"/>
      <c r="I25" s="852"/>
      <c r="J25" s="853"/>
      <c r="L25" s="1695"/>
      <c r="M25" s="1696"/>
      <c r="N25" s="841">
        <v>1</v>
      </c>
      <c r="O25" s="841" t="s">
        <v>422</v>
      </c>
      <c r="R25" s="1700"/>
      <c r="S25" s="845">
        <v>3</v>
      </c>
      <c r="T25" s="846" t="s">
        <v>847</v>
      </c>
      <c r="V25" s="1700"/>
      <c r="W25" s="845">
        <v>3</v>
      </c>
      <c r="X25" s="846" t="s">
        <v>767</v>
      </c>
    </row>
    <row r="26" spans="2:28" ht="12.75" customHeight="1" x14ac:dyDescent="0.3">
      <c r="H26" s="855"/>
      <c r="I26" s="852"/>
      <c r="J26" s="853"/>
      <c r="L26" s="1695"/>
      <c r="M26" s="1694"/>
      <c r="N26" s="841">
        <v>2</v>
      </c>
      <c r="O26" s="841" t="s">
        <v>424</v>
      </c>
      <c r="R26" s="1700"/>
      <c r="S26" s="845">
        <v>4</v>
      </c>
      <c r="T26" s="846"/>
      <c r="V26" s="1700"/>
      <c r="W26" s="845">
        <v>4</v>
      </c>
      <c r="X26" s="846" t="s">
        <v>420</v>
      </c>
    </row>
    <row r="27" spans="2:28" ht="13.5" customHeight="1" x14ac:dyDescent="0.3">
      <c r="H27" s="855"/>
      <c r="I27" s="852"/>
      <c r="J27" s="853"/>
      <c r="L27" s="1695"/>
      <c r="M27" s="1702" t="s">
        <v>449</v>
      </c>
      <c r="N27" s="841"/>
      <c r="O27" s="842" t="s">
        <v>448</v>
      </c>
      <c r="R27" s="1700"/>
      <c r="S27" s="845">
        <v>5</v>
      </c>
      <c r="T27" s="846"/>
      <c r="V27" s="1700"/>
      <c r="W27" s="845">
        <v>5</v>
      </c>
      <c r="X27" s="846" t="s">
        <v>421</v>
      </c>
    </row>
    <row r="28" spans="2:28" x14ac:dyDescent="0.3">
      <c r="L28" s="1695"/>
      <c r="M28" s="1702"/>
      <c r="N28" s="845">
        <v>1</v>
      </c>
      <c r="O28" s="846" t="s">
        <v>254</v>
      </c>
      <c r="R28" s="1700"/>
      <c r="S28" s="845">
        <v>6</v>
      </c>
      <c r="T28" s="846"/>
      <c r="V28" s="1700"/>
      <c r="W28" s="845">
        <v>6</v>
      </c>
      <c r="X28" s="846" t="s">
        <v>428</v>
      </c>
    </row>
    <row r="29" spans="2:28" x14ac:dyDescent="0.3">
      <c r="L29" s="1695"/>
      <c r="M29" s="1702" t="s">
        <v>409</v>
      </c>
      <c r="N29" s="841"/>
      <c r="O29" s="842" t="s">
        <v>448</v>
      </c>
      <c r="R29" s="1700"/>
      <c r="S29" s="845">
        <v>7</v>
      </c>
      <c r="T29" s="846"/>
      <c r="V29" s="1700"/>
      <c r="W29" s="845">
        <v>7</v>
      </c>
      <c r="X29" s="846" t="s">
        <v>766</v>
      </c>
    </row>
    <row r="30" spans="2:28" x14ac:dyDescent="0.3">
      <c r="L30" s="1695"/>
      <c r="M30" s="1702"/>
      <c r="N30" s="845">
        <v>1</v>
      </c>
      <c r="O30" s="846" t="s">
        <v>423</v>
      </c>
      <c r="R30" s="1700"/>
      <c r="S30" s="845">
        <v>8</v>
      </c>
      <c r="T30" s="846"/>
      <c r="V30" s="1700"/>
      <c r="W30" s="845">
        <v>8</v>
      </c>
      <c r="X30" s="846" t="s">
        <v>430</v>
      </c>
    </row>
    <row r="31" spans="2:28" x14ac:dyDescent="0.3">
      <c r="L31" s="1695"/>
      <c r="M31" s="1693" t="s">
        <v>52</v>
      </c>
      <c r="N31" s="841"/>
      <c r="O31" s="842" t="s">
        <v>448</v>
      </c>
      <c r="R31" s="1700"/>
      <c r="S31" s="845">
        <v>9</v>
      </c>
      <c r="T31" s="846"/>
      <c r="V31" s="1700"/>
      <c r="W31" s="845">
        <v>9</v>
      </c>
      <c r="X31" s="846" t="s">
        <v>848</v>
      </c>
    </row>
    <row r="32" spans="2:28" x14ac:dyDescent="0.3">
      <c r="L32" s="1695"/>
      <c r="M32" s="1694"/>
      <c r="N32" s="845">
        <v>1</v>
      </c>
      <c r="O32" s="846" t="s">
        <v>254</v>
      </c>
      <c r="R32" s="1700"/>
      <c r="S32" s="845">
        <v>10</v>
      </c>
      <c r="T32" s="846"/>
      <c r="V32" s="1700"/>
      <c r="W32" s="845">
        <v>10</v>
      </c>
      <c r="X32" s="846" t="s">
        <v>447</v>
      </c>
    </row>
    <row r="33" spans="12:24" x14ac:dyDescent="0.3">
      <c r="L33" s="1695"/>
      <c r="M33" s="1693" t="s">
        <v>291</v>
      </c>
      <c r="N33" s="841"/>
      <c r="O33" s="842" t="s">
        <v>448</v>
      </c>
      <c r="R33" s="1700"/>
      <c r="S33" s="845">
        <v>11</v>
      </c>
      <c r="T33" s="846"/>
      <c r="V33" s="1700"/>
      <c r="W33" s="845">
        <v>11</v>
      </c>
      <c r="X33" s="846" t="s">
        <v>424</v>
      </c>
    </row>
    <row r="34" spans="12:24" x14ac:dyDescent="0.3">
      <c r="L34" s="1695"/>
      <c r="M34" s="1694"/>
      <c r="N34" s="845">
        <v>1</v>
      </c>
      <c r="O34" s="846" t="s">
        <v>451</v>
      </c>
      <c r="R34" s="1700"/>
      <c r="S34" s="845">
        <v>12</v>
      </c>
      <c r="T34" s="846"/>
      <c r="V34" s="1700"/>
      <c r="W34" s="845">
        <v>12</v>
      </c>
      <c r="X34" s="846"/>
    </row>
    <row r="35" spans="12:24" x14ac:dyDescent="0.3">
      <c r="R35" s="1700"/>
      <c r="S35" s="845">
        <v>13</v>
      </c>
      <c r="T35" s="846"/>
      <c r="V35" s="1700"/>
      <c r="W35" s="845">
        <v>13</v>
      </c>
      <c r="X35" s="846"/>
    </row>
    <row r="36" spans="12:24" x14ac:dyDescent="0.3">
      <c r="R36" s="1700"/>
      <c r="S36" s="845">
        <v>14</v>
      </c>
      <c r="T36" s="846"/>
      <c r="V36" s="1700"/>
      <c r="W36" s="845">
        <v>14</v>
      </c>
      <c r="X36" s="846"/>
    </row>
    <row r="37" spans="12:24" x14ac:dyDescent="0.3">
      <c r="R37" s="1700"/>
      <c r="S37" s="845">
        <v>15</v>
      </c>
      <c r="T37" s="846"/>
      <c r="V37" s="1700"/>
      <c r="W37" s="845">
        <v>15</v>
      </c>
      <c r="X37" s="846"/>
    </row>
  </sheetData>
  <sheetProtection algorithmName="SHA-512" hashValue="J1BOBkIoa6y6kgf2wuuQCLk4MAyPXADGOymwAFkBUNpZ+Uh/a3jxDaVHQOCfnj3Q0ur/cCt/TIXlnuqfMrIstA==" saltValue="5UUgtUXXykBFvfMLZSs9ng==" spinCount="100000" sheet="1" objects="1" scenarios="1"/>
  <mergeCells count="26">
    <mergeCell ref="C3:C12"/>
    <mergeCell ref="C13:C25"/>
    <mergeCell ref="H3:H17"/>
    <mergeCell ref="H18:H23"/>
    <mergeCell ref="R3:R17"/>
    <mergeCell ref="M14:M16"/>
    <mergeCell ref="M17:M18"/>
    <mergeCell ref="M19:M20"/>
    <mergeCell ref="M21:M23"/>
    <mergeCell ref="M2:M3"/>
    <mergeCell ref="M4:M5"/>
    <mergeCell ref="M7:M10"/>
    <mergeCell ref="M11:M13"/>
    <mergeCell ref="R23:R37"/>
    <mergeCell ref="M27:M28"/>
    <mergeCell ref="M29:M30"/>
    <mergeCell ref="M31:M32"/>
    <mergeCell ref="M33:M34"/>
    <mergeCell ref="L2:L34"/>
    <mergeCell ref="M24:M26"/>
    <mergeCell ref="Z16:Z17"/>
    <mergeCell ref="Z3:Z8"/>
    <mergeCell ref="Z9:Z13"/>
    <mergeCell ref="Z14:Z15"/>
    <mergeCell ref="V23:V37"/>
    <mergeCell ref="V3:V15"/>
  </mergeCells>
  <phoneticPr fontId="0" type="noConversion"/>
  <pageMargins left="0.75" right="0.75" top="1" bottom="1" header="0" footer="0"/>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1:V31"/>
  <sheetViews>
    <sheetView zoomScale="70" zoomScaleNormal="70" workbookViewId="0">
      <selection activeCell="L13" sqref="L13"/>
    </sheetView>
  </sheetViews>
  <sheetFormatPr baseColWidth="10" defaultRowHeight="12.75" x14ac:dyDescent="0.2"/>
  <cols>
    <col min="1" max="1" width="3" style="72" customWidth="1"/>
    <col min="2" max="2" width="18" style="72" customWidth="1"/>
    <col min="3" max="3" width="4.140625" style="72" customWidth="1"/>
    <col min="4" max="4" width="37.42578125" style="72" customWidth="1"/>
    <col min="5" max="5" width="33.140625" style="72" customWidth="1"/>
    <col min="6" max="6" width="15.140625" style="102" customWidth="1"/>
    <col min="7" max="14" width="12.85546875" style="102" customWidth="1"/>
    <col min="15" max="18" width="12.85546875" style="57" customWidth="1"/>
    <col min="19" max="19" width="26.28515625" style="57" customWidth="1"/>
    <col min="20" max="22" width="13" style="72" customWidth="1"/>
    <col min="23" max="226" width="11" style="72"/>
    <col min="227" max="227" width="13.140625" style="72" customWidth="1"/>
    <col min="228" max="228" width="4.140625" style="72" customWidth="1"/>
    <col min="229" max="229" width="21" style="72" customWidth="1"/>
    <col min="230" max="230" width="17.5703125" style="72" customWidth="1"/>
    <col min="231" max="231" width="20.7109375" style="72" customWidth="1"/>
    <col min="232" max="232" width="14.28515625" style="72" customWidth="1"/>
    <col min="233" max="482" width="11" style="72"/>
    <col min="483" max="483" width="13.140625" style="72" customWidth="1"/>
    <col min="484" max="484" width="4.140625" style="72" customWidth="1"/>
    <col min="485" max="485" width="21" style="72" customWidth="1"/>
    <col min="486" max="486" width="17.5703125" style="72" customWidth="1"/>
    <col min="487" max="487" width="20.7109375" style="72" customWidth="1"/>
    <col min="488" max="488" width="14.28515625" style="72" customWidth="1"/>
    <col min="489" max="738" width="11" style="72"/>
    <col min="739" max="739" width="13.140625" style="72" customWidth="1"/>
    <col min="740" max="740" width="4.140625" style="72" customWidth="1"/>
    <col min="741" max="741" width="21" style="72" customWidth="1"/>
    <col min="742" max="742" width="17.5703125" style="72" customWidth="1"/>
    <col min="743" max="743" width="20.7109375" style="72" customWidth="1"/>
    <col min="744" max="744" width="14.28515625" style="72" customWidth="1"/>
    <col min="745" max="994" width="11" style="72"/>
    <col min="995" max="995" width="13.140625" style="72" customWidth="1"/>
    <col min="996" max="996" width="4.140625" style="72" customWidth="1"/>
    <col min="997" max="997" width="21" style="72" customWidth="1"/>
    <col min="998" max="998" width="17.5703125" style="72" customWidth="1"/>
    <col min="999" max="999" width="20.7109375" style="72" customWidth="1"/>
    <col min="1000" max="1000" width="14.28515625" style="72" customWidth="1"/>
    <col min="1001" max="1250" width="11" style="72"/>
    <col min="1251" max="1251" width="13.140625" style="72" customWidth="1"/>
    <col min="1252" max="1252" width="4.140625" style="72" customWidth="1"/>
    <col min="1253" max="1253" width="21" style="72" customWidth="1"/>
    <col min="1254" max="1254" width="17.5703125" style="72" customWidth="1"/>
    <col min="1255" max="1255" width="20.7109375" style="72" customWidth="1"/>
    <col min="1256" max="1256" width="14.28515625" style="72" customWidth="1"/>
    <col min="1257" max="1506" width="11" style="72"/>
    <col min="1507" max="1507" width="13.140625" style="72" customWidth="1"/>
    <col min="1508" max="1508" width="4.140625" style="72" customWidth="1"/>
    <col min="1509" max="1509" width="21" style="72" customWidth="1"/>
    <col min="1510" max="1510" width="17.5703125" style="72" customWidth="1"/>
    <col min="1511" max="1511" width="20.7109375" style="72" customWidth="1"/>
    <col min="1512" max="1512" width="14.28515625" style="72" customWidth="1"/>
    <col min="1513" max="1762" width="11" style="72"/>
    <col min="1763" max="1763" width="13.140625" style="72" customWidth="1"/>
    <col min="1764" max="1764" width="4.140625" style="72" customWidth="1"/>
    <col min="1765" max="1765" width="21" style="72" customWidth="1"/>
    <col min="1766" max="1766" width="17.5703125" style="72" customWidth="1"/>
    <col min="1767" max="1767" width="20.7109375" style="72" customWidth="1"/>
    <col min="1768" max="1768" width="14.28515625" style="72" customWidth="1"/>
    <col min="1769" max="2018" width="11" style="72"/>
    <col min="2019" max="2019" width="13.140625" style="72" customWidth="1"/>
    <col min="2020" max="2020" width="4.140625" style="72" customWidth="1"/>
    <col min="2021" max="2021" width="21" style="72" customWidth="1"/>
    <col min="2022" max="2022" width="17.5703125" style="72" customWidth="1"/>
    <col min="2023" max="2023" width="20.7109375" style="72" customWidth="1"/>
    <col min="2024" max="2024" width="14.28515625" style="72" customWidth="1"/>
    <col min="2025" max="2274" width="11" style="72"/>
    <col min="2275" max="2275" width="13.140625" style="72" customWidth="1"/>
    <col min="2276" max="2276" width="4.140625" style="72" customWidth="1"/>
    <col min="2277" max="2277" width="21" style="72" customWidth="1"/>
    <col min="2278" max="2278" width="17.5703125" style="72" customWidth="1"/>
    <col min="2279" max="2279" width="20.7109375" style="72" customWidth="1"/>
    <col min="2280" max="2280" width="14.28515625" style="72" customWidth="1"/>
    <col min="2281" max="2530" width="11" style="72"/>
    <col min="2531" max="2531" width="13.140625" style="72" customWidth="1"/>
    <col min="2532" max="2532" width="4.140625" style="72" customWidth="1"/>
    <col min="2533" max="2533" width="21" style="72" customWidth="1"/>
    <col min="2534" max="2534" width="17.5703125" style="72" customWidth="1"/>
    <col min="2535" max="2535" width="20.7109375" style="72" customWidth="1"/>
    <col min="2536" max="2536" width="14.28515625" style="72" customWidth="1"/>
    <col min="2537" max="2786" width="11" style="72"/>
    <col min="2787" max="2787" width="13.140625" style="72" customWidth="1"/>
    <col min="2788" max="2788" width="4.140625" style="72" customWidth="1"/>
    <col min="2789" max="2789" width="21" style="72" customWidth="1"/>
    <col min="2790" max="2790" width="17.5703125" style="72" customWidth="1"/>
    <col min="2791" max="2791" width="20.7109375" style="72" customWidth="1"/>
    <col min="2792" max="2792" width="14.28515625" style="72" customWidth="1"/>
    <col min="2793" max="3042" width="11" style="72"/>
    <col min="3043" max="3043" width="13.140625" style="72" customWidth="1"/>
    <col min="3044" max="3044" width="4.140625" style="72" customWidth="1"/>
    <col min="3045" max="3045" width="21" style="72" customWidth="1"/>
    <col min="3046" max="3046" width="17.5703125" style="72" customWidth="1"/>
    <col min="3047" max="3047" width="20.7109375" style="72" customWidth="1"/>
    <col min="3048" max="3048" width="14.28515625" style="72" customWidth="1"/>
    <col min="3049" max="3298" width="11" style="72"/>
    <col min="3299" max="3299" width="13.140625" style="72" customWidth="1"/>
    <col min="3300" max="3300" width="4.140625" style="72" customWidth="1"/>
    <col min="3301" max="3301" width="21" style="72" customWidth="1"/>
    <col min="3302" max="3302" width="17.5703125" style="72" customWidth="1"/>
    <col min="3303" max="3303" width="20.7109375" style="72" customWidth="1"/>
    <col min="3304" max="3304" width="14.28515625" style="72" customWidth="1"/>
    <col min="3305" max="3554" width="11" style="72"/>
    <col min="3555" max="3555" width="13.140625" style="72" customWidth="1"/>
    <col min="3556" max="3556" width="4.140625" style="72" customWidth="1"/>
    <col min="3557" max="3557" width="21" style="72" customWidth="1"/>
    <col min="3558" max="3558" width="17.5703125" style="72" customWidth="1"/>
    <col min="3559" max="3559" width="20.7109375" style="72" customWidth="1"/>
    <col min="3560" max="3560" width="14.28515625" style="72" customWidth="1"/>
    <col min="3561" max="3810" width="11" style="72"/>
    <col min="3811" max="3811" width="13.140625" style="72" customWidth="1"/>
    <col min="3812" max="3812" width="4.140625" style="72" customWidth="1"/>
    <col min="3813" max="3813" width="21" style="72" customWidth="1"/>
    <col min="3814" max="3814" width="17.5703125" style="72" customWidth="1"/>
    <col min="3815" max="3815" width="20.7109375" style="72" customWidth="1"/>
    <col min="3816" max="3816" width="14.28515625" style="72" customWidth="1"/>
    <col min="3817" max="4066" width="11" style="72"/>
    <col min="4067" max="4067" width="13.140625" style="72" customWidth="1"/>
    <col min="4068" max="4068" width="4.140625" style="72" customWidth="1"/>
    <col min="4069" max="4069" width="21" style="72" customWidth="1"/>
    <col min="4070" max="4070" width="17.5703125" style="72" customWidth="1"/>
    <col min="4071" max="4071" width="20.7109375" style="72" customWidth="1"/>
    <col min="4072" max="4072" width="14.28515625" style="72" customWidth="1"/>
    <col min="4073" max="4322" width="11" style="72"/>
    <col min="4323" max="4323" width="13.140625" style="72" customWidth="1"/>
    <col min="4324" max="4324" width="4.140625" style="72" customWidth="1"/>
    <col min="4325" max="4325" width="21" style="72" customWidth="1"/>
    <col min="4326" max="4326" width="17.5703125" style="72" customWidth="1"/>
    <col min="4327" max="4327" width="20.7109375" style="72" customWidth="1"/>
    <col min="4328" max="4328" width="14.28515625" style="72" customWidth="1"/>
    <col min="4329" max="4578" width="11" style="72"/>
    <col min="4579" max="4579" width="13.140625" style="72" customWidth="1"/>
    <col min="4580" max="4580" width="4.140625" style="72" customWidth="1"/>
    <col min="4581" max="4581" width="21" style="72" customWidth="1"/>
    <col min="4582" max="4582" width="17.5703125" style="72" customWidth="1"/>
    <col min="4583" max="4583" width="20.7109375" style="72" customWidth="1"/>
    <col min="4584" max="4584" width="14.28515625" style="72" customWidth="1"/>
    <col min="4585" max="4834" width="11" style="72"/>
    <col min="4835" max="4835" width="13.140625" style="72" customWidth="1"/>
    <col min="4836" max="4836" width="4.140625" style="72" customWidth="1"/>
    <col min="4837" max="4837" width="21" style="72" customWidth="1"/>
    <col min="4838" max="4838" width="17.5703125" style="72" customWidth="1"/>
    <col min="4839" max="4839" width="20.7109375" style="72" customWidth="1"/>
    <col min="4840" max="4840" width="14.28515625" style="72" customWidth="1"/>
    <col min="4841" max="5090" width="11" style="72"/>
    <col min="5091" max="5091" width="13.140625" style="72" customWidth="1"/>
    <col min="5092" max="5092" width="4.140625" style="72" customWidth="1"/>
    <col min="5093" max="5093" width="21" style="72" customWidth="1"/>
    <col min="5094" max="5094" width="17.5703125" style="72" customWidth="1"/>
    <col min="5095" max="5095" width="20.7109375" style="72" customWidth="1"/>
    <col min="5096" max="5096" width="14.28515625" style="72" customWidth="1"/>
    <col min="5097" max="5346" width="11" style="72"/>
    <col min="5347" max="5347" width="13.140625" style="72" customWidth="1"/>
    <col min="5348" max="5348" width="4.140625" style="72" customWidth="1"/>
    <col min="5349" max="5349" width="21" style="72" customWidth="1"/>
    <col min="5350" max="5350" width="17.5703125" style="72" customWidth="1"/>
    <col min="5351" max="5351" width="20.7109375" style="72" customWidth="1"/>
    <col min="5352" max="5352" width="14.28515625" style="72" customWidth="1"/>
    <col min="5353" max="5602" width="11" style="72"/>
    <col min="5603" max="5603" width="13.140625" style="72" customWidth="1"/>
    <col min="5604" max="5604" width="4.140625" style="72" customWidth="1"/>
    <col min="5605" max="5605" width="21" style="72" customWidth="1"/>
    <col min="5606" max="5606" width="17.5703125" style="72" customWidth="1"/>
    <col min="5607" max="5607" width="20.7109375" style="72" customWidth="1"/>
    <col min="5608" max="5608" width="14.28515625" style="72" customWidth="1"/>
    <col min="5609" max="5858" width="11" style="72"/>
    <col min="5859" max="5859" width="13.140625" style="72" customWidth="1"/>
    <col min="5860" max="5860" width="4.140625" style="72" customWidth="1"/>
    <col min="5861" max="5861" width="21" style="72" customWidth="1"/>
    <col min="5862" max="5862" width="17.5703125" style="72" customWidth="1"/>
    <col min="5863" max="5863" width="20.7109375" style="72" customWidth="1"/>
    <col min="5864" max="5864" width="14.28515625" style="72" customWidth="1"/>
    <col min="5865" max="6114" width="11" style="72"/>
    <col min="6115" max="6115" width="13.140625" style="72" customWidth="1"/>
    <col min="6116" max="6116" width="4.140625" style="72" customWidth="1"/>
    <col min="6117" max="6117" width="21" style="72" customWidth="1"/>
    <col min="6118" max="6118" width="17.5703125" style="72" customWidth="1"/>
    <col min="6119" max="6119" width="20.7109375" style="72" customWidth="1"/>
    <col min="6120" max="6120" width="14.28515625" style="72" customWidth="1"/>
    <col min="6121" max="6370" width="11" style="72"/>
    <col min="6371" max="6371" width="13.140625" style="72" customWidth="1"/>
    <col min="6372" max="6372" width="4.140625" style="72" customWidth="1"/>
    <col min="6373" max="6373" width="21" style="72" customWidth="1"/>
    <col min="6374" max="6374" width="17.5703125" style="72" customWidth="1"/>
    <col min="6375" max="6375" width="20.7109375" style="72" customWidth="1"/>
    <col min="6376" max="6376" width="14.28515625" style="72" customWidth="1"/>
    <col min="6377" max="6626" width="11" style="72"/>
    <col min="6627" max="6627" width="13.140625" style="72" customWidth="1"/>
    <col min="6628" max="6628" width="4.140625" style="72" customWidth="1"/>
    <col min="6629" max="6629" width="21" style="72" customWidth="1"/>
    <col min="6630" max="6630" width="17.5703125" style="72" customWidth="1"/>
    <col min="6631" max="6631" width="20.7109375" style="72" customWidth="1"/>
    <col min="6632" max="6632" width="14.28515625" style="72" customWidth="1"/>
    <col min="6633" max="6882" width="11" style="72"/>
    <col min="6883" max="6883" width="13.140625" style="72" customWidth="1"/>
    <col min="6884" max="6884" width="4.140625" style="72" customWidth="1"/>
    <col min="6885" max="6885" width="21" style="72" customWidth="1"/>
    <col min="6886" max="6886" width="17.5703125" style="72" customWidth="1"/>
    <col min="6887" max="6887" width="20.7109375" style="72" customWidth="1"/>
    <col min="6888" max="6888" width="14.28515625" style="72" customWidth="1"/>
    <col min="6889" max="7138" width="11" style="72"/>
    <col min="7139" max="7139" width="13.140625" style="72" customWidth="1"/>
    <col min="7140" max="7140" width="4.140625" style="72" customWidth="1"/>
    <col min="7141" max="7141" width="21" style="72" customWidth="1"/>
    <col min="7142" max="7142" width="17.5703125" style="72" customWidth="1"/>
    <col min="7143" max="7143" width="20.7109375" style="72" customWidth="1"/>
    <col min="7144" max="7144" width="14.28515625" style="72" customWidth="1"/>
    <col min="7145" max="7394" width="11" style="72"/>
    <col min="7395" max="7395" width="13.140625" style="72" customWidth="1"/>
    <col min="7396" max="7396" width="4.140625" style="72" customWidth="1"/>
    <col min="7397" max="7397" width="21" style="72" customWidth="1"/>
    <col min="7398" max="7398" width="17.5703125" style="72" customWidth="1"/>
    <col min="7399" max="7399" width="20.7109375" style="72" customWidth="1"/>
    <col min="7400" max="7400" width="14.28515625" style="72" customWidth="1"/>
    <col min="7401" max="7650" width="11" style="72"/>
    <col min="7651" max="7651" width="13.140625" style="72" customWidth="1"/>
    <col min="7652" max="7652" width="4.140625" style="72" customWidth="1"/>
    <col min="7653" max="7653" width="21" style="72" customWidth="1"/>
    <col min="7654" max="7654" width="17.5703125" style="72" customWidth="1"/>
    <col min="7655" max="7655" width="20.7109375" style="72" customWidth="1"/>
    <col min="7656" max="7656" width="14.28515625" style="72" customWidth="1"/>
    <col min="7657" max="7906" width="11" style="72"/>
    <col min="7907" max="7907" width="13.140625" style="72" customWidth="1"/>
    <col min="7908" max="7908" width="4.140625" style="72" customWidth="1"/>
    <col min="7909" max="7909" width="21" style="72" customWidth="1"/>
    <col min="7910" max="7910" width="17.5703125" style="72" customWidth="1"/>
    <col min="7911" max="7911" width="20.7109375" style="72" customWidth="1"/>
    <col min="7912" max="7912" width="14.28515625" style="72" customWidth="1"/>
    <col min="7913" max="8162" width="11" style="72"/>
    <col min="8163" max="8163" width="13.140625" style="72" customWidth="1"/>
    <col min="8164" max="8164" width="4.140625" style="72" customWidth="1"/>
    <col min="8165" max="8165" width="21" style="72" customWidth="1"/>
    <col min="8166" max="8166" width="17.5703125" style="72" customWidth="1"/>
    <col min="8167" max="8167" width="20.7109375" style="72" customWidth="1"/>
    <col min="8168" max="8168" width="14.28515625" style="72" customWidth="1"/>
    <col min="8169" max="8418" width="11" style="72"/>
    <col min="8419" max="8419" width="13.140625" style="72" customWidth="1"/>
    <col min="8420" max="8420" width="4.140625" style="72" customWidth="1"/>
    <col min="8421" max="8421" width="21" style="72" customWidth="1"/>
    <col min="8422" max="8422" width="17.5703125" style="72" customWidth="1"/>
    <col min="8423" max="8423" width="20.7109375" style="72" customWidth="1"/>
    <col min="8424" max="8424" width="14.28515625" style="72" customWidth="1"/>
    <col min="8425" max="8674" width="11" style="72"/>
    <col min="8675" max="8675" width="13.140625" style="72" customWidth="1"/>
    <col min="8676" max="8676" width="4.140625" style="72" customWidth="1"/>
    <col min="8677" max="8677" width="21" style="72" customWidth="1"/>
    <col min="8678" max="8678" width="17.5703125" style="72" customWidth="1"/>
    <col min="8679" max="8679" width="20.7109375" style="72" customWidth="1"/>
    <col min="8680" max="8680" width="14.28515625" style="72" customWidth="1"/>
    <col min="8681" max="8930" width="11" style="72"/>
    <col min="8931" max="8931" width="13.140625" style="72" customWidth="1"/>
    <col min="8932" max="8932" width="4.140625" style="72" customWidth="1"/>
    <col min="8933" max="8933" width="21" style="72" customWidth="1"/>
    <col min="8934" max="8934" width="17.5703125" style="72" customWidth="1"/>
    <col min="8935" max="8935" width="20.7109375" style="72" customWidth="1"/>
    <col min="8936" max="8936" width="14.28515625" style="72" customWidth="1"/>
    <col min="8937" max="9186" width="11" style="72"/>
    <col min="9187" max="9187" width="13.140625" style="72" customWidth="1"/>
    <col min="9188" max="9188" width="4.140625" style="72" customWidth="1"/>
    <col min="9189" max="9189" width="21" style="72" customWidth="1"/>
    <col min="9190" max="9190" width="17.5703125" style="72" customWidth="1"/>
    <col min="9191" max="9191" width="20.7109375" style="72" customWidth="1"/>
    <col min="9192" max="9192" width="14.28515625" style="72" customWidth="1"/>
    <col min="9193" max="9442" width="11" style="72"/>
    <col min="9443" max="9443" width="13.140625" style="72" customWidth="1"/>
    <col min="9444" max="9444" width="4.140625" style="72" customWidth="1"/>
    <col min="9445" max="9445" width="21" style="72" customWidth="1"/>
    <col min="9446" max="9446" width="17.5703125" style="72" customWidth="1"/>
    <col min="9447" max="9447" width="20.7109375" style="72" customWidth="1"/>
    <col min="9448" max="9448" width="14.28515625" style="72" customWidth="1"/>
    <col min="9449" max="9698" width="11" style="72"/>
    <col min="9699" max="9699" width="13.140625" style="72" customWidth="1"/>
    <col min="9700" max="9700" width="4.140625" style="72" customWidth="1"/>
    <col min="9701" max="9701" width="21" style="72" customWidth="1"/>
    <col min="9702" max="9702" width="17.5703125" style="72" customWidth="1"/>
    <col min="9703" max="9703" width="20.7109375" style="72" customWidth="1"/>
    <col min="9704" max="9704" width="14.28515625" style="72" customWidth="1"/>
    <col min="9705" max="9954" width="11" style="72"/>
    <col min="9955" max="9955" width="13.140625" style="72" customWidth="1"/>
    <col min="9956" max="9956" width="4.140625" style="72" customWidth="1"/>
    <col min="9957" max="9957" width="21" style="72" customWidth="1"/>
    <col min="9958" max="9958" width="17.5703125" style="72" customWidth="1"/>
    <col min="9959" max="9959" width="20.7109375" style="72" customWidth="1"/>
    <col min="9960" max="9960" width="14.28515625" style="72" customWidth="1"/>
    <col min="9961" max="10210" width="11" style="72"/>
    <col min="10211" max="10211" width="13.140625" style="72" customWidth="1"/>
    <col min="10212" max="10212" width="4.140625" style="72" customWidth="1"/>
    <col min="10213" max="10213" width="21" style="72" customWidth="1"/>
    <col min="10214" max="10214" width="17.5703125" style="72" customWidth="1"/>
    <col min="10215" max="10215" width="20.7109375" style="72" customWidth="1"/>
    <col min="10216" max="10216" width="14.28515625" style="72" customWidth="1"/>
    <col min="10217" max="10466" width="11" style="72"/>
    <col min="10467" max="10467" width="13.140625" style="72" customWidth="1"/>
    <col min="10468" max="10468" width="4.140625" style="72" customWidth="1"/>
    <col min="10469" max="10469" width="21" style="72" customWidth="1"/>
    <col min="10470" max="10470" width="17.5703125" style="72" customWidth="1"/>
    <col min="10471" max="10471" width="20.7109375" style="72" customWidth="1"/>
    <col min="10472" max="10472" width="14.28515625" style="72" customWidth="1"/>
    <col min="10473" max="10722" width="11" style="72"/>
    <col min="10723" max="10723" width="13.140625" style="72" customWidth="1"/>
    <col min="10724" max="10724" width="4.140625" style="72" customWidth="1"/>
    <col min="10725" max="10725" width="21" style="72" customWidth="1"/>
    <col min="10726" max="10726" width="17.5703125" style="72" customWidth="1"/>
    <col min="10727" max="10727" width="20.7109375" style="72" customWidth="1"/>
    <col min="10728" max="10728" width="14.28515625" style="72" customWidth="1"/>
    <col min="10729" max="10978" width="11" style="72"/>
    <col min="10979" max="10979" width="13.140625" style="72" customWidth="1"/>
    <col min="10980" max="10980" width="4.140625" style="72" customWidth="1"/>
    <col min="10981" max="10981" width="21" style="72" customWidth="1"/>
    <col min="10982" max="10982" width="17.5703125" style="72" customWidth="1"/>
    <col min="10983" max="10983" width="20.7109375" style="72" customWidth="1"/>
    <col min="10984" max="10984" width="14.28515625" style="72" customWidth="1"/>
    <col min="10985" max="11234" width="11" style="72"/>
    <col min="11235" max="11235" width="13.140625" style="72" customWidth="1"/>
    <col min="11236" max="11236" width="4.140625" style="72" customWidth="1"/>
    <col min="11237" max="11237" width="21" style="72" customWidth="1"/>
    <col min="11238" max="11238" width="17.5703125" style="72" customWidth="1"/>
    <col min="11239" max="11239" width="20.7109375" style="72" customWidth="1"/>
    <col min="11240" max="11240" width="14.28515625" style="72" customWidth="1"/>
    <col min="11241" max="11490" width="11" style="72"/>
    <col min="11491" max="11491" width="13.140625" style="72" customWidth="1"/>
    <col min="11492" max="11492" width="4.140625" style="72" customWidth="1"/>
    <col min="11493" max="11493" width="21" style="72" customWidth="1"/>
    <col min="11494" max="11494" width="17.5703125" style="72" customWidth="1"/>
    <col min="11495" max="11495" width="20.7109375" style="72" customWidth="1"/>
    <col min="11496" max="11496" width="14.28515625" style="72" customWidth="1"/>
    <col min="11497" max="11746" width="11" style="72"/>
    <col min="11747" max="11747" width="13.140625" style="72" customWidth="1"/>
    <col min="11748" max="11748" width="4.140625" style="72" customWidth="1"/>
    <col min="11749" max="11749" width="21" style="72" customWidth="1"/>
    <col min="11750" max="11750" width="17.5703125" style="72" customWidth="1"/>
    <col min="11751" max="11751" width="20.7109375" style="72" customWidth="1"/>
    <col min="11752" max="11752" width="14.28515625" style="72" customWidth="1"/>
    <col min="11753" max="12002" width="11" style="72"/>
    <col min="12003" max="12003" width="13.140625" style="72" customWidth="1"/>
    <col min="12004" max="12004" width="4.140625" style="72" customWidth="1"/>
    <col min="12005" max="12005" width="21" style="72" customWidth="1"/>
    <col min="12006" max="12006" width="17.5703125" style="72" customWidth="1"/>
    <col min="12007" max="12007" width="20.7109375" style="72" customWidth="1"/>
    <col min="12008" max="12008" width="14.28515625" style="72" customWidth="1"/>
    <col min="12009" max="12258" width="11" style="72"/>
    <col min="12259" max="12259" width="13.140625" style="72" customWidth="1"/>
    <col min="12260" max="12260" width="4.140625" style="72" customWidth="1"/>
    <col min="12261" max="12261" width="21" style="72" customWidth="1"/>
    <col min="12262" max="12262" width="17.5703125" style="72" customWidth="1"/>
    <col min="12263" max="12263" width="20.7109375" style="72" customWidth="1"/>
    <col min="12264" max="12264" width="14.28515625" style="72" customWidth="1"/>
    <col min="12265" max="12514" width="11" style="72"/>
    <col min="12515" max="12515" width="13.140625" style="72" customWidth="1"/>
    <col min="12516" max="12516" width="4.140625" style="72" customWidth="1"/>
    <col min="12517" max="12517" width="21" style="72" customWidth="1"/>
    <col min="12518" max="12518" width="17.5703125" style="72" customWidth="1"/>
    <col min="12519" max="12519" width="20.7109375" style="72" customWidth="1"/>
    <col min="12520" max="12520" width="14.28515625" style="72" customWidth="1"/>
    <col min="12521" max="12770" width="11" style="72"/>
    <col min="12771" max="12771" width="13.140625" style="72" customWidth="1"/>
    <col min="12772" max="12772" width="4.140625" style="72" customWidth="1"/>
    <col min="12773" max="12773" width="21" style="72" customWidth="1"/>
    <col min="12774" max="12774" width="17.5703125" style="72" customWidth="1"/>
    <col min="12775" max="12775" width="20.7109375" style="72" customWidth="1"/>
    <col min="12776" max="12776" width="14.28515625" style="72" customWidth="1"/>
    <col min="12777" max="13026" width="11" style="72"/>
    <col min="13027" max="13027" width="13.140625" style="72" customWidth="1"/>
    <col min="13028" max="13028" width="4.140625" style="72" customWidth="1"/>
    <col min="13029" max="13029" width="21" style="72" customWidth="1"/>
    <col min="13030" max="13030" width="17.5703125" style="72" customWidth="1"/>
    <col min="13031" max="13031" width="20.7109375" style="72" customWidth="1"/>
    <col min="13032" max="13032" width="14.28515625" style="72" customWidth="1"/>
    <col min="13033" max="13282" width="11" style="72"/>
    <col min="13283" max="13283" width="13.140625" style="72" customWidth="1"/>
    <col min="13284" max="13284" width="4.140625" style="72" customWidth="1"/>
    <col min="13285" max="13285" width="21" style="72" customWidth="1"/>
    <col min="13286" max="13286" width="17.5703125" style="72" customWidth="1"/>
    <col min="13287" max="13287" width="20.7109375" style="72" customWidth="1"/>
    <col min="13288" max="13288" width="14.28515625" style="72" customWidth="1"/>
    <col min="13289" max="13538" width="11" style="72"/>
    <col min="13539" max="13539" width="13.140625" style="72" customWidth="1"/>
    <col min="13540" max="13540" width="4.140625" style="72" customWidth="1"/>
    <col min="13541" max="13541" width="21" style="72" customWidth="1"/>
    <col min="13542" max="13542" width="17.5703125" style="72" customWidth="1"/>
    <col min="13543" max="13543" width="20.7109375" style="72" customWidth="1"/>
    <col min="13544" max="13544" width="14.28515625" style="72" customWidth="1"/>
    <col min="13545" max="13794" width="11" style="72"/>
    <col min="13795" max="13795" width="13.140625" style="72" customWidth="1"/>
    <col min="13796" max="13796" width="4.140625" style="72" customWidth="1"/>
    <col min="13797" max="13797" width="21" style="72" customWidth="1"/>
    <col min="13798" max="13798" width="17.5703125" style="72" customWidth="1"/>
    <col min="13799" max="13799" width="20.7109375" style="72" customWidth="1"/>
    <col min="13800" max="13800" width="14.28515625" style="72" customWidth="1"/>
    <col min="13801" max="14050" width="11" style="72"/>
    <col min="14051" max="14051" width="13.140625" style="72" customWidth="1"/>
    <col min="14052" max="14052" width="4.140625" style="72" customWidth="1"/>
    <col min="14053" max="14053" width="21" style="72" customWidth="1"/>
    <col min="14054" max="14054" width="17.5703125" style="72" customWidth="1"/>
    <col min="14055" max="14055" width="20.7109375" style="72" customWidth="1"/>
    <col min="14056" max="14056" width="14.28515625" style="72" customWidth="1"/>
    <col min="14057" max="14306" width="11" style="72"/>
    <col min="14307" max="14307" width="13.140625" style="72" customWidth="1"/>
    <col min="14308" max="14308" width="4.140625" style="72" customWidth="1"/>
    <col min="14309" max="14309" width="21" style="72" customWidth="1"/>
    <col min="14310" max="14310" width="17.5703125" style="72" customWidth="1"/>
    <col min="14311" max="14311" width="20.7109375" style="72" customWidth="1"/>
    <col min="14312" max="14312" width="14.28515625" style="72" customWidth="1"/>
    <col min="14313" max="14562" width="11" style="72"/>
    <col min="14563" max="14563" width="13.140625" style="72" customWidth="1"/>
    <col min="14564" max="14564" width="4.140625" style="72" customWidth="1"/>
    <col min="14565" max="14565" width="21" style="72" customWidth="1"/>
    <col min="14566" max="14566" width="17.5703125" style="72" customWidth="1"/>
    <col min="14567" max="14567" width="20.7109375" style="72" customWidth="1"/>
    <col min="14568" max="14568" width="14.28515625" style="72" customWidth="1"/>
    <col min="14569" max="14818" width="11" style="72"/>
    <col min="14819" max="14819" width="13.140625" style="72" customWidth="1"/>
    <col min="14820" max="14820" width="4.140625" style="72" customWidth="1"/>
    <col min="14821" max="14821" width="21" style="72" customWidth="1"/>
    <col min="14822" max="14822" width="17.5703125" style="72" customWidth="1"/>
    <col min="14823" max="14823" width="20.7109375" style="72" customWidth="1"/>
    <col min="14824" max="14824" width="14.28515625" style="72" customWidth="1"/>
    <col min="14825" max="15074" width="11" style="72"/>
    <col min="15075" max="15075" width="13.140625" style="72" customWidth="1"/>
    <col min="15076" max="15076" width="4.140625" style="72" customWidth="1"/>
    <col min="15077" max="15077" width="21" style="72" customWidth="1"/>
    <col min="15078" max="15078" width="17.5703125" style="72" customWidth="1"/>
    <col min="15079" max="15079" width="20.7109375" style="72" customWidth="1"/>
    <col min="15080" max="15080" width="14.28515625" style="72" customWidth="1"/>
    <col min="15081" max="15330" width="11" style="72"/>
    <col min="15331" max="15331" width="13.140625" style="72" customWidth="1"/>
    <col min="15332" max="15332" width="4.140625" style="72" customWidth="1"/>
    <col min="15333" max="15333" width="21" style="72" customWidth="1"/>
    <col min="15334" max="15334" width="17.5703125" style="72" customWidth="1"/>
    <col min="15335" max="15335" width="20.7109375" style="72" customWidth="1"/>
    <col min="15336" max="15336" width="14.28515625" style="72" customWidth="1"/>
    <col min="15337" max="15586" width="11" style="72"/>
    <col min="15587" max="15587" width="13.140625" style="72" customWidth="1"/>
    <col min="15588" max="15588" width="4.140625" style="72" customWidth="1"/>
    <col min="15589" max="15589" width="21" style="72" customWidth="1"/>
    <col min="15590" max="15590" width="17.5703125" style="72" customWidth="1"/>
    <col min="15591" max="15591" width="20.7109375" style="72" customWidth="1"/>
    <col min="15592" max="15592" width="14.28515625" style="72" customWidth="1"/>
    <col min="15593" max="15842" width="11" style="72"/>
    <col min="15843" max="15843" width="13.140625" style="72" customWidth="1"/>
    <col min="15844" max="15844" width="4.140625" style="72" customWidth="1"/>
    <col min="15845" max="15845" width="21" style="72" customWidth="1"/>
    <col min="15846" max="15846" width="17.5703125" style="72" customWidth="1"/>
    <col min="15847" max="15847" width="20.7109375" style="72" customWidth="1"/>
    <col min="15848" max="15848" width="14.28515625" style="72" customWidth="1"/>
    <col min="15849" max="16098" width="11" style="72"/>
    <col min="16099" max="16099" width="13.140625" style="72" customWidth="1"/>
    <col min="16100" max="16100" width="4.140625" style="72" customWidth="1"/>
    <col min="16101" max="16101" width="21" style="72" customWidth="1"/>
    <col min="16102" max="16102" width="17.5703125" style="72" customWidth="1"/>
    <col min="16103" max="16103" width="20.7109375" style="72" customWidth="1"/>
    <col min="16104" max="16104" width="14.28515625" style="72" customWidth="1"/>
    <col min="16105" max="16384" width="11" style="72"/>
  </cols>
  <sheetData>
    <row r="1" spans="2:22" s="57" customFormat="1" ht="23.25" x14ac:dyDescent="0.35">
      <c r="B1" s="56" t="s">
        <v>312</v>
      </c>
      <c r="C1" s="56"/>
      <c r="D1" s="56"/>
      <c r="E1" s="56"/>
      <c r="F1" s="56"/>
      <c r="G1" s="56"/>
      <c r="H1" s="56"/>
      <c r="I1" s="56"/>
      <c r="J1" s="56"/>
      <c r="K1" s="56"/>
      <c r="L1" s="56"/>
      <c r="M1" s="56"/>
      <c r="N1" s="56"/>
      <c r="O1" s="56"/>
      <c r="P1" s="56"/>
      <c r="Q1" s="56"/>
      <c r="R1" s="56"/>
      <c r="S1" s="56"/>
      <c r="T1" s="56"/>
      <c r="U1" s="56"/>
      <c r="V1" s="56"/>
    </row>
    <row r="2" spans="2:22" s="57" customFormat="1" ht="15.75" x14ac:dyDescent="0.25">
      <c r="B2" s="58" t="s">
        <v>313</v>
      </c>
      <c r="C2" s="58"/>
      <c r="D2" s="59"/>
      <c r="E2" s="60">
        <v>0</v>
      </c>
      <c r="F2" s="61"/>
      <c r="G2" s="61"/>
      <c r="H2" s="61"/>
      <c r="I2" s="61"/>
      <c r="J2" s="61"/>
      <c r="K2" s="61"/>
      <c r="L2" s="61"/>
      <c r="M2" s="61"/>
      <c r="N2" s="61"/>
      <c r="O2" s="61"/>
      <c r="P2" s="61"/>
    </row>
    <row r="3" spans="2:22" s="57" customFormat="1" ht="15" x14ac:dyDescent="0.2">
      <c r="B3" s="62" t="s">
        <v>314</v>
      </c>
      <c r="C3" s="62"/>
      <c r="E3" s="63">
        <v>0</v>
      </c>
      <c r="F3" s="64"/>
      <c r="G3" s="64"/>
      <c r="H3" s="64"/>
      <c r="I3" s="64"/>
      <c r="J3" s="64"/>
      <c r="K3" s="64"/>
      <c r="L3" s="64"/>
      <c r="M3" s="64"/>
      <c r="N3" s="64"/>
      <c r="O3" s="64"/>
      <c r="P3" s="64"/>
    </row>
    <row r="4" spans="2:22" s="59" customFormat="1" ht="15.75" x14ac:dyDescent="0.25">
      <c r="B4" s="63" t="s">
        <v>315</v>
      </c>
      <c r="E4" s="65">
        <v>42095</v>
      </c>
      <c r="F4" s="66"/>
      <c r="G4" s="66"/>
      <c r="H4" s="66"/>
      <c r="I4" s="66"/>
      <c r="J4" s="66"/>
      <c r="K4" s="66"/>
      <c r="L4" s="66"/>
      <c r="M4" s="66"/>
      <c r="N4" s="66"/>
      <c r="O4" s="66"/>
      <c r="P4" s="66"/>
      <c r="Q4" s="66"/>
      <c r="R4" s="66"/>
      <c r="S4" s="66"/>
      <c r="T4" s="66"/>
      <c r="U4" s="66"/>
      <c r="V4" s="66"/>
    </row>
    <row r="5" spans="2:22" s="59" customFormat="1" ht="15.75" x14ac:dyDescent="0.25">
      <c r="B5" s="63" t="s">
        <v>316</v>
      </c>
      <c r="E5" s="65">
        <v>42155</v>
      </c>
      <c r="F5" s="66"/>
      <c r="G5" s="66"/>
      <c r="H5" s="66"/>
      <c r="I5" s="66"/>
      <c r="J5" s="66"/>
      <c r="K5" s="66"/>
      <c r="L5" s="66"/>
      <c r="M5" s="66"/>
      <c r="N5" s="66"/>
      <c r="O5" s="66"/>
      <c r="P5" s="66"/>
      <c r="Q5" s="66"/>
      <c r="R5" s="66"/>
      <c r="S5" s="66"/>
      <c r="T5" s="66"/>
      <c r="U5" s="66"/>
      <c r="V5" s="66"/>
    </row>
    <row r="6" spans="2:22" s="59" customFormat="1" ht="15.75" x14ac:dyDescent="0.25">
      <c r="C6" s="60"/>
      <c r="F6" s="67"/>
      <c r="G6" s="67"/>
      <c r="H6" s="67"/>
      <c r="I6" s="67"/>
      <c r="J6" s="67"/>
      <c r="K6" s="67"/>
      <c r="L6" s="67"/>
      <c r="M6" s="67"/>
      <c r="N6" s="67"/>
    </row>
    <row r="7" spans="2:22" ht="13.9" customHeight="1" x14ac:dyDescent="0.2">
      <c r="B7" s="68" t="s">
        <v>314</v>
      </c>
      <c r="C7" s="69">
        <f>E3</f>
        <v>0</v>
      </c>
      <c r="D7" s="69"/>
      <c r="E7" s="70"/>
      <c r="F7" s="71" t="s">
        <v>317</v>
      </c>
      <c r="G7" s="103" t="s">
        <v>361</v>
      </c>
      <c r="H7" s="103" t="e">
        <v>#VALUE!</v>
      </c>
      <c r="I7" s="103" t="e">
        <v>#VALUE!</v>
      </c>
      <c r="J7" s="103" t="e">
        <v>#VALUE!</v>
      </c>
      <c r="K7" s="103" t="e">
        <v>#VALUE!</v>
      </c>
      <c r="L7" s="103" t="e">
        <v>#VALUE!</v>
      </c>
      <c r="M7" s="103" t="e">
        <v>#VALUE!</v>
      </c>
      <c r="N7" s="103" t="e">
        <v>#VALUE!</v>
      </c>
      <c r="O7" s="103" t="e">
        <v>#VALUE!</v>
      </c>
      <c r="P7" s="103" t="e">
        <v>#VALUE!</v>
      </c>
      <c r="Q7" s="103" t="e">
        <v>#VALUE!</v>
      </c>
      <c r="R7" s="103" t="e">
        <v>#VALUE!</v>
      </c>
      <c r="S7" s="2334" t="s">
        <v>318</v>
      </c>
    </row>
    <row r="8" spans="2:22" ht="16.5" x14ac:dyDescent="0.2">
      <c r="B8" s="73" t="s">
        <v>319</v>
      </c>
      <c r="C8" s="69">
        <v>0</v>
      </c>
      <c r="D8" s="69"/>
      <c r="E8" s="74"/>
      <c r="F8" s="71" t="s">
        <v>254</v>
      </c>
      <c r="G8" s="104">
        <v>42216</v>
      </c>
      <c r="H8" s="104" t="e">
        <v>#VALUE!</v>
      </c>
      <c r="I8" s="104" t="e">
        <v>#VALUE!</v>
      </c>
      <c r="J8" s="104" t="e">
        <v>#VALUE!</v>
      </c>
      <c r="K8" s="104" t="e">
        <v>#VALUE!</v>
      </c>
      <c r="L8" s="104" t="e">
        <v>#VALUE!</v>
      </c>
      <c r="M8" s="104" t="e">
        <v>#VALUE!</v>
      </c>
      <c r="N8" s="104" t="e">
        <v>#VALUE!</v>
      </c>
      <c r="O8" s="104" t="e">
        <v>#VALUE!</v>
      </c>
      <c r="P8" s="104" t="e">
        <v>#VALUE!</v>
      </c>
      <c r="Q8" s="104" t="e">
        <v>#VALUE!</v>
      </c>
      <c r="R8" s="104" t="e">
        <v>#VALUE!</v>
      </c>
      <c r="S8" s="2335"/>
    </row>
    <row r="9" spans="2:22" x14ac:dyDescent="0.15">
      <c r="B9" s="2327" t="s">
        <v>320</v>
      </c>
      <c r="C9" s="2328"/>
      <c r="D9" s="2328"/>
      <c r="E9" s="2337"/>
      <c r="F9" s="75" t="s">
        <v>321</v>
      </c>
      <c r="G9" s="105" t="s">
        <v>322</v>
      </c>
      <c r="H9" s="105" t="s">
        <v>323</v>
      </c>
      <c r="I9" s="105" t="s">
        <v>324</v>
      </c>
      <c r="J9" s="105" t="s">
        <v>325</v>
      </c>
      <c r="K9" s="105" t="s">
        <v>326</v>
      </c>
      <c r="L9" s="105" t="s">
        <v>327</v>
      </c>
      <c r="M9" s="105" t="s">
        <v>328</v>
      </c>
      <c r="N9" s="105" t="s">
        <v>329</v>
      </c>
      <c r="O9" s="105" t="s">
        <v>330</v>
      </c>
      <c r="P9" s="105" t="s">
        <v>331</v>
      </c>
      <c r="Q9" s="105" t="s">
        <v>332</v>
      </c>
      <c r="R9" s="105" t="s">
        <v>333</v>
      </c>
      <c r="S9" s="106">
        <v>42155</v>
      </c>
    </row>
    <row r="10" spans="2:22" x14ac:dyDescent="0.15">
      <c r="B10" s="76"/>
      <c r="C10" s="77"/>
      <c r="D10" s="77"/>
      <c r="E10" s="78"/>
      <c r="F10" s="79"/>
      <c r="G10" s="80">
        <f t="shared" ref="G10:R10" si="0">G8</f>
        <v>42216</v>
      </c>
      <c r="H10" s="80" t="e">
        <f t="shared" si="0"/>
        <v>#VALUE!</v>
      </c>
      <c r="I10" s="80" t="e">
        <f t="shared" si="0"/>
        <v>#VALUE!</v>
      </c>
      <c r="J10" s="80" t="e">
        <f t="shared" si="0"/>
        <v>#VALUE!</v>
      </c>
      <c r="K10" s="80" t="e">
        <f t="shared" si="0"/>
        <v>#VALUE!</v>
      </c>
      <c r="L10" s="80" t="e">
        <f t="shared" si="0"/>
        <v>#VALUE!</v>
      </c>
      <c r="M10" s="80" t="e">
        <f t="shared" si="0"/>
        <v>#VALUE!</v>
      </c>
      <c r="N10" s="80" t="e">
        <f t="shared" si="0"/>
        <v>#VALUE!</v>
      </c>
      <c r="O10" s="81" t="e">
        <f t="shared" si="0"/>
        <v>#VALUE!</v>
      </c>
      <c r="P10" s="81" t="e">
        <f t="shared" si="0"/>
        <v>#VALUE!</v>
      </c>
      <c r="Q10" s="81" t="e">
        <f t="shared" si="0"/>
        <v>#VALUE!</v>
      </c>
      <c r="R10" s="81" t="e">
        <f t="shared" si="0"/>
        <v>#VALUE!</v>
      </c>
      <c r="S10" s="82"/>
    </row>
    <row r="11" spans="2:22" ht="25.5" x14ac:dyDescent="0.15">
      <c r="B11" s="79" t="s">
        <v>334</v>
      </c>
      <c r="C11" s="2332" t="s">
        <v>335</v>
      </c>
      <c r="D11" s="2333"/>
      <c r="E11" s="79" t="s">
        <v>336</v>
      </c>
      <c r="F11" s="83" t="s">
        <v>337</v>
      </c>
      <c r="G11" s="84" t="s">
        <v>338</v>
      </c>
      <c r="H11" s="84" t="s">
        <v>338</v>
      </c>
      <c r="I11" s="84" t="s">
        <v>338</v>
      </c>
      <c r="J11" s="84" t="s">
        <v>338</v>
      </c>
      <c r="K11" s="84" t="s">
        <v>338</v>
      </c>
      <c r="L11" s="84" t="s">
        <v>338</v>
      </c>
      <c r="M11" s="84" t="s">
        <v>338</v>
      </c>
      <c r="N11" s="84" t="s">
        <v>338</v>
      </c>
      <c r="O11" s="84" t="s">
        <v>338</v>
      </c>
      <c r="P11" s="84" t="s">
        <v>338</v>
      </c>
      <c r="Q11" s="84" t="s">
        <v>338</v>
      </c>
      <c r="R11" s="84" t="s">
        <v>338</v>
      </c>
      <c r="S11" s="75" t="s">
        <v>339</v>
      </c>
    </row>
    <row r="12" spans="2:22" x14ac:dyDescent="0.15">
      <c r="B12" s="86" t="s">
        <v>340</v>
      </c>
      <c r="C12" s="2339" t="s">
        <v>341</v>
      </c>
      <c r="D12" s="2340"/>
      <c r="E12" s="87"/>
      <c r="F12" s="88"/>
      <c r="G12" s="89"/>
      <c r="H12" s="89"/>
      <c r="I12" s="89"/>
      <c r="J12" s="89"/>
      <c r="K12" s="89"/>
      <c r="L12" s="89"/>
      <c r="M12" s="89"/>
      <c r="N12" s="89"/>
      <c r="O12" s="89"/>
      <c r="P12" s="89"/>
      <c r="Q12" s="89"/>
      <c r="R12" s="89"/>
      <c r="S12" s="90"/>
    </row>
    <row r="13" spans="2:22" ht="38.25" x14ac:dyDescent="0.15">
      <c r="B13" s="2341" t="s">
        <v>279</v>
      </c>
      <c r="C13" s="91">
        <v>1</v>
      </c>
      <c r="D13" s="92" t="s">
        <v>342</v>
      </c>
      <c r="E13" s="92" t="s">
        <v>343</v>
      </c>
      <c r="F13" s="93">
        <v>7785</v>
      </c>
      <c r="G13" s="94">
        <v>3000</v>
      </c>
      <c r="H13" s="94"/>
      <c r="I13" s="94"/>
      <c r="J13" s="94"/>
      <c r="K13" s="94"/>
      <c r="L13" s="94"/>
      <c r="M13" s="94"/>
      <c r="N13" s="94"/>
      <c r="O13" s="94"/>
      <c r="P13" s="94"/>
      <c r="Q13" s="94"/>
      <c r="R13" s="94"/>
      <c r="S13" s="95"/>
      <c r="T13" s="97"/>
    </row>
    <row r="14" spans="2:22" ht="38.25" x14ac:dyDescent="0.15">
      <c r="B14" s="2342"/>
      <c r="C14" s="91">
        <v>2</v>
      </c>
      <c r="D14" s="92" t="s">
        <v>344</v>
      </c>
      <c r="E14" s="92" t="s">
        <v>345</v>
      </c>
      <c r="F14" s="93">
        <v>43</v>
      </c>
      <c r="G14" s="94"/>
      <c r="H14" s="94"/>
      <c r="I14" s="94"/>
      <c r="J14" s="94"/>
      <c r="K14" s="94"/>
      <c r="L14" s="94"/>
      <c r="M14" s="94"/>
      <c r="N14" s="94"/>
      <c r="O14" s="94"/>
      <c r="P14" s="94"/>
      <c r="Q14" s="94"/>
      <c r="R14" s="94"/>
      <c r="S14" s="95"/>
      <c r="T14" s="97"/>
    </row>
    <row r="15" spans="2:22" ht="38.25" x14ac:dyDescent="0.15">
      <c r="B15" s="2342"/>
      <c r="C15" s="91">
        <v>3</v>
      </c>
      <c r="D15" s="92" t="s">
        <v>346</v>
      </c>
      <c r="E15" s="92" t="s">
        <v>347</v>
      </c>
      <c r="F15" s="93">
        <v>400</v>
      </c>
      <c r="G15" s="94"/>
      <c r="H15" s="94"/>
      <c r="I15" s="94"/>
      <c r="J15" s="94"/>
      <c r="K15" s="94"/>
      <c r="L15" s="94"/>
      <c r="M15" s="94"/>
      <c r="N15" s="94"/>
      <c r="O15" s="94"/>
      <c r="P15" s="94"/>
      <c r="Q15" s="94"/>
      <c r="R15" s="94"/>
      <c r="S15" s="95"/>
      <c r="T15" s="97"/>
    </row>
    <row r="16" spans="2:22" x14ac:dyDescent="0.15">
      <c r="B16" s="2342"/>
      <c r="C16" s="91">
        <v>4</v>
      </c>
      <c r="D16" s="92"/>
      <c r="E16" s="92"/>
      <c r="F16" s="93"/>
      <c r="G16" s="94"/>
      <c r="H16" s="94"/>
      <c r="I16" s="94"/>
      <c r="J16" s="94"/>
      <c r="K16" s="94"/>
      <c r="L16" s="94"/>
      <c r="M16" s="94"/>
      <c r="N16" s="94"/>
      <c r="O16" s="94"/>
      <c r="P16" s="94"/>
      <c r="Q16" s="94"/>
      <c r="R16" s="94"/>
      <c r="S16" s="95"/>
      <c r="T16" s="97"/>
    </row>
    <row r="17" spans="2:20" x14ac:dyDescent="0.15">
      <c r="B17" s="2343"/>
      <c r="C17" s="91">
        <v>5</v>
      </c>
      <c r="D17" s="92"/>
      <c r="E17" s="92"/>
      <c r="F17" s="93"/>
      <c r="G17" s="94"/>
      <c r="H17" s="94"/>
      <c r="I17" s="94"/>
      <c r="J17" s="94"/>
      <c r="K17" s="94"/>
      <c r="L17" s="94"/>
      <c r="M17" s="94"/>
      <c r="N17" s="94"/>
      <c r="O17" s="94"/>
      <c r="P17" s="94"/>
      <c r="Q17" s="94"/>
      <c r="R17" s="94"/>
      <c r="S17" s="95"/>
      <c r="T17" s="97"/>
    </row>
    <row r="18" spans="2:20" s="101" customFormat="1" ht="20.25" collapsed="1" x14ac:dyDescent="0.15">
      <c r="B18" s="2323" t="s">
        <v>348</v>
      </c>
      <c r="C18" s="2323"/>
      <c r="D18" s="2323"/>
      <c r="E18" s="2323"/>
      <c r="F18" s="98"/>
      <c r="G18" s="99"/>
      <c r="H18" s="99"/>
      <c r="I18" s="99"/>
      <c r="J18" s="99"/>
      <c r="K18" s="99"/>
      <c r="L18" s="99"/>
      <c r="M18" s="99"/>
      <c r="N18" s="99"/>
      <c r="O18" s="99"/>
      <c r="P18" s="99"/>
      <c r="Q18" s="99"/>
      <c r="R18" s="99"/>
      <c r="S18" s="99"/>
    </row>
    <row r="20" spans="2:20" ht="10.5" x14ac:dyDescent="0.15">
      <c r="B20" s="2338" t="s">
        <v>349</v>
      </c>
      <c r="C20" s="2338"/>
      <c r="D20" s="2338"/>
      <c r="E20" s="2338"/>
      <c r="F20" s="2338"/>
      <c r="G20" s="2338"/>
      <c r="H20" s="2338"/>
      <c r="I20" s="2338"/>
      <c r="J20" s="2338"/>
      <c r="K20" s="2338"/>
      <c r="L20" s="2338"/>
      <c r="M20" s="2338"/>
      <c r="N20" s="2338"/>
      <c r="O20" s="2338"/>
      <c r="P20" s="2338"/>
      <c r="Q20" s="2338"/>
      <c r="R20" s="2338"/>
      <c r="S20" s="2338"/>
    </row>
    <row r="21" spans="2:20" ht="10.5" x14ac:dyDescent="0.15">
      <c r="B21" s="2338"/>
      <c r="C21" s="2338"/>
      <c r="D21" s="2338"/>
      <c r="E21" s="2338"/>
      <c r="F21" s="2338"/>
      <c r="G21" s="2338"/>
      <c r="H21" s="2338"/>
      <c r="I21" s="2338"/>
      <c r="J21" s="2338"/>
      <c r="K21" s="2338"/>
      <c r="L21" s="2338"/>
      <c r="M21" s="2338"/>
      <c r="N21" s="2338"/>
      <c r="O21" s="2338"/>
      <c r="P21" s="2338"/>
      <c r="Q21" s="2338"/>
      <c r="R21" s="2338"/>
      <c r="S21" s="2338"/>
    </row>
    <row r="22" spans="2:20" ht="10.5" x14ac:dyDescent="0.15">
      <c r="B22" s="2338"/>
      <c r="C22" s="2338"/>
      <c r="D22" s="2338"/>
      <c r="E22" s="2338"/>
      <c r="F22" s="2338"/>
      <c r="G22" s="2338"/>
      <c r="H22" s="2338"/>
      <c r="I22" s="2338"/>
      <c r="J22" s="2338"/>
      <c r="K22" s="2338"/>
      <c r="L22" s="2338"/>
      <c r="M22" s="2338"/>
      <c r="N22" s="2338"/>
      <c r="O22" s="2338"/>
      <c r="P22" s="2338"/>
      <c r="Q22" s="2338"/>
      <c r="R22" s="2338"/>
      <c r="S22" s="2338"/>
    </row>
    <row r="23" spans="2:20" ht="10.5" x14ac:dyDescent="0.15">
      <c r="B23" s="2338"/>
      <c r="C23" s="2338"/>
      <c r="D23" s="2338"/>
      <c r="E23" s="2338"/>
      <c r="F23" s="2338"/>
      <c r="G23" s="2338"/>
      <c r="H23" s="2338"/>
      <c r="I23" s="2338"/>
      <c r="J23" s="2338"/>
      <c r="K23" s="2338"/>
      <c r="L23" s="2338"/>
      <c r="M23" s="2338"/>
      <c r="N23" s="2338"/>
      <c r="O23" s="2338"/>
      <c r="P23" s="2338"/>
      <c r="Q23" s="2338"/>
      <c r="R23" s="2338"/>
      <c r="S23" s="2338"/>
    </row>
    <row r="24" spans="2:20" ht="10.5" x14ac:dyDescent="0.15">
      <c r="B24" s="2338"/>
      <c r="C24" s="2338"/>
      <c r="D24" s="2338"/>
      <c r="E24" s="2338"/>
      <c r="F24" s="2338"/>
      <c r="G24" s="2338"/>
      <c r="H24" s="2338"/>
      <c r="I24" s="2338"/>
      <c r="J24" s="2338"/>
      <c r="K24" s="2338"/>
      <c r="L24" s="2338"/>
      <c r="M24" s="2338"/>
      <c r="N24" s="2338"/>
      <c r="O24" s="2338"/>
      <c r="P24" s="2338"/>
      <c r="Q24" s="2338"/>
      <c r="R24" s="2338"/>
      <c r="S24" s="2338"/>
    </row>
    <row r="25" spans="2:20" ht="10.5" x14ac:dyDescent="0.15">
      <c r="B25" s="2338"/>
      <c r="C25" s="2338"/>
      <c r="D25" s="2338"/>
      <c r="E25" s="2338"/>
      <c r="F25" s="2338"/>
      <c r="G25" s="2338"/>
      <c r="H25" s="2338"/>
      <c r="I25" s="2338"/>
      <c r="J25" s="2338"/>
      <c r="K25" s="2338"/>
      <c r="L25" s="2338"/>
      <c r="M25" s="2338"/>
      <c r="N25" s="2338"/>
      <c r="O25" s="2338"/>
      <c r="P25" s="2338"/>
      <c r="Q25" s="2338"/>
      <c r="R25" s="2338"/>
      <c r="S25" s="2338"/>
    </row>
    <row r="26" spans="2:20" ht="10.5" x14ac:dyDescent="0.15">
      <c r="B26" s="2338" t="s">
        <v>350</v>
      </c>
      <c r="C26" s="2338"/>
      <c r="D26" s="2338"/>
      <c r="E26" s="2338"/>
      <c r="F26" s="2338"/>
      <c r="G26" s="2338"/>
      <c r="H26" s="2338"/>
      <c r="I26" s="2338"/>
      <c r="J26" s="2338"/>
      <c r="K26" s="2338"/>
      <c r="L26" s="2338"/>
      <c r="M26" s="2338"/>
      <c r="N26" s="2338"/>
      <c r="O26" s="2338"/>
      <c r="P26" s="2338"/>
      <c r="Q26" s="2338"/>
      <c r="R26" s="2338"/>
      <c r="S26" s="2338"/>
    </row>
    <row r="27" spans="2:20" ht="10.5" x14ac:dyDescent="0.15">
      <c r="B27" s="2338"/>
      <c r="C27" s="2338"/>
      <c r="D27" s="2338"/>
      <c r="E27" s="2338"/>
      <c r="F27" s="2338"/>
      <c r="G27" s="2338"/>
      <c r="H27" s="2338"/>
      <c r="I27" s="2338"/>
      <c r="J27" s="2338"/>
      <c r="K27" s="2338"/>
      <c r="L27" s="2338"/>
      <c r="M27" s="2338"/>
      <c r="N27" s="2338"/>
      <c r="O27" s="2338"/>
      <c r="P27" s="2338"/>
      <c r="Q27" s="2338"/>
      <c r="R27" s="2338"/>
      <c r="S27" s="2338"/>
    </row>
    <row r="28" spans="2:20" ht="10.5" x14ac:dyDescent="0.15">
      <c r="B28" s="2338"/>
      <c r="C28" s="2338"/>
      <c r="D28" s="2338"/>
      <c r="E28" s="2338"/>
      <c r="F28" s="2338"/>
      <c r="G28" s="2338"/>
      <c r="H28" s="2338"/>
      <c r="I28" s="2338"/>
      <c r="J28" s="2338"/>
      <c r="K28" s="2338"/>
      <c r="L28" s="2338"/>
      <c r="M28" s="2338"/>
      <c r="N28" s="2338"/>
      <c r="O28" s="2338"/>
      <c r="P28" s="2338"/>
      <c r="Q28" s="2338"/>
      <c r="R28" s="2338"/>
      <c r="S28" s="2338"/>
    </row>
    <row r="29" spans="2:20" ht="10.5" x14ac:dyDescent="0.15">
      <c r="B29" s="2338"/>
      <c r="C29" s="2338"/>
      <c r="D29" s="2338"/>
      <c r="E29" s="2338"/>
      <c r="F29" s="2338"/>
      <c r="G29" s="2338"/>
      <c r="H29" s="2338"/>
      <c r="I29" s="2338"/>
      <c r="J29" s="2338"/>
      <c r="K29" s="2338"/>
      <c r="L29" s="2338"/>
      <c r="M29" s="2338"/>
      <c r="N29" s="2338"/>
      <c r="O29" s="2338"/>
      <c r="P29" s="2338"/>
      <c r="Q29" s="2338"/>
      <c r="R29" s="2338"/>
      <c r="S29" s="2338"/>
    </row>
    <row r="30" spans="2:20" ht="10.5" x14ac:dyDescent="0.15">
      <c r="B30" s="2338"/>
      <c r="C30" s="2338"/>
      <c r="D30" s="2338"/>
      <c r="E30" s="2338"/>
      <c r="F30" s="2338"/>
      <c r="G30" s="2338"/>
      <c r="H30" s="2338"/>
      <c r="I30" s="2338"/>
      <c r="J30" s="2338"/>
      <c r="K30" s="2338"/>
      <c r="L30" s="2338"/>
      <c r="M30" s="2338"/>
      <c r="N30" s="2338"/>
      <c r="O30" s="2338"/>
      <c r="P30" s="2338"/>
      <c r="Q30" s="2338"/>
      <c r="R30" s="2338"/>
      <c r="S30" s="2338"/>
    </row>
    <row r="31" spans="2:20" ht="10.5" x14ac:dyDescent="0.15">
      <c r="B31" s="2338"/>
      <c r="C31" s="2338"/>
      <c r="D31" s="2338"/>
      <c r="E31" s="2338"/>
      <c r="F31" s="2338"/>
      <c r="G31" s="2338"/>
      <c r="H31" s="2338"/>
      <c r="I31" s="2338"/>
      <c r="J31" s="2338"/>
      <c r="K31" s="2338"/>
      <c r="L31" s="2338"/>
      <c r="M31" s="2338"/>
      <c r="N31" s="2338"/>
      <c r="O31" s="2338"/>
      <c r="P31" s="2338"/>
      <c r="Q31" s="2338"/>
      <c r="R31" s="2338"/>
      <c r="S31" s="2338"/>
    </row>
  </sheetData>
  <protectedRanges>
    <protectedRange password="EEED" sqref="C12:D12" name="Rango39"/>
    <protectedRange sqref="S13:S17" name="Rango13"/>
    <protectedRange password="EEED" sqref="D13:G17" name="Rango27"/>
    <protectedRange password="EEED" sqref="H13:H17" name="Rango28"/>
    <protectedRange password="EEED" sqref="I13:I17" name="Rango29"/>
    <protectedRange password="EEED" sqref="J13:J17" name="Rango30"/>
    <protectedRange password="EEED" sqref="K13:K17" name="Rango31"/>
    <protectedRange password="EEED" sqref="L13:L17" name="Rango32"/>
    <protectedRange password="EEED" sqref="M13:M17" name="Rango33"/>
    <protectedRange password="EEED" sqref="N13:N17" name="Rango34"/>
    <protectedRange password="EEED" sqref="O13:O17" name="Rango35"/>
    <protectedRange password="EEED" sqref="P13:P17" name="Rango36"/>
    <protectedRange password="EEED" sqref="Q13:Q17" name="Rango37"/>
    <protectedRange password="EEED" sqref="R13:R17" name="Rango38"/>
  </protectedRanges>
  <mergeCells count="8">
    <mergeCell ref="B9:E9"/>
    <mergeCell ref="S7:S8"/>
    <mergeCell ref="B20:S25"/>
    <mergeCell ref="B26:S31"/>
    <mergeCell ref="C11:D11"/>
    <mergeCell ref="C12:D12"/>
    <mergeCell ref="B13:B17"/>
    <mergeCell ref="B18:E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B1:J149"/>
  <sheetViews>
    <sheetView showGridLines="0" zoomScale="85" zoomScaleNormal="85" workbookViewId="0">
      <selection activeCell="F12" sqref="F12"/>
    </sheetView>
  </sheetViews>
  <sheetFormatPr baseColWidth="10" defaultColWidth="11.42578125" defaultRowHeight="12.75" x14ac:dyDescent="0.25"/>
  <cols>
    <col min="1" max="1" width="2.7109375" style="717" customWidth="1"/>
    <col min="2" max="2" width="20.7109375" style="717" customWidth="1"/>
    <col min="3" max="4" width="14.7109375" style="717" customWidth="1"/>
    <col min="5" max="8" width="15.7109375" style="717" customWidth="1"/>
    <col min="9" max="9" width="12.7109375" style="717" customWidth="1"/>
    <col min="10" max="16384" width="11.42578125" style="717"/>
  </cols>
  <sheetData>
    <row r="1" spans="2:8" ht="10.5" customHeight="1" x14ac:dyDescent="0.25"/>
    <row r="2" spans="2:8" s="754" customFormat="1" ht="15" customHeight="1" x14ac:dyDescent="0.15">
      <c r="B2" s="753" t="s">
        <v>49</v>
      </c>
      <c r="C2" s="753"/>
      <c r="E2" s="755"/>
      <c r="F2" s="753" t="s">
        <v>305</v>
      </c>
      <c r="G2" s="753"/>
    </row>
    <row r="3" spans="2:8" ht="15" customHeight="1" x14ac:dyDescent="0.25">
      <c r="B3" s="718"/>
      <c r="C3" s="718"/>
      <c r="D3" s="718"/>
      <c r="E3" s="718"/>
    </row>
    <row r="4" spans="2:8" s="756" customFormat="1" ht="15" customHeight="1" x14ac:dyDescent="0.25">
      <c r="B4" s="1713" t="s">
        <v>800</v>
      </c>
      <c r="C4" s="1713"/>
      <c r="D4" s="1713"/>
      <c r="E4" s="1713"/>
      <c r="F4" s="1713"/>
      <c r="G4" s="1713"/>
      <c r="H4" s="1713"/>
    </row>
    <row r="5" spans="2:8" ht="15" customHeight="1" x14ac:dyDescent="0.25"/>
    <row r="6" spans="2:8" ht="30" customHeight="1" x14ac:dyDescent="0.25">
      <c r="B6" s="1735" t="s">
        <v>387</v>
      </c>
      <c r="C6" s="1736"/>
      <c r="D6" s="1719" t="s">
        <v>850</v>
      </c>
      <c r="E6" s="1720"/>
      <c r="F6" s="1720"/>
      <c r="G6" s="1720"/>
      <c r="H6" s="1721"/>
    </row>
    <row r="7" spans="2:8" ht="30" customHeight="1" x14ac:dyDescent="0.25">
      <c r="B7" s="1735" t="s">
        <v>389</v>
      </c>
      <c r="C7" s="1736"/>
      <c r="D7" s="1737" t="s">
        <v>795</v>
      </c>
      <c r="E7" s="1737"/>
      <c r="F7" s="1746" t="s">
        <v>405</v>
      </c>
      <c r="G7" s="1747"/>
      <c r="H7" s="757"/>
    </row>
    <row r="8" spans="2:8" s="723" customFormat="1" ht="15" customHeight="1" x14ac:dyDescent="0.25">
      <c r="B8" s="719"/>
      <c r="C8" s="719"/>
      <c r="D8" s="720"/>
      <c r="E8" s="720"/>
      <c r="F8" s="721"/>
      <c r="G8" s="721"/>
      <c r="H8" s="722"/>
    </row>
    <row r="9" spans="2:8" ht="15" customHeight="1" x14ac:dyDescent="0.25">
      <c r="B9" s="759" t="s">
        <v>417</v>
      </c>
      <c r="C9" s="724"/>
      <c r="D9" s="1717"/>
      <c r="E9" s="1717"/>
      <c r="F9" s="1717"/>
      <c r="G9" s="1717"/>
      <c r="H9" s="1717"/>
    </row>
    <row r="10" spans="2:8" s="1624" customFormat="1" ht="51" customHeight="1" x14ac:dyDescent="0.25">
      <c r="B10" s="1792" t="s">
        <v>48</v>
      </c>
      <c r="C10" s="1792"/>
      <c r="D10" s="1626" t="s">
        <v>1087</v>
      </c>
      <c r="E10" s="1625" t="s">
        <v>1088</v>
      </c>
      <c r="F10" s="1625" t="s">
        <v>1089</v>
      </c>
      <c r="G10" s="1625" t="s">
        <v>1090</v>
      </c>
      <c r="H10" s="1626" t="s">
        <v>1091</v>
      </c>
    </row>
    <row r="11" spans="2:8" ht="15" customHeight="1" x14ac:dyDescent="0.25">
      <c r="B11" s="1622" t="s">
        <v>418</v>
      </c>
      <c r="C11" s="1623"/>
      <c r="D11" s="758">
        <f>+'FORMATO COSTEO C6'!H104</f>
        <v>0</v>
      </c>
      <c r="E11" s="1628" t="e">
        <f t="shared" ref="E11:E18" si="0">D11/D$18</f>
        <v>#DIV/0!</v>
      </c>
      <c r="F11" s="1623"/>
      <c r="G11" s="763"/>
      <c r="H11" s="1629"/>
    </row>
    <row r="12" spans="2:8" ht="12.75" customHeight="1" x14ac:dyDescent="0.25">
      <c r="B12" s="1793" t="s">
        <v>856</v>
      </c>
      <c r="C12" s="1794"/>
      <c r="D12" s="758">
        <f>+'FORMATO COSTEO C6'!I104</f>
        <v>0</v>
      </c>
      <c r="E12" s="1628" t="e">
        <f t="shared" si="0"/>
        <v>#DIV/0!</v>
      </c>
      <c r="F12" s="758">
        <f>'FORMATO COSTEO C6'!K104</f>
        <v>0</v>
      </c>
      <c r="G12" s="758">
        <f>'FORMATO COSTEO C6'!J104</f>
        <v>0</v>
      </c>
      <c r="H12" s="1628" t="e">
        <f>G12/$D$11</f>
        <v>#DIV/0!</v>
      </c>
    </row>
    <row r="13" spans="2:8" x14ac:dyDescent="0.25">
      <c r="B13" s="1796" t="s">
        <v>410</v>
      </c>
      <c r="C13" s="1796"/>
      <c r="D13" s="758">
        <f>+'FORMATO COSTEO C6'!L104</f>
        <v>0</v>
      </c>
      <c r="E13" s="1628" t="e">
        <f t="shared" si="0"/>
        <v>#DIV/0!</v>
      </c>
      <c r="F13" s="758">
        <f>'FORMATO COSTEO C6'!N104</f>
        <v>0</v>
      </c>
      <c r="G13" s="758">
        <f>'FORMATO COSTEO C6'!M104</f>
        <v>0</v>
      </c>
      <c r="H13" s="1628" t="e">
        <f t="shared" ref="H13:H18" si="1">G13/$D$11</f>
        <v>#DIV/0!</v>
      </c>
    </row>
    <row r="14" spans="2:8" x14ac:dyDescent="0.25">
      <c r="B14" s="1796" t="s">
        <v>411</v>
      </c>
      <c r="C14" s="1796"/>
      <c r="D14" s="758">
        <f>+'FORMATO COSTEO C6'!O104</f>
        <v>0</v>
      </c>
      <c r="E14" s="1628" t="e">
        <f t="shared" si="0"/>
        <v>#DIV/0!</v>
      </c>
      <c r="F14" s="758">
        <f>'FORMATO COSTEO C6'!Q104</f>
        <v>0</v>
      </c>
      <c r="G14" s="758">
        <f>'FORMATO COSTEO C6'!P104</f>
        <v>0</v>
      </c>
      <c r="H14" s="1628" t="e">
        <f t="shared" si="1"/>
        <v>#DIV/0!</v>
      </c>
    </row>
    <row r="15" spans="2:8" x14ac:dyDescent="0.25">
      <c r="B15" s="1796" t="s">
        <v>412</v>
      </c>
      <c r="C15" s="1796"/>
      <c r="D15" s="758">
        <f>+'FORMATO COSTEO C6'!R104</f>
        <v>0</v>
      </c>
      <c r="E15" s="1628" t="e">
        <f t="shared" si="0"/>
        <v>#DIV/0!</v>
      </c>
      <c r="F15" s="758">
        <f>'FORMATO COSTEO C6'!T104</f>
        <v>0</v>
      </c>
      <c r="G15" s="758">
        <f>'FORMATO COSTEO C6'!S104</f>
        <v>0</v>
      </c>
      <c r="H15" s="1628" t="e">
        <f t="shared" si="1"/>
        <v>#DIV/0!</v>
      </c>
    </row>
    <row r="16" spans="2:8" x14ac:dyDescent="0.25">
      <c r="B16" s="1796" t="s">
        <v>413</v>
      </c>
      <c r="C16" s="1796"/>
      <c r="D16" s="758">
        <f>+'FORMATO COSTEO C6'!U104</f>
        <v>0</v>
      </c>
      <c r="E16" s="1628" t="e">
        <f t="shared" si="0"/>
        <v>#DIV/0!</v>
      </c>
      <c r="F16" s="758">
        <f>'FORMATO COSTEO C6'!W104</f>
        <v>0</v>
      </c>
      <c r="G16" s="758">
        <f>'FORMATO COSTEO C6'!V104</f>
        <v>0</v>
      </c>
      <c r="H16" s="1628" t="e">
        <f t="shared" si="1"/>
        <v>#DIV/0!</v>
      </c>
    </row>
    <row r="17" spans="2:10" x14ac:dyDescent="0.25">
      <c r="B17" s="1796" t="s">
        <v>851</v>
      </c>
      <c r="C17" s="1796"/>
      <c r="D17" s="758">
        <f>+'FORMATO COSTEO C6'!X104</f>
        <v>0</v>
      </c>
      <c r="E17" s="1628" t="e">
        <f t="shared" si="0"/>
        <v>#DIV/0!</v>
      </c>
      <c r="F17" s="758">
        <f>'FORMATO COSTEO C6'!Z104</f>
        <v>0</v>
      </c>
      <c r="G17" s="758">
        <f>'FORMATO COSTEO C6'!Y104</f>
        <v>0</v>
      </c>
      <c r="H17" s="1628" t="e">
        <f t="shared" si="1"/>
        <v>#DIV/0!</v>
      </c>
    </row>
    <row r="18" spans="2:10" ht="15" customHeight="1" x14ac:dyDescent="0.25">
      <c r="B18" s="1622" t="s">
        <v>801</v>
      </c>
      <c r="C18" s="1623"/>
      <c r="D18" s="758">
        <f>SUM(D11:D17)</f>
        <v>0</v>
      </c>
      <c r="E18" s="1628" t="e">
        <f t="shared" si="0"/>
        <v>#DIV/0!</v>
      </c>
      <c r="F18" s="758">
        <f t="shared" ref="F18:G18" si="2">SUM(F11:F17)</f>
        <v>0</v>
      </c>
      <c r="G18" s="758">
        <f t="shared" si="2"/>
        <v>0</v>
      </c>
      <c r="H18" s="1628" t="e">
        <f t="shared" si="1"/>
        <v>#DIV/0!</v>
      </c>
    </row>
    <row r="19" spans="2:10" ht="15" customHeight="1" x14ac:dyDescent="0.25">
      <c r="B19" s="719"/>
      <c r="C19" s="719"/>
      <c r="D19" s="719"/>
      <c r="E19" s="719"/>
      <c r="F19" s="719"/>
      <c r="G19" s="719"/>
      <c r="H19" s="725"/>
    </row>
    <row r="20" spans="2:10" s="727" customFormat="1" ht="15" customHeight="1" x14ac:dyDescent="0.25">
      <c r="B20" s="760" t="s">
        <v>803</v>
      </c>
      <c r="C20" s="719"/>
      <c r="D20" s="719"/>
      <c r="E20" s="719"/>
      <c r="F20" s="719"/>
      <c r="G20" s="719"/>
      <c r="H20" s="726"/>
    </row>
    <row r="21" spans="2:10" ht="15" customHeight="1" x14ac:dyDescent="0.25">
      <c r="B21" s="1735" t="s">
        <v>390</v>
      </c>
      <c r="C21" s="1748"/>
      <c r="D21" s="1748"/>
      <c r="E21" s="1748"/>
      <c r="F21" s="1748"/>
      <c r="G21" s="1736"/>
      <c r="H21" s="758">
        <f>+D11/H24*3*0.5</f>
        <v>0</v>
      </c>
    </row>
    <row r="22" spans="2:10" ht="15" customHeight="1" x14ac:dyDescent="0.25">
      <c r="B22" s="719"/>
      <c r="C22" s="719"/>
      <c r="D22" s="719"/>
      <c r="E22" s="719"/>
      <c r="F22" s="719"/>
      <c r="G22" s="719"/>
      <c r="H22" s="725"/>
    </row>
    <row r="23" spans="2:10" ht="14.25" customHeight="1" x14ac:dyDescent="0.25">
      <c r="B23" s="764" t="s">
        <v>802</v>
      </c>
      <c r="C23" s="728"/>
      <c r="D23" s="724"/>
      <c r="E23" s="724"/>
      <c r="F23" s="724"/>
      <c r="G23" s="724"/>
      <c r="H23" s="724"/>
    </row>
    <row r="24" spans="2:10" ht="15" customHeight="1" x14ac:dyDescent="0.25">
      <c r="B24" s="763" t="s">
        <v>852</v>
      </c>
      <c r="C24" s="729">
        <v>42675</v>
      </c>
      <c r="D24" s="762" t="s">
        <v>853</v>
      </c>
      <c r="E24" s="730">
        <v>43554</v>
      </c>
      <c r="F24" s="1744" t="s">
        <v>391</v>
      </c>
      <c r="G24" s="1745"/>
      <c r="H24" s="761">
        <f>(+E24-C24+1)/365*12</f>
        <v>28.931506849315067</v>
      </c>
    </row>
    <row r="25" spans="2:10" s="727" customFormat="1" ht="15" customHeight="1" x14ac:dyDescent="0.25">
      <c r="B25" s="731"/>
      <c r="C25" s="731"/>
      <c r="D25" s="732"/>
      <c r="E25" s="1718"/>
      <c r="F25" s="1718"/>
      <c r="G25" s="733"/>
      <c r="H25" s="732"/>
    </row>
    <row r="26" spans="2:10" ht="15" customHeight="1" x14ac:dyDescent="0.25">
      <c r="B26" s="1714" t="s">
        <v>396</v>
      </c>
      <c r="C26" s="1714"/>
      <c r="D26" s="1714"/>
      <c r="E26" s="1714"/>
      <c r="F26" s="734"/>
      <c r="G26" s="734"/>
      <c r="H26" s="735"/>
      <c r="J26" s="736"/>
    </row>
    <row r="27" spans="2:10" ht="15" customHeight="1" x14ac:dyDescent="0.25">
      <c r="B27" s="765" t="s">
        <v>400</v>
      </c>
      <c r="C27" s="765" t="s">
        <v>397</v>
      </c>
      <c r="D27" s="766" t="s">
        <v>398</v>
      </c>
      <c r="E27" s="767" t="s">
        <v>399</v>
      </c>
      <c r="F27" s="1749" t="s">
        <v>854</v>
      </c>
      <c r="G27" s="1750"/>
      <c r="H27" s="1751"/>
      <c r="J27" s="736"/>
    </row>
    <row r="28" spans="2:10" ht="15" customHeight="1" x14ac:dyDescent="0.25">
      <c r="B28" s="737"/>
      <c r="C28" s="1706"/>
      <c r="D28" s="738"/>
      <c r="E28" s="739"/>
      <c r="F28" s="1752"/>
      <c r="G28" s="1753"/>
      <c r="H28" s="1754"/>
      <c r="J28" s="736"/>
    </row>
    <row r="29" spans="2:10" ht="15" customHeight="1" x14ac:dyDescent="0.25">
      <c r="B29" s="740"/>
      <c r="C29" s="1707"/>
      <c r="D29" s="741"/>
      <c r="E29" s="742"/>
      <c r="F29" s="1752"/>
      <c r="G29" s="1753"/>
      <c r="H29" s="1754"/>
    </row>
    <row r="30" spans="2:10" ht="15" customHeight="1" x14ac:dyDescent="0.25">
      <c r="B30" s="740"/>
      <c r="C30" s="1707"/>
      <c r="D30" s="741"/>
      <c r="E30" s="742"/>
      <c r="F30" s="1752"/>
      <c r="G30" s="1753"/>
      <c r="H30" s="1754"/>
    </row>
    <row r="31" spans="2:10" ht="15" customHeight="1" x14ac:dyDescent="0.25">
      <c r="B31" s="743"/>
      <c r="C31" s="1708"/>
      <c r="D31" s="744"/>
      <c r="E31" s="745"/>
      <c r="F31" s="1752"/>
      <c r="G31" s="1753"/>
      <c r="H31" s="1754"/>
    </row>
    <row r="32" spans="2:10" ht="15" customHeight="1" x14ac:dyDescent="0.25">
      <c r="B32" s="746"/>
      <c r="C32" s="747"/>
      <c r="D32" s="746"/>
      <c r="E32" s="746"/>
      <c r="F32" s="747"/>
      <c r="G32" s="747"/>
      <c r="H32" s="747"/>
    </row>
    <row r="33" spans="2:8" ht="15" customHeight="1" thickBot="1" x14ac:dyDescent="0.3">
      <c r="B33" s="1712" t="s">
        <v>392</v>
      </c>
      <c r="C33" s="1712"/>
      <c r="D33" s="1712"/>
      <c r="E33" s="1712"/>
      <c r="F33" s="1712"/>
      <c r="G33" s="1712"/>
      <c r="H33" s="1712"/>
    </row>
    <row r="34" spans="2:8" ht="42" customHeight="1" x14ac:dyDescent="0.25">
      <c r="B34" s="1739" t="s">
        <v>393</v>
      </c>
      <c r="C34" s="1738" t="s">
        <v>394</v>
      </c>
      <c r="D34" s="1738"/>
      <c r="E34" s="1755" t="s">
        <v>857</v>
      </c>
      <c r="F34" s="1756"/>
      <c r="G34" s="1755" t="s">
        <v>1095</v>
      </c>
      <c r="H34" s="1757"/>
    </row>
    <row r="35" spans="2:8" ht="38.25" x14ac:dyDescent="0.25">
      <c r="B35" s="1740"/>
      <c r="C35" s="1742" t="s">
        <v>844</v>
      </c>
      <c r="D35" s="1742" t="s">
        <v>845</v>
      </c>
      <c r="E35" s="1577" t="s">
        <v>837</v>
      </c>
      <c r="F35" s="1577" t="s">
        <v>1096</v>
      </c>
      <c r="G35" s="1577" t="s">
        <v>395</v>
      </c>
      <c r="H35" s="1604" t="s">
        <v>1096</v>
      </c>
    </row>
    <row r="36" spans="2:8" ht="15" customHeight="1" x14ac:dyDescent="0.25">
      <c r="B36" s="1741"/>
      <c r="C36" s="1743"/>
      <c r="D36" s="1743"/>
      <c r="E36" s="1722" t="s">
        <v>452</v>
      </c>
      <c r="F36" s="1758"/>
      <c r="G36" s="1722" t="s">
        <v>846</v>
      </c>
      <c r="H36" s="1723"/>
    </row>
    <row r="37" spans="2:8" ht="15" customHeight="1" x14ac:dyDescent="0.25">
      <c r="B37" s="1605" t="s">
        <v>835</v>
      </c>
      <c r="C37" s="1679"/>
      <c r="D37" s="1679"/>
      <c r="E37" s="1680"/>
      <c r="F37" s="1680"/>
      <c r="G37" s="1681"/>
      <c r="H37" s="1682"/>
    </row>
    <row r="38" spans="2:8" ht="15" customHeight="1" thickBot="1" x14ac:dyDescent="0.3">
      <c r="B38" s="1605" t="s">
        <v>836</v>
      </c>
      <c r="C38" s="1679"/>
      <c r="D38" s="1679"/>
      <c r="E38" s="1680"/>
      <c r="F38" s="1680"/>
      <c r="G38" s="1683"/>
      <c r="H38" s="1684"/>
    </row>
    <row r="39" spans="2:8" ht="15" customHeight="1" thickBot="1" x14ac:dyDescent="0.3">
      <c r="B39" s="1599" t="s">
        <v>208</v>
      </c>
      <c r="C39" s="1600"/>
      <c r="D39" s="1600"/>
      <c r="E39" s="1601"/>
      <c r="F39" s="1602"/>
      <c r="G39" s="1602"/>
      <c r="H39" s="1603"/>
    </row>
    <row r="40" spans="2:8" ht="15" customHeight="1" x14ac:dyDescent="0.25">
      <c r="B40" s="749"/>
      <c r="C40" s="749"/>
      <c r="D40" s="746"/>
      <c r="E40" s="747"/>
      <c r="F40" s="748"/>
      <c r="G40" s="748"/>
      <c r="H40" s="748"/>
    </row>
    <row r="41" spans="2:8" ht="15" customHeight="1" x14ac:dyDescent="0.25">
      <c r="B41" s="1795" t="s">
        <v>1097</v>
      </c>
      <c r="C41" s="1795"/>
      <c r="D41" s="1795"/>
      <c r="E41" s="1795"/>
      <c r="F41" s="1795"/>
      <c r="G41" s="1795"/>
      <c r="H41" s="1795"/>
    </row>
    <row r="42" spans="2:8" ht="15" customHeight="1" x14ac:dyDescent="0.25">
      <c r="B42" s="1715"/>
      <c r="C42" s="1715"/>
      <c r="D42" s="1715"/>
      <c r="E42" s="747"/>
      <c r="F42" s="1716"/>
      <c r="G42" s="1716"/>
      <c r="H42" s="1716"/>
    </row>
    <row r="43" spans="2:8" ht="15" customHeight="1" x14ac:dyDescent="0.25">
      <c r="B43" s="727"/>
      <c r="C43" s="727"/>
      <c r="D43" s="727"/>
      <c r="E43" s="727"/>
      <c r="F43" s="727"/>
      <c r="G43" s="727"/>
      <c r="H43" s="727"/>
    </row>
    <row r="44" spans="2:8" ht="15" customHeight="1" x14ac:dyDescent="0.25"/>
    <row r="45" spans="2:8" ht="15" customHeight="1" x14ac:dyDescent="0.25">
      <c r="B45" s="750"/>
      <c r="C45" s="750"/>
      <c r="D45" s="750"/>
      <c r="E45" s="750"/>
      <c r="F45" s="750"/>
      <c r="G45" s="750"/>
      <c r="H45" s="750"/>
    </row>
    <row r="46" spans="2:8" ht="15" customHeight="1" x14ac:dyDescent="0.25">
      <c r="B46" s="1724"/>
      <c r="C46" s="1724"/>
      <c r="D46" s="1724"/>
      <c r="E46" s="751"/>
      <c r="F46" s="751"/>
      <c r="G46" s="751"/>
      <c r="H46" s="751"/>
    </row>
    <row r="47" spans="2:8" ht="15" customHeight="1" x14ac:dyDescent="0.25">
      <c r="B47" s="1724"/>
      <c r="C47" s="1724"/>
      <c r="D47" s="1724"/>
      <c r="E47" s="752"/>
      <c r="F47" s="752"/>
      <c r="G47" s="752"/>
      <c r="H47" s="752"/>
    </row>
    <row r="48" spans="2:8" ht="15" customHeight="1" x14ac:dyDescent="0.25">
      <c r="B48" s="1578"/>
      <c r="C48" s="1578"/>
      <c r="D48" s="1578"/>
      <c r="E48" s="752"/>
      <c r="F48" s="752"/>
      <c r="G48" s="752"/>
      <c r="H48" s="752"/>
    </row>
    <row r="49" spans="2:9" ht="15" hidden="1" customHeight="1" x14ac:dyDescent="0.25">
      <c r="B49" s="1725" t="s">
        <v>1053</v>
      </c>
      <c r="C49" s="1725"/>
      <c r="D49" s="1725"/>
      <c r="E49" s="1725"/>
      <c r="F49" s="1725"/>
      <c r="G49" s="1725"/>
      <c r="H49" s="1725"/>
      <c r="I49" s="1725"/>
    </row>
    <row r="50" spans="2:9" ht="15" hidden="1" customHeight="1" x14ac:dyDescent="0.25">
      <c r="B50" s="1596"/>
      <c r="C50" s="1596"/>
      <c r="D50" s="1596"/>
      <c r="E50" s="1596"/>
      <c r="F50" s="1597"/>
      <c r="G50" s="1597"/>
      <c r="H50" s="1597"/>
      <c r="I50" s="1597"/>
    </row>
    <row r="51" spans="2:9" ht="15" hidden="1" customHeight="1" x14ac:dyDescent="0.25">
      <c r="B51" s="1726" t="s">
        <v>1054</v>
      </c>
      <c r="C51" s="1726"/>
      <c r="D51" s="1726"/>
      <c r="E51" s="1726"/>
      <c r="F51" s="1726"/>
      <c r="G51" s="1726"/>
      <c r="H51" s="1726"/>
      <c r="I51" s="1726"/>
    </row>
    <row r="52" spans="2:9" ht="15" hidden="1" customHeight="1" x14ac:dyDescent="0.25">
      <c r="B52" s="1727" t="s">
        <v>1055</v>
      </c>
      <c r="C52" s="1728"/>
      <c r="D52" s="1728"/>
      <c r="E52" s="1729"/>
      <c r="F52" s="1730" t="s">
        <v>1056</v>
      </c>
      <c r="G52" s="1731"/>
      <c r="H52" s="1731"/>
      <c r="I52" s="1732"/>
    </row>
    <row r="53" spans="2:9" ht="15" hidden="1" customHeight="1" x14ac:dyDescent="0.25">
      <c r="B53" s="1727" t="s">
        <v>1057</v>
      </c>
      <c r="C53" s="1728"/>
      <c r="D53" s="1728"/>
      <c r="E53" s="1729"/>
      <c r="F53" s="1730" t="s">
        <v>1058</v>
      </c>
      <c r="G53" s="1731"/>
      <c r="H53" s="1731"/>
      <c r="I53" s="1732"/>
    </row>
    <row r="54" spans="2:9" ht="15" hidden="1" customHeight="1" x14ac:dyDescent="0.25">
      <c r="B54" s="1727" t="s">
        <v>1059</v>
      </c>
      <c r="C54" s="1728"/>
      <c r="D54" s="1728"/>
      <c r="E54" s="1729"/>
      <c r="F54" s="1730" t="s">
        <v>1073</v>
      </c>
      <c r="G54" s="1731"/>
      <c r="H54" s="1731"/>
      <c r="I54" s="1732"/>
    </row>
    <row r="55" spans="2:9" ht="15" hidden="1" customHeight="1" x14ac:dyDescent="0.25">
      <c r="B55" s="1727" t="s">
        <v>1060</v>
      </c>
      <c r="C55" s="1728"/>
      <c r="D55" s="1728"/>
      <c r="E55" s="1729"/>
      <c r="F55" s="1730">
        <f>H7</f>
        <v>0</v>
      </c>
      <c r="G55" s="1731"/>
      <c r="H55" s="1731"/>
      <c r="I55" s="1732"/>
    </row>
    <row r="56" spans="2:9" ht="15" hidden="1" customHeight="1" x14ac:dyDescent="0.25">
      <c r="B56" s="1727" t="s">
        <v>1061</v>
      </c>
      <c r="C56" s="1728"/>
      <c r="D56" s="1728"/>
      <c r="E56" s="1729"/>
      <c r="F56" s="1730" t="e">
        <f>#REF!</f>
        <v>#REF!</v>
      </c>
      <c r="G56" s="1731"/>
      <c r="H56" s="1731"/>
      <c r="I56" s="1732"/>
    </row>
    <row r="57" spans="2:9" ht="15" hidden="1" customHeight="1" x14ac:dyDescent="0.25">
      <c r="B57" s="1727" t="s">
        <v>1062</v>
      </c>
      <c r="C57" s="1728"/>
      <c r="D57" s="1728"/>
      <c r="E57" s="1729"/>
      <c r="F57" s="1598">
        <f>H24</f>
        <v>28.931506849315067</v>
      </c>
      <c r="G57" s="1731" t="s">
        <v>1063</v>
      </c>
      <c r="H57" s="1731"/>
      <c r="I57" s="1732"/>
    </row>
    <row r="58" spans="2:9" ht="15" hidden="1" customHeight="1" x14ac:dyDescent="0.25">
      <c r="B58" s="1727" t="s">
        <v>1064</v>
      </c>
      <c r="C58" s="1728"/>
      <c r="D58" s="1728"/>
      <c r="E58" s="1729"/>
      <c r="F58" s="1759">
        <f>C24</f>
        <v>42675</v>
      </c>
      <c r="G58" s="1731"/>
      <c r="H58" s="1731"/>
      <c r="I58" s="1732"/>
    </row>
    <row r="59" spans="2:9" ht="15" hidden="1" customHeight="1" x14ac:dyDescent="0.25">
      <c r="B59" s="1727" t="s">
        <v>1065</v>
      </c>
      <c r="C59" s="1728"/>
      <c r="D59" s="1728"/>
      <c r="E59" s="1729"/>
      <c r="F59" s="1759">
        <f>E24</f>
        <v>43554</v>
      </c>
      <c r="G59" s="1731"/>
      <c r="H59" s="1731"/>
      <c r="I59" s="1732"/>
    </row>
    <row r="60" spans="2:9" ht="15" hidden="1" customHeight="1" x14ac:dyDescent="0.25">
      <c r="B60" s="1727" t="s">
        <v>1066</v>
      </c>
      <c r="C60" s="1728"/>
      <c r="D60" s="1728"/>
      <c r="E60" s="1729"/>
      <c r="F60" s="1730" t="s">
        <v>1067</v>
      </c>
      <c r="G60" s="1731"/>
      <c r="H60" s="1731"/>
      <c r="I60" s="1732"/>
    </row>
    <row r="61" spans="2:9" ht="15" hidden="1" customHeight="1" x14ac:dyDescent="0.25">
      <c r="B61" s="1727" t="s">
        <v>1068</v>
      </c>
      <c r="C61" s="1728"/>
      <c r="D61" s="1728"/>
      <c r="E61" s="1729"/>
      <c r="F61" s="1730">
        <f>D39</f>
        <v>0</v>
      </c>
      <c r="G61" s="1731"/>
      <c r="H61" s="1731"/>
      <c r="I61" s="1732"/>
    </row>
    <row r="62" spans="2:9" ht="15" hidden="1" customHeight="1" x14ac:dyDescent="0.25">
      <c r="B62" s="1760" t="s">
        <v>1069</v>
      </c>
      <c r="C62" s="1761"/>
      <c r="D62" s="1766" t="s">
        <v>1070</v>
      </c>
      <c r="E62" s="1766"/>
      <c r="F62" s="1730">
        <f>C28</f>
        <v>0</v>
      </c>
      <c r="G62" s="1731"/>
      <c r="H62" s="1731"/>
      <c r="I62" s="1732"/>
    </row>
    <row r="63" spans="2:9" ht="15" hidden="1" customHeight="1" x14ac:dyDescent="0.25">
      <c r="B63" s="1762"/>
      <c r="C63" s="1763"/>
      <c r="D63" s="1766" t="s">
        <v>1071</v>
      </c>
      <c r="E63" s="1766"/>
      <c r="F63" s="1730" t="str">
        <f>CONCATENATE(E28," ", E29," ",E30," ",E31)</f>
        <v xml:space="preserve">   </v>
      </c>
      <c r="G63" s="1731"/>
      <c r="H63" s="1731"/>
      <c r="I63" s="1732"/>
    </row>
    <row r="64" spans="2:9" ht="15" hidden="1" customHeight="1" x14ac:dyDescent="0.25">
      <c r="B64" s="1764"/>
      <c r="C64" s="1765"/>
      <c r="D64" s="1766" t="s">
        <v>1072</v>
      </c>
      <c r="E64" s="1766"/>
      <c r="F64" s="1730" t="str">
        <f>CONCATENATE(F28," ", F29," ",F30," ",F31)</f>
        <v xml:space="preserve">   </v>
      </c>
      <c r="G64" s="1731"/>
      <c r="H64" s="1731"/>
      <c r="I64" s="1732"/>
    </row>
    <row r="65" spans="2:9" ht="15" hidden="1" customHeight="1" x14ac:dyDescent="0.25">
      <c r="B65" s="1726" t="s">
        <v>1054</v>
      </c>
      <c r="C65" s="1726"/>
      <c r="D65" s="1726"/>
      <c r="E65" s="1726"/>
      <c r="F65" s="1726"/>
      <c r="G65" s="1726"/>
      <c r="H65" s="1726"/>
      <c r="I65" s="1726"/>
    </row>
    <row r="66" spans="2:9" ht="15" hidden="1" customHeight="1" x14ac:dyDescent="0.25">
      <c r="B66" s="1727" t="s">
        <v>1074</v>
      </c>
      <c r="C66" s="1728"/>
      <c r="D66" s="1728"/>
      <c r="E66" s="1729"/>
      <c r="F66" s="1767">
        <f>'[1]MARCO LOGICO'!D11</f>
        <v>0</v>
      </c>
      <c r="G66" s="1768"/>
      <c r="H66" s="1768"/>
      <c r="I66" s="1769"/>
    </row>
    <row r="67" spans="2:9" ht="15" hidden="1" customHeight="1" x14ac:dyDescent="0.25">
      <c r="B67" s="1770" t="s">
        <v>340</v>
      </c>
      <c r="C67" s="1770"/>
      <c r="D67" s="1770"/>
      <c r="E67" s="1770"/>
      <c r="F67" s="1771" t="s">
        <v>1075</v>
      </c>
      <c r="G67" s="1771"/>
      <c r="H67" s="1771"/>
      <c r="I67" s="1771"/>
    </row>
    <row r="68" spans="2:9" ht="15" hidden="1" customHeight="1" x14ac:dyDescent="0.25">
      <c r="B68" s="1772">
        <f>'[1]MARCO LOGICO'!D14</f>
        <v>0</v>
      </c>
      <c r="C68" s="1773"/>
      <c r="D68" s="1773"/>
      <c r="E68" s="1774"/>
      <c r="F68" s="1781" t="str">
        <f>'MARCO LOGICO'!E15</f>
        <v>XXXX beneficiarios han desarrollado y/o fortalecido sus capacidades e implementan mejoras en sus unidades productivas al término del proyecto.</v>
      </c>
      <c r="G68" s="1781"/>
      <c r="H68" s="1781"/>
      <c r="I68" s="1781"/>
    </row>
    <row r="69" spans="2:9" ht="15" hidden="1" customHeight="1" x14ac:dyDescent="0.25">
      <c r="B69" s="1775"/>
      <c r="C69" s="1776"/>
      <c r="D69" s="1776"/>
      <c r="E69" s="1777"/>
      <c r="F69" s="1781" t="str">
        <f>'MARCO LOGICO'!E16</f>
        <v>XXXX beneficiarios incrementan su ingreso neto promedio anual en S/. XXXX al pasar de S/. XXXX a S/. XXXX  al término del proyecto.</v>
      </c>
      <c r="G69" s="1781"/>
      <c r="H69" s="1781"/>
      <c r="I69" s="1781"/>
    </row>
    <row r="70" spans="2:9" ht="15" hidden="1" customHeight="1" x14ac:dyDescent="0.25">
      <c r="B70" s="1775"/>
      <c r="C70" s="1776"/>
      <c r="D70" s="1776"/>
      <c r="E70" s="1777"/>
      <c r="F70" s="1781" t="str">
        <f>'MARCO LOGICO'!E17</f>
        <v>XXXX empleos equivalentes anuales generados al término del proyecto.</v>
      </c>
      <c r="G70" s="1781"/>
      <c r="H70" s="1781"/>
      <c r="I70" s="1781"/>
    </row>
    <row r="71" spans="2:9" ht="15" hidden="1" customHeight="1" x14ac:dyDescent="0.25">
      <c r="B71" s="1775"/>
      <c r="C71" s="1776"/>
      <c r="D71" s="1776"/>
      <c r="E71" s="1777"/>
      <c r="F71" s="1781">
        <f>'MARCO LOGICO'!E18</f>
        <v>0</v>
      </c>
      <c r="G71" s="1781"/>
      <c r="H71" s="1781"/>
      <c r="I71" s="1781"/>
    </row>
    <row r="72" spans="2:9" ht="15" hidden="1" customHeight="1" x14ac:dyDescent="0.25">
      <c r="B72" s="1775"/>
      <c r="C72" s="1776"/>
      <c r="D72" s="1776"/>
      <c r="E72" s="1777"/>
      <c r="F72" s="1781">
        <f>'MARCO LOGICO'!E19</f>
        <v>0</v>
      </c>
      <c r="G72" s="1781"/>
      <c r="H72" s="1781"/>
      <c r="I72" s="1781"/>
    </row>
    <row r="73" spans="2:9" ht="15" hidden="1" customHeight="1" x14ac:dyDescent="0.25">
      <c r="B73" s="1778"/>
      <c r="C73" s="1779"/>
      <c r="D73" s="1779"/>
      <c r="E73" s="1780"/>
      <c r="F73" s="1781">
        <f>'MARCO LOGICO'!E20</f>
        <v>0</v>
      </c>
      <c r="G73" s="1781"/>
      <c r="H73" s="1781"/>
      <c r="I73" s="1781"/>
    </row>
    <row r="74" spans="2:9" ht="15" hidden="1" customHeight="1" x14ac:dyDescent="0.25">
      <c r="B74" s="1770" t="s">
        <v>807</v>
      </c>
      <c r="C74" s="1770"/>
      <c r="D74" s="1770"/>
      <c r="E74" s="1770"/>
      <c r="F74" s="1771" t="s">
        <v>1075</v>
      </c>
      <c r="G74" s="1771"/>
      <c r="H74" s="1771"/>
      <c r="I74" s="1771"/>
    </row>
    <row r="75" spans="2:9" ht="15" hidden="1" customHeight="1" x14ac:dyDescent="0.25">
      <c r="B75" s="1772">
        <f>'MARCO LOGICO'!D21</f>
        <v>0</v>
      </c>
      <c r="C75" s="1773"/>
      <c r="D75" s="1773"/>
      <c r="E75" s="1774"/>
      <c r="F75" s="1781">
        <f>'MARCO LOGICO'!E21</f>
        <v>0</v>
      </c>
      <c r="G75" s="1781"/>
      <c r="H75" s="1781"/>
      <c r="I75" s="1781"/>
    </row>
    <row r="76" spans="2:9" ht="15" hidden="1" customHeight="1" x14ac:dyDescent="0.25">
      <c r="B76" s="1775"/>
      <c r="C76" s="1776"/>
      <c r="D76" s="1776"/>
      <c r="E76" s="1777"/>
      <c r="F76" s="1781">
        <f>'MARCO LOGICO'!E22</f>
        <v>0</v>
      </c>
      <c r="G76" s="1781"/>
      <c r="H76" s="1781"/>
      <c r="I76" s="1781"/>
    </row>
    <row r="77" spans="2:9" ht="15" hidden="1" customHeight="1" x14ac:dyDescent="0.25">
      <c r="B77" s="1778"/>
      <c r="C77" s="1779"/>
      <c r="D77" s="1779"/>
      <c r="E77" s="1780"/>
      <c r="F77" s="1781">
        <f>'MARCO LOGICO'!E23</f>
        <v>0</v>
      </c>
      <c r="G77" s="1781"/>
      <c r="H77" s="1781"/>
      <c r="I77" s="1781"/>
    </row>
    <row r="78" spans="2:9" ht="15" hidden="1" customHeight="1" x14ac:dyDescent="0.25">
      <c r="B78" s="1772">
        <f>'MARCO LOGICO'!D24</f>
        <v>0</v>
      </c>
      <c r="C78" s="1773"/>
      <c r="D78" s="1773"/>
      <c r="E78" s="1774"/>
      <c r="F78" s="1781">
        <f>'MARCO LOGICO'!E24</f>
        <v>0</v>
      </c>
      <c r="G78" s="1781"/>
      <c r="H78" s="1781"/>
      <c r="I78" s="1781"/>
    </row>
    <row r="79" spans="2:9" ht="15" hidden="1" customHeight="1" x14ac:dyDescent="0.25">
      <c r="B79" s="1775"/>
      <c r="C79" s="1776"/>
      <c r="D79" s="1776"/>
      <c r="E79" s="1777"/>
      <c r="F79" s="1781">
        <f>'MARCO LOGICO'!E25</f>
        <v>0</v>
      </c>
      <c r="G79" s="1781"/>
      <c r="H79" s="1781"/>
      <c r="I79" s="1781"/>
    </row>
    <row r="80" spans="2:9" ht="15" hidden="1" customHeight="1" x14ac:dyDescent="0.25">
      <c r="B80" s="1778"/>
      <c r="C80" s="1779"/>
      <c r="D80" s="1779"/>
      <c r="E80" s="1780"/>
      <c r="F80" s="1781">
        <f>'MARCO LOGICO'!E26</f>
        <v>0</v>
      </c>
      <c r="G80" s="1781"/>
      <c r="H80" s="1781"/>
      <c r="I80" s="1781"/>
    </row>
    <row r="81" spans="2:9" ht="15" hidden="1" customHeight="1" x14ac:dyDescent="0.25">
      <c r="B81" s="1772">
        <f>'MARCO LOGICO'!D27</f>
        <v>0</v>
      </c>
      <c r="C81" s="1773"/>
      <c r="D81" s="1773"/>
      <c r="E81" s="1774"/>
      <c r="F81" s="1781">
        <f>'MARCO LOGICO'!E27</f>
        <v>0</v>
      </c>
      <c r="G81" s="1781"/>
      <c r="H81" s="1781"/>
      <c r="I81" s="1781"/>
    </row>
    <row r="82" spans="2:9" ht="15" hidden="1" customHeight="1" x14ac:dyDescent="0.25">
      <c r="B82" s="1775"/>
      <c r="C82" s="1776"/>
      <c r="D82" s="1776"/>
      <c r="E82" s="1777"/>
      <c r="F82" s="1781">
        <f>'MARCO LOGICO'!E28</f>
        <v>0</v>
      </c>
      <c r="G82" s="1781"/>
      <c r="H82" s="1781"/>
      <c r="I82" s="1781"/>
    </row>
    <row r="83" spans="2:9" ht="15" hidden="1" customHeight="1" x14ac:dyDescent="0.25">
      <c r="B83" s="1778"/>
      <c r="C83" s="1779"/>
      <c r="D83" s="1779"/>
      <c r="E83" s="1780"/>
      <c r="F83" s="1781">
        <f>'MARCO LOGICO'!E29</f>
        <v>0</v>
      </c>
      <c r="G83" s="1781"/>
      <c r="H83" s="1781"/>
      <c r="I83" s="1781"/>
    </row>
    <row r="84" spans="2:9" ht="15" hidden="1" customHeight="1" x14ac:dyDescent="0.25">
      <c r="B84" s="1772">
        <f>'MARCO LOGICO'!D30</f>
        <v>0</v>
      </c>
      <c r="C84" s="1773"/>
      <c r="D84" s="1773"/>
      <c r="E84" s="1774"/>
      <c r="F84" s="1781">
        <f>'MARCO LOGICO'!E30</f>
        <v>0</v>
      </c>
      <c r="G84" s="1781"/>
      <c r="H84" s="1781"/>
      <c r="I84" s="1781"/>
    </row>
    <row r="85" spans="2:9" ht="15" hidden="1" customHeight="1" x14ac:dyDescent="0.25">
      <c r="B85" s="1775"/>
      <c r="C85" s="1776"/>
      <c r="D85" s="1776"/>
      <c r="E85" s="1777"/>
      <c r="F85" s="1781">
        <f>'MARCO LOGICO'!E31</f>
        <v>0</v>
      </c>
      <c r="G85" s="1781"/>
      <c r="H85" s="1781"/>
      <c r="I85" s="1781"/>
    </row>
    <row r="86" spans="2:9" ht="15" hidden="1" customHeight="1" x14ac:dyDescent="0.25">
      <c r="B86" s="1778"/>
      <c r="C86" s="1779"/>
      <c r="D86" s="1779"/>
      <c r="E86" s="1780"/>
      <c r="F86" s="1781">
        <f>'MARCO LOGICO'!E32</f>
        <v>0</v>
      </c>
      <c r="G86" s="1781"/>
      <c r="H86" s="1781"/>
      <c r="I86" s="1781"/>
    </row>
    <row r="87" spans="2:9" ht="15" hidden="1" customHeight="1" x14ac:dyDescent="0.25">
      <c r="B87" s="1786" t="s">
        <v>306</v>
      </c>
      <c r="C87" s="1787"/>
      <c r="D87" s="1788"/>
      <c r="E87" s="1789" t="s">
        <v>1076</v>
      </c>
      <c r="F87" s="1790"/>
      <c r="G87" s="1790"/>
      <c r="H87" s="1790"/>
      <c r="I87" s="1791"/>
    </row>
    <row r="88" spans="2:9" ht="14.25" hidden="1" x14ac:dyDescent="0.25">
      <c r="B88" s="1703">
        <v>1.1000000000000001</v>
      </c>
      <c r="C88" s="1733">
        <f>'MARCO LOGICO'!D35</f>
        <v>0</v>
      </c>
      <c r="D88" s="1733"/>
      <c r="E88" s="1782">
        <f>'MARCO LOGICO'!D38</f>
        <v>0</v>
      </c>
      <c r="F88" s="1733"/>
      <c r="G88" s="1733"/>
      <c r="H88" s="1733"/>
      <c r="I88" s="1783"/>
    </row>
    <row r="89" spans="2:9" ht="14.25" hidden="1" x14ac:dyDescent="0.25">
      <c r="B89" s="1704"/>
      <c r="C89" s="1710"/>
      <c r="D89" s="1710"/>
      <c r="E89" s="1709">
        <f>'MARCO LOGICO'!D39</f>
        <v>0</v>
      </c>
      <c r="F89" s="1710"/>
      <c r="G89" s="1710"/>
      <c r="H89" s="1710"/>
      <c r="I89" s="1711"/>
    </row>
    <row r="90" spans="2:9" ht="14.25" hidden="1" x14ac:dyDescent="0.25">
      <c r="B90" s="1704"/>
      <c r="C90" s="1710"/>
      <c r="D90" s="1710"/>
      <c r="E90" s="1709">
        <f>'MARCO LOGICO'!D40</f>
        <v>0</v>
      </c>
      <c r="F90" s="1710"/>
      <c r="G90" s="1710"/>
      <c r="H90" s="1710"/>
      <c r="I90" s="1711"/>
    </row>
    <row r="91" spans="2:9" ht="14.25" hidden="1" x14ac:dyDescent="0.25">
      <c r="B91" s="1704"/>
      <c r="C91" s="1710"/>
      <c r="D91" s="1710"/>
      <c r="E91" s="1709">
        <f>'MARCO LOGICO'!D41</f>
        <v>0</v>
      </c>
      <c r="F91" s="1710"/>
      <c r="G91" s="1710"/>
      <c r="H91" s="1710"/>
      <c r="I91" s="1711"/>
    </row>
    <row r="92" spans="2:9" ht="14.25" hidden="1" x14ac:dyDescent="0.25">
      <c r="B92" s="1705"/>
      <c r="C92" s="1734"/>
      <c r="D92" s="1734"/>
      <c r="E92" s="1784">
        <f>'MARCO LOGICO'!D42</f>
        <v>0</v>
      </c>
      <c r="F92" s="1734"/>
      <c r="G92" s="1734"/>
      <c r="H92" s="1734"/>
      <c r="I92" s="1785"/>
    </row>
    <row r="93" spans="2:9" ht="14.25" hidden="1" x14ac:dyDescent="0.25">
      <c r="B93" s="1703">
        <v>1.2</v>
      </c>
      <c r="C93" s="1733">
        <f>'MARCO LOGICO'!D43</f>
        <v>0</v>
      </c>
      <c r="D93" s="1733"/>
      <c r="E93" s="1782">
        <f>'MARCO LOGICO'!D46</f>
        <v>0</v>
      </c>
      <c r="F93" s="1733"/>
      <c r="G93" s="1733"/>
      <c r="H93" s="1733"/>
      <c r="I93" s="1783"/>
    </row>
    <row r="94" spans="2:9" ht="14.25" hidden="1" x14ac:dyDescent="0.25">
      <c r="B94" s="1704"/>
      <c r="C94" s="1710"/>
      <c r="D94" s="1710"/>
      <c r="E94" s="1709">
        <f>'MARCO LOGICO'!D47</f>
        <v>0</v>
      </c>
      <c r="F94" s="1710"/>
      <c r="G94" s="1710"/>
      <c r="H94" s="1710"/>
      <c r="I94" s="1711"/>
    </row>
    <row r="95" spans="2:9" ht="14.25" hidden="1" x14ac:dyDescent="0.25">
      <c r="B95" s="1704"/>
      <c r="C95" s="1710"/>
      <c r="D95" s="1710"/>
      <c r="E95" s="1709">
        <f>'MARCO LOGICO'!D48</f>
        <v>0</v>
      </c>
      <c r="F95" s="1710"/>
      <c r="G95" s="1710"/>
      <c r="H95" s="1710"/>
      <c r="I95" s="1711"/>
    </row>
    <row r="96" spans="2:9" ht="14.25" hidden="1" x14ac:dyDescent="0.25">
      <c r="B96" s="1704"/>
      <c r="C96" s="1710"/>
      <c r="D96" s="1710"/>
      <c r="E96" s="1709">
        <f>'MARCO LOGICO'!D49</f>
        <v>0</v>
      </c>
      <c r="F96" s="1710"/>
      <c r="G96" s="1710"/>
      <c r="H96" s="1710"/>
      <c r="I96" s="1711"/>
    </row>
    <row r="97" spans="2:9" ht="14.25" hidden="1" x14ac:dyDescent="0.25">
      <c r="B97" s="1705"/>
      <c r="C97" s="1734"/>
      <c r="D97" s="1734"/>
      <c r="E97" s="1784">
        <f>'MARCO LOGICO'!D50</f>
        <v>0</v>
      </c>
      <c r="F97" s="1734"/>
      <c r="G97" s="1734"/>
      <c r="H97" s="1734"/>
      <c r="I97" s="1785"/>
    </row>
    <row r="98" spans="2:9" ht="14.25" hidden="1" x14ac:dyDescent="0.25">
      <c r="B98" s="1703">
        <v>1.3</v>
      </c>
      <c r="C98" s="1733">
        <f>'MARCO LOGICO'!D51</f>
        <v>0</v>
      </c>
      <c r="D98" s="1733"/>
      <c r="E98" s="1782">
        <f>'MARCO LOGICO'!D54</f>
        <v>0</v>
      </c>
      <c r="F98" s="1733"/>
      <c r="G98" s="1733"/>
      <c r="H98" s="1733"/>
      <c r="I98" s="1783"/>
    </row>
    <row r="99" spans="2:9" ht="14.25" hidden="1" x14ac:dyDescent="0.25">
      <c r="B99" s="1704"/>
      <c r="C99" s="1710"/>
      <c r="D99" s="1710"/>
      <c r="E99" s="1709">
        <f>'MARCO LOGICO'!D55</f>
        <v>0</v>
      </c>
      <c r="F99" s="1710"/>
      <c r="G99" s="1710"/>
      <c r="H99" s="1710"/>
      <c r="I99" s="1711"/>
    </row>
    <row r="100" spans="2:9" ht="14.25" hidden="1" x14ac:dyDescent="0.25">
      <c r="B100" s="1704"/>
      <c r="C100" s="1710"/>
      <c r="D100" s="1710"/>
      <c r="E100" s="1709">
        <f>'MARCO LOGICO'!D56</f>
        <v>0</v>
      </c>
      <c r="F100" s="1710"/>
      <c r="G100" s="1710"/>
      <c r="H100" s="1710"/>
      <c r="I100" s="1711"/>
    </row>
    <row r="101" spans="2:9" ht="14.25" hidden="1" x14ac:dyDescent="0.25">
      <c r="B101" s="1704"/>
      <c r="C101" s="1710"/>
      <c r="D101" s="1710"/>
      <c r="E101" s="1709">
        <f>'MARCO LOGICO'!D57</f>
        <v>0</v>
      </c>
      <c r="F101" s="1710"/>
      <c r="G101" s="1710"/>
      <c r="H101" s="1710"/>
      <c r="I101" s="1711"/>
    </row>
    <row r="102" spans="2:9" ht="14.25" hidden="1" x14ac:dyDescent="0.25">
      <c r="B102" s="1705"/>
      <c r="C102" s="1734"/>
      <c r="D102" s="1734"/>
      <c r="E102" s="1784">
        <f>'MARCO LOGICO'!D58</f>
        <v>0</v>
      </c>
      <c r="F102" s="1734"/>
      <c r="G102" s="1734"/>
      <c r="H102" s="1734"/>
      <c r="I102" s="1785"/>
    </row>
    <row r="103" spans="2:9" ht="14.25" hidden="1" x14ac:dyDescent="0.25">
      <c r="B103" s="1703">
        <v>2.1</v>
      </c>
      <c r="C103" s="1733">
        <f>'MARCO LOGICO'!D60</f>
        <v>0</v>
      </c>
      <c r="D103" s="1733"/>
      <c r="E103" s="1782">
        <f>'MARCO LOGICO'!D63</f>
        <v>0</v>
      </c>
      <c r="F103" s="1733"/>
      <c r="G103" s="1733"/>
      <c r="H103" s="1733"/>
      <c r="I103" s="1783"/>
    </row>
    <row r="104" spans="2:9" ht="14.25" hidden="1" x14ac:dyDescent="0.25">
      <c r="B104" s="1704"/>
      <c r="C104" s="1710"/>
      <c r="D104" s="1710"/>
      <c r="E104" s="1709">
        <f>'MARCO LOGICO'!D64</f>
        <v>0</v>
      </c>
      <c r="F104" s="1710"/>
      <c r="G104" s="1710"/>
      <c r="H104" s="1710"/>
      <c r="I104" s="1711"/>
    </row>
    <row r="105" spans="2:9" ht="14.25" hidden="1" x14ac:dyDescent="0.25">
      <c r="B105" s="1704"/>
      <c r="C105" s="1710"/>
      <c r="D105" s="1710"/>
      <c r="E105" s="1709">
        <f>'MARCO LOGICO'!D65</f>
        <v>0</v>
      </c>
      <c r="F105" s="1710"/>
      <c r="G105" s="1710"/>
      <c r="H105" s="1710"/>
      <c r="I105" s="1711"/>
    </row>
    <row r="106" spans="2:9" ht="14.25" hidden="1" x14ac:dyDescent="0.25">
      <c r="B106" s="1704"/>
      <c r="C106" s="1710"/>
      <c r="D106" s="1710"/>
      <c r="E106" s="1709">
        <f>'MARCO LOGICO'!D66</f>
        <v>0</v>
      </c>
      <c r="F106" s="1710"/>
      <c r="G106" s="1710"/>
      <c r="H106" s="1710"/>
      <c r="I106" s="1711"/>
    </row>
    <row r="107" spans="2:9" ht="14.25" hidden="1" x14ac:dyDescent="0.25">
      <c r="B107" s="1705"/>
      <c r="C107" s="1734"/>
      <c r="D107" s="1734"/>
      <c r="E107" s="1784">
        <f>'MARCO LOGICO'!D67</f>
        <v>0</v>
      </c>
      <c r="F107" s="1734"/>
      <c r="G107" s="1734"/>
      <c r="H107" s="1734"/>
      <c r="I107" s="1785"/>
    </row>
    <row r="108" spans="2:9" ht="14.25" hidden="1" x14ac:dyDescent="0.25">
      <c r="B108" s="1703">
        <v>2.2000000000000002</v>
      </c>
      <c r="C108" s="1733">
        <f>'MARCO LOGICO'!D68</f>
        <v>0</v>
      </c>
      <c r="D108" s="1733"/>
      <c r="E108" s="1782">
        <f>'MARCO LOGICO'!D71</f>
        <v>0</v>
      </c>
      <c r="F108" s="1733"/>
      <c r="G108" s="1733"/>
      <c r="H108" s="1733"/>
      <c r="I108" s="1783"/>
    </row>
    <row r="109" spans="2:9" ht="14.25" hidden="1" x14ac:dyDescent="0.25">
      <c r="B109" s="1704"/>
      <c r="C109" s="1710"/>
      <c r="D109" s="1710"/>
      <c r="E109" s="1709">
        <f>'MARCO LOGICO'!D72</f>
        <v>0</v>
      </c>
      <c r="F109" s="1710"/>
      <c r="G109" s="1710"/>
      <c r="H109" s="1710"/>
      <c r="I109" s="1711"/>
    </row>
    <row r="110" spans="2:9" ht="14.25" hidden="1" x14ac:dyDescent="0.25">
      <c r="B110" s="1704"/>
      <c r="C110" s="1710"/>
      <c r="D110" s="1710"/>
      <c r="E110" s="1709">
        <f>'MARCO LOGICO'!D73</f>
        <v>0</v>
      </c>
      <c r="F110" s="1710"/>
      <c r="G110" s="1710"/>
      <c r="H110" s="1710"/>
      <c r="I110" s="1711"/>
    </row>
    <row r="111" spans="2:9" ht="14.25" hidden="1" x14ac:dyDescent="0.25">
      <c r="B111" s="1704"/>
      <c r="C111" s="1710"/>
      <c r="D111" s="1710"/>
      <c r="E111" s="1709">
        <f>'MARCO LOGICO'!D74</f>
        <v>0</v>
      </c>
      <c r="F111" s="1710"/>
      <c r="G111" s="1710"/>
      <c r="H111" s="1710"/>
      <c r="I111" s="1711"/>
    </row>
    <row r="112" spans="2:9" ht="14.25" hidden="1" x14ac:dyDescent="0.25">
      <c r="B112" s="1705"/>
      <c r="C112" s="1734"/>
      <c r="D112" s="1734"/>
      <c r="E112" s="1784">
        <f>'MARCO LOGICO'!D75</f>
        <v>0</v>
      </c>
      <c r="F112" s="1734"/>
      <c r="G112" s="1734"/>
      <c r="H112" s="1734"/>
      <c r="I112" s="1785"/>
    </row>
    <row r="113" spans="2:9" ht="14.25" hidden="1" x14ac:dyDescent="0.25">
      <c r="B113" s="1703">
        <v>2.2999999999999998</v>
      </c>
      <c r="C113" s="1733">
        <f>'MARCO LOGICO'!D76</f>
        <v>0</v>
      </c>
      <c r="D113" s="1733"/>
      <c r="E113" s="1782">
        <f>'MARCO LOGICO'!D79</f>
        <v>0</v>
      </c>
      <c r="F113" s="1733"/>
      <c r="G113" s="1733"/>
      <c r="H113" s="1733"/>
      <c r="I113" s="1783"/>
    </row>
    <row r="114" spans="2:9" ht="14.25" hidden="1" x14ac:dyDescent="0.25">
      <c r="B114" s="1704"/>
      <c r="C114" s="1710"/>
      <c r="D114" s="1710"/>
      <c r="E114" s="1709">
        <f>'MARCO LOGICO'!D80</f>
        <v>0</v>
      </c>
      <c r="F114" s="1710"/>
      <c r="G114" s="1710"/>
      <c r="H114" s="1710"/>
      <c r="I114" s="1711"/>
    </row>
    <row r="115" spans="2:9" ht="14.25" hidden="1" x14ac:dyDescent="0.25">
      <c r="B115" s="1704"/>
      <c r="C115" s="1710"/>
      <c r="D115" s="1710"/>
      <c r="E115" s="1709">
        <f>'MARCO LOGICO'!D81</f>
        <v>0</v>
      </c>
      <c r="F115" s="1710"/>
      <c r="G115" s="1710"/>
      <c r="H115" s="1710"/>
      <c r="I115" s="1711"/>
    </row>
    <row r="116" spans="2:9" ht="14.25" hidden="1" x14ac:dyDescent="0.25">
      <c r="B116" s="1704"/>
      <c r="C116" s="1710"/>
      <c r="D116" s="1710"/>
      <c r="E116" s="1709">
        <f>'MARCO LOGICO'!D82</f>
        <v>0</v>
      </c>
      <c r="F116" s="1710"/>
      <c r="G116" s="1710"/>
      <c r="H116" s="1710"/>
      <c r="I116" s="1711"/>
    </row>
    <row r="117" spans="2:9" ht="14.25" hidden="1" x14ac:dyDescent="0.25">
      <c r="B117" s="1705"/>
      <c r="C117" s="1734"/>
      <c r="D117" s="1734"/>
      <c r="E117" s="1784">
        <f>'MARCO LOGICO'!D83</f>
        <v>0</v>
      </c>
      <c r="F117" s="1734"/>
      <c r="G117" s="1734"/>
      <c r="H117" s="1734"/>
      <c r="I117" s="1785"/>
    </row>
    <row r="118" spans="2:9" ht="14.25" hidden="1" x14ac:dyDescent="0.25">
      <c r="B118" s="1703">
        <v>3.1</v>
      </c>
      <c r="C118" s="1733">
        <f>'MARCO LOGICO'!D85</f>
        <v>0</v>
      </c>
      <c r="D118" s="1733"/>
      <c r="E118" s="1782">
        <f>'MARCO LOGICO'!D88</f>
        <v>0</v>
      </c>
      <c r="F118" s="1733"/>
      <c r="G118" s="1733"/>
      <c r="H118" s="1733"/>
      <c r="I118" s="1783"/>
    </row>
    <row r="119" spans="2:9" ht="14.25" hidden="1" x14ac:dyDescent="0.25">
      <c r="B119" s="1704"/>
      <c r="C119" s="1710"/>
      <c r="D119" s="1710"/>
      <c r="E119" s="1709">
        <f>'MARCO LOGICO'!D89</f>
        <v>0</v>
      </c>
      <c r="F119" s="1710"/>
      <c r="G119" s="1710"/>
      <c r="H119" s="1710"/>
      <c r="I119" s="1711"/>
    </row>
    <row r="120" spans="2:9" ht="14.25" hidden="1" x14ac:dyDescent="0.25">
      <c r="B120" s="1704"/>
      <c r="C120" s="1710"/>
      <c r="D120" s="1710"/>
      <c r="E120" s="1709">
        <f>'MARCO LOGICO'!D90</f>
        <v>0</v>
      </c>
      <c r="F120" s="1710"/>
      <c r="G120" s="1710"/>
      <c r="H120" s="1710"/>
      <c r="I120" s="1711"/>
    </row>
    <row r="121" spans="2:9" ht="14.25" hidden="1" x14ac:dyDescent="0.25">
      <c r="B121" s="1704"/>
      <c r="C121" s="1710"/>
      <c r="D121" s="1710"/>
      <c r="E121" s="1709">
        <f>'MARCO LOGICO'!D91</f>
        <v>0</v>
      </c>
      <c r="F121" s="1710"/>
      <c r="G121" s="1710"/>
      <c r="H121" s="1710"/>
      <c r="I121" s="1711"/>
    </row>
    <row r="122" spans="2:9" ht="14.25" hidden="1" x14ac:dyDescent="0.25">
      <c r="B122" s="1705"/>
      <c r="C122" s="1734"/>
      <c r="D122" s="1734"/>
      <c r="E122" s="1784">
        <f>'MARCO LOGICO'!D92</f>
        <v>0</v>
      </c>
      <c r="F122" s="1734"/>
      <c r="G122" s="1734"/>
      <c r="H122" s="1734"/>
      <c r="I122" s="1785"/>
    </row>
    <row r="123" spans="2:9" ht="14.25" hidden="1" x14ac:dyDescent="0.25">
      <c r="B123" s="1703">
        <v>3.2</v>
      </c>
      <c r="C123" s="1733">
        <f>'MARCO LOGICO'!D93</f>
        <v>0</v>
      </c>
      <c r="D123" s="1733"/>
      <c r="E123" s="1782">
        <f>'MARCO LOGICO'!D96</f>
        <v>0</v>
      </c>
      <c r="F123" s="1733"/>
      <c r="G123" s="1733"/>
      <c r="H123" s="1733"/>
      <c r="I123" s="1783"/>
    </row>
    <row r="124" spans="2:9" ht="14.25" hidden="1" x14ac:dyDescent="0.25">
      <c r="B124" s="1704"/>
      <c r="C124" s="1710"/>
      <c r="D124" s="1710"/>
      <c r="E124" s="1709">
        <f>'MARCO LOGICO'!D97</f>
        <v>0</v>
      </c>
      <c r="F124" s="1710"/>
      <c r="G124" s="1710"/>
      <c r="H124" s="1710"/>
      <c r="I124" s="1711"/>
    </row>
    <row r="125" spans="2:9" ht="14.25" hidden="1" x14ac:dyDescent="0.25">
      <c r="B125" s="1704"/>
      <c r="C125" s="1710"/>
      <c r="D125" s="1710"/>
      <c r="E125" s="1709">
        <f>'MARCO LOGICO'!D98</f>
        <v>0</v>
      </c>
      <c r="F125" s="1710"/>
      <c r="G125" s="1710"/>
      <c r="H125" s="1710"/>
      <c r="I125" s="1711"/>
    </row>
    <row r="126" spans="2:9" ht="14.25" hidden="1" x14ac:dyDescent="0.25">
      <c r="B126" s="1704"/>
      <c r="C126" s="1710"/>
      <c r="D126" s="1710"/>
      <c r="E126" s="1709">
        <f>'MARCO LOGICO'!D99</f>
        <v>0</v>
      </c>
      <c r="F126" s="1710"/>
      <c r="G126" s="1710"/>
      <c r="H126" s="1710"/>
      <c r="I126" s="1711"/>
    </row>
    <row r="127" spans="2:9" ht="14.25" hidden="1" x14ac:dyDescent="0.25">
      <c r="B127" s="1705"/>
      <c r="C127" s="1734"/>
      <c r="D127" s="1734"/>
      <c r="E127" s="1784">
        <f>'MARCO LOGICO'!D100</f>
        <v>0</v>
      </c>
      <c r="F127" s="1734"/>
      <c r="G127" s="1734"/>
      <c r="H127" s="1734"/>
      <c r="I127" s="1785"/>
    </row>
    <row r="128" spans="2:9" ht="14.25" hidden="1" x14ac:dyDescent="0.25">
      <c r="B128" s="1703">
        <v>3.3</v>
      </c>
      <c r="C128" s="1733">
        <f>'MARCO LOGICO'!D101</f>
        <v>0</v>
      </c>
      <c r="D128" s="1733"/>
      <c r="E128" s="1782">
        <f>'MARCO LOGICO'!D104</f>
        <v>0</v>
      </c>
      <c r="F128" s="1733"/>
      <c r="G128" s="1733"/>
      <c r="H128" s="1733"/>
      <c r="I128" s="1783"/>
    </row>
    <row r="129" spans="2:9" ht="14.25" hidden="1" x14ac:dyDescent="0.25">
      <c r="B129" s="1704"/>
      <c r="C129" s="1710"/>
      <c r="D129" s="1710"/>
      <c r="E129" s="1709">
        <f>'MARCO LOGICO'!D105</f>
        <v>0</v>
      </c>
      <c r="F129" s="1710"/>
      <c r="G129" s="1710"/>
      <c r="H129" s="1710"/>
      <c r="I129" s="1711"/>
    </row>
    <row r="130" spans="2:9" ht="14.25" hidden="1" x14ac:dyDescent="0.25">
      <c r="B130" s="1704"/>
      <c r="C130" s="1710"/>
      <c r="D130" s="1710"/>
      <c r="E130" s="1709">
        <f>'MARCO LOGICO'!D106</f>
        <v>0</v>
      </c>
      <c r="F130" s="1710"/>
      <c r="G130" s="1710"/>
      <c r="H130" s="1710"/>
      <c r="I130" s="1711"/>
    </row>
    <row r="131" spans="2:9" ht="14.25" hidden="1" x14ac:dyDescent="0.25">
      <c r="B131" s="1704"/>
      <c r="C131" s="1710"/>
      <c r="D131" s="1710"/>
      <c r="E131" s="1709">
        <f>'MARCO LOGICO'!D107</f>
        <v>0</v>
      </c>
      <c r="F131" s="1710"/>
      <c r="G131" s="1710"/>
      <c r="H131" s="1710"/>
      <c r="I131" s="1711"/>
    </row>
    <row r="132" spans="2:9" ht="14.25" hidden="1" x14ac:dyDescent="0.25">
      <c r="B132" s="1705"/>
      <c r="C132" s="1734"/>
      <c r="D132" s="1734"/>
      <c r="E132" s="1784">
        <f>'MARCO LOGICO'!D108</f>
        <v>0</v>
      </c>
      <c r="F132" s="1734"/>
      <c r="G132" s="1734"/>
      <c r="H132" s="1734"/>
      <c r="I132" s="1785"/>
    </row>
    <row r="133" spans="2:9" ht="14.25" hidden="1" x14ac:dyDescent="0.25">
      <c r="B133" s="1703">
        <v>4.0999999999999996</v>
      </c>
      <c r="C133" s="1733">
        <f>'MARCO LOGICO'!D110</f>
        <v>0</v>
      </c>
      <c r="D133" s="1733"/>
      <c r="E133" s="1782">
        <f>'MARCO LOGICO'!D113</f>
        <v>0</v>
      </c>
      <c r="F133" s="1733"/>
      <c r="G133" s="1733"/>
      <c r="H133" s="1733"/>
      <c r="I133" s="1783"/>
    </row>
    <row r="134" spans="2:9" ht="14.25" hidden="1" x14ac:dyDescent="0.25">
      <c r="B134" s="1704"/>
      <c r="C134" s="1710"/>
      <c r="D134" s="1710"/>
      <c r="E134" s="1709">
        <f>'MARCO LOGICO'!D114</f>
        <v>0</v>
      </c>
      <c r="F134" s="1710"/>
      <c r="G134" s="1710"/>
      <c r="H134" s="1710"/>
      <c r="I134" s="1711"/>
    </row>
    <row r="135" spans="2:9" ht="14.25" hidden="1" x14ac:dyDescent="0.25">
      <c r="B135" s="1704"/>
      <c r="C135" s="1710"/>
      <c r="D135" s="1710"/>
      <c r="E135" s="1709">
        <f>'MARCO LOGICO'!D115</f>
        <v>0</v>
      </c>
      <c r="F135" s="1710"/>
      <c r="G135" s="1710"/>
      <c r="H135" s="1710"/>
      <c r="I135" s="1711"/>
    </row>
    <row r="136" spans="2:9" ht="14.25" hidden="1" x14ac:dyDescent="0.25">
      <c r="B136" s="1704"/>
      <c r="C136" s="1710"/>
      <c r="D136" s="1710"/>
      <c r="E136" s="1709">
        <f>'MARCO LOGICO'!D116</f>
        <v>0</v>
      </c>
      <c r="F136" s="1710"/>
      <c r="G136" s="1710"/>
      <c r="H136" s="1710"/>
      <c r="I136" s="1711"/>
    </row>
    <row r="137" spans="2:9" ht="14.25" hidden="1" x14ac:dyDescent="0.25">
      <c r="B137" s="1705"/>
      <c r="C137" s="1734"/>
      <c r="D137" s="1734"/>
      <c r="E137" s="1784">
        <f>'MARCO LOGICO'!D117</f>
        <v>0</v>
      </c>
      <c r="F137" s="1734"/>
      <c r="G137" s="1734"/>
      <c r="H137" s="1734"/>
      <c r="I137" s="1785"/>
    </row>
    <row r="138" spans="2:9" ht="14.25" hidden="1" x14ac:dyDescent="0.25">
      <c r="B138" s="1703">
        <v>4.2</v>
      </c>
      <c r="C138" s="1733">
        <f>'MARCO LOGICO'!D118</f>
        <v>0</v>
      </c>
      <c r="D138" s="1733"/>
      <c r="E138" s="1782">
        <f>'MARCO LOGICO'!D121</f>
        <v>0</v>
      </c>
      <c r="F138" s="1733"/>
      <c r="G138" s="1733"/>
      <c r="H138" s="1733"/>
      <c r="I138" s="1783"/>
    </row>
    <row r="139" spans="2:9" ht="14.25" hidden="1" x14ac:dyDescent="0.25">
      <c r="B139" s="1704"/>
      <c r="C139" s="1710"/>
      <c r="D139" s="1710"/>
      <c r="E139" s="1709">
        <f>'MARCO LOGICO'!D122</f>
        <v>0</v>
      </c>
      <c r="F139" s="1710"/>
      <c r="G139" s="1710"/>
      <c r="H139" s="1710"/>
      <c r="I139" s="1711"/>
    </row>
    <row r="140" spans="2:9" ht="14.25" hidden="1" x14ac:dyDescent="0.25">
      <c r="B140" s="1704"/>
      <c r="C140" s="1710"/>
      <c r="D140" s="1710"/>
      <c r="E140" s="1709">
        <f>'MARCO LOGICO'!D123</f>
        <v>0</v>
      </c>
      <c r="F140" s="1710"/>
      <c r="G140" s="1710"/>
      <c r="H140" s="1710"/>
      <c r="I140" s="1711"/>
    </row>
    <row r="141" spans="2:9" ht="14.25" hidden="1" x14ac:dyDescent="0.25">
      <c r="B141" s="1704"/>
      <c r="C141" s="1710"/>
      <c r="D141" s="1710"/>
      <c r="E141" s="1709">
        <f>'MARCO LOGICO'!D124</f>
        <v>0</v>
      </c>
      <c r="F141" s="1710"/>
      <c r="G141" s="1710"/>
      <c r="H141" s="1710"/>
      <c r="I141" s="1711"/>
    </row>
    <row r="142" spans="2:9" ht="14.25" hidden="1" x14ac:dyDescent="0.25">
      <c r="B142" s="1705"/>
      <c r="C142" s="1734"/>
      <c r="D142" s="1734"/>
      <c r="E142" s="1784">
        <f>'MARCO LOGICO'!D125</f>
        <v>0</v>
      </c>
      <c r="F142" s="1734"/>
      <c r="G142" s="1734"/>
      <c r="H142" s="1734"/>
      <c r="I142" s="1785"/>
    </row>
    <row r="143" spans="2:9" ht="14.25" hidden="1" x14ac:dyDescent="0.25">
      <c r="B143" s="1703">
        <v>4.3</v>
      </c>
      <c r="C143" s="1733">
        <f>'MARCO LOGICO'!D126</f>
        <v>0</v>
      </c>
      <c r="D143" s="1733"/>
      <c r="E143" s="1782">
        <f>'MARCO LOGICO'!D129</f>
        <v>0</v>
      </c>
      <c r="F143" s="1733"/>
      <c r="G143" s="1733"/>
      <c r="H143" s="1733"/>
      <c r="I143" s="1783"/>
    </row>
    <row r="144" spans="2:9" ht="14.25" hidden="1" x14ac:dyDescent="0.25">
      <c r="B144" s="1704"/>
      <c r="C144" s="1710"/>
      <c r="D144" s="1710"/>
      <c r="E144" s="1709">
        <f>'MARCO LOGICO'!D130</f>
        <v>0</v>
      </c>
      <c r="F144" s="1710"/>
      <c r="G144" s="1710"/>
      <c r="H144" s="1710"/>
      <c r="I144" s="1711"/>
    </row>
    <row r="145" spans="2:9" ht="14.25" hidden="1" x14ac:dyDescent="0.25">
      <c r="B145" s="1704"/>
      <c r="C145" s="1710"/>
      <c r="D145" s="1710"/>
      <c r="E145" s="1709">
        <f>'MARCO LOGICO'!D131</f>
        <v>0</v>
      </c>
      <c r="F145" s="1710"/>
      <c r="G145" s="1710"/>
      <c r="H145" s="1710"/>
      <c r="I145" s="1711"/>
    </row>
    <row r="146" spans="2:9" ht="14.25" hidden="1" x14ac:dyDescent="0.25">
      <c r="B146" s="1704"/>
      <c r="C146" s="1710"/>
      <c r="D146" s="1710"/>
      <c r="E146" s="1709">
        <f>'MARCO LOGICO'!D132</f>
        <v>0</v>
      </c>
      <c r="F146" s="1710"/>
      <c r="G146" s="1710"/>
      <c r="H146" s="1710"/>
      <c r="I146" s="1711"/>
    </row>
    <row r="147" spans="2:9" ht="14.25" hidden="1" x14ac:dyDescent="0.25">
      <c r="B147" s="1705"/>
      <c r="C147" s="1734"/>
      <c r="D147" s="1734"/>
      <c r="E147" s="1784">
        <f>'MARCO LOGICO'!D133</f>
        <v>0</v>
      </c>
      <c r="F147" s="1734"/>
      <c r="G147" s="1734"/>
      <c r="H147" s="1734"/>
      <c r="I147" s="1785"/>
    </row>
    <row r="148" spans="2:9" hidden="1" x14ac:dyDescent="0.25"/>
    <row r="149" spans="2:9" hidden="1" x14ac:dyDescent="0.25"/>
  </sheetData>
  <sheetProtection algorithmName="SHA-512" hashValue="w5aO+1EaIpznQ7e1dmdz42k/obUbEtCe/x7Xmz31/Gz7HdddvkW9pinxOoBIqfr97j4dGxsBMnnGz9caSBq2NA==" saltValue="fM7qk2kd3LZe6nrfgQlE6w==" spinCount="100000" sheet="1" objects="1" scenarios="1" formatColumns="0" formatRows="0"/>
  <protectedRanges>
    <protectedRange sqref="C37:H38" name="Rango1"/>
  </protectedRanges>
  <mergeCells count="182">
    <mergeCell ref="B41:H41"/>
    <mergeCell ref="E147:I147"/>
    <mergeCell ref="B13:C13"/>
    <mergeCell ref="B14:C14"/>
    <mergeCell ref="B15:C15"/>
    <mergeCell ref="B16:C16"/>
    <mergeCell ref="B17:C17"/>
    <mergeCell ref="E136:I136"/>
    <mergeCell ref="E137:I137"/>
    <mergeCell ref="E138:I138"/>
    <mergeCell ref="E139:I139"/>
    <mergeCell ref="E140:I140"/>
    <mergeCell ref="E141:I141"/>
    <mergeCell ref="E142:I142"/>
    <mergeCell ref="E143:I143"/>
    <mergeCell ref="E144:I144"/>
    <mergeCell ref="E127:I127"/>
    <mergeCell ref="E128:I128"/>
    <mergeCell ref="E129:I129"/>
    <mergeCell ref="E130:I130"/>
    <mergeCell ref="E131:I131"/>
    <mergeCell ref="E132:I132"/>
    <mergeCell ref="E133:I133"/>
    <mergeCell ref="E134:I134"/>
    <mergeCell ref="E135:I135"/>
    <mergeCell ref="E118:I118"/>
    <mergeCell ref="E119:I119"/>
    <mergeCell ref="E120:I120"/>
    <mergeCell ref="E121:I121"/>
    <mergeCell ref="E122:I122"/>
    <mergeCell ref="E123:I123"/>
    <mergeCell ref="E124:I124"/>
    <mergeCell ref="E125:I125"/>
    <mergeCell ref="E126:I126"/>
    <mergeCell ref="E109:I109"/>
    <mergeCell ref="E110:I110"/>
    <mergeCell ref="E111:I111"/>
    <mergeCell ref="E112:I112"/>
    <mergeCell ref="E113:I113"/>
    <mergeCell ref="E114:I114"/>
    <mergeCell ref="E115:I115"/>
    <mergeCell ref="E116:I116"/>
    <mergeCell ref="E117:I117"/>
    <mergeCell ref="C108:D112"/>
    <mergeCell ref="C113:D117"/>
    <mergeCell ref="C118:D122"/>
    <mergeCell ref="C123:D127"/>
    <mergeCell ref="C128:D132"/>
    <mergeCell ref="C133:D137"/>
    <mergeCell ref="C138:D142"/>
    <mergeCell ref="C143:D147"/>
    <mergeCell ref="E93:I93"/>
    <mergeCell ref="E94:I94"/>
    <mergeCell ref="E95:I95"/>
    <mergeCell ref="E96:I96"/>
    <mergeCell ref="E97:I97"/>
    <mergeCell ref="E98:I98"/>
    <mergeCell ref="E99:I99"/>
    <mergeCell ref="E100:I100"/>
    <mergeCell ref="E101:I101"/>
    <mergeCell ref="E102:I102"/>
    <mergeCell ref="E103:I103"/>
    <mergeCell ref="E104:I104"/>
    <mergeCell ref="E105:I105"/>
    <mergeCell ref="E106:I106"/>
    <mergeCell ref="E107:I107"/>
    <mergeCell ref="E108:I108"/>
    <mergeCell ref="C88:D92"/>
    <mergeCell ref="E88:I88"/>
    <mergeCell ref="E89:I89"/>
    <mergeCell ref="E90:I90"/>
    <mergeCell ref="E91:I91"/>
    <mergeCell ref="E92:I92"/>
    <mergeCell ref="C93:D97"/>
    <mergeCell ref="C98:D102"/>
    <mergeCell ref="B81:E83"/>
    <mergeCell ref="B84:E86"/>
    <mergeCell ref="F81:I81"/>
    <mergeCell ref="F82:I82"/>
    <mergeCell ref="F83:I83"/>
    <mergeCell ref="F84:I84"/>
    <mergeCell ref="F85:I85"/>
    <mergeCell ref="F86:I86"/>
    <mergeCell ref="B87:D87"/>
    <mergeCell ref="E87:I87"/>
    <mergeCell ref="B74:E74"/>
    <mergeCell ref="F74:I74"/>
    <mergeCell ref="B75:E77"/>
    <mergeCell ref="F75:I75"/>
    <mergeCell ref="F76:I76"/>
    <mergeCell ref="F77:I77"/>
    <mergeCell ref="B78:E80"/>
    <mergeCell ref="F78:I78"/>
    <mergeCell ref="F79:I79"/>
    <mergeCell ref="F80:I80"/>
    <mergeCell ref="B65:I65"/>
    <mergeCell ref="B66:E66"/>
    <mergeCell ref="F66:I66"/>
    <mergeCell ref="B67:E67"/>
    <mergeCell ref="F67:I67"/>
    <mergeCell ref="B68:E73"/>
    <mergeCell ref="F68:I68"/>
    <mergeCell ref="F69:I69"/>
    <mergeCell ref="F70:I70"/>
    <mergeCell ref="F72:I72"/>
    <mergeCell ref="F73:I73"/>
    <mergeCell ref="F71:I71"/>
    <mergeCell ref="B58:E58"/>
    <mergeCell ref="F58:I58"/>
    <mergeCell ref="B59:E59"/>
    <mergeCell ref="F59:I59"/>
    <mergeCell ref="B60:E60"/>
    <mergeCell ref="F60:I60"/>
    <mergeCell ref="B61:E61"/>
    <mergeCell ref="F61:I61"/>
    <mergeCell ref="B62:C64"/>
    <mergeCell ref="D62:E62"/>
    <mergeCell ref="F62:I62"/>
    <mergeCell ref="D63:E63"/>
    <mergeCell ref="F63:I63"/>
    <mergeCell ref="D64:E64"/>
    <mergeCell ref="F64:I64"/>
    <mergeCell ref="F24:G24"/>
    <mergeCell ref="F7:G7"/>
    <mergeCell ref="B21:G21"/>
    <mergeCell ref="F27:H27"/>
    <mergeCell ref="F28:H28"/>
    <mergeCell ref="F29:H29"/>
    <mergeCell ref="F30:H30"/>
    <mergeCell ref="F31:H31"/>
    <mergeCell ref="E34:F34"/>
    <mergeCell ref="G34:H34"/>
    <mergeCell ref="B10:C10"/>
    <mergeCell ref="B12:C12"/>
    <mergeCell ref="B103:B107"/>
    <mergeCell ref="B113:B117"/>
    <mergeCell ref="C103:D107"/>
    <mergeCell ref="B128:B132"/>
    <mergeCell ref="B118:B122"/>
    <mergeCell ref="B123:B127"/>
    <mergeCell ref="B6:C6"/>
    <mergeCell ref="B7:C7"/>
    <mergeCell ref="D7:E7"/>
    <mergeCell ref="C34:D34"/>
    <mergeCell ref="B34:B36"/>
    <mergeCell ref="C35:C36"/>
    <mergeCell ref="D35:D36"/>
    <mergeCell ref="E36:F36"/>
    <mergeCell ref="B53:E53"/>
    <mergeCell ref="F53:I53"/>
    <mergeCell ref="B54:E54"/>
    <mergeCell ref="F54:I54"/>
    <mergeCell ref="B55:E55"/>
    <mergeCell ref="F55:I55"/>
    <mergeCell ref="B56:E56"/>
    <mergeCell ref="F56:I56"/>
    <mergeCell ref="B57:E57"/>
    <mergeCell ref="G57:I57"/>
    <mergeCell ref="B143:B147"/>
    <mergeCell ref="B138:B142"/>
    <mergeCell ref="B133:B137"/>
    <mergeCell ref="C28:C31"/>
    <mergeCell ref="E145:I145"/>
    <mergeCell ref="E146:I146"/>
    <mergeCell ref="B33:H33"/>
    <mergeCell ref="B4:H4"/>
    <mergeCell ref="B26:E26"/>
    <mergeCell ref="B42:D42"/>
    <mergeCell ref="F42:H42"/>
    <mergeCell ref="D9:H9"/>
    <mergeCell ref="E25:F25"/>
    <mergeCell ref="D6:H6"/>
    <mergeCell ref="B93:B97"/>
    <mergeCell ref="B98:B102"/>
    <mergeCell ref="G36:H36"/>
    <mergeCell ref="B88:B92"/>
    <mergeCell ref="B46:D47"/>
    <mergeCell ref="B49:I49"/>
    <mergeCell ref="B51:I51"/>
    <mergeCell ref="B52:E52"/>
    <mergeCell ref="F52:I52"/>
    <mergeCell ref="B108:B112"/>
  </mergeCells>
  <phoneticPr fontId="0" type="noConversion"/>
  <pageMargins left="0.39370078740157483" right="0.19685039370078741" top="0.59055118110236227" bottom="0.39370078740157483" header="0.19685039370078741" footer="0.19685039370078741"/>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1:I134"/>
  <sheetViews>
    <sheetView zoomScale="85" zoomScaleNormal="85" workbookViewId="0">
      <selection activeCell="H16" sqref="H16"/>
    </sheetView>
  </sheetViews>
  <sheetFormatPr baseColWidth="10" defaultColWidth="11.42578125" defaultRowHeight="12.75" x14ac:dyDescent="0.2"/>
  <cols>
    <col min="1" max="1" width="2.7109375" style="774" customWidth="1"/>
    <col min="2" max="2" width="12.7109375" style="775" customWidth="1"/>
    <col min="3" max="3" width="4.7109375" style="775" customWidth="1"/>
    <col min="4" max="4" width="25.7109375" style="774" customWidth="1"/>
    <col min="5" max="5" width="35.7109375" style="774" customWidth="1"/>
    <col min="6" max="6" width="12.7109375" style="776" customWidth="1"/>
    <col min="7" max="7" width="6.7109375" style="777" customWidth="1"/>
    <col min="8" max="9" width="20.7109375" style="774" customWidth="1"/>
    <col min="10" max="16384" width="11.42578125" style="774"/>
  </cols>
  <sheetData>
    <row r="1" spans="2:9" s="1466" customFormat="1" x14ac:dyDescent="0.2">
      <c r="B1" s="1530"/>
      <c r="C1" s="1530"/>
      <c r="F1" s="1531"/>
      <c r="G1" s="1532"/>
    </row>
    <row r="2" spans="2:9" s="1538" customFormat="1" ht="15.75" x14ac:dyDescent="0.25">
      <c r="B2" s="1533" t="str">
        <f>+'INFORMACION GENERAL PROYECTO'!B2</f>
        <v>FONDOEMPLEO</v>
      </c>
      <c r="C2" s="1533"/>
      <c r="D2" s="1534"/>
      <c r="E2" s="1535"/>
      <c r="F2" s="1536"/>
      <c r="G2" s="1537"/>
      <c r="H2" s="1533" t="str">
        <f>+'INFORMACION GENERAL PROYECTO'!F2</f>
        <v>Línea de Proyectos Productivos Sostenibles</v>
      </c>
    </row>
    <row r="3" spans="2:9" s="1466" customFormat="1" x14ac:dyDescent="0.2">
      <c r="B3" s="1530"/>
      <c r="C3" s="1530"/>
      <c r="F3" s="1531"/>
      <c r="G3" s="1532"/>
    </row>
    <row r="4" spans="2:9" s="1466" customFormat="1" ht="18" x14ac:dyDescent="0.2">
      <c r="B4" s="1807" t="s">
        <v>401</v>
      </c>
      <c r="C4" s="1807"/>
      <c r="D4" s="1807"/>
      <c r="E4" s="1807"/>
      <c r="F4" s="1807"/>
      <c r="G4" s="1807"/>
      <c r="H4" s="1807"/>
      <c r="I4" s="1807"/>
    </row>
    <row r="5" spans="2:9" s="1466" customFormat="1" ht="18.75" thickBot="1" x14ac:dyDescent="0.25">
      <c r="B5" s="1539"/>
      <c r="C5" s="1540"/>
      <c r="D5" s="1539"/>
      <c r="E5" s="1539"/>
      <c r="F5" s="1539"/>
      <c r="G5" s="1541"/>
      <c r="H5" s="1539"/>
      <c r="I5" s="1539"/>
    </row>
    <row r="6" spans="2:9" s="1466" customFormat="1" x14ac:dyDescent="0.2">
      <c r="B6" s="1811" t="s">
        <v>387</v>
      </c>
      <c r="C6" s="1835"/>
      <c r="D6" s="1835"/>
      <c r="E6" s="1837" t="str">
        <f>+'INFORMACION GENERAL PROYECTO'!D6</f>
        <v>[TÍTULO DEL PROYECTO]</v>
      </c>
      <c r="F6" s="1838"/>
      <c r="G6" s="1838"/>
      <c r="H6" s="1838"/>
      <c r="I6" s="1839"/>
    </row>
    <row r="7" spans="2:9" s="1466" customFormat="1" x14ac:dyDescent="0.2">
      <c r="B7" s="1809" t="s">
        <v>388</v>
      </c>
      <c r="C7" s="1836"/>
      <c r="D7" s="1836"/>
      <c r="E7" s="1840" t="str">
        <f>+'INFORMACION GENERAL PROYECTO'!B12</f>
        <v>[INSTITUCIÓN EJECUTORA]</v>
      </c>
      <c r="F7" s="1841"/>
      <c r="G7" s="1841"/>
      <c r="H7" s="1841"/>
      <c r="I7" s="1842"/>
    </row>
    <row r="8" spans="2:9" s="1466" customFormat="1" ht="13.5" thickBot="1" x14ac:dyDescent="0.25">
      <c r="B8" s="1832" t="s">
        <v>405</v>
      </c>
      <c r="C8" s="1833"/>
      <c r="D8" s="1834"/>
      <c r="E8" s="1542">
        <f>+'INFORMACION GENERAL PROYECTO'!H7</f>
        <v>0</v>
      </c>
      <c r="F8" s="1843" t="s">
        <v>391</v>
      </c>
      <c r="G8" s="1844"/>
      <c r="H8" s="1845"/>
      <c r="I8" s="1543">
        <f>'INFORMACION GENERAL PROYECTO'!H24</f>
        <v>28.931506849315067</v>
      </c>
    </row>
    <row r="9" spans="2:9" ht="13.5" thickBot="1" x14ac:dyDescent="0.25"/>
    <row r="10" spans="2:9" x14ac:dyDescent="0.2">
      <c r="B10" s="1827" t="s">
        <v>402</v>
      </c>
      <c r="C10" s="1826"/>
      <c r="D10" s="1826"/>
      <c r="E10" s="1826" t="s">
        <v>320</v>
      </c>
      <c r="F10" s="1826"/>
      <c r="G10" s="1826"/>
      <c r="H10" s="1826" t="s">
        <v>404</v>
      </c>
      <c r="I10" s="1830" t="s">
        <v>403</v>
      </c>
    </row>
    <row r="11" spans="2:9" ht="26.25" thickBot="1" x14ac:dyDescent="0.25">
      <c r="B11" s="1828"/>
      <c r="C11" s="1829"/>
      <c r="D11" s="1829"/>
      <c r="E11" s="856" t="s">
        <v>408</v>
      </c>
      <c r="F11" s="856" t="s">
        <v>406</v>
      </c>
      <c r="G11" s="856" t="s">
        <v>407</v>
      </c>
      <c r="H11" s="1829"/>
      <c r="I11" s="1831"/>
    </row>
    <row r="12" spans="2:9" s="1529" customFormat="1" x14ac:dyDescent="0.2">
      <c r="B12" s="1808" t="s">
        <v>280</v>
      </c>
      <c r="C12" s="1818"/>
      <c r="D12" s="1824"/>
      <c r="E12" s="778"/>
      <c r="F12" s="779" t="s">
        <v>448</v>
      </c>
      <c r="G12" s="780"/>
      <c r="H12" s="778"/>
      <c r="I12" s="781"/>
    </row>
    <row r="13" spans="2:9" s="1529" customFormat="1" x14ac:dyDescent="0.2">
      <c r="B13" s="1809"/>
      <c r="C13" s="1819"/>
      <c r="D13" s="1814"/>
      <c r="E13" s="745"/>
      <c r="F13" s="782" t="s">
        <v>448</v>
      </c>
      <c r="G13" s="783"/>
      <c r="H13" s="745"/>
      <c r="I13" s="784"/>
    </row>
    <row r="14" spans="2:9" s="1529" customFormat="1" ht="13.5" thickBot="1" x14ac:dyDescent="0.25">
      <c r="B14" s="1810"/>
      <c r="C14" s="1820"/>
      <c r="D14" s="1825"/>
      <c r="E14" s="785"/>
      <c r="F14" s="786" t="s">
        <v>448</v>
      </c>
      <c r="G14" s="787"/>
      <c r="H14" s="785"/>
      <c r="I14" s="788"/>
    </row>
    <row r="15" spans="2:9" s="1529" customFormat="1" ht="51" x14ac:dyDescent="0.2">
      <c r="B15" s="1811" t="s">
        <v>281</v>
      </c>
      <c r="C15" s="1821"/>
      <c r="D15" s="1813"/>
      <c r="E15" s="1458" t="s">
        <v>1077</v>
      </c>
      <c r="F15" s="789" t="s">
        <v>448</v>
      </c>
      <c r="G15" s="790"/>
      <c r="H15" s="1458"/>
      <c r="I15" s="791"/>
    </row>
    <row r="16" spans="2:9" s="1529" customFormat="1" ht="38.25" x14ac:dyDescent="0.2">
      <c r="B16" s="1809"/>
      <c r="C16" s="1819"/>
      <c r="D16" s="1814"/>
      <c r="E16" s="1459" t="s">
        <v>1078</v>
      </c>
      <c r="F16" s="782" t="s">
        <v>448</v>
      </c>
      <c r="G16" s="792"/>
      <c r="H16" s="1459"/>
      <c r="I16" s="793"/>
    </row>
    <row r="17" spans="2:9" s="1529" customFormat="1" ht="25.5" x14ac:dyDescent="0.2">
      <c r="B17" s="1809"/>
      <c r="C17" s="1819"/>
      <c r="D17" s="1814"/>
      <c r="E17" s="1459" t="s">
        <v>1079</v>
      </c>
      <c r="F17" s="782" t="s">
        <v>448</v>
      </c>
      <c r="G17" s="792"/>
      <c r="H17" s="1459"/>
      <c r="I17" s="793"/>
    </row>
    <row r="18" spans="2:9" s="1529" customFormat="1" x14ac:dyDescent="0.2">
      <c r="B18" s="1809"/>
      <c r="C18" s="1819"/>
      <c r="D18" s="1814"/>
      <c r="E18" s="1459"/>
      <c r="F18" s="782" t="s">
        <v>448</v>
      </c>
      <c r="G18" s="792"/>
      <c r="H18" s="1459"/>
      <c r="I18" s="793"/>
    </row>
    <row r="19" spans="2:9" s="1529" customFormat="1" x14ac:dyDescent="0.2">
      <c r="B19" s="1809"/>
      <c r="C19" s="1819"/>
      <c r="D19" s="1814"/>
      <c r="E19" s="1459"/>
      <c r="F19" s="782" t="s">
        <v>448</v>
      </c>
      <c r="G19" s="792"/>
      <c r="H19" s="1459"/>
      <c r="I19" s="793"/>
    </row>
    <row r="20" spans="2:9" s="1529" customFormat="1" ht="13.5" thickBot="1" x14ac:dyDescent="0.25">
      <c r="B20" s="1812"/>
      <c r="C20" s="1822"/>
      <c r="D20" s="1815"/>
      <c r="E20" s="1460"/>
      <c r="F20" s="794" t="s">
        <v>448</v>
      </c>
      <c r="G20" s="795"/>
      <c r="H20" s="1460"/>
      <c r="I20" s="796"/>
    </row>
    <row r="21" spans="2:9" s="1529" customFormat="1" x14ac:dyDescent="0.2">
      <c r="B21" s="1808" t="s">
        <v>352</v>
      </c>
      <c r="C21" s="1818">
        <v>1</v>
      </c>
      <c r="D21" s="1816"/>
      <c r="E21" s="1461"/>
      <c r="F21" s="779" t="s">
        <v>448</v>
      </c>
      <c r="G21" s="797"/>
      <c r="H21" s="1461"/>
      <c r="I21" s="798"/>
    </row>
    <row r="22" spans="2:9" s="1529" customFormat="1" x14ac:dyDescent="0.2">
      <c r="B22" s="1809"/>
      <c r="C22" s="1819"/>
      <c r="D22" s="1817"/>
      <c r="E22" s="1459"/>
      <c r="F22" s="782" t="s">
        <v>448</v>
      </c>
      <c r="G22" s="792"/>
      <c r="H22" s="1459"/>
      <c r="I22" s="793"/>
    </row>
    <row r="23" spans="2:9" s="1529" customFormat="1" x14ac:dyDescent="0.2">
      <c r="B23" s="1809"/>
      <c r="C23" s="1819"/>
      <c r="D23" s="1817"/>
      <c r="E23" s="1462"/>
      <c r="F23" s="782" t="s">
        <v>448</v>
      </c>
      <c r="G23" s="792"/>
      <c r="H23" s="1459"/>
      <c r="I23" s="793"/>
    </row>
    <row r="24" spans="2:9" s="1529" customFormat="1" x14ac:dyDescent="0.2">
      <c r="B24" s="1809"/>
      <c r="C24" s="1819">
        <v>2</v>
      </c>
      <c r="D24" s="1860"/>
      <c r="E24" s="1457"/>
      <c r="F24" s="1544" t="s">
        <v>448</v>
      </c>
      <c r="G24" s="792"/>
      <c r="H24" s="1459"/>
      <c r="I24" s="793"/>
    </row>
    <row r="25" spans="2:9" s="1529" customFormat="1" x14ac:dyDescent="0.2">
      <c r="B25" s="1809"/>
      <c r="C25" s="1819"/>
      <c r="D25" s="1860"/>
      <c r="E25" s="1457"/>
      <c r="F25" s="1544" t="s">
        <v>448</v>
      </c>
      <c r="G25" s="792"/>
      <c r="H25" s="1459"/>
      <c r="I25" s="793"/>
    </row>
    <row r="26" spans="2:9" s="1529" customFormat="1" x14ac:dyDescent="0.2">
      <c r="B26" s="1809"/>
      <c r="C26" s="1819"/>
      <c r="D26" s="1817"/>
      <c r="E26" s="1461"/>
      <c r="F26" s="782" t="s">
        <v>448</v>
      </c>
      <c r="G26" s="792"/>
      <c r="H26" s="1459"/>
      <c r="I26" s="793"/>
    </row>
    <row r="27" spans="2:9" s="1529" customFormat="1" x14ac:dyDescent="0.2">
      <c r="B27" s="1809"/>
      <c r="C27" s="1819">
        <v>3</v>
      </c>
      <c r="D27" s="1817"/>
      <c r="E27" s="1459"/>
      <c r="F27" s="782" t="s">
        <v>448</v>
      </c>
      <c r="G27" s="792"/>
      <c r="H27" s="1459"/>
      <c r="I27" s="793"/>
    </row>
    <row r="28" spans="2:9" s="1529" customFormat="1" x14ac:dyDescent="0.2">
      <c r="B28" s="1809"/>
      <c r="C28" s="1819"/>
      <c r="D28" s="1817"/>
      <c r="E28" s="1459"/>
      <c r="F28" s="782" t="s">
        <v>448</v>
      </c>
      <c r="G28" s="792"/>
      <c r="H28" s="1459"/>
      <c r="I28" s="793"/>
    </row>
    <row r="29" spans="2:9" s="1529" customFormat="1" x14ac:dyDescent="0.2">
      <c r="B29" s="1809"/>
      <c r="C29" s="1819"/>
      <c r="D29" s="1817"/>
      <c r="E29" s="1459"/>
      <c r="F29" s="782" t="s">
        <v>448</v>
      </c>
      <c r="G29" s="792"/>
      <c r="H29" s="1459"/>
      <c r="I29" s="793"/>
    </row>
    <row r="30" spans="2:9" s="1529" customFormat="1" x14ac:dyDescent="0.2">
      <c r="B30" s="1809"/>
      <c r="C30" s="1819">
        <v>4</v>
      </c>
      <c r="D30" s="1817"/>
      <c r="E30" s="1459"/>
      <c r="F30" s="782" t="s">
        <v>448</v>
      </c>
      <c r="G30" s="792"/>
      <c r="H30" s="1459"/>
      <c r="I30" s="793"/>
    </row>
    <row r="31" spans="2:9" s="1529" customFormat="1" x14ac:dyDescent="0.2">
      <c r="B31" s="1809"/>
      <c r="C31" s="1819"/>
      <c r="D31" s="1817"/>
      <c r="E31" s="1459"/>
      <c r="F31" s="782" t="s">
        <v>448</v>
      </c>
      <c r="G31" s="792"/>
      <c r="H31" s="1459"/>
      <c r="I31" s="793"/>
    </row>
    <row r="32" spans="2:9" s="1529" customFormat="1" ht="13.5" thickBot="1" x14ac:dyDescent="0.25">
      <c r="B32" s="1812"/>
      <c r="C32" s="1822"/>
      <c r="D32" s="1823"/>
      <c r="E32" s="1460"/>
      <c r="F32" s="794" t="s">
        <v>448</v>
      </c>
      <c r="G32" s="795"/>
      <c r="H32" s="1460"/>
      <c r="I32" s="796"/>
    </row>
    <row r="33" spans="2:9" ht="13.5" thickBot="1" x14ac:dyDescent="0.25">
      <c r="B33" s="857" t="s">
        <v>307</v>
      </c>
      <c r="C33" s="867"/>
      <c r="D33" s="868"/>
      <c r="E33" s="868"/>
      <c r="F33" s="869"/>
      <c r="G33" s="870"/>
      <c r="H33" s="868"/>
      <c r="I33" s="871"/>
    </row>
    <row r="34" spans="2:9" ht="13.5" thickBot="1" x14ac:dyDescent="0.25">
      <c r="B34" s="858" t="s">
        <v>276</v>
      </c>
      <c r="C34" s="864">
        <f>C21</f>
        <v>1</v>
      </c>
      <c r="D34" s="1858">
        <f>D21</f>
        <v>0</v>
      </c>
      <c r="E34" s="1858"/>
      <c r="F34" s="1858"/>
      <c r="G34" s="1858"/>
      <c r="H34" s="1858"/>
      <c r="I34" s="1859"/>
    </row>
    <row r="35" spans="2:9" x14ac:dyDescent="0.2">
      <c r="B35" s="1855" t="s">
        <v>282</v>
      </c>
      <c r="C35" s="1857">
        <v>1.1000000000000001</v>
      </c>
      <c r="D35" s="1856"/>
      <c r="E35" s="799"/>
      <c r="F35" s="800" t="s">
        <v>448</v>
      </c>
      <c r="G35" s="801"/>
      <c r="H35" s="800"/>
      <c r="I35" s="802"/>
    </row>
    <row r="36" spans="2:9" x14ac:dyDescent="0.2">
      <c r="B36" s="1854"/>
      <c r="C36" s="1849"/>
      <c r="D36" s="1851"/>
      <c r="E36" s="743"/>
      <c r="F36" s="803" t="s">
        <v>448</v>
      </c>
      <c r="G36" s="804"/>
      <c r="H36" s="803"/>
      <c r="I36" s="805"/>
    </row>
    <row r="37" spans="2:9" x14ac:dyDescent="0.2">
      <c r="B37" s="1854"/>
      <c r="C37" s="1849"/>
      <c r="D37" s="1851"/>
      <c r="E37" s="743"/>
      <c r="F37" s="803" t="s">
        <v>448</v>
      </c>
      <c r="G37" s="806"/>
      <c r="H37" s="803"/>
      <c r="I37" s="805"/>
    </row>
    <row r="38" spans="2:9" x14ac:dyDescent="0.2">
      <c r="B38" s="1846" t="s">
        <v>799</v>
      </c>
      <c r="C38" s="859" t="s">
        <v>50</v>
      </c>
      <c r="D38" s="807"/>
      <c r="E38" s="808"/>
      <c r="F38" s="803" t="s">
        <v>448</v>
      </c>
      <c r="G38" s="792"/>
      <c r="H38" s="782"/>
      <c r="I38" s="809"/>
    </row>
    <row r="39" spans="2:9" x14ac:dyDescent="0.2">
      <c r="B39" s="1846"/>
      <c r="C39" s="859" t="s">
        <v>51</v>
      </c>
      <c r="D39" s="807"/>
      <c r="E39" s="808"/>
      <c r="F39" s="803" t="s">
        <v>448</v>
      </c>
      <c r="G39" s="792"/>
      <c r="H39" s="782"/>
      <c r="I39" s="809"/>
    </row>
    <row r="40" spans="2:9" x14ac:dyDescent="0.2">
      <c r="B40" s="1846"/>
      <c r="C40" s="859" t="s">
        <v>70</v>
      </c>
      <c r="D40" s="807"/>
      <c r="E40" s="808"/>
      <c r="F40" s="803" t="s">
        <v>448</v>
      </c>
      <c r="G40" s="792"/>
      <c r="H40" s="782"/>
      <c r="I40" s="809"/>
    </row>
    <row r="41" spans="2:9" x14ac:dyDescent="0.2">
      <c r="B41" s="1846"/>
      <c r="C41" s="859" t="s">
        <v>86</v>
      </c>
      <c r="D41" s="807"/>
      <c r="E41" s="808"/>
      <c r="F41" s="803" t="s">
        <v>448</v>
      </c>
      <c r="G41" s="792"/>
      <c r="H41" s="782"/>
      <c r="I41" s="809"/>
    </row>
    <row r="42" spans="2:9" ht="13.5" thickBot="1" x14ac:dyDescent="0.25">
      <c r="B42" s="1847"/>
      <c r="C42" s="860" t="s">
        <v>92</v>
      </c>
      <c r="D42" s="810"/>
      <c r="E42" s="811"/>
      <c r="F42" s="812" t="s">
        <v>448</v>
      </c>
      <c r="G42" s="795"/>
      <c r="H42" s="794"/>
      <c r="I42" s="813"/>
    </row>
    <row r="43" spans="2:9" x14ac:dyDescent="0.2">
      <c r="B43" s="1853" t="s">
        <v>282</v>
      </c>
      <c r="C43" s="1848">
        <v>1.2</v>
      </c>
      <c r="D43" s="1850"/>
      <c r="E43" s="814"/>
      <c r="F43" s="815" t="s">
        <v>448</v>
      </c>
      <c r="G43" s="816"/>
      <c r="H43" s="815"/>
      <c r="I43" s="817"/>
    </row>
    <row r="44" spans="2:9" x14ac:dyDescent="0.2">
      <c r="B44" s="1854"/>
      <c r="C44" s="1849"/>
      <c r="D44" s="1851"/>
      <c r="E44" s="818"/>
      <c r="F44" s="803" t="s">
        <v>448</v>
      </c>
      <c r="G44" s="806"/>
      <c r="H44" s="803"/>
      <c r="I44" s="805"/>
    </row>
    <row r="45" spans="2:9" x14ac:dyDescent="0.2">
      <c r="B45" s="1854"/>
      <c r="C45" s="1849"/>
      <c r="D45" s="1851"/>
      <c r="E45" s="743"/>
      <c r="F45" s="803" t="s">
        <v>448</v>
      </c>
      <c r="G45" s="806"/>
      <c r="H45" s="803"/>
      <c r="I45" s="805"/>
    </row>
    <row r="46" spans="2:9" x14ac:dyDescent="0.2">
      <c r="B46" s="1846" t="s">
        <v>799</v>
      </c>
      <c r="C46" s="859" t="s">
        <v>58</v>
      </c>
      <c r="D46" s="819"/>
      <c r="E46" s="820"/>
      <c r="F46" s="803" t="s">
        <v>448</v>
      </c>
      <c r="G46" s="806"/>
      <c r="H46" s="803"/>
      <c r="I46" s="805"/>
    </row>
    <row r="47" spans="2:9" x14ac:dyDescent="0.2">
      <c r="B47" s="1846"/>
      <c r="C47" s="859" t="s">
        <v>99</v>
      </c>
      <c r="D47" s="819"/>
      <c r="E47" s="820"/>
      <c r="F47" s="803" t="s">
        <v>448</v>
      </c>
      <c r="G47" s="806"/>
      <c r="H47" s="803"/>
      <c r="I47" s="805"/>
    </row>
    <row r="48" spans="2:9" x14ac:dyDescent="0.2">
      <c r="B48" s="1846"/>
      <c r="C48" s="859" t="s">
        <v>105</v>
      </c>
      <c r="D48" s="819"/>
      <c r="E48" s="820"/>
      <c r="F48" s="803" t="s">
        <v>448</v>
      </c>
      <c r="G48" s="806"/>
      <c r="H48" s="803"/>
      <c r="I48" s="805"/>
    </row>
    <row r="49" spans="2:9" x14ac:dyDescent="0.2">
      <c r="B49" s="1846"/>
      <c r="C49" s="859" t="s">
        <v>111</v>
      </c>
      <c r="D49" s="819"/>
      <c r="E49" s="820"/>
      <c r="F49" s="803" t="s">
        <v>448</v>
      </c>
      <c r="G49" s="806"/>
      <c r="H49" s="803"/>
      <c r="I49" s="805"/>
    </row>
    <row r="50" spans="2:9" ht="13.5" thickBot="1" x14ac:dyDescent="0.25">
      <c r="B50" s="1852"/>
      <c r="C50" s="861" t="s">
        <v>117</v>
      </c>
      <c r="D50" s="821"/>
      <c r="E50" s="822"/>
      <c r="F50" s="823" t="s">
        <v>448</v>
      </c>
      <c r="G50" s="824"/>
      <c r="H50" s="823"/>
      <c r="I50" s="825"/>
    </row>
    <row r="51" spans="2:9" x14ac:dyDescent="0.2">
      <c r="B51" s="1855" t="s">
        <v>282</v>
      </c>
      <c r="C51" s="1857">
        <v>1.3</v>
      </c>
      <c r="D51" s="1856"/>
      <c r="E51" s="799"/>
      <c r="F51" s="800" t="s">
        <v>448</v>
      </c>
      <c r="G51" s="801"/>
      <c r="H51" s="800"/>
      <c r="I51" s="802"/>
    </row>
    <row r="52" spans="2:9" x14ac:dyDescent="0.2">
      <c r="B52" s="1854"/>
      <c r="C52" s="1849"/>
      <c r="D52" s="1851"/>
      <c r="E52" s="743"/>
      <c r="F52" s="803" t="s">
        <v>448</v>
      </c>
      <c r="G52" s="806"/>
      <c r="H52" s="803"/>
      <c r="I52" s="805"/>
    </row>
    <row r="53" spans="2:9" x14ac:dyDescent="0.2">
      <c r="B53" s="1854"/>
      <c r="C53" s="1849"/>
      <c r="D53" s="1851"/>
      <c r="E53" s="743"/>
      <c r="F53" s="803" t="s">
        <v>448</v>
      </c>
      <c r="G53" s="806"/>
      <c r="H53" s="803"/>
      <c r="I53" s="805"/>
    </row>
    <row r="54" spans="2:9" x14ac:dyDescent="0.2">
      <c r="B54" s="1846" t="s">
        <v>799</v>
      </c>
      <c r="C54" s="859" t="s">
        <v>57</v>
      </c>
      <c r="D54" s="826"/>
      <c r="E54" s="819"/>
      <c r="F54" s="803" t="s">
        <v>448</v>
      </c>
      <c r="G54" s="792"/>
      <c r="H54" s="782"/>
      <c r="I54" s="809"/>
    </row>
    <row r="55" spans="2:9" x14ac:dyDescent="0.2">
      <c r="B55" s="1846"/>
      <c r="C55" s="859" t="s">
        <v>124</v>
      </c>
      <c r="D55" s="826"/>
      <c r="E55" s="819"/>
      <c r="F55" s="803" t="s">
        <v>448</v>
      </c>
      <c r="G55" s="792"/>
      <c r="H55" s="782"/>
      <c r="I55" s="809"/>
    </row>
    <row r="56" spans="2:9" x14ac:dyDescent="0.2">
      <c r="B56" s="1846"/>
      <c r="C56" s="859" t="s">
        <v>125</v>
      </c>
      <c r="D56" s="826"/>
      <c r="E56" s="819"/>
      <c r="F56" s="803" t="s">
        <v>448</v>
      </c>
      <c r="G56" s="792"/>
      <c r="H56" s="782"/>
      <c r="I56" s="809"/>
    </row>
    <row r="57" spans="2:9" x14ac:dyDescent="0.2">
      <c r="B57" s="1846"/>
      <c r="C57" s="859" t="s">
        <v>126</v>
      </c>
      <c r="D57" s="807"/>
      <c r="E57" s="808"/>
      <c r="F57" s="803" t="s">
        <v>448</v>
      </c>
      <c r="G57" s="792"/>
      <c r="H57" s="782"/>
      <c r="I57" s="809"/>
    </row>
    <row r="58" spans="2:9" ht="13.5" thickBot="1" x14ac:dyDescent="0.25">
      <c r="B58" s="1847"/>
      <c r="C58" s="860" t="s">
        <v>127</v>
      </c>
      <c r="D58" s="810"/>
      <c r="E58" s="811"/>
      <c r="F58" s="812" t="s">
        <v>448</v>
      </c>
      <c r="G58" s="795"/>
      <c r="H58" s="794"/>
      <c r="I58" s="813"/>
    </row>
    <row r="59" spans="2:9" ht="13.5" thickBot="1" x14ac:dyDescent="0.25">
      <c r="B59" s="862" t="s">
        <v>276</v>
      </c>
      <c r="C59" s="863">
        <v>2</v>
      </c>
      <c r="D59" s="1797">
        <f>D24</f>
        <v>0</v>
      </c>
      <c r="E59" s="1798"/>
      <c r="F59" s="1798"/>
      <c r="G59" s="1798"/>
      <c r="H59" s="1798"/>
      <c r="I59" s="1799"/>
    </row>
    <row r="60" spans="2:9" x14ac:dyDescent="0.2">
      <c r="B60" s="1855" t="s">
        <v>282</v>
      </c>
      <c r="C60" s="1857">
        <v>2.1</v>
      </c>
      <c r="D60" s="1856"/>
      <c r="E60" s="799"/>
      <c r="F60" s="800" t="s">
        <v>448</v>
      </c>
      <c r="G60" s="801"/>
      <c r="H60" s="800"/>
      <c r="I60" s="802"/>
    </row>
    <row r="61" spans="2:9" x14ac:dyDescent="0.2">
      <c r="B61" s="1854" t="s">
        <v>284</v>
      </c>
      <c r="C61" s="1849"/>
      <c r="D61" s="1851"/>
      <c r="E61" s="743"/>
      <c r="F61" s="803" t="s">
        <v>448</v>
      </c>
      <c r="G61" s="806"/>
      <c r="H61" s="803"/>
      <c r="I61" s="805"/>
    </row>
    <row r="62" spans="2:9" x14ac:dyDescent="0.2">
      <c r="B62" s="1854" t="s">
        <v>285</v>
      </c>
      <c r="C62" s="1849"/>
      <c r="D62" s="1851"/>
      <c r="E62" s="743"/>
      <c r="F62" s="803" t="s">
        <v>448</v>
      </c>
      <c r="G62" s="806"/>
      <c r="H62" s="803"/>
      <c r="I62" s="805"/>
    </row>
    <row r="63" spans="2:9" x14ac:dyDescent="0.2">
      <c r="B63" s="1846" t="s">
        <v>799</v>
      </c>
      <c r="C63" s="859" t="s">
        <v>150</v>
      </c>
      <c r="D63" s="807"/>
      <c r="E63" s="808"/>
      <c r="F63" s="803" t="s">
        <v>448</v>
      </c>
      <c r="G63" s="792"/>
      <c r="H63" s="782"/>
      <c r="I63" s="809"/>
    </row>
    <row r="64" spans="2:9" x14ac:dyDescent="0.2">
      <c r="B64" s="1846"/>
      <c r="C64" s="859" t="s">
        <v>151</v>
      </c>
      <c r="D64" s="807"/>
      <c r="E64" s="808"/>
      <c r="F64" s="803" t="s">
        <v>448</v>
      </c>
      <c r="G64" s="792"/>
      <c r="H64" s="782"/>
      <c r="I64" s="809"/>
    </row>
    <row r="65" spans="2:9" x14ac:dyDescent="0.2">
      <c r="B65" s="1846"/>
      <c r="C65" s="859" t="s">
        <v>152</v>
      </c>
      <c r="D65" s="807"/>
      <c r="E65" s="808"/>
      <c r="F65" s="803" t="s">
        <v>448</v>
      </c>
      <c r="G65" s="792"/>
      <c r="H65" s="782"/>
      <c r="I65" s="809"/>
    </row>
    <row r="66" spans="2:9" x14ac:dyDescent="0.2">
      <c r="B66" s="1846"/>
      <c r="C66" s="859" t="s">
        <v>153</v>
      </c>
      <c r="D66" s="807"/>
      <c r="E66" s="808"/>
      <c r="F66" s="803" t="s">
        <v>448</v>
      </c>
      <c r="G66" s="792"/>
      <c r="H66" s="782"/>
      <c r="I66" s="809"/>
    </row>
    <row r="67" spans="2:9" ht="13.5" thickBot="1" x14ac:dyDescent="0.25">
      <c r="B67" s="1847"/>
      <c r="C67" s="860" t="s">
        <v>154</v>
      </c>
      <c r="D67" s="810"/>
      <c r="E67" s="811"/>
      <c r="F67" s="812" t="s">
        <v>448</v>
      </c>
      <c r="G67" s="795"/>
      <c r="H67" s="794"/>
      <c r="I67" s="813"/>
    </row>
    <row r="68" spans="2:9" x14ac:dyDescent="0.2">
      <c r="B68" s="1853" t="s">
        <v>282</v>
      </c>
      <c r="C68" s="1848">
        <v>2.2000000000000002</v>
      </c>
      <c r="D68" s="1850"/>
      <c r="E68" s="814"/>
      <c r="F68" s="815" t="s">
        <v>448</v>
      </c>
      <c r="G68" s="816"/>
      <c r="H68" s="815"/>
      <c r="I68" s="817"/>
    </row>
    <row r="69" spans="2:9" x14ac:dyDescent="0.2">
      <c r="B69" s="1854" t="s">
        <v>284</v>
      </c>
      <c r="C69" s="1849"/>
      <c r="D69" s="1851"/>
      <c r="E69" s="743"/>
      <c r="F69" s="803" t="s">
        <v>448</v>
      </c>
      <c r="G69" s="806"/>
      <c r="H69" s="803"/>
      <c r="I69" s="805"/>
    </row>
    <row r="70" spans="2:9" x14ac:dyDescent="0.2">
      <c r="B70" s="1854" t="s">
        <v>285</v>
      </c>
      <c r="C70" s="1849"/>
      <c r="D70" s="1851"/>
      <c r="E70" s="743"/>
      <c r="F70" s="803" t="s">
        <v>448</v>
      </c>
      <c r="G70" s="806"/>
      <c r="H70" s="803"/>
      <c r="I70" s="805"/>
    </row>
    <row r="71" spans="2:9" x14ac:dyDescent="0.2">
      <c r="B71" s="1846" t="s">
        <v>799</v>
      </c>
      <c r="C71" s="859" t="s">
        <v>155</v>
      </c>
      <c r="D71" s="807"/>
      <c r="E71" s="808"/>
      <c r="F71" s="803" t="s">
        <v>448</v>
      </c>
      <c r="G71" s="792"/>
      <c r="H71" s="782"/>
      <c r="I71" s="809"/>
    </row>
    <row r="72" spans="2:9" x14ac:dyDescent="0.2">
      <c r="B72" s="1846"/>
      <c r="C72" s="859" t="s">
        <v>69</v>
      </c>
      <c r="D72" s="807"/>
      <c r="E72" s="808"/>
      <c r="F72" s="803" t="s">
        <v>448</v>
      </c>
      <c r="G72" s="792"/>
      <c r="H72" s="782"/>
      <c r="I72" s="809"/>
    </row>
    <row r="73" spans="2:9" x14ac:dyDescent="0.2">
      <c r="B73" s="1846"/>
      <c r="C73" s="859" t="s">
        <v>156</v>
      </c>
      <c r="D73" s="807"/>
      <c r="E73" s="808"/>
      <c r="F73" s="803" t="s">
        <v>448</v>
      </c>
      <c r="G73" s="792"/>
      <c r="H73" s="782"/>
      <c r="I73" s="809"/>
    </row>
    <row r="74" spans="2:9" x14ac:dyDescent="0.2">
      <c r="B74" s="1846"/>
      <c r="C74" s="859" t="s">
        <v>157</v>
      </c>
      <c r="D74" s="807"/>
      <c r="E74" s="808"/>
      <c r="F74" s="803" t="s">
        <v>448</v>
      </c>
      <c r="G74" s="792"/>
      <c r="H74" s="782"/>
      <c r="I74" s="809"/>
    </row>
    <row r="75" spans="2:9" ht="13.5" thickBot="1" x14ac:dyDescent="0.25">
      <c r="B75" s="1852"/>
      <c r="C75" s="861" t="s">
        <v>158</v>
      </c>
      <c r="D75" s="827"/>
      <c r="E75" s="828"/>
      <c r="F75" s="823" t="s">
        <v>448</v>
      </c>
      <c r="G75" s="829"/>
      <c r="H75" s="786"/>
      <c r="I75" s="830"/>
    </row>
    <row r="76" spans="2:9" x14ac:dyDescent="0.2">
      <c r="B76" s="1855" t="s">
        <v>282</v>
      </c>
      <c r="C76" s="1857">
        <v>2.2999999999999998</v>
      </c>
      <c r="D76" s="1856"/>
      <c r="E76" s="799"/>
      <c r="F76" s="800" t="s">
        <v>448</v>
      </c>
      <c r="G76" s="801"/>
      <c r="H76" s="800"/>
      <c r="I76" s="802"/>
    </row>
    <row r="77" spans="2:9" x14ac:dyDescent="0.2">
      <c r="B77" s="1854" t="s">
        <v>284</v>
      </c>
      <c r="C77" s="1849"/>
      <c r="D77" s="1851"/>
      <c r="E77" s="743"/>
      <c r="F77" s="803" t="s">
        <v>448</v>
      </c>
      <c r="G77" s="806"/>
      <c r="H77" s="803"/>
      <c r="I77" s="805"/>
    </row>
    <row r="78" spans="2:9" x14ac:dyDescent="0.2">
      <c r="B78" s="1854" t="s">
        <v>285</v>
      </c>
      <c r="C78" s="1849"/>
      <c r="D78" s="1851"/>
      <c r="E78" s="743"/>
      <c r="F78" s="803" t="s">
        <v>448</v>
      </c>
      <c r="G78" s="806"/>
      <c r="H78" s="803"/>
      <c r="I78" s="805"/>
    </row>
    <row r="79" spans="2:9" x14ac:dyDescent="0.2">
      <c r="B79" s="1846" t="s">
        <v>799</v>
      </c>
      <c r="C79" s="859" t="s">
        <v>159</v>
      </c>
      <c r="D79" s="807"/>
      <c r="E79" s="808"/>
      <c r="F79" s="803" t="s">
        <v>448</v>
      </c>
      <c r="G79" s="792"/>
      <c r="H79" s="782"/>
      <c r="I79" s="809"/>
    </row>
    <row r="80" spans="2:9" x14ac:dyDescent="0.2">
      <c r="B80" s="1846"/>
      <c r="C80" s="859" t="s">
        <v>160</v>
      </c>
      <c r="D80" s="807"/>
      <c r="E80" s="808"/>
      <c r="F80" s="803" t="s">
        <v>448</v>
      </c>
      <c r="G80" s="792"/>
      <c r="H80" s="782"/>
      <c r="I80" s="809"/>
    </row>
    <row r="81" spans="2:9" x14ac:dyDescent="0.2">
      <c r="B81" s="1846"/>
      <c r="C81" s="859" t="s">
        <v>161</v>
      </c>
      <c r="D81" s="807"/>
      <c r="E81" s="808"/>
      <c r="F81" s="803" t="s">
        <v>448</v>
      </c>
      <c r="G81" s="792"/>
      <c r="H81" s="782"/>
      <c r="I81" s="809"/>
    </row>
    <row r="82" spans="2:9" x14ac:dyDescent="0.2">
      <c r="B82" s="1846"/>
      <c r="C82" s="859" t="s">
        <v>162</v>
      </c>
      <c r="D82" s="807"/>
      <c r="E82" s="808"/>
      <c r="F82" s="803" t="s">
        <v>448</v>
      </c>
      <c r="G82" s="792"/>
      <c r="H82" s="782"/>
      <c r="I82" s="809"/>
    </row>
    <row r="83" spans="2:9" ht="13.5" thickBot="1" x14ac:dyDescent="0.25">
      <c r="B83" s="1847"/>
      <c r="C83" s="860" t="s">
        <v>163</v>
      </c>
      <c r="D83" s="810"/>
      <c r="E83" s="811"/>
      <c r="F83" s="812" t="s">
        <v>448</v>
      </c>
      <c r="G83" s="795"/>
      <c r="H83" s="794"/>
      <c r="I83" s="813"/>
    </row>
    <row r="84" spans="2:9" ht="13.5" thickBot="1" x14ac:dyDescent="0.25">
      <c r="B84" s="858" t="s">
        <v>276</v>
      </c>
      <c r="C84" s="864">
        <v>3</v>
      </c>
      <c r="D84" s="1800">
        <f>D27</f>
        <v>0</v>
      </c>
      <c r="E84" s="1801"/>
      <c r="F84" s="1801"/>
      <c r="G84" s="1801"/>
      <c r="H84" s="1801"/>
      <c r="I84" s="1802"/>
    </row>
    <row r="85" spans="2:9" x14ac:dyDescent="0.2">
      <c r="B85" s="1855" t="s">
        <v>282</v>
      </c>
      <c r="C85" s="1857">
        <v>3.1</v>
      </c>
      <c r="D85" s="1856"/>
      <c r="E85" s="799"/>
      <c r="F85" s="800" t="s">
        <v>448</v>
      </c>
      <c r="G85" s="801"/>
      <c r="H85" s="800"/>
      <c r="I85" s="802"/>
    </row>
    <row r="86" spans="2:9" x14ac:dyDescent="0.2">
      <c r="B86" s="1854" t="s">
        <v>284</v>
      </c>
      <c r="C86" s="1849"/>
      <c r="D86" s="1851"/>
      <c r="E86" s="743"/>
      <c r="F86" s="803" t="s">
        <v>448</v>
      </c>
      <c r="G86" s="806"/>
      <c r="H86" s="803"/>
      <c r="I86" s="805"/>
    </row>
    <row r="87" spans="2:9" x14ac:dyDescent="0.2">
      <c r="B87" s="1854" t="s">
        <v>285</v>
      </c>
      <c r="C87" s="1849"/>
      <c r="D87" s="1851"/>
      <c r="E87" s="743"/>
      <c r="F87" s="803" t="s">
        <v>448</v>
      </c>
      <c r="G87" s="806"/>
      <c r="H87" s="803"/>
      <c r="I87" s="805"/>
    </row>
    <row r="88" spans="2:9" x14ac:dyDescent="0.2">
      <c r="B88" s="1846" t="s">
        <v>799</v>
      </c>
      <c r="C88" s="859" t="s">
        <v>164</v>
      </c>
      <c r="D88" s="826"/>
      <c r="E88" s="819"/>
      <c r="F88" s="803" t="s">
        <v>448</v>
      </c>
      <c r="G88" s="806"/>
      <c r="H88" s="803"/>
      <c r="I88" s="805"/>
    </row>
    <row r="89" spans="2:9" x14ac:dyDescent="0.2">
      <c r="B89" s="1846"/>
      <c r="C89" s="859" t="s">
        <v>165</v>
      </c>
      <c r="D89" s="826"/>
      <c r="E89" s="808"/>
      <c r="F89" s="803" t="s">
        <v>448</v>
      </c>
      <c r="G89" s="806"/>
      <c r="H89" s="803"/>
      <c r="I89" s="805"/>
    </row>
    <row r="90" spans="2:9" x14ac:dyDescent="0.2">
      <c r="B90" s="1846"/>
      <c r="C90" s="859" t="s">
        <v>168</v>
      </c>
      <c r="D90" s="826"/>
      <c r="E90" s="819"/>
      <c r="F90" s="803" t="s">
        <v>448</v>
      </c>
      <c r="G90" s="806"/>
      <c r="H90" s="803"/>
      <c r="I90" s="805"/>
    </row>
    <row r="91" spans="2:9" x14ac:dyDescent="0.2">
      <c r="B91" s="1846"/>
      <c r="C91" s="859" t="s">
        <v>166</v>
      </c>
      <c r="D91" s="826"/>
      <c r="E91" s="819"/>
      <c r="F91" s="803" t="s">
        <v>448</v>
      </c>
      <c r="G91" s="806"/>
      <c r="H91" s="803"/>
      <c r="I91" s="805"/>
    </row>
    <row r="92" spans="2:9" ht="13.5" thickBot="1" x14ac:dyDescent="0.25">
      <c r="B92" s="1847"/>
      <c r="C92" s="860" t="s">
        <v>167</v>
      </c>
      <c r="D92" s="831"/>
      <c r="E92" s="832"/>
      <c r="F92" s="812" t="s">
        <v>448</v>
      </c>
      <c r="G92" s="833"/>
      <c r="H92" s="812"/>
      <c r="I92" s="834"/>
    </row>
    <row r="93" spans="2:9" x14ac:dyDescent="0.2">
      <c r="B93" s="1853" t="s">
        <v>282</v>
      </c>
      <c r="C93" s="1848">
        <v>3.2</v>
      </c>
      <c r="D93" s="1850"/>
      <c r="E93" s="814"/>
      <c r="F93" s="815" t="s">
        <v>448</v>
      </c>
      <c r="G93" s="816"/>
      <c r="H93" s="815"/>
      <c r="I93" s="817"/>
    </row>
    <row r="94" spans="2:9" x14ac:dyDescent="0.2">
      <c r="B94" s="1854" t="s">
        <v>284</v>
      </c>
      <c r="C94" s="1849"/>
      <c r="D94" s="1851"/>
      <c r="E94" s="743"/>
      <c r="F94" s="803" t="s">
        <v>448</v>
      </c>
      <c r="G94" s="806"/>
      <c r="H94" s="803"/>
      <c r="I94" s="805"/>
    </row>
    <row r="95" spans="2:9" x14ac:dyDescent="0.2">
      <c r="B95" s="1854" t="s">
        <v>285</v>
      </c>
      <c r="C95" s="1849"/>
      <c r="D95" s="1851"/>
      <c r="E95" s="743"/>
      <c r="F95" s="803" t="s">
        <v>448</v>
      </c>
      <c r="G95" s="806"/>
      <c r="H95" s="803"/>
      <c r="I95" s="805"/>
    </row>
    <row r="96" spans="2:9" x14ac:dyDescent="0.2">
      <c r="B96" s="1846" t="s">
        <v>799</v>
      </c>
      <c r="C96" s="859" t="s">
        <v>169</v>
      </c>
      <c r="D96" s="826"/>
      <c r="E96" s="819"/>
      <c r="F96" s="803" t="s">
        <v>448</v>
      </c>
      <c r="G96" s="806"/>
      <c r="H96" s="803"/>
      <c r="I96" s="805"/>
    </row>
    <row r="97" spans="2:9" x14ac:dyDescent="0.2">
      <c r="B97" s="1846"/>
      <c r="C97" s="859" t="s">
        <v>170</v>
      </c>
      <c r="D97" s="826"/>
      <c r="E97" s="819"/>
      <c r="F97" s="803" t="s">
        <v>448</v>
      </c>
      <c r="G97" s="806"/>
      <c r="H97" s="803"/>
      <c r="I97" s="805"/>
    </row>
    <row r="98" spans="2:9" x14ac:dyDescent="0.2">
      <c r="B98" s="1846"/>
      <c r="C98" s="859" t="s">
        <v>171</v>
      </c>
      <c r="D98" s="826"/>
      <c r="E98" s="819"/>
      <c r="F98" s="803" t="s">
        <v>448</v>
      </c>
      <c r="G98" s="806"/>
      <c r="H98" s="803"/>
      <c r="I98" s="805"/>
    </row>
    <row r="99" spans="2:9" x14ac:dyDescent="0.2">
      <c r="B99" s="1846"/>
      <c r="C99" s="859" t="s">
        <v>172</v>
      </c>
      <c r="D99" s="826"/>
      <c r="E99" s="819"/>
      <c r="F99" s="803" t="s">
        <v>448</v>
      </c>
      <c r="G99" s="806"/>
      <c r="H99" s="803"/>
      <c r="I99" s="805"/>
    </row>
    <row r="100" spans="2:9" ht="13.5" thickBot="1" x14ac:dyDescent="0.25">
      <c r="B100" s="1852"/>
      <c r="C100" s="861" t="s">
        <v>173</v>
      </c>
      <c r="D100" s="835"/>
      <c r="E100" s="821"/>
      <c r="F100" s="823" t="s">
        <v>448</v>
      </c>
      <c r="G100" s="824"/>
      <c r="H100" s="823"/>
      <c r="I100" s="825"/>
    </row>
    <row r="101" spans="2:9" x14ac:dyDescent="0.2">
      <c r="B101" s="1855" t="s">
        <v>282</v>
      </c>
      <c r="C101" s="1857">
        <v>3.3</v>
      </c>
      <c r="D101" s="1856"/>
      <c r="E101" s="799"/>
      <c r="F101" s="800" t="s">
        <v>448</v>
      </c>
      <c r="G101" s="801"/>
      <c r="H101" s="800"/>
      <c r="I101" s="802"/>
    </row>
    <row r="102" spans="2:9" x14ac:dyDescent="0.2">
      <c r="B102" s="1854" t="s">
        <v>284</v>
      </c>
      <c r="C102" s="1849"/>
      <c r="D102" s="1851"/>
      <c r="E102" s="743"/>
      <c r="F102" s="803" t="s">
        <v>448</v>
      </c>
      <c r="G102" s="806"/>
      <c r="H102" s="803"/>
      <c r="I102" s="805"/>
    </row>
    <row r="103" spans="2:9" x14ac:dyDescent="0.2">
      <c r="B103" s="1854" t="s">
        <v>285</v>
      </c>
      <c r="C103" s="1849"/>
      <c r="D103" s="1851"/>
      <c r="E103" s="743"/>
      <c r="F103" s="803" t="s">
        <v>448</v>
      </c>
      <c r="G103" s="806"/>
      <c r="H103" s="803"/>
      <c r="I103" s="805"/>
    </row>
    <row r="104" spans="2:9" x14ac:dyDescent="0.2">
      <c r="B104" s="1846" t="s">
        <v>799</v>
      </c>
      <c r="C104" s="859" t="s">
        <v>174</v>
      </c>
      <c r="D104" s="826"/>
      <c r="E104" s="819"/>
      <c r="F104" s="803" t="s">
        <v>448</v>
      </c>
      <c r="G104" s="792"/>
      <c r="H104" s="782"/>
      <c r="I104" s="809"/>
    </row>
    <row r="105" spans="2:9" x14ac:dyDescent="0.2">
      <c r="B105" s="1846"/>
      <c r="C105" s="859" t="s">
        <v>175</v>
      </c>
      <c r="D105" s="808"/>
      <c r="E105" s="808"/>
      <c r="F105" s="803" t="s">
        <v>448</v>
      </c>
      <c r="G105" s="792"/>
      <c r="H105" s="782"/>
      <c r="I105" s="809"/>
    </row>
    <row r="106" spans="2:9" x14ac:dyDescent="0.2">
      <c r="B106" s="1846"/>
      <c r="C106" s="859" t="s">
        <v>176</v>
      </c>
      <c r="D106" s="808"/>
      <c r="E106" s="808"/>
      <c r="F106" s="803" t="s">
        <v>448</v>
      </c>
      <c r="G106" s="792"/>
      <c r="H106" s="782"/>
      <c r="I106" s="809"/>
    </row>
    <row r="107" spans="2:9" x14ac:dyDescent="0.2">
      <c r="B107" s="1846"/>
      <c r="C107" s="859" t="s">
        <v>177</v>
      </c>
      <c r="D107" s="808"/>
      <c r="E107" s="808"/>
      <c r="F107" s="803" t="s">
        <v>448</v>
      </c>
      <c r="G107" s="792"/>
      <c r="H107" s="782"/>
      <c r="I107" s="809"/>
    </row>
    <row r="108" spans="2:9" ht="13.5" thickBot="1" x14ac:dyDescent="0.25">
      <c r="B108" s="1847"/>
      <c r="C108" s="860" t="s">
        <v>178</v>
      </c>
      <c r="D108" s="811"/>
      <c r="E108" s="811"/>
      <c r="F108" s="812" t="s">
        <v>448</v>
      </c>
      <c r="G108" s="795"/>
      <c r="H108" s="794"/>
      <c r="I108" s="813"/>
    </row>
    <row r="109" spans="2:9" x14ac:dyDescent="0.2">
      <c r="B109" s="865" t="s">
        <v>276</v>
      </c>
      <c r="C109" s="866">
        <v>4</v>
      </c>
      <c r="D109" s="1803">
        <f>D30</f>
        <v>0</v>
      </c>
      <c r="E109" s="1804"/>
      <c r="F109" s="1805"/>
      <c r="G109" s="1805"/>
      <c r="H109" s="1805"/>
      <c r="I109" s="1806"/>
    </row>
    <row r="110" spans="2:9" x14ac:dyDescent="0.2">
      <c r="B110" s="1854" t="s">
        <v>282</v>
      </c>
      <c r="C110" s="1849">
        <v>4.0999999999999996</v>
      </c>
      <c r="D110" s="1851"/>
      <c r="E110" s="743"/>
      <c r="F110" s="803" t="s">
        <v>448</v>
      </c>
      <c r="G110" s="806"/>
      <c r="H110" s="803"/>
      <c r="I110" s="805"/>
    </row>
    <row r="111" spans="2:9" x14ac:dyDescent="0.2">
      <c r="B111" s="1854" t="s">
        <v>284</v>
      </c>
      <c r="C111" s="1849"/>
      <c r="D111" s="1851"/>
      <c r="E111" s="743"/>
      <c r="F111" s="803" t="s">
        <v>448</v>
      </c>
      <c r="G111" s="806"/>
      <c r="H111" s="803"/>
      <c r="I111" s="805"/>
    </row>
    <row r="112" spans="2:9" x14ac:dyDescent="0.2">
      <c r="B112" s="1854" t="s">
        <v>285</v>
      </c>
      <c r="C112" s="1849"/>
      <c r="D112" s="1851"/>
      <c r="E112" s="743"/>
      <c r="F112" s="803" t="s">
        <v>448</v>
      </c>
      <c r="G112" s="806"/>
      <c r="H112" s="803"/>
      <c r="I112" s="805"/>
    </row>
    <row r="113" spans="2:9" collapsed="1" x14ac:dyDescent="0.2">
      <c r="B113" s="1846" t="s">
        <v>799</v>
      </c>
      <c r="C113" s="859" t="s">
        <v>179</v>
      </c>
      <c r="D113" s="819"/>
      <c r="E113" s="819"/>
      <c r="F113" s="803" t="s">
        <v>448</v>
      </c>
      <c r="G113" s="806"/>
      <c r="H113" s="803"/>
      <c r="I113" s="805"/>
    </row>
    <row r="114" spans="2:9" x14ac:dyDescent="0.2">
      <c r="B114" s="1846"/>
      <c r="C114" s="859" t="s">
        <v>180</v>
      </c>
      <c r="D114" s="819"/>
      <c r="E114" s="819"/>
      <c r="F114" s="803" t="s">
        <v>448</v>
      </c>
      <c r="G114" s="806"/>
      <c r="H114" s="803"/>
      <c r="I114" s="805"/>
    </row>
    <row r="115" spans="2:9" x14ac:dyDescent="0.2">
      <c r="B115" s="1846"/>
      <c r="C115" s="859" t="s">
        <v>181</v>
      </c>
      <c r="D115" s="819"/>
      <c r="E115" s="819"/>
      <c r="F115" s="803" t="s">
        <v>448</v>
      </c>
      <c r="G115" s="806"/>
      <c r="H115" s="803"/>
      <c r="I115" s="805"/>
    </row>
    <row r="116" spans="2:9" x14ac:dyDescent="0.2">
      <c r="B116" s="1846"/>
      <c r="C116" s="859" t="s">
        <v>182</v>
      </c>
      <c r="D116" s="819"/>
      <c r="E116" s="819"/>
      <c r="F116" s="803" t="s">
        <v>448</v>
      </c>
      <c r="G116" s="806"/>
      <c r="H116" s="803"/>
      <c r="I116" s="805"/>
    </row>
    <row r="117" spans="2:9" ht="13.5" thickBot="1" x14ac:dyDescent="0.25">
      <c r="B117" s="1852"/>
      <c r="C117" s="861" t="s">
        <v>183</v>
      </c>
      <c r="D117" s="821"/>
      <c r="E117" s="821"/>
      <c r="F117" s="823" t="s">
        <v>448</v>
      </c>
      <c r="G117" s="824"/>
      <c r="H117" s="823"/>
      <c r="I117" s="825"/>
    </row>
    <row r="118" spans="2:9" x14ac:dyDescent="0.2">
      <c r="B118" s="1855" t="s">
        <v>282</v>
      </c>
      <c r="C118" s="1857">
        <v>4.2</v>
      </c>
      <c r="D118" s="1856"/>
      <c r="E118" s="799"/>
      <c r="F118" s="800" t="s">
        <v>448</v>
      </c>
      <c r="G118" s="801"/>
      <c r="H118" s="800"/>
      <c r="I118" s="802"/>
    </row>
    <row r="119" spans="2:9" x14ac:dyDescent="0.2">
      <c r="B119" s="1854" t="s">
        <v>284</v>
      </c>
      <c r="C119" s="1849"/>
      <c r="D119" s="1851"/>
      <c r="E119" s="743"/>
      <c r="F119" s="803" t="s">
        <v>448</v>
      </c>
      <c r="G119" s="806"/>
      <c r="H119" s="803"/>
      <c r="I119" s="805"/>
    </row>
    <row r="120" spans="2:9" x14ac:dyDescent="0.2">
      <c r="B120" s="1854" t="s">
        <v>285</v>
      </c>
      <c r="C120" s="1849"/>
      <c r="D120" s="1851"/>
      <c r="E120" s="743"/>
      <c r="F120" s="803" t="s">
        <v>448</v>
      </c>
      <c r="G120" s="806"/>
      <c r="H120" s="803"/>
      <c r="I120" s="805"/>
    </row>
    <row r="121" spans="2:9" x14ac:dyDescent="0.2">
      <c r="B121" s="1846" t="s">
        <v>799</v>
      </c>
      <c r="C121" s="859" t="s">
        <v>184</v>
      </c>
      <c r="D121" s="819"/>
      <c r="E121" s="819"/>
      <c r="F121" s="803" t="s">
        <v>448</v>
      </c>
      <c r="G121" s="806"/>
      <c r="H121" s="803"/>
      <c r="I121" s="805"/>
    </row>
    <row r="122" spans="2:9" x14ac:dyDescent="0.2">
      <c r="B122" s="1846"/>
      <c r="C122" s="859" t="s">
        <v>185</v>
      </c>
      <c r="D122" s="819"/>
      <c r="E122" s="819"/>
      <c r="F122" s="803" t="s">
        <v>448</v>
      </c>
      <c r="G122" s="806"/>
      <c r="H122" s="803"/>
      <c r="I122" s="805"/>
    </row>
    <row r="123" spans="2:9" x14ac:dyDescent="0.2">
      <c r="B123" s="1846"/>
      <c r="C123" s="859" t="s">
        <v>186</v>
      </c>
      <c r="D123" s="819"/>
      <c r="E123" s="819"/>
      <c r="F123" s="803" t="s">
        <v>448</v>
      </c>
      <c r="G123" s="806"/>
      <c r="H123" s="803"/>
      <c r="I123" s="805"/>
    </row>
    <row r="124" spans="2:9" x14ac:dyDescent="0.2">
      <c r="B124" s="1846"/>
      <c r="C124" s="859" t="s">
        <v>187</v>
      </c>
      <c r="D124" s="819"/>
      <c r="E124" s="819"/>
      <c r="F124" s="803" t="s">
        <v>448</v>
      </c>
      <c r="G124" s="806"/>
      <c r="H124" s="803"/>
      <c r="I124" s="805"/>
    </row>
    <row r="125" spans="2:9" ht="13.5" thickBot="1" x14ac:dyDescent="0.25">
      <c r="B125" s="1847"/>
      <c r="C125" s="860" t="s">
        <v>188</v>
      </c>
      <c r="D125" s="832"/>
      <c r="E125" s="832"/>
      <c r="F125" s="812" t="s">
        <v>448</v>
      </c>
      <c r="G125" s="833"/>
      <c r="H125" s="812"/>
      <c r="I125" s="834"/>
    </row>
    <row r="126" spans="2:9" x14ac:dyDescent="0.2">
      <c r="B126" s="1853" t="s">
        <v>282</v>
      </c>
      <c r="C126" s="1848">
        <v>4.3</v>
      </c>
      <c r="D126" s="1850"/>
      <c r="E126" s="814"/>
      <c r="F126" s="815" t="s">
        <v>448</v>
      </c>
      <c r="G126" s="816"/>
      <c r="H126" s="815"/>
      <c r="I126" s="817"/>
    </row>
    <row r="127" spans="2:9" x14ac:dyDescent="0.2">
      <c r="B127" s="1854" t="s">
        <v>284</v>
      </c>
      <c r="C127" s="1849"/>
      <c r="D127" s="1851"/>
      <c r="E127" s="743"/>
      <c r="F127" s="803" t="s">
        <v>448</v>
      </c>
      <c r="G127" s="806"/>
      <c r="H127" s="803"/>
      <c r="I127" s="805"/>
    </row>
    <row r="128" spans="2:9" x14ac:dyDescent="0.2">
      <c r="B128" s="1854" t="s">
        <v>285</v>
      </c>
      <c r="C128" s="1849"/>
      <c r="D128" s="1851"/>
      <c r="E128" s="743"/>
      <c r="F128" s="803" t="s">
        <v>448</v>
      </c>
      <c r="G128" s="806"/>
      <c r="H128" s="803"/>
      <c r="I128" s="805"/>
    </row>
    <row r="129" spans="2:9" x14ac:dyDescent="0.2">
      <c r="B129" s="1846" t="s">
        <v>799</v>
      </c>
      <c r="C129" s="859" t="s">
        <v>189</v>
      </c>
      <c r="D129" s="808"/>
      <c r="E129" s="808"/>
      <c r="F129" s="803" t="s">
        <v>448</v>
      </c>
      <c r="G129" s="792"/>
      <c r="H129" s="782"/>
      <c r="I129" s="809"/>
    </row>
    <row r="130" spans="2:9" x14ac:dyDescent="0.2">
      <c r="B130" s="1846"/>
      <c r="C130" s="859" t="s">
        <v>190</v>
      </c>
      <c r="D130" s="808"/>
      <c r="E130" s="808"/>
      <c r="F130" s="803" t="s">
        <v>448</v>
      </c>
      <c r="G130" s="792"/>
      <c r="H130" s="782"/>
      <c r="I130" s="809"/>
    </row>
    <row r="131" spans="2:9" x14ac:dyDescent="0.2">
      <c r="B131" s="1846"/>
      <c r="C131" s="859" t="s">
        <v>191</v>
      </c>
      <c r="D131" s="808"/>
      <c r="E131" s="808"/>
      <c r="F131" s="803" t="s">
        <v>448</v>
      </c>
      <c r="G131" s="792"/>
      <c r="H131" s="782"/>
      <c r="I131" s="809"/>
    </row>
    <row r="132" spans="2:9" x14ac:dyDescent="0.2">
      <c r="B132" s="1846"/>
      <c r="C132" s="859" t="s">
        <v>192</v>
      </c>
      <c r="D132" s="808"/>
      <c r="E132" s="808"/>
      <c r="F132" s="803" t="s">
        <v>448</v>
      </c>
      <c r="G132" s="792"/>
      <c r="H132" s="782"/>
      <c r="I132" s="809"/>
    </row>
    <row r="133" spans="2:9" ht="13.5" thickBot="1" x14ac:dyDescent="0.25">
      <c r="B133" s="1847"/>
      <c r="C133" s="860" t="s">
        <v>193</v>
      </c>
      <c r="D133" s="811"/>
      <c r="E133" s="811"/>
      <c r="F133" s="812" t="s">
        <v>448</v>
      </c>
      <c r="G133" s="795"/>
      <c r="H133" s="794"/>
      <c r="I133" s="813"/>
    </row>
    <row r="134" spans="2:9" x14ac:dyDescent="0.2">
      <c r="B134" s="836"/>
      <c r="C134" s="836"/>
    </row>
  </sheetData>
  <sheetProtection algorithmName="SHA-512" hashValue="//Brn0Xe4ZQ/0ET6zCdK/DYtTO1eYmO67g1a8eik1H+zrj0XhqrmzkB8NRsb3PhoB2d6QZucpXa40dLFS6bu/A==" saltValue="FOMqfmmXUQ+iEgy0JHO9KA==" spinCount="100000" sheet="1" scenarios="1" formatColumns="0" formatRows="0"/>
  <mergeCells count="78">
    <mergeCell ref="D34:I34"/>
    <mergeCell ref="D24:D26"/>
    <mergeCell ref="D27:D29"/>
    <mergeCell ref="B35:B37"/>
    <mergeCell ref="C35:C37"/>
    <mergeCell ref="D35:D37"/>
    <mergeCell ref="C30:C32"/>
    <mergeCell ref="D93:D95"/>
    <mergeCell ref="B101:B103"/>
    <mergeCell ref="C101:C103"/>
    <mergeCell ref="D101:D103"/>
    <mergeCell ref="B129:B133"/>
    <mergeCell ref="B121:B125"/>
    <mergeCell ref="B113:B117"/>
    <mergeCell ref="B118:B120"/>
    <mergeCell ref="B110:B112"/>
    <mergeCell ref="C118:C120"/>
    <mergeCell ref="D118:D120"/>
    <mergeCell ref="B126:B128"/>
    <mergeCell ref="C126:C128"/>
    <mergeCell ref="D126:D128"/>
    <mergeCell ref="C110:C112"/>
    <mergeCell ref="D110:D112"/>
    <mergeCell ref="B104:B108"/>
    <mergeCell ref="B88:B92"/>
    <mergeCell ref="B96:B100"/>
    <mergeCell ref="B93:B95"/>
    <mergeCell ref="C93:C95"/>
    <mergeCell ref="C85:C87"/>
    <mergeCell ref="D85:D87"/>
    <mergeCell ref="B79:B83"/>
    <mergeCell ref="B71:B75"/>
    <mergeCell ref="B76:B78"/>
    <mergeCell ref="C76:C78"/>
    <mergeCell ref="D76:D78"/>
    <mergeCell ref="B85:B87"/>
    <mergeCell ref="B63:B67"/>
    <mergeCell ref="C68:C70"/>
    <mergeCell ref="D68:D70"/>
    <mergeCell ref="B46:B50"/>
    <mergeCell ref="B38:B42"/>
    <mergeCell ref="B43:B45"/>
    <mergeCell ref="D43:D45"/>
    <mergeCell ref="B51:B53"/>
    <mergeCell ref="D51:D53"/>
    <mergeCell ref="B68:B70"/>
    <mergeCell ref="B60:B62"/>
    <mergeCell ref="C60:C62"/>
    <mergeCell ref="D60:D62"/>
    <mergeCell ref="C43:C45"/>
    <mergeCell ref="C51:C53"/>
    <mergeCell ref="B54:B58"/>
    <mergeCell ref="B6:D6"/>
    <mergeCell ref="B7:D7"/>
    <mergeCell ref="E6:I6"/>
    <mergeCell ref="E7:I7"/>
    <mergeCell ref="F8:H8"/>
    <mergeCell ref="E10:G10"/>
    <mergeCell ref="B10:D11"/>
    <mergeCell ref="H10:H11"/>
    <mergeCell ref="I10:I11"/>
    <mergeCell ref="B8:D8"/>
    <mergeCell ref="D59:I59"/>
    <mergeCell ref="D84:I84"/>
    <mergeCell ref="D109:I109"/>
    <mergeCell ref="B4:I4"/>
    <mergeCell ref="B12:B14"/>
    <mergeCell ref="B15:B20"/>
    <mergeCell ref="D15:D20"/>
    <mergeCell ref="D21:D23"/>
    <mergeCell ref="C12:C14"/>
    <mergeCell ref="C15:C20"/>
    <mergeCell ref="B21:B32"/>
    <mergeCell ref="D30:D32"/>
    <mergeCell ref="D12:D14"/>
    <mergeCell ref="C21:C23"/>
    <mergeCell ref="C24:C26"/>
    <mergeCell ref="C27:C29"/>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'Categorías de gastos'!$T$2:$T$16</xm:f>
          </x14:formula1>
          <xm:sqref>F85:F108 F35:F58 F60:F83 F110:F133</xm:sqref>
        </x14:dataValidation>
        <x14:dataValidation type="list" allowBlank="1" showInputMessage="1" showErrorMessage="1">
          <x14:formula1>
            <xm:f>'Categorías de gastos'!$T$22:$T$25</xm:f>
          </x14:formula1>
          <xm:sqref>F12:F20</xm:sqref>
        </x14:dataValidation>
        <x14:dataValidation type="list" allowBlank="1" showInputMessage="1" showErrorMessage="1">
          <x14:formula1>
            <xm:f>'Categorías de gastos'!$X$22:$X$33</xm:f>
          </x14:formula1>
          <xm:sqref>F21:F32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200"/>
  <sheetViews>
    <sheetView zoomScale="40" zoomScaleNormal="40" workbookViewId="0">
      <selection activeCell="AN165" sqref="AN165"/>
    </sheetView>
  </sheetViews>
  <sheetFormatPr baseColWidth="10" defaultRowHeight="16.5" outlineLevelRow="2" x14ac:dyDescent="0.3"/>
  <cols>
    <col min="1" max="1" width="2.7109375" style="872" customWidth="1"/>
    <col min="2" max="2" width="4.7109375" style="922" customWidth="1"/>
    <col min="3" max="3" width="18.7109375" style="922" customWidth="1"/>
    <col min="4" max="4" width="14.7109375" style="951" customWidth="1"/>
    <col min="5" max="5" width="40.7109375" style="922" customWidth="1"/>
    <col min="6" max="6" width="11.7109375" style="952" customWidth="1"/>
    <col min="7" max="7" width="8.7109375" style="953" customWidth="1"/>
    <col min="8" max="43" width="6.7109375" style="922" customWidth="1"/>
    <col min="44" max="44" width="4.140625" style="922" customWidth="1"/>
    <col min="45" max="47" width="20" style="922" customWidth="1"/>
    <col min="48" max="253" width="11.42578125" style="922"/>
    <col min="254" max="254" width="4.28515625" style="922" bestFit="1" customWidth="1"/>
    <col min="255" max="255" width="10.5703125" style="922" customWidth="1"/>
    <col min="256" max="256" width="6.140625" style="922" customWidth="1"/>
    <col min="257" max="257" width="24.7109375" style="922" customWidth="1"/>
    <col min="258" max="258" width="10.28515625" style="922" customWidth="1"/>
    <col min="259" max="259" width="11.5703125" style="922" customWidth="1"/>
    <col min="260" max="260" width="9.85546875" style="922" customWidth="1"/>
    <col min="261" max="261" width="7.85546875" style="922" customWidth="1"/>
    <col min="262" max="262" width="7.7109375" style="922" customWidth="1"/>
    <col min="263" max="264" width="8.42578125" style="922" customWidth="1"/>
    <col min="265" max="265" width="7.85546875" style="922" customWidth="1"/>
    <col min="266" max="266" width="8.42578125" style="922" customWidth="1"/>
    <col min="267" max="267" width="7.85546875" style="922" customWidth="1"/>
    <col min="268" max="268" width="7.7109375" style="922" customWidth="1"/>
    <col min="269" max="269" width="7.85546875" style="922" customWidth="1"/>
    <col min="270" max="270" width="8.42578125" style="922" customWidth="1"/>
    <col min="271" max="271" width="7.42578125" style="922" customWidth="1"/>
    <col min="272" max="272" width="10.7109375" style="922" bestFit="1" customWidth="1"/>
    <col min="273" max="274" width="8.42578125" style="922" bestFit="1" customWidth="1"/>
    <col min="275" max="275" width="11.42578125" style="922" bestFit="1" customWidth="1"/>
    <col min="276" max="276" width="9" style="922" bestFit="1" customWidth="1"/>
    <col min="277" max="277" width="7.7109375" style="922" bestFit="1" customWidth="1"/>
    <col min="278" max="278" width="7.42578125" style="922" bestFit="1" customWidth="1"/>
    <col min="279" max="280" width="9" style="922" bestFit="1" customWidth="1"/>
    <col min="281" max="281" width="10.85546875" style="922" bestFit="1" customWidth="1"/>
    <col min="282" max="282" width="9" style="922" bestFit="1" customWidth="1"/>
    <col min="283" max="283" width="8.7109375" style="922" bestFit="1" customWidth="1"/>
    <col min="284" max="284" width="9.5703125" style="922" bestFit="1" customWidth="1"/>
    <col min="285" max="286" width="9" style="922" bestFit="1" customWidth="1"/>
    <col min="287" max="288" width="8.42578125" style="922" bestFit="1" customWidth="1"/>
    <col min="289" max="289" width="8.7109375" style="922" bestFit="1" customWidth="1"/>
    <col min="290" max="290" width="8.42578125" style="922" bestFit="1" customWidth="1"/>
    <col min="291" max="292" width="9" style="922" bestFit="1" customWidth="1"/>
    <col min="293" max="293" width="8.42578125" style="922" bestFit="1" customWidth="1"/>
    <col min="294" max="295" width="8.7109375" style="922" bestFit="1" customWidth="1"/>
    <col min="296" max="296" width="2.7109375" style="922" customWidth="1"/>
    <col min="297" max="509" width="11.42578125" style="922"/>
    <col min="510" max="510" width="4.28515625" style="922" bestFit="1" customWidth="1"/>
    <col min="511" max="511" width="10.5703125" style="922" customWidth="1"/>
    <col min="512" max="512" width="6.140625" style="922" customWidth="1"/>
    <col min="513" max="513" width="24.7109375" style="922" customWidth="1"/>
    <col min="514" max="514" width="10.28515625" style="922" customWidth="1"/>
    <col min="515" max="515" width="11.5703125" style="922" customWidth="1"/>
    <col min="516" max="516" width="9.85546875" style="922" customWidth="1"/>
    <col min="517" max="517" width="7.85546875" style="922" customWidth="1"/>
    <col min="518" max="518" width="7.7109375" style="922" customWidth="1"/>
    <col min="519" max="520" width="8.42578125" style="922" customWidth="1"/>
    <col min="521" max="521" width="7.85546875" style="922" customWidth="1"/>
    <col min="522" max="522" width="8.42578125" style="922" customWidth="1"/>
    <col min="523" max="523" width="7.85546875" style="922" customWidth="1"/>
    <col min="524" max="524" width="7.7109375" style="922" customWidth="1"/>
    <col min="525" max="525" width="7.85546875" style="922" customWidth="1"/>
    <col min="526" max="526" width="8.42578125" style="922" customWidth="1"/>
    <col min="527" max="527" width="7.42578125" style="922" customWidth="1"/>
    <col min="528" max="528" width="10.7109375" style="922" bestFit="1" customWidth="1"/>
    <col min="529" max="530" width="8.42578125" style="922" bestFit="1" customWidth="1"/>
    <col min="531" max="531" width="11.42578125" style="922" bestFit="1" customWidth="1"/>
    <col min="532" max="532" width="9" style="922" bestFit="1" customWidth="1"/>
    <col min="533" max="533" width="7.7109375" style="922" bestFit="1" customWidth="1"/>
    <col min="534" max="534" width="7.42578125" style="922" bestFit="1" customWidth="1"/>
    <col min="535" max="536" width="9" style="922" bestFit="1" customWidth="1"/>
    <col min="537" max="537" width="10.85546875" style="922" bestFit="1" customWidth="1"/>
    <col min="538" max="538" width="9" style="922" bestFit="1" customWidth="1"/>
    <col min="539" max="539" width="8.7109375" style="922" bestFit="1" customWidth="1"/>
    <col min="540" max="540" width="9.5703125" style="922" bestFit="1" customWidth="1"/>
    <col min="541" max="542" width="9" style="922" bestFit="1" customWidth="1"/>
    <col min="543" max="544" width="8.42578125" style="922" bestFit="1" customWidth="1"/>
    <col min="545" max="545" width="8.7109375" style="922" bestFit="1" customWidth="1"/>
    <col min="546" max="546" width="8.42578125" style="922" bestFit="1" customWidth="1"/>
    <col min="547" max="548" width="9" style="922" bestFit="1" customWidth="1"/>
    <col min="549" max="549" width="8.42578125" style="922" bestFit="1" customWidth="1"/>
    <col min="550" max="551" width="8.7109375" style="922" bestFit="1" customWidth="1"/>
    <col min="552" max="552" width="2.7109375" style="922" customWidth="1"/>
    <col min="553" max="765" width="11.42578125" style="922"/>
    <col min="766" max="766" width="4.28515625" style="922" bestFit="1" customWidth="1"/>
    <col min="767" max="767" width="10.5703125" style="922" customWidth="1"/>
    <col min="768" max="768" width="6.140625" style="922" customWidth="1"/>
    <col min="769" max="769" width="24.7109375" style="922" customWidth="1"/>
    <col min="770" max="770" width="10.28515625" style="922" customWidth="1"/>
    <col min="771" max="771" width="11.5703125" style="922" customWidth="1"/>
    <col min="772" max="772" width="9.85546875" style="922" customWidth="1"/>
    <col min="773" max="773" width="7.85546875" style="922" customWidth="1"/>
    <col min="774" max="774" width="7.7109375" style="922" customWidth="1"/>
    <col min="775" max="776" width="8.42578125" style="922" customWidth="1"/>
    <col min="777" max="777" width="7.85546875" style="922" customWidth="1"/>
    <col min="778" max="778" width="8.42578125" style="922" customWidth="1"/>
    <col min="779" max="779" width="7.85546875" style="922" customWidth="1"/>
    <col min="780" max="780" width="7.7109375" style="922" customWidth="1"/>
    <col min="781" max="781" width="7.85546875" style="922" customWidth="1"/>
    <col min="782" max="782" width="8.42578125" style="922" customWidth="1"/>
    <col min="783" max="783" width="7.42578125" style="922" customWidth="1"/>
    <col min="784" max="784" width="10.7109375" style="922" bestFit="1" customWidth="1"/>
    <col min="785" max="786" width="8.42578125" style="922" bestFit="1" customWidth="1"/>
    <col min="787" max="787" width="11.42578125" style="922" bestFit="1" customWidth="1"/>
    <col min="788" max="788" width="9" style="922" bestFit="1" customWidth="1"/>
    <col min="789" max="789" width="7.7109375" style="922" bestFit="1" customWidth="1"/>
    <col min="790" max="790" width="7.42578125" style="922" bestFit="1" customWidth="1"/>
    <col min="791" max="792" width="9" style="922" bestFit="1" customWidth="1"/>
    <col min="793" max="793" width="10.85546875" style="922" bestFit="1" customWidth="1"/>
    <col min="794" max="794" width="9" style="922" bestFit="1" customWidth="1"/>
    <col min="795" max="795" width="8.7109375" style="922" bestFit="1" customWidth="1"/>
    <col min="796" max="796" width="9.5703125" style="922" bestFit="1" customWidth="1"/>
    <col min="797" max="798" width="9" style="922" bestFit="1" customWidth="1"/>
    <col min="799" max="800" width="8.42578125" style="922" bestFit="1" customWidth="1"/>
    <col min="801" max="801" width="8.7109375" style="922" bestFit="1" customWidth="1"/>
    <col min="802" max="802" width="8.42578125" style="922" bestFit="1" customWidth="1"/>
    <col min="803" max="804" width="9" style="922" bestFit="1" customWidth="1"/>
    <col min="805" max="805" width="8.42578125" style="922" bestFit="1" customWidth="1"/>
    <col min="806" max="807" width="8.7109375" style="922" bestFit="1" customWidth="1"/>
    <col min="808" max="808" width="2.7109375" style="922" customWidth="1"/>
    <col min="809" max="1021" width="11.42578125" style="922"/>
    <col min="1022" max="1022" width="4.28515625" style="922" bestFit="1" customWidth="1"/>
    <col min="1023" max="1023" width="10.5703125" style="922" customWidth="1"/>
    <col min="1024" max="1024" width="6.140625" style="922" customWidth="1"/>
    <col min="1025" max="1025" width="24.7109375" style="922" customWidth="1"/>
    <col min="1026" max="1026" width="10.28515625" style="922" customWidth="1"/>
    <col min="1027" max="1027" width="11.5703125" style="922" customWidth="1"/>
    <col min="1028" max="1028" width="9.85546875" style="922" customWidth="1"/>
    <col min="1029" max="1029" width="7.85546875" style="922" customWidth="1"/>
    <col min="1030" max="1030" width="7.7109375" style="922" customWidth="1"/>
    <col min="1031" max="1032" width="8.42578125" style="922" customWidth="1"/>
    <col min="1033" max="1033" width="7.85546875" style="922" customWidth="1"/>
    <col min="1034" max="1034" width="8.42578125" style="922" customWidth="1"/>
    <col min="1035" max="1035" width="7.85546875" style="922" customWidth="1"/>
    <col min="1036" max="1036" width="7.7109375" style="922" customWidth="1"/>
    <col min="1037" max="1037" width="7.85546875" style="922" customWidth="1"/>
    <col min="1038" max="1038" width="8.42578125" style="922" customWidth="1"/>
    <col min="1039" max="1039" width="7.42578125" style="922" customWidth="1"/>
    <col min="1040" max="1040" width="10.7109375" style="922" bestFit="1" customWidth="1"/>
    <col min="1041" max="1042" width="8.42578125" style="922" bestFit="1" customWidth="1"/>
    <col min="1043" max="1043" width="11.42578125" style="922" bestFit="1" customWidth="1"/>
    <col min="1044" max="1044" width="9" style="922" bestFit="1" customWidth="1"/>
    <col min="1045" max="1045" width="7.7109375" style="922" bestFit="1" customWidth="1"/>
    <col min="1046" max="1046" width="7.42578125" style="922" bestFit="1" customWidth="1"/>
    <col min="1047" max="1048" width="9" style="922" bestFit="1" customWidth="1"/>
    <col min="1049" max="1049" width="10.85546875" style="922" bestFit="1" customWidth="1"/>
    <col min="1050" max="1050" width="9" style="922" bestFit="1" customWidth="1"/>
    <col min="1051" max="1051" width="8.7109375" style="922" bestFit="1" customWidth="1"/>
    <col min="1052" max="1052" width="9.5703125" style="922" bestFit="1" customWidth="1"/>
    <col min="1053" max="1054" width="9" style="922" bestFit="1" customWidth="1"/>
    <col min="1055" max="1056" width="8.42578125" style="922" bestFit="1" customWidth="1"/>
    <col min="1057" max="1057" width="8.7109375" style="922" bestFit="1" customWidth="1"/>
    <col min="1058" max="1058" width="8.42578125" style="922" bestFit="1" customWidth="1"/>
    <col min="1059" max="1060" width="9" style="922" bestFit="1" customWidth="1"/>
    <col min="1061" max="1061" width="8.42578125" style="922" bestFit="1" customWidth="1"/>
    <col min="1062" max="1063" width="8.7109375" style="922" bestFit="1" customWidth="1"/>
    <col min="1064" max="1064" width="2.7109375" style="922" customWidth="1"/>
    <col min="1065" max="1277" width="11.42578125" style="922"/>
    <col min="1278" max="1278" width="4.28515625" style="922" bestFit="1" customWidth="1"/>
    <col min="1279" max="1279" width="10.5703125" style="922" customWidth="1"/>
    <col min="1280" max="1280" width="6.140625" style="922" customWidth="1"/>
    <col min="1281" max="1281" width="24.7109375" style="922" customWidth="1"/>
    <col min="1282" max="1282" width="10.28515625" style="922" customWidth="1"/>
    <col min="1283" max="1283" width="11.5703125" style="922" customWidth="1"/>
    <col min="1284" max="1284" width="9.85546875" style="922" customWidth="1"/>
    <col min="1285" max="1285" width="7.85546875" style="922" customWidth="1"/>
    <col min="1286" max="1286" width="7.7109375" style="922" customWidth="1"/>
    <col min="1287" max="1288" width="8.42578125" style="922" customWidth="1"/>
    <col min="1289" max="1289" width="7.85546875" style="922" customWidth="1"/>
    <col min="1290" max="1290" width="8.42578125" style="922" customWidth="1"/>
    <col min="1291" max="1291" width="7.85546875" style="922" customWidth="1"/>
    <col min="1292" max="1292" width="7.7109375" style="922" customWidth="1"/>
    <col min="1293" max="1293" width="7.85546875" style="922" customWidth="1"/>
    <col min="1294" max="1294" width="8.42578125" style="922" customWidth="1"/>
    <col min="1295" max="1295" width="7.42578125" style="922" customWidth="1"/>
    <col min="1296" max="1296" width="10.7109375" style="922" bestFit="1" customWidth="1"/>
    <col min="1297" max="1298" width="8.42578125" style="922" bestFit="1" customWidth="1"/>
    <col min="1299" max="1299" width="11.42578125" style="922" bestFit="1" customWidth="1"/>
    <col min="1300" max="1300" width="9" style="922" bestFit="1" customWidth="1"/>
    <col min="1301" max="1301" width="7.7109375" style="922" bestFit="1" customWidth="1"/>
    <col min="1302" max="1302" width="7.42578125" style="922" bestFit="1" customWidth="1"/>
    <col min="1303" max="1304" width="9" style="922" bestFit="1" customWidth="1"/>
    <col min="1305" max="1305" width="10.85546875" style="922" bestFit="1" customWidth="1"/>
    <col min="1306" max="1306" width="9" style="922" bestFit="1" customWidth="1"/>
    <col min="1307" max="1307" width="8.7109375" style="922" bestFit="1" customWidth="1"/>
    <col min="1308" max="1308" width="9.5703125" style="922" bestFit="1" customWidth="1"/>
    <col min="1309" max="1310" width="9" style="922" bestFit="1" customWidth="1"/>
    <col min="1311" max="1312" width="8.42578125" style="922" bestFit="1" customWidth="1"/>
    <col min="1313" max="1313" width="8.7109375" style="922" bestFit="1" customWidth="1"/>
    <col min="1314" max="1314" width="8.42578125" style="922" bestFit="1" customWidth="1"/>
    <col min="1315" max="1316" width="9" style="922" bestFit="1" customWidth="1"/>
    <col min="1317" max="1317" width="8.42578125" style="922" bestFit="1" customWidth="1"/>
    <col min="1318" max="1319" width="8.7109375" style="922" bestFit="1" customWidth="1"/>
    <col min="1320" max="1320" width="2.7109375" style="922" customWidth="1"/>
    <col min="1321" max="1533" width="11.42578125" style="922"/>
    <col min="1534" max="1534" width="4.28515625" style="922" bestFit="1" customWidth="1"/>
    <col min="1535" max="1535" width="10.5703125" style="922" customWidth="1"/>
    <col min="1536" max="1536" width="6.140625" style="922" customWidth="1"/>
    <col min="1537" max="1537" width="24.7109375" style="922" customWidth="1"/>
    <col min="1538" max="1538" width="10.28515625" style="922" customWidth="1"/>
    <col min="1539" max="1539" width="11.5703125" style="922" customWidth="1"/>
    <col min="1540" max="1540" width="9.85546875" style="922" customWidth="1"/>
    <col min="1541" max="1541" width="7.85546875" style="922" customWidth="1"/>
    <col min="1542" max="1542" width="7.7109375" style="922" customWidth="1"/>
    <col min="1543" max="1544" width="8.42578125" style="922" customWidth="1"/>
    <col min="1545" max="1545" width="7.85546875" style="922" customWidth="1"/>
    <col min="1546" max="1546" width="8.42578125" style="922" customWidth="1"/>
    <col min="1547" max="1547" width="7.85546875" style="922" customWidth="1"/>
    <col min="1548" max="1548" width="7.7109375" style="922" customWidth="1"/>
    <col min="1549" max="1549" width="7.85546875" style="922" customWidth="1"/>
    <col min="1550" max="1550" width="8.42578125" style="922" customWidth="1"/>
    <col min="1551" max="1551" width="7.42578125" style="922" customWidth="1"/>
    <col min="1552" max="1552" width="10.7109375" style="922" bestFit="1" customWidth="1"/>
    <col min="1553" max="1554" width="8.42578125" style="922" bestFit="1" customWidth="1"/>
    <col min="1555" max="1555" width="11.42578125" style="922" bestFit="1" customWidth="1"/>
    <col min="1556" max="1556" width="9" style="922" bestFit="1" customWidth="1"/>
    <col min="1557" max="1557" width="7.7109375" style="922" bestFit="1" customWidth="1"/>
    <col min="1558" max="1558" width="7.42578125" style="922" bestFit="1" customWidth="1"/>
    <col min="1559" max="1560" width="9" style="922" bestFit="1" customWidth="1"/>
    <col min="1561" max="1561" width="10.85546875" style="922" bestFit="1" customWidth="1"/>
    <col min="1562" max="1562" width="9" style="922" bestFit="1" customWidth="1"/>
    <col min="1563" max="1563" width="8.7109375" style="922" bestFit="1" customWidth="1"/>
    <col min="1564" max="1564" width="9.5703125" style="922" bestFit="1" customWidth="1"/>
    <col min="1565" max="1566" width="9" style="922" bestFit="1" customWidth="1"/>
    <col min="1567" max="1568" width="8.42578125" style="922" bestFit="1" customWidth="1"/>
    <col min="1569" max="1569" width="8.7109375" style="922" bestFit="1" customWidth="1"/>
    <col min="1570" max="1570" width="8.42578125" style="922" bestFit="1" customWidth="1"/>
    <col min="1571" max="1572" width="9" style="922" bestFit="1" customWidth="1"/>
    <col min="1573" max="1573" width="8.42578125" style="922" bestFit="1" customWidth="1"/>
    <col min="1574" max="1575" width="8.7109375" style="922" bestFit="1" customWidth="1"/>
    <col min="1576" max="1576" width="2.7109375" style="922" customWidth="1"/>
    <col min="1577" max="1789" width="11.42578125" style="922"/>
    <col min="1790" max="1790" width="4.28515625" style="922" bestFit="1" customWidth="1"/>
    <col min="1791" max="1791" width="10.5703125" style="922" customWidth="1"/>
    <col min="1792" max="1792" width="6.140625" style="922" customWidth="1"/>
    <col min="1793" max="1793" width="24.7109375" style="922" customWidth="1"/>
    <col min="1794" max="1794" width="10.28515625" style="922" customWidth="1"/>
    <col min="1795" max="1795" width="11.5703125" style="922" customWidth="1"/>
    <col min="1796" max="1796" width="9.85546875" style="922" customWidth="1"/>
    <col min="1797" max="1797" width="7.85546875" style="922" customWidth="1"/>
    <col min="1798" max="1798" width="7.7109375" style="922" customWidth="1"/>
    <col min="1799" max="1800" width="8.42578125" style="922" customWidth="1"/>
    <col min="1801" max="1801" width="7.85546875" style="922" customWidth="1"/>
    <col min="1802" max="1802" width="8.42578125" style="922" customWidth="1"/>
    <col min="1803" max="1803" width="7.85546875" style="922" customWidth="1"/>
    <col min="1804" max="1804" width="7.7109375" style="922" customWidth="1"/>
    <col min="1805" max="1805" width="7.85546875" style="922" customWidth="1"/>
    <col min="1806" max="1806" width="8.42578125" style="922" customWidth="1"/>
    <col min="1807" max="1807" width="7.42578125" style="922" customWidth="1"/>
    <col min="1808" max="1808" width="10.7109375" style="922" bestFit="1" customWidth="1"/>
    <col min="1809" max="1810" width="8.42578125" style="922" bestFit="1" customWidth="1"/>
    <col min="1811" max="1811" width="11.42578125" style="922" bestFit="1" customWidth="1"/>
    <col min="1812" max="1812" width="9" style="922" bestFit="1" customWidth="1"/>
    <col min="1813" max="1813" width="7.7109375" style="922" bestFit="1" customWidth="1"/>
    <col min="1814" max="1814" width="7.42578125" style="922" bestFit="1" customWidth="1"/>
    <col min="1815" max="1816" width="9" style="922" bestFit="1" customWidth="1"/>
    <col min="1817" max="1817" width="10.85546875" style="922" bestFit="1" customWidth="1"/>
    <col min="1818" max="1818" width="9" style="922" bestFit="1" customWidth="1"/>
    <col min="1819" max="1819" width="8.7109375" style="922" bestFit="1" customWidth="1"/>
    <col min="1820" max="1820" width="9.5703125" style="922" bestFit="1" customWidth="1"/>
    <col min="1821" max="1822" width="9" style="922" bestFit="1" customWidth="1"/>
    <col min="1823" max="1824" width="8.42578125" style="922" bestFit="1" customWidth="1"/>
    <col min="1825" max="1825" width="8.7109375" style="922" bestFit="1" customWidth="1"/>
    <col min="1826" max="1826" width="8.42578125" style="922" bestFit="1" customWidth="1"/>
    <col min="1827" max="1828" width="9" style="922" bestFit="1" customWidth="1"/>
    <col min="1829" max="1829" width="8.42578125" style="922" bestFit="1" customWidth="1"/>
    <col min="1830" max="1831" width="8.7109375" style="922" bestFit="1" customWidth="1"/>
    <col min="1832" max="1832" width="2.7109375" style="922" customWidth="1"/>
    <col min="1833" max="2045" width="11.42578125" style="922"/>
    <col min="2046" max="2046" width="4.28515625" style="922" bestFit="1" customWidth="1"/>
    <col min="2047" max="2047" width="10.5703125" style="922" customWidth="1"/>
    <col min="2048" max="2048" width="6.140625" style="922" customWidth="1"/>
    <col min="2049" max="2049" width="24.7109375" style="922" customWidth="1"/>
    <col min="2050" max="2050" width="10.28515625" style="922" customWidth="1"/>
    <col min="2051" max="2051" width="11.5703125" style="922" customWidth="1"/>
    <col min="2052" max="2052" width="9.85546875" style="922" customWidth="1"/>
    <col min="2053" max="2053" width="7.85546875" style="922" customWidth="1"/>
    <col min="2054" max="2054" width="7.7109375" style="922" customWidth="1"/>
    <col min="2055" max="2056" width="8.42578125" style="922" customWidth="1"/>
    <col min="2057" max="2057" width="7.85546875" style="922" customWidth="1"/>
    <col min="2058" max="2058" width="8.42578125" style="922" customWidth="1"/>
    <col min="2059" max="2059" width="7.85546875" style="922" customWidth="1"/>
    <col min="2060" max="2060" width="7.7109375" style="922" customWidth="1"/>
    <col min="2061" max="2061" width="7.85546875" style="922" customWidth="1"/>
    <col min="2062" max="2062" width="8.42578125" style="922" customWidth="1"/>
    <col min="2063" max="2063" width="7.42578125" style="922" customWidth="1"/>
    <col min="2064" max="2064" width="10.7109375" style="922" bestFit="1" customWidth="1"/>
    <col min="2065" max="2066" width="8.42578125" style="922" bestFit="1" customWidth="1"/>
    <col min="2067" max="2067" width="11.42578125" style="922" bestFit="1" customWidth="1"/>
    <col min="2068" max="2068" width="9" style="922" bestFit="1" customWidth="1"/>
    <col min="2069" max="2069" width="7.7109375" style="922" bestFit="1" customWidth="1"/>
    <col min="2070" max="2070" width="7.42578125" style="922" bestFit="1" customWidth="1"/>
    <col min="2071" max="2072" width="9" style="922" bestFit="1" customWidth="1"/>
    <col min="2073" max="2073" width="10.85546875" style="922" bestFit="1" customWidth="1"/>
    <col min="2074" max="2074" width="9" style="922" bestFit="1" customWidth="1"/>
    <col min="2075" max="2075" width="8.7109375" style="922" bestFit="1" customWidth="1"/>
    <col min="2076" max="2076" width="9.5703125" style="922" bestFit="1" customWidth="1"/>
    <col min="2077" max="2078" width="9" style="922" bestFit="1" customWidth="1"/>
    <col min="2079" max="2080" width="8.42578125" style="922" bestFit="1" customWidth="1"/>
    <col min="2081" max="2081" width="8.7109375" style="922" bestFit="1" customWidth="1"/>
    <col min="2082" max="2082" width="8.42578125" style="922" bestFit="1" customWidth="1"/>
    <col min="2083" max="2084" width="9" style="922" bestFit="1" customWidth="1"/>
    <col min="2085" max="2085" width="8.42578125" style="922" bestFit="1" customWidth="1"/>
    <col min="2086" max="2087" width="8.7109375" style="922" bestFit="1" customWidth="1"/>
    <col min="2088" max="2088" width="2.7109375" style="922" customWidth="1"/>
    <col min="2089" max="2301" width="11.42578125" style="922"/>
    <col min="2302" max="2302" width="4.28515625" style="922" bestFit="1" customWidth="1"/>
    <col min="2303" max="2303" width="10.5703125" style="922" customWidth="1"/>
    <col min="2304" max="2304" width="6.140625" style="922" customWidth="1"/>
    <col min="2305" max="2305" width="24.7109375" style="922" customWidth="1"/>
    <col min="2306" max="2306" width="10.28515625" style="922" customWidth="1"/>
    <col min="2307" max="2307" width="11.5703125" style="922" customWidth="1"/>
    <col min="2308" max="2308" width="9.85546875" style="922" customWidth="1"/>
    <col min="2309" max="2309" width="7.85546875" style="922" customWidth="1"/>
    <col min="2310" max="2310" width="7.7109375" style="922" customWidth="1"/>
    <col min="2311" max="2312" width="8.42578125" style="922" customWidth="1"/>
    <col min="2313" max="2313" width="7.85546875" style="922" customWidth="1"/>
    <col min="2314" max="2314" width="8.42578125" style="922" customWidth="1"/>
    <col min="2315" max="2315" width="7.85546875" style="922" customWidth="1"/>
    <col min="2316" max="2316" width="7.7109375" style="922" customWidth="1"/>
    <col min="2317" max="2317" width="7.85546875" style="922" customWidth="1"/>
    <col min="2318" max="2318" width="8.42578125" style="922" customWidth="1"/>
    <col min="2319" max="2319" width="7.42578125" style="922" customWidth="1"/>
    <col min="2320" max="2320" width="10.7109375" style="922" bestFit="1" customWidth="1"/>
    <col min="2321" max="2322" width="8.42578125" style="922" bestFit="1" customWidth="1"/>
    <col min="2323" max="2323" width="11.42578125" style="922" bestFit="1" customWidth="1"/>
    <col min="2324" max="2324" width="9" style="922" bestFit="1" customWidth="1"/>
    <col min="2325" max="2325" width="7.7109375" style="922" bestFit="1" customWidth="1"/>
    <col min="2326" max="2326" width="7.42578125" style="922" bestFit="1" customWidth="1"/>
    <col min="2327" max="2328" width="9" style="922" bestFit="1" customWidth="1"/>
    <col min="2329" max="2329" width="10.85546875" style="922" bestFit="1" customWidth="1"/>
    <col min="2330" max="2330" width="9" style="922" bestFit="1" customWidth="1"/>
    <col min="2331" max="2331" width="8.7109375" style="922" bestFit="1" customWidth="1"/>
    <col min="2332" max="2332" width="9.5703125" style="922" bestFit="1" customWidth="1"/>
    <col min="2333" max="2334" width="9" style="922" bestFit="1" customWidth="1"/>
    <col min="2335" max="2336" width="8.42578125" style="922" bestFit="1" customWidth="1"/>
    <col min="2337" max="2337" width="8.7109375" style="922" bestFit="1" customWidth="1"/>
    <col min="2338" max="2338" width="8.42578125" style="922" bestFit="1" customWidth="1"/>
    <col min="2339" max="2340" width="9" style="922" bestFit="1" customWidth="1"/>
    <col min="2341" max="2341" width="8.42578125" style="922" bestFit="1" customWidth="1"/>
    <col min="2342" max="2343" width="8.7109375" style="922" bestFit="1" customWidth="1"/>
    <col min="2344" max="2344" width="2.7109375" style="922" customWidth="1"/>
    <col min="2345" max="2557" width="11.42578125" style="922"/>
    <col min="2558" max="2558" width="4.28515625" style="922" bestFit="1" customWidth="1"/>
    <col min="2559" max="2559" width="10.5703125" style="922" customWidth="1"/>
    <col min="2560" max="2560" width="6.140625" style="922" customWidth="1"/>
    <col min="2561" max="2561" width="24.7109375" style="922" customWidth="1"/>
    <col min="2562" max="2562" width="10.28515625" style="922" customWidth="1"/>
    <col min="2563" max="2563" width="11.5703125" style="922" customWidth="1"/>
    <col min="2564" max="2564" width="9.85546875" style="922" customWidth="1"/>
    <col min="2565" max="2565" width="7.85546875" style="922" customWidth="1"/>
    <col min="2566" max="2566" width="7.7109375" style="922" customWidth="1"/>
    <col min="2567" max="2568" width="8.42578125" style="922" customWidth="1"/>
    <col min="2569" max="2569" width="7.85546875" style="922" customWidth="1"/>
    <col min="2570" max="2570" width="8.42578125" style="922" customWidth="1"/>
    <col min="2571" max="2571" width="7.85546875" style="922" customWidth="1"/>
    <col min="2572" max="2572" width="7.7109375" style="922" customWidth="1"/>
    <col min="2573" max="2573" width="7.85546875" style="922" customWidth="1"/>
    <col min="2574" max="2574" width="8.42578125" style="922" customWidth="1"/>
    <col min="2575" max="2575" width="7.42578125" style="922" customWidth="1"/>
    <col min="2576" max="2576" width="10.7109375" style="922" bestFit="1" customWidth="1"/>
    <col min="2577" max="2578" width="8.42578125" style="922" bestFit="1" customWidth="1"/>
    <col min="2579" max="2579" width="11.42578125" style="922" bestFit="1" customWidth="1"/>
    <col min="2580" max="2580" width="9" style="922" bestFit="1" customWidth="1"/>
    <col min="2581" max="2581" width="7.7109375" style="922" bestFit="1" customWidth="1"/>
    <col min="2582" max="2582" width="7.42578125" style="922" bestFit="1" customWidth="1"/>
    <col min="2583" max="2584" width="9" style="922" bestFit="1" customWidth="1"/>
    <col min="2585" max="2585" width="10.85546875" style="922" bestFit="1" customWidth="1"/>
    <col min="2586" max="2586" width="9" style="922" bestFit="1" customWidth="1"/>
    <col min="2587" max="2587" width="8.7109375" style="922" bestFit="1" customWidth="1"/>
    <col min="2588" max="2588" width="9.5703125" style="922" bestFit="1" customWidth="1"/>
    <col min="2589" max="2590" width="9" style="922" bestFit="1" customWidth="1"/>
    <col min="2591" max="2592" width="8.42578125" style="922" bestFit="1" customWidth="1"/>
    <col min="2593" max="2593" width="8.7109375" style="922" bestFit="1" customWidth="1"/>
    <col min="2594" max="2594" width="8.42578125" style="922" bestFit="1" customWidth="1"/>
    <col min="2595" max="2596" width="9" style="922" bestFit="1" customWidth="1"/>
    <col min="2597" max="2597" width="8.42578125" style="922" bestFit="1" customWidth="1"/>
    <col min="2598" max="2599" width="8.7109375" style="922" bestFit="1" customWidth="1"/>
    <col min="2600" max="2600" width="2.7109375" style="922" customWidth="1"/>
    <col min="2601" max="2813" width="11.42578125" style="922"/>
    <col min="2814" max="2814" width="4.28515625" style="922" bestFit="1" customWidth="1"/>
    <col min="2815" max="2815" width="10.5703125" style="922" customWidth="1"/>
    <col min="2816" max="2816" width="6.140625" style="922" customWidth="1"/>
    <col min="2817" max="2817" width="24.7109375" style="922" customWidth="1"/>
    <col min="2818" max="2818" width="10.28515625" style="922" customWidth="1"/>
    <col min="2819" max="2819" width="11.5703125" style="922" customWidth="1"/>
    <col min="2820" max="2820" width="9.85546875" style="922" customWidth="1"/>
    <col min="2821" max="2821" width="7.85546875" style="922" customWidth="1"/>
    <col min="2822" max="2822" width="7.7109375" style="922" customWidth="1"/>
    <col min="2823" max="2824" width="8.42578125" style="922" customWidth="1"/>
    <col min="2825" max="2825" width="7.85546875" style="922" customWidth="1"/>
    <col min="2826" max="2826" width="8.42578125" style="922" customWidth="1"/>
    <col min="2827" max="2827" width="7.85546875" style="922" customWidth="1"/>
    <col min="2828" max="2828" width="7.7109375" style="922" customWidth="1"/>
    <col min="2829" max="2829" width="7.85546875" style="922" customWidth="1"/>
    <col min="2830" max="2830" width="8.42578125" style="922" customWidth="1"/>
    <col min="2831" max="2831" width="7.42578125" style="922" customWidth="1"/>
    <col min="2832" max="2832" width="10.7109375" style="922" bestFit="1" customWidth="1"/>
    <col min="2833" max="2834" width="8.42578125" style="922" bestFit="1" customWidth="1"/>
    <col min="2835" max="2835" width="11.42578125" style="922" bestFit="1" customWidth="1"/>
    <col min="2836" max="2836" width="9" style="922" bestFit="1" customWidth="1"/>
    <col min="2837" max="2837" width="7.7109375" style="922" bestFit="1" customWidth="1"/>
    <col min="2838" max="2838" width="7.42578125" style="922" bestFit="1" customWidth="1"/>
    <col min="2839" max="2840" width="9" style="922" bestFit="1" customWidth="1"/>
    <col min="2841" max="2841" width="10.85546875" style="922" bestFit="1" customWidth="1"/>
    <col min="2842" max="2842" width="9" style="922" bestFit="1" customWidth="1"/>
    <col min="2843" max="2843" width="8.7109375" style="922" bestFit="1" customWidth="1"/>
    <col min="2844" max="2844" width="9.5703125" style="922" bestFit="1" customWidth="1"/>
    <col min="2845" max="2846" width="9" style="922" bestFit="1" customWidth="1"/>
    <col min="2847" max="2848" width="8.42578125" style="922" bestFit="1" customWidth="1"/>
    <col min="2849" max="2849" width="8.7109375" style="922" bestFit="1" customWidth="1"/>
    <col min="2850" max="2850" width="8.42578125" style="922" bestFit="1" customWidth="1"/>
    <col min="2851" max="2852" width="9" style="922" bestFit="1" customWidth="1"/>
    <col min="2853" max="2853" width="8.42578125" style="922" bestFit="1" customWidth="1"/>
    <col min="2854" max="2855" width="8.7109375" style="922" bestFit="1" customWidth="1"/>
    <col min="2856" max="2856" width="2.7109375" style="922" customWidth="1"/>
    <col min="2857" max="3069" width="11.42578125" style="922"/>
    <col min="3070" max="3070" width="4.28515625" style="922" bestFit="1" customWidth="1"/>
    <col min="3071" max="3071" width="10.5703125" style="922" customWidth="1"/>
    <col min="3072" max="3072" width="6.140625" style="922" customWidth="1"/>
    <col min="3073" max="3073" width="24.7109375" style="922" customWidth="1"/>
    <col min="3074" max="3074" width="10.28515625" style="922" customWidth="1"/>
    <col min="3075" max="3075" width="11.5703125" style="922" customWidth="1"/>
    <col min="3076" max="3076" width="9.85546875" style="922" customWidth="1"/>
    <col min="3077" max="3077" width="7.85546875" style="922" customWidth="1"/>
    <col min="3078" max="3078" width="7.7109375" style="922" customWidth="1"/>
    <col min="3079" max="3080" width="8.42578125" style="922" customWidth="1"/>
    <col min="3081" max="3081" width="7.85546875" style="922" customWidth="1"/>
    <col min="3082" max="3082" width="8.42578125" style="922" customWidth="1"/>
    <col min="3083" max="3083" width="7.85546875" style="922" customWidth="1"/>
    <col min="3084" max="3084" width="7.7109375" style="922" customWidth="1"/>
    <col min="3085" max="3085" width="7.85546875" style="922" customWidth="1"/>
    <col min="3086" max="3086" width="8.42578125" style="922" customWidth="1"/>
    <col min="3087" max="3087" width="7.42578125" style="922" customWidth="1"/>
    <col min="3088" max="3088" width="10.7109375" style="922" bestFit="1" customWidth="1"/>
    <col min="3089" max="3090" width="8.42578125" style="922" bestFit="1" customWidth="1"/>
    <col min="3091" max="3091" width="11.42578125" style="922" bestFit="1" customWidth="1"/>
    <col min="3092" max="3092" width="9" style="922" bestFit="1" customWidth="1"/>
    <col min="3093" max="3093" width="7.7109375" style="922" bestFit="1" customWidth="1"/>
    <col min="3094" max="3094" width="7.42578125" style="922" bestFit="1" customWidth="1"/>
    <col min="3095" max="3096" width="9" style="922" bestFit="1" customWidth="1"/>
    <col min="3097" max="3097" width="10.85546875" style="922" bestFit="1" customWidth="1"/>
    <col min="3098" max="3098" width="9" style="922" bestFit="1" customWidth="1"/>
    <col min="3099" max="3099" width="8.7109375" style="922" bestFit="1" customWidth="1"/>
    <col min="3100" max="3100" width="9.5703125" style="922" bestFit="1" customWidth="1"/>
    <col min="3101" max="3102" width="9" style="922" bestFit="1" customWidth="1"/>
    <col min="3103" max="3104" width="8.42578125" style="922" bestFit="1" customWidth="1"/>
    <col min="3105" max="3105" width="8.7109375" style="922" bestFit="1" customWidth="1"/>
    <col min="3106" max="3106" width="8.42578125" style="922" bestFit="1" customWidth="1"/>
    <col min="3107" max="3108" width="9" style="922" bestFit="1" customWidth="1"/>
    <col min="3109" max="3109" width="8.42578125" style="922" bestFit="1" customWidth="1"/>
    <col min="3110" max="3111" width="8.7109375" style="922" bestFit="1" customWidth="1"/>
    <col min="3112" max="3112" width="2.7109375" style="922" customWidth="1"/>
    <col min="3113" max="3325" width="11.42578125" style="922"/>
    <col min="3326" max="3326" width="4.28515625" style="922" bestFit="1" customWidth="1"/>
    <col min="3327" max="3327" width="10.5703125" style="922" customWidth="1"/>
    <col min="3328" max="3328" width="6.140625" style="922" customWidth="1"/>
    <col min="3329" max="3329" width="24.7109375" style="922" customWidth="1"/>
    <col min="3330" max="3330" width="10.28515625" style="922" customWidth="1"/>
    <col min="3331" max="3331" width="11.5703125" style="922" customWidth="1"/>
    <col min="3332" max="3332" width="9.85546875" style="922" customWidth="1"/>
    <col min="3333" max="3333" width="7.85546875" style="922" customWidth="1"/>
    <col min="3334" max="3334" width="7.7109375" style="922" customWidth="1"/>
    <col min="3335" max="3336" width="8.42578125" style="922" customWidth="1"/>
    <col min="3337" max="3337" width="7.85546875" style="922" customWidth="1"/>
    <col min="3338" max="3338" width="8.42578125" style="922" customWidth="1"/>
    <col min="3339" max="3339" width="7.85546875" style="922" customWidth="1"/>
    <col min="3340" max="3340" width="7.7109375" style="922" customWidth="1"/>
    <col min="3341" max="3341" width="7.85546875" style="922" customWidth="1"/>
    <col min="3342" max="3342" width="8.42578125" style="922" customWidth="1"/>
    <col min="3343" max="3343" width="7.42578125" style="922" customWidth="1"/>
    <col min="3344" max="3344" width="10.7109375" style="922" bestFit="1" customWidth="1"/>
    <col min="3345" max="3346" width="8.42578125" style="922" bestFit="1" customWidth="1"/>
    <col min="3347" max="3347" width="11.42578125" style="922" bestFit="1" customWidth="1"/>
    <col min="3348" max="3348" width="9" style="922" bestFit="1" customWidth="1"/>
    <col min="3349" max="3349" width="7.7109375" style="922" bestFit="1" customWidth="1"/>
    <col min="3350" max="3350" width="7.42578125" style="922" bestFit="1" customWidth="1"/>
    <col min="3351" max="3352" width="9" style="922" bestFit="1" customWidth="1"/>
    <col min="3353" max="3353" width="10.85546875" style="922" bestFit="1" customWidth="1"/>
    <col min="3354" max="3354" width="9" style="922" bestFit="1" customWidth="1"/>
    <col min="3355" max="3355" width="8.7109375" style="922" bestFit="1" customWidth="1"/>
    <col min="3356" max="3356" width="9.5703125" style="922" bestFit="1" customWidth="1"/>
    <col min="3357" max="3358" width="9" style="922" bestFit="1" customWidth="1"/>
    <col min="3359" max="3360" width="8.42578125" style="922" bestFit="1" customWidth="1"/>
    <col min="3361" max="3361" width="8.7109375" style="922" bestFit="1" customWidth="1"/>
    <col min="3362" max="3362" width="8.42578125" style="922" bestFit="1" customWidth="1"/>
    <col min="3363" max="3364" width="9" style="922" bestFit="1" customWidth="1"/>
    <col min="3365" max="3365" width="8.42578125" style="922" bestFit="1" customWidth="1"/>
    <col min="3366" max="3367" width="8.7109375" style="922" bestFit="1" customWidth="1"/>
    <col min="3368" max="3368" width="2.7109375" style="922" customWidth="1"/>
    <col min="3369" max="3581" width="11.42578125" style="922"/>
    <col min="3582" max="3582" width="4.28515625" style="922" bestFit="1" customWidth="1"/>
    <col min="3583" max="3583" width="10.5703125" style="922" customWidth="1"/>
    <col min="3584" max="3584" width="6.140625" style="922" customWidth="1"/>
    <col min="3585" max="3585" width="24.7109375" style="922" customWidth="1"/>
    <col min="3586" max="3586" width="10.28515625" style="922" customWidth="1"/>
    <col min="3587" max="3587" width="11.5703125" style="922" customWidth="1"/>
    <col min="3588" max="3588" width="9.85546875" style="922" customWidth="1"/>
    <col min="3589" max="3589" width="7.85546875" style="922" customWidth="1"/>
    <col min="3590" max="3590" width="7.7109375" style="922" customWidth="1"/>
    <col min="3591" max="3592" width="8.42578125" style="922" customWidth="1"/>
    <col min="3593" max="3593" width="7.85546875" style="922" customWidth="1"/>
    <col min="3594" max="3594" width="8.42578125" style="922" customWidth="1"/>
    <col min="3595" max="3595" width="7.85546875" style="922" customWidth="1"/>
    <col min="3596" max="3596" width="7.7109375" style="922" customWidth="1"/>
    <col min="3597" max="3597" width="7.85546875" style="922" customWidth="1"/>
    <col min="3598" max="3598" width="8.42578125" style="922" customWidth="1"/>
    <col min="3599" max="3599" width="7.42578125" style="922" customWidth="1"/>
    <col min="3600" max="3600" width="10.7109375" style="922" bestFit="1" customWidth="1"/>
    <col min="3601" max="3602" width="8.42578125" style="922" bestFit="1" customWidth="1"/>
    <col min="3603" max="3603" width="11.42578125" style="922" bestFit="1" customWidth="1"/>
    <col min="3604" max="3604" width="9" style="922" bestFit="1" customWidth="1"/>
    <col min="3605" max="3605" width="7.7109375" style="922" bestFit="1" customWidth="1"/>
    <col min="3606" max="3606" width="7.42578125" style="922" bestFit="1" customWidth="1"/>
    <col min="3607" max="3608" width="9" style="922" bestFit="1" customWidth="1"/>
    <col min="3609" max="3609" width="10.85546875" style="922" bestFit="1" customWidth="1"/>
    <col min="3610" max="3610" width="9" style="922" bestFit="1" customWidth="1"/>
    <col min="3611" max="3611" width="8.7109375" style="922" bestFit="1" customWidth="1"/>
    <col min="3612" max="3612" width="9.5703125" style="922" bestFit="1" customWidth="1"/>
    <col min="3613" max="3614" width="9" style="922" bestFit="1" customWidth="1"/>
    <col min="3615" max="3616" width="8.42578125" style="922" bestFit="1" customWidth="1"/>
    <col min="3617" max="3617" width="8.7109375" style="922" bestFit="1" customWidth="1"/>
    <col min="3618" max="3618" width="8.42578125" style="922" bestFit="1" customWidth="1"/>
    <col min="3619" max="3620" width="9" style="922" bestFit="1" customWidth="1"/>
    <col min="3621" max="3621" width="8.42578125" style="922" bestFit="1" customWidth="1"/>
    <col min="3622" max="3623" width="8.7109375" style="922" bestFit="1" customWidth="1"/>
    <col min="3624" max="3624" width="2.7109375" style="922" customWidth="1"/>
    <col min="3625" max="3837" width="11.42578125" style="922"/>
    <col min="3838" max="3838" width="4.28515625" style="922" bestFit="1" customWidth="1"/>
    <col min="3839" max="3839" width="10.5703125" style="922" customWidth="1"/>
    <col min="3840" max="3840" width="6.140625" style="922" customWidth="1"/>
    <col min="3841" max="3841" width="24.7109375" style="922" customWidth="1"/>
    <col min="3842" max="3842" width="10.28515625" style="922" customWidth="1"/>
    <col min="3843" max="3843" width="11.5703125" style="922" customWidth="1"/>
    <col min="3844" max="3844" width="9.85546875" style="922" customWidth="1"/>
    <col min="3845" max="3845" width="7.85546875" style="922" customWidth="1"/>
    <col min="3846" max="3846" width="7.7109375" style="922" customWidth="1"/>
    <col min="3847" max="3848" width="8.42578125" style="922" customWidth="1"/>
    <col min="3849" max="3849" width="7.85546875" style="922" customWidth="1"/>
    <col min="3850" max="3850" width="8.42578125" style="922" customWidth="1"/>
    <col min="3851" max="3851" width="7.85546875" style="922" customWidth="1"/>
    <col min="3852" max="3852" width="7.7109375" style="922" customWidth="1"/>
    <col min="3853" max="3853" width="7.85546875" style="922" customWidth="1"/>
    <col min="3854" max="3854" width="8.42578125" style="922" customWidth="1"/>
    <col min="3855" max="3855" width="7.42578125" style="922" customWidth="1"/>
    <col min="3856" max="3856" width="10.7109375" style="922" bestFit="1" customWidth="1"/>
    <col min="3857" max="3858" width="8.42578125" style="922" bestFit="1" customWidth="1"/>
    <col min="3859" max="3859" width="11.42578125" style="922" bestFit="1" customWidth="1"/>
    <col min="3860" max="3860" width="9" style="922" bestFit="1" customWidth="1"/>
    <col min="3861" max="3861" width="7.7109375" style="922" bestFit="1" customWidth="1"/>
    <col min="3862" max="3862" width="7.42578125" style="922" bestFit="1" customWidth="1"/>
    <col min="3863" max="3864" width="9" style="922" bestFit="1" customWidth="1"/>
    <col min="3865" max="3865" width="10.85546875" style="922" bestFit="1" customWidth="1"/>
    <col min="3866" max="3866" width="9" style="922" bestFit="1" customWidth="1"/>
    <col min="3867" max="3867" width="8.7109375" style="922" bestFit="1" customWidth="1"/>
    <col min="3868" max="3868" width="9.5703125" style="922" bestFit="1" customWidth="1"/>
    <col min="3869" max="3870" width="9" style="922" bestFit="1" customWidth="1"/>
    <col min="3871" max="3872" width="8.42578125" style="922" bestFit="1" customWidth="1"/>
    <col min="3873" max="3873" width="8.7109375" style="922" bestFit="1" customWidth="1"/>
    <col min="3874" max="3874" width="8.42578125" style="922" bestFit="1" customWidth="1"/>
    <col min="3875" max="3876" width="9" style="922" bestFit="1" customWidth="1"/>
    <col min="3877" max="3877" width="8.42578125" style="922" bestFit="1" customWidth="1"/>
    <col min="3878" max="3879" width="8.7109375" style="922" bestFit="1" customWidth="1"/>
    <col min="3880" max="3880" width="2.7109375" style="922" customWidth="1"/>
    <col min="3881" max="4093" width="11.42578125" style="922"/>
    <col min="4094" max="4094" width="4.28515625" style="922" bestFit="1" customWidth="1"/>
    <col min="4095" max="4095" width="10.5703125" style="922" customWidth="1"/>
    <col min="4096" max="4096" width="6.140625" style="922" customWidth="1"/>
    <col min="4097" max="4097" width="24.7109375" style="922" customWidth="1"/>
    <col min="4098" max="4098" width="10.28515625" style="922" customWidth="1"/>
    <col min="4099" max="4099" width="11.5703125" style="922" customWidth="1"/>
    <col min="4100" max="4100" width="9.85546875" style="922" customWidth="1"/>
    <col min="4101" max="4101" width="7.85546875" style="922" customWidth="1"/>
    <col min="4102" max="4102" width="7.7109375" style="922" customWidth="1"/>
    <col min="4103" max="4104" width="8.42578125" style="922" customWidth="1"/>
    <col min="4105" max="4105" width="7.85546875" style="922" customWidth="1"/>
    <col min="4106" max="4106" width="8.42578125" style="922" customWidth="1"/>
    <col min="4107" max="4107" width="7.85546875" style="922" customWidth="1"/>
    <col min="4108" max="4108" width="7.7109375" style="922" customWidth="1"/>
    <col min="4109" max="4109" width="7.85546875" style="922" customWidth="1"/>
    <col min="4110" max="4110" width="8.42578125" style="922" customWidth="1"/>
    <col min="4111" max="4111" width="7.42578125" style="922" customWidth="1"/>
    <col min="4112" max="4112" width="10.7109375" style="922" bestFit="1" customWidth="1"/>
    <col min="4113" max="4114" width="8.42578125" style="922" bestFit="1" customWidth="1"/>
    <col min="4115" max="4115" width="11.42578125" style="922" bestFit="1" customWidth="1"/>
    <col min="4116" max="4116" width="9" style="922" bestFit="1" customWidth="1"/>
    <col min="4117" max="4117" width="7.7109375" style="922" bestFit="1" customWidth="1"/>
    <col min="4118" max="4118" width="7.42578125" style="922" bestFit="1" customWidth="1"/>
    <col min="4119" max="4120" width="9" style="922" bestFit="1" customWidth="1"/>
    <col min="4121" max="4121" width="10.85546875" style="922" bestFit="1" customWidth="1"/>
    <col min="4122" max="4122" width="9" style="922" bestFit="1" customWidth="1"/>
    <col min="4123" max="4123" width="8.7109375" style="922" bestFit="1" customWidth="1"/>
    <col min="4124" max="4124" width="9.5703125" style="922" bestFit="1" customWidth="1"/>
    <col min="4125" max="4126" width="9" style="922" bestFit="1" customWidth="1"/>
    <col min="4127" max="4128" width="8.42578125" style="922" bestFit="1" customWidth="1"/>
    <col min="4129" max="4129" width="8.7109375" style="922" bestFit="1" customWidth="1"/>
    <col min="4130" max="4130" width="8.42578125" style="922" bestFit="1" customWidth="1"/>
    <col min="4131" max="4132" width="9" style="922" bestFit="1" customWidth="1"/>
    <col min="4133" max="4133" width="8.42578125" style="922" bestFit="1" customWidth="1"/>
    <col min="4134" max="4135" width="8.7109375" style="922" bestFit="1" customWidth="1"/>
    <col min="4136" max="4136" width="2.7109375" style="922" customWidth="1"/>
    <col min="4137" max="4349" width="11.42578125" style="922"/>
    <col min="4350" max="4350" width="4.28515625" style="922" bestFit="1" customWidth="1"/>
    <col min="4351" max="4351" width="10.5703125" style="922" customWidth="1"/>
    <col min="4352" max="4352" width="6.140625" style="922" customWidth="1"/>
    <col min="4353" max="4353" width="24.7109375" style="922" customWidth="1"/>
    <col min="4354" max="4354" width="10.28515625" style="922" customWidth="1"/>
    <col min="4355" max="4355" width="11.5703125" style="922" customWidth="1"/>
    <col min="4356" max="4356" width="9.85546875" style="922" customWidth="1"/>
    <col min="4357" max="4357" width="7.85546875" style="922" customWidth="1"/>
    <col min="4358" max="4358" width="7.7109375" style="922" customWidth="1"/>
    <col min="4359" max="4360" width="8.42578125" style="922" customWidth="1"/>
    <col min="4361" max="4361" width="7.85546875" style="922" customWidth="1"/>
    <col min="4362" max="4362" width="8.42578125" style="922" customWidth="1"/>
    <col min="4363" max="4363" width="7.85546875" style="922" customWidth="1"/>
    <col min="4364" max="4364" width="7.7109375" style="922" customWidth="1"/>
    <col min="4365" max="4365" width="7.85546875" style="922" customWidth="1"/>
    <col min="4366" max="4366" width="8.42578125" style="922" customWidth="1"/>
    <col min="4367" max="4367" width="7.42578125" style="922" customWidth="1"/>
    <col min="4368" max="4368" width="10.7109375" style="922" bestFit="1" customWidth="1"/>
    <col min="4369" max="4370" width="8.42578125" style="922" bestFit="1" customWidth="1"/>
    <col min="4371" max="4371" width="11.42578125" style="922" bestFit="1" customWidth="1"/>
    <col min="4372" max="4372" width="9" style="922" bestFit="1" customWidth="1"/>
    <col min="4373" max="4373" width="7.7109375" style="922" bestFit="1" customWidth="1"/>
    <col min="4374" max="4374" width="7.42578125" style="922" bestFit="1" customWidth="1"/>
    <col min="4375" max="4376" width="9" style="922" bestFit="1" customWidth="1"/>
    <col min="4377" max="4377" width="10.85546875" style="922" bestFit="1" customWidth="1"/>
    <col min="4378" max="4378" width="9" style="922" bestFit="1" customWidth="1"/>
    <col min="4379" max="4379" width="8.7109375" style="922" bestFit="1" customWidth="1"/>
    <col min="4380" max="4380" width="9.5703125" style="922" bestFit="1" customWidth="1"/>
    <col min="4381" max="4382" width="9" style="922" bestFit="1" customWidth="1"/>
    <col min="4383" max="4384" width="8.42578125" style="922" bestFit="1" customWidth="1"/>
    <col min="4385" max="4385" width="8.7109375" style="922" bestFit="1" customWidth="1"/>
    <col min="4386" max="4386" width="8.42578125" style="922" bestFit="1" customWidth="1"/>
    <col min="4387" max="4388" width="9" style="922" bestFit="1" customWidth="1"/>
    <col min="4389" max="4389" width="8.42578125" style="922" bestFit="1" customWidth="1"/>
    <col min="4390" max="4391" width="8.7109375" style="922" bestFit="1" customWidth="1"/>
    <col min="4392" max="4392" width="2.7109375" style="922" customWidth="1"/>
    <col min="4393" max="4605" width="11.42578125" style="922"/>
    <col min="4606" max="4606" width="4.28515625" style="922" bestFit="1" customWidth="1"/>
    <col min="4607" max="4607" width="10.5703125" style="922" customWidth="1"/>
    <col min="4608" max="4608" width="6.140625" style="922" customWidth="1"/>
    <col min="4609" max="4609" width="24.7109375" style="922" customWidth="1"/>
    <col min="4610" max="4610" width="10.28515625" style="922" customWidth="1"/>
    <col min="4611" max="4611" width="11.5703125" style="922" customWidth="1"/>
    <col min="4612" max="4612" width="9.85546875" style="922" customWidth="1"/>
    <col min="4613" max="4613" width="7.85546875" style="922" customWidth="1"/>
    <col min="4614" max="4614" width="7.7109375" style="922" customWidth="1"/>
    <col min="4615" max="4616" width="8.42578125" style="922" customWidth="1"/>
    <col min="4617" max="4617" width="7.85546875" style="922" customWidth="1"/>
    <col min="4618" max="4618" width="8.42578125" style="922" customWidth="1"/>
    <col min="4619" max="4619" width="7.85546875" style="922" customWidth="1"/>
    <col min="4620" max="4620" width="7.7109375" style="922" customWidth="1"/>
    <col min="4621" max="4621" width="7.85546875" style="922" customWidth="1"/>
    <col min="4622" max="4622" width="8.42578125" style="922" customWidth="1"/>
    <col min="4623" max="4623" width="7.42578125" style="922" customWidth="1"/>
    <col min="4624" max="4624" width="10.7109375" style="922" bestFit="1" customWidth="1"/>
    <col min="4625" max="4626" width="8.42578125" style="922" bestFit="1" customWidth="1"/>
    <col min="4627" max="4627" width="11.42578125" style="922" bestFit="1" customWidth="1"/>
    <col min="4628" max="4628" width="9" style="922" bestFit="1" customWidth="1"/>
    <col min="4629" max="4629" width="7.7109375" style="922" bestFit="1" customWidth="1"/>
    <col min="4630" max="4630" width="7.42578125" style="922" bestFit="1" customWidth="1"/>
    <col min="4631" max="4632" width="9" style="922" bestFit="1" customWidth="1"/>
    <col min="4633" max="4633" width="10.85546875" style="922" bestFit="1" customWidth="1"/>
    <col min="4634" max="4634" width="9" style="922" bestFit="1" customWidth="1"/>
    <col min="4635" max="4635" width="8.7109375" style="922" bestFit="1" customWidth="1"/>
    <col min="4636" max="4636" width="9.5703125" style="922" bestFit="1" customWidth="1"/>
    <col min="4637" max="4638" width="9" style="922" bestFit="1" customWidth="1"/>
    <col min="4639" max="4640" width="8.42578125" style="922" bestFit="1" customWidth="1"/>
    <col min="4641" max="4641" width="8.7109375" style="922" bestFit="1" customWidth="1"/>
    <col min="4642" max="4642" width="8.42578125" style="922" bestFit="1" customWidth="1"/>
    <col min="4643" max="4644" width="9" style="922" bestFit="1" customWidth="1"/>
    <col min="4645" max="4645" width="8.42578125" style="922" bestFit="1" customWidth="1"/>
    <col min="4646" max="4647" width="8.7109375" style="922" bestFit="1" customWidth="1"/>
    <col min="4648" max="4648" width="2.7109375" style="922" customWidth="1"/>
    <col min="4649" max="4861" width="11.42578125" style="922"/>
    <col min="4862" max="4862" width="4.28515625" style="922" bestFit="1" customWidth="1"/>
    <col min="4863" max="4863" width="10.5703125" style="922" customWidth="1"/>
    <col min="4864" max="4864" width="6.140625" style="922" customWidth="1"/>
    <col min="4865" max="4865" width="24.7109375" style="922" customWidth="1"/>
    <col min="4866" max="4866" width="10.28515625" style="922" customWidth="1"/>
    <col min="4867" max="4867" width="11.5703125" style="922" customWidth="1"/>
    <col min="4868" max="4868" width="9.85546875" style="922" customWidth="1"/>
    <col min="4869" max="4869" width="7.85546875" style="922" customWidth="1"/>
    <col min="4870" max="4870" width="7.7109375" style="922" customWidth="1"/>
    <col min="4871" max="4872" width="8.42578125" style="922" customWidth="1"/>
    <col min="4873" max="4873" width="7.85546875" style="922" customWidth="1"/>
    <col min="4874" max="4874" width="8.42578125" style="922" customWidth="1"/>
    <col min="4875" max="4875" width="7.85546875" style="922" customWidth="1"/>
    <col min="4876" max="4876" width="7.7109375" style="922" customWidth="1"/>
    <col min="4877" max="4877" width="7.85546875" style="922" customWidth="1"/>
    <col min="4878" max="4878" width="8.42578125" style="922" customWidth="1"/>
    <col min="4879" max="4879" width="7.42578125" style="922" customWidth="1"/>
    <col min="4880" max="4880" width="10.7109375" style="922" bestFit="1" customWidth="1"/>
    <col min="4881" max="4882" width="8.42578125" style="922" bestFit="1" customWidth="1"/>
    <col min="4883" max="4883" width="11.42578125" style="922" bestFit="1" customWidth="1"/>
    <col min="4884" max="4884" width="9" style="922" bestFit="1" customWidth="1"/>
    <col min="4885" max="4885" width="7.7109375" style="922" bestFit="1" customWidth="1"/>
    <col min="4886" max="4886" width="7.42578125" style="922" bestFit="1" customWidth="1"/>
    <col min="4887" max="4888" width="9" style="922" bestFit="1" customWidth="1"/>
    <col min="4889" max="4889" width="10.85546875" style="922" bestFit="1" customWidth="1"/>
    <col min="4890" max="4890" width="9" style="922" bestFit="1" customWidth="1"/>
    <col min="4891" max="4891" width="8.7109375" style="922" bestFit="1" customWidth="1"/>
    <col min="4892" max="4892" width="9.5703125" style="922" bestFit="1" customWidth="1"/>
    <col min="4893" max="4894" width="9" style="922" bestFit="1" customWidth="1"/>
    <col min="4895" max="4896" width="8.42578125" style="922" bestFit="1" customWidth="1"/>
    <col min="4897" max="4897" width="8.7109375" style="922" bestFit="1" customWidth="1"/>
    <col min="4898" max="4898" width="8.42578125" style="922" bestFit="1" customWidth="1"/>
    <col min="4899" max="4900" width="9" style="922" bestFit="1" customWidth="1"/>
    <col min="4901" max="4901" width="8.42578125" style="922" bestFit="1" customWidth="1"/>
    <col min="4902" max="4903" width="8.7109375" style="922" bestFit="1" customWidth="1"/>
    <col min="4904" max="4904" width="2.7109375" style="922" customWidth="1"/>
    <col min="4905" max="5117" width="11.42578125" style="922"/>
    <col min="5118" max="5118" width="4.28515625" style="922" bestFit="1" customWidth="1"/>
    <col min="5119" max="5119" width="10.5703125" style="922" customWidth="1"/>
    <col min="5120" max="5120" width="6.140625" style="922" customWidth="1"/>
    <col min="5121" max="5121" width="24.7109375" style="922" customWidth="1"/>
    <col min="5122" max="5122" width="10.28515625" style="922" customWidth="1"/>
    <col min="5123" max="5123" width="11.5703125" style="922" customWidth="1"/>
    <col min="5124" max="5124" width="9.85546875" style="922" customWidth="1"/>
    <col min="5125" max="5125" width="7.85546875" style="922" customWidth="1"/>
    <col min="5126" max="5126" width="7.7109375" style="922" customWidth="1"/>
    <col min="5127" max="5128" width="8.42578125" style="922" customWidth="1"/>
    <col min="5129" max="5129" width="7.85546875" style="922" customWidth="1"/>
    <col min="5130" max="5130" width="8.42578125" style="922" customWidth="1"/>
    <col min="5131" max="5131" width="7.85546875" style="922" customWidth="1"/>
    <col min="5132" max="5132" width="7.7109375" style="922" customWidth="1"/>
    <col min="5133" max="5133" width="7.85546875" style="922" customWidth="1"/>
    <col min="5134" max="5134" width="8.42578125" style="922" customWidth="1"/>
    <col min="5135" max="5135" width="7.42578125" style="922" customWidth="1"/>
    <col min="5136" max="5136" width="10.7109375" style="922" bestFit="1" customWidth="1"/>
    <col min="5137" max="5138" width="8.42578125" style="922" bestFit="1" customWidth="1"/>
    <col min="5139" max="5139" width="11.42578125" style="922" bestFit="1" customWidth="1"/>
    <col min="5140" max="5140" width="9" style="922" bestFit="1" customWidth="1"/>
    <col min="5141" max="5141" width="7.7109375" style="922" bestFit="1" customWidth="1"/>
    <col min="5142" max="5142" width="7.42578125" style="922" bestFit="1" customWidth="1"/>
    <col min="5143" max="5144" width="9" style="922" bestFit="1" customWidth="1"/>
    <col min="5145" max="5145" width="10.85546875" style="922" bestFit="1" customWidth="1"/>
    <col min="5146" max="5146" width="9" style="922" bestFit="1" customWidth="1"/>
    <col min="5147" max="5147" width="8.7109375" style="922" bestFit="1" customWidth="1"/>
    <col min="5148" max="5148" width="9.5703125" style="922" bestFit="1" customWidth="1"/>
    <col min="5149" max="5150" width="9" style="922" bestFit="1" customWidth="1"/>
    <col min="5151" max="5152" width="8.42578125" style="922" bestFit="1" customWidth="1"/>
    <col min="5153" max="5153" width="8.7109375" style="922" bestFit="1" customWidth="1"/>
    <col min="5154" max="5154" width="8.42578125" style="922" bestFit="1" customWidth="1"/>
    <col min="5155" max="5156" width="9" style="922" bestFit="1" customWidth="1"/>
    <col min="5157" max="5157" width="8.42578125" style="922" bestFit="1" customWidth="1"/>
    <col min="5158" max="5159" width="8.7109375" style="922" bestFit="1" customWidth="1"/>
    <col min="5160" max="5160" width="2.7109375" style="922" customWidth="1"/>
    <col min="5161" max="5373" width="11.42578125" style="922"/>
    <col min="5374" max="5374" width="4.28515625" style="922" bestFit="1" customWidth="1"/>
    <col min="5375" max="5375" width="10.5703125" style="922" customWidth="1"/>
    <col min="5376" max="5376" width="6.140625" style="922" customWidth="1"/>
    <col min="5377" max="5377" width="24.7109375" style="922" customWidth="1"/>
    <col min="5378" max="5378" width="10.28515625" style="922" customWidth="1"/>
    <col min="5379" max="5379" width="11.5703125" style="922" customWidth="1"/>
    <col min="5380" max="5380" width="9.85546875" style="922" customWidth="1"/>
    <col min="5381" max="5381" width="7.85546875" style="922" customWidth="1"/>
    <col min="5382" max="5382" width="7.7109375" style="922" customWidth="1"/>
    <col min="5383" max="5384" width="8.42578125" style="922" customWidth="1"/>
    <col min="5385" max="5385" width="7.85546875" style="922" customWidth="1"/>
    <col min="5386" max="5386" width="8.42578125" style="922" customWidth="1"/>
    <col min="5387" max="5387" width="7.85546875" style="922" customWidth="1"/>
    <col min="5388" max="5388" width="7.7109375" style="922" customWidth="1"/>
    <col min="5389" max="5389" width="7.85546875" style="922" customWidth="1"/>
    <col min="5390" max="5390" width="8.42578125" style="922" customWidth="1"/>
    <col min="5391" max="5391" width="7.42578125" style="922" customWidth="1"/>
    <col min="5392" max="5392" width="10.7109375" style="922" bestFit="1" customWidth="1"/>
    <col min="5393" max="5394" width="8.42578125" style="922" bestFit="1" customWidth="1"/>
    <col min="5395" max="5395" width="11.42578125" style="922" bestFit="1" customWidth="1"/>
    <col min="5396" max="5396" width="9" style="922" bestFit="1" customWidth="1"/>
    <col min="5397" max="5397" width="7.7109375" style="922" bestFit="1" customWidth="1"/>
    <col min="5398" max="5398" width="7.42578125" style="922" bestFit="1" customWidth="1"/>
    <col min="5399" max="5400" width="9" style="922" bestFit="1" customWidth="1"/>
    <col min="5401" max="5401" width="10.85546875" style="922" bestFit="1" customWidth="1"/>
    <col min="5402" max="5402" width="9" style="922" bestFit="1" customWidth="1"/>
    <col min="5403" max="5403" width="8.7109375" style="922" bestFit="1" customWidth="1"/>
    <col min="5404" max="5404" width="9.5703125" style="922" bestFit="1" customWidth="1"/>
    <col min="5405" max="5406" width="9" style="922" bestFit="1" customWidth="1"/>
    <col min="5407" max="5408" width="8.42578125" style="922" bestFit="1" customWidth="1"/>
    <col min="5409" max="5409" width="8.7109375" style="922" bestFit="1" customWidth="1"/>
    <col min="5410" max="5410" width="8.42578125" style="922" bestFit="1" customWidth="1"/>
    <col min="5411" max="5412" width="9" style="922" bestFit="1" customWidth="1"/>
    <col min="5413" max="5413" width="8.42578125" style="922" bestFit="1" customWidth="1"/>
    <col min="5414" max="5415" width="8.7109375" style="922" bestFit="1" customWidth="1"/>
    <col min="5416" max="5416" width="2.7109375" style="922" customWidth="1"/>
    <col min="5417" max="5629" width="11.42578125" style="922"/>
    <col min="5630" max="5630" width="4.28515625" style="922" bestFit="1" customWidth="1"/>
    <col min="5631" max="5631" width="10.5703125" style="922" customWidth="1"/>
    <col min="5632" max="5632" width="6.140625" style="922" customWidth="1"/>
    <col min="5633" max="5633" width="24.7109375" style="922" customWidth="1"/>
    <col min="5634" max="5634" width="10.28515625" style="922" customWidth="1"/>
    <col min="5635" max="5635" width="11.5703125" style="922" customWidth="1"/>
    <col min="5636" max="5636" width="9.85546875" style="922" customWidth="1"/>
    <col min="5637" max="5637" width="7.85546875" style="922" customWidth="1"/>
    <col min="5638" max="5638" width="7.7109375" style="922" customWidth="1"/>
    <col min="5639" max="5640" width="8.42578125" style="922" customWidth="1"/>
    <col min="5641" max="5641" width="7.85546875" style="922" customWidth="1"/>
    <col min="5642" max="5642" width="8.42578125" style="922" customWidth="1"/>
    <col min="5643" max="5643" width="7.85546875" style="922" customWidth="1"/>
    <col min="5644" max="5644" width="7.7109375" style="922" customWidth="1"/>
    <col min="5645" max="5645" width="7.85546875" style="922" customWidth="1"/>
    <col min="5646" max="5646" width="8.42578125" style="922" customWidth="1"/>
    <col min="5647" max="5647" width="7.42578125" style="922" customWidth="1"/>
    <col min="5648" max="5648" width="10.7109375" style="922" bestFit="1" customWidth="1"/>
    <col min="5649" max="5650" width="8.42578125" style="922" bestFit="1" customWidth="1"/>
    <col min="5651" max="5651" width="11.42578125" style="922" bestFit="1" customWidth="1"/>
    <col min="5652" max="5652" width="9" style="922" bestFit="1" customWidth="1"/>
    <col min="5653" max="5653" width="7.7109375" style="922" bestFit="1" customWidth="1"/>
    <col min="5654" max="5654" width="7.42578125" style="922" bestFit="1" customWidth="1"/>
    <col min="5655" max="5656" width="9" style="922" bestFit="1" customWidth="1"/>
    <col min="5657" max="5657" width="10.85546875" style="922" bestFit="1" customWidth="1"/>
    <col min="5658" max="5658" width="9" style="922" bestFit="1" customWidth="1"/>
    <col min="5659" max="5659" width="8.7109375" style="922" bestFit="1" customWidth="1"/>
    <col min="5660" max="5660" width="9.5703125" style="922" bestFit="1" customWidth="1"/>
    <col min="5661" max="5662" width="9" style="922" bestFit="1" customWidth="1"/>
    <col min="5663" max="5664" width="8.42578125" style="922" bestFit="1" customWidth="1"/>
    <col min="5665" max="5665" width="8.7109375" style="922" bestFit="1" customWidth="1"/>
    <col min="5666" max="5666" width="8.42578125" style="922" bestFit="1" customWidth="1"/>
    <col min="5667" max="5668" width="9" style="922" bestFit="1" customWidth="1"/>
    <col min="5669" max="5669" width="8.42578125" style="922" bestFit="1" customWidth="1"/>
    <col min="5670" max="5671" width="8.7109375" style="922" bestFit="1" customWidth="1"/>
    <col min="5672" max="5672" width="2.7109375" style="922" customWidth="1"/>
    <col min="5673" max="5885" width="11.42578125" style="922"/>
    <col min="5886" max="5886" width="4.28515625" style="922" bestFit="1" customWidth="1"/>
    <col min="5887" max="5887" width="10.5703125" style="922" customWidth="1"/>
    <col min="5888" max="5888" width="6.140625" style="922" customWidth="1"/>
    <col min="5889" max="5889" width="24.7109375" style="922" customWidth="1"/>
    <col min="5890" max="5890" width="10.28515625" style="922" customWidth="1"/>
    <col min="5891" max="5891" width="11.5703125" style="922" customWidth="1"/>
    <col min="5892" max="5892" width="9.85546875" style="922" customWidth="1"/>
    <col min="5893" max="5893" width="7.85546875" style="922" customWidth="1"/>
    <col min="5894" max="5894" width="7.7109375" style="922" customWidth="1"/>
    <col min="5895" max="5896" width="8.42578125" style="922" customWidth="1"/>
    <col min="5897" max="5897" width="7.85546875" style="922" customWidth="1"/>
    <col min="5898" max="5898" width="8.42578125" style="922" customWidth="1"/>
    <col min="5899" max="5899" width="7.85546875" style="922" customWidth="1"/>
    <col min="5900" max="5900" width="7.7109375" style="922" customWidth="1"/>
    <col min="5901" max="5901" width="7.85546875" style="922" customWidth="1"/>
    <col min="5902" max="5902" width="8.42578125" style="922" customWidth="1"/>
    <col min="5903" max="5903" width="7.42578125" style="922" customWidth="1"/>
    <col min="5904" max="5904" width="10.7109375" style="922" bestFit="1" customWidth="1"/>
    <col min="5905" max="5906" width="8.42578125" style="922" bestFit="1" customWidth="1"/>
    <col min="5907" max="5907" width="11.42578125" style="922" bestFit="1" customWidth="1"/>
    <col min="5908" max="5908" width="9" style="922" bestFit="1" customWidth="1"/>
    <col min="5909" max="5909" width="7.7109375" style="922" bestFit="1" customWidth="1"/>
    <col min="5910" max="5910" width="7.42578125" style="922" bestFit="1" customWidth="1"/>
    <col min="5911" max="5912" width="9" style="922" bestFit="1" customWidth="1"/>
    <col min="5913" max="5913" width="10.85546875" style="922" bestFit="1" customWidth="1"/>
    <col min="5914" max="5914" width="9" style="922" bestFit="1" customWidth="1"/>
    <col min="5915" max="5915" width="8.7109375" style="922" bestFit="1" customWidth="1"/>
    <col min="5916" max="5916" width="9.5703125" style="922" bestFit="1" customWidth="1"/>
    <col min="5917" max="5918" width="9" style="922" bestFit="1" customWidth="1"/>
    <col min="5919" max="5920" width="8.42578125" style="922" bestFit="1" customWidth="1"/>
    <col min="5921" max="5921" width="8.7109375" style="922" bestFit="1" customWidth="1"/>
    <col min="5922" max="5922" width="8.42578125" style="922" bestFit="1" customWidth="1"/>
    <col min="5923" max="5924" width="9" style="922" bestFit="1" customWidth="1"/>
    <col min="5925" max="5925" width="8.42578125" style="922" bestFit="1" customWidth="1"/>
    <col min="5926" max="5927" width="8.7109375" style="922" bestFit="1" customWidth="1"/>
    <col min="5928" max="5928" width="2.7109375" style="922" customWidth="1"/>
    <col min="5929" max="6141" width="11.42578125" style="922"/>
    <col min="6142" max="6142" width="4.28515625" style="922" bestFit="1" customWidth="1"/>
    <col min="6143" max="6143" width="10.5703125" style="922" customWidth="1"/>
    <col min="6144" max="6144" width="6.140625" style="922" customWidth="1"/>
    <col min="6145" max="6145" width="24.7109375" style="922" customWidth="1"/>
    <col min="6146" max="6146" width="10.28515625" style="922" customWidth="1"/>
    <col min="6147" max="6147" width="11.5703125" style="922" customWidth="1"/>
    <col min="6148" max="6148" width="9.85546875" style="922" customWidth="1"/>
    <col min="6149" max="6149" width="7.85546875" style="922" customWidth="1"/>
    <col min="6150" max="6150" width="7.7109375" style="922" customWidth="1"/>
    <col min="6151" max="6152" width="8.42578125" style="922" customWidth="1"/>
    <col min="6153" max="6153" width="7.85546875" style="922" customWidth="1"/>
    <col min="6154" max="6154" width="8.42578125" style="922" customWidth="1"/>
    <col min="6155" max="6155" width="7.85546875" style="922" customWidth="1"/>
    <col min="6156" max="6156" width="7.7109375" style="922" customWidth="1"/>
    <col min="6157" max="6157" width="7.85546875" style="922" customWidth="1"/>
    <col min="6158" max="6158" width="8.42578125" style="922" customWidth="1"/>
    <col min="6159" max="6159" width="7.42578125" style="922" customWidth="1"/>
    <col min="6160" max="6160" width="10.7109375" style="922" bestFit="1" customWidth="1"/>
    <col min="6161" max="6162" width="8.42578125" style="922" bestFit="1" customWidth="1"/>
    <col min="6163" max="6163" width="11.42578125" style="922" bestFit="1" customWidth="1"/>
    <col min="6164" max="6164" width="9" style="922" bestFit="1" customWidth="1"/>
    <col min="6165" max="6165" width="7.7109375" style="922" bestFit="1" customWidth="1"/>
    <col min="6166" max="6166" width="7.42578125" style="922" bestFit="1" customWidth="1"/>
    <col min="6167" max="6168" width="9" style="922" bestFit="1" customWidth="1"/>
    <col min="6169" max="6169" width="10.85546875" style="922" bestFit="1" customWidth="1"/>
    <col min="6170" max="6170" width="9" style="922" bestFit="1" customWidth="1"/>
    <col min="6171" max="6171" width="8.7109375" style="922" bestFit="1" customWidth="1"/>
    <col min="6172" max="6172" width="9.5703125" style="922" bestFit="1" customWidth="1"/>
    <col min="6173" max="6174" width="9" style="922" bestFit="1" customWidth="1"/>
    <col min="6175" max="6176" width="8.42578125" style="922" bestFit="1" customWidth="1"/>
    <col min="6177" max="6177" width="8.7109375" style="922" bestFit="1" customWidth="1"/>
    <col min="6178" max="6178" width="8.42578125" style="922" bestFit="1" customWidth="1"/>
    <col min="6179" max="6180" width="9" style="922" bestFit="1" customWidth="1"/>
    <col min="6181" max="6181" width="8.42578125" style="922" bestFit="1" customWidth="1"/>
    <col min="6182" max="6183" width="8.7109375" style="922" bestFit="1" customWidth="1"/>
    <col min="6184" max="6184" width="2.7109375" style="922" customWidth="1"/>
    <col min="6185" max="6397" width="11.42578125" style="922"/>
    <col min="6398" max="6398" width="4.28515625" style="922" bestFit="1" customWidth="1"/>
    <col min="6399" max="6399" width="10.5703125" style="922" customWidth="1"/>
    <col min="6400" max="6400" width="6.140625" style="922" customWidth="1"/>
    <col min="6401" max="6401" width="24.7109375" style="922" customWidth="1"/>
    <col min="6402" max="6402" width="10.28515625" style="922" customWidth="1"/>
    <col min="6403" max="6403" width="11.5703125" style="922" customWidth="1"/>
    <col min="6404" max="6404" width="9.85546875" style="922" customWidth="1"/>
    <col min="6405" max="6405" width="7.85546875" style="922" customWidth="1"/>
    <col min="6406" max="6406" width="7.7109375" style="922" customWidth="1"/>
    <col min="6407" max="6408" width="8.42578125" style="922" customWidth="1"/>
    <col min="6409" max="6409" width="7.85546875" style="922" customWidth="1"/>
    <col min="6410" max="6410" width="8.42578125" style="922" customWidth="1"/>
    <col min="6411" max="6411" width="7.85546875" style="922" customWidth="1"/>
    <col min="6412" max="6412" width="7.7109375" style="922" customWidth="1"/>
    <col min="6413" max="6413" width="7.85546875" style="922" customWidth="1"/>
    <col min="6414" max="6414" width="8.42578125" style="922" customWidth="1"/>
    <col min="6415" max="6415" width="7.42578125" style="922" customWidth="1"/>
    <col min="6416" max="6416" width="10.7109375" style="922" bestFit="1" customWidth="1"/>
    <col min="6417" max="6418" width="8.42578125" style="922" bestFit="1" customWidth="1"/>
    <col min="6419" max="6419" width="11.42578125" style="922" bestFit="1" customWidth="1"/>
    <col min="6420" max="6420" width="9" style="922" bestFit="1" customWidth="1"/>
    <col min="6421" max="6421" width="7.7109375" style="922" bestFit="1" customWidth="1"/>
    <col min="6422" max="6422" width="7.42578125" style="922" bestFit="1" customWidth="1"/>
    <col min="6423" max="6424" width="9" style="922" bestFit="1" customWidth="1"/>
    <col min="6425" max="6425" width="10.85546875" style="922" bestFit="1" customWidth="1"/>
    <col min="6426" max="6426" width="9" style="922" bestFit="1" customWidth="1"/>
    <col min="6427" max="6427" width="8.7109375" style="922" bestFit="1" customWidth="1"/>
    <col min="6428" max="6428" width="9.5703125" style="922" bestFit="1" customWidth="1"/>
    <col min="6429" max="6430" width="9" style="922" bestFit="1" customWidth="1"/>
    <col min="6431" max="6432" width="8.42578125" style="922" bestFit="1" customWidth="1"/>
    <col min="6433" max="6433" width="8.7109375" style="922" bestFit="1" customWidth="1"/>
    <col min="6434" max="6434" width="8.42578125" style="922" bestFit="1" customWidth="1"/>
    <col min="6435" max="6436" width="9" style="922" bestFit="1" customWidth="1"/>
    <col min="6437" max="6437" width="8.42578125" style="922" bestFit="1" customWidth="1"/>
    <col min="6438" max="6439" width="8.7109375" style="922" bestFit="1" customWidth="1"/>
    <col min="6440" max="6440" width="2.7109375" style="922" customWidth="1"/>
    <col min="6441" max="6653" width="11.42578125" style="922"/>
    <col min="6654" max="6654" width="4.28515625" style="922" bestFit="1" customWidth="1"/>
    <col min="6655" max="6655" width="10.5703125" style="922" customWidth="1"/>
    <col min="6656" max="6656" width="6.140625" style="922" customWidth="1"/>
    <col min="6657" max="6657" width="24.7109375" style="922" customWidth="1"/>
    <col min="6658" max="6658" width="10.28515625" style="922" customWidth="1"/>
    <col min="6659" max="6659" width="11.5703125" style="922" customWidth="1"/>
    <col min="6660" max="6660" width="9.85546875" style="922" customWidth="1"/>
    <col min="6661" max="6661" width="7.85546875" style="922" customWidth="1"/>
    <col min="6662" max="6662" width="7.7109375" style="922" customWidth="1"/>
    <col min="6663" max="6664" width="8.42578125" style="922" customWidth="1"/>
    <col min="6665" max="6665" width="7.85546875" style="922" customWidth="1"/>
    <col min="6666" max="6666" width="8.42578125" style="922" customWidth="1"/>
    <col min="6667" max="6667" width="7.85546875" style="922" customWidth="1"/>
    <col min="6668" max="6668" width="7.7109375" style="922" customWidth="1"/>
    <col min="6669" max="6669" width="7.85546875" style="922" customWidth="1"/>
    <col min="6670" max="6670" width="8.42578125" style="922" customWidth="1"/>
    <col min="6671" max="6671" width="7.42578125" style="922" customWidth="1"/>
    <col min="6672" max="6672" width="10.7109375" style="922" bestFit="1" customWidth="1"/>
    <col min="6673" max="6674" width="8.42578125" style="922" bestFit="1" customWidth="1"/>
    <col min="6675" max="6675" width="11.42578125" style="922" bestFit="1" customWidth="1"/>
    <col min="6676" max="6676" width="9" style="922" bestFit="1" customWidth="1"/>
    <col min="6677" max="6677" width="7.7109375" style="922" bestFit="1" customWidth="1"/>
    <col min="6678" max="6678" width="7.42578125" style="922" bestFit="1" customWidth="1"/>
    <col min="6679" max="6680" width="9" style="922" bestFit="1" customWidth="1"/>
    <col min="6681" max="6681" width="10.85546875" style="922" bestFit="1" customWidth="1"/>
    <col min="6682" max="6682" width="9" style="922" bestFit="1" customWidth="1"/>
    <col min="6683" max="6683" width="8.7109375" style="922" bestFit="1" customWidth="1"/>
    <col min="6684" max="6684" width="9.5703125" style="922" bestFit="1" customWidth="1"/>
    <col min="6685" max="6686" width="9" style="922" bestFit="1" customWidth="1"/>
    <col min="6687" max="6688" width="8.42578125" style="922" bestFit="1" customWidth="1"/>
    <col min="6689" max="6689" width="8.7109375" style="922" bestFit="1" customWidth="1"/>
    <col min="6690" max="6690" width="8.42578125" style="922" bestFit="1" customWidth="1"/>
    <col min="6691" max="6692" width="9" style="922" bestFit="1" customWidth="1"/>
    <col min="6693" max="6693" width="8.42578125" style="922" bestFit="1" customWidth="1"/>
    <col min="6694" max="6695" width="8.7109375" style="922" bestFit="1" customWidth="1"/>
    <col min="6696" max="6696" width="2.7109375" style="922" customWidth="1"/>
    <col min="6697" max="6909" width="11.42578125" style="922"/>
    <col min="6910" max="6910" width="4.28515625" style="922" bestFit="1" customWidth="1"/>
    <col min="6911" max="6911" width="10.5703125" style="922" customWidth="1"/>
    <col min="6912" max="6912" width="6.140625" style="922" customWidth="1"/>
    <col min="6913" max="6913" width="24.7109375" style="922" customWidth="1"/>
    <col min="6914" max="6914" width="10.28515625" style="922" customWidth="1"/>
    <col min="6915" max="6915" width="11.5703125" style="922" customWidth="1"/>
    <col min="6916" max="6916" width="9.85546875" style="922" customWidth="1"/>
    <col min="6917" max="6917" width="7.85546875" style="922" customWidth="1"/>
    <col min="6918" max="6918" width="7.7109375" style="922" customWidth="1"/>
    <col min="6919" max="6920" width="8.42578125" style="922" customWidth="1"/>
    <col min="6921" max="6921" width="7.85546875" style="922" customWidth="1"/>
    <col min="6922" max="6922" width="8.42578125" style="922" customWidth="1"/>
    <col min="6923" max="6923" width="7.85546875" style="922" customWidth="1"/>
    <col min="6924" max="6924" width="7.7109375" style="922" customWidth="1"/>
    <col min="6925" max="6925" width="7.85546875" style="922" customWidth="1"/>
    <col min="6926" max="6926" width="8.42578125" style="922" customWidth="1"/>
    <col min="6927" max="6927" width="7.42578125" style="922" customWidth="1"/>
    <col min="6928" max="6928" width="10.7109375" style="922" bestFit="1" customWidth="1"/>
    <col min="6929" max="6930" width="8.42578125" style="922" bestFit="1" customWidth="1"/>
    <col min="6931" max="6931" width="11.42578125" style="922" bestFit="1" customWidth="1"/>
    <col min="6932" max="6932" width="9" style="922" bestFit="1" customWidth="1"/>
    <col min="6933" max="6933" width="7.7109375" style="922" bestFit="1" customWidth="1"/>
    <col min="6934" max="6934" width="7.42578125" style="922" bestFit="1" customWidth="1"/>
    <col min="6935" max="6936" width="9" style="922" bestFit="1" customWidth="1"/>
    <col min="6937" max="6937" width="10.85546875" style="922" bestFit="1" customWidth="1"/>
    <col min="6938" max="6938" width="9" style="922" bestFit="1" customWidth="1"/>
    <col min="6939" max="6939" width="8.7109375" style="922" bestFit="1" customWidth="1"/>
    <col min="6940" max="6940" width="9.5703125" style="922" bestFit="1" customWidth="1"/>
    <col min="6941" max="6942" width="9" style="922" bestFit="1" customWidth="1"/>
    <col min="6943" max="6944" width="8.42578125" style="922" bestFit="1" customWidth="1"/>
    <col min="6945" max="6945" width="8.7109375" style="922" bestFit="1" customWidth="1"/>
    <col min="6946" max="6946" width="8.42578125" style="922" bestFit="1" customWidth="1"/>
    <col min="6947" max="6948" width="9" style="922" bestFit="1" customWidth="1"/>
    <col min="6949" max="6949" width="8.42578125" style="922" bestFit="1" customWidth="1"/>
    <col min="6950" max="6951" width="8.7109375" style="922" bestFit="1" customWidth="1"/>
    <col min="6952" max="6952" width="2.7109375" style="922" customWidth="1"/>
    <col min="6953" max="7165" width="11.42578125" style="922"/>
    <col min="7166" max="7166" width="4.28515625" style="922" bestFit="1" customWidth="1"/>
    <col min="7167" max="7167" width="10.5703125" style="922" customWidth="1"/>
    <col min="7168" max="7168" width="6.140625" style="922" customWidth="1"/>
    <col min="7169" max="7169" width="24.7109375" style="922" customWidth="1"/>
    <col min="7170" max="7170" width="10.28515625" style="922" customWidth="1"/>
    <col min="7171" max="7171" width="11.5703125" style="922" customWidth="1"/>
    <col min="7172" max="7172" width="9.85546875" style="922" customWidth="1"/>
    <col min="7173" max="7173" width="7.85546875" style="922" customWidth="1"/>
    <col min="7174" max="7174" width="7.7109375" style="922" customWidth="1"/>
    <col min="7175" max="7176" width="8.42578125" style="922" customWidth="1"/>
    <col min="7177" max="7177" width="7.85546875" style="922" customWidth="1"/>
    <col min="7178" max="7178" width="8.42578125" style="922" customWidth="1"/>
    <col min="7179" max="7179" width="7.85546875" style="922" customWidth="1"/>
    <col min="7180" max="7180" width="7.7109375" style="922" customWidth="1"/>
    <col min="7181" max="7181" width="7.85546875" style="922" customWidth="1"/>
    <col min="7182" max="7182" width="8.42578125" style="922" customWidth="1"/>
    <col min="7183" max="7183" width="7.42578125" style="922" customWidth="1"/>
    <col min="7184" max="7184" width="10.7109375" style="922" bestFit="1" customWidth="1"/>
    <col min="7185" max="7186" width="8.42578125" style="922" bestFit="1" customWidth="1"/>
    <col min="7187" max="7187" width="11.42578125" style="922" bestFit="1" customWidth="1"/>
    <col min="7188" max="7188" width="9" style="922" bestFit="1" customWidth="1"/>
    <col min="7189" max="7189" width="7.7109375" style="922" bestFit="1" customWidth="1"/>
    <col min="7190" max="7190" width="7.42578125" style="922" bestFit="1" customWidth="1"/>
    <col min="7191" max="7192" width="9" style="922" bestFit="1" customWidth="1"/>
    <col min="7193" max="7193" width="10.85546875" style="922" bestFit="1" customWidth="1"/>
    <col min="7194" max="7194" width="9" style="922" bestFit="1" customWidth="1"/>
    <col min="7195" max="7195" width="8.7109375" style="922" bestFit="1" customWidth="1"/>
    <col min="7196" max="7196" width="9.5703125" style="922" bestFit="1" customWidth="1"/>
    <col min="7197" max="7198" width="9" style="922" bestFit="1" customWidth="1"/>
    <col min="7199" max="7200" width="8.42578125" style="922" bestFit="1" customWidth="1"/>
    <col min="7201" max="7201" width="8.7109375" style="922" bestFit="1" customWidth="1"/>
    <col min="7202" max="7202" width="8.42578125" style="922" bestFit="1" customWidth="1"/>
    <col min="7203" max="7204" width="9" style="922" bestFit="1" customWidth="1"/>
    <col min="7205" max="7205" width="8.42578125" style="922" bestFit="1" customWidth="1"/>
    <col min="7206" max="7207" width="8.7109375" style="922" bestFit="1" customWidth="1"/>
    <col min="7208" max="7208" width="2.7109375" style="922" customWidth="1"/>
    <col min="7209" max="7421" width="11.42578125" style="922"/>
    <col min="7422" max="7422" width="4.28515625" style="922" bestFit="1" customWidth="1"/>
    <col min="7423" max="7423" width="10.5703125" style="922" customWidth="1"/>
    <col min="7424" max="7424" width="6.140625" style="922" customWidth="1"/>
    <col min="7425" max="7425" width="24.7109375" style="922" customWidth="1"/>
    <col min="7426" max="7426" width="10.28515625" style="922" customWidth="1"/>
    <col min="7427" max="7427" width="11.5703125" style="922" customWidth="1"/>
    <col min="7428" max="7428" width="9.85546875" style="922" customWidth="1"/>
    <col min="7429" max="7429" width="7.85546875" style="922" customWidth="1"/>
    <col min="7430" max="7430" width="7.7109375" style="922" customWidth="1"/>
    <col min="7431" max="7432" width="8.42578125" style="922" customWidth="1"/>
    <col min="7433" max="7433" width="7.85546875" style="922" customWidth="1"/>
    <col min="7434" max="7434" width="8.42578125" style="922" customWidth="1"/>
    <col min="7435" max="7435" width="7.85546875" style="922" customWidth="1"/>
    <col min="7436" max="7436" width="7.7109375" style="922" customWidth="1"/>
    <col min="7437" max="7437" width="7.85546875" style="922" customWidth="1"/>
    <col min="7438" max="7438" width="8.42578125" style="922" customWidth="1"/>
    <col min="7439" max="7439" width="7.42578125" style="922" customWidth="1"/>
    <col min="7440" max="7440" width="10.7109375" style="922" bestFit="1" customWidth="1"/>
    <col min="7441" max="7442" width="8.42578125" style="922" bestFit="1" customWidth="1"/>
    <col min="7443" max="7443" width="11.42578125" style="922" bestFit="1" customWidth="1"/>
    <col min="7444" max="7444" width="9" style="922" bestFit="1" customWidth="1"/>
    <col min="7445" max="7445" width="7.7109375" style="922" bestFit="1" customWidth="1"/>
    <col min="7446" max="7446" width="7.42578125" style="922" bestFit="1" customWidth="1"/>
    <col min="7447" max="7448" width="9" style="922" bestFit="1" customWidth="1"/>
    <col min="7449" max="7449" width="10.85546875" style="922" bestFit="1" customWidth="1"/>
    <col min="7450" max="7450" width="9" style="922" bestFit="1" customWidth="1"/>
    <col min="7451" max="7451" width="8.7109375" style="922" bestFit="1" customWidth="1"/>
    <col min="7452" max="7452" width="9.5703125" style="922" bestFit="1" customWidth="1"/>
    <col min="7453" max="7454" width="9" style="922" bestFit="1" customWidth="1"/>
    <col min="7455" max="7456" width="8.42578125" style="922" bestFit="1" customWidth="1"/>
    <col min="7457" max="7457" width="8.7109375" style="922" bestFit="1" customWidth="1"/>
    <col min="7458" max="7458" width="8.42578125" style="922" bestFit="1" customWidth="1"/>
    <col min="7459" max="7460" width="9" style="922" bestFit="1" customWidth="1"/>
    <col min="7461" max="7461" width="8.42578125" style="922" bestFit="1" customWidth="1"/>
    <col min="7462" max="7463" width="8.7109375" style="922" bestFit="1" customWidth="1"/>
    <col min="7464" max="7464" width="2.7109375" style="922" customWidth="1"/>
    <col min="7465" max="7677" width="11.42578125" style="922"/>
    <col min="7678" max="7678" width="4.28515625" style="922" bestFit="1" customWidth="1"/>
    <col min="7679" max="7679" width="10.5703125" style="922" customWidth="1"/>
    <col min="7680" max="7680" width="6.140625" style="922" customWidth="1"/>
    <col min="7681" max="7681" width="24.7109375" style="922" customWidth="1"/>
    <col min="7682" max="7682" width="10.28515625" style="922" customWidth="1"/>
    <col min="7683" max="7683" width="11.5703125" style="922" customWidth="1"/>
    <col min="7684" max="7684" width="9.85546875" style="922" customWidth="1"/>
    <col min="7685" max="7685" width="7.85546875" style="922" customWidth="1"/>
    <col min="7686" max="7686" width="7.7109375" style="922" customWidth="1"/>
    <col min="7687" max="7688" width="8.42578125" style="922" customWidth="1"/>
    <col min="7689" max="7689" width="7.85546875" style="922" customWidth="1"/>
    <col min="7690" max="7690" width="8.42578125" style="922" customWidth="1"/>
    <col min="7691" max="7691" width="7.85546875" style="922" customWidth="1"/>
    <col min="7692" max="7692" width="7.7109375" style="922" customWidth="1"/>
    <col min="7693" max="7693" width="7.85546875" style="922" customWidth="1"/>
    <col min="7694" max="7694" width="8.42578125" style="922" customWidth="1"/>
    <col min="7695" max="7695" width="7.42578125" style="922" customWidth="1"/>
    <col min="7696" max="7696" width="10.7109375" style="922" bestFit="1" customWidth="1"/>
    <col min="7697" max="7698" width="8.42578125" style="922" bestFit="1" customWidth="1"/>
    <col min="7699" max="7699" width="11.42578125" style="922" bestFit="1" customWidth="1"/>
    <col min="7700" max="7700" width="9" style="922" bestFit="1" customWidth="1"/>
    <col min="7701" max="7701" width="7.7109375" style="922" bestFit="1" customWidth="1"/>
    <col min="7702" max="7702" width="7.42578125" style="922" bestFit="1" customWidth="1"/>
    <col min="7703" max="7704" width="9" style="922" bestFit="1" customWidth="1"/>
    <col min="7705" max="7705" width="10.85546875" style="922" bestFit="1" customWidth="1"/>
    <col min="7706" max="7706" width="9" style="922" bestFit="1" customWidth="1"/>
    <col min="7707" max="7707" width="8.7109375" style="922" bestFit="1" customWidth="1"/>
    <col min="7708" max="7708" width="9.5703125" style="922" bestFit="1" customWidth="1"/>
    <col min="7709" max="7710" width="9" style="922" bestFit="1" customWidth="1"/>
    <col min="7711" max="7712" width="8.42578125" style="922" bestFit="1" customWidth="1"/>
    <col min="7713" max="7713" width="8.7109375" style="922" bestFit="1" customWidth="1"/>
    <col min="7714" max="7714" width="8.42578125" style="922" bestFit="1" customWidth="1"/>
    <col min="7715" max="7716" width="9" style="922" bestFit="1" customWidth="1"/>
    <col min="7717" max="7717" width="8.42578125" style="922" bestFit="1" customWidth="1"/>
    <col min="7718" max="7719" width="8.7109375" style="922" bestFit="1" customWidth="1"/>
    <col min="7720" max="7720" width="2.7109375" style="922" customWidth="1"/>
    <col min="7721" max="7933" width="11.42578125" style="922"/>
    <col min="7934" max="7934" width="4.28515625" style="922" bestFit="1" customWidth="1"/>
    <col min="7935" max="7935" width="10.5703125" style="922" customWidth="1"/>
    <col min="7936" max="7936" width="6.140625" style="922" customWidth="1"/>
    <col min="7937" max="7937" width="24.7109375" style="922" customWidth="1"/>
    <col min="7938" max="7938" width="10.28515625" style="922" customWidth="1"/>
    <col min="7939" max="7939" width="11.5703125" style="922" customWidth="1"/>
    <col min="7940" max="7940" width="9.85546875" style="922" customWidth="1"/>
    <col min="7941" max="7941" width="7.85546875" style="922" customWidth="1"/>
    <col min="7942" max="7942" width="7.7109375" style="922" customWidth="1"/>
    <col min="7943" max="7944" width="8.42578125" style="922" customWidth="1"/>
    <col min="7945" max="7945" width="7.85546875" style="922" customWidth="1"/>
    <col min="7946" max="7946" width="8.42578125" style="922" customWidth="1"/>
    <col min="7947" max="7947" width="7.85546875" style="922" customWidth="1"/>
    <col min="7948" max="7948" width="7.7109375" style="922" customWidth="1"/>
    <col min="7949" max="7949" width="7.85546875" style="922" customWidth="1"/>
    <col min="7950" max="7950" width="8.42578125" style="922" customWidth="1"/>
    <col min="7951" max="7951" width="7.42578125" style="922" customWidth="1"/>
    <col min="7952" max="7952" width="10.7109375" style="922" bestFit="1" customWidth="1"/>
    <col min="7953" max="7954" width="8.42578125" style="922" bestFit="1" customWidth="1"/>
    <col min="7955" max="7955" width="11.42578125" style="922" bestFit="1" customWidth="1"/>
    <col min="7956" max="7956" width="9" style="922" bestFit="1" customWidth="1"/>
    <col min="7957" max="7957" width="7.7109375" style="922" bestFit="1" customWidth="1"/>
    <col min="7958" max="7958" width="7.42578125" style="922" bestFit="1" customWidth="1"/>
    <col min="7959" max="7960" width="9" style="922" bestFit="1" customWidth="1"/>
    <col min="7961" max="7961" width="10.85546875" style="922" bestFit="1" customWidth="1"/>
    <col min="7962" max="7962" width="9" style="922" bestFit="1" customWidth="1"/>
    <col min="7963" max="7963" width="8.7109375" style="922" bestFit="1" customWidth="1"/>
    <col min="7964" max="7964" width="9.5703125" style="922" bestFit="1" customWidth="1"/>
    <col min="7965" max="7966" width="9" style="922" bestFit="1" customWidth="1"/>
    <col min="7967" max="7968" width="8.42578125" style="922" bestFit="1" customWidth="1"/>
    <col min="7969" max="7969" width="8.7109375" style="922" bestFit="1" customWidth="1"/>
    <col min="7970" max="7970" width="8.42578125" style="922" bestFit="1" customWidth="1"/>
    <col min="7971" max="7972" width="9" style="922" bestFit="1" customWidth="1"/>
    <col min="7973" max="7973" width="8.42578125" style="922" bestFit="1" customWidth="1"/>
    <col min="7974" max="7975" width="8.7109375" style="922" bestFit="1" customWidth="1"/>
    <col min="7976" max="7976" width="2.7109375" style="922" customWidth="1"/>
    <col min="7977" max="8189" width="11.42578125" style="922"/>
    <col min="8190" max="8190" width="4.28515625" style="922" bestFit="1" customWidth="1"/>
    <col min="8191" max="8191" width="10.5703125" style="922" customWidth="1"/>
    <col min="8192" max="8192" width="6.140625" style="922" customWidth="1"/>
    <col min="8193" max="8193" width="24.7109375" style="922" customWidth="1"/>
    <col min="8194" max="8194" width="10.28515625" style="922" customWidth="1"/>
    <col min="8195" max="8195" width="11.5703125" style="922" customWidth="1"/>
    <col min="8196" max="8196" width="9.85546875" style="922" customWidth="1"/>
    <col min="8197" max="8197" width="7.85546875" style="922" customWidth="1"/>
    <col min="8198" max="8198" width="7.7109375" style="922" customWidth="1"/>
    <col min="8199" max="8200" width="8.42578125" style="922" customWidth="1"/>
    <col min="8201" max="8201" width="7.85546875" style="922" customWidth="1"/>
    <col min="8202" max="8202" width="8.42578125" style="922" customWidth="1"/>
    <col min="8203" max="8203" width="7.85546875" style="922" customWidth="1"/>
    <col min="8204" max="8204" width="7.7109375" style="922" customWidth="1"/>
    <col min="8205" max="8205" width="7.85546875" style="922" customWidth="1"/>
    <col min="8206" max="8206" width="8.42578125" style="922" customWidth="1"/>
    <col min="8207" max="8207" width="7.42578125" style="922" customWidth="1"/>
    <col min="8208" max="8208" width="10.7109375" style="922" bestFit="1" customWidth="1"/>
    <col min="8209" max="8210" width="8.42578125" style="922" bestFit="1" customWidth="1"/>
    <col min="8211" max="8211" width="11.42578125" style="922" bestFit="1" customWidth="1"/>
    <col min="8212" max="8212" width="9" style="922" bestFit="1" customWidth="1"/>
    <col min="8213" max="8213" width="7.7109375" style="922" bestFit="1" customWidth="1"/>
    <col min="8214" max="8214" width="7.42578125" style="922" bestFit="1" customWidth="1"/>
    <col min="8215" max="8216" width="9" style="922" bestFit="1" customWidth="1"/>
    <col min="8217" max="8217" width="10.85546875" style="922" bestFit="1" customWidth="1"/>
    <col min="8218" max="8218" width="9" style="922" bestFit="1" customWidth="1"/>
    <col min="8219" max="8219" width="8.7109375" style="922" bestFit="1" customWidth="1"/>
    <col min="8220" max="8220" width="9.5703125" style="922" bestFit="1" customWidth="1"/>
    <col min="8221" max="8222" width="9" style="922" bestFit="1" customWidth="1"/>
    <col min="8223" max="8224" width="8.42578125" style="922" bestFit="1" customWidth="1"/>
    <col min="8225" max="8225" width="8.7109375" style="922" bestFit="1" customWidth="1"/>
    <col min="8226" max="8226" width="8.42578125" style="922" bestFit="1" customWidth="1"/>
    <col min="8227" max="8228" width="9" style="922" bestFit="1" customWidth="1"/>
    <col min="8229" max="8229" width="8.42578125" style="922" bestFit="1" customWidth="1"/>
    <col min="8230" max="8231" width="8.7109375" style="922" bestFit="1" customWidth="1"/>
    <col min="8232" max="8232" width="2.7109375" style="922" customWidth="1"/>
    <col min="8233" max="8445" width="11.42578125" style="922"/>
    <col min="8446" max="8446" width="4.28515625" style="922" bestFit="1" customWidth="1"/>
    <col min="8447" max="8447" width="10.5703125" style="922" customWidth="1"/>
    <col min="8448" max="8448" width="6.140625" style="922" customWidth="1"/>
    <col min="8449" max="8449" width="24.7109375" style="922" customWidth="1"/>
    <col min="8450" max="8450" width="10.28515625" style="922" customWidth="1"/>
    <col min="8451" max="8451" width="11.5703125" style="922" customWidth="1"/>
    <col min="8452" max="8452" width="9.85546875" style="922" customWidth="1"/>
    <col min="8453" max="8453" width="7.85546875" style="922" customWidth="1"/>
    <col min="8454" max="8454" width="7.7109375" style="922" customWidth="1"/>
    <col min="8455" max="8456" width="8.42578125" style="922" customWidth="1"/>
    <col min="8457" max="8457" width="7.85546875" style="922" customWidth="1"/>
    <col min="8458" max="8458" width="8.42578125" style="922" customWidth="1"/>
    <col min="8459" max="8459" width="7.85546875" style="922" customWidth="1"/>
    <col min="8460" max="8460" width="7.7109375" style="922" customWidth="1"/>
    <col min="8461" max="8461" width="7.85546875" style="922" customWidth="1"/>
    <col min="8462" max="8462" width="8.42578125" style="922" customWidth="1"/>
    <col min="8463" max="8463" width="7.42578125" style="922" customWidth="1"/>
    <col min="8464" max="8464" width="10.7109375" style="922" bestFit="1" customWidth="1"/>
    <col min="8465" max="8466" width="8.42578125" style="922" bestFit="1" customWidth="1"/>
    <col min="8467" max="8467" width="11.42578125" style="922" bestFit="1" customWidth="1"/>
    <col min="8468" max="8468" width="9" style="922" bestFit="1" customWidth="1"/>
    <col min="8469" max="8469" width="7.7109375" style="922" bestFit="1" customWidth="1"/>
    <col min="8470" max="8470" width="7.42578125" style="922" bestFit="1" customWidth="1"/>
    <col min="8471" max="8472" width="9" style="922" bestFit="1" customWidth="1"/>
    <col min="8473" max="8473" width="10.85546875" style="922" bestFit="1" customWidth="1"/>
    <col min="8474" max="8474" width="9" style="922" bestFit="1" customWidth="1"/>
    <col min="8475" max="8475" width="8.7109375" style="922" bestFit="1" customWidth="1"/>
    <col min="8476" max="8476" width="9.5703125" style="922" bestFit="1" customWidth="1"/>
    <col min="8477" max="8478" width="9" style="922" bestFit="1" customWidth="1"/>
    <col min="8479" max="8480" width="8.42578125" style="922" bestFit="1" customWidth="1"/>
    <col min="8481" max="8481" width="8.7109375" style="922" bestFit="1" customWidth="1"/>
    <col min="8482" max="8482" width="8.42578125" style="922" bestFit="1" customWidth="1"/>
    <col min="8483" max="8484" width="9" style="922" bestFit="1" customWidth="1"/>
    <col min="8485" max="8485" width="8.42578125" style="922" bestFit="1" customWidth="1"/>
    <col min="8486" max="8487" width="8.7109375" style="922" bestFit="1" customWidth="1"/>
    <col min="8488" max="8488" width="2.7109375" style="922" customWidth="1"/>
    <col min="8489" max="8701" width="11.42578125" style="922"/>
    <col min="8702" max="8702" width="4.28515625" style="922" bestFit="1" customWidth="1"/>
    <col min="8703" max="8703" width="10.5703125" style="922" customWidth="1"/>
    <col min="8704" max="8704" width="6.140625" style="922" customWidth="1"/>
    <col min="8705" max="8705" width="24.7109375" style="922" customWidth="1"/>
    <col min="8706" max="8706" width="10.28515625" style="922" customWidth="1"/>
    <col min="8707" max="8707" width="11.5703125" style="922" customWidth="1"/>
    <col min="8708" max="8708" width="9.85546875" style="922" customWidth="1"/>
    <col min="8709" max="8709" width="7.85546875" style="922" customWidth="1"/>
    <col min="8710" max="8710" width="7.7109375" style="922" customWidth="1"/>
    <col min="8711" max="8712" width="8.42578125" style="922" customWidth="1"/>
    <col min="8713" max="8713" width="7.85546875" style="922" customWidth="1"/>
    <col min="8714" max="8714" width="8.42578125" style="922" customWidth="1"/>
    <col min="8715" max="8715" width="7.85546875" style="922" customWidth="1"/>
    <col min="8716" max="8716" width="7.7109375" style="922" customWidth="1"/>
    <col min="8717" max="8717" width="7.85546875" style="922" customWidth="1"/>
    <col min="8718" max="8718" width="8.42578125" style="922" customWidth="1"/>
    <col min="8719" max="8719" width="7.42578125" style="922" customWidth="1"/>
    <col min="8720" max="8720" width="10.7109375" style="922" bestFit="1" customWidth="1"/>
    <col min="8721" max="8722" width="8.42578125" style="922" bestFit="1" customWidth="1"/>
    <col min="8723" max="8723" width="11.42578125" style="922" bestFit="1" customWidth="1"/>
    <col min="8724" max="8724" width="9" style="922" bestFit="1" customWidth="1"/>
    <col min="8725" max="8725" width="7.7109375" style="922" bestFit="1" customWidth="1"/>
    <col min="8726" max="8726" width="7.42578125" style="922" bestFit="1" customWidth="1"/>
    <col min="8727" max="8728" width="9" style="922" bestFit="1" customWidth="1"/>
    <col min="8729" max="8729" width="10.85546875" style="922" bestFit="1" customWidth="1"/>
    <col min="8730" max="8730" width="9" style="922" bestFit="1" customWidth="1"/>
    <col min="8731" max="8731" width="8.7109375" style="922" bestFit="1" customWidth="1"/>
    <col min="8732" max="8732" width="9.5703125" style="922" bestFit="1" customWidth="1"/>
    <col min="8733" max="8734" width="9" style="922" bestFit="1" customWidth="1"/>
    <col min="8735" max="8736" width="8.42578125" style="922" bestFit="1" customWidth="1"/>
    <col min="8737" max="8737" width="8.7109375" style="922" bestFit="1" customWidth="1"/>
    <col min="8738" max="8738" width="8.42578125" style="922" bestFit="1" customWidth="1"/>
    <col min="8739" max="8740" width="9" style="922" bestFit="1" customWidth="1"/>
    <col min="8741" max="8741" width="8.42578125" style="922" bestFit="1" customWidth="1"/>
    <col min="8742" max="8743" width="8.7109375" style="922" bestFit="1" customWidth="1"/>
    <col min="8744" max="8744" width="2.7109375" style="922" customWidth="1"/>
    <col min="8745" max="8957" width="11.42578125" style="922"/>
    <col min="8958" max="8958" width="4.28515625" style="922" bestFit="1" customWidth="1"/>
    <col min="8959" max="8959" width="10.5703125" style="922" customWidth="1"/>
    <col min="8960" max="8960" width="6.140625" style="922" customWidth="1"/>
    <col min="8961" max="8961" width="24.7109375" style="922" customWidth="1"/>
    <col min="8962" max="8962" width="10.28515625" style="922" customWidth="1"/>
    <col min="8963" max="8963" width="11.5703125" style="922" customWidth="1"/>
    <col min="8964" max="8964" width="9.85546875" style="922" customWidth="1"/>
    <col min="8965" max="8965" width="7.85546875" style="922" customWidth="1"/>
    <col min="8966" max="8966" width="7.7109375" style="922" customWidth="1"/>
    <col min="8967" max="8968" width="8.42578125" style="922" customWidth="1"/>
    <col min="8969" max="8969" width="7.85546875" style="922" customWidth="1"/>
    <col min="8970" max="8970" width="8.42578125" style="922" customWidth="1"/>
    <col min="8971" max="8971" width="7.85546875" style="922" customWidth="1"/>
    <col min="8972" max="8972" width="7.7109375" style="922" customWidth="1"/>
    <col min="8973" max="8973" width="7.85546875" style="922" customWidth="1"/>
    <col min="8974" max="8974" width="8.42578125" style="922" customWidth="1"/>
    <col min="8975" max="8975" width="7.42578125" style="922" customWidth="1"/>
    <col min="8976" max="8976" width="10.7109375" style="922" bestFit="1" customWidth="1"/>
    <col min="8977" max="8978" width="8.42578125" style="922" bestFit="1" customWidth="1"/>
    <col min="8979" max="8979" width="11.42578125" style="922" bestFit="1" customWidth="1"/>
    <col min="8980" max="8980" width="9" style="922" bestFit="1" customWidth="1"/>
    <col min="8981" max="8981" width="7.7109375" style="922" bestFit="1" customWidth="1"/>
    <col min="8982" max="8982" width="7.42578125" style="922" bestFit="1" customWidth="1"/>
    <col min="8983" max="8984" width="9" style="922" bestFit="1" customWidth="1"/>
    <col min="8985" max="8985" width="10.85546875" style="922" bestFit="1" customWidth="1"/>
    <col min="8986" max="8986" width="9" style="922" bestFit="1" customWidth="1"/>
    <col min="8987" max="8987" width="8.7109375" style="922" bestFit="1" customWidth="1"/>
    <col min="8988" max="8988" width="9.5703125" style="922" bestFit="1" customWidth="1"/>
    <col min="8989" max="8990" width="9" style="922" bestFit="1" customWidth="1"/>
    <col min="8991" max="8992" width="8.42578125" style="922" bestFit="1" customWidth="1"/>
    <col min="8993" max="8993" width="8.7109375" style="922" bestFit="1" customWidth="1"/>
    <col min="8994" max="8994" width="8.42578125" style="922" bestFit="1" customWidth="1"/>
    <col min="8995" max="8996" width="9" style="922" bestFit="1" customWidth="1"/>
    <col min="8997" max="8997" width="8.42578125" style="922" bestFit="1" customWidth="1"/>
    <col min="8998" max="8999" width="8.7109375" style="922" bestFit="1" customWidth="1"/>
    <col min="9000" max="9000" width="2.7109375" style="922" customWidth="1"/>
    <col min="9001" max="9213" width="11.42578125" style="922"/>
    <col min="9214" max="9214" width="4.28515625" style="922" bestFit="1" customWidth="1"/>
    <col min="9215" max="9215" width="10.5703125" style="922" customWidth="1"/>
    <col min="9216" max="9216" width="6.140625" style="922" customWidth="1"/>
    <col min="9217" max="9217" width="24.7109375" style="922" customWidth="1"/>
    <col min="9218" max="9218" width="10.28515625" style="922" customWidth="1"/>
    <col min="9219" max="9219" width="11.5703125" style="922" customWidth="1"/>
    <col min="9220" max="9220" width="9.85546875" style="922" customWidth="1"/>
    <col min="9221" max="9221" width="7.85546875" style="922" customWidth="1"/>
    <col min="9222" max="9222" width="7.7109375" style="922" customWidth="1"/>
    <col min="9223" max="9224" width="8.42578125" style="922" customWidth="1"/>
    <col min="9225" max="9225" width="7.85546875" style="922" customWidth="1"/>
    <col min="9226" max="9226" width="8.42578125" style="922" customWidth="1"/>
    <col min="9227" max="9227" width="7.85546875" style="922" customWidth="1"/>
    <col min="9228" max="9228" width="7.7109375" style="922" customWidth="1"/>
    <col min="9229" max="9229" width="7.85546875" style="922" customWidth="1"/>
    <col min="9230" max="9230" width="8.42578125" style="922" customWidth="1"/>
    <col min="9231" max="9231" width="7.42578125" style="922" customWidth="1"/>
    <col min="9232" max="9232" width="10.7109375" style="922" bestFit="1" customWidth="1"/>
    <col min="9233" max="9234" width="8.42578125" style="922" bestFit="1" customWidth="1"/>
    <col min="9235" max="9235" width="11.42578125" style="922" bestFit="1" customWidth="1"/>
    <col min="9236" max="9236" width="9" style="922" bestFit="1" customWidth="1"/>
    <col min="9237" max="9237" width="7.7109375" style="922" bestFit="1" customWidth="1"/>
    <col min="9238" max="9238" width="7.42578125" style="922" bestFit="1" customWidth="1"/>
    <col min="9239" max="9240" width="9" style="922" bestFit="1" customWidth="1"/>
    <col min="9241" max="9241" width="10.85546875" style="922" bestFit="1" customWidth="1"/>
    <col min="9242" max="9242" width="9" style="922" bestFit="1" customWidth="1"/>
    <col min="9243" max="9243" width="8.7109375" style="922" bestFit="1" customWidth="1"/>
    <col min="9244" max="9244" width="9.5703125" style="922" bestFit="1" customWidth="1"/>
    <col min="9245" max="9246" width="9" style="922" bestFit="1" customWidth="1"/>
    <col min="9247" max="9248" width="8.42578125" style="922" bestFit="1" customWidth="1"/>
    <col min="9249" max="9249" width="8.7109375" style="922" bestFit="1" customWidth="1"/>
    <col min="9250" max="9250" width="8.42578125" style="922" bestFit="1" customWidth="1"/>
    <col min="9251" max="9252" width="9" style="922" bestFit="1" customWidth="1"/>
    <col min="9253" max="9253" width="8.42578125" style="922" bestFit="1" customWidth="1"/>
    <col min="9254" max="9255" width="8.7109375" style="922" bestFit="1" customWidth="1"/>
    <col min="9256" max="9256" width="2.7109375" style="922" customWidth="1"/>
    <col min="9257" max="9469" width="11.42578125" style="922"/>
    <col min="9470" max="9470" width="4.28515625" style="922" bestFit="1" customWidth="1"/>
    <col min="9471" max="9471" width="10.5703125" style="922" customWidth="1"/>
    <col min="9472" max="9472" width="6.140625" style="922" customWidth="1"/>
    <col min="9473" max="9473" width="24.7109375" style="922" customWidth="1"/>
    <col min="9474" max="9474" width="10.28515625" style="922" customWidth="1"/>
    <col min="9475" max="9475" width="11.5703125" style="922" customWidth="1"/>
    <col min="9476" max="9476" width="9.85546875" style="922" customWidth="1"/>
    <col min="9477" max="9477" width="7.85546875" style="922" customWidth="1"/>
    <col min="9478" max="9478" width="7.7109375" style="922" customWidth="1"/>
    <col min="9479" max="9480" width="8.42578125" style="922" customWidth="1"/>
    <col min="9481" max="9481" width="7.85546875" style="922" customWidth="1"/>
    <col min="9482" max="9482" width="8.42578125" style="922" customWidth="1"/>
    <col min="9483" max="9483" width="7.85546875" style="922" customWidth="1"/>
    <col min="9484" max="9484" width="7.7109375" style="922" customWidth="1"/>
    <col min="9485" max="9485" width="7.85546875" style="922" customWidth="1"/>
    <col min="9486" max="9486" width="8.42578125" style="922" customWidth="1"/>
    <col min="9487" max="9487" width="7.42578125" style="922" customWidth="1"/>
    <col min="9488" max="9488" width="10.7109375" style="922" bestFit="1" customWidth="1"/>
    <col min="9489" max="9490" width="8.42578125" style="922" bestFit="1" customWidth="1"/>
    <col min="9491" max="9491" width="11.42578125" style="922" bestFit="1" customWidth="1"/>
    <col min="9492" max="9492" width="9" style="922" bestFit="1" customWidth="1"/>
    <col min="9493" max="9493" width="7.7109375" style="922" bestFit="1" customWidth="1"/>
    <col min="9494" max="9494" width="7.42578125" style="922" bestFit="1" customWidth="1"/>
    <col min="9495" max="9496" width="9" style="922" bestFit="1" customWidth="1"/>
    <col min="9497" max="9497" width="10.85546875" style="922" bestFit="1" customWidth="1"/>
    <col min="9498" max="9498" width="9" style="922" bestFit="1" customWidth="1"/>
    <col min="9499" max="9499" width="8.7109375" style="922" bestFit="1" customWidth="1"/>
    <col min="9500" max="9500" width="9.5703125" style="922" bestFit="1" customWidth="1"/>
    <col min="9501" max="9502" width="9" style="922" bestFit="1" customWidth="1"/>
    <col min="9503" max="9504" width="8.42578125" style="922" bestFit="1" customWidth="1"/>
    <col min="9505" max="9505" width="8.7109375" style="922" bestFit="1" customWidth="1"/>
    <col min="9506" max="9506" width="8.42578125" style="922" bestFit="1" customWidth="1"/>
    <col min="9507" max="9508" width="9" style="922" bestFit="1" customWidth="1"/>
    <col min="9509" max="9509" width="8.42578125" style="922" bestFit="1" customWidth="1"/>
    <col min="9510" max="9511" width="8.7109375" style="922" bestFit="1" customWidth="1"/>
    <col min="9512" max="9512" width="2.7109375" style="922" customWidth="1"/>
    <col min="9513" max="9725" width="11.42578125" style="922"/>
    <col min="9726" max="9726" width="4.28515625" style="922" bestFit="1" customWidth="1"/>
    <col min="9727" max="9727" width="10.5703125" style="922" customWidth="1"/>
    <col min="9728" max="9728" width="6.140625" style="922" customWidth="1"/>
    <col min="9729" max="9729" width="24.7109375" style="922" customWidth="1"/>
    <col min="9730" max="9730" width="10.28515625" style="922" customWidth="1"/>
    <col min="9731" max="9731" width="11.5703125" style="922" customWidth="1"/>
    <col min="9732" max="9732" width="9.85546875" style="922" customWidth="1"/>
    <col min="9733" max="9733" width="7.85546875" style="922" customWidth="1"/>
    <col min="9734" max="9734" width="7.7109375" style="922" customWidth="1"/>
    <col min="9735" max="9736" width="8.42578125" style="922" customWidth="1"/>
    <col min="9737" max="9737" width="7.85546875" style="922" customWidth="1"/>
    <col min="9738" max="9738" width="8.42578125" style="922" customWidth="1"/>
    <col min="9739" max="9739" width="7.85546875" style="922" customWidth="1"/>
    <col min="9740" max="9740" width="7.7109375" style="922" customWidth="1"/>
    <col min="9741" max="9741" width="7.85546875" style="922" customWidth="1"/>
    <col min="9742" max="9742" width="8.42578125" style="922" customWidth="1"/>
    <col min="9743" max="9743" width="7.42578125" style="922" customWidth="1"/>
    <col min="9744" max="9744" width="10.7109375" style="922" bestFit="1" customWidth="1"/>
    <col min="9745" max="9746" width="8.42578125" style="922" bestFit="1" customWidth="1"/>
    <col min="9747" max="9747" width="11.42578125" style="922" bestFit="1" customWidth="1"/>
    <col min="9748" max="9748" width="9" style="922" bestFit="1" customWidth="1"/>
    <col min="9749" max="9749" width="7.7109375" style="922" bestFit="1" customWidth="1"/>
    <col min="9750" max="9750" width="7.42578125" style="922" bestFit="1" customWidth="1"/>
    <col min="9751" max="9752" width="9" style="922" bestFit="1" customWidth="1"/>
    <col min="9753" max="9753" width="10.85546875" style="922" bestFit="1" customWidth="1"/>
    <col min="9754" max="9754" width="9" style="922" bestFit="1" customWidth="1"/>
    <col min="9755" max="9755" width="8.7109375" style="922" bestFit="1" customWidth="1"/>
    <col min="9756" max="9756" width="9.5703125" style="922" bestFit="1" customWidth="1"/>
    <col min="9757" max="9758" width="9" style="922" bestFit="1" customWidth="1"/>
    <col min="9759" max="9760" width="8.42578125" style="922" bestFit="1" customWidth="1"/>
    <col min="9761" max="9761" width="8.7109375" style="922" bestFit="1" customWidth="1"/>
    <col min="9762" max="9762" width="8.42578125" style="922" bestFit="1" customWidth="1"/>
    <col min="9763" max="9764" width="9" style="922" bestFit="1" customWidth="1"/>
    <col min="9765" max="9765" width="8.42578125" style="922" bestFit="1" customWidth="1"/>
    <col min="9766" max="9767" width="8.7109375" style="922" bestFit="1" customWidth="1"/>
    <col min="9768" max="9768" width="2.7109375" style="922" customWidth="1"/>
    <col min="9769" max="9981" width="11.42578125" style="922"/>
    <col min="9982" max="9982" width="4.28515625" style="922" bestFit="1" customWidth="1"/>
    <col min="9983" max="9983" width="10.5703125" style="922" customWidth="1"/>
    <col min="9984" max="9984" width="6.140625" style="922" customWidth="1"/>
    <col min="9985" max="9985" width="24.7109375" style="922" customWidth="1"/>
    <col min="9986" max="9986" width="10.28515625" style="922" customWidth="1"/>
    <col min="9987" max="9987" width="11.5703125" style="922" customWidth="1"/>
    <col min="9988" max="9988" width="9.85546875" style="922" customWidth="1"/>
    <col min="9989" max="9989" width="7.85546875" style="922" customWidth="1"/>
    <col min="9990" max="9990" width="7.7109375" style="922" customWidth="1"/>
    <col min="9991" max="9992" width="8.42578125" style="922" customWidth="1"/>
    <col min="9993" max="9993" width="7.85546875" style="922" customWidth="1"/>
    <col min="9994" max="9994" width="8.42578125" style="922" customWidth="1"/>
    <col min="9995" max="9995" width="7.85546875" style="922" customWidth="1"/>
    <col min="9996" max="9996" width="7.7109375" style="922" customWidth="1"/>
    <col min="9997" max="9997" width="7.85546875" style="922" customWidth="1"/>
    <col min="9998" max="9998" width="8.42578125" style="922" customWidth="1"/>
    <col min="9999" max="9999" width="7.42578125" style="922" customWidth="1"/>
    <col min="10000" max="10000" width="10.7109375" style="922" bestFit="1" customWidth="1"/>
    <col min="10001" max="10002" width="8.42578125" style="922" bestFit="1" customWidth="1"/>
    <col min="10003" max="10003" width="11.42578125" style="922" bestFit="1" customWidth="1"/>
    <col min="10004" max="10004" width="9" style="922" bestFit="1" customWidth="1"/>
    <col min="10005" max="10005" width="7.7109375" style="922" bestFit="1" customWidth="1"/>
    <col min="10006" max="10006" width="7.42578125" style="922" bestFit="1" customWidth="1"/>
    <col min="10007" max="10008" width="9" style="922" bestFit="1" customWidth="1"/>
    <col min="10009" max="10009" width="10.85546875" style="922" bestFit="1" customWidth="1"/>
    <col min="10010" max="10010" width="9" style="922" bestFit="1" customWidth="1"/>
    <col min="10011" max="10011" width="8.7109375" style="922" bestFit="1" customWidth="1"/>
    <col min="10012" max="10012" width="9.5703125" style="922" bestFit="1" customWidth="1"/>
    <col min="10013" max="10014" width="9" style="922" bestFit="1" customWidth="1"/>
    <col min="10015" max="10016" width="8.42578125" style="922" bestFit="1" customWidth="1"/>
    <col min="10017" max="10017" width="8.7109375" style="922" bestFit="1" customWidth="1"/>
    <col min="10018" max="10018" width="8.42578125" style="922" bestFit="1" customWidth="1"/>
    <col min="10019" max="10020" width="9" style="922" bestFit="1" customWidth="1"/>
    <col min="10021" max="10021" width="8.42578125" style="922" bestFit="1" customWidth="1"/>
    <col min="10022" max="10023" width="8.7109375" style="922" bestFit="1" customWidth="1"/>
    <col min="10024" max="10024" width="2.7109375" style="922" customWidth="1"/>
    <col min="10025" max="10237" width="11.42578125" style="922"/>
    <col min="10238" max="10238" width="4.28515625" style="922" bestFit="1" customWidth="1"/>
    <col min="10239" max="10239" width="10.5703125" style="922" customWidth="1"/>
    <col min="10240" max="10240" width="6.140625" style="922" customWidth="1"/>
    <col min="10241" max="10241" width="24.7109375" style="922" customWidth="1"/>
    <col min="10242" max="10242" width="10.28515625" style="922" customWidth="1"/>
    <col min="10243" max="10243" width="11.5703125" style="922" customWidth="1"/>
    <col min="10244" max="10244" width="9.85546875" style="922" customWidth="1"/>
    <col min="10245" max="10245" width="7.85546875" style="922" customWidth="1"/>
    <col min="10246" max="10246" width="7.7109375" style="922" customWidth="1"/>
    <col min="10247" max="10248" width="8.42578125" style="922" customWidth="1"/>
    <col min="10249" max="10249" width="7.85546875" style="922" customWidth="1"/>
    <col min="10250" max="10250" width="8.42578125" style="922" customWidth="1"/>
    <col min="10251" max="10251" width="7.85546875" style="922" customWidth="1"/>
    <col min="10252" max="10252" width="7.7109375" style="922" customWidth="1"/>
    <col min="10253" max="10253" width="7.85546875" style="922" customWidth="1"/>
    <col min="10254" max="10254" width="8.42578125" style="922" customWidth="1"/>
    <col min="10255" max="10255" width="7.42578125" style="922" customWidth="1"/>
    <col min="10256" max="10256" width="10.7109375" style="922" bestFit="1" customWidth="1"/>
    <col min="10257" max="10258" width="8.42578125" style="922" bestFit="1" customWidth="1"/>
    <col min="10259" max="10259" width="11.42578125" style="922" bestFit="1" customWidth="1"/>
    <col min="10260" max="10260" width="9" style="922" bestFit="1" customWidth="1"/>
    <col min="10261" max="10261" width="7.7109375" style="922" bestFit="1" customWidth="1"/>
    <col min="10262" max="10262" width="7.42578125" style="922" bestFit="1" customWidth="1"/>
    <col min="10263" max="10264" width="9" style="922" bestFit="1" customWidth="1"/>
    <col min="10265" max="10265" width="10.85546875" style="922" bestFit="1" customWidth="1"/>
    <col min="10266" max="10266" width="9" style="922" bestFit="1" customWidth="1"/>
    <col min="10267" max="10267" width="8.7109375" style="922" bestFit="1" customWidth="1"/>
    <col min="10268" max="10268" width="9.5703125" style="922" bestFit="1" customWidth="1"/>
    <col min="10269" max="10270" width="9" style="922" bestFit="1" customWidth="1"/>
    <col min="10271" max="10272" width="8.42578125" style="922" bestFit="1" customWidth="1"/>
    <col min="10273" max="10273" width="8.7109375" style="922" bestFit="1" customWidth="1"/>
    <col min="10274" max="10274" width="8.42578125" style="922" bestFit="1" customWidth="1"/>
    <col min="10275" max="10276" width="9" style="922" bestFit="1" customWidth="1"/>
    <col min="10277" max="10277" width="8.42578125" style="922" bestFit="1" customWidth="1"/>
    <col min="10278" max="10279" width="8.7109375" style="922" bestFit="1" customWidth="1"/>
    <col min="10280" max="10280" width="2.7109375" style="922" customWidth="1"/>
    <col min="10281" max="10493" width="11.42578125" style="922"/>
    <col min="10494" max="10494" width="4.28515625" style="922" bestFit="1" customWidth="1"/>
    <col min="10495" max="10495" width="10.5703125" style="922" customWidth="1"/>
    <col min="10496" max="10496" width="6.140625" style="922" customWidth="1"/>
    <col min="10497" max="10497" width="24.7109375" style="922" customWidth="1"/>
    <col min="10498" max="10498" width="10.28515625" style="922" customWidth="1"/>
    <col min="10499" max="10499" width="11.5703125" style="922" customWidth="1"/>
    <col min="10500" max="10500" width="9.85546875" style="922" customWidth="1"/>
    <col min="10501" max="10501" width="7.85546875" style="922" customWidth="1"/>
    <col min="10502" max="10502" width="7.7109375" style="922" customWidth="1"/>
    <col min="10503" max="10504" width="8.42578125" style="922" customWidth="1"/>
    <col min="10505" max="10505" width="7.85546875" style="922" customWidth="1"/>
    <col min="10506" max="10506" width="8.42578125" style="922" customWidth="1"/>
    <col min="10507" max="10507" width="7.85546875" style="922" customWidth="1"/>
    <col min="10508" max="10508" width="7.7109375" style="922" customWidth="1"/>
    <col min="10509" max="10509" width="7.85546875" style="922" customWidth="1"/>
    <col min="10510" max="10510" width="8.42578125" style="922" customWidth="1"/>
    <col min="10511" max="10511" width="7.42578125" style="922" customWidth="1"/>
    <col min="10512" max="10512" width="10.7109375" style="922" bestFit="1" customWidth="1"/>
    <col min="10513" max="10514" width="8.42578125" style="922" bestFit="1" customWidth="1"/>
    <col min="10515" max="10515" width="11.42578125" style="922" bestFit="1" customWidth="1"/>
    <col min="10516" max="10516" width="9" style="922" bestFit="1" customWidth="1"/>
    <col min="10517" max="10517" width="7.7109375" style="922" bestFit="1" customWidth="1"/>
    <col min="10518" max="10518" width="7.42578125" style="922" bestFit="1" customWidth="1"/>
    <col min="10519" max="10520" width="9" style="922" bestFit="1" customWidth="1"/>
    <col min="10521" max="10521" width="10.85546875" style="922" bestFit="1" customWidth="1"/>
    <col min="10522" max="10522" width="9" style="922" bestFit="1" customWidth="1"/>
    <col min="10523" max="10523" width="8.7109375" style="922" bestFit="1" customWidth="1"/>
    <col min="10524" max="10524" width="9.5703125" style="922" bestFit="1" customWidth="1"/>
    <col min="10525" max="10526" width="9" style="922" bestFit="1" customWidth="1"/>
    <col min="10527" max="10528" width="8.42578125" style="922" bestFit="1" customWidth="1"/>
    <col min="10529" max="10529" width="8.7109375" style="922" bestFit="1" customWidth="1"/>
    <col min="10530" max="10530" width="8.42578125" style="922" bestFit="1" customWidth="1"/>
    <col min="10531" max="10532" width="9" style="922" bestFit="1" customWidth="1"/>
    <col min="10533" max="10533" width="8.42578125" style="922" bestFit="1" customWidth="1"/>
    <col min="10534" max="10535" width="8.7109375" style="922" bestFit="1" customWidth="1"/>
    <col min="10536" max="10536" width="2.7109375" style="922" customWidth="1"/>
    <col min="10537" max="10749" width="11.42578125" style="922"/>
    <col min="10750" max="10750" width="4.28515625" style="922" bestFit="1" customWidth="1"/>
    <col min="10751" max="10751" width="10.5703125" style="922" customWidth="1"/>
    <col min="10752" max="10752" width="6.140625" style="922" customWidth="1"/>
    <col min="10753" max="10753" width="24.7109375" style="922" customWidth="1"/>
    <col min="10754" max="10754" width="10.28515625" style="922" customWidth="1"/>
    <col min="10755" max="10755" width="11.5703125" style="922" customWidth="1"/>
    <col min="10756" max="10756" width="9.85546875" style="922" customWidth="1"/>
    <col min="10757" max="10757" width="7.85546875" style="922" customWidth="1"/>
    <col min="10758" max="10758" width="7.7109375" style="922" customWidth="1"/>
    <col min="10759" max="10760" width="8.42578125" style="922" customWidth="1"/>
    <col min="10761" max="10761" width="7.85546875" style="922" customWidth="1"/>
    <col min="10762" max="10762" width="8.42578125" style="922" customWidth="1"/>
    <col min="10763" max="10763" width="7.85546875" style="922" customWidth="1"/>
    <col min="10764" max="10764" width="7.7109375" style="922" customWidth="1"/>
    <col min="10765" max="10765" width="7.85546875" style="922" customWidth="1"/>
    <col min="10766" max="10766" width="8.42578125" style="922" customWidth="1"/>
    <col min="10767" max="10767" width="7.42578125" style="922" customWidth="1"/>
    <col min="10768" max="10768" width="10.7109375" style="922" bestFit="1" customWidth="1"/>
    <col min="10769" max="10770" width="8.42578125" style="922" bestFit="1" customWidth="1"/>
    <col min="10771" max="10771" width="11.42578125" style="922" bestFit="1" customWidth="1"/>
    <col min="10772" max="10772" width="9" style="922" bestFit="1" customWidth="1"/>
    <col min="10773" max="10773" width="7.7109375" style="922" bestFit="1" customWidth="1"/>
    <col min="10774" max="10774" width="7.42578125" style="922" bestFit="1" customWidth="1"/>
    <col min="10775" max="10776" width="9" style="922" bestFit="1" customWidth="1"/>
    <col min="10777" max="10777" width="10.85546875" style="922" bestFit="1" customWidth="1"/>
    <col min="10778" max="10778" width="9" style="922" bestFit="1" customWidth="1"/>
    <col min="10779" max="10779" width="8.7109375" style="922" bestFit="1" customWidth="1"/>
    <col min="10780" max="10780" width="9.5703125" style="922" bestFit="1" customWidth="1"/>
    <col min="10781" max="10782" width="9" style="922" bestFit="1" customWidth="1"/>
    <col min="10783" max="10784" width="8.42578125" style="922" bestFit="1" customWidth="1"/>
    <col min="10785" max="10785" width="8.7109375" style="922" bestFit="1" customWidth="1"/>
    <col min="10786" max="10786" width="8.42578125" style="922" bestFit="1" customWidth="1"/>
    <col min="10787" max="10788" width="9" style="922" bestFit="1" customWidth="1"/>
    <col min="10789" max="10789" width="8.42578125" style="922" bestFit="1" customWidth="1"/>
    <col min="10790" max="10791" width="8.7109375" style="922" bestFit="1" customWidth="1"/>
    <col min="10792" max="10792" width="2.7109375" style="922" customWidth="1"/>
    <col min="10793" max="11005" width="11.42578125" style="922"/>
    <col min="11006" max="11006" width="4.28515625" style="922" bestFit="1" customWidth="1"/>
    <col min="11007" max="11007" width="10.5703125" style="922" customWidth="1"/>
    <col min="11008" max="11008" width="6.140625" style="922" customWidth="1"/>
    <col min="11009" max="11009" width="24.7109375" style="922" customWidth="1"/>
    <col min="11010" max="11010" width="10.28515625" style="922" customWidth="1"/>
    <col min="11011" max="11011" width="11.5703125" style="922" customWidth="1"/>
    <col min="11012" max="11012" width="9.85546875" style="922" customWidth="1"/>
    <col min="11013" max="11013" width="7.85546875" style="922" customWidth="1"/>
    <col min="11014" max="11014" width="7.7109375" style="922" customWidth="1"/>
    <col min="11015" max="11016" width="8.42578125" style="922" customWidth="1"/>
    <col min="11017" max="11017" width="7.85546875" style="922" customWidth="1"/>
    <col min="11018" max="11018" width="8.42578125" style="922" customWidth="1"/>
    <col min="11019" max="11019" width="7.85546875" style="922" customWidth="1"/>
    <col min="11020" max="11020" width="7.7109375" style="922" customWidth="1"/>
    <col min="11021" max="11021" width="7.85546875" style="922" customWidth="1"/>
    <col min="11022" max="11022" width="8.42578125" style="922" customWidth="1"/>
    <col min="11023" max="11023" width="7.42578125" style="922" customWidth="1"/>
    <col min="11024" max="11024" width="10.7109375" style="922" bestFit="1" customWidth="1"/>
    <col min="11025" max="11026" width="8.42578125" style="922" bestFit="1" customWidth="1"/>
    <col min="11027" max="11027" width="11.42578125" style="922" bestFit="1" customWidth="1"/>
    <col min="11028" max="11028" width="9" style="922" bestFit="1" customWidth="1"/>
    <col min="11029" max="11029" width="7.7109375" style="922" bestFit="1" customWidth="1"/>
    <col min="11030" max="11030" width="7.42578125" style="922" bestFit="1" customWidth="1"/>
    <col min="11031" max="11032" width="9" style="922" bestFit="1" customWidth="1"/>
    <col min="11033" max="11033" width="10.85546875" style="922" bestFit="1" customWidth="1"/>
    <col min="11034" max="11034" width="9" style="922" bestFit="1" customWidth="1"/>
    <col min="11035" max="11035" width="8.7109375" style="922" bestFit="1" customWidth="1"/>
    <col min="11036" max="11036" width="9.5703125" style="922" bestFit="1" customWidth="1"/>
    <col min="11037" max="11038" width="9" style="922" bestFit="1" customWidth="1"/>
    <col min="11039" max="11040" width="8.42578125" style="922" bestFit="1" customWidth="1"/>
    <col min="11041" max="11041" width="8.7109375" style="922" bestFit="1" customWidth="1"/>
    <col min="11042" max="11042" width="8.42578125" style="922" bestFit="1" customWidth="1"/>
    <col min="11043" max="11044" width="9" style="922" bestFit="1" customWidth="1"/>
    <col min="11045" max="11045" width="8.42578125" style="922" bestFit="1" customWidth="1"/>
    <col min="11046" max="11047" width="8.7109375" style="922" bestFit="1" customWidth="1"/>
    <col min="11048" max="11048" width="2.7109375" style="922" customWidth="1"/>
    <col min="11049" max="11261" width="11.42578125" style="922"/>
    <col min="11262" max="11262" width="4.28515625" style="922" bestFit="1" customWidth="1"/>
    <col min="11263" max="11263" width="10.5703125" style="922" customWidth="1"/>
    <col min="11264" max="11264" width="6.140625" style="922" customWidth="1"/>
    <col min="11265" max="11265" width="24.7109375" style="922" customWidth="1"/>
    <col min="11266" max="11266" width="10.28515625" style="922" customWidth="1"/>
    <col min="11267" max="11267" width="11.5703125" style="922" customWidth="1"/>
    <col min="11268" max="11268" width="9.85546875" style="922" customWidth="1"/>
    <col min="11269" max="11269" width="7.85546875" style="922" customWidth="1"/>
    <col min="11270" max="11270" width="7.7109375" style="922" customWidth="1"/>
    <col min="11271" max="11272" width="8.42578125" style="922" customWidth="1"/>
    <col min="11273" max="11273" width="7.85546875" style="922" customWidth="1"/>
    <col min="11274" max="11274" width="8.42578125" style="922" customWidth="1"/>
    <col min="11275" max="11275" width="7.85546875" style="922" customWidth="1"/>
    <col min="11276" max="11276" width="7.7109375" style="922" customWidth="1"/>
    <col min="11277" max="11277" width="7.85546875" style="922" customWidth="1"/>
    <col min="11278" max="11278" width="8.42578125" style="922" customWidth="1"/>
    <col min="11279" max="11279" width="7.42578125" style="922" customWidth="1"/>
    <col min="11280" max="11280" width="10.7109375" style="922" bestFit="1" customWidth="1"/>
    <col min="11281" max="11282" width="8.42578125" style="922" bestFit="1" customWidth="1"/>
    <col min="11283" max="11283" width="11.42578125" style="922" bestFit="1" customWidth="1"/>
    <col min="11284" max="11284" width="9" style="922" bestFit="1" customWidth="1"/>
    <col min="11285" max="11285" width="7.7109375" style="922" bestFit="1" customWidth="1"/>
    <col min="11286" max="11286" width="7.42578125" style="922" bestFit="1" customWidth="1"/>
    <col min="11287" max="11288" width="9" style="922" bestFit="1" customWidth="1"/>
    <col min="11289" max="11289" width="10.85546875" style="922" bestFit="1" customWidth="1"/>
    <col min="11290" max="11290" width="9" style="922" bestFit="1" customWidth="1"/>
    <col min="11291" max="11291" width="8.7109375" style="922" bestFit="1" customWidth="1"/>
    <col min="11292" max="11292" width="9.5703125" style="922" bestFit="1" customWidth="1"/>
    <col min="11293" max="11294" width="9" style="922" bestFit="1" customWidth="1"/>
    <col min="11295" max="11296" width="8.42578125" style="922" bestFit="1" customWidth="1"/>
    <col min="11297" max="11297" width="8.7109375" style="922" bestFit="1" customWidth="1"/>
    <col min="11298" max="11298" width="8.42578125" style="922" bestFit="1" customWidth="1"/>
    <col min="11299" max="11300" width="9" style="922" bestFit="1" customWidth="1"/>
    <col min="11301" max="11301" width="8.42578125" style="922" bestFit="1" customWidth="1"/>
    <col min="11302" max="11303" width="8.7109375" style="922" bestFit="1" customWidth="1"/>
    <col min="11304" max="11304" width="2.7109375" style="922" customWidth="1"/>
    <col min="11305" max="11517" width="11.42578125" style="922"/>
    <col min="11518" max="11518" width="4.28515625" style="922" bestFit="1" customWidth="1"/>
    <col min="11519" max="11519" width="10.5703125" style="922" customWidth="1"/>
    <col min="11520" max="11520" width="6.140625" style="922" customWidth="1"/>
    <col min="11521" max="11521" width="24.7109375" style="922" customWidth="1"/>
    <col min="11522" max="11522" width="10.28515625" style="922" customWidth="1"/>
    <col min="11523" max="11523" width="11.5703125" style="922" customWidth="1"/>
    <col min="11524" max="11524" width="9.85546875" style="922" customWidth="1"/>
    <col min="11525" max="11525" width="7.85546875" style="922" customWidth="1"/>
    <col min="11526" max="11526" width="7.7109375" style="922" customWidth="1"/>
    <col min="11527" max="11528" width="8.42578125" style="922" customWidth="1"/>
    <col min="11529" max="11529" width="7.85546875" style="922" customWidth="1"/>
    <col min="11530" max="11530" width="8.42578125" style="922" customWidth="1"/>
    <col min="11531" max="11531" width="7.85546875" style="922" customWidth="1"/>
    <col min="11532" max="11532" width="7.7109375" style="922" customWidth="1"/>
    <col min="11533" max="11533" width="7.85546875" style="922" customWidth="1"/>
    <col min="11534" max="11534" width="8.42578125" style="922" customWidth="1"/>
    <col min="11535" max="11535" width="7.42578125" style="922" customWidth="1"/>
    <col min="11536" max="11536" width="10.7109375" style="922" bestFit="1" customWidth="1"/>
    <col min="11537" max="11538" width="8.42578125" style="922" bestFit="1" customWidth="1"/>
    <col min="11539" max="11539" width="11.42578125" style="922" bestFit="1" customWidth="1"/>
    <col min="11540" max="11540" width="9" style="922" bestFit="1" customWidth="1"/>
    <col min="11541" max="11541" width="7.7109375" style="922" bestFit="1" customWidth="1"/>
    <col min="11542" max="11542" width="7.42578125" style="922" bestFit="1" customWidth="1"/>
    <col min="11543" max="11544" width="9" style="922" bestFit="1" customWidth="1"/>
    <col min="11545" max="11545" width="10.85546875" style="922" bestFit="1" customWidth="1"/>
    <col min="11546" max="11546" width="9" style="922" bestFit="1" customWidth="1"/>
    <col min="11547" max="11547" width="8.7109375" style="922" bestFit="1" customWidth="1"/>
    <col min="11548" max="11548" width="9.5703125" style="922" bestFit="1" customWidth="1"/>
    <col min="11549" max="11550" width="9" style="922" bestFit="1" customWidth="1"/>
    <col min="11551" max="11552" width="8.42578125" style="922" bestFit="1" customWidth="1"/>
    <col min="11553" max="11553" width="8.7109375" style="922" bestFit="1" customWidth="1"/>
    <col min="11554" max="11554" width="8.42578125" style="922" bestFit="1" customWidth="1"/>
    <col min="11555" max="11556" width="9" style="922" bestFit="1" customWidth="1"/>
    <col min="11557" max="11557" width="8.42578125" style="922" bestFit="1" customWidth="1"/>
    <col min="11558" max="11559" width="8.7109375" style="922" bestFit="1" customWidth="1"/>
    <col min="11560" max="11560" width="2.7109375" style="922" customWidth="1"/>
    <col min="11561" max="11773" width="11.42578125" style="922"/>
    <col min="11774" max="11774" width="4.28515625" style="922" bestFit="1" customWidth="1"/>
    <col min="11775" max="11775" width="10.5703125" style="922" customWidth="1"/>
    <col min="11776" max="11776" width="6.140625" style="922" customWidth="1"/>
    <col min="11777" max="11777" width="24.7109375" style="922" customWidth="1"/>
    <col min="11778" max="11778" width="10.28515625" style="922" customWidth="1"/>
    <col min="11779" max="11779" width="11.5703125" style="922" customWidth="1"/>
    <col min="11780" max="11780" width="9.85546875" style="922" customWidth="1"/>
    <col min="11781" max="11781" width="7.85546875" style="922" customWidth="1"/>
    <col min="11782" max="11782" width="7.7109375" style="922" customWidth="1"/>
    <col min="11783" max="11784" width="8.42578125" style="922" customWidth="1"/>
    <col min="11785" max="11785" width="7.85546875" style="922" customWidth="1"/>
    <col min="11786" max="11786" width="8.42578125" style="922" customWidth="1"/>
    <col min="11787" max="11787" width="7.85546875" style="922" customWidth="1"/>
    <col min="11788" max="11788" width="7.7109375" style="922" customWidth="1"/>
    <col min="11789" max="11789" width="7.85546875" style="922" customWidth="1"/>
    <col min="11790" max="11790" width="8.42578125" style="922" customWidth="1"/>
    <col min="11791" max="11791" width="7.42578125" style="922" customWidth="1"/>
    <col min="11792" max="11792" width="10.7109375" style="922" bestFit="1" customWidth="1"/>
    <col min="11793" max="11794" width="8.42578125" style="922" bestFit="1" customWidth="1"/>
    <col min="11795" max="11795" width="11.42578125" style="922" bestFit="1" customWidth="1"/>
    <col min="11796" max="11796" width="9" style="922" bestFit="1" customWidth="1"/>
    <col min="11797" max="11797" width="7.7109375" style="922" bestFit="1" customWidth="1"/>
    <col min="11798" max="11798" width="7.42578125" style="922" bestFit="1" customWidth="1"/>
    <col min="11799" max="11800" width="9" style="922" bestFit="1" customWidth="1"/>
    <col min="11801" max="11801" width="10.85546875" style="922" bestFit="1" customWidth="1"/>
    <col min="11802" max="11802" width="9" style="922" bestFit="1" customWidth="1"/>
    <col min="11803" max="11803" width="8.7109375" style="922" bestFit="1" customWidth="1"/>
    <col min="11804" max="11804" width="9.5703125" style="922" bestFit="1" customWidth="1"/>
    <col min="11805" max="11806" width="9" style="922" bestFit="1" customWidth="1"/>
    <col min="11807" max="11808" width="8.42578125" style="922" bestFit="1" customWidth="1"/>
    <col min="11809" max="11809" width="8.7109375" style="922" bestFit="1" customWidth="1"/>
    <col min="11810" max="11810" width="8.42578125" style="922" bestFit="1" customWidth="1"/>
    <col min="11811" max="11812" width="9" style="922" bestFit="1" customWidth="1"/>
    <col min="11813" max="11813" width="8.42578125" style="922" bestFit="1" customWidth="1"/>
    <col min="11814" max="11815" width="8.7109375" style="922" bestFit="1" customWidth="1"/>
    <col min="11816" max="11816" width="2.7109375" style="922" customWidth="1"/>
    <col min="11817" max="12029" width="11.42578125" style="922"/>
    <col min="12030" max="12030" width="4.28515625" style="922" bestFit="1" customWidth="1"/>
    <col min="12031" max="12031" width="10.5703125" style="922" customWidth="1"/>
    <col min="12032" max="12032" width="6.140625" style="922" customWidth="1"/>
    <col min="12033" max="12033" width="24.7109375" style="922" customWidth="1"/>
    <col min="12034" max="12034" width="10.28515625" style="922" customWidth="1"/>
    <col min="12035" max="12035" width="11.5703125" style="922" customWidth="1"/>
    <col min="12036" max="12036" width="9.85546875" style="922" customWidth="1"/>
    <col min="12037" max="12037" width="7.85546875" style="922" customWidth="1"/>
    <col min="12038" max="12038" width="7.7109375" style="922" customWidth="1"/>
    <col min="12039" max="12040" width="8.42578125" style="922" customWidth="1"/>
    <col min="12041" max="12041" width="7.85546875" style="922" customWidth="1"/>
    <col min="12042" max="12042" width="8.42578125" style="922" customWidth="1"/>
    <col min="12043" max="12043" width="7.85546875" style="922" customWidth="1"/>
    <col min="12044" max="12044" width="7.7109375" style="922" customWidth="1"/>
    <col min="12045" max="12045" width="7.85546875" style="922" customWidth="1"/>
    <col min="12046" max="12046" width="8.42578125" style="922" customWidth="1"/>
    <col min="12047" max="12047" width="7.42578125" style="922" customWidth="1"/>
    <col min="12048" max="12048" width="10.7109375" style="922" bestFit="1" customWidth="1"/>
    <col min="12049" max="12050" width="8.42578125" style="922" bestFit="1" customWidth="1"/>
    <col min="12051" max="12051" width="11.42578125" style="922" bestFit="1" customWidth="1"/>
    <col min="12052" max="12052" width="9" style="922" bestFit="1" customWidth="1"/>
    <col min="12053" max="12053" width="7.7109375" style="922" bestFit="1" customWidth="1"/>
    <col min="12054" max="12054" width="7.42578125" style="922" bestFit="1" customWidth="1"/>
    <col min="12055" max="12056" width="9" style="922" bestFit="1" customWidth="1"/>
    <col min="12057" max="12057" width="10.85546875" style="922" bestFit="1" customWidth="1"/>
    <col min="12058" max="12058" width="9" style="922" bestFit="1" customWidth="1"/>
    <col min="12059" max="12059" width="8.7109375" style="922" bestFit="1" customWidth="1"/>
    <col min="12060" max="12060" width="9.5703125" style="922" bestFit="1" customWidth="1"/>
    <col min="12061" max="12062" width="9" style="922" bestFit="1" customWidth="1"/>
    <col min="12063" max="12064" width="8.42578125" style="922" bestFit="1" customWidth="1"/>
    <col min="12065" max="12065" width="8.7109375" style="922" bestFit="1" customWidth="1"/>
    <col min="12066" max="12066" width="8.42578125" style="922" bestFit="1" customWidth="1"/>
    <col min="12067" max="12068" width="9" style="922" bestFit="1" customWidth="1"/>
    <col min="12069" max="12069" width="8.42578125" style="922" bestFit="1" customWidth="1"/>
    <col min="12070" max="12071" width="8.7109375" style="922" bestFit="1" customWidth="1"/>
    <col min="12072" max="12072" width="2.7109375" style="922" customWidth="1"/>
    <col min="12073" max="12285" width="11.42578125" style="922"/>
    <col min="12286" max="12286" width="4.28515625" style="922" bestFit="1" customWidth="1"/>
    <col min="12287" max="12287" width="10.5703125" style="922" customWidth="1"/>
    <col min="12288" max="12288" width="6.140625" style="922" customWidth="1"/>
    <col min="12289" max="12289" width="24.7109375" style="922" customWidth="1"/>
    <col min="12290" max="12290" width="10.28515625" style="922" customWidth="1"/>
    <col min="12291" max="12291" width="11.5703125" style="922" customWidth="1"/>
    <col min="12292" max="12292" width="9.85546875" style="922" customWidth="1"/>
    <col min="12293" max="12293" width="7.85546875" style="922" customWidth="1"/>
    <col min="12294" max="12294" width="7.7109375" style="922" customWidth="1"/>
    <col min="12295" max="12296" width="8.42578125" style="922" customWidth="1"/>
    <col min="12297" max="12297" width="7.85546875" style="922" customWidth="1"/>
    <col min="12298" max="12298" width="8.42578125" style="922" customWidth="1"/>
    <col min="12299" max="12299" width="7.85546875" style="922" customWidth="1"/>
    <col min="12300" max="12300" width="7.7109375" style="922" customWidth="1"/>
    <col min="12301" max="12301" width="7.85546875" style="922" customWidth="1"/>
    <col min="12302" max="12302" width="8.42578125" style="922" customWidth="1"/>
    <col min="12303" max="12303" width="7.42578125" style="922" customWidth="1"/>
    <col min="12304" max="12304" width="10.7109375" style="922" bestFit="1" customWidth="1"/>
    <col min="12305" max="12306" width="8.42578125" style="922" bestFit="1" customWidth="1"/>
    <col min="12307" max="12307" width="11.42578125" style="922" bestFit="1" customWidth="1"/>
    <col min="12308" max="12308" width="9" style="922" bestFit="1" customWidth="1"/>
    <col min="12309" max="12309" width="7.7109375" style="922" bestFit="1" customWidth="1"/>
    <col min="12310" max="12310" width="7.42578125" style="922" bestFit="1" customWidth="1"/>
    <col min="12311" max="12312" width="9" style="922" bestFit="1" customWidth="1"/>
    <col min="12313" max="12313" width="10.85546875" style="922" bestFit="1" customWidth="1"/>
    <col min="12314" max="12314" width="9" style="922" bestFit="1" customWidth="1"/>
    <col min="12315" max="12315" width="8.7109375" style="922" bestFit="1" customWidth="1"/>
    <col min="12316" max="12316" width="9.5703125" style="922" bestFit="1" customWidth="1"/>
    <col min="12317" max="12318" width="9" style="922" bestFit="1" customWidth="1"/>
    <col min="12319" max="12320" width="8.42578125" style="922" bestFit="1" customWidth="1"/>
    <col min="12321" max="12321" width="8.7109375" style="922" bestFit="1" customWidth="1"/>
    <col min="12322" max="12322" width="8.42578125" style="922" bestFit="1" customWidth="1"/>
    <col min="12323" max="12324" width="9" style="922" bestFit="1" customWidth="1"/>
    <col min="12325" max="12325" width="8.42578125" style="922" bestFit="1" customWidth="1"/>
    <col min="12326" max="12327" width="8.7109375" style="922" bestFit="1" customWidth="1"/>
    <col min="12328" max="12328" width="2.7109375" style="922" customWidth="1"/>
    <col min="12329" max="12541" width="11.42578125" style="922"/>
    <col min="12542" max="12542" width="4.28515625" style="922" bestFit="1" customWidth="1"/>
    <col min="12543" max="12543" width="10.5703125" style="922" customWidth="1"/>
    <col min="12544" max="12544" width="6.140625" style="922" customWidth="1"/>
    <col min="12545" max="12545" width="24.7109375" style="922" customWidth="1"/>
    <col min="12546" max="12546" width="10.28515625" style="922" customWidth="1"/>
    <col min="12547" max="12547" width="11.5703125" style="922" customWidth="1"/>
    <col min="12548" max="12548" width="9.85546875" style="922" customWidth="1"/>
    <col min="12549" max="12549" width="7.85546875" style="922" customWidth="1"/>
    <col min="12550" max="12550" width="7.7109375" style="922" customWidth="1"/>
    <col min="12551" max="12552" width="8.42578125" style="922" customWidth="1"/>
    <col min="12553" max="12553" width="7.85546875" style="922" customWidth="1"/>
    <col min="12554" max="12554" width="8.42578125" style="922" customWidth="1"/>
    <col min="12555" max="12555" width="7.85546875" style="922" customWidth="1"/>
    <col min="12556" max="12556" width="7.7109375" style="922" customWidth="1"/>
    <col min="12557" max="12557" width="7.85546875" style="922" customWidth="1"/>
    <col min="12558" max="12558" width="8.42578125" style="922" customWidth="1"/>
    <col min="12559" max="12559" width="7.42578125" style="922" customWidth="1"/>
    <col min="12560" max="12560" width="10.7109375" style="922" bestFit="1" customWidth="1"/>
    <col min="12561" max="12562" width="8.42578125" style="922" bestFit="1" customWidth="1"/>
    <col min="12563" max="12563" width="11.42578125" style="922" bestFit="1" customWidth="1"/>
    <col min="12564" max="12564" width="9" style="922" bestFit="1" customWidth="1"/>
    <col min="12565" max="12565" width="7.7109375" style="922" bestFit="1" customWidth="1"/>
    <col min="12566" max="12566" width="7.42578125" style="922" bestFit="1" customWidth="1"/>
    <col min="12567" max="12568" width="9" style="922" bestFit="1" customWidth="1"/>
    <col min="12569" max="12569" width="10.85546875" style="922" bestFit="1" customWidth="1"/>
    <col min="12570" max="12570" width="9" style="922" bestFit="1" customWidth="1"/>
    <col min="12571" max="12571" width="8.7109375" style="922" bestFit="1" customWidth="1"/>
    <col min="12572" max="12572" width="9.5703125" style="922" bestFit="1" customWidth="1"/>
    <col min="12573" max="12574" width="9" style="922" bestFit="1" customWidth="1"/>
    <col min="12575" max="12576" width="8.42578125" style="922" bestFit="1" customWidth="1"/>
    <col min="12577" max="12577" width="8.7109375" style="922" bestFit="1" customWidth="1"/>
    <col min="12578" max="12578" width="8.42578125" style="922" bestFit="1" customWidth="1"/>
    <col min="12579" max="12580" width="9" style="922" bestFit="1" customWidth="1"/>
    <col min="12581" max="12581" width="8.42578125" style="922" bestFit="1" customWidth="1"/>
    <col min="12582" max="12583" width="8.7109375" style="922" bestFit="1" customWidth="1"/>
    <col min="12584" max="12584" width="2.7109375" style="922" customWidth="1"/>
    <col min="12585" max="12797" width="11.42578125" style="922"/>
    <col min="12798" max="12798" width="4.28515625" style="922" bestFit="1" customWidth="1"/>
    <col min="12799" max="12799" width="10.5703125" style="922" customWidth="1"/>
    <col min="12800" max="12800" width="6.140625" style="922" customWidth="1"/>
    <col min="12801" max="12801" width="24.7109375" style="922" customWidth="1"/>
    <col min="12802" max="12802" width="10.28515625" style="922" customWidth="1"/>
    <col min="12803" max="12803" width="11.5703125" style="922" customWidth="1"/>
    <col min="12804" max="12804" width="9.85546875" style="922" customWidth="1"/>
    <col min="12805" max="12805" width="7.85546875" style="922" customWidth="1"/>
    <col min="12806" max="12806" width="7.7109375" style="922" customWidth="1"/>
    <col min="12807" max="12808" width="8.42578125" style="922" customWidth="1"/>
    <col min="12809" max="12809" width="7.85546875" style="922" customWidth="1"/>
    <col min="12810" max="12810" width="8.42578125" style="922" customWidth="1"/>
    <col min="12811" max="12811" width="7.85546875" style="922" customWidth="1"/>
    <col min="12812" max="12812" width="7.7109375" style="922" customWidth="1"/>
    <col min="12813" max="12813" width="7.85546875" style="922" customWidth="1"/>
    <col min="12814" max="12814" width="8.42578125" style="922" customWidth="1"/>
    <col min="12815" max="12815" width="7.42578125" style="922" customWidth="1"/>
    <col min="12816" max="12816" width="10.7109375" style="922" bestFit="1" customWidth="1"/>
    <col min="12817" max="12818" width="8.42578125" style="922" bestFit="1" customWidth="1"/>
    <col min="12819" max="12819" width="11.42578125" style="922" bestFit="1" customWidth="1"/>
    <col min="12820" max="12820" width="9" style="922" bestFit="1" customWidth="1"/>
    <col min="12821" max="12821" width="7.7109375" style="922" bestFit="1" customWidth="1"/>
    <col min="12822" max="12822" width="7.42578125" style="922" bestFit="1" customWidth="1"/>
    <col min="12823" max="12824" width="9" style="922" bestFit="1" customWidth="1"/>
    <col min="12825" max="12825" width="10.85546875" style="922" bestFit="1" customWidth="1"/>
    <col min="12826" max="12826" width="9" style="922" bestFit="1" customWidth="1"/>
    <col min="12827" max="12827" width="8.7109375" style="922" bestFit="1" customWidth="1"/>
    <col min="12828" max="12828" width="9.5703125" style="922" bestFit="1" customWidth="1"/>
    <col min="12829" max="12830" width="9" style="922" bestFit="1" customWidth="1"/>
    <col min="12831" max="12832" width="8.42578125" style="922" bestFit="1" customWidth="1"/>
    <col min="12833" max="12833" width="8.7109375" style="922" bestFit="1" customWidth="1"/>
    <col min="12834" max="12834" width="8.42578125" style="922" bestFit="1" customWidth="1"/>
    <col min="12835" max="12836" width="9" style="922" bestFit="1" customWidth="1"/>
    <col min="12837" max="12837" width="8.42578125" style="922" bestFit="1" customWidth="1"/>
    <col min="12838" max="12839" width="8.7109375" style="922" bestFit="1" customWidth="1"/>
    <col min="12840" max="12840" width="2.7109375" style="922" customWidth="1"/>
    <col min="12841" max="13053" width="11.42578125" style="922"/>
    <col min="13054" max="13054" width="4.28515625" style="922" bestFit="1" customWidth="1"/>
    <col min="13055" max="13055" width="10.5703125" style="922" customWidth="1"/>
    <col min="13056" max="13056" width="6.140625" style="922" customWidth="1"/>
    <col min="13057" max="13057" width="24.7109375" style="922" customWidth="1"/>
    <col min="13058" max="13058" width="10.28515625" style="922" customWidth="1"/>
    <col min="13059" max="13059" width="11.5703125" style="922" customWidth="1"/>
    <col min="13060" max="13060" width="9.85546875" style="922" customWidth="1"/>
    <col min="13061" max="13061" width="7.85546875" style="922" customWidth="1"/>
    <col min="13062" max="13062" width="7.7109375" style="922" customWidth="1"/>
    <col min="13063" max="13064" width="8.42578125" style="922" customWidth="1"/>
    <col min="13065" max="13065" width="7.85546875" style="922" customWidth="1"/>
    <col min="13066" max="13066" width="8.42578125" style="922" customWidth="1"/>
    <col min="13067" max="13067" width="7.85546875" style="922" customWidth="1"/>
    <col min="13068" max="13068" width="7.7109375" style="922" customWidth="1"/>
    <col min="13069" max="13069" width="7.85546875" style="922" customWidth="1"/>
    <col min="13070" max="13070" width="8.42578125" style="922" customWidth="1"/>
    <col min="13071" max="13071" width="7.42578125" style="922" customWidth="1"/>
    <col min="13072" max="13072" width="10.7109375" style="922" bestFit="1" customWidth="1"/>
    <col min="13073" max="13074" width="8.42578125" style="922" bestFit="1" customWidth="1"/>
    <col min="13075" max="13075" width="11.42578125" style="922" bestFit="1" customWidth="1"/>
    <col min="13076" max="13076" width="9" style="922" bestFit="1" customWidth="1"/>
    <col min="13077" max="13077" width="7.7109375" style="922" bestFit="1" customWidth="1"/>
    <col min="13078" max="13078" width="7.42578125" style="922" bestFit="1" customWidth="1"/>
    <col min="13079" max="13080" width="9" style="922" bestFit="1" customWidth="1"/>
    <col min="13081" max="13081" width="10.85546875" style="922" bestFit="1" customWidth="1"/>
    <col min="13082" max="13082" width="9" style="922" bestFit="1" customWidth="1"/>
    <col min="13083" max="13083" width="8.7109375" style="922" bestFit="1" customWidth="1"/>
    <col min="13084" max="13084" width="9.5703125" style="922" bestFit="1" customWidth="1"/>
    <col min="13085" max="13086" width="9" style="922" bestFit="1" customWidth="1"/>
    <col min="13087" max="13088" width="8.42578125" style="922" bestFit="1" customWidth="1"/>
    <col min="13089" max="13089" width="8.7109375" style="922" bestFit="1" customWidth="1"/>
    <col min="13090" max="13090" width="8.42578125" style="922" bestFit="1" customWidth="1"/>
    <col min="13091" max="13092" width="9" style="922" bestFit="1" customWidth="1"/>
    <col min="13093" max="13093" width="8.42578125" style="922" bestFit="1" customWidth="1"/>
    <col min="13094" max="13095" width="8.7109375" style="922" bestFit="1" customWidth="1"/>
    <col min="13096" max="13096" width="2.7109375" style="922" customWidth="1"/>
    <col min="13097" max="13309" width="11.42578125" style="922"/>
    <col min="13310" max="13310" width="4.28515625" style="922" bestFit="1" customWidth="1"/>
    <col min="13311" max="13311" width="10.5703125" style="922" customWidth="1"/>
    <col min="13312" max="13312" width="6.140625" style="922" customWidth="1"/>
    <col min="13313" max="13313" width="24.7109375" style="922" customWidth="1"/>
    <col min="13314" max="13314" width="10.28515625" style="922" customWidth="1"/>
    <col min="13315" max="13315" width="11.5703125" style="922" customWidth="1"/>
    <col min="13316" max="13316" width="9.85546875" style="922" customWidth="1"/>
    <col min="13317" max="13317" width="7.85546875" style="922" customWidth="1"/>
    <col min="13318" max="13318" width="7.7109375" style="922" customWidth="1"/>
    <col min="13319" max="13320" width="8.42578125" style="922" customWidth="1"/>
    <col min="13321" max="13321" width="7.85546875" style="922" customWidth="1"/>
    <col min="13322" max="13322" width="8.42578125" style="922" customWidth="1"/>
    <col min="13323" max="13323" width="7.85546875" style="922" customWidth="1"/>
    <col min="13324" max="13324" width="7.7109375" style="922" customWidth="1"/>
    <col min="13325" max="13325" width="7.85546875" style="922" customWidth="1"/>
    <col min="13326" max="13326" width="8.42578125" style="922" customWidth="1"/>
    <col min="13327" max="13327" width="7.42578125" style="922" customWidth="1"/>
    <col min="13328" max="13328" width="10.7109375" style="922" bestFit="1" customWidth="1"/>
    <col min="13329" max="13330" width="8.42578125" style="922" bestFit="1" customWidth="1"/>
    <col min="13331" max="13331" width="11.42578125" style="922" bestFit="1" customWidth="1"/>
    <col min="13332" max="13332" width="9" style="922" bestFit="1" customWidth="1"/>
    <col min="13333" max="13333" width="7.7109375" style="922" bestFit="1" customWidth="1"/>
    <col min="13334" max="13334" width="7.42578125" style="922" bestFit="1" customWidth="1"/>
    <col min="13335" max="13336" width="9" style="922" bestFit="1" customWidth="1"/>
    <col min="13337" max="13337" width="10.85546875" style="922" bestFit="1" customWidth="1"/>
    <col min="13338" max="13338" width="9" style="922" bestFit="1" customWidth="1"/>
    <col min="13339" max="13339" width="8.7109375" style="922" bestFit="1" customWidth="1"/>
    <col min="13340" max="13340" width="9.5703125" style="922" bestFit="1" customWidth="1"/>
    <col min="13341" max="13342" width="9" style="922" bestFit="1" customWidth="1"/>
    <col min="13343" max="13344" width="8.42578125" style="922" bestFit="1" customWidth="1"/>
    <col min="13345" max="13345" width="8.7109375" style="922" bestFit="1" customWidth="1"/>
    <col min="13346" max="13346" width="8.42578125" style="922" bestFit="1" customWidth="1"/>
    <col min="13347" max="13348" width="9" style="922" bestFit="1" customWidth="1"/>
    <col min="13349" max="13349" width="8.42578125" style="922" bestFit="1" customWidth="1"/>
    <col min="13350" max="13351" width="8.7109375" style="922" bestFit="1" customWidth="1"/>
    <col min="13352" max="13352" width="2.7109375" style="922" customWidth="1"/>
    <col min="13353" max="13565" width="11.42578125" style="922"/>
    <col min="13566" max="13566" width="4.28515625" style="922" bestFit="1" customWidth="1"/>
    <col min="13567" max="13567" width="10.5703125" style="922" customWidth="1"/>
    <col min="13568" max="13568" width="6.140625" style="922" customWidth="1"/>
    <col min="13569" max="13569" width="24.7109375" style="922" customWidth="1"/>
    <col min="13570" max="13570" width="10.28515625" style="922" customWidth="1"/>
    <col min="13571" max="13571" width="11.5703125" style="922" customWidth="1"/>
    <col min="13572" max="13572" width="9.85546875" style="922" customWidth="1"/>
    <col min="13573" max="13573" width="7.85546875" style="922" customWidth="1"/>
    <col min="13574" max="13574" width="7.7109375" style="922" customWidth="1"/>
    <col min="13575" max="13576" width="8.42578125" style="922" customWidth="1"/>
    <col min="13577" max="13577" width="7.85546875" style="922" customWidth="1"/>
    <col min="13578" max="13578" width="8.42578125" style="922" customWidth="1"/>
    <col min="13579" max="13579" width="7.85546875" style="922" customWidth="1"/>
    <col min="13580" max="13580" width="7.7109375" style="922" customWidth="1"/>
    <col min="13581" max="13581" width="7.85546875" style="922" customWidth="1"/>
    <col min="13582" max="13582" width="8.42578125" style="922" customWidth="1"/>
    <col min="13583" max="13583" width="7.42578125" style="922" customWidth="1"/>
    <col min="13584" max="13584" width="10.7109375" style="922" bestFit="1" customWidth="1"/>
    <col min="13585" max="13586" width="8.42578125" style="922" bestFit="1" customWidth="1"/>
    <col min="13587" max="13587" width="11.42578125" style="922" bestFit="1" customWidth="1"/>
    <col min="13588" max="13588" width="9" style="922" bestFit="1" customWidth="1"/>
    <col min="13589" max="13589" width="7.7109375" style="922" bestFit="1" customWidth="1"/>
    <col min="13590" max="13590" width="7.42578125" style="922" bestFit="1" customWidth="1"/>
    <col min="13591" max="13592" width="9" style="922" bestFit="1" customWidth="1"/>
    <col min="13593" max="13593" width="10.85546875" style="922" bestFit="1" customWidth="1"/>
    <col min="13594" max="13594" width="9" style="922" bestFit="1" customWidth="1"/>
    <col min="13595" max="13595" width="8.7109375" style="922" bestFit="1" customWidth="1"/>
    <col min="13596" max="13596" width="9.5703125" style="922" bestFit="1" customWidth="1"/>
    <col min="13597" max="13598" width="9" style="922" bestFit="1" customWidth="1"/>
    <col min="13599" max="13600" width="8.42578125" style="922" bestFit="1" customWidth="1"/>
    <col min="13601" max="13601" width="8.7109375" style="922" bestFit="1" customWidth="1"/>
    <col min="13602" max="13602" width="8.42578125" style="922" bestFit="1" customWidth="1"/>
    <col min="13603" max="13604" width="9" style="922" bestFit="1" customWidth="1"/>
    <col min="13605" max="13605" width="8.42578125" style="922" bestFit="1" customWidth="1"/>
    <col min="13606" max="13607" width="8.7109375" style="922" bestFit="1" customWidth="1"/>
    <col min="13608" max="13608" width="2.7109375" style="922" customWidth="1"/>
    <col min="13609" max="13821" width="11.42578125" style="922"/>
    <col min="13822" max="13822" width="4.28515625" style="922" bestFit="1" customWidth="1"/>
    <col min="13823" max="13823" width="10.5703125" style="922" customWidth="1"/>
    <col min="13824" max="13824" width="6.140625" style="922" customWidth="1"/>
    <col min="13825" max="13825" width="24.7109375" style="922" customWidth="1"/>
    <col min="13826" max="13826" width="10.28515625" style="922" customWidth="1"/>
    <col min="13827" max="13827" width="11.5703125" style="922" customWidth="1"/>
    <col min="13828" max="13828" width="9.85546875" style="922" customWidth="1"/>
    <col min="13829" max="13829" width="7.85546875" style="922" customWidth="1"/>
    <col min="13830" max="13830" width="7.7109375" style="922" customWidth="1"/>
    <col min="13831" max="13832" width="8.42578125" style="922" customWidth="1"/>
    <col min="13833" max="13833" width="7.85546875" style="922" customWidth="1"/>
    <col min="13834" max="13834" width="8.42578125" style="922" customWidth="1"/>
    <col min="13835" max="13835" width="7.85546875" style="922" customWidth="1"/>
    <col min="13836" max="13836" width="7.7109375" style="922" customWidth="1"/>
    <col min="13837" max="13837" width="7.85546875" style="922" customWidth="1"/>
    <col min="13838" max="13838" width="8.42578125" style="922" customWidth="1"/>
    <col min="13839" max="13839" width="7.42578125" style="922" customWidth="1"/>
    <col min="13840" max="13840" width="10.7109375" style="922" bestFit="1" customWidth="1"/>
    <col min="13841" max="13842" width="8.42578125" style="922" bestFit="1" customWidth="1"/>
    <col min="13843" max="13843" width="11.42578125" style="922" bestFit="1" customWidth="1"/>
    <col min="13844" max="13844" width="9" style="922" bestFit="1" customWidth="1"/>
    <col min="13845" max="13845" width="7.7109375" style="922" bestFit="1" customWidth="1"/>
    <col min="13846" max="13846" width="7.42578125" style="922" bestFit="1" customWidth="1"/>
    <col min="13847" max="13848" width="9" style="922" bestFit="1" customWidth="1"/>
    <col min="13849" max="13849" width="10.85546875" style="922" bestFit="1" customWidth="1"/>
    <col min="13850" max="13850" width="9" style="922" bestFit="1" customWidth="1"/>
    <col min="13851" max="13851" width="8.7109375" style="922" bestFit="1" customWidth="1"/>
    <col min="13852" max="13852" width="9.5703125" style="922" bestFit="1" customWidth="1"/>
    <col min="13853" max="13854" width="9" style="922" bestFit="1" customWidth="1"/>
    <col min="13855" max="13856" width="8.42578125" style="922" bestFit="1" customWidth="1"/>
    <col min="13857" max="13857" width="8.7109375" style="922" bestFit="1" customWidth="1"/>
    <col min="13858" max="13858" width="8.42578125" style="922" bestFit="1" customWidth="1"/>
    <col min="13859" max="13860" width="9" style="922" bestFit="1" customWidth="1"/>
    <col min="13861" max="13861" width="8.42578125" style="922" bestFit="1" customWidth="1"/>
    <col min="13862" max="13863" width="8.7109375" style="922" bestFit="1" customWidth="1"/>
    <col min="13864" max="13864" width="2.7109375" style="922" customWidth="1"/>
    <col min="13865" max="14077" width="11.42578125" style="922"/>
    <col min="14078" max="14078" width="4.28515625" style="922" bestFit="1" customWidth="1"/>
    <col min="14079" max="14079" width="10.5703125" style="922" customWidth="1"/>
    <col min="14080" max="14080" width="6.140625" style="922" customWidth="1"/>
    <col min="14081" max="14081" width="24.7109375" style="922" customWidth="1"/>
    <col min="14082" max="14082" width="10.28515625" style="922" customWidth="1"/>
    <col min="14083" max="14083" width="11.5703125" style="922" customWidth="1"/>
    <col min="14084" max="14084" width="9.85546875" style="922" customWidth="1"/>
    <col min="14085" max="14085" width="7.85546875" style="922" customWidth="1"/>
    <col min="14086" max="14086" width="7.7109375" style="922" customWidth="1"/>
    <col min="14087" max="14088" width="8.42578125" style="922" customWidth="1"/>
    <col min="14089" max="14089" width="7.85546875" style="922" customWidth="1"/>
    <col min="14090" max="14090" width="8.42578125" style="922" customWidth="1"/>
    <col min="14091" max="14091" width="7.85546875" style="922" customWidth="1"/>
    <col min="14092" max="14092" width="7.7109375" style="922" customWidth="1"/>
    <col min="14093" max="14093" width="7.85546875" style="922" customWidth="1"/>
    <col min="14094" max="14094" width="8.42578125" style="922" customWidth="1"/>
    <col min="14095" max="14095" width="7.42578125" style="922" customWidth="1"/>
    <col min="14096" max="14096" width="10.7109375" style="922" bestFit="1" customWidth="1"/>
    <col min="14097" max="14098" width="8.42578125" style="922" bestFit="1" customWidth="1"/>
    <col min="14099" max="14099" width="11.42578125" style="922" bestFit="1" customWidth="1"/>
    <col min="14100" max="14100" width="9" style="922" bestFit="1" customWidth="1"/>
    <col min="14101" max="14101" width="7.7109375" style="922" bestFit="1" customWidth="1"/>
    <col min="14102" max="14102" width="7.42578125" style="922" bestFit="1" customWidth="1"/>
    <col min="14103" max="14104" width="9" style="922" bestFit="1" customWidth="1"/>
    <col min="14105" max="14105" width="10.85546875" style="922" bestFit="1" customWidth="1"/>
    <col min="14106" max="14106" width="9" style="922" bestFit="1" customWidth="1"/>
    <col min="14107" max="14107" width="8.7109375" style="922" bestFit="1" customWidth="1"/>
    <col min="14108" max="14108" width="9.5703125" style="922" bestFit="1" customWidth="1"/>
    <col min="14109" max="14110" width="9" style="922" bestFit="1" customWidth="1"/>
    <col min="14111" max="14112" width="8.42578125" style="922" bestFit="1" customWidth="1"/>
    <col min="14113" max="14113" width="8.7109375" style="922" bestFit="1" customWidth="1"/>
    <col min="14114" max="14114" width="8.42578125" style="922" bestFit="1" customWidth="1"/>
    <col min="14115" max="14116" width="9" style="922" bestFit="1" customWidth="1"/>
    <col min="14117" max="14117" width="8.42578125" style="922" bestFit="1" customWidth="1"/>
    <col min="14118" max="14119" width="8.7109375" style="922" bestFit="1" customWidth="1"/>
    <col min="14120" max="14120" width="2.7109375" style="922" customWidth="1"/>
    <col min="14121" max="14333" width="11.42578125" style="922"/>
    <col min="14334" max="14334" width="4.28515625" style="922" bestFit="1" customWidth="1"/>
    <col min="14335" max="14335" width="10.5703125" style="922" customWidth="1"/>
    <col min="14336" max="14336" width="6.140625" style="922" customWidth="1"/>
    <col min="14337" max="14337" width="24.7109375" style="922" customWidth="1"/>
    <col min="14338" max="14338" width="10.28515625" style="922" customWidth="1"/>
    <col min="14339" max="14339" width="11.5703125" style="922" customWidth="1"/>
    <col min="14340" max="14340" width="9.85546875" style="922" customWidth="1"/>
    <col min="14341" max="14341" width="7.85546875" style="922" customWidth="1"/>
    <col min="14342" max="14342" width="7.7109375" style="922" customWidth="1"/>
    <col min="14343" max="14344" width="8.42578125" style="922" customWidth="1"/>
    <col min="14345" max="14345" width="7.85546875" style="922" customWidth="1"/>
    <col min="14346" max="14346" width="8.42578125" style="922" customWidth="1"/>
    <col min="14347" max="14347" width="7.85546875" style="922" customWidth="1"/>
    <col min="14348" max="14348" width="7.7109375" style="922" customWidth="1"/>
    <col min="14349" max="14349" width="7.85546875" style="922" customWidth="1"/>
    <col min="14350" max="14350" width="8.42578125" style="922" customWidth="1"/>
    <col min="14351" max="14351" width="7.42578125" style="922" customWidth="1"/>
    <col min="14352" max="14352" width="10.7109375" style="922" bestFit="1" customWidth="1"/>
    <col min="14353" max="14354" width="8.42578125" style="922" bestFit="1" customWidth="1"/>
    <col min="14355" max="14355" width="11.42578125" style="922" bestFit="1" customWidth="1"/>
    <col min="14356" max="14356" width="9" style="922" bestFit="1" customWidth="1"/>
    <col min="14357" max="14357" width="7.7109375" style="922" bestFit="1" customWidth="1"/>
    <col min="14358" max="14358" width="7.42578125" style="922" bestFit="1" customWidth="1"/>
    <col min="14359" max="14360" width="9" style="922" bestFit="1" customWidth="1"/>
    <col min="14361" max="14361" width="10.85546875" style="922" bestFit="1" customWidth="1"/>
    <col min="14362" max="14362" width="9" style="922" bestFit="1" customWidth="1"/>
    <col min="14363" max="14363" width="8.7109375" style="922" bestFit="1" customWidth="1"/>
    <col min="14364" max="14364" width="9.5703125" style="922" bestFit="1" customWidth="1"/>
    <col min="14365" max="14366" width="9" style="922" bestFit="1" customWidth="1"/>
    <col min="14367" max="14368" width="8.42578125" style="922" bestFit="1" customWidth="1"/>
    <col min="14369" max="14369" width="8.7109375" style="922" bestFit="1" customWidth="1"/>
    <col min="14370" max="14370" width="8.42578125" style="922" bestFit="1" customWidth="1"/>
    <col min="14371" max="14372" width="9" style="922" bestFit="1" customWidth="1"/>
    <col min="14373" max="14373" width="8.42578125" style="922" bestFit="1" customWidth="1"/>
    <col min="14374" max="14375" width="8.7109375" style="922" bestFit="1" customWidth="1"/>
    <col min="14376" max="14376" width="2.7109375" style="922" customWidth="1"/>
    <col min="14377" max="14589" width="11.42578125" style="922"/>
    <col min="14590" max="14590" width="4.28515625" style="922" bestFit="1" customWidth="1"/>
    <col min="14591" max="14591" width="10.5703125" style="922" customWidth="1"/>
    <col min="14592" max="14592" width="6.140625" style="922" customWidth="1"/>
    <col min="14593" max="14593" width="24.7109375" style="922" customWidth="1"/>
    <col min="14594" max="14594" width="10.28515625" style="922" customWidth="1"/>
    <col min="14595" max="14595" width="11.5703125" style="922" customWidth="1"/>
    <col min="14596" max="14596" width="9.85546875" style="922" customWidth="1"/>
    <col min="14597" max="14597" width="7.85546875" style="922" customWidth="1"/>
    <col min="14598" max="14598" width="7.7109375" style="922" customWidth="1"/>
    <col min="14599" max="14600" width="8.42578125" style="922" customWidth="1"/>
    <col min="14601" max="14601" width="7.85546875" style="922" customWidth="1"/>
    <col min="14602" max="14602" width="8.42578125" style="922" customWidth="1"/>
    <col min="14603" max="14603" width="7.85546875" style="922" customWidth="1"/>
    <col min="14604" max="14604" width="7.7109375" style="922" customWidth="1"/>
    <col min="14605" max="14605" width="7.85546875" style="922" customWidth="1"/>
    <col min="14606" max="14606" width="8.42578125" style="922" customWidth="1"/>
    <col min="14607" max="14607" width="7.42578125" style="922" customWidth="1"/>
    <col min="14608" max="14608" width="10.7109375" style="922" bestFit="1" customWidth="1"/>
    <col min="14609" max="14610" width="8.42578125" style="922" bestFit="1" customWidth="1"/>
    <col min="14611" max="14611" width="11.42578125" style="922" bestFit="1" customWidth="1"/>
    <col min="14612" max="14612" width="9" style="922" bestFit="1" customWidth="1"/>
    <col min="14613" max="14613" width="7.7109375" style="922" bestFit="1" customWidth="1"/>
    <col min="14614" max="14614" width="7.42578125" style="922" bestFit="1" customWidth="1"/>
    <col min="14615" max="14616" width="9" style="922" bestFit="1" customWidth="1"/>
    <col min="14617" max="14617" width="10.85546875" style="922" bestFit="1" customWidth="1"/>
    <col min="14618" max="14618" width="9" style="922" bestFit="1" customWidth="1"/>
    <col min="14619" max="14619" width="8.7109375" style="922" bestFit="1" customWidth="1"/>
    <col min="14620" max="14620" width="9.5703125" style="922" bestFit="1" customWidth="1"/>
    <col min="14621" max="14622" width="9" style="922" bestFit="1" customWidth="1"/>
    <col min="14623" max="14624" width="8.42578125" style="922" bestFit="1" customWidth="1"/>
    <col min="14625" max="14625" width="8.7109375" style="922" bestFit="1" customWidth="1"/>
    <col min="14626" max="14626" width="8.42578125" style="922" bestFit="1" customWidth="1"/>
    <col min="14627" max="14628" width="9" style="922" bestFit="1" customWidth="1"/>
    <col min="14629" max="14629" width="8.42578125" style="922" bestFit="1" customWidth="1"/>
    <col min="14630" max="14631" width="8.7109375" style="922" bestFit="1" customWidth="1"/>
    <col min="14632" max="14632" width="2.7109375" style="922" customWidth="1"/>
    <col min="14633" max="14845" width="11.42578125" style="922"/>
    <col min="14846" max="14846" width="4.28515625" style="922" bestFit="1" customWidth="1"/>
    <col min="14847" max="14847" width="10.5703125" style="922" customWidth="1"/>
    <col min="14848" max="14848" width="6.140625" style="922" customWidth="1"/>
    <col min="14849" max="14849" width="24.7109375" style="922" customWidth="1"/>
    <col min="14850" max="14850" width="10.28515625" style="922" customWidth="1"/>
    <col min="14851" max="14851" width="11.5703125" style="922" customWidth="1"/>
    <col min="14852" max="14852" width="9.85546875" style="922" customWidth="1"/>
    <col min="14853" max="14853" width="7.85546875" style="922" customWidth="1"/>
    <col min="14854" max="14854" width="7.7109375" style="922" customWidth="1"/>
    <col min="14855" max="14856" width="8.42578125" style="922" customWidth="1"/>
    <col min="14857" max="14857" width="7.85546875" style="922" customWidth="1"/>
    <col min="14858" max="14858" width="8.42578125" style="922" customWidth="1"/>
    <col min="14859" max="14859" width="7.85546875" style="922" customWidth="1"/>
    <col min="14860" max="14860" width="7.7109375" style="922" customWidth="1"/>
    <col min="14861" max="14861" width="7.85546875" style="922" customWidth="1"/>
    <col min="14862" max="14862" width="8.42578125" style="922" customWidth="1"/>
    <col min="14863" max="14863" width="7.42578125" style="922" customWidth="1"/>
    <col min="14864" max="14864" width="10.7109375" style="922" bestFit="1" customWidth="1"/>
    <col min="14865" max="14866" width="8.42578125" style="922" bestFit="1" customWidth="1"/>
    <col min="14867" max="14867" width="11.42578125" style="922" bestFit="1" customWidth="1"/>
    <col min="14868" max="14868" width="9" style="922" bestFit="1" customWidth="1"/>
    <col min="14869" max="14869" width="7.7109375" style="922" bestFit="1" customWidth="1"/>
    <col min="14870" max="14870" width="7.42578125" style="922" bestFit="1" customWidth="1"/>
    <col min="14871" max="14872" width="9" style="922" bestFit="1" customWidth="1"/>
    <col min="14873" max="14873" width="10.85546875" style="922" bestFit="1" customWidth="1"/>
    <col min="14874" max="14874" width="9" style="922" bestFit="1" customWidth="1"/>
    <col min="14875" max="14875" width="8.7109375" style="922" bestFit="1" customWidth="1"/>
    <col min="14876" max="14876" width="9.5703125" style="922" bestFit="1" customWidth="1"/>
    <col min="14877" max="14878" width="9" style="922" bestFit="1" customWidth="1"/>
    <col min="14879" max="14880" width="8.42578125" style="922" bestFit="1" customWidth="1"/>
    <col min="14881" max="14881" width="8.7109375" style="922" bestFit="1" customWidth="1"/>
    <col min="14882" max="14882" width="8.42578125" style="922" bestFit="1" customWidth="1"/>
    <col min="14883" max="14884" width="9" style="922" bestFit="1" customWidth="1"/>
    <col min="14885" max="14885" width="8.42578125" style="922" bestFit="1" customWidth="1"/>
    <col min="14886" max="14887" width="8.7109375" style="922" bestFit="1" customWidth="1"/>
    <col min="14888" max="14888" width="2.7109375" style="922" customWidth="1"/>
    <col min="14889" max="15101" width="11.42578125" style="922"/>
    <col min="15102" max="15102" width="4.28515625" style="922" bestFit="1" customWidth="1"/>
    <col min="15103" max="15103" width="10.5703125" style="922" customWidth="1"/>
    <col min="15104" max="15104" width="6.140625" style="922" customWidth="1"/>
    <col min="15105" max="15105" width="24.7109375" style="922" customWidth="1"/>
    <col min="15106" max="15106" width="10.28515625" style="922" customWidth="1"/>
    <col min="15107" max="15107" width="11.5703125" style="922" customWidth="1"/>
    <col min="15108" max="15108" width="9.85546875" style="922" customWidth="1"/>
    <col min="15109" max="15109" width="7.85546875" style="922" customWidth="1"/>
    <col min="15110" max="15110" width="7.7109375" style="922" customWidth="1"/>
    <col min="15111" max="15112" width="8.42578125" style="922" customWidth="1"/>
    <col min="15113" max="15113" width="7.85546875" style="922" customWidth="1"/>
    <col min="15114" max="15114" width="8.42578125" style="922" customWidth="1"/>
    <col min="15115" max="15115" width="7.85546875" style="922" customWidth="1"/>
    <col min="15116" max="15116" width="7.7109375" style="922" customWidth="1"/>
    <col min="15117" max="15117" width="7.85546875" style="922" customWidth="1"/>
    <col min="15118" max="15118" width="8.42578125" style="922" customWidth="1"/>
    <col min="15119" max="15119" width="7.42578125" style="922" customWidth="1"/>
    <col min="15120" max="15120" width="10.7109375" style="922" bestFit="1" customWidth="1"/>
    <col min="15121" max="15122" width="8.42578125" style="922" bestFit="1" customWidth="1"/>
    <col min="15123" max="15123" width="11.42578125" style="922" bestFit="1" customWidth="1"/>
    <col min="15124" max="15124" width="9" style="922" bestFit="1" customWidth="1"/>
    <col min="15125" max="15125" width="7.7109375" style="922" bestFit="1" customWidth="1"/>
    <col min="15126" max="15126" width="7.42578125" style="922" bestFit="1" customWidth="1"/>
    <col min="15127" max="15128" width="9" style="922" bestFit="1" customWidth="1"/>
    <col min="15129" max="15129" width="10.85546875" style="922" bestFit="1" customWidth="1"/>
    <col min="15130" max="15130" width="9" style="922" bestFit="1" customWidth="1"/>
    <col min="15131" max="15131" width="8.7109375" style="922" bestFit="1" customWidth="1"/>
    <col min="15132" max="15132" width="9.5703125" style="922" bestFit="1" customWidth="1"/>
    <col min="15133" max="15134" width="9" style="922" bestFit="1" customWidth="1"/>
    <col min="15135" max="15136" width="8.42578125" style="922" bestFit="1" customWidth="1"/>
    <col min="15137" max="15137" width="8.7109375" style="922" bestFit="1" customWidth="1"/>
    <col min="15138" max="15138" width="8.42578125" style="922" bestFit="1" customWidth="1"/>
    <col min="15139" max="15140" width="9" style="922" bestFit="1" customWidth="1"/>
    <col min="15141" max="15141" width="8.42578125" style="922" bestFit="1" customWidth="1"/>
    <col min="15142" max="15143" width="8.7109375" style="922" bestFit="1" customWidth="1"/>
    <col min="15144" max="15144" width="2.7109375" style="922" customWidth="1"/>
    <col min="15145" max="15357" width="11.42578125" style="922"/>
    <col min="15358" max="15358" width="4.28515625" style="922" bestFit="1" customWidth="1"/>
    <col min="15359" max="15359" width="10.5703125" style="922" customWidth="1"/>
    <col min="15360" max="15360" width="6.140625" style="922" customWidth="1"/>
    <col min="15361" max="15361" width="24.7109375" style="922" customWidth="1"/>
    <col min="15362" max="15362" width="10.28515625" style="922" customWidth="1"/>
    <col min="15363" max="15363" width="11.5703125" style="922" customWidth="1"/>
    <col min="15364" max="15364" width="9.85546875" style="922" customWidth="1"/>
    <col min="15365" max="15365" width="7.85546875" style="922" customWidth="1"/>
    <col min="15366" max="15366" width="7.7109375" style="922" customWidth="1"/>
    <col min="15367" max="15368" width="8.42578125" style="922" customWidth="1"/>
    <col min="15369" max="15369" width="7.85546875" style="922" customWidth="1"/>
    <col min="15370" max="15370" width="8.42578125" style="922" customWidth="1"/>
    <col min="15371" max="15371" width="7.85546875" style="922" customWidth="1"/>
    <col min="15372" max="15372" width="7.7109375" style="922" customWidth="1"/>
    <col min="15373" max="15373" width="7.85546875" style="922" customWidth="1"/>
    <col min="15374" max="15374" width="8.42578125" style="922" customWidth="1"/>
    <col min="15375" max="15375" width="7.42578125" style="922" customWidth="1"/>
    <col min="15376" max="15376" width="10.7109375" style="922" bestFit="1" customWidth="1"/>
    <col min="15377" max="15378" width="8.42578125" style="922" bestFit="1" customWidth="1"/>
    <col min="15379" max="15379" width="11.42578125" style="922" bestFit="1" customWidth="1"/>
    <col min="15380" max="15380" width="9" style="922" bestFit="1" customWidth="1"/>
    <col min="15381" max="15381" width="7.7109375" style="922" bestFit="1" customWidth="1"/>
    <col min="15382" max="15382" width="7.42578125" style="922" bestFit="1" customWidth="1"/>
    <col min="15383" max="15384" width="9" style="922" bestFit="1" customWidth="1"/>
    <col min="15385" max="15385" width="10.85546875" style="922" bestFit="1" customWidth="1"/>
    <col min="15386" max="15386" width="9" style="922" bestFit="1" customWidth="1"/>
    <col min="15387" max="15387" width="8.7109375" style="922" bestFit="1" customWidth="1"/>
    <col min="15388" max="15388" width="9.5703125" style="922" bestFit="1" customWidth="1"/>
    <col min="15389" max="15390" width="9" style="922" bestFit="1" customWidth="1"/>
    <col min="15391" max="15392" width="8.42578125" style="922" bestFit="1" customWidth="1"/>
    <col min="15393" max="15393" width="8.7109375" style="922" bestFit="1" customWidth="1"/>
    <col min="15394" max="15394" width="8.42578125" style="922" bestFit="1" customWidth="1"/>
    <col min="15395" max="15396" width="9" style="922" bestFit="1" customWidth="1"/>
    <col min="15397" max="15397" width="8.42578125" style="922" bestFit="1" customWidth="1"/>
    <col min="15398" max="15399" width="8.7109375" style="922" bestFit="1" customWidth="1"/>
    <col min="15400" max="15400" width="2.7109375" style="922" customWidth="1"/>
    <col min="15401" max="15613" width="11.42578125" style="922"/>
    <col min="15614" max="15614" width="4.28515625" style="922" bestFit="1" customWidth="1"/>
    <col min="15615" max="15615" width="10.5703125" style="922" customWidth="1"/>
    <col min="15616" max="15616" width="6.140625" style="922" customWidth="1"/>
    <col min="15617" max="15617" width="24.7109375" style="922" customWidth="1"/>
    <col min="15618" max="15618" width="10.28515625" style="922" customWidth="1"/>
    <col min="15619" max="15619" width="11.5703125" style="922" customWidth="1"/>
    <col min="15620" max="15620" width="9.85546875" style="922" customWidth="1"/>
    <col min="15621" max="15621" width="7.85546875" style="922" customWidth="1"/>
    <col min="15622" max="15622" width="7.7109375" style="922" customWidth="1"/>
    <col min="15623" max="15624" width="8.42578125" style="922" customWidth="1"/>
    <col min="15625" max="15625" width="7.85546875" style="922" customWidth="1"/>
    <col min="15626" max="15626" width="8.42578125" style="922" customWidth="1"/>
    <col min="15627" max="15627" width="7.85546875" style="922" customWidth="1"/>
    <col min="15628" max="15628" width="7.7109375" style="922" customWidth="1"/>
    <col min="15629" max="15629" width="7.85546875" style="922" customWidth="1"/>
    <col min="15630" max="15630" width="8.42578125" style="922" customWidth="1"/>
    <col min="15631" max="15631" width="7.42578125" style="922" customWidth="1"/>
    <col min="15632" max="15632" width="10.7109375" style="922" bestFit="1" customWidth="1"/>
    <col min="15633" max="15634" width="8.42578125" style="922" bestFit="1" customWidth="1"/>
    <col min="15635" max="15635" width="11.42578125" style="922" bestFit="1" customWidth="1"/>
    <col min="15636" max="15636" width="9" style="922" bestFit="1" customWidth="1"/>
    <col min="15637" max="15637" width="7.7109375" style="922" bestFit="1" customWidth="1"/>
    <col min="15638" max="15638" width="7.42578125" style="922" bestFit="1" customWidth="1"/>
    <col min="15639" max="15640" width="9" style="922" bestFit="1" customWidth="1"/>
    <col min="15641" max="15641" width="10.85546875" style="922" bestFit="1" customWidth="1"/>
    <col min="15642" max="15642" width="9" style="922" bestFit="1" customWidth="1"/>
    <col min="15643" max="15643" width="8.7109375" style="922" bestFit="1" customWidth="1"/>
    <col min="15644" max="15644" width="9.5703125" style="922" bestFit="1" customWidth="1"/>
    <col min="15645" max="15646" width="9" style="922" bestFit="1" customWidth="1"/>
    <col min="15647" max="15648" width="8.42578125" style="922" bestFit="1" customWidth="1"/>
    <col min="15649" max="15649" width="8.7109375" style="922" bestFit="1" customWidth="1"/>
    <col min="15650" max="15650" width="8.42578125" style="922" bestFit="1" customWidth="1"/>
    <col min="15651" max="15652" width="9" style="922" bestFit="1" customWidth="1"/>
    <col min="15653" max="15653" width="8.42578125" style="922" bestFit="1" customWidth="1"/>
    <col min="15654" max="15655" width="8.7109375" style="922" bestFit="1" customWidth="1"/>
    <col min="15656" max="15656" width="2.7109375" style="922" customWidth="1"/>
    <col min="15657" max="15869" width="11.42578125" style="922"/>
    <col min="15870" max="15870" width="4.28515625" style="922" bestFit="1" customWidth="1"/>
    <col min="15871" max="15871" width="10.5703125" style="922" customWidth="1"/>
    <col min="15872" max="15872" width="6.140625" style="922" customWidth="1"/>
    <col min="15873" max="15873" width="24.7109375" style="922" customWidth="1"/>
    <col min="15874" max="15874" width="10.28515625" style="922" customWidth="1"/>
    <col min="15875" max="15875" width="11.5703125" style="922" customWidth="1"/>
    <col min="15876" max="15876" width="9.85546875" style="922" customWidth="1"/>
    <col min="15877" max="15877" width="7.85546875" style="922" customWidth="1"/>
    <col min="15878" max="15878" width="7.7109375" style="922" customWidth="1"/>
    <col min="15879" max="15880" width="8.42578125" style="922" customWidth="1"/>
    <col min="15881" max="15881" width="7.85546875" style="922" customWidth="1"/>
    <col min="15882" max="15882" width="8.42578125" style="922" customWidth="1"/>
    <col min="15883" max="15883" width="7.85546875" style="922" customWidth="1"/>
    <col min="15884" max="15884" width="7.7109375" style="922" customWidth="1"/>
    <col min="15885" max="15885" width="7.85546875" style="922" customWidth="1"/>
    <col min="15886" max="15886" width="8.42578125" style="922" customWidth="1"/>
    <col min="15887" max="15887" width="7.42578125" style="922" customWidth="1"/>
    <col min="15888" max="15888" width="10.7109375" style="922" bestFit="1" customWidth="1"/>
    <col min="15889" max="15890" width="8.42578125" style="922" bestFit="1" customWidth="1"/>
    <col min="15891" max="15891" width="11.42578125" style="922" bestFit="1" customWidth="1"/>
    <col min="15892" max="15892" width="9" style="922" bestFit="1" customWidth="1"/>
    <col min="15893" max="15893" width="7.7109375" style="922" bestFit="1" customWidth="1"/>
    <col min="15894" max="15894" width="7.42578125" style="922" bestFit="1" customWidth="1"/>
    <col min="15895" max="15896" width="9" style="922" bestFit="1" customWidth="1"/>
    <col min="15897" max="15897" width="10.85546875" style="922" bestFit="1" customWidth="1"/>
    <col min="15898" max="15898" width="9" style="922" bestFit="1" customWidth="1"/>
    <col min="15899" max="15899" width="8.7109375" style="922" bestFit="1" customWidth="1"/>
    <col min="15900" max="15900" width="9.5703125" style="922" bestFit="1" customWidth="1"/>
    <col min="15901" max="15902" width="9" style="922" bestFit="1" customWidth="1"/>
    <col min="15903" max="15904" width="8.42578125" style="922" bestFit="1" customWidth="1"/>
    <col min="15905" max="15905" width="8.7109375" style="922" bestFit="1" customWidth="1"/>
    <col min="15906" max="15906" width="8.42578125" style="922" bestFit="1" customWidth="1"/>
    <col min="15907" max="15908" width="9" style="922" bestFit="1" customWidth="1"/>
    <col min="15909" max="15909" width="8.42578125" style="922" bestFit="1" customWidth="1"/>
    <col min="15910" max="15911" width="8.7109375" style="922" bestFit="1" customWidth="1"/>
    <col min="15912" max="15912" width="2.7109375" style="922" customWidth="1"/>
    <col min="15913" max="16125" width="11.42578125" style="922"/>
    <col min="16126" max="16126" width="4.28515625" style="922" bestFit="1" customWidth="1"/>
    <col min="16127" max="16127" width="10.5703125" style="922" customWidth="1"/>
    <col min="16128" max="16128" width="6.140625" style="922" customWidth="1"/>
    <col min="16129" max="16129" width="24.7109375" style="922" customWidth="1"/>
    <col min="16130" max="16130" width="10.28515625" style="922" customWidth="1"/>
    <col min="16131" max="16131" width="11.5703125" style="922" customWidth="1"/>
    <col min="16132" max="16132" width="9.85546875" style="922" customWidth="1"/>
    <col min="16133" max="16133" width="7.85546875" style="922" customWidth="1"/>
    <col min="16134" max="16134" width="7.7109375" style="922" customWidth="1"/>
    <col min="16135" max="16136" width="8.42578125" style="922" customWidth="1"/>
    <col min="16137" max="16137" width="7.85546875" style="922" customWidth="1"/>
    <col min="16138" max="16138" width="8.42578125" style="922" customWidth="1"/>
    <col min="16139" max="16139" width="7.85546875" style="922" customWidth="1"/>
    <col min="16140" max="16140" width="7.7109375" style="922" customWidth="1"/>
    <col min="16141" max="16141" width="7.85546875" style="922" customWidth="1"/>
    <col min="16142" max="16142" width="8.42578125" style="922" customWidth="1"/>
    <col min="16143" max="16143" width="7.42578125" style="922" customWidth="1"/>
    <col min="16144" max="16144" width="10.7109375" style="922" bestFit="1" customWidth="1"/>
    <col min="16145" max="16146" width="8.42578125" style="922" bestFit="1" customWidth="1"/>
    <col min="16147" max="16147" width="11.42578125" style="922" bestFit="1" customWidth="1"/>
    <col min="16148" max="16148" width="9" style="922" bestFit="1" customWidth="1"/>
    <col min="16149" max="16149" width="7.7109375" style="922" bestFit="1" customWidth="1"/>
    <col min="16150" max="16150" width="7.42578125" style="922" bestFit="1" customWidth="1"/>
    <col min="16151" max="16152" width="9" style="922" bestFit="1" customWidth="1"/>
    <col min="16153" max="16153" width="10.85546875" style="922" bestFit="1" customWidth="1"/>
    <col min="16154" max="16154" width="9" style="922" bestFit="1" customWidth="1"/>
    <col min="16155" max="16155" width="8.7109375" style="922" bestFit="1" customWidth="1"/>
    <col min="16156" max="16156" width="9.5703125" style="922" bestFit="1" customWidth="1"/>
    <col min="16157" max="16158" width="9" style="922" bestFit="1" customWidth="1"/>
    <col min="16159" max="16160" width="8.42578125" style="922" bestFit="1" customWidth="1"/>
    <col min="16161" max="16161" width="8.7109375" style="922" bestFit="1" customWidth="1"/>
    <col min="16162" max="16162" width="8.42578125" style="922" bestFit="1" customWidth="1"/>
    <col min="16163" max="16164" width="9" style="922" bestFit="1" customWidth="1"/>
    <col min="16165" max="16165" width="8.42578125" style="922" bestFit="1" customWidth="1"/>
    <col min="16166" max="16167" width="8.7109375" style="922" bestFit="1" customWidth="1"/>
    <col min="16168" max="16168" width="2.7109375" style="922" customWidth="1"/>
    <col min="16169" max="16378" width="11.42578125" style="922"/>
    <col min="16379" max="16384" width="11.42578125" style="922" customWidth="1"/>
  </cols>
  <sheetData>
    <row r="1" spans="2:43" s="872" customFormat="1" outlineLevel="1" x14ac:dyDescent="0.3">
      <c r="D1" s="873"/>
      <c r="F1" s="874"/>
      <c r="G1" s="875"/>
    </row>
    <row r="2" spans="2:43" s="773" customFormat="1" ht="15.75" outlineLevel="1" x14ac:dyDescent="0.25">
      <c r="B2" s="768" t="s">
        <v>49</v>
      </c>
      <c r="C2" s="876"/>
      <c r="D2" s="769"/>
      <c r="E2" s="770"/>
      <c r="F2" s="771"/>
      <c r="G2" s="772"/>
      <c r="H2" s="768" t="s">
        <v>305</v>
      </c>
    </row>
    <row r="3" spans="2:43" s="773" customFormat="1" ht="15.75" outlineLevel="1" x14ac:dyDescent="0.25">
      <c r="B3" s="768"/>
      <c r="C3" s="876"/>
      <c r="D3" s="769"/>
      <c r="E3" s="770"/>
      <c r="F3" s="771"/>
      <c r="G3" s="772"/>
      <c r="H3" s="768"/>
    </row>
    <row r="4" spans="2:43" s="872" customFormat="1" ht="17.25" outlineLevel="2" thickBot="1" x14ac:dyDescent="0.35">
      <c r="D4" s="877" t="s">
        <v>748</v>
      </c>
      <c r="E4" s="878"/>
      <c r="F4" s="878"/>
      <c r="G4" s="879"/>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c r="AL4" s="878"/>
      <c r="AM4" s="878"/>
      <c r="AN4" s="878"/>
      <c r="AO4" s="878"/>
      <c r="AP4" s="878"/>
      <c r="AQ4" s="878"/>
    </row>
    <row r="5" spans="2:43" s="872" customFormat="1" outlineLevel="2" x14ac:dyDescent="0.3">
      <c r="B5" s="1938" t="s">
        <v>1080</v>
      </c>
      <c r="C5" s="1939"/>
      <c r="D5" s="1939"/>
      <c r="E5" s="1939"/>
      <c r="F5" s="1939"/>
      <c r="G5" s="1940"/>
      <c r="H5" s="1913" t="s">
        <v>6</v>
      </c>
      <c r="I5" s="1914"/>
      <c r="J5" s="1914"/>
      <c r="K5" s="1914"/>
      <c r="L5" s="1914"/>
      <c r="M5" s="1914"/>
      <c r="N5" s="1914"/>
      <c r="O5" s="1914"/>
      <c r="P5" s="1914"/>
      <c r="Q5" s="1914"/>
      <c r="R5" s="1914"/>
      <c r="S5" s="1915"/>
      <c r="T5" s="1916" t="s">
        <v>8</v>
      </c>
      <c r="U5" s="1914"/>
      <c r="V5" s="1914"/>
      <c r="W5" s="1914"/>
      <c r="X5" s="1914"/>
      <c r="Y5" s="1914"/>
      <c r="Z5" s="1914"/>
      <c r="AA5" s="1914"/>
      <c r="AB5" s="1914"/>
      <c r="AC5" s="1914"/>
      <c r="AD5" s="1914"/>
      <c r="AE5" s="1915"/>
      <c r="AF5" s="1916" t="s">
        <v>7</v>
      </c>
      <c r="AG5" s="1914"/>
      <c r="AH5" s="1914"/>
      <c r="AI5" s="1914"/>
      <c r="AJ5" s="1914"/>
      <c r="AK5" s="1914"/>
      <c r="AL5" s="1914"/>
      <c r="AM5" s="1914"/>
      <c r="AN5" s="1914"/>
      <c r="AO5" s="1914"/>
      <c r="AP5" s="1914"/>
      <c r="AQ5" s="1915"/>
    </row>
    <row r="6" spans="2:43" s="872" customFormat="1" ht="17.25" outlineLevel="2" thickBot="1" x14ac:dyDescent="0.35">
      <c r="B6" s="1941"/>
      <c r="C6" s="1942"/>
      <c r="D6" s="1942"/>
      <c r="E6" s="1942"/>
      <c r="F6" s="1942"/>
      <c r="G6" s="1943"/>
      <c r="H6" s="954">
        <f>H31</f>
        <v>42675</v>
      </c>
      <c r="I6" s="955">
        <f t="shared" ref="I6:AQ6" si="0">I31</f>
        <v>42705</v>
      </c>
      <c r="J6" s="955">
        <f t="shared" si="0"/>
        <v>42736</v>
      </c>
      <c r="K6" s="955">
        <f t="shared" si="0"/>
        <v>42767</v>
      </c>
      <c r="L6" s="955">
        <f t="shared" si="0"/>
        <v>42795</v>
      </c>
      <c r="M6" s="955">
        <f t="shared" si="0"/>
        <v>42826</v>
      </c>
      <c r="N6" s="955">
        <f t="shared" si="0"/>
        <v>42856</v>
      </c>
      <c r="O6" s="955">
        <f t="shared" si="0"/>
        <v>42887</v>
      </c>
      <c r="P6" s="955">
        <f t="shared" si="0"/>
        <v>42917</v>
      </c>
      <c r="Q6" s="955">
        <f t="shared" si="0"/>
        <v>42948</v>
      </c>
      <c r="R6" s="955">
        <f t="shared" si="0"/>
        <v>42979</v>
      </c>
      <c r="S6" s="956">
        <f t="shared" si="0"/>
        <v>43009</v>
      </c>
      <c r="T6" s="957">
        <f t="shared" si="0"/>
        <v>43040</v>
      </c>
      <c r="U6" s="955">
        <f t="shared" si="0"/>
        <v>43070</v>
      </c>
      <c r="V6" s="955">
        <f t="shared" si="0"/>
        <v>43101</v>
      </c>
      <c r="W6" s="955">
        <f t="shared" si="0"/>
        <v>43132</v>
      </c>
      <c r="X6" s="955">
        <f t="shared" si="0"/>
        <v>43160</v>
      </c>
      <c r="Y6" s="955">
        <f t="shared" si="0"/>
        <v>43191</v>
      </c>
      <c r="Z6" s="955">
        <f t="shared" si="0"/>
        <v>43221</v>
      </c>
      <c r="AA6" s="955">
        <f t="shared" si="0"/>
        <v>43252</v>
      </c>
      <c r="AB6" s="955">
        <f t="shared" si="0"/>
        <v>43282</v>
      </c>
      <c r="AC6" s="955">
        <f t="shared" si="0"/>
        <v>43313</v>
      </c>
      <c r="AD6" s="955">
        <f t="shared" si="0"/>
        <v>43344</v>
      </c>
      <c r="AE6" s="956">
        <f t="shared" si="0"/>
        <v>43374</v>
      </c>
      <c r="AF6" s="957">
        <f t="shared" si="0"/>
        <v>43405</v>
      </c>
      <c r="AG6" s="955">
        <f t="shared" si="0"/>
        <v>43435</v>
      </c>
      <c r="AH6" s="955">
        <f t="shared" si="0"/>
        <v>43466</v>
      </c>
      <c r="AI6" s="955">
        <f t="shared" si="0"/>
        <v>43497</v>
      </c>
      <c r="AJ6" s="955">
        <f t="shared" si="0"/>
        <v>43525</v>
      </c>
      <c r="AK6" s="955">
        <f t="shared" si="0"/>
        <v>43556</v>
      </c>
      <c r="AL6" s="955">
        <f t="shared" si="0"/>
        <v>43586</v>
      </c>
      <c r="AM6" s="955">
        <f t="shared" si="0"/>
        <v>43617</v>
      </c>
      <c r="AN6" s="955">
        <f t="shared" si="0"/>
        <v>43647</v>
      </c>
      <c r="AO6" s="955">
        <f t="shared" si="0"/>
        <v>43678</v>
      </c>
      <c r="AP6" s="955">
        <f t="shared" si="0"/>
        <v>43709</v>
      </c>
      <c r="AQ6" s="956">
        <f t="shared" si="0"/>
        <v>43739</v>
      </c>
    </row>
    <row r="7" spans="2:43" s="872" customFormat="1" ht="12.75" customHeight="1" outlineLevel="2" x14ac:dyDescent="0.3">
      <c r="B7" s="1932" t="s">
        <v>270</v>
      </c>
      <c r="C7" s="1933"/>
      <c r="D7" s="1933"/>
      <c r="E7" s="1933"/>
      <c r="F7" s="1933"/>
      <c r="G7" s="1934"/>
      <c r="H7" s="880"/>
      <c r="I7" s="881"/>
      <c r="J7" s="881"/>
      <c r="K7" s="881"/>
      <c r="L7" s="881"/>
      <c r="M7" s="882"/>
      <c r="N7" s="882"/>
      <c r="O7" s="882"/>
      <c r="P7" s="882"/>
      <c r="Q7" s="882"/>
      <c r="R7" s="882"/>
      <c r="S7" s="883"/>
      <c r="T7" s="884"/>
      <c r="U7" s="882"/>
      <c r="V7" s="882"/>
      <c r="W7" s="882"/>
      <c r="X7" s="882"/>
      <c r="Y7" s="882"/>
      <c r="Z7" s="882"/>
      <c r="AA7" s="882"/>
      <c r="AB7" s="882"/>
      <c r="AC7" s="882"/>
      <c r="AD7" s="882"/>
      <c r="AE7" s="883"/>
      <c r="AF7" s="884"/>
      <c r="AG7" s="882"/>
      <c r="AH7" s="882"/>
      <c r="AI7" s="882"/>
      <c r="AJ7" s="882"/>
      <c r="AK7" s="882"/>
      <c r="AL7" s="882"/>
      <c r="AM7" s="882"/>
      <c r="AN7" s="882"/>
      <c r="AO7" s="882"/>
      <c r="AP7" s="882"/>
      <c r="AQ7" s="885"/>
    </row>
    <row r="8" spans="2:43" s="872" customFormat="1" ht="12.75" customHeight="1" outlineLevel="2" x14ac:dyDescent="0.3">
      <c r="B8" s="1935" t="s">
        <v>271</v>
      </c>
      <c r="C8" s="1936"/>
      <c r="D8" s="1936"/>
      <c r="E8" s="1936"/>
      <c r="F8" s="1936"/>
      <c r="G8" s="1937"/>
      <c r="H8" s="886"/>
      <c r="I8" s="887"/>
      <c r="J8" s="887"/>
      <c r="K8" s="887"/>
      <c r="L8" s="887"/>
      <c r="M8" s="888"/>
      <c r="N8" s="888"/>
      <c r="O8" s="888"/>
      <c r="P8" s="888"/>
      <c r="Q8" s="888"/>
      <c r="R8" s="888"/>
      <c r="S8" s="889"/>
      <c r="T8" s="890"/>
      <c r="U8" s="888"/>
      <c r="V8" s="888"/>
      <c r="W8" s="888"/>
      <c r="X8" s="888"/>
      <c r="Y8" s="888"/>
      <c r="Z8" s="888"/>
      <c r="AA8" s="888"/>
      <c r="AB8" s="888"/>
      <c r="AC8" s="888"/>
      <c r="AD8" s="888"/>
      <c r="AE8" s="889"/>
      <c r="AF8" s="890"/>
      <c r="AG8" s="888"/>
      <c r="AH8" s="888"/>
      <c r="AI8" s="888"/>
      <c r="AJ8" s="888"/>
      <c r="AK8" s="888"/>
      <c r="AL8" s="888"/>
      <c r="AM8" s="888"/>
      <c r="AN8" s="888"/>
      <c r="AO8" s="888"/>
      <c r="AP8" s="888"/>
      <c r="AQ8" s="891"/>
    </row>
    <row r="9" spans="2:43" s="872" customFormat="1" ht="12.75" customHeight="1" outlineLevel="2" x14ac:dyDescent="0.3">
      <c r="B9" s="1935" t="s">
        <v>272</v>
      </c>
      <c r="C9" s="1936"/>
      <c r="D9" s="1936"/>
      <c r="E9" s="1936"/>
      <c r="F9" s="1936"/>
      <c r="G9" s="1937"/>
      <c r="H9" s="886"/>
      <c r="I9" s="887"/>
      <c r="J9" s="887"/>
      <c r="K9" s="887"/>
      <c r="L9" s="887"/>
      <c r="M9" s="888"/>
      <c r="N9" s="888"/>
      <c r="O9" s="888"/>
      <c r="P9" s="888"/>
      <c r="Q9" s="888"/>
      <c r="R9" s="888"/>
      <c r="S9" s="889"/>
      <c r="T9" s="890"/>
      <c r="U9" s="888"/>
      <c r="V9" s="888"/>
      <c r="W9" s="888"/>
      <c r="X9" s="888"/>
      <c r="Y9" s="888"/>
      <c r="Z9" s="888"/>
      <c r="AA9" s="888"/>
      <c r="AB9" s="888"/>
      <c r="AC9" s="888"/>
      <c r="AD9" s="888"/>
      <c r="AE9" s="889"/>
      <c r="AF9" s="890"/>
      <c r="AG9" s="888"/>
      <c r="AH9" s="888"/>
      <c r="AI9" s="888"/>
      <c r="AJ9" s="888"/>
      <c r="AK9" s="888"/>
      <c r="AL9" s="888"/>
      <c r="AM9" s="888"/>
      <c r="AN9" s="888"/>
      <c r="AO9" s="888"/>
      <c r="AP9" s="888"/>
      <c r="AQ9" s="891"/>
    </row>
    <row r="10" spans="2:43" s="872" customFormat="1" ht="12.75" customHeight="1" outlineLevel="2" x14ac:dyDescent="0.3">
      <c r="B10" s="1935" t="s">
        <v>273</v>
      </c>
      <c r="C10" s="1936"/>
      <c r="D10" s="1936"/>
      <c r="E10" s="1936"/>
      <c r="F10" s="1936"/>
      <c r="G10" s="1937"/>
      <c r="H10" s="886"/>
      <c r="I10" s="887"/>
      <c r="J10" s="887"/>
      <c r="K10" s="887"/>
      <c r="L10" s="887"/>
      <c r="M10" s="888"/>
      <c r="N10" s="888"/>
      <c r="O10" s="888"/>
      <c r="P10" s="888"/>
      <c r="Q10" s="888"/>
      <c r="R10" s="888"/>
      <c r="S10" s="888"/>
      <c r="T10" s="890"/>
      <c r="U10" s="888"/>
      <c r="V10" s="888"/>
      <c r="W10" s="888"/>
      <c r="X10" s="888"/>
      <c r="Y10" s="888"/>
      <c r="Z10" s="888"/>
      <c r="AA10" s="888"/>
      <c r="AB10" s="888"/>
      <c r="AC10" s="888"/>
      <c r="AD10" s="888"/>
      <c r="AE10" s="888"/>
      <c r="AF10" s="890"/>
      <c r="AG10" s="888"/>
      <c r="AH10" s="888"/>
      <c r="AI10" s="888"/>
      <c r="AJ10" s="888"/>
      <c r="AK10" s="888"/>
      <c r="AL10" s="888"/>
      <c r="AM10" s="888"/>
      <c r="AN10" s="888"/>
      <c r="AO10" s="888"/>
      <c r="AP10" s="888"/>
      <c r="AQ10" s="891"/>
    </row>
    <row r="11" spans="2:43" s="872" customFormat="1" ht="12.75" customHeight="1" outlineLevel="2" x14ac:dyDescent="0.3">
      <c r="B11" s="1935" t="s">
        <v>274</v>
      </c>
      <c r="C11" s="1936"/>
      <c r="D11" s="1936"/>
      <c r="E11" s="1936"/>
      <c r="F11" s="1936"/>
      <c r="G11" s="1937"/>
      <c r="H11" s="886"/>
      <c r="I11" s="887"/>
      <c r="J11" s="887"/>
      <c r="K11" s="887"/>
      <c r="L11" s="887"/>
      <c r="M11" s="888"/>
      <c r="N11" s="888"/>
      <c r="O11" s="888"/>
      <c r="P11" s="888"/>
      <c r="Q11" s="888"/>
      <c r="R11" s="888"/>
      <c r="S11" s="889"/>
      <c r="T11" s="890"/>
      <c r="U11" s="888"/>
      <c r="V11" s="888"/>
      <c r="W11" s="888"/>
      <c r="X11" s="888"/>
      <c r="Y11" s="888"/>
      <c r="Z11" s="888"/>
      <c r="AA11" s="888"/>
      <c r="AB11" s="888"/>
      <c r="AC11" s="888"/>
      <c r="AD11" s="888"/>
      <c r="AE11" s="889"/>
      <c r="AF11" s="890"/>
      <c r="AG11" s="888"/>
      <c r="AH11" s="888"/>
      <c r="AI11" s="888"/>
      <c r="AJ11" s="888"/>
      <c r="AK11" s="888"/>
      <c r="AL11" s="888"/>
      <c r="AM11" s="888"/>
      <c r="AN11" s="888"/>
      <c r="AO11" s="888"/>
      <c r="AP11" s="888"/>
      <c r="AQ11" s="891"/>
    </row>
    <row r="12" spans="2:43" s="872" customFormat="1" ht="12.75" customHeight="1" outlineLevel="2" thickBot="1" x14ac:dyDescent="0.35">
      <c r="B12" s="1917" t="s">
        <v>749</v>
      </c>
      <c r="C12" s="1918"/>
      <c r="D12" s="1918"/>
      <c r="E12" s="1918"/>
      <c r="F12" s="1918"/>
      <c r="G12" s="1919"/>
      <c r="H12" s="892"/>
      <c r="I12" s="893"/>
      <c r="J12" s="893"/>
      <c r="K12" s="893"/>
      <c r="L12" s="893"/>
      <c r="M12" s="894"/>
      <c r="N12" s="894"/>
      <c r="O12" s="894"/>
      <c r="P12" s="894"/>
      <c r="Q12" s="894"/>
      <c r="R12" s="894"/>
      <c r="S12" s="895"/>
      <c r="T12" s="896"/>
      <c r="U12" s="894"/>
      <c r="V12" s="894"/>
      <c r="W12" s="894"/>
      <c r="X12" s="894"/>
      <c r="Y12" s="894"/>
      <c r="Z12" s="894"/>
      <c r="AA12" s="894"/>
      <c r="AB12" s="894"/>
      <c r="AC12" s="894"/>
      <c r="AD12" s="894"/>
      <c r="AE12" s="897"/>
      <c r="AF12" s="896"/>
      <c r="AG12" s="894"/>
      <c r="AH12" s="894"/>
      <c r="AI12" s="894"/>
      <c r="AJ12" s="894"/>
      <c r="AK12" s="894"/>
      <c r="AL12" s="894"/>
      <c r="AM12" s="894"/>
      <c r="AN12" s="894"/>
      <c r="AO12" s="894"/>
      <c r="AP12" s="894"/>
      <c r="AQ12" s="898"/>
    </row>
    <row r="13" spans="2:43" s="902" customFormat="1" ht="17.25" outlineLevel="2" thickBot="1" x14ac:dyDescent="0.35">
      <c r="B13" s="899"/>
      <c r="C13" s="899"/>
      <c r="D13" s="899"/>
      <c r="E13" s="899"/>
      <c r="F13" s="899"/>
      <c r="G13" s="900"/>
      <c r="H13" s="901"/>
      <c r="I13" s="901"/>
      <c r="J13" s="901"/>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row>
    <row r="14" spans="2:43" s="872" customFormat="1" outlineLevel="2" collapsed="1" x14ac:dyDescent="0.3">
      <c r="B14" s="1920" t="s">
        <v>1081</v>
      </c>
      <c r="C14" s="1921"/>
      <c r="D14" s="1921"/>
      <c r="E14" s="1921"/>
      <c r="F14" s="1921"/>
      <c r="G14" s="1922"/>
      <c r="H14" s="1958" t="s">
        <v>6</v>
      </c>
      <c r="I14" s="1959"/>
      <c r="J14" s="1959"/>
      <c r="K14" s="1959"/>
      <c r="L14" s="1959"/>
      <c r="M14" s="1959"/>
      <c r="N14" s="1959"/>
      <c r="O14" s="1959"/>
      <c r="P14" s="1959"/>
      <c r="Q14" s="1959"/>
      <c r="R14" s="1959"/>
      <c r="S14" s="1960"/>
      <c r="T14" s="1961" t="s">
        <v>8</v>
      </c>
      <c r="U14" s="1959"/>
      <c r="V14" s="1959"/>
      <c r="W14" s="1959"/>
      <c r="X14" s="1959"/>
      <c r="Y14" s="1959"/>
      <c r="Z14" s="1959"/>
      <c r="AA14" s="1959"/>
      <c r="AB14" s="1959"/>
      <c r="AC14" s="1959"/>
      <c r="AD14" s="1959"/>
      <c r="AE14" s="1960"/>
      <c r="AF14" s="1961" t="s">
        <v>7</v>
      </c>
      <c r="AG14" s="1959"/>
      <c r="AH14" s="1959"/>
      <c r="AI14" s="1959"/>
      <c r="AJ14" s="1959"/>
      <c r="AK14" s="1959"/>
      <c r="AL14" s="1959"/>
      <c r="AM14" s="1959"/>
      <c r="AN14" s="1959"/>
      <c r="AO14" s="1959"/>
      <c r="AP14" s="1959"/>
      <c r="AQ14" s="1960"/>
    </row>
    <row r="15" spans="2:43" s="872" customFormat="1" ht="17.25" outlineLevel="2" thickBot="1" x14ac:dyDescent="0.35">
      <c r="B15" s="1923"/>
      <c r="C15" s="1924"/>
      <c r="D15" s="1924"/>
      <c r="E15" s="1924"/>
      <c r="F15" s="1924"/>
      <c r="G15" s="1925"/>
      <c r="H15" s="958">
        <f t="shared" ref="H15:AQ15" si="1">H6</f>
        <v>42675</v>
      </c>
      <c r="I15" s="959">
        <f t="shared" si="1"/>
        <v>42705</v>
      </c>
      <c r="J15" s="959">
        <f t="shared" si="1"/>
        <v>42736</v>
      </c>
      <c r="K15" s="959">
        <f t="shared" si="1"/>
        <v>42767</v>
      </c>
      <c r="L15" s="959">
        <f t="shared" si="1"/>
        <v>42795</v>
      </c>
      <c r="M15" s="959">
        <f t="shared" si="1"/>
        <v>42826</v>
      </c>
      <c r="N15" s="959">
        <f t="shared" si="1"/>
        <v>42856</v>
      </c>
      <c r="O15" s="959">
        <f t="shared" si="1"/>
        <v>42887</v>
      </c>
      <c r="P15" s="959">
        <f t="shared" si="1"/>
        <v>42917</v>
      </c>
      <c r="Q15" s="959">
        <f t="shared" si="1"/>
        <v>42948</v>
      </c>
      <c r="R15" s="959">
        <f t="shared" si="1"/>
        <v>42979</v>
      </c>
      <c r="S15" s="960">
        <f t="shared" si="1"/>
        <v>43009</v>
      </c>
      <c r="T15" s="961">
        <f t="shared" si="1"/>
        <v>43040</v>
      </c>
      <c r="U15" s="959">
        <f t="shared" si="1"/>
        <v>43070</v>
      </c>
      <c r="V15" s="959">
        <f t="shared" si="1"/>
        <v>43101</v>
      </c>
      <c r="W15" s="959">
        <f t="shared" si="1"/>
        <v>43132</v>
      </c>
      <c r="X15" s="959">
        <f t="shared" si="1"/>
        <v>43160</v>
      </c>
      <c r="Y15" s="959">
        <f t="shared" si="1"/>
        <v>43191</v>
      </c>
      <c r="Z15" s="959">
        <f t="shared" si="1"/>
        <v>43221</v>
      </c>
      <c r="AA15" s="959">
        <f t="shared" si="1"/>
        <v>43252</v>
      </c>
      <c r="AB15" s="959">
        <f t="shared" si="1"/>
        <v>43282</v>
      </c>
      <c r="AC15" s="959">
        <f t="shared" si="1"/>
        <v>43313</v>
      </c>
      <c r="AD15" s="959">
        <f t="shared" si="1"/>
        <v>43344</v>
      </c>
      <c r="AE15" s="960">
        <f t="shared" si="1"/>
        <v>43374</v>
      </c>
      <c r="AF15" s="961">
        <f t="shared" si="1"/>
        <v>43405</v>
      </c>
      <c r="AG15" s="959">
        <f t="shared" si="1"/>
        <v>43435</v>
      </c>
      <c r="AH15" s="959">
        <f t="shared" si="1"/>
        <v>43466</v>
      </c>
      <c r="AI15" s="959">
        <f t="shared" si="1"/>
        <v>43497</v>
      </c>
      <c r="AJ15" s="959">
        <f t="shared" si="1"/>
        <v>43525</v>
      </c>
      <c r="AK15" s="959">
        <f t="shared" si="1"/>
        <v>43556</v>
      </c>
      <c r="AL15" s="959">
        <f t="shared" si="1"/>
        <v>43586</v>
      </c>
      <c r="AM15" s="959">
        <f t="shared" si="1"/>
        <v>43617</v>
      </c>
      <c r="AN15" s="959">
        <f t="shared" si="1"/>
        <v>43647</v>
      </c>
      <c r="AO15" s="959">
        <f t="shared" si="1"/>
        <v>43678</v>
      </c>
      <c r="AP15" s="959">
        <f t="shared" si="1"/>
        <v>43709</v>
      </c>
      <c r="AQ15" s="960">
        <f t="shared" si="1"/>
        <v>43739</v>
      </c>
    </row>
    <row r="16" spans="2:43" s="872" customFormat="1" ht="12" customHeight="1" outlineLevel="2" x14ac:dyDescent="0.3">
      <c r="B16" s="1926" t="s">
        <v>1082</v>
      </c>
      <c r="C16" s="1927"/>
      <c r="D16" s="1927"/>
      <c r="E16" s="1927"/>
      <c r="F16" s="1927"/>
      <c r="G16" s="1928"/>
      <c r="H16" s="903"/>
      <c r="I16" s="904"/>
      <c r="J16" s="904"/>
      <c r="K16" s="904"/>
      <c r="L16" s="904"/>
      <c r="M16" s="904"/>
      <c r="N16" s="904"/>
      <c r="O16" s="904"/>
      <c r="P16" s="904"/>
      <c r="Q16" s="904"/>
      <c r="R16" s="904"/>
      <c r="S16" s="905"/>
      <c r="T16" s="906"/>
      <c r="U16" s="904"/>
      <c r="V16" s="904"/>
      <c r="W16" s="904"/>
      <c r="X16" s="904"/>
      <c r="Y16" s="904"/>
      <c r="Z16" s="904"/>
      <c r="AA16" s="904"/>
      <c r="AB16" s="904"/>
      <c r="AC16" s="904"/>
      <c r="AD16" s="904"/>
      <c r="AE16" s="907"/>
      <c r="AF16" s="903"/>
      <c r="AG16" s="904"/>
      <c r="AH16" s="904"/>
      <c r="AI16" s="904"/>
      <c r="AJ16" s="904"/>
      <c r="AK16" s="904"/>
      <c r="AL16" s="904"/>
      <c r="AM16" s="904"/>
      <c r="AN16" s="904"/>
      <c r="AO16" s="904"/>
      <c r="AP16" s="904"/>
      <c r="AQ16" s="907"/>
    </row>
    <row r="17" spans="1:47" s="872" customFormat="1" ht="12" customHeight="1" outlineLevel="2" x14ac:dyDescent="0.3">
      <c r="B17" s="1929" t="s">
        <v>1083</v>
      </c>
      <c r="C17" s="1930"/>
      <c r="D17" s="1930"/>
      <c r="E17" s="1930"/>
      <c r="F17" s="1930"/>
      <c r="G17" s="1931"/>
      <c r="H17" s="908"/>
      <c r="I17" s="909"/>
      <c r="J17" s="909"/>
      <c r="K17" s="909"/>
      <c r="L17" s="909"/>
      <c r="M17" s="909"/>
      <c r="N17" s="909"/>
      <c r="O17" s="909"/>
      <c r="P17" s="909"/>
      <c r="Q17" s="909"/>
      <c r="R17" s="909"/>
      <c r="S17" s="910"/>
      <c r="T17" s="911"/>
      <c r="U17" s="909"/>
      <c r="V17" s="909"/>
      <c r="W17" s="909"/>
      <c r="X17" s="909"/>
      <c r="Y17" s="909"/>
      <c r="Z17" s="909"/>
      <c r="AA17" s="909"/>
      <c r="AB17" s="909"/>
      <c r="AC17" s="909"/>
      <c r="AD17" s="909"/>
      <c r="AE17" s="912"/>
      <c r="AF17" s="908"/>
      <c r="AG17" s="909"/>
      <c r="AH17" s="909"/>
      <c r="AI17" s="909"/>
      <c r="AJ17" s="909"/>
      <c r="AK17" s="909"/>
      <c r="AL17" s="909"/>
      <c r="AM17" s="909"/>
      <c r="AN17" s="909"/>
      <c r="AO17" s="909"/>
      <c r="AP17" s="909"/>
      <c r="AQ17" s="912"/>
    </row>
    <row r="18" spans="1:47" s="872" customFormat="1" ht="12" customHeight="1" outlineLevel="2" x14ac:dyDescent="0.3">
      <c r="B18" s="1929"/>
      <c r="C18" s="1930"/>
      <c r="D18" s="1930"/>
      <c r="E18" s="1930"/>
      <c r="F18" s="1930"/>
      <c r="G18" s="1931"/>
      <c r="H18" s="908"/>
      <c r="I18" s="909"/>
      <c r="J18" s="909"/>
      <c r="K18" s="909"/>
      <c r="L18" s="909"/>
      <c r="M18" s="909"/>
      <c r="N18" s="909"/>
      <c r="O18" s="909"/>
      <c r="P18" s="909"/>
      <c r="Q18" s="909"/>
      <c r="R18" s="909"/>
      <c r="S18" s="910"/>
      <c r="T18" s="911"/>
      <c r="U18" s="909"/>
      <c r="V18" s="909"/>
      <c r="W18" s="909"/>
      <c r="X18" s="909"/>
      <c r="Y18" s="909"/>
      <c r="Z18" s="909"/>
      <c r="AA18" s="909"/>
      <c r="AB18" s="909"/>
      <c r="AC18" s="909"/>
      <c r="AD18" s="909"/>
      <c r="AE18" s="912"/>
      <c r="AF18" s="908"/>
      <c r="AG18" s="909"/>
      <c r="AH18" s="909"/>
      <c r="AI18" s="909"/>
      <c r="AJ18" s="909"/>
      <c r="AK18" s="909"/>
      <c r="AL18" s="909"/>
      <c r="AM18" s="909"/>
      <c r="AN18" s="909"/>
      <c r="AO18" s="909"/>
      <c r="AP18" s="909"/>
      <c r="AQ18" s="912"/>
    </row>
    <row r="19" spans="1:47" s="872" customFormat="1" ht="12" customHeight="1" outlineLevel="2" x14ac:dyDescent="0.3">
      <c r="B19" s="1929"/>
      <c r="C19" s="1930"/>
      <c r="D19" s="1930"/>
      <c r="E19" s="1930"/>
      <c r="F19" s="1930"/>
      <c r="G19" s="1931"/>
      <c r="H19" s="908"/>
      <c r="I19" s="909"/>
      <c r="J19" s="909"/>
      <c r="K19" s="909"/>
      <c r="L19" s="909"/>
      <c r="M19" s="909"/>
      <c r="N19" s="909"/>
      <c r="O19" s="909"/>
      <c r="P19" s="909"/>
      <c r="Q19" s="909"/>
      <c r="R19" s="909"/>
      <c r="S19" s="910"/>
      <c r="T19" s="911"/>
      <c r="U19" s="909"/>
      <c r="V19" s="909"/>
      <c r="W19" s="909"/>
      <c r="X19" s="909"/>
      <c r="Y19" s="909"/>
      <c r="Z19" s="909"/>
      <c r="AA19" s="909"/>
      <c r="AB19" s="909"/>
      <c r="AC19" s="909"/>
      <c r="AD19" s="909"/>
      <c r="AE19" s="912"/>
      <c r="AF19" s="908"/>
      <c r="AG19" s="909"/>
      <c r="AH19" s="909"/>
      <c r="AI19" s="909"/>
      <c r="AJ19" s="909"/>
      <c r="AK19" s="909"/>
      <c r="AL19" s="909"/>
      <c r="AM19" s="909"/>
      <c r="AN19" s="909"/>
      <c r="AO19" s="909"/>
      <c r="AP19" s="909"/>
      <c r="AQ19" s="912"/>
    </row>
    <row r="20" spans="1:47" s="872" customFormat="1" ht="12" customHeight="1" outlineLevel="2" x14ac:dyDescent="0.3">
      <c r="B20" s="1929"/>
      <c r="C20" s="1930"/>
      <c r="D20" s="1930"/>
      <c r="E20" s="1930"/>
      <c r="F20" s="1930"/>
      <c r="G20" s="1931"/>
      <c r="H20" s="908"/>
      <c r="I20" s="909"/>
      <c r="J20" s="909"/>
      <c r="K20" s="909"/>
      <c r="L20" s="909"/>
      <c r="M20" s="909"/>
      <c r="N20" s="909"/>
      <c r="O20" s="909"/>
      <c r="P20" s="909"/>
      <c r="Q20" s="909"/>
      <c r="R20" s="909"/>
      <c r="S20" s="910"/>
      <c r="T20" s="911"/>
      <c r="U20" s="909"/>
      <c r="V20" s="909"/>
      <c r="W20" s="909"/>
      <c r="X20" s="909"/>
      <c r="Y20" s="909"/>
      <c r="Z20" s="909"/>
      <c r="AA20" s="909"/>
      <c r="AB20" s="909"/>
      <c r="AC20" s="909"/>
      <c r="AD20" s="909"/>
      <c r="AE20" s="912"/>
      <c r="AF20" s="908"/>
      <c r="AG20" s="909"/>
      <c r="AH20" s="909"/>
      <c r="AI20" s="909"/>
      <c r="AJ20" s="909"/>
      <c r="AK20" s="909"/>
      <c r="AL20" s="909"/>
      <c r="AM20" s="909"/>
      <c r="AN20" s="909"/>
      <c r="AO20" s="909"/>
      <c r="AP20" s="909"/>
      <c r="AQ20" s="912"/>
    </row>
    <row r="21" spans="1:47" s="872" customFormat="1" ht="12" customHeight="1" outlineLevel="2" thickBot="1" x14ac:dyDescent="0.35">
      <c r="B21" s="1944"/>
      <c r="C21" s="1945"/>
      <c r="D21" s="1945"/>
      <c r="E21" s="1945"/>
      <c r="F21" s="1945"/>
      <c r="G21" s="1946"/>
      <c r="H21" s="913"/>
      <c r="I21" s="914"/>
      <c r="J21" s="914"/>
      <c r="K21" s="914"/>
      <c r="L21" s="914"/>
      <c r="M21" s="914"/>
      <c r="N21" s="914"/>
      <c r="O21" s="914"/>
      <c r="P21" s="914"/>
      <c r="Q21" s="914"/>
      <c r="R21" s="914"/>
      <c r="S21" s="915"/>
      <c r="T21" s="916"/>
      <c r="U21" s="914"/>
      <c r="V21" s="914"/>
      <c r="W21" s="914"/>
      <c r="X21" s="914"/>
      <c r="Y21" s="914"/>
      <c r="Z21" s="914"/>
      <c r="AA21" s="914"/>
      <c r="AB21" s="914"/>
      <c r="AC21" s="914"/>
      <c r="AD21" s="914"/>
      <c r="AE21" s="917"/>
      <c r="AF21" s="913"/>
      <c r="AG21" s="914"/>
      <c r="AH21" s="914"/>
      <c r="AI21" s="914"/>
      <c r="AJ21" s="914"/>
      <c r="AK21" s="914"/>
      <c r="AL21" s="914"/>
      <c r="AM21" s="914"/>
      <c r="AN21" s="914"/>
      <c r="AO21" s="914"/>
      <c r="AP21" s="914"/>
      <c r="AQ21" s="917"/>
    </row>
    <row r="22" spans="1:47" s="872" customFormat="1" x14ac:dyDescent="0.3">
      <c r="B22" s="918"/>
      <c r="C22" s="918"/>
      <c r="D22" s="919"/>
      <c r="E22" s="918"/>
      <c r="F22" s="920"/>
      <c r="G22" s="921"/>
      <c r="H22" s="902"/>
      <c r="I22" s="902"/>
      <c r="J22" s="902"/>
      <c r="K22" s="902"/>
      <c r="L22" s="902"/>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row>
    <row r="23" spans="1:47" s="980" customFormat="1" ht="18.75" x14ac:dyDescent="0.3">
      <c r="B23" s="1545"/>
      <c r="C23" s="1545"/>
      <c r="D23" s="1546"/>
      <c r="E23" s="1547" t="s">
        <v>275</v>
      </c>
      <c r="F23" s="1548"/>
      <c r="G23" s="1549"/>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550"/>
      <c r="AM23" s="1550"/>
      <c r="AN23" s="1550"/>
      <c r="AO23" s="1550"/>
      <c r="AP23" s="1550"/>
      <c r="AQ23" s="1550"/>
    </row>
    <row r="24" spans="1:47" s="980" customFormat="1" ht="17.25" thickBot="1" x14ac:dyDescent="0.35">
      <c r="B24" s="1545"/>
      <c r="C24" s="1545"/>
      <c r="D24" s="1551"/>
      <c r="E24" s="1545"/>
      <c r="F24" s="1548"/>
      <c r="G24" s="1549"/>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550"/>
      <c r="AM24" s="1550"/>
      <c r="AN24" s="1550"/>
      <c r="AO24" s="1550"/>
      <c r="AP24" s="1550"/>
      <c r="AQ24" s="1550"/>
    </row>
    <row r="25" spans="1:47" s="980" customFormat="1" x14ac:dyDescent="0.3">
      <c r="B25" s="1893" t="s">
        <v>387</v>
      </c>
      <c r="C25" s="1894"/>
      <c r="D25" s="1895"/>
      <c r="E25" s="1873" t="str">
        <f>+'MARCO LOGICO'!E6</f>
        <v>[TÍTULO DEL PROYECTO]</v>
      </c>
      <c r="F25" s="1874"/>
      <c r="G25" s="1874"/>
      <c r="H25" s="1874"/>
      <c r="I25" s="1874"/>
      <c r="J25" s="1874"/>
      <c r="K25" s="1874"/>
      <c r="L25" s="1874"/>
      <c r="M25" s="1874"/>
      <c r="N25" s="1875"/>
      <c r="AA25" s="1550"/>
      <c r="AB25" s="1550"/>
    </row>
    <row r="26" spans="1:47" s="980" customFormat="1" x14ac:dyDescent="0.3">
      <c r="B26" s="1896" t="s">
        <v>388</v>
      </c>
      <c r="C26" s="1897"/>
      <c r="D26" s="1898"/>
      <c r="E26" s="1876" t="str">
        <f>+'MARCO LOGICO'!E7</f>
        <v>[INSTITUCIÓN EJECUTORA]</v>
      </c>
      <c r="F26" s="1877"/>
      <c r="G26" s="1877"/>
      <c r="H26" s="1877"/>
      <c r="I26" s="1877"/>
      <c r="J26" s="1877"/>
      <c r="K26" s="1877"/>
      <c r="L26" s="1877"/>
      <c r="M26" s="1877"/>
      <c r="N26" s="1878"/>
    </row>
    <row r="27" spans="1:47" s="980" customFormat="1" ht="17.25" thickBot="1" x14ac:dyDescent="0.35">
      <c r="B27" s="1899" t="s">
        <v>405</v>
      </c>
      <c r="C27" s="1900"/>
      <c r="D27" s="1901"/>
      <c r="E27" s="1884">
        <f>+'INFORMACION GENERAL PROYECTO'!H7</f>
        <v>0</v>
      </c>
      <c r="F27" s="1885"/>
      <c r="G27" s="1886" t="s">
        <v>391</v>
      </c>
      <c r="H27" s="1887"/>
      <c r="I27" s="1887"/>
      <c r="J27" s="1888"/>
      <c r="K27" s="1889">
        <f>'INFORMACION GENERAL PROYECTO'!H24</f>
        <v>28.931506849315067</v>
      </c>
      <c r="L27" s="1890"/>
      <c r="M27" s="1890"/>
      <c r="N27" s="1891"/>
    </row>
    <row r="28" spans="1:47" s="872" customFormat="1" ht="17.25" thickBot="1" x14ac:dyDescent="0.35">
      <c r="D28" s="873"/>
      <c r="F28" s="874"/>
      <c r="G28" s="875"/>
    </row>
    <row r="29" spans="1:47" s="981" customFormat="1" x14ac:dyDescent="0.3">
      <c r="A29" s="980"/>
      <c r="B29" s="1904" t="s">
        <v>277</v>
      </c>
      <c r="C29" s="1902" t="s">
        <v>750</v>
      </c>
      <c r="D29" s="1881" t="s">
        <v>277</v>
      </c>
      <c r="E29" s="1879" t="s">
        <v>320</v>
      </c>
      <c r="F29" s="1880"/>
      <c r="G29" s="1880"/>
      <c r="H29" s="1870" t="s">
        <v>6</v>
      </c>
      <c r="I29" s="1871"/>
      <c r="J29" s="1871"/>
      <c r="K29" s="1871"/>
      <c r="L29" s="1871"/>
      <c r="M29" s="1871"/>
      <c r="N29" s="1871"/>
      <c r="O29" s="1871"/>
      <c r="P29" s="1871"/>
      <c r="Q29" s="1871"/>
      <c r="R29" s="1871"/>
      <c r="S29" s="1872"/>
      <c r="T29" s="1911" t="s">
        <v>8</v>
      </c>
      <c r="U29" s="1871"/>
      <c r="V29" s="1871"/>
      <c r="W29" s="1871"/>
      <c r="X29" s="1871"/>
      <c r="Y29" s="1871"/>
      <c r="Z29" s="1871"/>
      <c r="AA29" s="1871"/>
      <c r="AB29" s="1871"/>
      <c r="AC29" s="1871"/>
      <c r="AD29" s="1871"/>
      <c r="AE29" s="1912"/>
      <c r="AF29" s="1870" t="s">
        <v>7</v>
      </c>
      <c r="AG29" s="1871"/>
      <c r="AH29" s="1871"/>
      <c r="AI29" s="1871"/>
      <c r="AJ29" s="1871"/>
      <c r="AK29" s="1871"/>
      <c r="AL29" s="1871"/>
      <c r="AM29" s="1871"/>
      <c r="AN29" s="1871"/>
      <c r="AO29" s="1871"/>
      <c r="AP29" s="1871"/>
      <c r="AQ29" s="1872"/>
      <c r="AR29" s="980"/>
      <c r="AS29" s="1949" t="s">
        <v>1084</v>
      </c>
      <c r="AT29" s="1949" t="s">
        <v>1085</v>
      </c>
      <c r="AU29" s="1949" t="s">
        <v>1086</v>
      </c>
    </row>
    <row r="30" spans="1:47" s="981" customFormat="1" x14ac:dyDescent="0.3">
      <c r="A30" s="980"/>
      <c r="B30" s="1905"/>
      <c r="C30" s="1882"/>
      <c r="D30" s="1882"/>
      <c r="E30" s="1892" t="s">
        <v>408</v>
      </c>
      <c r="F30" s="1892" t="s">
        <v>406</v>
      </c>
      <c r="G30" s="1907" t="s">
        <v>407</v>
      </c>
      <c r="H30" s="982" t="s">
        <v>11</v>
      </c>
      <c r="I30" s="983" t="s">
        <v>12</v>
      </c>
      <c r="J30" s="983" t="s">
        <v>13</v>
      </c>
      <c r="K30" s="983" t="s">
        <v>14</v>
      </c>
      <c r="L30" s="983" t="s">
        <v>15</v>
      </c>
      <c r="M30" s="983" t="s">
        <v>16</v>
      </c>
      <c r="N30" s="983" t="s">
        <v>17</v>
      </c>
      <c r="O30" s="983" t="s">
        <v>18</v>
      </c>
      <c r="P30" s="983" t="s">
        <v>19</v>
      </c>
      <c r="Q30" s="983" t="s">
        <v>20</v>
      </c>
      <c r="R30" s="983" t="s">
        <v>21</v>
      </c>
      <c r="S30" s="984" t="s">
        <v>22</v>
      </c>
      <c r="T30" s="985" t="s">
        <v>724</v>
      </c>
      <c r="U30" s="983" t="s">
        <v>725</v>
      </c>
      <c r="V30" s="983" t="s">
        <v>726</v>
      </c>
      <c r="W30" s="983" t="s">
        <v>727</v>
      </c>
      <c r="X30" s="983" t="s">
        <v>728</v>
      </c>
      <c r="Y30" s="983" t="s">
        <v>729</v>
      </c>
      <c r="Z30" s="983" t="s">
        <v>730</v>
      </c>
      <c r="AA30" s="983" t="s">
        <v>731</v>
      </c>
      <c r="AB30" s="983" t="s">
        <v>732</v>
      </c>
      <c r="AC30" s="983" t="s">
        <v>733</v>
      </c>
      <c r="AD30" s="983" t="s">
        <v>734</v>
      </c>
      <c r="AE30" s="986" t="s">
        <v>735</v>
      </c>
      <c r="AF30" s="987" t="s">
        <v>736</v>
      </c>
      <c r="AG30" s="983" t="s">
        <v>737</v>
      </c>
      <c r="AH30" s="983" t="s">
        <v>738</v>
      </c>
      <c r="AI30" s="983" t="s">
        <v>739</v>
      </c>
      <c r="AJ30" s="983" t="s">
        <v>740</v>
      </c>
      <c r="AK30" s="983" t="s">
        <v>741</v>
      </c>
      <c r="AL30" s="983" t="s">
        <v>742</v>
      </c>
      <c r="AM30" s="983" t="s">
        <v>743</v>
      </c>
      <c r="AN30" s="983" t="s">
        <v>744</v>
      </c>
      <c r="AO30" s="983" t="s">
        <v>745</v>
      </c>
      <c r="AP30" s="983" t="s">
        <v>746</v>
      </c>
      <c r="AQ30" s="984" t="s">
        <v>747</v>
      </c>
      <c r="AR30" s="980"/>
      <c r="AS30" s="1950"/>
      <c r="AT30" s="1950"/>
      <c r="AU30" s="1950"/>
    </row>
    <row r="31" spans="1:47" s="981" customFormat="1" ht="17.25" thickBot="1" x14ac:dyDescent="0.35">
      <c r="A31" s="980"/>
      <c r="B31" s="1906"/>
      <c r="C31" s="1903"/>
      <c r="D31" s="1883"/>
      <c r="E31" s="1883"/>
      <c r="F31" s="1883"/>
      <c r="G31" s="1908"/>
      <c r="H31" s="962">
        <f>'INFORMACION GENERAL PROYECTO'!C24</f>
        <v>42675</v>
      </c>
      <c r="I31" s="963">
        <f>DATE(YEAR(H31),MONTH(H31)+1,DAY(H31))</f>
        <v>42705</v>
      </c>
      <c r="J31" s="963">
        <f t="shared" ref="J31:AQ31" si="2">DATE(YEAR(I31),MONTH(I31)+1,DAY(I31))</f>
        <v>42736</v>
      </c>
      <c r="K31" s="963">
        <f t="shared" si="2"/>
        <v>42767</v>
      </c>
      <c r="L31" s="963">
        <f t="shared" si="2"/>
        <v>42795</v>
      </c>
      <c r="M31" s="963">
        <f t="shared" si="2"/>
        <v>42826</v>
      </c>
      <c r="N31" s="963">
        <f t="shared" si="2"/>
        <v>42856</v>
      </c>
      <c r="O31" s="963">
        <f t="shared" si="2"/>
        <v>42887</v>
      </c>
      <c r="P31" s="963">
        <f t="shared" si="2"/>
        <v>42917</v>
      </c>
      <c r="Q31" s="963">
        <f t="shared" si="2"/>
        <v>42948</v>
      </c>
      <c r="R31" s="963">
        <f t="shared" si="2"/>
        <v>42979</v>
      </c>
      <c r="S31" s="964">
        <f t="shared" si="2"/>
        <v>43009</v>
      </c>
      <c r="T31" s="965">
        <f t="shared" si="2"/>
        <v>43040</v>
      </c>
      <c r="U31" s="963">
        <f t="shared" si="2"/>
        <v>43070</v>
      </c>
      <c r="V31" s="963">
        <f t="shared" si="2"/>
        <v>43101</v>
      </c>
      <c r="W31" s="963">
        <f t="shared" si="2"/>
        <v>43132</v>
      </c>
      <c r="X31" s="963">
        <f t="shared" si="2"/>
        <v>43160</v>
      </c>
      <c r="Y31" s="963">
        <f t="shared" si="2"/>
        <v>43191</v>
      </c>
      <c r="Z31" s="963">
        <f t="shared" si="2"/>
        <v>43221</v>
      </c>
      <c r="AA31" s="963">
        <f t="shared" si="2"/>
        <v>43252</v>
      </c>
      <c r="AB31" s="963">
        <f t="shared" si="2"/>
        <v>43282</v>
      </c>
      <c r="AC31" s="963">
        <f t="shared" si="2"/>
        <v>43313</v>
      </c>
      <c r="AD31" s="963">
        <f t="shared" si="2"/>
        <v>43344</v>
      </c>
      <c r="AE31" s="966">
        <f t="shared" si="2"/>
        <v>43374</v>
      </c>
      <c r="AF31" s="967">
        <f t="shared" si="2"/>
        <v>43405</v>
      </c>
      <c r="AG31" s="963">
        <f t="shared" si="2"/>
        <v>43435</v>
      </c>
      <c r="AH31" s="963">
        <f t="shared" si="2"/>
        <v>43466</v>
      </c>
      <c r="AI31" s="963">
        <f t="shared" si="2"/>
        <v>43497</v>
      </c>
      <c r="AJ31" s="963">
        <f t="shared" si="2"/>
        <v>43525</v>
      </c>
      <c r="AK31" s="963">
        <f t="shared" si="2"/>
        <v>43556</v>
      </c>
      <c r="AL31" s="963">
        <f t="shared" si="2"/>
        <v>43586</v>
      </c>
      <c r="AM31" s="963">
        <f t="shared" si="2"/>
        <v>43617</v>
      </c>
      <c r="AN31" s="963">
        <f t="shared" si="2"/>
        <v>43647</v>
      </c>
      <c r="AO31" s="963">
        <f t="shared" si="2"/>
        <v>43678</v>
      </c>
      <c r="AP31" s="963">
        <f t="shared" si="2"/>
        <v>43709</v>
      </c>
      <c r="AQ31" s="964">
        <f t="shared" si="2"/>
        <v>43739</v>
      </c>
      <c r="AR31" s="980"/>
      <c r="AS31" s="1951"/>
      <c r="AT31" s="1951"/>
      <c r="AU31" s="1951"/>
    </row>
    <row r="32" spans="1:47" s="981" customFormat="1" ht="17.25" thickBot="1" x14ac:dyDescent="0.35">
      <c r="A32" s="980"/>
      <c r="B32" s="277">
        <v>1</v>
      </c>
      <c r="C32" s="1909">
        <f>'MARCO LOGICO'!D21</f>
        <v>0</v>
      </c>
      <c r="D32" s="1909"/>
      <c r="E32" s="1909"/>
      <c r="F32" s="1909"/>
      <c r="G32" s="1910"/>
      <c r="H32" s="988"/>
      <c r="I32" s="989"/>
      <c r="J32" s="989"/>
      <c r="K32" s="989"/>
      <c r="L32" s="989"/>
      <c r="M32" s="989"/>
      <c r="N32" s="989"/>
      <c r="O32" s="989"/>
      <c r="P32" s="989"/>
      <c r="Q32" s="989"/>
      <c r="R32" s="989"/>
      <c r="S32" s="990"/>
      <c r="T32" s="991"/>
      <c r="U32" s="989"/>
      <c r="V32" s="989"/>
      <c r="W32" s="989"/>
      <c r="X32" s="989"/>
      <c r="Y32" s="989"/>
      <c r="Z32" s="989"/>
      <c r="AA32" s="989"/>
      <c r="AB32" s="989"/>
      <c r="AC32" s="989"/>
      <c r="AD32" s="989"/>
      <c r="AE32" s="992"/>
      <c r="AF32" s="988"/>
      <c r="AG32" s="989"/>
      <c r="AH32" s="989"/>
      <c r="AI32" s="989"/>
      <c r="AJ32" s="989"/>
      <c r="AK32" s="989"/>
      <c r="AL32" s="989"/>
      <c r="AM32" s="989"/>
      <c r="AN32" s="989"/>
      <c r="AO32" s="989"/>
      <c r="AP32" s="989"/>
      <c r="AQ32" s="990"/>
      <c r="AR32" s="980"/>
      <c r="AS32" s="1606"/>
      <c r="AT32" s="1606"/>
      <c r="AU32" s="1606"/>
    </row>
    <row r="33" spans="2:47" ht="17.25" thickBot="1" x14ac:dyDescent="0.35">
      <c r="B33" s="1861">
        <f>'MARCO LOGICO'!C35</f>
        <v>1.1000000000000001</v>
      </c>
      <c r="C33" s="1864">
        <f>'MARCO LOGICO'!D35</f>
        <v>0</v>
      </c>
      <c r="D33" s="993" t="s">
        <v>283</v>
      </c>
      <c r="E33" s="968">
        <f>'MARCO LOGICO'!E35</f>
        <v>0</v>
      </c>
      <c r="F33" s="969" t="str">
        <f>+'MARCO LOGICO'!F35</f>
        <v>Unidad medida</v>
      </c>
      <c r="G33" s="970">
        <f>+'MARCO LOGICO'!G35</f>
        <v>0</v>
      </c>
      <c r="H33" s="923"/>
      <c r="I33" s="924"/>
      <c r="J33" s="924"/>
      <c r="K33" s="924"/>
      <c r="L33" s="924"/>
      <c r="M33" s="924"/>
      <c r="N33" s="924"/>
      <c r="O33" s="924"/>
      <c r="P33" s="924"/>
      <c r="Q33" s="924"/>
      <c r="R33" s="924"/>
      <c r="S33" s="925"/>
      <c r="T33" s="926"/>
      <c r="U33" s="924"/>
      <c r="V33" s="924"/>
      <c r="W33" s="924"/>
      <c r="X33" s="924"/>
      <c r="Y33" s="924"/>
      <c r="Z33" s="924"/>
      <c r="AA33" s="924"/>
      <c r="AB33" s="924"/>
      <c r="AC33" s="924"/>
      <c r="AD33" s="924"/>
      <c r="AE33" s="927"/>
      <c r="AF33" s="923"/>
      <c r="AG33" s="924"/>
      <c r="AH33" s="924"/>
      <c r="AI33" s="924"/>
      <c r="AJ33" s="924"/>
      <c r="AK33" s="924"/>
      <c r="AL33" s="924"/>
      <c r="AM33" s="924"/>
      <c r="AN33" s="924"/>
      <c r="AO33" s="924"/>
      <c r="AP33" s="924"/>
      <c r="AQ33" s="925"/>
      <c r="AR33" s="872"/>
      <c r="AS33" s="1607"/>
      <c r="AT33" s="1607"/>
      <c r="AU33" s="1607"/>
    </row>
    <row r="34" spans="2:47" x14ac:dyDescent="0.3">
      <c r="B34" s="1862"/>
      <c r="C34" s="1865"/>
      <c r="D34" s="1869" t="s">
        <v>855</v>
      </c>
      <c r="E34" s="928"/>
      <c r="F34" s="929"/>
      <c r="G34" s="930"/>
      <c r="H34" s="931"/>
      <c r="I34" s="932"/>
      <c r="J34" s="932"/>
      <c r="K34" s="932"/>
      <c r="L34" s="932"/>
      <c r="M34" s="933"/>
      <c r="N34" s="933"/>
      <c r="O34" s="933"/>
      <c r="P34" s="933"/>
      <c r="Q34" s="933"/>
      <c r="R34" s="933"/>
      <c r="S34" s="934"/>
      <c r="T34" s="935"/>
      <c r="U34" s="933"/>
      <c r="V34" s="933"/>
      <c r="W34" s="933"/>
      <c r="X34" s="933"/>
      <c r="Y34" s="933"/>
      <c r="Z34" s="933"/>
      <c r="AA34" s="933"/>
      <c r="AB34" s="933"/>
      <c r="AC34" s="933"/>
      <c r="AD34" s="933"/>
      <c r="AE34" s="936"/>
      <c r="AF34" s="937"/>
      <c r="AG34" s="933"/>
      <c r="AH34" s="933"/>
      <c r="AI34" s="933"/>
      <c r="AJ34" s="933"/>
      <c r="AK34" s="933"/>
      <c r="AL34" s="933"/>
      <c r="AM34" s="933"/>
      <c r="AN34" s="933"/>
      <c r="AO34" s="933"/>
      <c r="AP34" s="933"/>
      <c r="AQ34" s="934"/>
      <c r="AR34" s="872"/>
      <c r="AS34" s="1608"/>
      <c r="AT34" s="1608"/>
      <c r="AU34" s="1608"/>
    </row>
    <row r="35" spans="2:47" x14ac:dyDescent="0.3">
      <c r="B35" s="1862"/>
      <c r="C35" s="1865"/>
      <c r="D35" s="1869"/>
      <c r="E35" s="928"/>
      <c r="F35" s="929"/>
      <c r="G35" s="930"/>
      <c r="H35" s="938"/>
      <c r="I35" s="932"/>
      <c r="J35" s="932"/>
      <c r="K35" s="932"/>
      <c r="L35" s="932"/>
      <c r="M35" s="933"/>
      <c r="N35" s="933"/>
      <c r="O35" s="933"/>
      <c r="P35" s="933"/>
      <c r="Q35" s="933"/>
      <c r="R35" s="933"/>
      <c r="S35" s="934"/>
      <c r="T35" s="935"/>
      <c r="U35" s="933"/>
      <c r="V35" s="933"/>
      <c r="W35" s="933"/>
      <c r="X35" s="933"/>
      <c r="Y35" s="933"/>
      <c r="Z35" s="933"/>
      <c r="AA35" s="933"/>
      <c r="AB35" s="933"/>
      <c r="AC35" s="933"/>
      <c r="AD35" s="933"/>
      <c r="AE35" s="936"/>
      <c r="AF35" s="937"/>
      <c r="AG35" s="933"/>
      <c r="AH35" s="933"/>
      <c r="AI35" s="933"/>
      <c r="AJ35" s="933"/>
      <c r="AK35" s="933"/>
      <c r="AL35" s="933"/>
      <c r="AM35" s="933"/>
      <c r="AN35" s="933"/>
      <c r="AO35" s="933"/>
      <c r="AP35" s="933"/>
      <c r="AQ35" s="934"/>
      <c r="AR35" s="872"/>
      <c r="AS35" s="1609"/>
      <c r="AT35" s="1609"/>
      <c r="AU35" s="1609"/>
    </row>
    <row r="36" spans="2:47" ht="17.25" thickBot="1" x14ac:dyDescent="0.35">
      <c r="B36" s="1862"/>
      <c r="C36" s="1865"/>
      <c r="D36" s="1869"/>
      <c r="E36" s="928"/>
      <c r="F36" s="929"/>
      <c r="G36" s="930"/>
      <c r="H36" s="938"/>
      <c r="I36" s="932"/>
      <c r="J36" s="932"/>
      <c r="K36" s="932"/>
      <c r="L36" s="932"/>
      <c r="M36" s="933"/>
      <c r="N36" s="933"/>
      <c r="O36" s="933"/>
      <c r="P36" s="933"/>
      <c r="Q36" s="933"/>
      <c r="R36" s="933"/>
      <c r="S36" s="934"/>
      <c r="T36" s="935"/>
      <c r="U36" s="933"/>
      <c r="V36" s="933"/>
      <c r="W36" s="933"/>
      <c r="X36" s="933"/>
      <c r="Y36" s="933"/>
      <c r="Z36" s="933"/>
      <c r="AA36" s="933"/>
      <c r="AB36" s="933"/>
      <c r="AC36" s="933"/>
      <c r="AD36" s="933"/>
      <c r="AE36" s="936"/>
      <c r="AF36" s="937"/>
      <c r="AG36" s="933"/>
      <c r="AH36" s="933"/>
      <c r="AI36" s="933"/>
      <c r="AJ36" s="933"/>
      <c r="AK36" s="933"/>
      <c r="AL36" s="933"/>
      <c r="AM36" s="933"/>
      <c r="AN36" s="933"/>
      <c r="AO36" s="933"/>
      <c r="AP36" s="933"/>
      <c r="AQ36" s="934"/>
      <c r="AR36" s="872"/>
      <c r="AS36" s="1610"/>
      <c r="AT36" s="1610"/>
      <c r="AU36" s="1610"/>
    </row>
    <row r="37" spans="2:47" ht="17.25" thickBot="1" x14ac:dyDescent="0.35">
      <c r="B37" s="1862"/>
      <c r="C37" s="1865"/>
      <c r="D37" s="993" t="s">
        <v>284</v>
      </c>
      <c r="E37" s="968">
        <f>'MARCO LOGICO'!E36</f>
        <v>0</v>
      </c>
      <c r="F37" s="969" t="str">
        <f>+'MARCO LOGICO'!F36</f>
        <v>Unidad medida</v>
      </c>
      <c r="G37" s="970">
        <f>+'MARCO LOGICO'!G36</f>
        <v>0</v>
      </c>
      <c r="H37" s="923"/>
      <c r="I37" s="924"/>
      <c r="J37" s="924"/>
      <c r="K37" s="924"/>
      <c r="L37" s="924"/>
      <c r="M37" s="924"/>
      <c r="N37" s="924"/>
      <c r="O37" s="924"/>
      <c r="P37" s="924"/>
      <c r="Q37" s="924"/>
      <c r="R37" s="924"/>
      <c r="S37" s="925"/>
      <c r="T37" s="926"/>
      <c r="U37" s="924"/>
      <c r="V37" s="924"/>
      <c r="W37" s="924"/>
      <c r="X37" s="924"/>
      <c r="Y37" s="924"/>
      <c r="Z37" s="924"/>
      <c r="AA37" s="924"/>
      <c r="AB37" s="924"/>
      <c r="AC37" s="924"/>
      <c r="AD37" s="924"/>
      <c r="AE37" s="927"/>
      <c r="AF37" s="923"/>
      <c r="AG37" s="924"/>
      <c r="AH37" s="924"/>
      <c r="AI37" s="924"/>
      <c r="AJ37" s="924"/>
      <c r="AK37" s="924"/>
      <c r="AL37" s="924"/>
      <c r="AM37" s="924"/>
      <c r="AN37" s="924"/>
      <c r="AO37" s="924"/>
      <c r="AP37" s="924"/>
      <c r="AQ37" s="925"/>
      <c r="AR37" s="872"/>
      <c r="AS37" s="1607"/>
      <c r="AT37" s="1607"/>
      <c r="AU37" s="1607"/>
    </row>
    <row r="38" spans="2:47" x14ac:dyDescent="0.3">
      <c r="B38" s="1862"/>
      <c r="C38" s="1865"/>
      <c r="D38" s="1869" t="s">
        <v>855</v>
      </c>
      <c r="E38" s="928"/>
      <c r="F38" s="929"/>
      <c r="G38" s="930"/>
      <c r="H38" s="938"/>
      <c r="I38" s="932"/>
      <c r="J38" s="932"/>
      <c r="K38" s="932"/>
      <c r="L38" s="932"/>
      <c r="M38" s="933"/>
      <c r="N38" s="933"/>
      <c r="O38" s="933"/>
      <c r="P38" s="933"/>
      <c r="Q38" s="933"/>
      <c r="R38" s="933"/>
      <c r="S38" s="934"/>
      <c r="T38" s="935"/>
      <c r="U38" s="933"/>
      <c r="V38" s="933"/>
      <c r="W38" s="933"/>
      <c r="X38" s="933"/>
      <c r="Y38" s="933"/>
      <c r="Z38" s="933"/>
      <c r="AA38" s="933"/>
      <c r="AB38" s="933"/>
      <c r="AC38" s="933"/>
      <c r="AD38" s="933"/>
      <c r="AE38" s="936"/>
      <c r="AF38" s="937"/>
      <c r="AG38" s="933"/>
      <c r="AH38" s="933"/>
      <c r="AI38" s="933"/>
      <c r="AJ38" s="933"/>
      <c r="AK38" s="933"/>
      <c r="AL38" s="933"/>
      <c r="AM38" s="933"/>
      <c r="AN38" s="933"/>
      <c r="AO38" s="933"/>
      <c r="AP38" s="933"/>
      <c r="AQ38" s="934"/>
      <c r="AR38" s="872"/>
      <c r="AS38" s="1608"/>
      <c r="AT38" s="1608"/>
      <c r="AU38" s="1608"/>
    </row>
    <row r="39" spans="2:47" x14ac:dyDescent="0.3">
      <c r="B39" s="1862"/>
      <c r="C39" s="1865"/>
      <c r="D39" s="1869"/>
      <c r="E39" s="928"/>
      <c r="F39" s="929"/>
      <c r="G39" s="930"/>
      <c r="H39" s="938"/>
      <c r="I39" s="932"/>
      <c r="J39" s="932"/>
      <c r="K39" s="932"/>
      <c r="L39" s="932"/>
      <c r="M39" s="933"/>
      <c r="N39" s="933"/>
      <c r="O39" s="933"/>
      <c r="P39" s="933"/>
      <c r="Q39" s="933"/>
      <c r="R39" s="933"/>
      <c r="S39" s="934"/>
      <c r="T39" s="935"/>
      <c r="U39" s="933"/>
      <c r="V39" s="933"/>
      <c r="W39" s="933"/>
      <c r="X39" s="933"/>
      <c r="Y39" s="933"/>
      <c r="Z39" s="933"/>
      <c r="AA39" s="933"/>
      <c r="AB39" s="933"/>
      <c r="AC39" s="933"/>
      <c r="AD39" s="933"/>
      <c r="AE39" s="936"/>
      <c r="AF39" s="937"/>
      <c r="AG39" s="933"/>
      <c r="AH39" s="933"/>
      <c r="AI39" s="933"/>
      <c r="AJ39" s="933"/>
      <c r="AK39" s="933"/>
      <c r="AL39" s="933"/>
      <c r="AM39" s="933"/>
      <c r="AN39" s="933"/>
      <c r="AO39" s="933"/>
      <c r="AP39" s="933"/>
      <c r="AQ39" s="934"/>
      <c r="AR39" s="872"/>
      <c r="AS39" s="1609"/>
      <c r="AT39" s="1609"/>
      <c r="AU39" s="1609"/>
    </row>
    <row r="40" spans="2:47" ht="17.25" thickBot="1" x14ac:dyDescent="0.35">
      <c r="B40" s="1862"/>
      <c r="C40" s="1865"/>
      <c r="D40" s="1869"/>
      <c r="E40" s="928"/>
      <c r="F40" s="929"/>
      <c r="G40" s="930"/>
      <c r="H40" s="938"/>
      <c r="I40" s="932"/>
      <c r="J40" s="932"/>
      <c r="K40" s="932"/>
      <c r="L40" s="932"/>
      <c r="M40" s="933"/>
      <c r="N40" s="933"/>
      <c r="O40" s="933"/>
      <c r="P40" s="933"/>
      <c r="Q40" s="933"/>
      <c r="R40" s="933"/>
      <c r="S40" s="934"/>
      <c r="T40" s="935"/>
      <c r="U40" s="933"/>
      <c r="V40" s="933"/>
      <c r="W40" s="933"/>
      <c r="X40" s="933"/>
      <c r="Y40" s="933"/>
      <c r="Z40" s="933"/>
      <c r="AA40" s="933"/>
      <c r="AB40" s="933"/>
      <c r="AC40" s="933"/>
      <c r="AD40" s="933"/>
      <c r="AE40" s="936"/>
      <c r="AF40" s="937"/>
      <c r="AG40" s="933"/>
      <c r="AH40" s="933"/>
      <c r="AI40" s="933"/>
      <c r="AJ40" s="933"/>
      <c r="AK40" s="933"/>
      <c r="AL40" s="933"/>
      <c r="AM40" s="933"/>
      <c r="AN40" s="933"/>
      <c r="AO40" s="933"/>
      <c r="AP40" s="933"/>
      <c r="AQ40" s="934"/>
      <c r="AR40" s="872"/>
      <c r="AS40" s="1610"/>
      <c r="AT40" s="1610"/>
      <c r="AU40" s="1610"/>
    </row>
    <row r="41" spans="2:47" ht="17.25" collapsed="1" thickBot="1" x14ac:dyDescent="0.35">
      <c r="B41" s="1862"/>
      <c r="C41" s="1865"/>
      <c r="D41" s="993" t="s">
        <v>285</v>
      </c>
      <c r="E41" s="968">
        <f>'MARCO LOGICO'!E37</f>
        <v>0</v>
      </c>
      <c r="F41" s="969" t="str">
        <f>+'MARCO LOGICO'!F37</f>
        <v>Unidad medida</v>
      </c>
      <c r="G41" s="970">
        <f>+'MARCO LOGICO'!G37</f>
        <v>0</v>
      </c>
      <c r="H41" s="923"/>
      <c r="I41" s="924"/>
      <c r="J41" s="924"/>
      <c r="K41" s="924"/>
      <c r="L41" s="924"/>
      <c r="M41" s="924"/>
      <c r="N41" s="924"/>
      <c r="O41" s="924"/>
      <c r="P41" s="924"/>
      <c r="Q41" s="924"/>
      <c r="R41" s="924"/>
      <c r="S41" s="925"/>
      <c r="T41" s="926"/>
      <c r="U41" s="924"/>
      <c r="V41" s="924"/>
      <c r="W41" s="924"/>
      <c r="X41" s="924"/>
      <c r="Y41" s="924"/>
      <c r="Z41" s="924"/>
      <c r="AA41" s="924"/>
      <c r="AB41" s="924"/>
      <c r="AC41" s="924"/>
      <c r="AD41" s="924"/>
      <c r="AE41" s="927"/>
      <c r="AF41" s="923"/>
      <c r="AG41" s="924"/>
      <c r="AH41" s="924"/>
      <c r="AI41" s="924"/>
      <c r="AJ41" s="924"/>
      <c r="AK41" s="924"/>
      <c r="AL41" s="924"/>
      <c r="AM41" s="924"/>
      <c r="AN41" s="924"/>
      <c r="AO41" s="924"/>
      <c r="AP41" s="924"/>
      <c r="AQ41" s="925"/>
      <c r="AR41" s="872"/>
      <c r="AS41" s="1607"/>
      <c r="AT41" s="1607"/>
      <c r="AU41" s="1607"/>
    </row>
    <row r="42" spans="2:47" x14ac:dyDescent="0.3">
      <c r="B42" s="1862"/>
      <c r="C42" s="1865"/>
      <c r="D42" s="1869" t="s">
        <v>855</v>
      </c>
      <c r="E42" s="928"/>
      <c r="F42" s="929"/>
      <c r="G42" s="930"/>
      <c r="H42" s="938"/>
      <c r="I42" s="932"/>
      <c r="J42" s="932"/>
      <c r="K42" s="932"/>
      <c r="L42" s="932"/>
      <c r="M42" s="933"/>
      <c r="N42" s="933"/>
      <c r="O42" s="933"/>
      <c r="P42" s="933"/>
      <c r="Q42" s="933"/>
      <c r="R42" s="933"/>
      <c r="S42" s="934"/>
      <c r="T42" s="935"/>
      <c r="U42" s="933"/>
      <c r="V42" s="933"/>
      <c r="W42" s="933"/>
      <c r="X42" s="933"/>
      <c r="Y42" s="933"/>
      <c r="Z42" s="933"/>
      <c r="AA42" s="933"/>
      <c r="AB42" s="933"/>
      <c r="AC42" s="933"/>
      <c r="AD42" s="933"/>
      <c r="AE42" s="936"/>
      <c r="AF42" s="937"/>
      <c r="AG42" s="933"/>
      <c r="AH42" s="933"/>
      <c r="AI42" s="933"/>
      <c r="AJ42" s="933"/>
      <c r="AK42" s="933"/>
      <c r="AL42" s="933"/>
      <c r="AM42" s="933"/>
      <c r="AN42" s="933"/>
      <c r="AO42" s="933"/>
      <c r="AP42" s="933"/>
      <c r="AQ42" s="934"/>
      <c r="AR42" s="872"/>
      <c r="AS42" s="1608"/>
      <c r="AT42" s="1608"/>
      <c r="AU42" s="1608"/>
    </row>
    <row r="43" spans="2:47" x14ac:dyDescent="0.3">
      <c r="B43" s="1862"/>
      <c r="C43" s="1865"/>
      <c r="D43" s="1869"/>
      <c r="E43" s="928"/>
      <c r="F43" s="929"/>
      <c r="G43" s="930"/>
      <c r="H43" s="938"/>
      <c r="I43" s="932"/>
      <c r="J43" s="932"/>
      <c r="K43" s="932"/>
      <c r="L43" s="932"/>
      <c r="M43" s="933"/>
      <c r="N43" s="933"/>
      <c r="O43" s="933"/>
      <c r="P43" s="933"/>
      <c r="Q43" s="933"/>
      <c r="R43" s="933"/>
      <c r="S43" s="934"/>
      <c r="T43" s="935"/>
      <c r="U43" s="933"/>
      <c r="V43" s="933"/>
      <c r="W43" s="933"/>
      <c r="X43" s="933"/>
      <c r="Y43" s="933"/>
      <c r="Z43" s="933"/>
      <c r="AA43" s="933"/>
      <c r="AB43" s="933"/>
      <c r="AC43" s="933"/>
      <c r="AD43" s="933"/>
      <c r="AE43" s="936"/>
      <c r="AF43" s="937"/>
      <c r="AG43" s="933"/>
      <c r="AH43" s="933"/>
      <c r="AI43" s="933"/>
      <c r="AJ43" s="933"/>
      <c r="AK43" s="933"/>
      <c r="AL43" s="933"/>
      <c r="AM43" s="933"/>
      <c r="AN43" s="933"/>
      <c r="AO43" s="933"/>
      <c r="AP43" s="933"/>
      <c r="AQ43" s="934"/>
      <c r="AR43" s="872"/>
      <c r="AS43" s="1609"/>
      <c r="AT43" s="1609"/>
      <c r="AU43" s="1609"/>
    </row>
    <row r="44" spans="2:47" ht="17.25" thickBot="1" x14ac:dyDescent="0.35">
      <c r="B44" s="1867"/>
      <c r="C44" s="1868"/>
      <c r="D44" s="1869"/>
      <c r="E44" s="928"/>
      <c r="F44" s="929"/>
      <c r="G44" s="930"/>
      <c r="H44" s="938"/>
      <c r="I44" s="932"/>
      <c r="J44" s="932"/>
      <c r="K44" s="932"/>
      <c r="L44" s="932"/>
      <c r="M44" s="933"/>
      <c r="N44" s="933"/>
      <c r="O44" s="933"/>
      <c r="P44" s="933"/>
      <c r="Q44" s="933"/>
      <c r="R44" s="933"/>
      <c r="S44" s="934"/>
      <c r="T44" s="935"/>
      <c r="U44" s="933"/>
      <c r="V44" s="933"/>
      <c r="W44" s="933"/>
      <c r="X44" s="933"/>
      <c r="Y44" s="933"/>
      <c r="Z44" s="933"/>
      <c r="AA44" s="933"/>
      <c r="AB44" s="933"/>
      <c r="AC44" s="933"/>
      <c r="AD44" s="933"/>
      <c r="AE44" s="936"/>
      <c r="AF44" s="937"/>
      <c r="AG44" s="933"/>
      <c r="AH44" s="933"/>
      <c r="AI44" s="933"/>
      <c r="AJ44" s="933"/>
      <c r="AK44" s="933"/>
      <c r="AL44" s="933"/>
      <c r="AM44" s="933"/>
      <c r="AN44" s="933"/>
      <c r="AO44" s="933"/>
      <c r="AP44" s="933"/>
      <c r="AQ44" s="934"/>
      <c r="AR44" s="872"/>
      <c r="AS44" s="1611"/>
      <c r="AT44" s="1611"/>
      <c r="AU44" s="1611"/>
    </row>
    <row r="45" spans="2:47" ht="17.25" collapsed="1" thickBot="1" x14ac:dyDescent="0.35">
      <c r="B45" s="1861">
        <f>'MARCO LOGICO'!C43</f>
        <v>1.2</v>
      </c>
      <c r="C45" s="1864">
        <f>'MARCO LOGICO'!D43</f>
        <v>0</v>
      </c>
      <c r="D45" s="993" t="s">
        <v>283</v>
      </c>
      <c r="E45" s="968">
        <f>'MARCO LOGICO'!E43</f>
        <v>0</v>
      </c>
      <c r="F45" s="969" t="str">
        <f>'MARCO LOGICO'!F43</f>
        <v>Unidad medida</v>
      </c>
      <c r="G45" s="970">
        <f>'MARCO LOGICO'!G43</f>
        <v>0</v>
      </c>
      <c r="H45" s="923"/>
      <c r="I45" s="924"/>
      <c r="J45" s="924"/>
      <c r="K45" s="924"/>
      <c r="L45" s="924"/>
      <c r="M45" s="924"/>
      <c r="N45" s="924"/>
      <c r="O45" s="924"/>
      <c r="P45" s="924"/>
      <c r="Q45" s="924"/>
      <c r="R45" s="924"/>
      <c r="S45" s="925"/>
      <c r="T45" s="926"/>
      <c r="U45" s="924"/>
      <c r="V45" s="924"/>
      <c r="W45" s="924"/>
      <c r="X45" s="924"/>
      <c r="Y45" s="924"/>
      <c r="Z45" s="924"/>
      <c r="AA45" s="924"/>
      <c r="AB45" s="924"/>
      <c r="AC45" s="924"/>
      <c r="AD45" s="924"/>
      <c r="AE45" s="927"/>
      <c r="AF45" s="923"/>
      <c r="AG45" s="924"/>
      <c r="AH45" s="924"/>
      <c r="AI45" s="924"/>
      <c r="AJ45" s="924"/>
      <c r="AK45" s="924"/>
      <c r="AL45" s="924"/>
      <c r="AM45" s="924"/>
      <c r="AN45" s="924"/>
      <c r="AO45" s="924"/>
      <c r="AP45" s="924"/>
      <c r="AQ45" s="925"/>
      <c r="AR45" s="872"/>
      <c r="AS45" s="1607"/>
      <c r="AT45" s="1607"/>
      <c r="AU45" s="1607"/>
    </row>
    <row r="46" spans="2:47" x14ac:dyDescent="0.3">
      <c r="B46" s="1862"/>
      <c r="C46" s="1865"/>
      <c r="D46" s="1869" t="s">
        <v>855</v>
      </c>
      <c r="E46" s="928"/>
      <c r="F46" s="929"/>
      <c r="G46" s="930"/>
      <c r="H46" s="938"/>
      <c r="I46" s="932"/>
      <c r="J46" s="932"/>
      <c r="K46" s="932"/>
      <c r="L46" s="932"/>
      <c r="M46" s="933"/>
      <c r="N46" s="933"/>
      <c r="O46" s="933"/>
      <c r="P46" s="933"/>
      <c r="Q46" s="933"/>
      <c r="R46" s="933"/>
      <c r="S46" s="934"/>
      <c r="T46" s="935"/>
      <c r="U46" s="933"/>
      <c r="V46" s="933"/>
      <c r="W46" s="933"/>
      <c r="X46" s="933"/>
      <c r="Y46" s="933"/>
      <c r="Z46" s="933"/>
      <c r="AA46" s="933"/>
      <c r="AB46" s="933"/>
      <c r="AC46" s="933"/>
      <c r="AD46" s="933"/>
      <c r="AE46" s="936"/>
      <c r="AF46" s="937"/>
      <c r="AG46" s="933"/>
      <c r="AH46" s="933"/>
      <c r="AI46" s="933"/>
      <c r="AJ46" s="933"/>
      <c r="AK46" s="933"/>
      <c r="AL46" s="933"/>
      <c r="AM46" s="933"/>
      <c r="AN46" s="933"/>
      <c r="AO46" s="933"/>
      <c r="AP46" s="933"/>
      <c r="AQ46" s="934"/>
      <c r="AR46" s="872"/>
      <c r="AS46" s="1608"/>
      <c r="AT46" s="1608"/>
      <c r="AU46" s="1608"/>
    </row>
    <row r="47" spans="2:47" x14ac:dyDescent="0.3">
      <c r="B47" s="1862"/>
      <c r="C47" s="1865"/>
      <c r="D47" s="1869"/>
      <c r="E47" s="928"/>
      <c r="F47" s="929"/>
      <c r="G47" s="930"/>
      <c r="H47" s="938"/>
      <c r="I47" s="932"/>
      <c r="J47" s="932"/>
      <c r="K47" s="932"/>
      <c r="L47" s="932"/>
      <c r="M47" s="933"/>
      <c r="N47" s="933"/>
      <c r="O47" s="933"/>
      <c r="P47" s="933"/>
      <c r="Q47" s="933"/>
      <c r="R47" s="933"/>
      <c r="S47" s="934"/>
      <c r="T47" s="935"/>
      <c r="U47" s="933"/>
      <c r="V47" s="933"/>
      <c r="W47" s="933"/>
      <c r="X47" s="933"/>
      <c r="Y47" s="933"/>
      <c r="Z47" s="933"/>
      <c r="AA47" s="933"/>
      <c r="AB47" s="933"/>
      <c r="AC47" s="933"/>
      <c r="AD47" s="933"/>
      <c r="AE47" s="936"/>
      <c r="AF47" s="937"/>
      <c r="AG47" s="933"/>
      <c r="AH47" s="933"/>
      <c r="AI47" s="933"/>
      <c r="AJ47" s="933"/>
      <c r="AK47" s="933"/>
      <c r="AL47" s="933"/>
      <c r="AM47" s="933"/>
      <c r="AN47" s="933"/>
      <c r="AO47" s="933"/>
      <c r="AP47" s="933"/>
      <c r="AQ47" s="934"/>
      <c r="AR47" s="872"/>
      <c r="AS47" s="1609"/>
      <c r="AT47" s="1609"/>
      <c r="AU47" s="1609"/>
    </row>
    <row r="48" spans="2:47" ht="17.25" thickBot="1" x14ac:dyDescent="0.35">
      <c r="B48" s="1862"/>
      <c r="C48" s="1865"/>
      <c r="D48" s="1869"/>
      <c r="E48" s="928"/>
      <c r="F48" s="929"/>
      <c r="G48" s="930"/>
      <c r="H48" s="938"/>
      <c r="I48" s="932"/>
      <c r="J48" s="932"/>
      <c r="K48" s="932"/>
      <c r="L48" s="932"/>
      <c r="M48" s="933"/>
      <c r="N48" s="933"/>
      <c r="O48" s="933"/>
      <c r="P48" s="933"/>
      <c r="Q48" s="933"/>
      <c r="R48" s="933"/>
      <c r="S48" s="934"/>
      <c r="T48" s="935"/>
      <c r="U48" s="933"/>
      <c r="V48" s="933"/>
      <c r="W48" s="933"/>
      <c r="X48" s="933"/>
      <c r="Y48" s="933"/>
      <c r="Z48" s="933"/>
      <c r="AA48" s="933"/>
      <c r="AB48" s="933"/>
      <c r="AC48" s="933"/>
      <c r="AD48" s="933"/>
      <c r="AE48" s="936"/>
      <c r="AF48" s="937"/>
      <c r="AG48" s="933"/>
      <c r="AH48" s="933"/>
      <c r="AI48" s="933"/>
      <c r="AJ48" s="933"/>
      <c r="AK48" s="933"/>
      <c r="AL48" s="933"/>
      <c r="AM48" s="933"/>
      <c r="AN48" s="933"/>
      <c r="AO48" s="933"/>
      <c r="AP48" s="933"/>
      <c r="AQ48" s="934"/>
      <c r="AR48" s="872"/>
      <c r="AS48" s="1610"/>
      <c r="AT48" s="1610"/>
      <c r="AU48" s="1610"/>
    </row>
    <row r="49" spans="2:47" ht="17.25" collapsed="1" thickBot="1" x14ac:dyDescent="0.35">
      <c r="B49" s="1862"/>
      <c r="C49" s="1865"/>
      <c r="D49" s="993" t="s">
        <v>284</v>
      </c>
      <c r="E49" s="968">
        <f>'MARCO LOGICO'!E44</f>
        <v>0</v>
      </c>
      <c r="F49" s="969" t="str">
        <f>'MARCO LOGICO'!F44</f>
        <v>Unidad medida</v>
      </c>
      <c r="G49" s="970">
        <f>'MARCO LOGICO'!G44</f>
        <v>0</v>
      </c>
      <c r="H49" s="923"/>
      <c r="I49" s="924"/>
      <c r="J49" s="924"/>
      <c r="K49" s="924"/>
      <c r="L49" s="924"/>
      <c r="M49" s="924"/>
      <c r="N49" s="924"/>
      <c r="O49" s="924"/>
      <c r="P49" s="924"/>
      <c r="Q49" s="924"/>
      <c r="R49" s="924"/>
      <c r="S49" s="925"/>
      <c r="T49" s="926"/>
      <c r="U49" s="924"/>
      <c r="V49" s="924"/>
      <c r="W49" s="924"/>
      <c r="X49" s="924"/>
      <c r="Y49" s="924"/>
      <c r="Z49" s="924"/>
      <c r="AA49" s="924"/>
      <c r="AB49" s="924"/>
      <c r="AC49" s="924"/>
      <c r="AD49" s="924"/>
      <c r="AE49" s="927"/>
      <c r="AF49" s="923"/>
      <c r="AG49" s="924"/>
      <c r="AH49" s="924"/>
      <c r="AI49" s="924"/>
      <c r="AJ49" s="924"/>
      <c r="AK49" s="924"/>
      <c r="AL49" s="924"/>
      <c r="AM49" s="924"/>
      <c r="AN49" s="924"/>
      <c r="AO49" s="924"/>
      <c r="AP49" s="924"/>
      <c r="AQ49" s="925"/>
      <c r="AR49" s="872"/>
      <c r="AS49" s="1607"/>
      <c r="AT49" s="1607"/>
      <c r="AU49" s="1607"/>
    </row>
    <row r="50" spans="2:47" x14ac:dyDescent="0.3">
      <c r="B50" s="1862"/>
      <c r="C50" s="1865"/>
      <c r="D50" s="1869" t="s">
        <v>855</v>
      </c>
      <c r="E50" s="928"/>
      <c r="F50" s="929"/>
      <c r="G50" s="930"/>
      <c r="H50" s="938"/>
      <c r="I50" s="932"/>
      <c r="J50" s="932"/>
      <c r="K50" s="932"/>
      <c r="L50" s="932"/>
      <c r="M50" s="933"/>
      <c r="N50" s="933"/>
      <c r="O50" s="933"/>
      <c r="P50" s="933"/>
      <c r="Q50" s="933"/>
      <c r="R50" s="933"/>
      <c r="S50" s="934"/>
      <c r="T50" s="935"/>
      <c r="U50" s="933"/>
      <c r="V50" s="933"/>
      <c r="W50" s="933"/>
      <c r="X50" s="933"/>
      <c r="Y50" s="933"/>
      <c r="Z50" s="933"/>
      <c r="AA50" s="933"/>
      <c r="AB50" s="933"/>
      <c r="AC50" s="933"/>
      <c r="AD50" s="933"/>
      <c r="AE50" s="936"/>
      <c r="AF50" s="937"/>
      <c r="AG50" s="933"/>
      <c r="AH50" s="933"/>
      <c r="AI50" s="933"/>
      <c r="AJ50" s="933"/>
      <c r="AK50" s="933"/>
      <c r="AL50" s="933"/>
      <c r="AM50" s="933"/>
      <c r="AN50" s="933"/>
      <c r="AO50" s="933"/>
      <c r="AP50" s="933"/>
      <c r="AQ50" s="934"/>
      <c r="AR50" s="872"/>
      <c r="AS50" s="1608"/>
      <c r="AT50" s="1608"/>
      <c r="AU50" s="1608"/>
    </row>
    <row r="51" spans="2:47" x14ac:dyDescent="0.3">
      <c r="B51" s="1862"/>
      <c r="C51" s="1865"/>
      <c r="D51" s="1869"/>
      <c r="E51" s="928"/>
      <c r="F51" s="929"/>
      <c r="G51" s="930"/>
      <c r="H51" s="938"/>
      <c r="I51" s="932"/>
      <c r="J51" s="932"/>
      <c r="K51" s="932"/>
      <c r="L51" s="932"/>
      <c r="M51" s="933"/>
      <c r="N51" s="933"/>
      <c r="O51" s="933"/>
      <c r="P51" s="933"/>
      <c r="Q51" s="933"/>
      <c r="R51" s="933"/>
      <c r="S51" s="934"/>
      <c r="T51" s="935"/>
      <c r="U51" s="933"/>
      <c r="V51" s="933"/>
      <c r="W51" s="933"/>
      <c r="X51" s="933"/>
      <c r="Y51" s="933"/>
      <c r="Z51" s="933"/>
      <c r="AA51" s="933"/>
      <c r="AB51" s="933"/>
      <c r="AC51" s="933"/>
      <c r="AD51" s="933"/>
      <c r="AE51" s="936"/>
      <c r="AF51" s="937"/>
      <c r="AG51" s="933"/>
      <c r="AH51" s="933"/>
      <c r="AI51" s="933"/>
      <c r="AJ51" s="933"/>
      <c r="AK51" s="933"/>
      <c r="AL51" s="933"/>
      <c r="AM51" s="933"/>
      <c r="AN51" s="933"/>
      <c r="AO51" s="933"/>
      <c r="AP51" s="933"/>
      <c r="AQ51" s="934"/>
      <c r="AR51" s="872"/>
      <c r="AS51" s="1609"/>
      <c r="AT51" s="1609"/>
      <c r="AU51" s="1609"/>
    </row>
    <row r="52" spans="2:47" ht="17.25" thickBot="1" x14ac:dyDescent="0.35">
      <c r="B52" s="1862"/>
      <c r="C52" s="1865"/>
      <c r="D52" s="1869"/>
      <c r="E52" s="928"/>
      <c r="F52" s="929"/>
      <c r="G52" s="930"/>
      <c r="H52" s="938"/>
      <c r="I52" s="932"/>
      <c r="J52" s="932"/>
      <c r="K52" s="932"/>
      <c r="L52" s="932"/>
      <c r="M52" s="933"/>
      <c r="N52" s="933"/>
      <c r="O52" s="933"/>
      <c r="P52" s="933"/>
      <c r="Q52" s="933"/>
      <c r="R52" s="933"/>
      <c r="S52" s="934"/>
      <c r="T52" s="935"/>
      <c r="U52" s="933"/>
      <c r="V52" s="933"/>
      <c r="W52" s="933"/>
      <c r="X52" s="933"/>
      <c r="Y52" s="933"/>
      <c r="Z52" s="933"/>
      <c r="AA52" s="933"/>
      <c r="AB52" s="933"/>
      <c r="AC52" s="933"/>
      <c r="AD52" s="933"/>
      <c r="AE52" s="936"/>
      <c r="AF52" s="937"/>
      <c r="AG52" s="933"/>
      <c r="AH52" s="933"/>
      <c r="AI52" s="933"/>
      <c r="AJ52" s="933"/>
      <c r="AK52" s="933"/>
      <c r="AL52" s="933"/>
      <c r="AM52" s="933"/>
      <c r="AN52" s="933"/>
      <c r="AO52" s="933"/>
      <c r="AP52" s="933"/>
      <c r="AQ52" s="934"/>
      <c r="AR52" s="872"/>
      <c r="AS52" s="1610"/>
      <c r="AT52" s="1610"/>
      <c r="AU52" s="1610"/>
    </row>
    <row r="53" spans="2:47" ht="17.25" collapsed="1" thickBot="1" x14ac:dyDescent="0.35">
      <c r="B53" s="1862"/>
      <c r="C53" s="1865"/>
      <c r="D53" s="993" t="s">
        <v>285</v>
      </c>
      <c r="E53" s="968">
        <f>'MARCO LOGICO'!E45</f>
        <v>0</v>
      </c>
      <c r="F53" s="969" t="str">
        <f>'MARCO LOGICO'!F45</f>
        <v>Unidad medida</v>
      </c>
      <c r="G53" s="971">
        <f>'MARCO LOGICO'!G45</f>
        <v>0</v>
      </c>
      <c r="H53" s="923"/>
      <c r="I53" s="924"/>
      <c r="J53" s="924"/>
      <c r="K53" s="924"/>
      <c r="L53" s="924"/>
      <c r="M53" s="924"/>
      <c r="N53" s="924"/>
      <c r="O53" s="924"/>
      <c r="P53" s="924"/>
      <c r="Q53" s="924"/>
      <c r="R53" s="924"/>
      <c r="S53" s="925"/>
      <c r="T53" s="926"/>
      <c r="U53" s="924"/>
      <c r="V53" s="924"/>
      <c r="W53" s="924"/>
      <c r="X53" s="924"/>
      <c r="Y53" s="924"/>
      <c r="Z53" s="924"/>
      <c r="AA53" s="924"/>
      <c r="AB53" s="924"/>
      <c r="AC53" s="924"/>
      <c r="AD53" s="924"/>
      <c r="AE53" s="927"/>
      <c r="AF53" s="923"/>
      <c r="AG53" s="924"/>
      <c r="AH53" s="924"/>
      <c r="AI53" s="924"/>
      <c r="AJ53" s="924"/>
      <c r="AK53" s="924"/>
      <c r="AL53" s="924"/>
      <c r="AM53" s="924"/>
      <c r="AN53" s="924"/>
      <c r="AO53" s="924"/>
      <c r="AP53" s="924"/>
      <c r="AQ53" s="925"/>
      <c r="AR53" s="872"/>
      <c r="AS53" s="1607"/>
      <c r="AT53" s="1607"/>
      <c r="AU53" s="1607"/>
    </row>
    <row r="54" spans="2:47" x14ac:dyDescent="0.3">
      <c r="B54" s="1862"/>
      <c r="C54" s="1865"/>
      <c r="D54" s="1869" t="s">
        <v>855</v>
      </c>
      <c r="E54" s="928"/>
      <c r="F54" s="929"/>
      <c r="G54" s="930"/>
      <c r="H54" s="938"/>
      <c r="I54" s="932"/>
      <c r="J54" s="932"/>
      <c r="K54" s="932"/>
      <c r="L54" s="932"/>
      <c r="M54" s="933"/>
      <c r="N54" s="933"/>
      <c r="O54" s="933"/>
      <c r="P54" s="933"/>
      <c r="Q54" s="933"/>
      <c r="R54" s="933"/>
      <c r="S54" s="934"/>
      <c r="T54" s="935"/>
      <c r="U54" s="933"/>
      <c r="V54" s="933"/>
      <c r="W54" s="933"/>
      <c r="X54" s="933"/>
      <c r="Y54" s="933"/>
      <c r="Z54" s="933"/>
      <c r="AA54" s="933"/>
      <c r="AB54" s="933"/>
      <c r="AC54" s="933"/>
      <c r="AD54" s="933"/>
      <c r="AE54" s="936"/>
      <c r="AF54" s="937"/>
      <c r="AG54" s="933"/>
      <c r="AH54" s="933"/>
      <c r="AI54" s="933"/>
      <c r="AJ54" s="933"/>
      <c r="AK54" s="933"/>
      <c r="AL54" s="933"/>
      <c r="AM54" s="933"/>
      <c r="AN54" s="933"/>
      <c r="AO54" s="933"/>
      <c r="AP54" s="933"/>
      <c r="AQ54" s="934"/>
      <c r="AR54" s="872"/>
      <c r="AS54" s="1608"/>
      <c r="AT54" s="1608"/>
      <c r="AU54" s="1608"/>
    </row>
    <row r="55" spans="2:47" x14ac:dyDescent="0.3">
      <c r="B55" s="1862"/>
      <c r="C55" s="1865"/>
      <c r="D55" s="1869"/>
      <c r="E55" s="928"/>
      <c r="F55" s="929"/>
      <c r="G55" s="930"/>
      <c r="H55" s="938"/>
      <c r="I55" s="932"/>
      <c r="J55" s="932"/>
      <c r="K55" s="932"/>
      <c r="L55" s="932"/>
      <c r="M55" s="933"/>
      <c r="N55" s="933"/>
      <c r="O55" s="933"/>
      <c r="P55" s="933"/>
      <c r="Q55" s="933"/>
      <c r="R55" s="933"/>
      <c r="S55" s="934"/>
      <c r="T55" s="935"/>
      <c r="U55" s="933"/>
      <c r="V55" s="933"/>
      <c r="W55" s="933"/>
      <c r="X55" s="933"/>
      <c r="Y55" s="933"/>
      <c r="Z55" s="933"/>
      <c r="AA55" s="933"/>
      <c r="AB55" s="933"/>
      <c r="AC55" s="933"/>
      <c r="AD55" s="933"/>
      <c r="AE55" s="936"/>
      <c r="AF55" s="937"/>
      <c r="AG55" s="933"/>
      <c r="AH55" s="933"/>
      <c r="AI55" s="933"/>
      <c r="AJ55" s="933"/>
      <c r="AK55" s="933"/>
      <c r="AL55" s="933"/>
      <c r="AM55" s="933"/>
      <c r="AN55" s="933"/>
      <c r="AO55" s="933"/>
      <c r="AP55" s="933"/>
      <c r="AQ55" s="934"/>
      <c r="AR55" s="872"/>
      <c r="AS55" s="1609"/>
      <c r="AT55" s="1609"/>
      <c r="AU55" s="1609"/>
    </row>
    <row r="56" spans="2:47" ht="17.25" thickBot="1" x14ac:dyDescent="0.35">
      <c r="B56" s="1867"/>
      <c r="C56" s="1868"/>
      <c r="D56" s="1869"/>
      <c r="E56" s="928"/>
      <c r="F56" s="929"/>
      <c r="G56" s="930"/>
      <c r="H56" s="938"/>
      <c r="I56" s="932"/>
      <c r="J56" s="932"/>
      <c r="K56" s="932"/>
      <c r="L56" s="932"/>
      <c r="M56" s="933"/>
      <c r="N56" s="933"/>
      <c r="O56" s="933"/>
      <c r="P56" s="933"/>
      <c r="Q56" s="933"/>
      <c r="R56" s="933"/>
      <c r="S56" s="934"/>
      <c r="T56" s="935"/>
      <c r="U56" s="933"/>
      <c r="V56" s="933"/>
      <c r="W56" s="933"/>
      <c r="X56" s="933"/>
      <c r="Y56" s="933"/>
      <c r="Z56" s="933"/>
      <c r="AA56" s="933"/>
      <c r="AB56" s="933"/>
      <c r="AC56" s="933"/>
      <c r="AD56" s="933"/>
      <c r="AE56" s="936"/>
      <c r="AF56" s="937"/>
      <c r="AG56" s="933"/>
      <c r="AH56" s="933"/>
      <c r="AI56" s="933"/>
      <c r="AJ56" s="933"/>
      <c r="AK56" s="933"/>
      <c r="AL56" s="933"/>
      <c r="AM56" s="933"/>
      <c r="AN56" s="933"/>
      <c r="AO56" s="933"/>
      <c r="AP56" s="933"/>
      <c r="AQ56" s="934"/>
      <c r="AR56" s="872"/>
      <c r="AS56" s="1611"/>
      <c r="AT56" s="1611"/>
      <c r="AU56" s="1611"/>
    </row>
    <row r="57" spans="2:47" ht="17.25" collapsed="1" thickBot="1" x14ac:dyDescent="0.35">
      <c r="B57" s="1861">
        <f>'MARCO LOGICO'!C51</f>
        <v>1.3</v>
      </c>
      <c r="C57" s="1864">
        <f>'MARCO LOGICO'!D51</f>
        <v>0</v>
      </c>
      <c r="D57" s="993" t="s">
        <v>283</v>
      </c>
      <c r="E57" s="968">
        <f>'MARCO LOGICO'!E51</f>
        <v>0</v>
      </c>
      <c r="F57" s="969" t="str">
        <f>'MARCO LOGICO'!F51</f>
        <v>Unidad medida</v>
      </c>
      <c r="G57" s="970">
        <f>'MARCO LOGICO'!G51</f>
        <v>0</v>
      </c>
      <c r="H57" s="923"/>
      <c r="I57" s="924"/>
      <c r="J57" s="924"/>
      <c r="K57" s="924"/>
      <c r="L57" s="924"/>
      <c r="M57" s="924"/>
      <c r="N57" s="924"/>
      <c r="O57" s="924"/>
      <c r="P57" s="924"/>
      <c r="Q57" s="924"/>
      <c r="R57" s="924"/>
      <c r="S57" s="925"/>
      <c r="T57" s="926"/>
      <c r="U57" s="924"/>
      <c r="V57" s="924"/>
      <c r="W57" s="924"/>
      <c r="X57" s="924"/>
      <c r="Y57" s="924"/>
      <c r="Z57" s="924"/>
      <c r="AA57" s="924"/>
      <c r="AB57" s="924"/>
      <c r="AC57" s="924"/>
      <c r="AD57" s="924"/>
      <c r="AE57" s="927"/>
      <c r="AF57" s="923"/>
      <c r="AG57" s="924"/>
      <c r="AH57" s="924"/>
      <c r="AI57" s="924"/>
      <c r="AJ57" s="924"/>
      <c r="AK57" s="924"/>
      <c r="AL57" s="924"/>
      <c r="AM57" s="924"/>
      <c r="AN57" s="924"/>
      <c r="AO57" s="924"/>
      <c r="AP57" s="924"/>
      <c r="AQ57" s="925"/>
      <c r="AR57" s="872"/>
      <c r="AS57" s="1607"/>
      <c r="AT57" s="1607"/>
      <c r="AU57" s="1607"/>
    </row>
    <row r="58" spans="2:47" x14ac:dyDescent="0.3">
      <c r="B58" s="1862"/>
      <c r="C58" s="1865"/>
      <c r="D58" s="1869" t="s">
        <v>855</v>
      </c>
      <c r="E58" s="928"/>
      <c r="F58" s="929"/>
      <c r="G58" s="930"/>
      <c r="H58" s="938"/>
      <c r="I58" s="932"/>
      <c r="J58" s="932"/>
      <c r="K58" s="932"/>
      <c r="L58" s="932"/>
      <c r="M58" s="933"/>
      <c r="N58" s="933"/>
      <c r="O58" s="933"/>
      <c r="P58" s="933"/>
      <c r="Q58" s="933"/>
      <c r="R58" s="933"/>
      <c r="S58" s="934"/>
      <c r="T58" s="935"/>
      <c r="U58" s="933"/>
      <c r="V58" s="933"/>
      <c r="W58" s="933"/>
      <c r="X58" s="933"/>
      <c r="Y58" s="933"/>
      <c r="Z58" s="933"/>
      <c r="AA58" s="933"/>
      <c r="AB58" s="933"/>
      <c r="AC58" s="933"/>
      <c r="AD58" s="933"/>
      <c r="AE58" s="936"/>
      <c r="AF58" s="937"/>
      <c r="AG58" s="933"/>
      <c r="AH58" s="933"/>
      <c r="AI58" s="933"/>
      <c r="AJ58" s="933"/>
      <c r="AK58" s="933"/>
      <c r="AL58" s="933"/>
      <c r="AM58" s="933"/>
      <c r="AN58" s="933"/>
      <c r="AO58" s="933"/>
      <c r="AP58" s="933"/>
      <c r="AQ58" s="934"/>
      <c r="AR58" s="872"/>
      <c r="AS58" s="1608"/>
      <c r="AT58" s="1608"/>
      <c r="AU58" s="1608"/>
    </row>
    <row r="59" spans="2:47" x14ac:dyDescent="0.3">
      <c r="B59" s="1862"/>
      <c r="C59" s="1865"/>
      <c r="D59" s="1869"/>
      <c r="E59" s="928"/>
      <c r="F59" s="929"/>
      <c r="G59" s="930"/>
      <c r="H59" s="938"/>
      <c r="I59" s="932"/>
      <c r="J59" s="932"/>
      <c r="K59" s="932"/>
      <c r="L59" s="932"/>
      <c r="M59" s="933"/>
      <c r="N59" s="933"/>
      <c r="O59" s="933"/>
      <c r="P59" s="933"/>
      <c r="Q59" s="933"/>
      <c r="R59" s="933"/>
      <c r="S59" s="934"/>
      <c r="T59" s="935"/>
      <c r="U59" s="933"/>
      <c r="V59" s="933"/>
      <c r="W59" s="933"/>
      <c r="X59" s="933"/>
      <c r="Y59" s="933"/>
      <c r="Z59" s="933"/>
      <c r="AA59" s="933"/>
      <c r="AB59" s="933"/>
      <c r="AC59" s="933"/>
      <c r="AD59" s="933"/>
      <c r="AE59" s="936"/>
      <c r="AF59" s="937"/>
      <c r="AG59" s="933"/>
      <c r="AH59" s="933"/>
      <c r="AI59" s="933"/>
      <c r="AJ59" s="933"/>
      <c r="AK59" s="933"/>
      <c r="AL59" s="933"/>
      <c r="AM59" s="933"/>
      <c r="AN59" s="933"/>
      <c r="AO59" s="933"/>
      <c r="AP59" s="933"/>
      <c r="AQ59" s="934"/>
      <c r="AR59" s="872"/>
      <c r="AS59" s="1609"/>
      <c r="AT59" s="1609"/>
      <c r="AU59" s="1609"/>
    </row>
    <row r="60" spans="2:47" ht="17.25" thickBot="1" x14ac:dyDescent="0.35">
      <c r="B60" s="1862"/>
      <c r="C60" s="1865"/>
      <c r="D60" s="1869"/>
      <c r="E60" s="928"/>
      <c r="F60" s="929"/>
      <c r="G60" s="930"/>
      <c r="H60" s="938"/>
      <c r="I60" s="932"/>
      <c r="J60" s="932"/>
      <c r="K60" s="932"/>
      <c r="L60" s="932"/>
      <c r="M60" s="933"/>
      <c r="N60" s="933"/>
      <c r="O60" s="933"/>
      <c r="P60" s="933"/>
      <c r="Q60" s="933"/>
      <c r="R60" s="933"/>
      <c r="S60" s="934"/>
      <c r="T60" s="935"/>
      <c r="U60" s="933"/>
      <c r="V60" s="933"/>
      <c r="W60" s="933"/>
      <c r="X60" s="933"/>
      <c r="Y60" s="933"/>
      <c r="Z60" s="933"/>
      <c r="AA60" s="933"/>
      <c r="AB60" s="933"/>
      <c r="AC60" s="933"/>
      <c r="AD60" s="933"/>
      <c r="AE60" s="936"/>
      <c r="AF60" s="937"/>
      <c r="AG60" s="933"/>
      <c r="AH60" s="933"/>
      <c r="AI60" s="933"/>
      <c r="AJ60" s="933"/>
      <c r="AK60" s="933"/>
      <c r="AL60" s="933"/>
      <c r="AM60" s="933"/>
      <c r="AN60" s="933"/>
      <c r="AO60" s="933"/>
      <c r="AP60" s="933"/>
      <c r="AQ60" s="934"/>
      <c r="AR60" s="872"/>
      <c r="AS60" s="1610"/>
      <c r="AT60" s="1610"/>
      <c r="AU60" s="1610"/>
    </row>
    <row r="61" spans="2:47" ht="17.25" collapsed="1" thickBot="1" x14ac:dyDescent="0.35">
      <c r="B61" s="1862"/>
      <c r="C61" s="1865"/>
      <c r="D61" s="993" t="s">
        <v>284</v>
      </c>
      <c r="E61" s="968">
        <f>'MARCO LOGICO'!E52</f>
        <v>0</v>
      </c>
      <c r="F61" s="969" t="str">
        <f>'MARCO LOGICO'!F52</f>
        <v>Unidad medida</v>
      </c>
      <c r="G61" s="970">
        <f>'MARCO LOGICO'!G52</f>
        <v>0</v>
      </c>
      <c r="H61" s="923"/>
      <c r="I61" s="924"/>
      <c r="J61" s="924"/>
      <c r="K61" s="924"/>
      <c r="L61" s="924"/>
      <c r="M61" s="924"/>
      <c r="N61" s="924"/>
      <c r="O61" s="924"/>
      <c r="P61" s="924"/>
      <c r="Q61" s="924"/>
      <c r="R61" s="924"/>
      <c r="S61" s="925"/>
      <c r="T61" s="926"/>
      <c r="U61" s="924"/>
      <c r="V61" s="924"/>
      <c r="W61" s="924"/>
      <c r="X61" s="924"/>
      <c r="Y61" s="924"/>
      <c r="Z61" s="924"/>
      <c r="AA61" s="924"/>
      <c r="AB61" s="924"/>
      <c r="AC61" s="924"/>
      <c r="AD61" s="924"/>
      <c r="AE61" s="927"/>
      <c r="AF61" s="923"/>
      <c r="AG61" s="924"/>
      <c r="AH61" s="924"/>
      <c r="AI61" s="924"/>
      <c r="AJ61" s="924"/>
      <c r="AK61" s="924"/>
      <c r="AL61" s="924"/>
      <c r="AM61" s="924"/>
      <c r="AN61" s="924"/>
      <c r="AO61" s="924"/>
      <c r="AP61" s="924"/>
      <c r="AQ61" s="925"/>
      <c r="AR61" s="872"/>
      <c r="AS61" s="1607"/>
      <c r="AT61" s="1607"/>
      <c r="AU61" s="1607"/>
    </row>
    <row r="62" spans="2:47" x14ac:dyDescent="0.3">
      <c r="B62" s="1862"/>
      <c r="C62" s="1865"/>
      <c r="D62" s="1869" t="s">
        <v>855</v>
      </c>
      <c r="E62" s="928"/>
      <c r="F62" s="929"/>
      <c r="G62" s="930"/>
      <c r="H62" s="938"/>
      <c r="I62" s="932"/>
      <c r="J62" s="932"/>
      <c r="K62" s="932"/>
      <c r="L62" s="932"/>
      <c r="M62" s="933"/>
      <c r="N62" s="933"/>
      <c r="O62" s="933"/>
      <c r="P62" s="933"/>
      <c r="Q62" s="933"/>
      <c r="R62" s="933"/>
      <c r="S62" s="934"/>
      <c r="T62" s="935"/>
      <c r="U62" s="933"/>
      <c r="V62" s="933"/>
      <c r="W62" s="933"/>
      <c r="X62" s="933"/>
      <c r="Y62" s="933"/>
      <c r="Z62" s="933"/>
      <c r="AA62" s="933"/>
      <c r="AB62" s="933"/>
      <c r="AC62" s="933"/>
      <c r="AD62" s="933"/>
      <c r="AE62" s="936"/>
      <c r="AF62" s="937"/>
      <c r="AG62" s="933"/>
      <c r="AH62" s="933"/>
      <c r="AI62" s="933"/>
      <c r="AJ62" s="933"/>
      <c r="AK62" s="933"/>
      <c r="AL62" s="933"/>
      <c r="AM62" s="933"/>
      <c r="AN62" s="933"/>
      <c r="AO62" s="933"/>
      <c r="AP62" s="933"/>
      <c r="AQ62" s="934"/>
      <c r="AR62" s="872"/>
      <c r="AS62" s="1608"/>
      <c r="AT62" s="1608"/>
      <c r="AU62" s="1608"/>
    </row>
    <row r="63" spans="2:47" x14ac:dyDescent="0.3">
      <c r="B63" s="1862"/>
      <c r="C63" s="1865"/>
      <c r="D63" s="1869"/>
      <c r="E63" s="928"/>
      <c r="F63" s="929"/>
      <c r="G63" s="930"/>
      <c r="H63" s="938"/>
      <c r="I63" s="932"/>
      <c r="J63" s="932"/>
      <c r="K63" s="932"/>
      <c r="L63" s="932"/>
      <c r="M63" s="933"/>
      <c r="N63" s="933"/>
      <c r="O63" s="933"/>
      <c r="P63" s="933"/>
      <c r="Q63" s="933"/>
      <c r="R63" s="933"/>
      <c r="S63" s="934"/>
      <c r="T63" s="935"/>
      <c r="U63" s="933"/>
      <c r="V63" s="933"/>
      <c r="W63" s="933"/>
      <c r="X63" s="933"/>
      <c r="Y63" s="933"/>
      <c r="Z63" s="933"/>
      <c r="AA63" s="933"/>
      <c r="AB63" s="933"/>
      <c r="AC63" s="933"/>
      <c r="AD63" s="933"/>
      <c r="AE63" s="936"/>
      <c r="AF63" s="937"/>
      <c r="AG63" s="933"/>
      <c r="AH63" s="933"/>
      <c r="AI63" s="933"/>
      <c r="AJ63" s="933"/>
      <c r="AK63" s="933"/>
      <c r="AL63" s="933"/>
      <c r="AM63" s="933"/>
      <c r="AN63" s="933"/>
      <c r="AO63" s="933"/>
      <c r="AP63" s="933"/>
      <c r="AQ63" s="934"/>
      <c r="AR63" s="872"/>
      <c r="AS63" s="1609"/>
      <c r="AT63" s="1609"/>
      <c r="AU63" s="1609"/>
    </row>
    <row r="64" spans="2:47" ht="17.25" thickBot="1" x14ac:dyDescent="0.35">
      <c r="B64" s="1862"/>
      <c r="C64" s="1865"/>
      <c r="D64" s="1869"/>
      <c r="E64" s="928"/>
      <c r="F64" s="929"/>
      <c r="G64" s="930"/>
      <c r="H64" s="938"/>
      <c r="I64" s="932"/>
      <c r="J64" s="932"/>
      <c r="K64" s="932"/>
      <c r="L64" s="932"/>
      <c r="M64" s="933"/>
      <c r="N64" s="933"/>
      <c r="O64" s="933"/>
      <c r="P64" s="933"/>
      <c r="Q64" s="933"/>
      <c r="R64" s="933"/>
      <c r="S64" s="934"/>
      <c r="T64" s="935"/>
      <c r="U64" s="933"/>
      <c r="V64" s="933"/>
      <c r="W64" s="933"/>
      <c r="X64" s="933"/>
      <c r="Y64" s="933"/>
      <c r="Z64" s="933"/>
      <c r="AA64" s="933"/>
      <c r="AB64" s="933"/>
      <c r="AC64" s="933"/>
      <c r="AD64" s="933"/>
      <c r="AE64" s="936"/>
      <c r="AF64" s="937"/>
      <c r="AG64" s="933"/>
      <c r="AH64" s="933"/>
      <c r="AI64" s="933"/>
      <c r="AJ64" s="933"/>
      <c r="AK64" s="933"/>
      <c r="AL64" s="933"/>
      <c r="AM64" s="933"/>
      <c r="AN64" s="933"/>
      <c r="AO64" s="933"/>
      <c r="AP64" s="933"/>
      <c r="AQ64" s="934"/>
      <c r="AR64" s="872"/>
      <c r="AS64" s="1610"/>
      <c r="AT64" s="1610"/>
      <c r="AU64" s="1610"/>
    </row>
    <row r="65" spans="1:47" ht="17.25" collapsed="1" thickBot="1" x14ac:dyDescent="0.35">
      <c r="B65" s="1862"/>
      <c r="C65" s="1865"/>
      <c r="D65" s="993" t="s">
        <v>285</v>
      </c>
      <c r="E65" s="968">
        <f>'MARCO LOGICO'!E53</f>
        <v>0</v>
      </c>
      <c r="F65" s="969" t="str">
        <f>'MARCO LOGICO'!F53</f>
        <v>Unidad medida</v>
      </c>
      <c r="G65" s="970">
        <f>'MARCO LOGICO'!G53</f>
        <v>0</v>
      </c>
      <c r="H65" s="923"/>
      <c r="I65" s="924"/>
      <c r="J65" s="924"/>
      <c r="K65" s="924"/>
      <c r="L65" s="924"/>
      <c r="M65" s="924"/>
      <c r="N65" s="924"/>
      <c r="O65" s="924"/>
      <c r="P65" s="924"/>
      <c r="Q65" s="924"/>
      <c r="R65" s="924"/>
      <c r="S65" s="925"/>
      <c r="T65" s="926"/>
      <c r="U65" s="924"/>
      <c r="V65" s="924"/>
      <c r="W65" s="924"/>
      <c r="X65" s="924"/>
      <c r="Y65" s="924"/>
      <c r="Z65" s="924"/>
      <c r="AA65" s="924"/>
      <c r="AB65" s="924"/>
      <c r="AC65" s="924"/>
      <c r="AD65" s="924"/>
      <c r="AE65" s="927"/>
      <c r="AF65" s="923"/>
      <c r="AG65" s="924"/>
      <c r="AH65" s="924"/>
      <c r="AI65" s="924"/>
      <c r="AJ65" s="924"/>
      <c r="AK65" s="924"/>
      <c r="AL65" s="924"/>
      <c r="AM65" s="924"/>
      <c r="AN65" s="924"/>
      <c r="AO65" s="924"/>
      <c r="AP65" s="924"/>
      <c r="AQ65" s="925"/>
      <c r="AR65" s="872"/>
      <c r="AS65" s="1607"/>
      <c r="AT65" s="1607"/>
      <c r="AU65" s="1607"/>
    </row>
    <row r="66" spans="1:47" x14ac:dyDescent="0.3">
      <c r="B66" s="1862"/>
      <c r="C66" s="1865"/>
      <c r="D66" s="1869" t="s">
        <v>855</v>
      </c>
      <c r="E66" s="928"/>
      <c r="F66" s="929"/>
      <c r="G66" s="930"/>
      <c r="H66" s="938"/>
      <c r="I66" s="932"/>
      <c r="J66" s="932"/>
      <c r="K66" s="932"/>
      <c r="L66" s="932"/>
      <c r="M66" s="933"/>
      <c r="N66" s="933"/>
      <c r="O66" s="933"/>
      <c r="P66" s="933"/>
      <c r="Q66" s="933"/>
      <c r="R66" s="933"/>
      <c r="S66" s="934"/>
      <c r="T66" s="935"/>
      <c r="U66" s="933"/>
      <c r="V66" s="933"/>
      <c r="W66" s="933"/>
      <c r="X66" s="933"/>
      <c r="Y66" s="933"/>
      <c r="Z66" s="933"/>
      <c r="AA66" s="933"/>
      <c r="AB66" s="933"/>
      <c r="AC66" s="933"/>
      <c r="AD66" s="933"/>
      <c r="AE66" s="936"/>
      <c r="AF66" s="937"/>
      <c r="AG66" s="933"/>
      <c r="AH66" s="933"/>
      <c r="AI66" s="933"/>
      <c r="AJ66" s="933"/>
      <c r="AK66" s="933"/>
      <c r="AL66" s="933"/>
      <c r="AM66" s="933"/>
      <c r="AN66" s="933"/>
      <c r="AO66" s="933"/>
      <c r="AP66" s="933"/>
      <c r="AQ66" s="934"/>
      <c r="AR66" s="872"/>
      <c r="AS66" s="1608"/>
      <c r="AT66" s="1608"/>
      <c r="AU66" s="1608"/>
    </row>
    <row r="67" spans="1:47" x14ac:dyDescent="0.3">
      <c r="B67" s="1862"/>
      <c r="C67" s="1865"/>
      <c r="D67" s="1869"/>
      <c r="E67" s="928"/>
      <c r="F67" s="929"/>
      <c r="G67" s="930"/>
      <c r="H67" s="938"/>
      <c r="I67" s="932"/>
      <c r="J67" s="932"/>
      <c r="K67" s="932"/>
      <c r="L67" s="932"/>
      <c r="M67" s="933"/>
      <c r="N67" s="933"/>
      <c r="O67" s="933"/>
      <c r="P67" s="933"/>
      <c r="Q67" s="933"/>
      <c r="R67" s="933"/>
      <c r="S67" s="934"/>
      <c r="T67" s="935"/>
      <c r="U67" s="933"/>
      <c r="V67" s="933"/>
      <c r="W67" s="933"/>
      <c r="X67" s="933"/>
      <c r="Y67" s="933"/>
      <c r="Z67" s="933"/>
      <c r="AA67" s="933"/>
      <c r="AB67" s="933"/>
      <c r="AC67" s="933"/>
      <c r="AD67" s="933"/>
      <c r="AE67" s="936"/>
      <c r="AF67" s="937"/>
      <c r="AG67" s="933"/>
      <c r="AH67" s="933"/>
      <c r="AI67" s="933"/>
      <c r="AJ67" s="933"/>
      <c r="AK67" s="933"/>
      <c r="AL67" s="933"/>
      <c r="AM67" s="933"/>
      <c r="AN67" s="933"/>
      <c r="AO67" s="933"/>
      <c r="AP67" s="933"/>
      <c r="AQ67" s="934"/>
      <c r="AR67" s="872"/>
      <c r="AS67" s="1609"/>
      <c r="AT67" s="1609"/>
      <c r="AU67" s="1609"/>
    </row>
    <row r="68" spans="1:47" ht="17.25" thickBot="1" x14ac:dyDescent="0.35">
      <c r="B68" s="1867"/>
      <c r="C68" s="1868"/>
      <c r="D68" s="1869"/>
      <c r="E68" s="928"/>
      <c r="F68" s="929"/>
      <c r="G68" s="930"/>
      <c r="H68" s="938"/>
      <c r="I68" s="932"/>
      <c r="J68" s="932"/>
      <c r="K68" s="932"/>
      <c r="L68" s="932"/>
      <c r="M68" s="933"/>
      <c r="N68" s="933"/>
      <c r="O68" s="933"/>
      <c r="P68" s="933"/>
      <c r="Q68" s="933"/>
      <c r="R68" s="933"/>
      <c r="S68" s="934"/>
      <c r="T68" s="935"/>
      <c r="U68" s="933"/>
      <c r="V68" s="933"/>
      <c r="W68" s="933"/>
      <c r="X68" s="933"/>
      <c r="Y68" s="933"/>
      <c r="Z68" s="933"/>
      <c r="AA68" s="933"/>
      <c r="AB68" s="933"/>
      <c r="AC68" s="933"/>
      <c r="AD68" s="933"/>
      <c r="AE68" s="936"/>
      <c r="AF68" s="937"/>
      <c r="AG68" s="933"/>
      <c r="AH68" s="933"/>
      <c r="AI68" s="933"/>
      <c r="AJ68" s="933"/>
      <c r="AK68" s="933"/>
      <c r="AL68" s="933"/>
      <c r="AM68" s="933"/>
      <c r="AN68" s="933"/>
      <c r="AO68" s="933"/>
      <c r="AP68" s="933"/>
      <c r="AQ68" s="934"/>
      <c r="AR68" s="872"/>
      <c r="AS68" s="1611"/>
      <c r="AT68" s="1611"/>
      <c r="AU68" s="1611"/>
    </row>
    <row r="69" spans="1:47" s="981" customFormat="1" ht="17.25" thickBot="1" x14ac:dyDescent="0.35">
      <c r="A69" s="980"/>
      <c r="B69" s="278">
        <v>2</v>
      </c>
      <c r="C69" s="1947">
        <f>'MARCO LOGICO'!D59</f>
        <v>0</v>
      </c>
      <c r="D69" s="1947"/>
      <c r="E69" s="1947"/>
      <c r="F69" s="1947"/>
      <c r="G69" s="1948"/>
      <c r="H69" s="995"/>
      <c r="I69" s="996"/>
      <c r="J69" s="996"/>
      <c r="K69" s="996"/>
      <c r="L69" s="996"/>
      <c r="M69" s="996"/>
      <c r="N69" s="996"/>
      <c r="O69" s="996"/>
      <c r="P69" s="996"/>
      <c r="Q69" s="996"/>
      <c r="R69" s="996"/>
      <c r="S69" s="997"/>
      <c r="T69" s="998"/>
      <c r="U69" s="996"/>
      <c r="V69" s="996"/>
      <c r="W69" s="996"/>
      <c r="X69" s="996"/>
      <c r="Y69" s="996"/>
      <c r="Z69" s="996"/>
      <c r="AA69" s="996"/>
      <c r="AB69" s="996"/>
      <c r="AC69" s="996"/>
      <c r="AD69" s="996"/>
      <c r="AE69" s="999"/>
      <c r="AF69" s="995"/>
      <c r="AG69" s="996"/>
      <c r="AH69" s="996"/>
      <c r="AI69" s="996"/>
      <c r="AJ69" s="996"/>
      <c r="AK69" s="996"/>
      <c r="AL69" s="996"/>
      <c r="AM69" s="996"/>
      <c r="AN69" s="996"/>
      <c r="AO69" s="996"/>
      <c r="AP69" s="996"/>
      <c r="AQ69" s="997"/>
      <c r="AR69" s="980"/>
      <c r="AS69" s="1606"/>
      <c r="AT69" s="1606"/>
      <c r="AU69" s="1606"/>
    </row>
    <row r="70" spans="1:47" ht="17.25" collapsed="1" thickBot="1" x14ac:dyDescent="0.35">
      <c r="B70" s="1861">
        <f>'MARCO LOGICO'!C60</f>
        <v>2.1</v>
      </c>
      <c r="C70" s="1864">
        <f>'MARCO LOGICO'!D60</f>
        <v>0</v>
      </c>
      <c r="D70" s="993" t="s">
        <v>283</v>
      </c>
      <c r="E70" s="968">
        <f>'MARCO LOGICO'!E60</f>
        <v>0</v>
      </c>
      <c r="F70" s="969" t="str">
        <f>'MARCO LOGICO'!F60</f>
        <v>Unidad medida</v>
      </c>
      <c r="G70" s="970">
        <f>'MARCO LOGICO'!G60</f>
        <v>0</v>
      </c>
      <c r="H70" s="923"/>
      <c r="I70" s="924"/>
      <c r="J70" s="924"/>
      <c r="K70" s="924"/>
      <c r="L70" s="924"/>
      <c r="M70" s="924"/>
      <c r="N70" s="924"/>
      <c r="O70" s="924"/>
      <c r="P70" s="924"/>
      <c r="Q70" s="924"/>
      <c r="R70" s="924"/>
      <c r="S70" s="925"/>
      <c r="T70" s="926"/>
      <c r="U70" s="924"/>
      <c r="V70" s="924"/>
      <c r="W70" s="924"/>
      <c r="X70" s="924"/>
      <c r="Y70" s="924"/>
      <c r="Z70" s="924"/>
      <c r="AA70" s="924"/>
      <c r="AB70" s="924"/>
      <c r="AC70" s="924"/>
      <c r="AD70" s="924"/>
      <c r="AE70" s="927"/>
      <c r="AF70" s="923"/>
      <c r="AG70" s="924"/>
      <c r="AH70" s="924"/>
      <c r="AI70" s="924"/>
      <c r="AJ70" s="924"/>
      <c r="AK70" s="924"/>
      <c r="AL70" s="924"/>
      <c r="AM70" s="924"/>
      <c r="AN70" s="924"/>
      <c r="AO70" s="924"/>
      <c r="AP70" s="924"/>
      <c r="AQ70" s="925"/>
      <c r="AR70" s="872"/>
      <c r="AS70" s="1607"/>
      <c r="AT70" s="1607"/>
      <c r="AU70" s="1607"/>
    </row>
    <row r="71" spans="1:47" x14ac:dyDescent="0.3">
      <c r="B71" s="1862"/>
      <c r="C71" s="1865"/>
      <c r="D71" s="1869" t="s">
        <v>855</v>
      </c>
      <c r="E71" s="928"/>
      <c r="F71" s="929"/>
      <c r="G71" s="930"/>
      <c r="H71" s="938"/>
      <c r="I71" s="932"/>
      <c r="J71" s="932"/>
      <c r="K71" s="932"/>
      <c r="L71" s="932"/>
      <c r="M71" s="933"/>
      <c r="N71" s="933"/>
      <c r="O71" s="933"/>
      <c r="P71" s="933"/>
      <c r="Q71" s="933"/>
      <c r="R71" s="933"/>
      <c r="S71" s="934"/>
      <c r="T71" s="935"/>
      <c r="U71" s="933"/>
      <c r="V71" s="933"/>
      <c r="W71" s="933"/>
      <c r="X71" s="933"/>
      <c r="Y71" s="933"/>
      <c r="Z71" s="933"/>
      <c r="AA71" s="933"/>
      <c r="AB71" s="933"/>
      <c r="AC71" s="933"/>
      <c r="AD71" s="933"/>
      <c r="AE71" s="936"/>
      <c r="AF71" s="937"/>
      <c r="AG71" s="933"/>
      <c r="AH71" s="933"/>
      <c r="AI71" s="933"/>
      <c r="AJ71" s="933"/>
      <c r="AK71" s="933"/>
      <c r="AL71" s="933"/>
      <c r="AM71" s="933"/>
      <c r="AN71" s="933"/>
      <c r="AO71" s="933"/>
      <c r="AP71" s="933"/>
      <c r="AQ71" s="934"/>
      <c r="AR71" s="872"/>
      <c r="AS71" s="1608"/>
      <c r="AT71" s="1608"/>
      <c r="AU71" s="1608"/>
    </row>
    <row r="72" spans="1:47" x14ac:dyDescent="0.3">
      <c r="B72" s="1862"/>
      <c r="C72" s="1865"/>
      <c r="D72" s="1869"/>
      <c r="E72" s="928"/>
      <c r="F72" s="929"/>
      <c r="G72" s="930"/>
      <c r="H72" s="938"/>
      <c r="I72" s="932"/>
      <c r="J72" s="932"/>
      <c r="K72" s="932"/>
      <c r="L72" s="932"/>
      <c r="M72" s="933"/>
      <c r="N72" s="933"/>
      <c r="O72" s="933"/>
      <c r="P72" s="933"/>
      <c r="Q72" s="933"/>
      <c r="R72" s="933"/>
      <c r="S72" s="934"/>
      <c r="T72" s="935"/>
      <c r="U72" s="933"/>
      <c r="V72" s="933"/>
      <c r="W72" s="933"/>
      <c r="X72" s="933"/>
      <c r="Y72" s="933"/>
      <c r="Z72" s="933"/>
      <c r="AA72" s="933"/>
      <c r="AB72" s="933"/>
      <c r="AC72" s="933"/>
      <c r="AD72" s="933"/>
      <c r="AE72" s="936"/>
      <c r="AF72" s="937"/>
      <c r="AG72" s="933"/>
      <c r="AH72" s="933"/>
      <c r="AI72" s="933"/>
      <c r="AJ72" s="933"/>
      <c r="AK72" s="933"/>
      <c r="AL72" s="933"/>
      <c r="AM72" s="933"/>
      <c r="AN72" s="933"/>
      <c r="AO72" s="933"/>
      <c r="AP72" s="933"/>
      <c r="AQ72" s="934"/>
      <c r="AR72" s="872"/>
      <c r="AS72" s="1609"/>
      <c r="AT72" s="1609"/>
      <c r="AU72" s="1609"/>
    </row>
    <row r="73" spans="1:47" ht="17.25" thickBot="1" x14ac:dyDescent="0.35">
      <c r="B73" s="1862"/>
      <c r="C73" s="1865"/>
      <c r="D73" s="1869"/>
      <c r="E73" s="928"/>
      <c r="F73" s="929"/>
      <c r="G73" s="930"/>
      <c r="H73" s="938"/>
      <c r="I73" s="932"/>
      <c r="J73" s="932"/>
      <c r="K73" s="932"/>
      <c r="L73" s="932"/>
      <c r="M73" s="933"/>
      <c r="N73" s="933"/>
      <c r="O73" s="933"/>
      <c r="P73" s="933"/>
      <c r="Q73" s="933"/>
      <c r="R73" s="933"/>
      <c r="S73" s="934"/>
      <c r="T73" s="935"/>
      <c r="U73" s="933"/>
      <c r="V73" s="933"/>
      <c r="W73" s="933"/>
      <c r="X73" s="933"/>
      <c r="Y73" s="933"/>
      <c r="Z73" s="933"/>
      <c r="AA73" s="933"/>
      <c r="AB73" s="933"/>
      <c r="AC73" s="933"/>
      <c r="AD73" s="933"/>
      <c r="AE73" s="936"/>
      <c r="AF73" s="937"/>
      <c r="AG73" s="933"/>
      <c r="AH73" s="933"/>
      <c r="AI73" s="933"/>
      <c r="AJ73" s="933"/>
      <c r="AK73" s="933"/>
      <c r="AL73" s="933"/>
      <c r="AM73" s="933"/>
      <c r="AN73" s="933"/>
      <c r="AO73" s="933"/>
      <c r="AP73" s="933"/>
      <c r="AQ73" s="934"/>
      <c r="AR73" s="872"/>
      <c r="AS73" s="1610"/>
      <c r="AT73" s="1610"/>
      <c r="AU73" s="1610"/>
    </row>
    <row r="74" spans="1:47" ht="17.25" collapsed="1" thickBot="1" x14ac:dyDescent="0.35">
      <c r="B74" s="1862"/>
      <c r="C74" s="1865"/>
      <c r="D74" s="993" t="s">
        <v>284</v>
      </c>
      <c r="E74" s="968">
        <f>'MARCO LOGICO'!E61</f>
        <v>0</v>
      </c>
      <c r="F74" s="969" t="str">
        <f>'MARCO LOGICO'!F61</f>
        <v>Unidad medida</v>
      </c>
      <c r="G74" s="970">
        <f>'MARCO LOGICO'!G61</f>
        <v>0</v>
      </c>
      <c r="H74" s="923"/>
      <c r="I74" s="924"/>
      <c r="J74" s="924"/>
      <c r="K74" s="924"/>
      <c r="L74" s="924"/>
      <c r="M74" s="924"/>
      <c r="N74" s="924"/>
      <c r="O74" s="924"/>
      <c r="P74" s="924"/>
      <c r="Q74" s="924"/>
      <c r="R74" s="924"/>
      <c r="S74" s="925"/>
      <c r="T74" s="926"/>
      <c r="U74" s="924"/>
      <c r="V74" s="924"/>
      <c r="W74" s="924"/>
      <c r="X74" s="924"/>
      <c r="Y74" s="924"/>
      <c r="Z74" s="924"/>
      <c r="AA74" s="924"/>
      <c r="AB74" s="924"/>
      <c r="AC74" s="924"/>
      <c r="AD74" s="924"/>
      <c r="AE74" s="927"/>
      <c r="AF74" s="923"/>
      <c r="AG74" s="924"/>
      <c r="AH74" s="924"/>
      <c r="AI74" s="924"/>
      <c r="AJ74" s="924"/>
      <c r="AK74" s="924"/>
      <c r="AL74" s="924"/>
      <c r="AM74" s="924"/>
      <c r="AN74" s="924"/>
      <c r="AO74" s="924"/>
      <c r="AP74" s="924"/>
      <c r="AQ74" s="925"/>
      <c r="AR74" s="872"/>
      <c r="AS74" s="1607"/>
      <c r="AT74" s="1607"/>
      <c r="AU74" s="1607"/>
    </row>
    <row r="75" spans="1:47" x14ac:dyDescent="0.3">
      <c r="B75" s="1862"/>
      <c r="C75" s="1865"/>
      <c r="D75" s="1869" t="s">
        <v>855</v>
      </c>
      <c r="E75" s="928"/>
      <c r="F75" s="929"/>
      <c r="G75" s="930"/>
      <c r="H75" s="938"/>
      <c r="I75" s="932"/>
      <c r="J75" s="932"/>
      <c r="K75" s="932"/>
      <c r="L75" s="932"/>
      <c r="M75" s="933"/>
      <c r="N75" s="933"/>
      <c r="O75" s="933"/>
      <c r="P75" s="933"/>
      <c r="Q75" s="933"/>
      <c r="R75" s="933"/>
      <c r="S75" s="934"/>
      <c r="T75" s="935"/>
      <c r="U75" s="933"/>
      <c r="V75" s="933"/>
      <c r="W75" s="933"/>
      <c r="X75" s="933"/>
      <c r="Y75" s="933"/>
      <c r="Z75" s="933"/>
      <c r="AA75" s="933"/>
      <c r="AB75" s="933"/>
      <c r="AC75" s="933"/>
      <c r="AD75" s="933"/>
      <c r="AE75" s="936"/>
      <c r="AF75" s="937"/>
      <c r="AG75" s="933"/>
      <c r="AH75" s="933"/>
      <c r="AI75" s="933"/>
      <c r="AJ75" s="933"/>
      <c r="AK75" s="933"/>
      <c r="AL75" s="933"/>
      <c r="AM75" s="933"/>
      <c r="AN75" s="933"/>
      <c r="AO75" s="933"/>
      <c r="AP75" s="933"/>
      <c r="AQ75" s="934"/>
      <c r="AR75" s="872"/>
      <c r="AS75" s="1608"/>
      <c r="AT75" s="1608"/>
      <c r="AU75" s="1608"/>
    </row>
    <row r="76" spans="1:47" x14ac:dyDescent="0.3">
      <c r="B76" s="1862"/>
      <c r="C76" s="1865"/>
      <c r="D76" s="1869"/>
      <c r="E76" s="928"/>
      <c r="F76" s="929"/>
      <c r="G76" s="930"/>
      <c r="H76" s="938"/>
      <c r="I76" s="932"/>
      <c r="J76" s="932"/>
      <c r="K76" s="932"/>
      <c r="L76" s="932"/>
      <c r="M76" s="933"/>
      <c r="N76" s="933"/>
      <c r="O76" s="933"/>
      <c r="P76" s="933"/>
      <c r="Q76" s="933"/>
      <c r="R76" s="933"/>
      <c r="S76" s="934"/>
      <c r="T76" s="935"/>
      <c r="U76" s="933"/>
      <c r="V76" s="933"/>
      <c r="W76" s="933"/>
      <c r="X76" s="933"/>
      <c r="Y76" s="933"/>
      <c r="Z76" s="933"/>
      <c r="AA76" s="933"/>
      <c r="AB76" s="933"/>
      <c r="AC76" s="933"/>
      <c r="AD76" s="933"/>
      <c r="AE76" s="936"/>
      <c r="AF76" s="937"/>
      <c r="AG76" s="933"/>
      <c r="AH76" s="933"/>
      <c r="AI76" s="933"/>
      <c r="AJ76" s="933"/>
      <c r="AK76" s="933"/>
      <c r="AL76" s="933"/>
      <c r="AM76" s="933"/>
      <c r="AN76" s="933"/>
      <c r="AO76" s="933"/>
      <c r="AP76" s="933"/>
      <c r="AQ76" s="934"/>
      <c r="AR76" s="872"/>
      <c r="AS76" s="1609"/>
      <c r="AT76" s="1609"/>
      <c r="AU76" s="1609"/>
    </row>
    <row r="77" spans="1:47" ht="17.25" thickBot="1" x14ac:dyDescent="0.35">
      <c r="B77" s="1862"/>
      <c r="C77" s="1865"/>
      <c r="D77" s="1869"/>
      <c r="E77" s="928"/>
      <c r="F77" s="929"/>
      <c r="G77" s="930"/>
      <c r="H77" s="938"/>
      <c r="I77" s="932"/>
      <c r="J77" s="932"/>
      <c r="K77" s="932"/>
      <c r="L77" s="932"/>
      <c r="M77" s="933"/>
      <c r="N77" s="933"/>
      <c r="O77" s="933"/>
      <c r="P77" s="933"/>
      <c r="Q77" s="933"/>
      <c r="R77" s="933"/>
      <c r="S77" s="934"/>
      <c r="T77" s="935"/>
      <c r="U77" s="933"/>
      <c r="V77" s="933"/>
      <c r="W77" s="933"/>
      <c r="X77" s="933"/>
      <c r="Y77" s="933"/>
      <c r="Z77" s="933"/>
      <c r="AA77" s="933"/>
      <c r="AB77" s="933"/>
      <c r="AC77" s="933"/>
      <c r="AD77" s="933"/>
      <c r="AE77" s="936"/>
      <c r="AF77" s="937"/>
      <c r="AG77" s="933"/>
      <c r="AH77" s="933"/>
      <c r="AI77" s="933"/>
      <c r="AJ77" s="933"/>
      <c r="AK77" s="933"/>
      <c r="AL77" s="933"/>
      <c r="AM77" s="933"/>
      <c r="AN77" s="933"/>
      <c r="AO77" s="933"/>
      <c r="AP77" s="933"/>
      <c r="AQ77" s="934"/>
      <c r="AR77" s="872"/>
      <c r="AS77" s="1610"/>
      <c r="AT77" s="1610"/>
      <c r="AU77" s="1610"/>
    </row>
    <row r="78" spans="1:47" ht="17.25" collapsed="1" thickBot="1" x14ac:dyDescent="0.35">
      <c r="B78" s="1862"/>
      <c r="C78" s="1865"/>
      <c r="D78" s="993" t="s">
        <v>285</v>
      </c>
      <c r="E78" s="968">
        <f>'MARCO LOGICO'!E62</f>
        <v>0</v>
      </c>
      <c r="F78" s="969" t="str">
        <f>'MARCO LOGICO'!F62</f>
        <v>Unidad medida</v>
      </c>
      <c r="G78" s="970">
        <f>'MARCO LOGICO'!G62</f>
        <v>0</v>
      </c>
      <c r="H78" s="923"/>
      <c r="I78" s="924"/>
      <c r="J78" s="924"/>
      <c r="K78" s="924"/>
      <c r="L78" s="924"/>
      <c r="M78" s="924"/>
      <c r="N78" s="924"/>
      <c r="O78" s="924"/>
      <c r="P78" s="924"/>
      <c r="Q78" s="924"/>
      <c r="R78" s="924"/>
      <c r="S78" s="925"/>
      <c r="T78" s="926"/>
      <c r="U78" s="924"/>
      <c r="V78" s="924"/>
      <c r="W78" s="924"/>
      <c r="X78" s="924"/>
      <c r="Y78" s="924"/>
      <c r="Z78" s="924"/>
      <c r="AA78" s="924"/>
      <c r="AB78" s="924"/>
      <c r="AC78" s="924"/>
      <c r="AD78" s="924"/>
      <c r="AE78" s="927"/>
      <c r="AF78" s="923"/>
      <c r="AG78" s="924"/>
      <c r="AH78" s="924"/>
      <c r="AI78" s="924"/>
      <c r="AJ78" s="924"/>
      <c r="AK78" s="924"/>
      <c r="AL78" s="924"/>
      <c r="AM78" s="924"/>
      <c r="AN78" s="924"/>
      <c r="AO78" s="924"/>
      <c r="AP78" s="924"/>
      <c r="AQ78" s="925"/>
      <c r="AR78" s="872"/>
      <c r="AS78" s="1607"/>
      <c r="AT78" s="1607"/>
      <c r="AU78" s="1607"/>
    </row>
    <row r="79" spans="1:47" x14ac:dyDescent="0.3">
      <c r="B79" s="1862"/>
      <c r="C79" s="1865"/>
      <c r="D79" s="1869" t="s">
        <v>855</v>
      </c>
      <c r="E79" s="928"/>
      <c r="F79" s="929"/>
      <c r="G79" s="930"/>
      <c r="H79" s="938"/>
      <c r="I79" s="932"/>
      <c r="J79" s="932"/>
      <c r="K79" s="932"/>
      <c r="L79" s="932"/>
      <c r="M79" s="933"/>
      <c r="N79" s="933"/>
      <c r="O79" s="933"/>
      <c r="P79" s="933"/>
      <c r="Q79" s="933"/>
      <c r="R79" s="933"/>
      <c r="S79" s="934"/>
      <c r="T79" s="935"/>
      <c r="U79" s="933"/>
      <c r="V79" s="933"/>
      <c r="W79" s="933"/>
      <c r="X79" s="933"/>
      <c r="Y79" s="933"/>
      <c r="Z79" s="933"/>
      <c r="AA79" s="933"/>
      <c r="AB79" s="933"/>
      <c r="AC79" s="933"/>
      <c r="AD79" s="933"/>
      <c r="AE79" s="936"/>
      <c r="AF79" s="937"/>
      <c r="AG79" s="933"/>
      <c r="AH79" s="933"/>
      <c r="AI79" s="933"/>
      <c r="AJ79" s="933"/>
      <c r="AK79" s="933"/>
      <c r="AL79" s="933"/>
      <c r="AM79" s="933"/>
      <c r="AN79" s="933"/>
      <c r="AO79" s="933"/>
      <c r="AP79" s="933"/>
      <c r="AQ79" s="934"/>
      <c r="AR79" s="872"/>
      <c r="AS79" s="1608"/>
      <c r="AT79" s="1608"/>
      <c r="AU79" s="1608"/>
    </row>
    <row r="80" spans="1:47" x14ac:dyDescent="0.3">
      <c r="B80" s="1862"/>
      <c r="C80" s="1865"/>
      <c r="D80" s="1869"/>
      <c r="E80" s="928"/>
      <c r="F80" s="929"/>
      <c r="G80" s="930"/>
      <c r="H80" s="938"/>
      <c r="I80" s="932"/>
      <c r="J80" s="932"/>
      <c r="K80" s="932"/>
      <c r="L80" s="932"/>
      <c r="M80" s="933"/>
      <c r="N80" s="933"/>
      <c r="O80" s="933"/>
      <c r="P80" s="933"/>
      <c r="Q80" s="933"/>
      <c r="R80" s="933"/>
      <c r="S80" s="934"/>
      <c r="T80" s="935"/>
      <c r="U80" s="933"/>
      <c r="V80" s="933"/>
      <c r="W80" s="933"/>
      <c r="X80" s="933"/>
      <c r="Y80" s="933"/>
      <c r="Z80" s="933"/>
      <c r="AA80" s="933"/>
      <c r="AB80" s="933"/>
      <c r="AC80" s="933"/>
      <c r="AD80" s="933"/>
      <c r="AE80" s="936"/>
      <c r="AF80" s="937"/>
      <c r="AG80" s="933"/>
      <c r="AH80" s="933"/>
      <c r="AI80" s="933"/>
      <c r="AJ80" s="933"/>
      <c r="AK80" s="933"/>
      <c r="AL80" s="933"/>
      <c r="AM80" s="933"/>
      <c r="AN80" s="933"/>
      <c r="AO80" s="933"/>
      <c r="AP80" s="933"/>
      <c r="AQ80" s="934"/>
      <c r="AR80" s="872"/>
      <c r="AS80" s="1609"/>
      <c r="AT80" s="1609"/>
      <c r="AU80" s="1609"/>
    </row>
    <row r="81" spans="2:47" ht="17.25" thickBot="1" x14ac:dyDescent="0.35">
      <c r="B81" s="1867"/>
      <c r="C81" s="1868"/>
      <c r="D81" s="1869"/>
      <c r="E81" s="928"/>
      <c r="F81" s="929"/>
      <c r="G81" s="930"/>
      <c r="H81" s="938"/>
      <c r="I81" s="932"/>
      <c r="J81" s="932"/>
      <c r="K81" s="932"/>
      <c r="L81" s="932"/>
      <c r="M81" s="933"/>
      <c r="N81" s="933"/>
      <c r="O81" s="933"/>
      <c r="P81" s="933"/>
      <c r="Q81" s="933"/>
      <c r="R81" s="933"/>
      <c r="S81" s="934"/>
      <c r="T81" s="935"/>
      <c r="U81" s="933"/>
      <c r="V81" s="933"/>
      <c r="W81" s="933"/>
      <c r="X81" s="933"/>
      <c r="Y81" s="933"/>
      <c r="Z81" s="933"/>
      <c r="AA81" s="933"/>
      <c r="AB81" s="933"/>
      <c r="AC81" s="933"/>
      <c r="AD81" s="933"/>
      <c r="AE81" s="936"/>
      <c r="AF81" s="937"/>
      <c r="AG81" s="933"/>
      <c r="AH81" s="933"/>
      <c r="AI81" s="933"/>
      <c r="AJ81" s="933"/>
      <c r="AK81" s="933"/>
      <c r="AL81" s="933"/>
      <c r="AM81" s="933"/>
      <c r="AN81" s="933"/>
      <c r="AO81" s="933"/>
      <c r="AP81" s="933"/>
      <c r="AQ81" s="934"/>
      <c r="AR81" s="872"/>
      <c r="AS81" s="1611"/>
      <c r="AT81" s="1611"/>
      <c r="AU81" s="1611"/>
    </row>
    <row r="82" spans="2:47" ht="17.25" collapsed="1" thickBot="1" x14ac:dyDescent="0.35">
      <c r="B82" s="1861">
        <f>'MARCO LOGICO'!C68</f>
        <v>2.2000000000000002</v>
      </c>
      <c r="C82" s="1864">
        <f>'MARCO LOGICO'!D68</f>
        <v>0</v>
      </c>
      <c r="D82" s="993" t="s">
        <v>283</v>
      </c>
      <c r="E82" s="968">
        <f>'MARCO LOGICO'!E68</f>
        <v>0</v>
      </c>
      <c r="F82" s="969" t="str">
        <f>'MARCO LOGICO'!F68</f>
        <v>Unidad medida</v>
      </c>
      <c r="G82" s="970">
        <f>'MARCO LOGICO'!G68</f>
        <v>0</v>
      </c>
      <c r="H82" s="923"/>
      <c r="I82" s="924"/>
      <c r="J82" s="924"/>
      <c r="K82" s="924"/>
      <c r="L82" s="924"/>
      <c r="M82" s="924"/>
      <c r="N82" s="924"/>
      <c r="O82" s="924"/>
      <c r="P82" s="924"/>
      <c r="Q82" s="924"/>
      <c r="R82" s="924"/>
      <c r="S82" s="925"/>
      <c r="T82" s="926"/>
      <c r="U82" s="924"/>
      <c r="V82" s="924"/>
      <c r="W82" s="924"/>
      <c r="X82" s="924"/>
      <c r="Y82" s="924"/>
      <c r="Z82" s="924"/>
      <c r="AA82" s="924"/>
      <c r="AB82" s="924"/>
      <c r="AC82" s="924"/>
      <c r="AD82" s="924"/>
      <c r="AE82" s="927"/>
      <c r="AF82" s="923"/>
      <c r="AG82" s="924"/>
      <c r="AH82" s="924"/>
      <c r="AI82" s="924"/>
      <c r="AJ82" s="924"/>
      <c r="AK82" s="924"/>
      <c r="AL82" s="924"/>
      <c r="AM82" s="924"/>
      <c r="AN82" s="924"/>
      <c r="AO82" s="924"/>
      <c r="AP82" s="924"/>
      <c r="AQ82" s="925"/>
      <c r="AR82" s="872"/>
      <c r="AS82" s="1607"/>
      <c r="AT82" s="1607"/>
      <c r="AU82" s="1607"/>
    </row>
    <row r="83" spans="2:47" x14ac:dyDescent="0.3">
      <c r="B83" s="1862"/>
      <c r="C83" s="1865"/>
      <c r="D83" s="1869" t="s">
        <v>855</v>
      </c>
      <c r="E83" s="928"/>
      <c r="F83" s="929"/>
      <c r="G83" s="930"/>
      <c r="H83" s="938"/>
      <c r="I83" s="932"/>
      <c r="J83" s="932"/>
      <c r="K83" s="932"/>
      <c r="L83" s="932"/>
      <c r="M83" s="933"/>
      <c r="N83" s="933"/>
      <c r="O83" s="933"/>
      <c r="P83" s="933"/>
      <c r="Q83" s="933"/>
      <c r="R83" s="933"/>
      <c r="S83" s="934"/>
      <c r="T83" s="935"/>
      <c r="U83" s="933"/>
      <c r="V83" s="933"/>
      <c r="W83" s="933"/>
      <c r="X83" s="933"/>
      <c r="Y83" s="933"/>
      <c r="Z83" s="933"/>
      <c r="AA83" s="933"/>
      <c r="AB83" s="933"/>
      <c r="AC83" s="933"/>
      <c r="AD83" s="933"/>
      <c r="AE83" s="936"/>
      <c r="AF83" s="937"/>
      <c r="AG83" s="933"/>
      <c r="AH83" s="933"/>
      <c r="AI83" s="933"/>
      <c r="AJ83" s="933"/>
      <c r="AK83" s="933"/>
      <c r="AL83" s="933"/>
      <c r="AM83" s="933"/>
      <c r="AN83" s="933"/>
      <c r="AO83" s="933"/>
      <c r="AP83" s="933"/>
      <c r="AQ83" s="934"/>
      <c r="AR83" s="872"/>
      <c r="AS83" s="1608"/>
      <c r="AT83" s="1608"/>
      <c r="AU83" s="1608"/>
    </row>
    <row r="84" spans="2:47" x14ac:dyDescent="0.3">
      <c r="B84" s="1862"/>
      <c r="C84" s="1865"/>
      <c r="D84" s="1869"/>
      <c r="E84" s="928"/>
      <c r="F84" s="929"/>
      <c r="G84" s="930"/>
      <c r="H84" s="938"/>
      <c r="I84" s="932"/>
      <c r="J84" s="932"/>
      <c r="K84" s="932"/>
      <c r="L84" s="932"/>
      <c r="M84" s="933"/>
      <c r="N84" s="933"/>
      <c r="O84" s="933"/>
      <c r="P84" s="933"/>
      <c r="Q84" s="933"/>
      <c r="R84" s="933"/>
      <c r="S84" s="934"/>
      <c r="T84" s="935"/>
      <c r="U84" s="933"/>
      <c r="V84" s="933"/>
      <c r="W84" s="933"/>
      <c r="X84" s="933"/>
      <c r="Y84" s="933"/>
      <c r="Z84" s="933"/>
      <c r="AA84" s="933"/>
      <c r="AB84" s="933"/>
      <c r="AC84" s="933"/>
      <c r="AD84" s="933"/>
      <c r="AE84" s="936"/>
      <c r="AF84" s="937"/>
      <c r="AG84" s="933"/>
      <c r="AH84" s="933"/>
      <c r="AI84" s="933"/>
      <c r="AJ84" s="933"/>
      <c r="AK84" s="933"/>
      <c r="AL84" s="933"/>
      <c r="AM84" s="933"/>
      <c r="AN84" s="933"/>
      <c r="AO84" s="933"/>
      <c r="AP84" s="933"/>
      <c r="AQ84" s="934"/>
      <c r="AR84" s="872"/>
      <c r="AS84" s="1609"/>
      <c r="AT84" s="1609"/>
      <c r="AU84" s="1609"/>
    </row>
    <row r="85" spans="2:47" ht="17.25" thickBot="1" x14ac:dyDescent="0.35">
      <c r="B85" s="1862"/>
      <c r="C85" s="1865"/>
      <c r="D85" s="1869"/>
      <c r="E85" s="928"/>
      <c r="F85" s="929"/>
      <c r="G85" s="930"/>
      <c r="H85" s="938"/>
      <c r="I85" s="932"/>
      <c r="J85" s="932"/>
      <c r="K85" s="932"/>
      <c r="L85" s="932"/>
      <c r="M85" s="933"/>
      <c r="N85" s="933"/>
      <c r="O85" s="933"/>
      <c r="P85" s="933"/>
      <c r="Q85" s="933"/>
      <c r="R85" s="933"/>
      <c r="S85" s="934"/>
      <c r="T85" s="935"/>
      <c r="U85" s="933"/>
      <c r="V85" s="933"/>
      <c r="W85" s="933"/>
      <c r="X85" s="933"/>
      <c r="Y85" s="933"/>
      <c r="Z85" s="933"/>
      <c r="AA85" s="933"/>
      <c r="AB85" s="933"/>
      <c r="AC85" s="933"/>
      <c r="AD85" s="933"/>
      <c r="AE85" s="936"/>
      <c r="AF85" s="937"/>
      <c r="AG85" s="933"/>
      <c r="AH85" s="933"/>
      <c r="AI85" s="933"/>
      <c r="AJ85" s="933"/>
      <c r="AK85" s="933"/>
      <c r="AL85" s="933"/>
      <c r="AM85" s="933"/>
      <c r="AN85" s="933"/>
      <c r="AO85" s="933"/>
      <c r="AP85" s="933"/>
      <c r="AQ85" s="934"/>
      <c r="AR85" s="872"/>
      <c r="AS85" s="1610"/>
      <c r="AT85" s="1610"/>
      <c r="AU85" s="1610"/>
    </row>
    <row r="86" spans="2:47" ht="17.25" collapsed="1" thickBot="1" x14ac:dyDescent="0.35">
      <c r="B86" s="1862"/>
      <c r="C86" s="1865"/>
      <c r="D86" s="993" t="s">
        <v>284</v>
      </c>
      <c r="E86" s="968">
        <f>'MARCO LOGICO'!E69</f>
        <v>0</v>
      </c>
      <c r="F86" s="969" t="str">
        <f>'MARCO LOGICO'!F69</f>
        <v>Unidad medida</v>
      </c>
      <c r="G86" s="970">
        <f>'MARCO LOGICO'!G69</f>
        <v>0</v>
      </c>
      <c r="H86" s="923"/>
      <c r="I86" s="924"/>
      <c r="J86" s="924"/>
      <c r="K86" s="924"/>
      <c r="L86" s="924"/>
      <c r="M86" s="924"/>
      <c r="N86" s="924"/>
      <c r="O86" s="924"/>
      <c r="P86" s="924"/>
      <c r="Q86" s="924"/>
      <c r="R86" s="924"/>
      <c r="S86" s="925"/>
      <c r="T86" s="926"/>
      <c r="U86" s="924"/>
      <c r="V86" s="924"/>
      <c r="W86" s="924"/>
      <c r="X86" s="924"/>
      <c r="Y86" s="924"/>
      <c r="Z86" s="924"/>
      <c r="AA86" s="924"/>
      <c r="AB86" s="924"/>
      <c r="AC86" s="924"/>
      <c r="AD86" s="924"/>
      <c r="AE86" s="927"/>
      <c r="AF86" s="923"/>
      <c r="AG86" s="924"/>
      <c r="AH86" s="924"/>
      <c r="AI86" s="924"/>
      <c r="AJ86" s="924"/>
      <c r="AK86" s="924"/>
      <c r="AL86" s="924"/>
      <c r="AM86" s="924"/>
      <c r="AN86" s="924"/>
      <c r="AO86" s="924"/>
      <c r="AP86" s="924"/>
      <c r="AQ86" s="925"/>
      <c r="AR86" s="872"/>
      <c r="AS86" s="1607"/>
      <c r="AT86" s="1607"/>
      <c r="AU86" s="1607"/>
    </row>
    <row r="87" spans="2:47" x14ac:dyDescent="0.3">
      <c r="B87" s="1862"/>
      <c r="C87" s="1865"/>
      <c r="D87" s="1869" t="s">
        <v>855</v>
      </c>
      <c r="E87" s="928"/>
      <c r="F87" s="929"/>
      <c r="G87" s="930"/>
      <c r="H87" s="938"/>
      <c r="I87" s="932"/>
      <c r="J87" s="932"/>
      <c r="K87" s="932"/>
      <c r="L87" s="932"/>
      <c r="M87" s="933"/>
      <c r="N87" s="933"/>
      <c r="O87" s="933"/>
      <c r="P87" s="933"/>
      <c r="Q87" s="933"/>
      <c r="R87" s="933"/>
      <c r="S87" s="934"/>
      <c r="T87" s="935"/>
      <c r="U87" s="933"/>
      <c r="V87" s="933"/>
      <c r="W87" s="933"/>
      <c r="X87" s="933"/>
      <c r="Y87" s="933"/>
      <c r="Z87" s="933"/>
      <c r="AA87" s="933"/>
      <c r="AB87" s="933"/>
      <c r="AC87" s="933"/>
      <c r="AD87" s="933"/>
      <c r="AE87" s="936"/>
      <c r="AF87" s="937"/>
      <c r="AG87" s="933"/>
      <c r="AH87" s="933"/>
      <c r="AI87" s="933"/>
      <c r="AJ87" s="933"/>
      <c r="AK87" s="933"/>
      <c r="AL87" s="933"/>
      <c r="AM87" s="933"/>
      <c r="AN87" s="933"/>
      <c r="AO87" s="933"/>
      <c r="AP87" s="933"/>
      <c r="AQ87" s="934"/>
      <c r="AR87" s="872"/>
      <c r="AS87" s="1608"/>
      <c r="AT87" s="1608"/>
      <c r="AU87" s="1608"/>
    </row>
    <row r="88" spans="2:47" x14ac:dyDescent="0.3">
      <c r="B88" s="1862"/>
      <c r="C88" s="1865"/>
      <c r="D88" s="1869"/>
      <c r="E88" s="928"/>
      <c r="F88" s="929"/>
      <c r="G88" s="930"/>
      <c r="H88" s="938"/>
      <c r="I88" s="932"/>
      <c r="J88" s="932"/>
      <c r="K88" s="932"/>
      <c r="L88" s="932"/>
      <c r="M88" s="933"/>
      <c r="N88" s="933"/>
      <c r="O88" s="933"/>
      <c r="P88" s="933"/>
      <c r="Q88" s="933"/>
      <c r="R88" s="933"/>
      <c r="S88" s="934"/>
      <c r="T88" s="935"/>
      <c r="U88" s="933"/>
      <c r="V88" s="933"/>
      <c r="W88" s="933"/>
      <c r="X88" s="933"/>
      <c r="Y88" s="933"/>
      <c r="Z88" s="933"/>
      <c r="AA88" s="933"/>
      <c r="AB88" s="933"/>
      <c r="AC88" s="933"/>
      <c r="AD88" s="933"/>
      <c r="AE88" s="936"/>
      <c r="AF88" s="937"/>
      <c r="AG88" s="933"/>
      <c r="AH88" s="933"/>
      <c r="AI88" s="933"/>
      <c r="AJ88" s="933"/>
      <c r="AK88" s="933"/>
      <c r="AL88" s="933"/>
      <c r="AM88" s="933"/>
      <c r="AN88" s="933"/>
      <c r="AO88" s="933"/>
      <c r="AP88" s="933"/>
      <c r="AQ88" s="934"/>
      <c r="AR88" s="872"/>
      <c r="AS88" s="1609"/>
      <c r="AT88" s="1609"/>
      <c r="AU88" s="1609"/>
    </row>
    <row r="89" spans="2:47" ht="17.25" thickBot="1" x14ac:dyDescent="0.35">
      <c r="B89" s="1862"/>
      <c r="C89" s="1865"/>
      <c r="D89" s="1869"/>
      <c r="E89" s="928"/>
      <c r="F89" s="929"/>
      <c r="G89" s="930"/>
      <c r="H89" s="938"/>
      <c r="I89" s="932"/>
      <c r="J89" s="932"/>
      <c r="K89" s="932"/>
      <c r="L89" s="932"/>
      <c r="M89" s="933"/>
      <c r="N89" s="933"/>
      <c r="O89" s="933"/>
      <c r="P89" s="933"/>
      <c r="Q89" s="933"/>
      <c r="R89" s="933"/>
      <c r="S89" s="934"/>
      <c r="T89" s="935"/>
      <c r="U89" s="933"/>
      <c r="V89" s="933"/>
      <c r="W89" s="933"/>
      <c r="X89" s="933"/>
      <c r="Y89" s="933"/>
      <c r="Z89" s="933"/>
      <c r="AA89" s="933"/>
      <c r="AB89" s="933"/>
      <c r="AC89" s="933"/>
      <c r="AD89" s="933"/>
      <c r="AE89" s="936"/>
      <c r="AF89" s="937"/>
      <c r="AG89" s="933"/>
      <c r="AH89" s="933"/>
      <c r="AI89" s="933"/>
      <c r="AJ89" s="933"/>
      <c r="AK89" s="933"/>
      <c r="AL89" s="933"/>
      <c r="AM89" s="933"/>
      <c r="AN89" s="933"/>
      <c r="AO89" s="933"/>
      <c r="AP89" s="933"/>
      <c r="AQ89" s="934"/>
      <c r="AR89" s="872"/>
      <c r="AS89" s="1610"/>
      <c r="AT89" s="1610"/>
      <c r="AU89" s="1610"/>
    </row>
    <row r="90" spans="2:47" ht="17.25" collapsed="1" thickBot="1" x14ac:dyDescent="0.35">
      <c r="B90" s="1862"/>
      <c r="C90" s="1865"/>
      <c r="D90" s="993" t="s">
        <v>285</v>
      </c>
      <c r="E90" s="968">
        <f>'MARCO LOGICO'!E70</f>
        <v>0</v>
      </c>
      <c r="F90" s="969" t="str">
        <f>'MARCO LOGICO'!F70</f>
        <v>Unidad medida</v>
      </c>
      <c r="G90" s="970">
        <f>'MARCO LOGICO'!G70</f>
        <v>0</v>
      </c>
      <c r="H90" s="923"/>
      <c r="I90" s="924"/>
      <c r="J90" s="924"/>
      <c r="K90" s="924"/>
      <c r="L90" s="924"/>
      <c r="M90" s="924"/>
      <c r="N90" s="924"/>
      <c r="O90" s="924"/>
      <c r="P90" s="924"/>
      <c r="Q90" s="924"/>
      <c r="R90" s="924"/>
      <c r="S90" s="925"/>
      <c r="T90" s="926"/>
      <c r="U90" s="924"/>
      <c r="V90" s="924"/>
      <c r="W90" s="924"/>
      <c r="X90" s="924"/>
      <c r="Y90" s="924"/>
      <c r="Z90" s="924"/>
      <c r="AA90" s="924"/>
      <c r="AB90" s="924"/>
      <c r="AC90" s="924"/>
      <c r="AD90" s="924"/>
      <c r="AE90" s="927"/>
      <c r="AF90" s="923"/>
      <c r="AG90" s="924"/>
      <c r="AH90" s="924"/>
      <c r="AI90" s="924"/>
      <c r="AJ90" s="924"/>
      <c r="AK90" s="924"/>
      <c r="AL90" s="924"/>
      <c r="AM90" s="924"/>
      <c r="AN90" s="924"/>
      <c r="AO90" s="924"/>
      <c r="AP90" s="924"/>
      <c r="AQ90" s="925"/>
      <c r="AR90" s="872"/>
      <c r="AS90" s="1607"/>
      <c r="AT90" s="1607"/>
      <c r="AU90" s="1607"/>
    </row>
    <row r="91" spans="2:47" x14ac:dyDescent="0.3">
      <c r="B91" s="1862"/>
      <c r="C91" s="1865"/>
      <c r="D91" s="1869" t="s">
        <v>855</v>
      </c>
      <c r="E91" s="928"/>
      <c r="F91" s="929"/>
      <c r="G91" s="930"/>
      <c r="H91" s="938"/>
      <c r="I91" s="932"/>
      <c r="J91" s="932"/>
      <c r="K91" s="932"/>
      <c r="L91" s="932"/>
      <c r="M91" s="933"/>
      <c r="N91" s="933"/>
      <c r="O91" s="933"/>
      <c r="P91" s="933"/>
      <c r="Q91" s="933"/>
      <c r="R91" s="933"/>
      <c r="S91" s="934"/>
      <c r="T91" s="935"/>
      <c r="U91" s="933"/>
      <c r="V91" s="933"/>
      <c r="W91" s="933"/>
      <c r="X91" s="933"/>
      <c r="Y91" s="933"/>
      <c r="Z91" s="933"/>
      <c r="AA91" s="933"/>
      <c r="AB91" s="933"/>
      <c r="AC91" s="933"/>
      <c r="AD91" s="933"/>
      <c r="AE91" s="936"/>
      <c r="AF91" s="937"/>
      <c r="AG91" s="933"/>
      <c r="AH91" s="933"/>
      <c r="AI91" s="933"/>
      <c r="AJ91" s="933"/>
      <c r="AK91" s="933"/>
      <c r="AL91" s="933"/>
      <c r="AM91" s="933"/>
      <c r="AN91" s="933"/>
      <c r="AO91" s="933"/>
      <c r="AP91" s="933"/>
      <c r="AQ91" s="934"/>
      <c r="AR91" s="872"/>
      <c r="AS91" s="1608"/>
      <c r="AT91" s="1608"/>
      <c r="AU91" s="1608"/>
    </row>
    <row r="92" spans="2:47" x14ac:dyDescent="0.3">
      <c r="B92" s="1862"/>
      <c r="C92" s="1865"/>
      <c r="D92" s="1869"/>
      <c r="E92" s="928"/>
      <c r="F92" s="929"/>
      <c r="G92" s="930"/>
      <c r="H92" s="938"/>
      <c r="I92" s="932"/>
      <c r="J92" s="932"/>
      <c r="K92" s="932"/>
      <c r="L92" s="932"/>
      <c r="M92" s="933"/>
      <c r="N92" s="933"/>
      <c r="O92" s="933"/>
      <c r="P92" s="933"/>
      <c r="Q92" s="933"/>
      <c r="R92" s="933"/>
      <c r="S92" s="934"/>
      <c r="T92" s="935"/>
      <c r="U92" s="933"/>
      <c r="V92" s="933"/>
      <c r="W92" s="933"/>
      <c r="X92" s="933"/>
      <c r="Y92" s="933"/>
      <c r="Z92" s="933"/>
      <c r="AA92" s="933"/>
      <c r="AB92" s="933"/>
      <c r="AC92" s="933"/>
      <c r="AD92" s="933"/>
      <c r="AE92" s="936"/>
      <c r="AF92" s="937"/>
      <c r="AG92" s="933"/>
      <c r="AH92" s="933"/>
      <c r="AI92" s="933"/>
      <c r="AJ92" s="933"/>
      <c r="AK92" s="933"/>
      <c r="AL92" s="933"/>
      <c r="AM92" s="933"/>
      <c r="AN92" s="933"/>
      <c r="AO92" s="933"/>
      <c r="AP92" s="933"/>
      <c r="AQ92" s="934"/>
      <c r="AR92" s="872"/>
      <c r="AS92" s="1609"/>
      <c r="AT92" s="1609"/>
      <c r="AU92" s="1609"/>
    </row>
    <row r="93" spans="2:47" ht="17.25" thickBot="1" x14ac:dyDescent="0.35">
      <c r="B93" s="1867"/>
      <c r="C93" s="1868"/>
      <c r="D93" s="1869"/>
      <c r="E93" s="928"/>
      <c r="F93" s="929"/>
      <c r="G93" s="930"/>
      <c r="H93" s="938"/>
      <c r="I93" s="932"/>
      <c r="J93" s="932"/>
      <c r="K93" s="932"/>
      <c r="L93" s="932"/>
      <c r="M93" s="933"/>
      <c r="N93" s="933"/>
      <c r="O93" s="933"/>
      <c r="P93" s="933"/>
      <c r="Q93" s="933"/>
      <c r="R93" s="933"/>
      <c r="S93" s="934"/>
      <c r="T93" s="935"/>
      <c r="U93" s="933"/>
      <c r="V93" s="933"/>
      <c r="W93" s="933"/>
      <c r="X93" s="933"/>
      <c r="Y93" s="933"/>
      <c r="Z93" s="933"/>
      <c r="AA93" s="933"/>
      <c r="AB93" s="933"/>
      <c r="AC93" s="933"/>
      <c r="AD93" s="933"/>
      <c r="AE93" s="936"/>
      <c r="AF93" s="937"/>
      <c r="AG93" s="933"/>
      <c r="AH93" s="933"/>
      <c r="AI93" s="933"/>
      <c r="AJ93" s="933"/>
      <c r="AK93" s="933"/>
      <c r="AL93" s="933"/>
      <c r="AM93" s="933"/>
      <c r="AN93" s="933"/>
      <c r="AO93" s="933"/>
      <c r="AP93" s="933"/>
      <c r="AQ93" s="934"/>
      <c r="AR93" s="872"/>
      <c r="AS93" s="1611"/>
      <c r="AT93" s="1611"/>
      <c r="AU93" s="1611"/>
    </row>
    <row r="94" spans="2:47" ht="17.25" collapsed="1" thickBot="1" x14ac:dyDescent="0.35">
      <c r="B94" s="1861">
        <f>'MARCO LOGICO'!C76</f>
        <v>2.2999999999999998</v>
      </c>
      <c r="C94" s="1864">
        <f>'MARCO LOGICO'!D76</f>
        <v>0</v>
      </c>
      <c r="D94" s="993" t="s">
        <v>283</v>
      </c>
      <c r="E94" s="968">
        <f>'MARCO LOGICO'!E76</f>
        <v>0</v>
      </c>
      <c r="F94" s="969" t="str">
        <f>'MARCO LOGICO'!F76</f>
        <v>Unidad medida</v>
      </c>
      <c r="G94" s="970">
        <f>'MARCO LOGICO'!G76</f>
        <v>0</v>
      </c>
      <c r="H94" s="923"/>
      <c r="I94" s="924"/>
      <c r="J94" s="924"/>
      <c r="K94" s="924"/>
      <c r="L94" s="924"/>
      <c r="M94" s="924"/>
      <c r="N94" s="924"/>
      <c r="O94" s="924"/>
      <c r="P94" s="924"/>
      <c r="Q94" s="924"/>
      <c r="R94" s="924"/>
      <c r="S94" s="925"/>
      <c r="T94" s="926"/>
      <c r="U94" s="924"/>
      <c r="V94" s="924"/>
      <c r="W94" s="924"/>
      <c r="X94" s="924"/>
      <c r="Y94" s="924"/>
      <c r="Z94" s="924"/>
      <c r="AA94" s="924"/>
      <c r="AB94" s="924"/>
      <c r="AC94" s="924"/>
      <c r="AD94" s="924"/>
      <c r="AE94" s="927"/>
      <c r="AF94" s="923"/>
      <c r="AG94" s="924"/>
      <c r="AH94" s="924"/>
      <c r="AI94" s="924"/>
      <c r="AJ94" s="924"/>
      <c r="AK94" s="924"/>
      <c r="AL94" s="924"/>
      <c r="AM94" s="924"/>
      <c r="AN94" s="924"/>
      <c r="AO94" s="924"/>
      <c r="AP94" s="924"/>
      <c r="AQ94" s="925"/>
      <c r="AR94" s="872"/>
      <c r="AS94" s="1607"/>
      <c r="AT94" s="1607"/>
      <c r="AU94" s="1607"/>
    </row>
    <row r="95" spans="2:47" x14ac:dyDescent="0.3">
      <c r="B95" s="1862"/>
      <c r="C95" s="1865"/>
      <c r="D95" s="1869" t="s">
        <v>855</v>
      </c>
      <c r="E95" s="928"/>
      <c r="F95" s="929"/>
      <c r="G95" s="930"/>
      <c r="H95" s="938"/>
      <c r="I95" s="932"/>
      <c r="J95" s="932"/>
      <c r="K95" s="932"/>
      <c r="L95" s="932"/>
      <c r="M95" s="933"/>
      <c r="N95" s="933"/>
      <c r="O95" s="933"/>
      <c r="P95" s="933"/>
      <c r="Q95" s="933"/>
      <c r="R95" s="933"/>
      <c r="S95" s="934"/>
      <c r="T95" s="935"/>
      <c r="U95" s="933"/>
      <c r="V95" s="933"/>
      <c r="W95" s="933"/>
      <c r="X95" s="933"/>
      <c r="Y95" s="933"/>
      <c r="Z95" s="933"/>
      <c r="AA95" s="933"/>
      <c r="AB95" s="933"/>
      <c r="AC95" s="933"/>
      <c r="AD95" s="933"/>
      <c r="AE95" s="936"/>
      <c r="AF95" s="937"/>
      <c r="AG95" s="933"/>
      <c r="AH95" s="933"/>
      <c r="AI95" s="933"/>
      <c r="AJ95" s="933"/>
      <c r="AK95" s="933"/>
      <c r="AL95" s="933"/>
      <c r="AM95" s="933"/>
      <c r="AN95" s="933"/>
      <c r="AO95" s="933"/>
      <c r="AP95" s="933"/>
      <c r="AQ95" s="934"/>
      <c r="AR95" s="872"/>
      <c r="AS95" s="1608"/>
      <c r="AT95" s="1608"/>
      <c r="AU95" s="1608"/>
    </row>
    <row r="96" spans="2:47" x14ac:dyDescent="0.3">
      <c r="B96" s="1862"/>
      <c r="C96" s="1865"/>
      <c r="D96" s="1869"/>
      <c r="E96" s="928"/>
      <c r="F96" s="929"/>
      <c r="G96" s="930"/>
      <c r="H96" s="938"/>
      <c r="I96" s="932"/>
      <c r="J96" s="932"/>
      <c r="K96" s="932"/>
      <c r="L96" s="932"/>
      <c r="M96" s="933"/>
      <c r="N96" s="933"/>
      <c r="O96" s="933"/>
      <c r="P96" s="933"/>
      <c r="Q96" s="933"/>
      <c r="R96" s="933"/>
      <c r="S96" s="934"/>
      <c r="T96" s="935"/>
      <c r="U96" s="933"/>
      <c r="V96" s="933"/>
      <c r="W96" s="933"/>
      <c r="X96" s="933"/>
      <c r="Y96" s="933"/>
      <c r="Z96" s="933"/>
      <c r="AA96" s="933"/>
      <c r="AB96" s="933"/>
      <c r="AC96" s="933"/>
      <c r="AD96" s="933"/>
      <c r="AE96" s="936"/>
      <c r="AF96" s="937"/>
      <c r="AG96" s="933"/>
      <c r="AH96" s="933"/>
      <c r="AI96" s="933"/>
      <c r="AJ96" s="933"/>
      <c r="AK96" s="933"/>
      <c r="AL96" s="933"/>
      <c r="AM96" s="933"/>
      <c r="AN96" s="933"/>
      <c r="AO96" s="933"/>
      <c r="AP96" s="933"/>
      <c r="AQ96" s="934"/>
      <c r="AR96" s="872"/>
      <c r="AS96" s="1609"/>
      <c r="AT96" s="1609"/>
      <c r="AU96" s="1609"/>
    </row>
    <row r="97" spans="1:47" ht="17.25" thickBot="1" x14ac:dyDescent="0.35">
      <c r="B97" s="1862"/>
      <c r="C97" s="1865"/>
      <c r="D97" s="1869"/>
      <c r="E97" s="928"/>
      <c r="F97" s="929"/>
      <c r="G97" s="930"/>
      <c r="H97" s="938"/>
      <c r="I97" s="932"/>
      <c r="J97" s="932"/>
      <c r="K97" s="932"/>
      <c r="L97" s="932"/>
      <c r="M97" s="933"/>
      <c r="N97" s="933"/>
      <c r="O97" s="933"/>
      <c r="P97" s="933"/>
      <c r="Q97" s="933"/>
      <c r="R97" s="933"/>
      <c r="S97" s="934"/>
      <c r="T97" s="935"/>
      <c r="U97" s="933"/>
      <c r="V97" s="933"/>
      <c r="W97" s="933"/>
      <c r="X97" s="933"/>
      <c r="Y97" s="933"/>
      <c r="Z97" s="933"/>
      <c r="AA97" s="933"/>
      <c r="AB97" s="933"/>
      <c r="AC97" s="933"/>
      <c r="AD97" s="933"/>
      <c r="AE97" s="936"/>
      <c r="AF97" s="937"/>
      <c r="AG97" s="933"/>
      <c r="AH97" s="933"/>
      <c r="AI97" s="933"/>
      <c r="AJ97" s="933"/>
      <c r="AK97" s="933"/>
      <c r="AL97" s="933"/>
      <c r="AM97" s="933"/>
      <c r="AN97" s="933"/>
      <c r="AO97" s="933"/>
      <c r="AP97" s="933"/>
      <c r="AQ97" s="934"/>
      <c r="AR97" s="872"/>
      <c r="AS97" s="1610"/>
      <c r="AT97" s="1610"/>
      <c r="AU97" s="1610"/>
    </row>
    <row r="98" spans="1:47" ht="17.25" collapsed="1" thickBot="1" x14ac:dyDescent="0.35">
      <c r="B98" s="1862"/>
      <c r="C98" s="1865"/>
      <c r="D98" s="993" t="s">
        <v>284</v>
      </c>
      <c r="E98" s="968">
        <f>'MARCO LOGICO'!E77</f>
        <v>0</v>
      </c>
      <c r="F98" s="969" t="str">
        <f>'MARCO LOGICO'!F77</f>
        <v>Unidad medida</v>
      </c>
      <c r="G98" s="970">
        <f>'MARCO LOGICO'!G77</f>
        <v>0</v>
      </c>
      <c r="H98" s="923"/>
      <c r="I98" s="924"/>
      <c r="J98" s="924"/>
      <c r="K98" s="924"/>
      <c r="L98" s="924"/>
      <c r="M98" s="924"/>
      <c r="N98" s="924"/>
      <c r="O98" s="924"/>
      <c r="P98" s="924"/>
      <c r="Q98" s="924"/>
      <c r="R98" s="924"/>
      <c r="S98" s="925"/>
      <c r="T98" s="926"/>
      <c r="U98" s="924"/>
      <c r="V98" s="924"/>
      <c r="W98" s="924"/>
      <c r="X98" s="924"/>
      <c r="Y98" s="924"/>
      <c r="Z98" s="924"/>
      <c r="AA98" s="924"/>
      <c r="AB98" s="924"/>
      <c r="AC98" s="924"/>
      <c r="AD98" s="924"/>
      <c r="AE98" s="927"/>
      <c r="AF98" s="923"/>
      <c r="AG98" s="924"/>
      <c r="AH98" s="924"/>
      <c r="AI98" s="924"/>
      <c r="AJ98" s="924"/>
      <c r="AK98" s="924"/>
      <c r="AL98" s="924"/>
      <c r="AM98" s="924"/>
      <c r="AN98" s="924"/>
      <c r="AO98" s="924"/>
      <c r="AP98" s="924"/>
      <c r="AQ98" s="925"/>
      <c r="AR98" s="872"/>
      <c r="AS98" s="1607"/>
      <c r="AT98" s="1607"/>
      <c r="AU98" s="1607"/>
    </row>
    <row r="99" spans="1:47" x14ac:dyDescent="0.3">
      <c r="B99" s="1862"/>
      <c r="C99" s="1865"/>
      <c r="D99" s="1869" t="s">
        <v>855</v>
      </c>
      <c r="E99" s="928"/>
      <c r="F99" s="929"/>
      <c r="G99" s="930"/>
      <c r="H99" s="938"/>
      <c r="I99" s="932"/>
      <c r="J99" s="932"/>
      <c r="K99" s="932"/>
      <c r="L99" s="932"/>
      <c r="M99" s="933"/>
      <c r="N99" s="933"/>
      <c r="O99" s="933"/>
      <c r="P99" s="933"/>
      <c r="Q99" s="933"/>
      <c r="R99" s="933"/>
      <c r="S99" s="934"/>
      <c r="T99" s="935"/>
      <c r="U99" s="933"/>
      <c r="V99" s="933"/>
      <c r="W99" s="933"/>
      <c r="X99" s="933"/>
      <c r="Y99" s="933"/>
      <c r="Z99" s="933"/>
      <c r="AA99" s="933"/>
      <c r="AB99" s="933"/>
      <c r="AC99" s="933"/>
      <c r="AD99" s="933"/>
      <c r="AE99" s="936"/>
      <c r="AF99" s="937"/>
      <c r="AG99" s="933"/>
      <c r="AH99" s="933"/>
      <c r="AI99" s="933"/>
      <c r="AJ99" s="933"/>
      <c r="AK99" s="933"/>
      <c r="AL99" s="933"/>
      <c r="AM99" s="933"/>
      <c r="AN99" s="933"/>
      <c r="AO99" s="933"/>
      <c r="AP99" s="933"/>
      <c r="AQ99" s="934"/>
      <c r="AR99" s="872"/>
      <c r="AS99" s="1608"/>
      <c r="AT99" s="1608"/>
      <c r="AU99" s="1608"/>
    </row>
    <row r="100" spans="1:47" x14ac:dyDescent="0.3">
      <c r="B100" s="1862"/>
      <c r="C100" s="1865"/>
      <c r="D100" s="1869"/>
      <c r="E100" s="928"/>
      <c r="F100" s="929"/>
      <c r="G100" s="930"/>
      <c r="H100" s="938"/>
      <c r="I100" s="932"/>
      <c r="J100" s="932"/>
      <c r="K100" s="932"/>
      <c r="L100" s="932"/>
      <c r="M100" s="933"/>
      <c r="N100" s="933"/>
      <c r="O100" s="933"/>
      <c r="P100" s="933"/>
      <c r="Q100" s="933"/>
      <c r="R100" s="933"/>
      <c r="S100" s="934"/>
      <c r="T100" s="935"/>
      <c r="U100" s="933"/>
      <c r="V100" s="933"/>
      <c r="W100" s="933"/>
      <c r="X100" s="933"/>
      <c r="Y100" s="933"/>
      <c r="Z100" s="933"/>
      <c r="AA100" s="933"/>
      <c r="AB100" s="933"/>
      <c r="AC100" s="933"/>
      <c r="AD100" s="933"/>
      <c r="AE100" s="936"/>
      <c r="AF100" s="937"/>
      <c r="AG100" s="933"/>
      <c r="AH100" s="933"/>
      <c r="AI100" s="933"/>
      <c r="AJ100" s="933"/>
      <c r="AK100" s="933"/>
      <c r="AL100" s="933"/>
      <c r="AM100" s="933"/>
      <c r="AN100" s="933"/>
      <c r="AO100" s="933"/>
      <c r="AP100" s="933"/>
      <c r="AQ100" s="934"/>
      <c r="AR100" s="872"/>
      <c r="AS100" s="1609"/>
      <c r="AT100" s="1609"/>
      <c r="AU100" s="1609"/>
    </row>
    <row r="101" spans="1:47" ht="17.25" thickBot="1" x14ac:dyDescent="0.35">
      <c r="B101" s="1862"/>
      <c r="C101" s="1865"/>
      <c r="D101" s="1869"/>
      <c r="E101" s="928"/>
      <c r="F101" s="929"/>
      <c r="G101" s="930"/>
      <c r="H101" s="938"/>
      <c r="I101" s="932"/>
      <c r="J101" s="932"/>
      <c r="K101" s="932"/>
      <c r="L101" s="932"/>
      <c r="M101" s="933"/>
      <c r="N101" s="933"/>
      <c r="O101" s="933"/>
      <c r="P101" s="933"/>
      <c r="Q101" s="933"/>
      <c r="R101" s="933"/>
      <c r="S101" s="934"/>
      <c r="T101" s="935"/>
      <c r="U101" s="933"/>
      <c r="V101" s="933"/>
      <c r="W101" s="933"/>
      <c r="X101" s="933"/>
      <c r="Y101" s="933"/>
      <c r="Z101" s="933"/>
      <c r="AA101" s="933"/>
      <c r="AB101" s="933"/>
      <c r="AC101" s="933"/>
      <c r="AD101" s="933"/>
      <c r="AE101" s="936"/>
      <c r="AF101" s="937"/>
      <c r="AG101" s="933"/>
      <c r="AH101" s="933"/>
      <c r="AI101" s="933"/>
      <c r="AJ101" s="933"/>
      <c r="AK101" s="933"/>
      <c r="AL101" s="933"/>
      <c r="AM101" s="933"/>
      <c r="AN101" s="933"/>
      <c r="AO101" s="933"/>
      <c r="AP101" s="933"/>
      <c r="AQ101" s="934"/>
      <c r="AR101" s="872"/>
      <c r="AS101" s="1610"/>
      <c r="AT101" s="1610"/>
      <c r="AU101" s="1610"/>
    </row>
    <row r="102" spans="1:47" ht="17.25" collapsed="1" thickBot="1" x14ac:dyDescent="0.35">
      <c r="B102" s="1862"/>
      <c r="C102" s="1865"/>
      <c r="D102" s="993" t="s">
        <v>285</v>
      </c>
      <c r="E102" s="968">
        <f>'MARCO LOGICO'!E78</f>
        <v>0</v>
      </c>
      <c r="F102" s="969" t="str">
        <f>'MARCO LOGICO'!F78</f>
        <v>Unidad medida</v>
      </c>
      <c r="G102" s="970">
        <f>'MARCO LOGICO'!G78</f>
        <v>0</v>
      </c>
      <c r="H102" s="923"/>
      <c r="I102" s="924"/>
      <c r="J102" s="924"/>
      <c r="K102" s="924"/>
      <c r="L102" s="924"/>
      <c r="M102" s="924"/>
      <c r="N102" s="924"/>
      <c r="O102" s="924"/>
      <c r="P102" s="924"/>
      <c r="Q102" s="924"/>
      <c r="R102" s="924"/>
      <c r="S102" s="925"/>
      <c r="T102" s="926"/>
      <c r="U102" s="924"/>
      <c r="V102" s="924"/>
      <c r="W102" s="924"/>
      <c r="X102" s="924"/>
      <c r="Y102" s="924"/>
      <c r="Z102" s="924"/>
      <c r="AA102" s="924"/>
      <c r="AB102" s="924"/>
      <c r="AC102" s="924"/>
      <c r="AD102" s="924"/>
      <c r="AE102" s="927"/>
      <c r="AF102" s="923"/>
      <c r="AG102" s="924"/>
      <c r="AH102" s="924"/>
      <c r="AI102" s="924"/>
      <c r="AJ102" s="924"/>
      <c r="AK102" s="924"/>
      <c r="AL102" s="924"/>
      <c r="AM102" s="924"/>
      <c r="AN102" s="924"/>
      <c r="AO102" s="924"/>
      <c r="AP102" s="924"/>
      <c r="AQ102" s="925"/>
      <c r="AR102" s="872"/>
      <c r="AS102" s="1607"/>
      <c r="AT102" s="1607"/>
      <c r="AU102" s="1607"/>
    </row>
    <row r="103" spans="1:47" x14ac:dyDescent="0.3">
      <c r="B103" s="1862"/>
      <c r="C103" s="1865"/>
      <c r="D103" s="1869" t="s">
        <v>855</v>
      </c>
      <c r="E103" s="928"/>
      <c r="F103" s="929"/>
      <c r="G103" s="930"/>
      <c r="H103" s="938"/>
      <c r="I103" s="932"/>
      <c r="J103" s="932"/>
      <c r="K103" s="932"/>
      <c r="L103" s="932"/>
      <c r="M103" s="933"/>
      <c r="N103" s="933"/>
      <c r="O103" s="933"/>
      <c r="P103" s="933"/>
      <c r="Q103" s="933"/>
      <c r="R103" s="933"/>
      <c r="S103" s="934"/>
      <c r="T103" s="935"/>
      <c r="U103" s="933"/>
      <c r="V103" s="933"/>
      <c r="W103" s="933"/>
      <c r="X103" s="933"/>
      <c r="Y103" s="933"/>
      <c r="Z103" s="933"/>
      <c r="AA103" s="933"/>
      <c r="AB103" s="933"/>
      <c r="AC103" s="933"/>
      <c r="AD103" s="933"/>
      <c r="AE103" s="936"/>
      <c r="AF103" s="937"/>
      <c r="AG103" s="933"/>
      <c r="AH103" s="933"/>
      <c r="AI103" s="933"/>
      <c r="AJ103" s="933"/>
      <c r="AK103" s="933"/>
      <c r="AL103" s="933"/>
      <c r="AM103" s="933"/>
      <c r="AN103" s="933"/>
      <c r="AO103" s="933"/>
      <c r="AP103" s="933"/>
      <c r="AQ103" s="934"/>
      <c r="AR103" s="872"/>
      <c r="AS103" s="1608"/>
      <c r="AT103" s="1608"/>
      <c r="AU103" s="1608"/>
    </row>
    <row r="104" spans="1:47" x14ac:dyDescent="0.3">
      <c r="B104" s="1862"/>
      <c r="C104" s="1865"/>
      <c r="D104" s="1869"/>
      <c r="E104" s="928"/>
      <c r="F104" s="929"/>
      <c r="G104" s="930"/>
      <c r="H104" s="938"/>
      <c r="I104" s="932"/>
      <c r="J104" s="932"/>
      <c r="K104" s="932"/>
      <c r="L104" s="932"/>
      <c r="M104" s="933"/>
      <c r="N104" s="933"/>
      <c r="O104" s="933"/>
      <c r="P104" s="933"/>
      <c r="Q104" s="933"/>
      <c r="R104" s="933"/>
      <c r="S104" s="934"/>
      <c r="T104" s="935"/>
      <c r="U104" s="933"/>
      <c r="V104" s="933"/>
      <c r="W104" s="933"/>
      <c r="X104" s="933"/>
      <c r="Y104" s="933"/>
      <c r="Z104" s="933"/>
      <c r="AA104" s="933"/>
      <c r="AB104" s="933"/>
      <c r="AC104" s="933"/>
      <c r="AD104" s="933"/>
      <c r="AE104" s="936"/>
      <c r="AF104" s="937"/>
      <c r="AG104" s="933"/>
      <c r="AH104" s="933"/>
      <c r="AI104" s="933"/>
      <c r="AJ104" s="933"/>
      <c r="AK104" s="933"/>
      <c r="AL104" s="933"/>
      <c r="AM104" s="933"/>
      <c r="AN104" s="933"/>
      <c r="AO104" s="933"/>
      <c r="AP104" s="933"/>
      <c r="AQ104" s="934"/>
      <c r="AR104" s="872"/>
      <c r="AS104" s="1609"/>
      <c r="AT104" s="1609"/>
      <c r="AU104" s="1609"/>
    </row>
    <row r="105" spans="1:47" ht="17.25" thickBot="1" x14ac:dyDescent="0.35">
      <c r="B105" s="1867"/>
      <c r="C105" s="1868"/>
      <c r="D105" s="1869"/>
      <c r="E105" s="928"/>
      <c r="F105" s="929"/>
      <c r="G105" s="930"/>
      <c r="H105" s="938"/>
      <c r="I105" s="932"/>
      <c r="J105" s="932"/>
      <c r="K105" s="932"/>
      <c r="L105" s="932"/>
      <c r="M105" s="933"/>
      <c r="N105" s="933"/>
      <c r="O105" s="933"/>
      <c r="P105" s="933"/>
      <c r="Q105" s="933"/>
      <c r="R105" s="933"/>
      <c r="S105" s="934"/>
      <c r="T105" s="935"/>
      <c r="U105" s="933"/>
      <c r="V105" s="933"/>
      <c r="W105" s="933"/>
      <c r="X105" s="933"/>
      <c r="Y105" s="933"/>
      <c r="Z105" s="933"/>
      <c r="AA105" s="933"/>
      <c r="AB105" s="933"/>
      <c r="AC105" s="933"/>
      <c r="AD105" s="933"/>
      <c r="AE105" s="936"/>
      <c r="AF105" s="937"/>
      <c r="AG105" s="933"/>
      <c r="AH105" s="933"/>
      <c r="AI105" s="933"/>
      <c r="AJ105" s="933"/>
      <c r="AK105" s="933"/>
      <c r="AL105" s="933"/>
      <c r="AM105" s="933"/>
      <c r="AN105" s="933"/>
      <c r="AO105" s="933"/>
      <c r="AP105" s="933"/>
      <c r="AQ105" s="934"/>
      <c r="AR105" s="872"/>
      <c r="AS105" s="1611"/>
      <c r="AT105" s="1611"/>
      <c r="AU105" s="1611"/>
    </row>
    <row r="106" spans="1:47" s="981" customFormat="1" ht="17.25" thickBot="1" x14ac:dyDescent="0.35">
      <c r="A106" s="980"/>
      <c r="B106" s="278">
        <v>3</v>
      </c>
      <c r="C106" s="1947">
        <f>'MARCO LOGICO'!D84</f>
        <v>0</v>
      </c>
      <c r="D106" s="1947"/>
      <c r="E106" s="1947"/>
      <c r="F106" s="1947"/>
      <c r="G106" s="1948"/>
      <c r="H106" s="995"/>
      <c r="I106" s="996"/>
      <c r="J106" s="996"/>
      <c r="K106" s="996"/>
      <c r="L106" s="996"/>
      <c r="M106" s="996"/>
      <c r="N106" s="996"/>
      <c r="O106" s="996"/>
      <c r="P106" s="996"/>
      <c r="Q106" s="996"/>
      <c r="R106" s="996"/>
      <c r="S106" s="997"/>
      <c r="T106" s="998"/>
      <c r="U106" s="996"/>
      <c r="V106" s="996"/>
      <c r="W106" s="996"/>
      <c r="X106" s="996"/>
      <c r="Y106" s="996"/>
      <c r="Z106" s="996"/>
      <c r="AA106" s="996"/>
      <c r="AB106" s="996"/>
      <c r="AC106" s="996"/>
      <c r="AD106" s="996"/>
      <c r="AE106" s="999"/>
      <c r="AF106" s="995"/>
      <c r="AG106" s="996"/>
      <c r="AH106" s="996"/>
      <c r="AI106" s="996"/>
      <c r="AJ106" s="996"/>
      <c r="AK106" s="996"/>
      <c r="AL106" s="996"/>
      <c r="AM106" s="996"/>
      <c r="AN106" s="996"/>
      <c r="AO106" s="996"/>
      <c r="AP106" s="996"/>
      <c r="AQ106" s="997"/>
      <c r="AR106" s="980"/>
      <c r="AS106" s="1606"/>
      <c r="AT106" s="1606"/>
      <c r="AU106" s="1606"/>
    </row>
    <row r="107" spans="1:47" ht="17.25" collapsed="1" thickBot="1" x14ac:dyDescent="0.35">
      <c r="B107" s="1861">
        <f>'MARCO LOGICO'!C85</f>
        <v>3.1</v>
      </c>
      <c r="C107" s="1864">
        <f>+'MARCO LOGICO'!D85</f>
        <v>0</v>
      </c>
      <c r="D107" s="993" t="s">
        <v>283</v>
      </c>
      <c r="E107" s="968">
        <f>'MARCO LOGICO'!E85</f>
        <v>0</v>
      </c>
      <c r="F107" s="969" t="str">
        <f>'MARCO LOGICO'!F85</f>
        <v>Unidad medida</v>
      </c>
      <c r="G107" s="970">
        <f>'MARCO LOGICO'!G85</f>
        <v>0</v>
      </c>
      <c r="H107" s="923"/>
      <c r="I107" s="924"/>
      <c r="J107" s="924"/>
      <c r="K107" s="924"/>
      <c r="L107" s="924"/>
      <c r="M107" s="924"/>
      <c r="N107" s="924"/>
      <c r="O107" s="924"/>
      <c r="P107" s="924"/>
      <c r="Q107" s="924"/>
      <c r="R107" s="924"/>
      <c r="S107" s="925"/>
      <c r="T107" s="926"/>
      <c r="U107" s="924"/>
      <c r="V107" s="924"/>
      <c r="W107" s="924"/>
      <c r="X107" s="924"/>
      <c r="Y107" s="924"/>
      <c r="Z107" s="924"/>
      <c r="AA107" s="924"/>
      <c r="AB107" s="924"/>
      <c r="AC107" s="924"/>
      <c r="AD107" s="924"/>
      <c r="AE107" s="927"/>
      <c r="AF107" s="923"/>
      <c r="AG107" s="924"/>
      <c r="AH107" s="924"/>
      <c r="AI107" s="924"/>
      <c r="AJ107" s="924"/>
      <c r="AK107" s="924"/>
      <c r="AL107" s="924"/>
      <c r="AM107" s="924"/>
      <c r="AN107" s="924"/>
      <c r="AO107" s="924"/>
      <c r="AP107" s="924"/>
      <c r="AQ107" s="925"/>
      <c r="AR107" s="872"/>
      <c r="AS107" s="1607"/>
      <c r="AT107" s="1607"/>
      <c r="AU107" s="1607"/>
    </row>
    <row r="108" spans="1:47" x14ac:dyDescent="0.3">
      <c r="B108" s="1862"/>
      <c r="C108" s="1865"/>
      <c r="D108" s="1869" t="s">
        <v>855</v>
      </c>
      <c r="E108" s="928"/>
      <c r="F108" s="929"/>
      <c r="G108" s="930"/>
      <c r="H108" s="938"/>
      <c r="I108" s="932"/>
      <c r="J108" s="932"/>
      <c r="K108" s="932"/>
      <c r="L108" s="932"/>
      <c r="M108" s="933"/>
      <c r="N108" s="933"/>
      <c r="O108" s="933"/>
      <c r="P108" s="933"/>
      <c r="Q108" s="933"/>
      <c r="R108" s="933"/>
      <c r="S108" s="934"/>
      <c r="T108" s="935"/>
      <c r="U108" s="933"/>
      <c r="V108" s="933"/>
      <c r="W108" s="933"/>
      <c r="X108" s="933"/>
      <c r="Y108" s="933"/>
      <c r="Z108" s="933"/>
      <c r="AA108" s="933"/>
      <c r="AB108" s="933"/>
      <c r="AC108" s="933"/>
      <c r="AD108" s="933"/>
      <c r="AE108" s="936"/>
      <c r="AF108" s="937"/>
      <c r="AG108" s="933"/>
      <c r="AH108" s="933"/>
      <c r="AI108" s="933"/>
      <c r="AJ108" s="933"/>
      <c r="AK108" s="933"/>
      <c r="AL108" s="933"/>
      <c r="AM108" s="933"/>
      <c r="AN108" s="933"/>
      <c r="AO108" s="933"/>
      <c r="AP108" s="933"/>
      <c r="AQ108" s="934"/>
      <c r="AR108" s="872"/>
      <c r="AS108" s="1608"/>
      <c r="AT108" s="1608"/>
      <c r="AU108" s="1608"/>
    </row>
    <row r="109" spans="1:47" x14ac:dyDescent="0.3">
      <c r="B109" s="1862"/>
      <c r="C109" s="1865"/>
      <c r="D109" s="1869"/>
      <c r="E109" s="928"/>
      <c r="F109" s="929"/>
      <c r="G109" s="930"/>
      <c r="H109" s="938"/>
      <c r="I109" s="932"/>
      <c r="J109" s="932"/>
      <c r="K109" s="932"/>
      <c r="L109" s="932"/>
      <c r="M109" s="933"/>
      <c r="N109" s="933"/>
      <c r="O109" s="933"/>
      <c r="P109" s="933"/>
      <c r="Q109" s="933"/>
      <c r="R109" s="933"/>
      <c r="S109" s="934"/>
      <c r="T109" s="935"/>
      <c r="U109" s="933"/>
      <c r="V109" s="933"/>
      <c r="W109" s="933"/>
      <c r="X109" s="933"/>
      <c r="Y109" s="933"/>
      <c r="Z109" s="933"/>
      <c r="AA109" s="933"/>
      <c r="AB109" s="933"/>
      <c r="AC109" s="933"/>
      <c r="AD109" s="933"/>
      <c r="AE109" s="936"/>
      <c r="AF109" s="937"/>
      <c r="AG109" s="933"/>
      <c r="AH109" s="933"/>
      <c r="AI109" s="933"/>
      <c r="AJ109" s="933"/>
      <c r="AK109" s="933"/>
      <c r="AL109" s="933"/>
      <c r="AM109" s="933"/>
      <c r="AN109" s="933"/>
      <c r="AO109" s="933"/>
      <c r="AP109" s="933"/>
      <c r="AQ109" s="934"/>
      <c r="AR109" s="872"/>
      <c r="AS109" s="1609"/>
      <c r="AT109" s="1609"/>
      <c r="AU109" s="1609"/>
    </row>
    <row r="110" spans="1:47" ht="17.25" thickBot="1" x14ac:dyDescent="0.35">
      <c r="B110" s="1862"/>
      <c r="C110" s="1865"/>
      <c r="D110" s="1869"/>
      <c r="E110" s="928"/>
      <c r="F110" s="929"/>
      <c r="G110" s="930"/>
      <c r="H110" s="938"/>
      <c r="I110" s="932"/>
      <c r="J110" s="932"/>
      <c r="K110" s="932"/>
      <c r="L110" s="932"/>
      <c r="M110" s="933"/>
      <c r="N110" s="933"/>
      <c r="O110" s="933"/>
      <c r="P110" s="933"/>
      <c r="Q110" s="933"/>
      <c r="R110" s="933"/>
      <c r="S110" s="934"/>
      <c r="T110" s="935"/>
      <c r="U110" s="933"/>
      <c r="V110" s="933"/>
      <c r="W110" s="933"/>
      <c r="X110" s="933"/>
      <c r="Y110" s="933"/>
      <c r="Z110" s="933"/>
      <c r="AA110" s="933"/>
      <c r="AB110" s="933"/>
      <c r="AC110" s="933"/>
      <c r="AD110" s="933"/>
      <c r="AE110" s="936"/>
      <c r="AF110" s="937"/>
      <c r="AG110" s="933"/>
      <c r="AH110" s="933"/>
      <c r="AI110" s="933"/>
      <c r="AJ110" s="933"/>
      <c r="AK110" s="933"/>
      <c r="AL110" s="933"/>
      <c r="AM110" s="933"/>
      <c r="AN110" s="933"/>
      <c r="AO110" s="933"/>
      <c r="AP110" s="933"/>
      <c r="AQ110" s="934"/>
      <c r="AR110" s="872"/>
      <c r="AS110" s="1610"/>
      <c r="AT110" s="1610"/>
      <c r="AU110" s="1610"/>
    </row>
    <row r="111" spans="1:47" ht="17.25" collapsed="1" thickBot="1" x14ac:dyDescent="0.35">
      <c r="B111" s="1862"/>
      <c r="C111" s="1865"/>
      <c r="D111" s="993" t="s">
        <v>284</v>
      </c>
      <c r="E111" s="968">
        <f>'MARCO LOGICO'!E86</f>
        <v>0</v>
      </c>
      <c r="F111" s="969" t="str">
        <f>'MARCO LOGICO'!F86</f>
        <v>Unidad medida</v>
      </c>
      <c r="G111" s="970">
        <f>'MARCO LOGICO'!G86</f>
        <v>0</v>
      </c>
      <c r="H111" s="923"/>
      <c r="I111" s="924"/>
      <c r="J111" s="924"/>
      <c r="K111" s="924"/>
      <c r="L111" s="924"/>
      <c r="M111" s="924"/>
      <c r="N111" s="924"/>
      <c r="O111" s="924"/>
      <c r="P111" s="924"/>
      <c r="Q111" s="924"/>
      <c r="R111" s="924"/>
      <c r="S111" s="925"/>
      <c r="T111" s="926"/>
      <c r="U111" s="924"/>
      <c r="V111" s="924"/>
      <c r="W111" s="924"/>
      <c r="X111" s="924"/>
      <c r="Y111" s="924"/>
      <c r="Z111" s="924"/>
      <c r="AA111" s="924"/>
      <c r="AB111" s="924"/>
      <c r="AC111" s="924"/>
      <c r="AD111" s="924"/>
      <c r="AE111" s="927"/>
      <c r="AF111" s="923"/>
      <c r="AG111" s="924"/>
      <c r="AH111" s="924"/>
      <c r="AI111" s="924"/>
      <c r="AJ111" s="924"/>
      <c r="AK111" s="924"/>
      <c r="AL111" s="924"/>
      <c r="AM111" s="924"/>
      <c r="AN111" s="924"/>
      <c r="AO111" s="924"/>
      <c r="AP111" s="924"/>
      <c r="AQ111" s="925"/>
      <c r="AR111" s="872"/>
      <c r="AS111" s="1607"/>
      <c r="AT111" s="1607"/>
      <c r="AU111" s="1607"/>
    </row>
    <row r="112" spans="1:47" x14ac:dyDescent="0.3">
      <c r="B112" s="1862"/>
      <c r="C112" s="1865"/>
      <c r="D112" s="1869" t="s">
        <v>855</v>
      </c>
      <c r="E112" s="928"/>
      <c r="F112" s="929"/>
      <c r="G112" s="930"/>
      <c r="H112" s="938"/>
      <c r="I112" s="932"/>
      <c r="J112" s="932"/>
      <c r="K112" s="932"/>
      <c r="L112" s="932"/>
      <c r="M112" s="933"/>
      <c r="N112" s="933"/>
      <c r="O112" s="933"/>
      <c r="P112" s="933"/>
      <c r="Q112" s="933"/>
      <c r="R112" s="933"/>
      <c r="S112" s="934"/>
      <c r="T112" s="935"/>
      <c r="U112" s="933"/>
      <c r="V112" s="933"/>
      <c r="W112" s="933"/>
      <c r="X112" s="933"/>
      <c r="Y112" s="933"/>
      <c r="Z112" s="933"/>
      <c r="AA112" s="933"/>
      <c r="AB112" s="933"/>
      <c r="AC112" s="933"/>
      <c r="AD112" s="933"/>
      <c r="AE112" s="936"/>
      <c r="AF112" s="937"/>
      <c r="AG112" s="933"/>
      <c r="AH112" s="933"/>
      <c r="AI112" s="933"/>
      <c r="AJ112" s="933"/>
      <c r="AK112" s="933"/>
      <c r="AL112" s="933"/>
      <c r="AM112" s="933"/>
      <c r="AN112" s="933"/>
      <c r="AO112" s="933"/>
      <c r="AP112" s="933"/>
      <c r="AQ112" s="934"/>
      <c r="AR112" s="872"/>
      <c r="AS112" s="1608"/>
      <c r="AT112" s="1608"/>
      <c r="AU112" s="1608"/>
    </row>
    <row r="113" spans="2:47" x14ac:dyDescent="0.3">
      <c r="B113" s="1862"/>
      <c r="C113" s="1865"/>
      <c r="D113" s="1869"/>
      <c r="E113" s="928"/>
      <c r="F113" s="929"/>
      <c r="G113" s="930"/>
      <c r="H113" s="938"/>
      <c r="I113" s="932"/>
      <c r="J113" s="932"/>
      <c r="K113" s="932"/>
      <c r="L113" s="932"/>
      <c r="M113" s="933"/>
      <c r="N113" s="933"/>
      <c r="O113" s="933"/>
      <c r="P113" s="933"/>
      <c r="Q113" s="933"/>
      <c r="R113" s="933"/>
      <c r="S113" s="934"/>
      <c r="T113" s="935"/>
      <c r="U113" s="933"/>
      <c r="V113" s="933"/>
      <c r="W113" s="933"/>
      <c r="X113" s="933"/>
      <c r="Y113" s="933"/>
      <c r="Z113" s="933"/>
      <c r="AA113" s="933"/>
      <c r="AB113" s="933"/>
      <c r="AC113" s="933"/>
      <c r="AD113" s="933"/>
      <c r="AE113" s="936"/>
      <c r="AF113" s="937"/>
      <c r="AG113" s="933"/>
      <c r="AH113" s="933"/>
      <c r="AI113" s="933"/>
      <c r="AJ113" s="933"/>
      <c r="AK113" s="933"/>
      <c r="AL113" s="933"/>
      <c r="AM113" s="933"/>
      <c r="AN113" s="933"/>
      <c r="AO113" s="933"/>
      <c r="AP113" s="933"/>
      <c r="AQ113" s="934"/>
      <c r="AR113" s="872"/>
      <c r="AS113" s="1609"/>
      <c r="AT113" s="1609"/>
      <c r="AU113" s="1609"/>
    </row>
    <row r="114" spans="2:47" ht="17.25" thickBot="1" x14ac:dyDescent="0.35">
      <c r="B114" s="1862"/>
      <c r="C114" s="1865"/>
      <c r="D114" s="1869"/>
      <c r="E114" s="928"/>
      <c r="F114" s="929"/>
      <c r="G114" s="930"/>
      <c r="H114" s="938"/>
      <c r="I114" s="932"/>
      <c r="J114" s="932"/>
      <c r="K114" s="932"/>
      <c r="L114" s="932"/>
      <c r="M114" s="933"/>
      <c r="N114" s="933"/>
      <c r="O114" s="933"/>
      <c r="P114" s="933"/>
      <c r="Q114" s="933"/>
      <c r="R114" s="933"/>
      <c r="S114" s="934"/>
      <c r="T114" s="935"/>
      <c r="U114" s="933"/>
      <c r="V114" s="933"/>
      <c r="W114" s="933"/>
      <c r="X114" s="933"/>
      <c r="Y114" s="933"/>
      <c r="Z114" s="933"/>
      <c r="AA114" s="933"/>
      <c r="AB114" s="933"/>
      <c r="AC114" s="933"/>
      <c r="AD114" s="933"/>
      <c r="AE114" s="936"/>
      <c r="AF114" s="937"/>
      <c r="AG114" s="933"/>
      <c r="AH114" s="933"/>
      <c r="AI114" s="933"/>
      <c r="AJ114" s="933"/>
      <c r="AK114" s="933"/>
      <c r="AL114" s="933"/>
      <c r="AM114" s="933"/>
      <c r="AN114" s="933"/>
      <c r="AO114" s="933"/>
      <c r="AP114" s="933"/>
      <c r="AQ114" s="934"/>
      <c r="AR114" s="872"/>
      <c r="AS114" s="1610"/>
      <c r="AT114" s="1610"/>
      <c r="AU114" s="1610"/>
    </row>
    <row r="115" spans="2:47" ht="17.25" collapsed="1" thickBot="1" x14ac:dyDescent="0.35">
      <c r="B115" s="1862"/>
      <c r="C115" s="1865"/>
      <c r="D115" s="993" t="s">
        <v>285</v>
      </c>
      <c r="E115" s="968">
        <f>'MARCO LOGICO'!E87</f>
        <v>0</v>
      </c>
      <c r="F115" s="969" t="str">
        <f>'MARCO LOGICO'!F87</f>
        <v>Unidad medida</v>
      </c>
      <c r="G115" s="970">
        <f>'MARCO LOGICO'!G87</f>
        <v>0</v>
      </c>
      <c r="H115" s="923"/>
      <c r="I115" s="924"/>
      <c r="J115" s="924"/>
      <c r="K115" s="924"/>
      <c r="L115" s="924"/>
      <c r="M115" s="924"/>
      <c r="N115" s="924"/>
      <c r="O115" s="924"/>
      <c r="P115" s="924"/>
      <c r="Q115" s="924"/>
      <c r="R115" s="924"/>
      <c r="S115" s="925"/>
      <c r="T115" s="926"/>
      <c r="U115" s="924"/>
      <c r="V115" s="924"/>
      <c r="W115" s="924"/>
      <c r="X115" s="924"/>
      <c r="Y115" s="924"/>
      <c r="Z115" s="924"/>
      <c r="AA115" s="924"/>
      <c r="AB115" s="924"/>
      <c r="AC115" s="924"/>
      <c r="AD115" s="924"/>
      <c r="AE115" s="927"/>
      <c r="AF115" s="923"/>
      <c r="AG115" s="924"/>
      <c r="AH115" s="924"/>
      <c r="AI115" s="924"/>
      <c r="AJ115" s="924"/>
      <c r="AK115" s="924"/>
      <c r="AL115" s="924"/>
      <c r="AM115" s="924"/>
      <c r="AN115" s="924"/>
      <c r="AO115" s="924"/>
      <c r="AP115" s="924"/>
      <c r="AQ115" s="925"/>
      <c r="AR115" s="872"/>
      <c r="AS115" s="1607"/>
      <c r="AT115" s="1607"/>
      <c r="AU115" s="1607"/>
    </row>
    <row r="116" spans="2:47" x14ac:dyDescent="0.3">
      <c r="B116" s="1862"/>
      <c r="C116" s="1865"/>
      <c r="D116" s="1869" t="s">
        <v>855</v>
      </c>
      <c r="E116" s="928"/>
      <c r="F116" s="929"/>
      <c r="G116" s="930"/>
      <c r="H116" s="938"/>
      <c r="I116" s="932"/>
      <c r="J116" s="932"/>
      <c r="K116" s="932"/>
      <c r="L116" s="932"/>
      <c r="M116" s="933"/>
      <c r="N116" s="933"/>
      <c r="O116" s="933"/>
      <c r="P116" s="933"/>
      <c r="Q116" s="933"/>
      <c r="R116" s="933"/>
      <c r="S116" s="934"/>
      <c r="T116" s="935"/>
      <c r="U116" s="933"/>
      <c r="V116" s="933"/>
      <c r="W116" s="933"/>
      <c r="X116" s="933"/>
      <c r="Y116" s="933"/>
      <c r="Z116" s="933"/>
      <c r="AA116" s="933"/>
      <c r="AB116" s="933"/>
      <c r="AC116" s="933"/>
      <c r="AD116" s="933"/>
      <c r="AE116" s="936"/>
      <c r="AF116" s="937"/>
      <c r="AG116" s="933"/>
      <c r="AH116" s="933"/>
      <c r="AI116" s="933"/>
      <c r="AJ116" s="933"/>
      <c r="AK116" s="933"/>
      <c r="AL116" s="933"/>
      <c r="AM116" s="933"/>
      <c r="AN116" s="933"/>
      <c r="AO116" s="933"/>
      <c r="AP116" s="933"/>
      <c r="AQ116" s="934"/>
      <c r="AR116" s="872"/>
      <c r="AS116" s="1608"/>
      <c r="AT116" s="1608"/>
      <c r="AU116" s="1608"/>
    </row>
    <row r="117" spans="2:47" x14ac:dyDescent="0.3">
      <c r="B117" s="1862"/>
      <c r="C117" s="1865"/>
      <c r="D117" s="1869"/>
      <c r="E117" s="928"/>
      <c r="F117" s="929"/>
      <c r="G117" s="930"/>
      <c r="H117" s="938"/>
      <c r="I117" s="932"/>
      <c r="J117" s="932"/>
      <c r="K117" s="932"/>
      <c r="L117" s="932"/>
      <c r="M117" s="933"/>
      <c r="N117" s="933"/>
      <c r="O117" s="933"/>
      <c r="P117" s="933"/>
      <c r="Q117" s="933"/>
      <c r="R117" s="933"/>
      <c r="S117" s="934"/>
      <c r="T117" s="935"/>
      <c r="U117" s="933"/>
      <c r="V117" s="933"/>
      <c r="W117" s="933"/>
      <c r="X117" s="933"/>
      <c r="Y117" s="933"/>
      <c r="Z117" s="933"/>
      <c r="AA117" s="933"/>
      <c r="AB117" s="933"/>
      <c r="AC117" s="933"/>
      <c r="AD117" s="933"/>
      <c r="AE117" s="936"/>
      <c r="AF117" s="937"/>
      <c r="AG117" s="933"/>
      <c r="AH117" s="933"/>
      <c r="AI117" s="933"/>
      <c r="AJ117" s="933"/>
      <c r="AK117" s="933"/>
      <c r="AL117" s="933"/>
      <c r="AM117" s="933"/>
      <c r="AN117" s="933"/>
      <c r="AO117" s="933"/>
      <c r="AP117" s="933"/>
      <c r="AQ117" s="934"/>
      <c r="AR117" s="872"/>
      <c r="AS117" s="1609"/>
      <c r="AT117" s="1609"/>
      <c r="AU117" s="1609"/>
    </row>
    <row r="118" spans="2:47" ht="17.25" thickBot="1" x14ac:dyDescent="0.35">
      <c r="B118" s="1867"/>
      <c r="C118" s="1868"/>
      <c r="D118" s="1869"/>
      <c r="E118" s="928"/>
      <c r="F118" s="929"/>
      <c r="G118" s="930"/>
      <c r="H118" s="938"/>
      <c r="I118" s="932"/>
      <c r="J118" s="932"/>
      <c r="K118" s="932"/>
      <c r="L118" s="932"/>
      <c r="M118" s="933"/>
      <c r="N118" s="933"/>
      <c r="O118" s="933"/>
      <c r="P118" s="933"/>
      <c r="Q118" s="933"/>
      <c r="R118" s="933"/>
      <c r="S118" s="934"/>
      <c r="T118" s="935"/>
      <c r="U118" s="933"/>
      <c r="V118" s="933"/>
      <c r="W118" s="933"/>
      <c r="X118" s="933"/>
      <c r="Y118" s="933"/>
      <c r="Z118" s="933"/>
      <c r="AA118" s="933"/>
      <c r="AB118" s="933"/>
      <c r="AC118" s="933"/>
      <c r="AD118" s="933"/>
      <c r="AE118" s="936"/>
      <c r="AF118" s="937"/>
      <c r="AG118" s="933"/>
      <c r="AH118" s="933"/>
      <c r="AI118" s="933"/>
      <c r="AJ118" s="933"/>
      <c r="AK118" s="933"/>
      <c r="AL118" s="933"/>
      <c r="AM118" s="933"/>
      <c r="AN118" s="933"/>
      <c r="AO118" s="933"/>
      <c r="AP118" s="933"/>
      <c r="AQ118" s="934"/>
      <c r="AR118" s="872"/>
      <c r="AS118" s="1611"/>
      <c r="AT118" s="1611"/>
      <c r="AU118" s="1611"/>
    </row>
    <row r="119" spans="2:47" ht="17.25" collapsed="1" thickBot="1" x14ac:dyDescent="0.35">
      <c r="B119" s="1861">
        <f>'MARCO LOGICO'!C93</f>
        <v>3.2</v>
      </c>
      <c r="C119" s="1864">
        <f>'MARCO LOGICO'!D93</f>
        <v>0</v>
      </c>
      <c r="D119" s="993" t="s">
        <v>283</v>
      </c>
      <c r="E119" s="968">
        <f>'MARCO LOGICO'!E93</f>
        <v>0</v>
      </c>
      <c r="F119" s="972" t="str">
        <f>'MARCO LOGICO'!F93</f>
        <v>Unidad medida</v>
      </c>
      <c r="G119" s="973">
        <f>'MARCO LOGICO'!G93</f>
        <v>0</v>
      </c>
      <c r="H119" s="923"/>
      <c r="I119" s="924"/>
      <c r="J119" s="924"/>
      <c r="K119" s="924"/>
      <c r="L119" s="924"/>
      <c r="M119" s="924"/>
      <c r="N119" s="924"/>
      <c r="O119" s="924"/>
      <c r="P119" s="924"/>
      <c r="Q119" s="924"/>
      <c r="R119" s="924"/>
      <c r="S119" s="925"/>
      <c r="T119" s="926"/>
      <c r="U119" s="924"/>
      <c r="V119" s="924"/>
      <c r="W119" s="924"/>
      <c r="X119" s="924"/>
      <c r="Y119" s="924"/>
      <c r="Z119" s="924"/>
      <c r="AA119" s="924"/>
      <c r="AB119" s="924"/>
      <c r="AC119" s="924"/>
      <c r="AD119" s="924"/>
      <c r="AE119" s="927"/>
      <c r="AF119" s="923"/>
      <c r="AG119" s="924"/>
      <c r="AH119" s="924"/>
      <c r="AI119" s="924"/>
      <c r="AJ119" s="924"/>
      <c r="AK119" s="924"/>
      <c r="AL119" s="924"/>
      <c r="AM119" s="924"/>
      <c r="AN119" s="924"/>
      <c r="AO119" s="924"/>
      <c r="AP119" s="924"/>
      <c r="AQ119" s="925"/>
      <c r="AR119" s="872"/>
      <c r="AS119" s="1607"/>
      <c r="AT119" s="1607"/>
      <c r="AU119" s="1607"/>
    </row>
    <row r="120" spans="2:47" x14ac:dyDescent="0.3">
      <c r="B120" s="1862"/>
      <c r="C120" s="1865"/>
      <c r="D120" s="1869" t="s">
        <v>855</v>
      </c>
      <c r="E120" s="928"/>
      <c r="F120" s="929"/>
      <c r="G120" s="930"/>
      <c r="H120" s="938"/>
      <c r="I120" s="932"/>
      <c r="J120" s="932"/>
      <c r="K120" s="932"/>
      <c r="L120" s="932"/>
      <c r="M120" s="933"/>
      <c r="N120" s="933"/>
      <c r="O120" s="933"/>
      <c r="P120" s="933"/>
      <c r="Q120" s="933"/>
      <c r="R120" s="933"/>
      <c r="S120" s="934"/>
      <c r="T120" s="935"/>
      <c r="U120" s="933"/>
      <c r="V120" s="933"/>
      <c r="W120" s="933"/>
      <c r="X120" s="933"/>
      <c r="Y120" s="933"/>
      <c r="Z120" s="933"/>
      <c r="AA120" s="933"/>
      <c r="AB120" s="933"/>
      <c r="AC120" s="933"/>
      <c r="AD120" s="933"/>
      <c r="AE120" s="936"/>
      <c r="AF120" s="937"/>
      <c r="AG120" s="933"/>
      <c r="AH120" s="933"/>
      <c r="AI120" s="933"/>
      <c r="AJ120" s="933"/>
      <c r="AK120" s="933"/>
      <c r="AL120" s="933"/>
      <c r="AM120" s="933"/>
      <c r="AN120" s="933"/>
      <c r="AO120" s="933"/>
      <c r="AP120" s="933"/>
      <c r="AQ120" s="934"/>
      <c r="AR120" s="872"/>
      <c r="AS120" s="1608"/>
      <c r="AT120" s="1608"/>
      <c r="AU120" s="1608"/>
    </row>
    <row r="121" spans="2:47" x14ac:dyDescent="0.3">
      <c r="B121" s="1862"/>
      <c r="C121" s="1865"/>
      <c r="D121" s="1869"/>
      <c r="E121" s="928"/>
      <c r="F121" s="929"/>
      <c r="G121" s="930"/>
      <c r="H121" s="938"/>
      <c r="I121" s="932"/>
      <c r="J121" s="932"/>
      <c r="K121" s="932"/>
      <c r="L121" s="932"/>
      <c r="M121" s="933"/>
      <c r="N121" s="933"/>
      <c r="O121" s="933"/>
      <c r="P121" s="933"/>
      <c r="Q121" s="933"/>
      <c r="R121" s="933"/>
      <c r="S121" s="934"/>
      <c r="T121" s="935"/>
      <c r="U121" s="933"/>
      <c r="V121" s="933"/>
      <c r="W121" s="933"/>
      <c r="X121" s="933"/>
      <c r="Y121" s="933"/>
      <c r="Z121" s="933"/>
      <c r="AA121" s="933"/>
      <c r="AB121" s="933"/>
      <c r="AC121" s="933"/>
      <c r="AD121" s="933"/>
      <c r="AE121" s="936"/>
      <c r="AF121" s="937"/>
      <c r="AG121" s="933"/>
      <c r="AH121" s="933"/>
      <c r="AI121" s="933"/>
      <c r="AJ121" s="933"/>
      <c r="AK121" s="933"/>
      <c r="AL121" s="933"/>
      <c r="AM121" s="933"/>
      <c r="AN121" s="933"/>
      <c r="AO121" s="933"/>
      <c r="AP121" s="933"/>
      <c r="AQ121" s="934"/>
      <c r="AR121" s="872"/>
      <c r="AS121" s="1609"/>
      <c r="AT121" s="1609"/>
      <c r="AU121" s="1609"/>
    </row>
    <row r="122" spans="2:47" ht="17.25" thickBot="1" x14ac:dyDescent="0.35">
      <c r="B122" s="1862"/>
      <c r="C122" s="1865"/>
      <c r="D122" s="1869"/>
      <c r="E122" s="928"/>
      <c r="F122" s="929"/>
      <c r="G122" s="930"/>
      <c r="H122" s="938"/>
      <c r="I122" s="932"/>
      <c r="J122" s="932"/>
      <c r="K122" s="932"/>
      <c r="L122" s="932"/>
      <c r="M122" s="933"/>
      <c r="N122" s="933"/>
      <c r="O122" s="933"/>
      <c r="P122" s="933"/>
      <c r="Q122" s="933"/>
      <c r="R122" s="933"/>
      <c r="S122" s="934"/>
      <c r="T122" s="935"/>
      <c r="U122" s="933"/>
      <c r="V122" s="933"/>
      <c r="W122" s="933"/>
      <c r="X122" s="933"/>
      <c r="Y122" s="933"/>
      <c r="Z122" s="933"/>
      <c r="AA122" s="933"/>
      <c r="AB122" s="933"/>
      <c r="AC122" s="933"/>
      <c r="AD122" s="933"/>
      <c r="AE122" s="936"/>
      <c r="AF122" s="937"/>
      <c r="AG122" s="933"/>
      <c r="AH122" s="933"/>
      <c r="AI122" s="933"/>
      <c r="AJ122" s="933"/>
      <c r="AK122" s="933"/>
      <c r="AL122" s="933"/>
      <c r="AM122" s="933"/>
      <c r="AN122" s="933"/>
      <c r="AO122" s="933"/>
      <c r="AP122" s="933"/>
      <c r="AQ122" s="934"/>
      <c r="AR122" s="872"/>
      <c r="AS122" s="1610"/>
      <c r="AT122" s="1610"/>
      <c r="AU122" s="1610"/>
    </row>
    <row r="123" spans="2:47" ht="17.25" collapsed="1" thickBot="1" x14ac:dyDescent="0.35">
      <c r="B123" s="1862"/>
      <c r="C123" s="1865"/>
      <c r="D123" s="993" t="s">
        <v>284</v>
      </c>
      <c r="E123" s="968">
        <f>'MARCO LOGICO'!E94</f>
        <v>0</v>
      </c>
      <c r="F123" s="972" t="str">
        <f>'MARCO LOGICO'!F94</f>
        <v>Unidad medida</v>
      </c>
      <c r="G123" s="973">
        <f>'MARCO LOGICO'!G94</f>
        <v>0</v>
      </c>
      <c r="H123" s="923"/>
      <c r="I123" s="924"/>
      <c r="J123" s="924"/>
      <c r="K123" s="924"/>
      <c r="L123" s="924"/>
      <c r="M123" s="924"/>
      <c r="N123" s="924"/>
      <c r="O123" s="924"/>
      <c r="P123" s="924"/>
      <c r="Q123" s="924"/>
      <c r="R123" s="924"/>
      <c r="S123" s="925"/>
      <c r="T123" s="926"/>
      <c r="U123" s="924"/>
      <c r="V123" s="924"/>
      <c r="W123" s="924"/>
      <c r="X123" s="924"/>
      <c r="Y123" s="924"/>
      <c r="Z123" s="924"/>
      <c r="AA123" s="924"/>
      <c r="AB123" s="924"/>
      <c r="AC123" s="924"/>
      <c r="AD123" s="924"/>
      <c r="AE123" s="927"/>
      <c r="AF123" s="923"/>
      <c r="AG123" s="924"/>
      <c r="AH123" s="924"/>
      <c r="AI123" s="924"/>
      <c r="AJ123" s="924"/>
      <c r="AK123" s="924"/>
      <c r="AL123" s="924"/>
      <c r="AM123" s="924"/>
      <c r="AN123" s="924"/>
      <c r="AO123" s="924"/>
      <c r="AP123" s="924"/>
      <c r="AQ123" s="925"/>
      <c r="AR123" s="872"/>
      <c r="AS123" s="1607"/>
      <c r="AT123" s="1607"/>
      <c r="AU123" s="1607"/>
    </row>
    <row r="124" spans="2:47" x14ac:dyDescent="0.3">
      <c r="B124" s="1862"/>
      <c r="C124" s="1865"/>
      <c r="D124" s="1869" t="s">
        <v>855</v>
      </c>
      <c r="E124" s="928"/>
      <c r="F124" s="929"/>
      <c r="G124" s="930"/>
      <c r="H124" s="938"/>
      <c r="I124" s="932"/>
      <c r="J124" s="932"/>
      <c r="K124" s="932"/>
      <c r="L124" s="932"/>
      <c r="M124" s="933"/>
      <c r="N124" s="933"/>
      <c r="O124" s="933"/>
      <c r="P124" s="933"/>
      <c r="Q124" s="933"/>
      <c r="R124" s="933"/>
      <c r="S124" s="934"/>
      <c r="T124" s="935"/>
      <c r="U124" s="933"/>
      <c r="V124" s="933"/>
      <c r="W124" s="933"/>
      <c r="X124" s="933"/>
      <c r="Y124" s="933"/>
      <c r="Z124" s="933"/>
      <c r="AA124" s="933"/>
      <c r="AB124" s="933"/>
      <c r="AC124" s="933"/>
      <c r="AD124" s="933"/>
      <c r="AE124" s="936"/>
      <c r="AF124" s="937"/>
      <c r="AG124" s="933"/>
      <c r="AH124" s="933"/>
      <c r="AI124" s="933"/>
      <c r="AJ124" s="933"/>
      <c r="AK124" s="933"/>
      <c r="AL124" s="933"/>
      <c r="AM124" s="933"/>
      <c r="AN124" s="933"/>
      <c r="AO124" s="933"/>
      <c r="AP124" s="933"/>
      <c r="AQ124" s="934"/>
      <c r="AR124" s="872"/>
      <c r="AS124" s="1608"/>
      <c r="AT124" s="1608"/>
      <c r="AU124" s="1608"/>
    </row>
    <row r="125" spans="2:47" x14ac:dyDescent="0.3">
      <c r="B125" s="1862"/>
      <c r="C125" s="1865"/>
      <c r="D125" s="1869"/>
      <c r="E125" s="928"/>
      <c r="F125" s="929"/>
      <c r="G125" s="930"/>
      <c r="H125" s="938"/>
      <c r="I125" s="932"/>
      <c r="J125" s="932"/>
      <c r="K125" s="932"/>
      <c r="L125" s="932"/>
      <c r="M125" s="933"/>
      <c r="N125" s="933"/>
      <c r="O125" s="933"/>
      <c r="P125" s="933"/>
      <c r="Q125" s="933"/>
      <c r="R125" s="933"/>
      <c r="S125" s="934"/>
      <c r="T125" s="935"/>
      <c r="U125" s="933"/>
      <c r="V125" s="933"/>
      <c r="W125" s="933"/>
      <c r="X125" s="933"/>
      <c r="Y125" s="933"/>
      <c r="Z125" s="933"/>
      <c r="AA125" s="933"/>
      <c r="AB125" s="933"/>
      <c r="AC125" s="933"/>
      <c r="AD125" s="933"/>
      <c r="AE125" s="936"/>
      <c r="AF125" s="937"/>
      <c r="AG125" s="933"/>
      <c r="AH125" s="933"/>
      <c r="AI125" s="933"/>
      <c r="AJ125" s="933"/>
      <c r="AK125" s="933"/>
      <c r="AL125" s="933"/>
      <c r="AM125" s="933"/>
      <c r="AN125" s="933"/>
      <c r="AO125" s="933"/>
      <c r="AP125" s="933"/>
      <c r="AQ125" s="934"/>
      <c r="AR125" s="872"/>
      <c r="AS125" s="1609"/>
      <c r="AT125" s="1609"/>
      <c r="AU125" s="1609"/>
    </row>
    <row r="126" spans="2:47" ht="17.25" thickBot="1" x14ac:dyDescent="0.35">
      <c r="B126" s="1862"/>
      <c r="C126" s="1865"/>
      <c r="D126" s="1869"/>
      <c r="E126" s="928"/>
      <c r="F126" s="929"/>
      <c r="G126" s="930"/>
      <c r="H126" s="938"/>
      <c r="I126" s="932"/>
      <c r="J126" s="932"/>
      <c r="K126" s="932"/>
      <c r="L126" s="932"/>
      <c r="M126" s="933"/>
      <c r="N126" s="933"/>
      <c r="O126" s="933"/>
      <c r="P126" s="933"/>
      <c r="Q126" s="933"/>
      <c r="R126" s="933"/>
      <c r="S126" s="934"/>
      <c r="T126" s="935"/>
      <c r="U126" s="933"/>
      <c r="V126" s="933"/>
      <c r="W126" s="933"/>
      <c r="X126" s="933"/>
      <c r="Y126" s="933"/>
      <c r="Z126" s="933"/>
      <c r="AA126" s="933"/>
      <c r="AB126" s="933"/>
      <c r="AC126" s="933"/>
      <c r="AD126" s="933"/>
      <c r="AE126" s="936"/>
      <c r="AF126" s="937"/>
      <c r="AG126" s="933"/>
      <c r="AH126" s="933"/>
      <c r="AI126" s="933"/>
      <c r="AJ126" s="933"/>
      <c r="AK126" s="933"/>
      <c r="AL126" s="933"/>
      <c r="AM126" s="933"/>
      <c r="AN126" s="933"/>
      <c r="AO126" s="933"/>
      <c r="AP126" s="933"/>
      <c r="AQ126" s="934"/>
      <c r="AR126" s="872"/>
      <c r="AS126" s="1610"/>
      <c r="AT126" s="1610"/>
      <c r="AU126" s="1610"/>
    </row>
    <row r="127" spans="2:47" ht="17.25" collapsed="1" thickBot="1" x14ac:dyDescent="0.35">
      <c r="B127" s="1862"/>
      <c r="C127" s="1865"/>
      <c r="D127" s="993" t="s">
        <v>285</v>
      </c>
      <c r="E127" s="968">
        <f>'MARCO LOGICO'!E95</f>
        <v>0</v>
      </c>
      <c r="F127" s="972" t="str">
        <f>'MARCO LOGICO'!F95</f>
        <v>Unidad medida</v>
      </c>
      <c r="G127" s="973">
        <f>'MARCO LOGICO'!G95</f>
        <v>0</v>
      </c>
      <c r="H127" s="923"/>
      <c r="I127" s="924"/>
      <c r="J127" s="924"/>
      <c r="K127" s="924"/>
      <c r="L127" s="924"/>
      <c r="M127" s="924"/>
      <c r="N127" s="924"/>
      <c r="O127" s="924"/>
      <c r="P127" s="924"/>
      <c r="Q127" s="924"/>
      <c r="R127" s="924"/>
      <c r="S127" s="925"/>
      <c r="T127" s="926"/>
      <c r="U127" s="924"/>
      <c r="V127" s="924"/>
      <c r="W127" s="924"/>
      <c r="X127" s="924"/>
      <c r="Y127" s="924"/>
      <c r="Z127" s="924"/>
      <c r="AA127" s="924"/>
      <c r="AB127" s="924"/>
      <c r="AC127" s="924"/>
      <c r="AD127" s="924"/>
      <c r="AE127" s="927"/>
      <c r="AF127" s="923"/>
      <c r="AG127" s="924"/>
      <c r="AH127" s="924"/>
      <c r="AI127" s="924"/>
      <c r="AJ127" s="924"/>
      <c r="AK127" s="924"/>
      <c r="AL127" s="924"/>
      <c r="AM127" s="924"/>
      <c r="AN127" s="924"/>
      <c r="AO127" s="924"/>
      <c r="AP127" s="924"/>
      <c r="AQ127" s="925"/>
      <c r="AR127" s="872"/>
      <c r="AS127" s="1607"/>
      <c r="AT127" s="1607"/>
      <c r="AU127" s="1607"/>
    </row>
    <row r="128" spans="2:47" x14ac:dyDescent="0.3">
      <c r="B128" s="1862"/>
      <c r="C128" s="1865"/>
      <c r="D128" s="1869" t="s">
        <v>855</v>
      </c>
      <c r="E128" s="928"/>
      <c r="F128" s="929"/>
      <c r="G128" s="930"/>
      <c r="H128" s="938"/>
      <c r="I128" s="932"/>
      <c r="J128" s="932"/>
      <c r="K128" s="932"/>
      <c r="L128" s="932"/>
      <c r="M128" s="933"/>
      <c r="N128" s="933"/>
      <c r="O128" s="933"/>
      <c r="P128" s="933"/>
      <c r="Q128" s="933"/>
      <c r="R128" s="933"/>
      <c r="S128" s="934"/>
      <c r="T128" s="935"/>
      <c r="U128" s="933"/>
      <c r="V128" s="933"/>
      <c r="W128" s="933"/>
      <c r="X128" s="933"/>
      <c r="Y128" s="933"/>
      <c r="Z128" s="933"/>
      <c r="AA128" s="933"/>
      <c r="AB128" s="933"/>
      <c r="AC128" s="933"/>
      <c r="AD128" s="933"/>
      <c r="AE128" s="936"/>
      <c r="AF128" s="937"/>
      <c r="AG128" s="933"/>
      <c r="AH128" s="933"/>
      <c r="AI128" s="933"/>
      <c r="AJ128" s="933"/>
      <c r="AK128" s="933"/>
      <c r="AL128" s="933"/>
      <c r="AM128" s="933"/>
      <c r="AN128" s="933"/>
      <c r="AO128" s="933"/>
      <c r="AP128" s="933"/>
      <c r="AQ128" s="934"/>
      <c r="AR128" s="872"/>
      <c r="AS128" s="1608"/>
      <c r="AT128" s="1608"/>
      <c r="AU128" s="1608"/>
    </row>
    <row r="129" spans="1:47" x14ac:dyDescent="0.3">
      <c r="B129" s="1862"/>
      <c r="C129" s="1865"/>
      <c r="D129" s="1869"/>
      <c r="E129" s="928"/>
      <c r="F129" s="929"/>
      <c r="G129" s="930"/>
      <c r="H129" s="938"/>
      <c r="I129" s="932"/>
      <c r="J129" s="932"/>
      <c r="K129" s="932"/>
      <c r="L129" s="932"/>
      <c r="M129" s="933"/>
      <c r="N129" s="933"/>
      <c r="O129" s="933"/>
      <c r="P129" s="933"/>
      <c r="Q129" s="933"/>
      <c r="R129" s="933"/>
      <c r="S129" s="934"/>
      <c r="T129" s="935"/>
      <c r="U129" s="933"/>
      <c r="V129" s="933"/>
      <c r="W129" s="933"/>
      <c r="X129" s="933"/>
      <c r="Y129" s="933"/>
      <c r="Z129" s="933"/>
      <c r="AA129" s="933"/>
      <c r="AB129" s="933"/>
      <c r="AC129" s="933"/>
      <c r="AD129" s="933"/>
      <c r="AE129" s="936"/>
      <c r="AF129" s="937"/>
      <c r="AG129" s="933"/>
      <c r="AH129" s="933"/>
      <c r="AI129" s="933"/>
      <c r="AJ129" s="933"/>
      <c r="AK129" s="933"/>
      <c r="AL129" s="933"/>
      <c r="AM129" s="933"/>
      <c r="AN129" s="933"/>
      <c r="AO129" s="933"/>
      <c r="AP129" s="933"/>
      <c r="AQ129" s="934"/>
      <c r="AR129" s="872"/>
      <c r="AS129" s="1609"/>
      <c r="AT129" s="1609"/>
      <c r="AU129" s="1609"/>
    </row>
    <row r="130" spans="1:47" ht="17.25" thickBot="1" x14ac:dyDescent="0.35">
      <c r="B130" s="1867"/>
      <c r="C130" s="1868"/>
      <c r="D130" s="1869"/>
      <c r="E130" s="928"/>
      <c r="F130" s="929"/>
      <c r="G130" s="930"/>
      <c r="H130" s="938"/>
      <c r="I130" s="932"/>
      <c r="J130" s="932"/>
      <c r="K130" s="932"/>
      <c r="L130" s="932"/>
      <c r="M130" s="933"/>
      <c r="N130" s="933"/>
      <c r="O130" s="933"/>
      <c r="P130" s="933"/>
      <c r="Q130" s="933"/>
      <c r="R130" s="933"/>
      <c r="S130" s="934"/>
      <c r="T130" s="935"/>
      <c r="U130" s="933"/>
      <c r="V130" s="933"/>
      <c r="W130" s="933"/>
      <c r="X130" s="933"/>
      <c r="Y130" s="933"/>
      <c r="Z130" s="933"/>
      <c r="AA130" s="933"/>
      <c r="AB130" s="933"/>
      <c r="AC130" s="933"/>
      <c r="AD130" s="933"/>
      <c r="AE130" s="936"/>
      <c r="AF130" s="937"/>
      <c r="AG130" s="933"/>
      <c r="AH130" s="933"/>
      <c r="AI130" s="933"/>
      <c r="AJ130" s="933"/>
      <c r="AK130" s="933"/>
      <c r="AL130" s="933"/>
      <c r="AM130" s="933"/>
      <c r="AN130" s="933"/>
      <c r="AO130" s="933"/>
      <c r="AP130" s="933"/>
      <c r="AQ130" s="934"/>
      <c r="AR130" s="872"/>
      <c r="AS130" s="1611"/>
      <c r="AT130" s="1611"/>
      <c r="AU130" s="1611"/>
    </row>
    <row r="131" spans="1:47" ht="17.25" collapsed="1" thickBot="1" x14ac:dyDescent="0.35">
      <c r="B131" s="1861">
        <f>'MARCO LOGICO'!C101</f>
        <v>3.3</v>
      </c>
      <c r="C131" s="1864">
        <f>'MARCO LOGICO'!D101</f>
        <v>0</v>
      </c>
      <c r="D131" s="993" t="s">
        <v>283</v>
      </c>
      <c r="E131" s="968">
        <f>'MARCO LOGICO'!E101</f>
        <v>0</v>
      </c>
      <c r="F131" s="972" t="str">
        <f>'MARCO LOGICO'!F101</f>
        <v>Unidad medida</v>
      </c>
      <c r="G131" s="973">
        <f>'MARCO LOGICO'!G101</f>
        <v>0</v>
      </c>
      <c r="H131" s="923"/>
      <c r="I131" s="924"/>
      <c r="J131" s="924"/>
      <c r="K131" s="924"/>
      <c r="L131" s="924"/>
      <c r="M131" s="924"/>
      <c r="N131" s="924"/>
      <c r="O131" s="924"/>
      <c r="P131" s="924"/>
      <c r="Q131" s="924"/>
      <c r="R131" s="924"/>
      <c r="S131" s="925"/>
      <c r="T131" s="926"/>
      <c r="U131" s="924"/>
      <c r="V131" s="924"/>
      <c r="W131" s="924"/>
      <c r="X131" s="924"/>
      <c r="Y131" s="924"/>
      <c r="Z131" s="924"/>
      <c r="AA131" s="924"/>
      <c r="AB131" s="924"/>
      <c r="AC131" s="924"/>
      <c r="AD131" s="924"/>
      <c r="AE131" s="927"/>
      <c r="AF131" s="923"/>
      <c r="AG131" s="924"/>
      <c r="AH131" s="924"/>
      <c r="AI131" s="924"/>
      <c r="AJ131" s="924"/>
      <c r="AK131" s="924"/>
      <c r="AL131" s="924"/>
      <c r="AM131" s="924"/>
      <c r="AN131" s="924"/>
      <c r="AO131" s="924"/>
      <c r="AP131" s="924"/>
      <c r="AQ131" s="925"/>
      <c r="AR131" s="872"/>
      <c r="AS131" s="1607"/>
      <c r="AT131" s="1607"/>
      <c r="AU131" s="1607"/>
    </row>
    <row r="132" spans="1:47" x14ac:dyDescent="0.3">
      <c r="B132" s="1862"/>
      <c r="C132" s="1865"/>
      <c r="D132" s="1869" t="s">
        <v>855</v>
      </c>
      <c r="E132" s="928"/>
      <c r="F132" s="929"/>
      <c r="G132" s="930"/>
      <c r="H132" s="938"/>
      <c r="I132" s="932"/>
      <c r="J132" s="932"/>
      <c r="K132" s="932"/>
      <c r="L132" s="932"/>
      <c r="M132" s="933"/>
      <c r="N132" s="933"/>
      <c r="O132" s="933"/>
      <c r="P132" s="933"/>
      <c r="Q132" s="933"/>
      <c r="R132" s="933"/>
      <c r="S132" s="934"/>
      <c r="T132" s="935"/>
      <c r="U132" s="933"/>
      <c r="V132" s="933"/>
      <c r="W132" s="933"/>
      <c r="X132" s="933"/>
      <c r="Y132" s="933"/>
      <c r="Z132" s="933"/>
      <c r="AA132" s="933"/>
      <c r="AB132" s="933"/>
      <c r="AC132" s="933"/>
      <c r="AD132" s="933"/>
      <c r="AE132" s="936"/>
      <c r="AF132" s="937"/>
      <c r="AG132" s="933"/>
      <c r="AH132" s="933"/>
      <c r="AI132" s="933"/>
      <c r="AJ132" s="933"/>
      <c r="AK132" s="933"/>
      <c r="AL132" s="933"/>
      <c r="AM132" s="933"/>
      <c r="AN132" s="933"/>
      <c r="AO132" s="933"/>
      <c r="AP132" s="933"/>
      <c r="AQ132" s="934"/>
      <c r="AR132" s="872"/>
      <c r="AS132" s="1608"/>
      <c r="AT132" s="1608"/>
      <c r="AU132" s="1608"/>
    </row>
    <row r="133" spans="1:47" x14ac:dyDescent="0.3">
      <c r="B133" s="1862"/>
      <c r="C133" s="1865"/>
      <c r="D133" s="1869"/>
      <c r="E133" s="928"/>
      <c r="F133" s="929"/>
      <c r="G133" s="930"/>
      <c r="H133" s="938"/>
      <c r="I133" s="932"/>
      <c r="J133" s="932"/>
      <c r="K133" s="932"/>
      <c r="L133" s="932"/>
      <c r="M133" s="933"/>
      <c r="N133" s="933"/>
      <c r="O133" s="933"/>
      <c r="P133" s="933"/>
      <c r="Q133" s="933"/>
      <c r="R133" s="933"/>
      <c r="S133" s="934"/>
      <c r="T133" s="935"/>
      <c r="U133" s="933"/>
      <c r="V133" s="933"/>
      <c r="W133" s="933"/>
      <c r="X133" s="933"/>
      <c r="Y133" s="933"/>
      <c r="Z133" s="933"/>
      <c r="AA133" s="933"/>
      <c r="AB133" s="933"/>
      <c r="AC133" s="933"/>
      <c r="AD133" s="933"/>
      <c r="AE133" s="936"/>
      <c r="AF133" s="937"/>
      <c r="AG133" s="933"/>
      <c r="AH133" s="933"/>
      <c r="AI133" s="933"/>
      <c r="AJ133" s="933"/>
      <c r="AK133" s="933"/>
      <c r="AL133" s="933"/>
      <c r="AM133" s="933"/>
      <c r="AN133" s="933"/>
      <c r="AO133" s="933"/>
      <c r="AP133" s="933"/>
      <c r="AQ133" s="934"/>
      <c r="AR133" s="872"/>
      <c r="AS133" s="1609"/>
      <c r="AT133" s="1609"/>
      <c r="AU133" s="1609"/>
    </row>
    <row r="134" spans="1:47" ht="17.25" thickBot="1" x14ac:dyDescent="0.35">
      <c r="B134" s="1862"/>
      <c r="C134" s="1865"/>
      <c r="D134" s="1869"/>
      <c r="E134" s="928"/>
      <c r="F134" s="929"/>
      <c r="G134" s="930"/>
      <c r="H134" s="938"/>
      <c r="I134" s="932"/>
      <c r="J134" s="932"/>
      <c r="K134" s="932"/>
      <c r="L134" s="932"/>
      <c r="M134" s="933"/>
      <c r="N134" s="933"/>
      <c r="O134" s="933"/>
      <c r="P134" s="933"/>
      <c r="Q134" s="933"/>
      <c r="R134" s="933"/>
      <c r="S134" s="934"/>
      <c r="T134" s="935"/>
      <c r="U134" s="933"/>
      <c r="V134" s="933"/>
      <c r="W134" s="933"/>
      <c r="X134" s="933"/>
      <c r="Y134" s="933"/>
      <c r="Z134" s="933"/>
      <c r="AA134" s="933"/>
      <c r="AB134" s="933"/>
      <c r="AC134" s="933"/>
      <c r="AD134" s="933"/>
      <c r="AE134" s="936"/>
      <c r="AF134" s="937"/>
      <c r="AG134" s="933"/>
      <c r="AH134" s="933"/>
      <c r="AI134" s="933"/>
      <c r="AJ134" s="933"/>
      <c r="AK134" s="933"/>
      <c r="AL134" s="933"/>
      <c r="AM134" s="933"/>
      <c r="AN134" s="933"/>
      <c r="AO134" s="933"/>
      <c r="AP134" s="933"/>
      <c r="AQ134" s="934"/>
      <c r="AR134" s="872"/>
      <c r="AS134" s="1610"/>
      <c r="AT134" s="1610"/>
      <c r="AU134" s="1610"/>
    </row>
    <row r="135" spans="1:47" ht="17.25" collapsed="1" thickBot="1" x14ac:dyDescent="0.35">
      <c r="B135" s="1862"/>
      <c r="C135" s="1865"/>
      <c r="D135" s="993" t="s">
        <v>284</v>
      </c>
      <c r="E135" s="968">
        <f>'MARCO LOGICO'!E102</f>
        <v>0</v>
      </c>
      <c r="F135" s="972" t="str">
        <f>'MARCO LOGICO'!F102</f>
        <v>Unidad medida</v>
      </c>
      <c r="G135" s="973">
        <f>'MARCO LOGICO'!G102</f>
        <v>0</v>
      </c>
      <c r="H135" s="923"/>
      <c r="I135" s="924"/>
      <c r="J135" s="924"/>
      <c r="K135" s="924"/>
      <c r="L135" s="924"/>
      <c r="M135" s="924"/>
      <c r="N135" s="924"/>
      <c r="O135" s="924"/>
      <c r="P135" s="924"/>
      <c r="Q135" s="924"/>
      <c r="R135" s="924"/>
      <c r="S135" s="925"/>
      <c r="T135" s="926"/>
      <c r="U135" s="924"/>
      <c r="V135" s="924"/>
      <c r="W135" s="924"/>
      <c r="X135" s="924"/>
      <c r="Y135" s="924"/>
      <c r="Z135" s="924"/>
      <c r="AA135" s="924"/>
      <c r="AB135" s="924"/>
      <c r="AC135" s="924"/>
      <c r="AD135" s="924"/>
      <c r="AE135" s="927"/>
      <c r="AF135" s="923"/>
      <c r="AG135" s="924"/>
      <c r="AH135" s="924"/>
      <c r="AI135" s="924"/>
      <c r="AJ135" s="924"/>
      <c r="AK135" s="924"/>
      <c r="AL135" s="924"/>
      <c r="AM135" s="924"/>
      <c r="AN135" s="924"/>
      <c r="AO135" s="924"/>
      <c r="AP135" s="924"/>
      <c r="AQ135" s="925"/>
      <c r="AR135" s="872"/>
      <c r="AS135" s="1607"/>
      <c r="AT135" s="1607"/>
      <c r="AU135" s="1607"/>
    </row>
    <row r="136" spans="1:47" x14ac:dyDescent="0.3">
      <c r="B136" s="1862"/>
      <c r="C136" s="1865"/>
      <c r="D136" s="1869" t="s">
        <v>855</v>
      </c>
      <c r="E136" s="928"/>
      <c r="F136" s="929"/>
      <c r="G136" s="930"/>
      <c r="H136" s="938"/>
      <c r="I136" s="932"/>
      <c r="J136" s="932"/>
      <c r="K136" s="932"/>
      <c r="L136" s="932"/>
      <c r="M136" s="933"/>
      <c r="N136" s="933"/>
      <c r="O136" s="933"/>
      <c r="P136" s="933"/>
      <c r="Q136" s="933"/>
      <c r="R136" s="933"/>
      <c r="S136" s="934"/>
      <c r="T136" s="935"/>
      <c r="U136" s="933"/>
      <c r="V136" s="933"/>
      <c r="W136" s="933"/>
      <c r="X136" s="933"/>
      <c r="Y136" s="933"/>
      <c r="Z136" s="933"/>
      <c r="AA136" s="933"/>
      <c r="AB136" s="933"/>
      <c r="AC136" s="933"/>
      <c r="AD136" s="933"/>
      <c r="AE136" s="936"/>
      <c r="AF136" s="937"/>
      <c r="AG136" s="933"/>
      <c r="AH136" s="933"/>
      <c r="AI136" s="933"/>
      <c r="AJ136" s="933"/>
      <c r="AK136" s="933"/>
      <c r="AL136" s="933"/>
      <c r="AM136" s="933"/>
      <c r="AN136" s="933"/>
      <c r="AO136" s="933"/>
      <c r="AP136" s="933"/>
      <c r="AQ136" s="934"/>
      <c r="AR136" s="872"/>
      <c r="AS136" s="1608"/>
      <c r="AT136" s="1608"/>
      <c r="AU136" s="1608"/>
    </row>
    <row r="137" spans="1:47" x14ac:dyDescent="0.3">
      <c r="B137" s="1862"/>
      <c r="C137" s="1865"/>
      <c r="D137" s="1869"/>
      <c r="E137" s="928"/>
      <c r="F137" s="929"/>
      <c r="G137" s="930"/>
      <c r="H137" s="938"/>
      <c r="I137" s="932"/>
      <c r="J137" s="932"/>
      <c r="K137" s="932"/>
      <c r="L137" s="932"/>
      <c r="M137" s="933"/>
      <c r="N137" s="933"/>
      <c r="O137" s="933"/>
      <c r="P137" s="933"/>
      <c r="Q137" s="933"/>
      <c r="R137" s="933"/>
      <c r="S137" s="934"/>
      <c r="T137" s="935"/>
      <c r="U137" s="933"/>
      <c r="V137" s="933"/>
      <c r="W137" s="933"/>
      <c r="X137" s="933"/>
      <c r="Y137" s="933"/>
      <c r="Z137" s="933"/>
      <c r="AA137" s="933"/>
      <c r="AB137" s="933"/>
      <c r="AC137" s="933"/>
      <c r="AD137" s="933"/>
      <c r="AE137" s="936"/>
      <c r="AF137" s="937"/>
      <c r="AG137" s="933"/>
      <c r="AH137" s="933"/>
      <c r="AI137" s="933"/>
      <c r="AJ137" s="933"/>
      <c r="AK137" s="933"/>
      <c r="AL137" s="933"/>
      <c r="AM137" s="933"/>
      <c r="AN137" s="933"/>
      <c r="AO137" s="933"/>
      <c r="AP137" s="933"/>
      <c r="AQ137" s="934"/>
      <c r="AR137" s="872"/>
      <c r="AS137" s="1609"/>
      <c r="AT137" s="1609"/>
      <c r="AU137" s="1609"/>
    </row>
    <row r="138" spans="1:47" ht="17.25" thickBot="1" x14ac:dyDescent="0.35">
      <c r="B138" s="1862"/>
      <c r="C138" s="1865"/>
      <c r="D138" s="1869"/>
      <c r="E138" s="928"/>
      <c r="F138" s="929"/>
      <c r="G138" s="930"/>
      <c r="H138" s="938"/>
      <c r="I138" s="932"/>
      <c r="J138" s="932"/>
      <c r="K138" s="932"/>
      <c r="L138" s="932"/>
      <c r="M138" s="933"/>
      <c r="N138" s="933"/>
      <c r="O138" s="933"/>
      <c r="P138" s="933"/>
      <c r="Q138" s="933"/>
      <c r="R138" s="933"/>
      <c r="S138" s="934"/>
      <c r="T138" s="935"/>
      <c r="U138" s="933"/>
      <c r="V138" s="933"/>
      <c r="W138" s="933"/>
      <c r="X138" s="933"/>
      <c r="Y138" s="933"/>
      <c r="Z138" s="933"/>
      <c r="AA138" s="933"/>
      <c r="AB138" s="933"/>
      <c r="AC138" s="933"/>
      <c r="AD138" s="933"/>
      <c r="AE138" s="936"/>
      <c r="AF138" s="937"/>
      <c r="AG138" s="933"/>
      <c r="AH138" s="933"/>
      <c r="AI138" s="933"/>
      <c r="AJ138" s="933"/>
      <c r="AK138" s="933"/>
      <c r="AL138" s="933"/>
      <c r="AM138" s="933"/>
      <c r="AN138" s="933"/>
      <c r="AO138" s="933"/>
      <c r="AP138" s="933"/>
      <c r="AQ138" s="934"/>
      <c r="AR138" s="872"/>
      <c r="AS138" s="1610"/>
      <c r="AT138" s="1610"/>
      <c r="AU138" s="1610"/>
    </row>
    <row r="139" spans="1:47" s="939" customFormat="1" ht="17.25" collapsed="1" thickBot="1" x14ac:dyDescent="0.35">
      <c r="A139" s="872"/>
      <c r="B139" s="1862"/>
      <c r="C139" s="1865"/>
      <c r="D139" s="993" t="s">
        <v>285</v>
      </c>
      <c r="E139" s="968">
        <f>'MARCO LOGICO'!E103</f>
        <v>0</v>
      </c>
      <c r="F139" s="972" t="str">
        <f>'MARCO LOGICO'!F103</f>
        <v>Unidad medida</v>
      </c>
      <c r="G139" s="973">
        <f>'MARCO LOGICO'!G103</f>
        <v>0</v>
      </c>
      <c r="H139" s="923"/>
      <c r="I139" s="924"/>
      <c r="J139" s="924"/>
      <c r="K139" s="924"/>
      <c r="L139" s="924"/>
      <c r="M139" s="924"/>
      <c r="N139" s="924"/>
      <c r="O139" s="924"/>
      <c r="P139" s="924"/>
      <c r="Q139" s="924"/>
      <c r="R139" s="924"/>
      <c r="S139" s="925"/>
      <c r="T139" s="926"/>
      <c r="U139" s="924"/>
      <c r="V139" s="924"/>
      <c r="W139" s="924"/>
      <c r="X139" s="924"/>
      <c r="Y139" s="924"/>
      <c r="Z139" s="924"/>
      <c r="AA139" s="924"/>
      <c r="AB139" s="924"/>
      <c r="AC139" s="924"/>
      <c r="AD139" s="924"/>
      <c r="AE139" s="927"/>
      <c r="AF139" s="923"/>
      <c r="AG139" s="924"/>
      <c r="AH139" s="924"/>
      <c r="AI139" s="924"/>
      <c r="AJ139" s="924"/>
      <c r="AK139" s="924"/>
      <c r="AL139" s="924"/>
      <c r="AM139" s="924"/>
      <c r="AN139" s="924"/>
      <c r="AO139" s="924"/>
      <c r="AP139" s="924"/>
      <c r="AQ139" s="925"/>
      <c r="AR139" s="872"/>
      <c r="AS139" s="1607"/>
      <c r="AT139" s="1607"/>
      <c r="AU139" s="1607"/>
    </row>
    <row r="140" spans="1:47" x14ac:dyDescent="0.3">
      <c r="B140" s="1862"/>
      <c r="C140" s="1865"/>
      <c r="D140" s="1869" t="s">
        <v>855</v>
      </c>
      <c r="E140" s="928"/>
      <c r="F140" s="929"/>
      <c r="G140" s="930"/>
      <c r="H140" s="938"/>
      <c r="I140" s="932"/>
      <c r="J140" s="932"/>
      <c r="K140" s="932"/>
      <c r="L140" s="932"/>
      <c r="M140" s="933"/>
      <c r="N140" s="933"/>
      <c r="O140" s="933"/>
      <c r="P140" s="933"/>
      <c r="Q140" s="933"/>
      <c r="R140" s="933"/>
      <c r="S140" s="934"/>
      <c r="T140" s="935"/>
      <c r="U140" s="933"/>
      <c r="V140" s="933"/>
      <c r="W140" s="933"/>
      <c r="X140" s="933"/>
      <c r="Y140" s="933"/>
      <c r="Z140" s="933"/>
      <c r="AA140" s="933"/>
      <c r="AB140" s="933"/>
      <c r="AC140" s="933"/>
      <c r="AD140" s="933"/>
      <c r="AE140" s="936"/>
      <c r="AF140" s="937"/>
      <c r="AG140" s="933"/>
      <c r="AH140" s="933"/>
      <c r="AI140" s="933"/>
      <c r="AJ140" s="933"/>
      <c r="AK140" s="933"/>
      <c r="AL140" s="933"/>
      <c r="AM140" s="933"/>
      <c r="AN140" s="933"/>
      <c r="AO140" s="933"/>
      <c r="AP140" s="933"/>
      <c r="AQ140" s="934"/>
      <c r="AR140" s="872"/>
      <c r="AS140" s="1608"/>
      <c r="AT140" s="1608"/>
      <c r="AU140" s="1608"/>
    </row>
    <row r="141" spans="1:47" x14ac:dyDescent="0.3">
      <c r="B141" s="1862"/>
      <c r="C141" s="1865"/>
      <c r="D141" s="1869"/>
      <c r="E141" s="928"/>
      <c r="F141" s="929"/>
      <c r="G141" s="930"/>
      <c r="H141" s="938"/>
      <c r="I141" s="932"/>
      <c r="J141" s="932"/>
      <c r="K141" s="932"/>
      <c r="L141" s="932"/>
      <c r="M141" s="933"/>
      <c r="N141" s="933"/>
      <c r="O141" s="933"/>
      <c r="P141" s="933"/>
      <c r="Q141" s="933"/>
      <c r="R141" s="933"/>
      <c r="S141" s="934"/>
      <c r="T141" s="935"/>
      <c r="U141" s="933"/>
      <c r="V141" s="933"/>
      <c r="W141" s="933"/>
      <c r="X141" s="933"/>
      <c r="Y141" s="933"/>
      <c r="Z141" s="933"/>
      <c r="AA141" s="933"/>
      <c r="AB141" s="933"/>
      <c r="AC141" s="933"/>
      <c r="AD141" s="933"/>
      <c r="AE141" s="936"/>
      <c r="AF141" s="937"/>
      <c r="AG141" s="933"/>
      <c r="AH141" s="933"/>
      <c r="AI141" s="933"/>
      <c r="AJ141" s="933"/>
      <c r="AK141" s="933"/>
      <c r="AL141" s="933"/>
      <c r="AM141" s="933"/>
      <c r="AN141" s="933"/>
      <c r="AO141" s="933"/>
      <c r="AP141" s="933"/>
      <c r="AQ141" s="934"/>
      <c r="AR141" s="872"/>
      <c r="AS141" s="1609"/>
      <c r="AT141" s="1609"/>
      <c r="AU141" s="1609"/>
    </row>
    <row r="142" spans="1:47" ht="17.25" thickBot="1" x14ac:dyDescent="0.35">
      <c r="B142" s="1867"/>
      <c r="C142" s="1868"/>
      <c r="D142" s="1869"/>
      <c r="E142" s="928"/>
      <c r="F142" s="929"/>
      <c r="G142" s="930"/>
      <c r="H142" s="938"/>
      <c r="I142" s="932"/>
      <c r="J142" s="932"/>
      <c r="K142" s="932"/>
      <c r="L142" s="932"/>
      <c r="M142" s="933"/>
      <c r="N142" s="933"/>
      <c r="O142" s="933"/>
      <c r="P142" s="933"/>
      <c r="Q142" s="933"/>
      <c r="R142" s="933"/>
      <c r="S142" s="934"/>
      <c r="T142" s="935"/>
      <c r="U142" s="933"/>
      <c r="V142" s="933"/>
      <c r="W142" s="933"/>
      <c r="X142" s="933"/>
      <c r="Y142" s="933"/>
      <c r="Z142" s="933"/>
      <c r="AA142" s="933"/>
      <c r="AB142" s="933"/>
      <c r="AC142" s="933"/>
      <c r="AD142" s="933"/>
      <c r="AE142" s="936"/>
      <c r="AF142" s="937"/>
      <c r="AG142" s="933"/>
      <c r="AH142" s="933"/>
      <c r="AI142" s="933"/>
      <c r="AJ142" s="933"/>
      <c r="AK142" s="933"/>
      <c r="AL142" s="933"/>
      <c r="AM142" s="933"/>
      <c r="AN142" s="933"/>
      <c r="AO142" s="933"/>
      <c r="AP142" s="933"/>
      <c r="AQ142" s="934"/>
      <c r="AR142" s="872"/>
      <c r="AS142" s="1611"/>
      <c r="AT142" s="1611"/>
      <c r="AU142" s="1611"/>
    </row>
    <row r="143" spans="1:47" s="981" customFormat="1" ht="17.25" thickBot="1" x14ac:dyDescent="0.35">
      <c r="A143" s="980"/>
      <c r="B143" s="278">
        <v>4</v>
      </c>
      <c r="C143" s="1947">
        <f>'MARCO LOGICO'!D109</f>
        <v>0</v>
      </c>
      <c r="D143" s="1947"/>
      <c r="E143" s="1947"/>
      <c r="F143" s="1947"/>
      <c r="G143" s="1948"/>
      <c r="H143" s="995"/>
      <c r="I143" s="996"/>
      <c r="J143" s="996"/>
      <c r="K143" s="996"/>
      <c r="L143" s="996"/>
      <c r="M143" s="996"/>
      <c r="N143" s="996"/>
      <c r="O143" s="996"/>
      <c r="P143" s="996"/>
      <c r="Q143" s="996"/>
      <c r="R143" s="996"/>
      <c r="S143" s="997"/>
      <c r="T143" s="998"/>
      <c r="U143" s="996"/>
      <c r="V143" s="996"/>
      <c r="W143" s="996"/>
      <c r="X143" s="996"/>
      <c r="Y143" s="996"/>
      <c r="Z143" s="996"/>
      <c r="AA143" s="996"/>
      <c r="AB143" s="996"/>
      <c r="AC143" s="996"/>
      <c r="AD143" s="996"/>
      <c r="AE143" s="999"/>
      <c r="AF143" s="995"/>
      <c r="AG143" s="996"/>
      <c r="AH143" s="996"/>
      <c r="AI143" s="996"/>
      <c r="AJ143" s="996"/>
      <c r="AK143" s="996"/>
      <c r="AL143" s="996"/>
      <c r="AM143" s="996"/>
      <c r="AN143" s="996"/>
      <c r="AO143" s="996"/>
      <c r="AP143" s="996"/>
      <c r="AQ143" s="997"/>
      <c r="AR143" s="980"/>
      <c r="AS143" s="1606"/>
      <c r="AT143" s="1606"/>
      <c r="AU143" s="1606"/>
    </row>
    <row r="144" spans="1:47" ht="17.25" collapsed="1" thickBot="1" x14ac:dyDescent="0.35">
      <c r="B144" s="1861">
        <f>'MARCO LOGICO'!C110</f>
        <v>4.0999999999999996</v>
      </c>
      <c r="C144" s="1864">
        <f>'MARCO LOGICO'!D110</f>
        <v>0</v>
      </c>
      <c r="D144" s="993" t="s">
        <v>283</v>
      </c>
      <c r="E144" s="968">
        <f>'MARCO LOGICO'!E110</f>
        <v>0</v>
      </c>
      <c r="F144" s="972" t="str">
        <f>'MARCO LOGICO'!F110</f>
        <v>Unidad medida</v>
      </c>
      <c r="G144" s="973">
        <f>'MARCO LOGICO'!G110</f>
        <v>0</v>
      </c>
      <c r="H144" s="923"/>
      <c r="I144" s="924"/>
      <c r="J144" s="924"/>
      <c r="K144" s="924"/>
      <c r="L144" s="924"/>
      <c r="M144" s="924"/>
      <c r="N144" s="924"/>
      <c r="O144" s="924"/>
      <c r="P144" s="924"/>
      <c r="Q144" s="924"/>
      <c r="R144" s="924"/>
      <c r="S144" s="925"/>
      <c r="T144" s="926"/>
      <c r="U144" s="924"/>
      <c r="V144" s="924"/>
      <c r="W144" s="924"/>
      <c r="X144" s="924"/>
      <c r="Y144" s="924"/>
      <c r="Z144" s="924"/>
      <c r="AA144" s="924"/>
      <c r="AB144" s="924"/>
      <c r="AC144" s="924"/>
      <c r="AD144" s="924"/>
      <c r="AE144" s="927"/>
      <c r="AF144" s="923"/>
      <c r="AG144" s="924"/>
      <c r="AH144" s="924"/>
      <c r="AI144" s="924"/>
      <c r="AJ144" s="924"/>
      <c r="AK144" s="924"/>
      <c r="AL144" s="924"/>
      <c r="AM144" s="924"/>
      <c r="AN144" s="924"/>
      <c r="AO144" s="924"/>
      <c r="AP144" s="924"/>
      <c r="AQ144" s="925"/>
      <c r="AR144" s="872"/>
      <c r="AS144" s="1607"/>
      <c r="AT144" s="1607"/>
      <c r="AU144" s="1607"/>
    </row>
    <row r="145" spans="2:47" x14ac:dyDescent="0.3">
      <c r="B145" s="1862"/>
      <c r="C145" s="1865"/>
      <c r="D145" s="1869" t="s">
        <v>855</v>
      </c>
      <c r="E145" s="928"/>
      <c r="F145" s="929"/>
      <c r="G145" s="930"/>
      <c r="H145" s="938"/>
      <c r="I145" s="932"/>
      <c r="J145" s="932"/>
      <c r="K145" s="932"/>
      <c r="L145" s="932"/>
      <c r="M145" s="933"/>
      <c r="N145" s="933"/>
      <c r="O145" s="933"/>
      <c r="P145" s="933"/>
      <c r="Q145" s="933"/>
      <c r="R145" s="933"/>
      <c r="S145" s="934"/>
      <c r="T145" s="935"/>
      <c r="U145" s="933"/>
      <c r="V145" s="933"/>
      <c r="W145" s="933"/>
      <c r="X145" s="933"/>
      <c r="Y145" s="933"/>
      <c r="Z145" s="933"/>
      <c r="AA145" s="933"/>
      <c r="AB145" s="933"/>
      <c r="AC145" s="933"/>
      <c r="AD145" s="933"/>
      <c r="AE145" s="936"/>
      <c r="AF145" s="937"/>
      <c r="AG145" s="933"/>
      <c r="AH145" s="933"/>
      <c r="AI145" s="933"/>
      <c r="AJ145" s="933"/>
      <c r="AK145" s="933"/>
      <c r="AL145" s="933"/>
      <c r="AM145" s="933"/>
      <c r="AN145" s="933"/>
      <c r="AO145" s="933"/>
      <c r="AP145" s="933"/>
      <c r="AQ145" s="934"/>
      <c r="AR145" s="872"/>
      <c r="AS145" s="1608"/>
      <c r="AT145" s="1608"/>
      <c r="AU145" s="1608"/>
    </row>
    <row r="146" spans="2:47" x14ac:dyDescent="0.3">
      <c r="B146" s="1862"/>
      <c r="C146" s="1865"/>
      <c r="D146" s="1869"/>
      <c r="E146" s="928"/>
      <c r="F146" s="929"/>
      <c r="G146" s="930"/>
      <c r="H146" s="938"/>
      <c r="I146" s="932"/>
      <c r="J146" s="932"/>
      <c r="K146" s="932"/>
      <c r="L146" s="932"/>
      <c r="M146" s="933"/>
      <c r="N146" s="933"/>
      <c r="O146" s="933"/>
      <c r="P146" s="933"/>
      <c r="Q146" s="933"/>
      <c r="R146" s="933"/>
      <c r="S146" s="934"/>
      <c r="T146" s="935"/>
      <c r="U146" s="933"/>
      <c r="V146" s="933"/>
      <c r="W146" s="933"/>
      <c r="X146" s="933"/>
      <c r="Y146" s="933"/>
      <c r="Z146" s="933"/>
      <c r="AA146" s="933"/>
      <c r="AB146" s="933"/>
      <c r="AC146" s="933"/>
      <c r="AD146" s="933"/>
      <c r="AE146" s="936"/>
      <c r="AF146" s="937"/>
      <c r="AG146" s="933"/>
      <c r="AH146" s="933"/>
      <c r="AI146" s="933"/>
      <c r="AJ146" s="933"/>
      <c r="AK146" s="933"/>
      <c r="AL146" s="933"/>
      <c r="AM146" s="933"/>
      <c r="AN146" s="933"/>
      <c r="AO146" s="933"/>
      <c r="AP146" s="933"/>
      <c r="AQ146" s="934"/>
      <c r="AR146" s="872"/>
      <c r="AS146" s="1609"/>
      <c r="AT146" s="1609"/>
      <c r="AU146" s="1609"/>
    </row>
    <row r="147" spans="2:47" ht="17.25" thickBot="1" x14ac:dyDescent="0.35">
      <c r="B147" s="1862"/>
      <c r="C147" s="1865"/>
      <c r="D147" s="1869"/>
      <c r="E147" s="928"/>
      <c r="F147" s="929"/>
      <c r="G147" s="930"/>
      <c r="H147" s="938"/>
      <c r="I147" s="932"/>
      <c r="J147" s="932"/>
      <c r="K147" s="932"/>
      <c r="L147" s="932"/>
      <c r="M147" s="933"/>
      <c r="N147" s="933"/>
      <c r="O147" s="933"/>
      <c r="P147" s="933"/>
      <c r="Q147" s="933"/>
      <c r="R147" s="933"/>
      <c r="S147" s="934"/>
      <c r="T147" s="935"/>
      <c r="U147" s="933"/>
      <c r="V147" s="933"/>
      <c r="W147" s="933"/>
      <c r="X147" s="933"/>
      <c r="Y147" s="933"/>
      <c r="Z147" s="933"/>
      <c r="AA147" s="933"/>
      <c r="AB147" s="933"/>
      <c r="AC147" s="933"/>
      <c r="AD147" s="933"/>
      <c r="AE147" s="936"/>
      <c r="AF147" s="937"/>
      <c r="AG147" s="933"/>
      <c r="AH147" s="933"/>
      <c r="AI147" s="933"/>
      <c r="AJ147" s="933"/>
      <c r="AK147" s="933"/>
      <c r="AL147" s="933"/>
      <c r="AM147" s="933"/>
      <c r="AN147" s="933"/>
      <c r="AO147" s="933"/>
      <c r="AP147" s="933"/>
      <c r="AQ147" s="934"/>
      <c r="AR147" s="872"/>
      <c r="AS147" s="1610"/>
      <c r="AT147" s="1610"/>
      <c r="AU147" s="1610"/>
    </row>
    <row r="148" spans="2:47" ht="17.25" collapsed="1" thickBot="1" x14ac:dyDescent="0.35">
      <c r="B148" s="1862"/>
      <c r="C148" s="1865"/>
      <c r="D148" s="993" t="s">
        <v>284</v>
      </c>
      <c r="E148" s="968">
        <f>'MARCO LOGICO'!E111</f>
        <v>0</v>
      </c>
      <c r="F148" s="972" t="str">
        <f>'MARCO LOGICO'!F111</f>
        <v>Unidad medida</v>
      </c>
      <c r="G148" s="973">
        <f>'MARCO LOGICO'!G111</f>
        <v>0</v>
      </c>
      <c r="H148" s="923"/>
      <c r="I148" s="924"/>
      <c r="J148" s="924"/>
      <c r="K148" s="924"/>
      <c r="L148" s="924"/>
      <c r="M148" s="924"/>
      <c r="N148" s="924"/>
      <c r="O148" s="924"/>
      <c r="P148" s="924"/>
      <c r="Q148" s="924"/>
      <c r="R148" s="924"/>
      <c r="S148" s="924"/>
      <c r="T148" s="924"/>
      <c r="U148" s="924"/>
      <c r="V148" s="924"/>
      <c r="W148" s="924"/>
      <c r="X148" s="924"/>
      <c r="Y148" s="924"/>
      <c r="Z148" s="924"/>
      <c r="AA148" s="924"/>
      <c r="AB148" s="924"/>
      <c r="AC148" s="924"/>
      <c r="AD148" s="924"/>
      <c r="AE148" s="927"/>
      <c r="AF148" s="923"/>
      <c r="AG148" s="924"/>
      <c r="AH148" s="924"/>
      <c r="AI148" s="924"/>
      <c r="AJ148" s="924"/>
      <c r="AK148" s="924"/>
      <c r="AL148" s="924"/>
      <c r="AM148" s="924"/>
      <c r="AN148" s="924"/>
      <c r="AO148" s="924"/>
      <c r="AP148" s="924"/>
      <c r="AQ148" s="925"/>
      <c r="AR148" s="872"/>
      <c r="AS148" s="1607"/>
      <c r="AT148" s="1607"/>
      <c r="AU148" s="1607"/>
    </row>
    <row r="149" spans="2:47" x14ac:dyDescent="0.3">
      <c r="B149" s="1862"/>
      <c r="C149" s="1865"/>
      <c r="D149" s="1869" t="s">
        <v>855</v>
      </c>
      <c r="E149" s="928"/>
      <c r="F149" s="929"/>
      <c r="G149" s="930"/>
      <c r="H149" s="938"/>
      <c r="I149" s="932"/>
      <c r="J149" s="932"/>
      <c r="K149" s="932"/>
      <c r="L149" s="932"/>
      <c r="M149" s="933"/>
      <c r="N149" s="933"/>
      <c r="O149" s="933"/>
      <c r="P149" s="933"/>
      <c r="Q149" s="933"/>
      <c r="R149" s="933"/>
      <c r="S149" s="934"/>
      <c r="T149" s="935"/>
      <c r="U149" s="933"/>
      <c r="V149" s="933"/>
      <c r="W149" s="933"/>
      <c r="X149" s="933"/>
      <c r="Y149" s="933"/>
      <c r="Z149" s="933"/>
      <c r="AA149" s="933"/>
      <c r="AB149" s="933"/>
      <c r="AC149" s="933"/>
      <c r="AD149" s="933"/>
      <c r="AE149" s="936"/>
      <c r="AF149" s="937"/>
      <c r="AG149" s="933"/>
      <c r="AH149" s="933"/>
      <c r="AI149" s="933"/>
      <c r="AJ149" s="933"/>
      <c r="AK149" s="933"/>
      <c r="AL149" s="933"/>
      <c r="AM149" s="933"/>
      <c r="AN149" s="933"/>
      <c r="AO149" s="933"/>
      <c r="AP149" s="933"/>
      <c r="AQ149" s="934"/>
      <c r="AR149" s="872"/>
      <c r="AS149" s="1608"/>
      <c r="AT149" s="1608"/>
      <c r="AU149" s="1608"/>
    </row>
    <row r="150" spans="2:47" x14ac:dyDescent="0.3">
      <c r="B150" s="1862"/>
      <c r="C150" s="1865"/>
      <c r="D150" s="1869"/>
      <c r="E150" s="928"/>
      <c r="F150" s="929"/>
      <c r="G150" s="930"/>
      <c r="H150" s="938"/>
      <c r="I150" s="932"/>
      <c r="J150" s="932"/>
      <c r="K150" s="932"/>
      <c r="L150" s="932"/>
      <c r="M150" s="933"/>
      <c r="N150" s="933"/>
      <c r="O150" s="933"/>
      <c r="P150" s="933"/>
      <c r="Q150" s="933"/>
      <c r="R150" s="933"/>
      <c r="S150" s="934"/>
      <c r="T150" s="935"/>
      <c r="U150" s="933"/>
      <c r="V150" s="933"/>
      <c r="W150" s="933"/>
      <c r="X150" s="933"/>
      <c r="Y150" s="933"/>
      <c r="Z150" s="933"/>
      <c r="AA150" s="933"/>
      <c r="AB150" s="933"/>
      <c r="AC150" s="933"/>
      <c r="AD150" s="933"/>
      <c r="AE150" s="936"/>
      <c r="AF150" s="937"/>
      <c r="AG150" s="933"/>
      <c r="AH150" s="933"/>
      <c r="AI150" s="933"/>
      <c r="AJ150" s="933"/>
      <c r="AK150" s="933"/>
      <c r="AL150" s="933"/>
      <c r="AM150" s="933"/>
      <c r="AN150" s="933"/>
      <c r="AO150" s="933"/>
      <c r="AP150" s="933"/>
      <c r="AQ150" s="934"/>
      <c r="AR150" s="872"/>
      <c r="AS150" s="1609"/>
      <c r="AT150" s="1609"/>
      <c r="AU150" s="1609"/>
    </row>
    <row r="151" spans="2:47" ht="17.25" thickBot="1" x14ac:dyDescent="0.35">
      <c r="B151" s="1862"/>
      <c r="C151" s="1865"/>
      <c r="D151" s="1869"/>
      <c r="E151" s="928"/>
      <c r="F151" s="929"/>
      <c r="G151" s="930"/>
      <c r="H151" s="938"/>
      <c r="I151" s="932"/>
      <c r="J151" s="932"/>
      <c r="K151" s="932"/>
      <c r="L151" s="932"/>
      <c r="M151" s="933"/>
      <c r="N151" s="933"/>
      <c r="O151" s="933"/>
      <c r="P151" s="933"/>
      <c r="Q151" s="933"/>
      <c r="R151" s="933"/>
      <c r="S151" s="934"/>
      <c r="T151" s="935"/>
      <c r="U151" s="933"/>
      <c r="V151" s="933"/>
      <c r="W151" s="933"/>
      <c r="X151" s="933"/>
      <c r="Y151" s="933"/>
      <c r="Z151" s="933"/>
      <c r="AA151" s="933"/>
      <c r="AB151" s="933"/>
      <c r="AC151" s="933"/>
      <c r="AD151" s="933"/>
      <c r="AE151" s="936"/>
      <c r="AF151" s="937"/>
      <c r="AG151" s="933"/>
      <c r="AH151" s="933"/>
      <c r="AI151" s="933"/>
      <c r="AJ151" s="933"/>
      <c r="AK151" s="933"/>
      <c r="AL151" s="933"/>
      <c r="AM151" s="933"/>
      <c r="AN151" s="933"/>
      <c r="AO151" s="933"/>
      <c r="AP151" s="933"/>
      <c r="AQ151" s="934"/>
      <c r="AR151" s="872"/>
      <c r="AS151" s="1610"/>
      <c r="AT151" s="1610"/>
      <c r="AU151" s="1610"/>
    </row>
    <row r="152" spans="2:47" ht="17.25" collapsed="1" thickBot="1" x14ac:dyDescent="0.35">
      <c r="B152" s="1862"/>
      <c r="C152" s="1865"/>
      <c r="D152" s="993" t="s">
        <v>285</v>
      </c>
      <c r="E152" s="968">
        <f>'MARCO LOGICO'!E112</f>
        <v>0</v>
      </c>
      <c r="F152" s="972" t="str">
        <f>'MARCO LOGICO'!F112</f>
        <v>Unidad medida</v>
      </c>
      <c r="G152" s="973">
        <f>'MARCO LOGICO'!G112</f>
        <v>0</v>
      </c>
      <c r="H152" s="923"/>
      <c r="I152" s="924"/>
      <c r="J152" s="924"/>
      <c r="K152" s="924"/>
      <c r="L152" s="924"/>
      <c r="M152" s="924"/>
      <c r="N152" s="924"/>
      <c r="O152" s="924"/>
      <c r="P152" s="924"/>
      <c r="Q152" s="924"/>
      <c r="R152" s="924"/>
      <c r="S152" s="925"/>
      <c r="T152" s="926"/>
      <c r="U152" s="924"/>
      <c r="V152" s="924"/>
      <c r="W152" s="924"/>
      <c r="X152" s="924"/>
      <c r="Y152" s="924"/>
      <c r="Z152" s="924"/>
      <c r="AA152" s="924"/>
      <c r="AB152" s="924"/>
      <c r="AC152" s="924"/>
      <c r="AD152" s="924"/>
      <c r="AE152" s="927"/>
      <c r="AF152" s="923"/>
      <c r="AG152" s="924"/>
      <c r="AH152" s="924"/>
      <c r="AI152" s="924"/>
      <c r="AJ152" s="924"/>
      <c r="AK152" s="924"/>
      <c r="AL152" s="924"/>
      <c r="AM152" s="924"/>
      <c r="AN152" s="924"/>
      <c r="AO152" s="924"/>
      <c r="AP152" s="924"/>
      <c r="AQ152" s="925"/>
      <c r="AR152" s="872"/>
      <c r="AS152" s="1607"/>
      <c r="AT152" s="1607"/>
      <c r="AU152" s="1607"/>
    </row>
    <row r="153" spans="2:47" x14ac:dyDescent="0.3">
      <c r="B153" s="1862"/>
      <c r="C153" s="1865"/>
      <c r="D153" s="1869" t="s">
        <v>855</v>
      </c>
      <c r="E153" s="928"/>
      <c r="F153" s="929"/>
      <c r="G153" s="930"/>
      <c r="H153" s="938"/>
      <c r="I153" s="932"/>
      <c r="J153" s="932"/>
      <c r="K153" s="932"/>
      <c r="L153" s="932"/>
      <c r="M153" s="933"/>
      <c r="N153" s="933"/>
      <c r="O153" s="933"/>
      <c r="P153" s="933"/>
      <c r="Q153" s="933"/>
      <c r="R153" s="933"/>
      <c r="S153" s="934"/>
      <c r="T153" s="935"/>
      <c r="U153" s="933"/>
      <c r="V153" s="933"/>
      <c r="W153" s="933"/>
      <c r="X153" s="933"/>
      <c r="Y153" s="933"/>
      <c r="Z153" s="933"/>
      <c r="AA153" s="933"/>
      <c r="AB153" s="933"/>
      <c r="AC153" s="933"/>
      <c r="AD153" s="933"/>
      <c r="AE153" s="936"/>
      <c r="AF153" s="937"/>
      <c r="AG153" s="933"/>
      <c r="AH153" s="933"/>
      <c r="AI153" s="933"/>
      <c r="AJ153" s="933"/>
      <c r="AK153" s="933"/>
      <c r="AL153" s="933"/>
      <c r="AM153" s="933"/>
      <c r="AN153" s="933"/>
      <c r="AO153" s="933"/>
      <c r="AP153" s="933"/>
      <c r="AQ153" s="934"/>
      <c r="AR153" s="872"/>
      <c r="AS153" s="1608"/>
      <c r="AT153" s="1608"/>
      <c r="AU153" s="1608"/>
    </row>
    <row r="154" spans="2:47" x14ac:dyDescent="0.3">
      <c r="B154" s="1862"/>
      <c r="C154" s="1865"/>
      <c r="D154" s="1869"/>
      <c r="E154" s="928"/>
      <c r="F154" s="929"/>
      <c r="G154" s="930"/>
      <c r="H154" s="938"/>
      <c r="I154" s="932"/>
      <c r="J154" s="932"/>
      <c r="K154" s="932"/>
      <c r="L154" s="932"/>
      <c r="M154" s="933"/>
      <c r="N154" s="933"/>
      <c r="O154" s="933"/>
      <c r="P154" s="933"/>
      <c r="Q154" s="933"/>
      <c r="R154" s="933"/>
      <c r="S154" s="934"/>
      <c r="T154" s="935"/>
      <c r="U154" s="933"/>
      <c r="V154" s="933"/>
      <c r="W154" s="933"/>
      <c r="X154" s="933"/>
      <c r="Y154" s="933"/>
      <c r="Z154" s="933"/>
      <c r="AA154" s="933"/>
      <c r="AB154" s="933"/>
      <c r="AC154" s="933"/>
      <c r="AD154" s="933"/>
      <c r="AE154" s="936"/>
      <c r="AF154" s="937"/>
      <c r="AG154" s="933"/>
      <c r="AH154" s="933"/>
      <c r="AI154" s="933"/>
      <c r="AJ154" s="933"/>
      <c r="AK154" s="933"/>
      <c r="AL154" s="933"/>
      <c r="AM154" s="933"/>
      <c r="AN154" s="933"/>
      <c r="AO154" s="933"/>
      <c r="AP154" s="933"/>
      <c r="AQ154" s="934"/>
      <c r="AR154" s="872"/>
      <c r="AS154" s="1609"/>
      <c r="AT154" s="1609"/>
      <c r="AU154" s="1609"/>
    </row>
    <row r="155" spans="2:47" ht="17.25" thickBot="1" x14ac:dyDescent="0.35">
      <c r="B155" s="1867"/>
      <c r="C155" s="1868"/>
      <c r="D155" s="1869"/>
      <c r="E155" s="928"/>
      <c r="F155" s="929"/>
      <c r="G155" s="930"/>
      <c r="H155" s="938"/>
      <c r="I155" s="932"/>
      <c r="J155" s="932"/>
      <c r="K155" s="932"/>
      <c r="L155" s="932"/>
      <c r="M155" s="933"/>
      <c r="N155" s="933"/>
      <c r="O155" s="933"/>
      <c r="P155" s="933"/>
      <c r="Q155" s="933"/>
      <c r="R155" s="933"/>
      <c r="S155" s="934"/>
      <c r="T155" s="935"/>
      <c r="U155" s="933"/>
      <c r="V155" s="933"/>
      <c r="W155" s="933"/>
      <c r="X155" s="933"/>
      <c r="Y155" s="933"/>
      <c r="Z155" s="933"/>
      <c r="AA155" s="933"/>
      <c r="AB155" s="933"/>
      <c r="AC155" s="933"/>
      <c r="AD155" s="933"/>
      <c r="AE155" s="936"/>
      <c r="AF155" s="937"/>
      <c r="AG155" s="933"/>
      <c r="AH155" s="933"/>
      <c r="AI155" s="933"/>
      <c r="AJ155" s="933"/>
      <c r="AK155" s="933"/>
      <c r="AL155" s="933"/>
      <c r="AM155" s="933"/>
      <c r="AN155" s="933"/>
      <c r="AO155" s="933"/>
      <c r="AP155" s="933"/>
      <c r="AQ155" s="934"/>
      <c r="AR155" s="872"/>
      <c r="AS155" s="1611"/>
      <c r="AT155" s="1611"/>
      <c r="AU155" s="1611"/>
    </row>
    <row r="156" spans="2:47" ht="17.25" collapsed="1" thickBot="1" x14ac:dyDescent="0.35">
      <c r="B156" s="1861">
        <f>'MARCO LOGICO'!C118</f>
        <v>4.2</v>
      </c>
      <c r="C156" s="1864">
        <f>'MARCO LOGICO'!D118</f>
        <v>0</v>
      </c>
      <c r="D156" s="993" t="s">
        <v>283</v>
      </c>
      <c r="E156" s="968">
        <f>'MARCO LOGICO'!E118</f>
        <v>0</v>
      </c>
      <c r="F156" s="972" t="str">
        <f>'MARCO LOGICO'!F118</f>
        <v>Unidad medida</v>
      </c>
      <c r="G156" s="973">
        <f>'MARCO LOGICO'!G118</f>
        <v>0</v>
      </c>
      <c r="H156" s="923"/>
      <c r="I156" s="924"/>
      <c r="J156" s="924"/>
      <c r="K156" s="924"/>
      <c r="L156" s="924"/>
      <c r="M156" s="924"/>
      <c r="N156" s="924"/>
      <c r="O156" s="924"/>
      <c r="P156" s="924"/>
      <c r="Q156" s="924"/>
      <c r="R156" s="924"/>
      <c r="S156" s="925"/>
      <c r="T156" s="926"/>
      <c r="U156" s="924"/>
      <c r="V156" s="924"/>
      <c r="W156" s="924"/>
      <c r="X156" s="924"/>
      <c r="Y156" s="924"/>
      <c r="Z156" s="924"/>
      <c r="AA156" s="924"/>
      <c r="AB156" s="924"/>
      <c r="AC156" s="924"/>
      <c r="AD156" s="924"/>
      <c r="AE156" s="927"/>
      <c r="AF156" s="923"/>
      <c r="AG156" s="924"/>
      <c r="AH156" s="924"/>
      <c r="AI156" s="924"/>
      <c r="AJ156" s="924"/>
      <c r="AK156" s="924"/>
      <c r="AL156" s="924"/>
      <c r="AM156" s="924"/>
      <c r="AN156" s="924"/>
      <c r="AO156" s="924"/>
      <c r="AP156" s="924"/>
      <c r="AQ156" s="925"/>
      <c r="AR156" s="872"/>
      <c r="AS156" s="1607"/>
      <c r="AT156" s="1607"/>
      <c r="AU156" s="1607"/>
    </row>
    <row r="157" spans="2:47" x14ac:dyDescent="0.3">
      <c r="B157" s="1862"/>
      <c r="C157" s="1865"/>
      <c r="D157" s="1869" t="s">
        <v>855</v>
      </c>
      <c r="E157" s="928"/>
      <c r="F157" s="929"/>
      <c r="G157" s="930"/>
      <c r="H157" s="938"/>
      <c r="I157" s="932"/>
      <c r="J157" s="932"/>
      <c r="K157" s="932"/>
      <c r="L157" s="932"/>
      <c r="M157" s="933"/>
      <c r="N157" s="933"/>
      <c r="O157" s="933"/>
      <c r="P157" s="933"/>
      <c r="Q157" s="933"/>
      <c r="R157" s="933"/>
      <c r="S157" s="934"/>
      <c r="T157" s="935"/>
      <c r="U157" s="933"/>
      <c r="V157" s="933"/>
      <c r="W157" s="933"/>
      <c r="X157" s="933"/>
      <c r="Y157" s="933"/>
      <c r="Z157" s="933"/>
      <c r="AA157" s="933"/>
      <c r="AB157" s="933"/>
      <c r="AC157" s="933"/>
      <c r="AD157" s="933"/>
      <c r="AE157" s="936"/>
      <c r="AF157" s="937"/>
      <c r="AG157" s="933"/>
      <c r="AH157" s="933"/>
      <c r="AI157" s="933"/>
      <c r="AJ157" s="933"/>
      <c r="AK157" s="933"/>
      <c r="AL157" s="933"/>
      <c r="AM157" s="933"/>
      <c r="AN157" s="933"/>
      <c r="AO157" s="933"/>
      <c r="AP157" s="933"/>
      <c r="AQ157" s="934"/>
      <c r="AR157" s="872"/>
      <c r="AS157" s="1608"/>
      <c r="AT157" s="1608"/>
      <c r="AU157" s="1608"/>
    </row>
    <row r="158" spans="2:47" x14ac:dyDescent="0.3">
      <c r="B158" s="1862"/>
      <c r="C158" s="1865"/>
      <c r="D158" s="1869"/>
      <c r="E158" s="928"/>
      <c r="F158" s="929"/>
      <c r="G158" s="930"/>
      <c r="H158" s="938"/>
      <c r="I158" s="932"/>
      <c r="J158" s="932"/>
      <c r="K158" s="932"/>
      <c r="L158" s="932"/>
      <c r="M158" s="933"/>
      <c r="N158" s="933"/>
      <c r="O158" s="933"/>
      <c r="P158" s="933"/>
      <c r="Q158" s="933"/>
      <c r="R158" s="933"/>
      <c r="S158" s="934"/>
      <c r="T158" s="935"/>
      <c r="U158" s="933"/>
      <c r="V158" s="933"/>
      <c r="W158" s="933"/>
      <c r="X158" s="933"/>
      <c r="Y158" s="933"/>
      <c r="Z158" s="933"/>
      <c r="AA158" s="933"/>
      <c r="AB158" s="933"/>
      <c r="AC158" s="933"/>
      <c r="AD158" s="933"/>
      <c r="AE158" s="936"/>
      <c r="AF158" s="937"/>
      <c r="AG158" s="933"/>
      <c r="AH158" s="933"/>
      <c r="AI158" s="933"/>
      <c r="AJ158" s="933"/>
      <c r="AK158" s="933"/>
      <c r="AL158" s="933"/>
      <c r="AM158" s="933"/>
      <c r="AN158" s="933"/>
      <c r="AO158" s="933"/>
      <c r="AP158" s="933"/>
      <c r="AQ158" s="934"/>
      <c r="AR158" s="872"/>
      <c r="AS158" s="1609"/>
      <c r="AT158" s="1609"/>
      <c r="AU158" s="1609"/>
    </row>
    <row r="159" spans="2:47" ht="17.25" thickBot="1" x14ac:dyDescent="0.35">
      <c r="B159" s="1862"/>
      <c r="C159" s="1865"/>
      <c r="D159" s="1869"/>
      <c r="E159" s="928"/>
      <c r="F159" s="929"/>
      <c r="G159" s="930"/>
      <c r="H159" s="938"/>
      <c r="I159" s="932"/>
      <c r="J159" s="932"/>
      <c r="K159" s="932"/>
      <c r="L159" s="932"/>
      <c r="M159" s="933"/>
      <c r="N159" s="933"/>
      <c r="O159" s="933"/>
      <c r="P159" s="933"/>
      <c r="Q159" s="933"/>
      <c r="R159" s="933"/>
      <c r="S159" s="934"/>
      <c r="T159" s="935"/>
      <c r="U159" s="933"/>
      <c r="V159" s="933"/>
      <c r="W159" s="933"/>
      <c r="X159" s="933"/>
      <c r="Y159" s="933"/>
      <c r="Z159" s="933"/>
      <c r="AA159" s="933"/>
      <c r="AB159" s="933"/>
      <c r="AC159" s="933"/>
      <c r="AD159" s="933"/>
      <c r="AE159" s="936"/>
      <c r="AF159" s="937"/>
      <c r="AG159" s="933"/>
      <c r="AH159" s="933"/>
      <c r="AI159" s="933"/>
      <c r="AJ159" s="933"/>
      <c r="AK159" s="933"/>
      <c r="AL159" s="933"/>
      <c r="AM159" s="933"/>
      <c r="AN159" s="933"/>
      <c r="AO159" s="933"/>
      <c r="AP159" s="933"/>
      <c r="AQ159" s="934"/>
      <c r="AR159" s="872"/>
      <c r="AS159" s="1610"/>
      <c r="AT159" s="1610"/>
      <c r="AU159" s="1610"/>
    </row>
    <row r="160" spans="2:47" ht="17.25" collapsed="1" thickBot="1" x14ac:dyDescent="0.35">
      <c r="B160" s="1862"/>
      <c r="C160" s="1865"/>
      <c r="D160" s="993" t="s">
        <v>284</v>
      </c>
      <c r="E160" s="968">
        <f>'MARCO LOGICO'!E119</f>
        <v>0</v>
      </c>
      <c r="F160" s="972" t="str">
        <f>'MARCO LOGICO'!F119</f>
        <v>Unidad medida</v>
      </c>
      <c r="G160" s="973">
        <f>'MARCO LOGICO'!G119</f>
        <v>0</v>
      </c>
      <c r="H160" s="923"/>
      <c r="I160" s="924"/>
      <c r="J160" s="924"/>
      <c r="K160" s="924"/>
      <c r="L160" s="924"/>
      <c r="M160" s="924"/>
      <c r="N160" s="924"/>
      <c r="O160" s="924"/>
      <c r="P160" s="924"/>
      <c r="Q160" s="924"/>
      <c r="R160" s="924"/>
      <c r="S160" s="925"/>
      <c r="T160" s="926"/>
      <c r="U160" s="924"/>
      <c r="V160" s="924"/>
      <c r="W160" s="924"/>
      <c r="X160" s="924"/>
      <c r="Y160" s="924"/>
      <c r="Z160" s="924"/>
      <c r="AA160" s="924"/>
      <c r="AB160" s="924"/>
      <c r="AC160" s="924"/>
      <c r="AD160" s="924"/>
      <c r="AE160" s="927"/>
      <c r="AF160" s="923"/>
      <c r="AG160" s="924"/>
      <c r="AH160" s="924"/>
      <c r="AI160" s="924"/>
      <c r="AJ160" s="924"/>
      <c r="AK160" s="924"/>
      <c r="AL160" s="924"/>
      <c r="AM160" s="924"/>
      <c r="AN160" s="924"/>
      <c r="AO160" s="924"/>
      <c r="AP160" s="924"/>
      <c r="AQ160" s="925"/>
      <c r="AR160" s="872"/>
      <c r="AS160" s="1607"/>
      <c r="AT160" s="1607"/>
      <c r="AU160" s="1607"/>
    </row>
    <row r="161" spans="2:47" x14ac:dyDescent="0.3">
      <c r="B161" s="1862"/>
      <c r="C161" s="1865"/>
      <c r="D161" s="1869" t="s">
        <v>855</v>
      </c>
      <c r="E161" s="928"/>
      <c r="F161" s="929"/>
      <c r="G161" s="930"/>
      <c r="H161" s="938"/>
      <c r="I161" s="932"/>
      <c r="J161" s="932"/>
      <c r="K161" s="932"/>
      <c r="L161" s="932"/>
      <c r="M161" s="933"/>
      <c r="N161" s="933"/>
      <c r="O161" s="933"/>
      <c r="P161" s="933"/>
      <c r="Q161" s="933"/>
      <c r="R161" s="933"/>
      <c r="S161" s="934"/>
      <c r="T161" s="935"/>
      <c r="U161" s="933"/>
      <c r="V161" s="933"/>
      <c r="W161" s="933"/>
      <c r="X161" s="933"/>
      <c r="Y161" s="933"/>
      <c r="Z161" s="933"/>
      <c r="AA161" s="933"/>
      <c r="AB161" s="933"/>
      <c r="AC161" s="933"/>
      <c r="AD161" s="933"/>
      <c r="AE161" s="936"/>
      <c r="AF161" s="937"/>
      <c r="AG161" s="933"/>
      <c r="AH161" s="933"/>
      <c r="AI161" s="933"/>
      <c r="AJ161" s="933"/>
      <c r="AK161" s="933"/>
      <c r="AL161" s="933"/>
      <c r="AM161" s="933"/>
      <c r="AN161" s="933"/>
      <c r="AO161" s="933"/>
      <c r="AP161" s="933"/>
      <c r="AQ161" s="934"/>
      <c r="AR161" s="872"/>
      <c r="AS161" s="1608"/>
      <c r="AT161" s="1608"/>
      <c r="AU161" s="1608"/>
    </row>
    <row r="162" spans="2:47" x14ac:dyDescent="0.3">
      <c r="B162" s="1862"/>
      <c r="C162" s="1865"/>
      <c r="D162" s="1869"/>
      <c r="E162" s="928"/>
      <c r="F162" s="929"/>
      <c r="G162" s="930"/>
      <c r="H162" s="938"/>
      <c r="I162" s="932"/>
      <c r="J162" s="932"/>
      <c r="K162" s="932"/>
      <c r="L162" s="932"/>
      <c r="M162" s="933"/>
      <c r="N162" s="933"/>
      <c r="O162" s="933"/>
      <c r="P162" s="933"/>
      <c r="Q162" s="933"/>
      <c r="R162" s="933"/>
      <c r="S162" s="934"/>
      <c r="T162" s="935"/>
      <c r="U162" s="933"/>
      <c r="V162" s="933"/>
      <c r="W162" s="933"/>
      <c r="X162" s="933"/>
      <c r="Y162" s="933"/>
      <c r="Z162" s="933"/>
      <c r="AA162" s="933"/>
      <c r="AB162" s="933"/>
      <c r="AC162" s="933"/>
      <c r="AD162" s="933"/>
      <c r="AE162" s="936"/>
      <c r="AF162" s="937"/>
      <c r="AG162" s="933"/>
      <c r="AH162" s="933"/>
      <c r="AI162" s="933"/>
      <c r="AJ162" s="933"/>
      <c r="AK162" s="933"/>
      <c r="AL162" s="933"/>
      <c r="AM162" s="933"/>
      <c r="AN162" s="933"/>
      <c r="AO162" s="933"/>
      <c r="AP162" s="933"/>
      <c r="AQ162" s="934"/>
      <c r="AR162" s="872"/>
      <c r="AS162" s="1609"/>
      <c r="AT162" s="1609"/>
      <c r="AU162" s="1609"/>
    </row>
    <row r="163" spans="2:47" ht="17.25" thickBot="1" x14ac:dyDescent="0.35">
      <c r="B163" s="1862"/>
      <c r="C163" s="1865"/>
      <c r="D163" s="1869"/>
      <c r="E163" s="928"/>
      <c r="F163" s="929"/>
      <c r="G163" s="930"/>
      <c r="H163" s="938"/>
      <c r="I163" s="932"/>
      <c r="J163" s="932"/>
      <c r="K163" s="932"/>
      <c r="L163" s="932"/>
      <c r="M163" s="933"/>
      <c r="N163" s="933"/>
      <c r="O163" s="933"/>
      <c r="P163" s="933"/>
      <c r="Q163" s="933"/>
      <c r="R163" s="933"/>
      <c r="S163" s="934"/>
      <c r="T163" s="935"/>
      <c r="U163" s="933"/>
      <c r="V163" s="933"/>
      <c r="W163" s="933"/>
      <c r="X163" s="933"/>
      <c r="Y163" s="933"/>
      <c r="Z163" s="933"/>
      <c r="AA163" s="933"/>
      <c r="AB163" s="933"/>
      <c r="AC163" s="933"/>
      <c r="AD163" s="933"/>
      <c r="AE163" s="936"/>
      <c r="AF163" s="937"/>
      <c r="AG163" s="933"/>
      <c r="AH163" s="933"/>
      <c r="AI163" s="933"/>
      <c r="AJ163" s="933"/>
      <c r="AK163" s="933"/>
      <c r="AL163" s="933"/>
      <c r="AM163" s="933"/>
      <c r="AN163" s="933"/>
      <c r="AO163" s="933"/>
      <c r="AP163" s="933"/>
      <c r="AQ163" s="934"/>
      <c r="AR163" s="872"/>
      <c r="AS163" s="1610"/>
      <c r="AT163" s="1610"/>
      <c r="AU163" s="1610"/>
    </row>
    <row r="164" spans="2:47" ht="17.25" collapsed="1" thickBot="1" x14ac:dyDescent="0.35">
      <c r="B164" s="1862"/>
      <c r="C164" s="1865"/>
      <c r="D164" s="993" t="s">
        <v>285</v>
      </c>
      <c r="E164" s="968">
        <f>'MARCO LOGICO'!E120</f>
        <v>0</v>
      </c>
      <c r="F164" s="972" t="str">
        <f>'MARCO LOGICO'!F120</f>
        <v>Unidad medida</v>
      </c>
      <c r="G164" s="973">
        <f>'MARCO LOGICO'!G120</f>
        <v>0</v>
      </c>
      <c r="H164" s="923"/>
      <c r="I164" s="924"/>
      <c r="J164" s="924"/>
      <c r="K164" s="924"/>
      <c r="L164" s="924"/>
      <c r="M164" s="924"/>
      <c r="N164" s="924"/>
      <c r="O164" s="924"/>
      <c r="P164" s="924"/>
      <c r="Q164" s="924"/>
      <c r="R164" s="924"/>
      <c r="S164" s="925"/>
      <c r="T164" s="926"/>
      <c r="U164" s="924"/>
      <c r="V164" s="924"/>
      <c r="W164" s="924"/>
      <c r="X164" s="924"/>
      <c r="Y164" s="924"/>
      <c r="Z164" s="924"/>
      <c r="AA164" s="924"/>
      <c r="AB164" s="924"/>
      <c r="AC164" s="924"/>
      <c r="AD164" s="924"/>
      <c r="AE164" s="927"/>
      <c r="AF164" s="923"/>
      <c r="AG164" s="924"/>
      <c r="AH164" s="924"/>
      <c r="AI164" s="924"/>
      <c r="AJ164" s="924"/>
      <c r="AK164" s="924"/>
      <c r="AL164" s="924"/>
      <c r="AM164" s="924"/>
      <c r="AN164" s="924"/>
      <c r="AO164" s="924"/>
      <c r="AP164" s="924"/>
      <c r="AQ164" s="925"/>
      <c r="AR164" s="872"/>
      <c r="AS164" s="1607"/>
      <c r="AT164" s="1607"/>
      <c r="AU164" s="1607"/>
    </row>
    <row r="165" spans="2:47" x14ac:dyDescent="0.3">
      <c r="B165" s="1862"/>
      <c r="C165" s="1865"/>
      <c r="D165" s="1869" t="s">
        <v>855</v>
      </c>
      <c r="E165" s="928"/>
      <c r="F165" s="929"/>
      <c r="G165" s="930"/>
      <c r="H165" s="938"/>
      <c r="I165" s="932"/>
      <c r="J165" s="932"/>
      <c r="K165" s="932"/>
      <c r="L165" s="932"/>
      <c r="M165" s="933"/>
      <c r="N165" s="933"/>
      <c r="O165" s="933"/>
      <c r="P165" s="933"/>
      <c r="Q165" s="933"/>
      <c r="R165" s="933"/>
      <c r="S165" s="934"/>
      <c r="T165" s="935"/>
      <c r="U165" s="933"/>
      <c r="V165" s="933"/>
      <c r="W165" s="933"/>
      <c r="X165" s="933"/>
      <c r="Y165" s="933"/>
      <c r="Z165" s="933"/>
      <c r="AA165" s="933"/>
      <c r="AB165" s="933"/>
      <c r="AC165" s="933"/>
      <c r="AD165" s="933"/>
      <c r="AE165" s="936"/>
      <c r="AF165" s="937"/>
      <c r="AG165" s="933"/>
      <c r="AH165" s="933"/>
      <c r="AI165" s="933"/>
      <c r="AJ165" s="933"/>
      <c r="AK165" s="933"/>
      <c r="AL165" s="933"/>
      <c r="AM165" s="933"/>
      <c r="AN165" s="933"/>
      <c r="AO165" s="933"/>
      <c r="AP165" s="933"/>
      <c r="AQ165" s="934"/>
      <c r="AR165" s="872"/>
      <c r="AS165" s="1608"/>
      <c r="AT165" s="1608"/>
      <c r="AU165" s="1608"/>
    </row>
    <row r="166" spans="2:47" x14ac:dyDescent="0.3">
      <c r="B166" s="1862"/>
      <c r="C166" s="1865"/>
      <c r="D166" s="1869"/>
      <c r="E166" s="928"/>
      <c r="F166" s="929"/>
      <c r="G166" s="930"/>
      <c r="H166" s="938"/>
      <c r="I166" s="932"/>
      <c r="J166" s="932"/>
      <c r="K166" s="932"/>
      <c r="L166" s="932"/>
      <c r="M166" s="933"/>
      <c r="N166" s="933"/>
      <c r="O166" s="933"/>
      <c r="P166" s="933"/>
      <c r="Q166" s="933"/>
      <c r="R166" s="933"/>
      <c r="S166" s="934"/>
      <c r="T166" s="935"/>
      <c r="U166" s="933"/>
      <c r="V166" s="933"/>
      <c r="W166" s="933"/>
      <c r="X166" s="933"/>
      <c r="Y166" s="933"/>
      <c r="Z166" s="933"/>
      <c r="AA166" s="933"/>
      <c r="AB166" s="933"/>
      <c r="AC166" s="933"/>
      <c r="AD166" s="933"/>
      <c r="AE166" s="936"/>
      <c r="AF166" s="937"/>
      <c r="AG166" s="933"/>
      <c r="AH166" s="933"/>
      <c r="AI166" s="933"/>
      <c r="AJ166" s="933"/>
      <c r="AK166" s="933"/>
      <c r="AL166" s="933"/>
      <c r="AM166" s="933"/>
      <c r="AN166" s="933"/>
      <c r="AO166" s="933"/>
      <c r="AP166" s="933"/>
      <c r="AQ166" s="934"/>
      <c r="AR166" s="872"/>
      <c r="AS166" s="1609"/>
      <c r="AT166" s="1609"/>
      <c r="AU166" s="1609"/>
    </row>
    <row r="167" spans="2:47" ht="17.25" thickBot="1" x14ac:dyDescent="0.35">
      <c r="B167" s="1867"/>
      <c r="C167" s="1868"/>
      <c r="D167" s="1869"/>
      <c r="E167" s="928"/>
      <c r="F167" s="929"/>
      <c r="G167" s="930"/>
      <c r="H167" s="938"/>
      <c r="I167" s="932"/>
      <c r="J167" s="932"/>
      <c r="K167" s="932"/>
      <c r="L167" s="932"/>
      <c r="M167" s="933"/>
      <c r="N167" s="933"/>
      <c r="O167" s="933"/>
      <c r="P167" s="933"/>
      <c r="Q167" s="933"/>
      <c r="R167" s="933"/>
      <c r="S167" s="934"/>
      <c r="T167" s="935"/>
      <c r="U167" s="933"/>
      <c r="V167" s="933"/>
      <c r="W167" s="933"/>
      <c r="X167" s="933"/>
      <c r="Y167" s="933"/>
      <c r="Z167" s="933"/>
      <c r="AA167" s="933"/>
      <c r="AB167" s="933"/>
      <c r="AC167" s="933"/>
      <c r="AD167" s="933"/>
      <c r="AE167" s="936"/>
      <c r="AF167" s="937"/>
      <c r="AG167" s="933"/>
      <c r="AH167" s="933"/>
      <c r="AI167" s="933"/>
      <c r="AJ167" s="933"/>
      <c r="AK167" s="933"/>
      <c r="AL167" s="933"/>
      <c r="AM167" s="933"/>
      <c r="AN167" s="933"/>
      <c r="AO167" s="933"/>
      <c r="AP167" s="933"/>
      <c r="AQ167" s="934"/>
      <c r="AR167" s="872"/>
      <c r="AS167" s="1611"/>
      <c r="AT167" s="1611"/>
      <c r="AU167" s="1611"/>
    </row>
    <row r="168" spans="2:47" ht="17.25" collapsed="1" thickBot="1" x14ac:dyDescent="0.35">
      <c r="B168" s="1861">
        <f>'MARCO LOGICO'!C126</f>
        <v>4.3</v>
      </c>
      <c r="C168" s="1864">
        <f>'MARCO LOGICO'!D126</f>
        <v>0</v>
      </c>
      <c r="D168" s="993" t="s">
        <v>283</v>
      </c>
      <c r="E168" s="968">
        <f>'MARCO LOGICO'!E126</f>
        <v>0</v>
      </c>
      <c r="F168" s="972" t="str">
        <f>'MARCO LOGICO'!F126</f>
        <v>Unidad medida</v>
      </c>
      <c r="G168" s="973">
        <f>'MARCO LOGICO'!G126</f>
        <v>0</v>
      </c>
      <c r="H168" s="923"/>
      <c r="I168" s="924"/>
      <c r="J168" s="924"/>
      <c r="K168" s="924"/>
      <c r="L168" s="924"/>
      <c r="M168" s="924"/>
      <c r="N168" s="924"/>
      <c r="O168" s="924"/>
      <c r="P168" s="924"/>
      <c r="Q168" s="924"/>
      <c r="R168" s="924"/>
      <c r="S168" s="925"/>
      <c r="T168" s="926"/>
      <c r="U168" s="924"/>
      <c r="V168" s="924"/>
      <c r="W168" s="924"/>
      <c r="X168" s="924"/>
      <c r="Y168" s="924"/>
      <c r="Z168" s="924"/>
      <c r="AA168" s="924"/>
      <c r="AB168" s="924"/>
      <c r="AC168" s="924"/>
      <c r="AD168" s="924"/>
      <c r="AE168" s="927"/>
      <c r="AF168" s="923"/>
      <c r="AG168" s="924"/>
      <c r="AH168" s="924"/>
      <c r="AI168" s="924"/>
      <c r="AJ168" s="924"/>
      <c r="AK168" s="924"/>
      <c r="AL168" s="924"/>
      <c r="AM168" s="924"/>
      <c r="AN168" s="924"/>
      <c r="AO168" s="924"/>
      <c r="AP168" s="924"/>
      <c r="AQ168" s="925"/>
      <c r="AR168" s="872"/>
      <c r="AS168" s="1607"/>
      <c r="AT168" s="1607"/>
      <c r="AU168" s="1607"/>
    </row>
    <row r="169" spans="2:47" x14ac:dyDescent="0.3">
      <c r="B169" s="1862"/>
      <c r="C169" s="1865"/>
      <c r="D169" s="1869" t="s">
        <v>855</v>
      </c>
      <c r="E169" s="928"/>
      <c r="F169" s="929"/>
      <c r="G169" s="930"/>
      <c r="H169" s="938"/>
      <c r="I169" s="932"/>
      <c r="J169" s="932"/>
      <c r="K169" s="932"/>
      <c r="L169" s="932"/>
      <c r="M169" s="933"/>
      <c r="N169" s="933"/>
      <c r="O169" s="933"/>
      <c r="P169" s="933"/>
      <c r="Q169" s="933"/>
      <c r="R169" s="933"/>
      <c r="S169" s="934"/>
      <c r="T169" s="935"/>
      <c r="U169" s="933"/>
      <c r="V169" s="933"/>
      <c r="W169" s="933"/>
      <c r="X169" s="933"/>
      <c r="Y169" s="933"/>
      <c r="Z169" s="933"/>
      <c r="AA169" s="933"/>
      <c r="AB169" s="933"/>
      <c r="AC169" s="933"/>
      <c r="AD169" s="933"/>
      <c r="AE169" s="936"/>
      <c r="AF169" s="937"/>
      <c r="AG169" s="933"/>
      <c r="AH169" s="933"/>
      <c r="AI169" s="933"/>
      <c r="AJ169" s="933"/>
      <c r="AK169" s="933"/>
      <c r="AL169" s="933"/>
      <c r="AM169" s="933"/>
      <c r="AN169" s="933"/>
      <c r="AO169" s="933"/>
      <c r="AP169" s="933"/>
      <c r="AQ169" s="934"/>
      <c r="AR169" s="872"/>
      <c r="AS169" s="1608"/>
      <c r="AT169" s="1608"/>
      <c r="AU169" s="1608"/>
    </row>
    <row r="170" spans="2:47" x14ac:dyDescent="0.3">
      <c r="B170" s="1862"/>
      <c r="C170" s="1865"/>
      <c r="D170" s="1869"/>
      <c r="E170" s="928"/>
      <c r="F170" s="929"/>
      <c r="G170" s="930"/>
      <c r="H170" s="938"/>
      <c r="I170" s="932"/>
      <c r="J170" s="932"/>
      <c r="K170" s="932"/>
      <c r="L170" s="932"/>
      <c r="M170" s="933"/>
      <c r="N170" s="933"/>
      <c r="O170" s="933"/>
      <c r="P170" s="933"/>
      <c r="Q170" s="933"/>
      <c r="R170" s="933"/>
      <c r="S170" s="934"/>
      <c r="T170" s="935"/>
      <c r="U170" s="933"/>
      <c r="V170" s="933"/>
      <c r="W170" s="933"/>
      <c r="X170" s="933"/>
      <c r="Y170" s="933"/>
      <c r="Z170" s="933"/>
      <c r="AA170" s="933"/>
      <c r="AB170" s="933"/>
      <c r="AC170" s="933"/>
      <c r="AD170" s="933"/>
      <c r="AE170" s="936"/>
      <c r="AF170" s="937"/>
      <c r="AG170" s="933"/>
      <c r="AH170" s="933"/>
      <c r="AI170" s="933"/>
      <c r="AJ170" s="933"/>
      <c r="AK170" s="933"/>
      <c r="AL170" s="933"/>
      <c r="AM170" s="933"/>
      <c r="AN170" s="933"/>
      <c r="AO170" s="933"/>
      <c r="AP170" s="933"/>
      <c r="AQ170" s="934"/>
      <c r="AR170" s="872"/>
      <c r="AS170" s="1609"/>
      <c r="AT170" s="1609"/>
      <c r="AU170" s="1609"/>
    </row>
    <row r="171" spans="2:47" ht="17.25" thickBot="1" x14ac:dyDescent="0.35">
      <c r="B171" s="1862"/>
      <c r="C171" s="1865"/>
      <c r="D171" s="1869"/>
      <c r="E171" s="928"/>
      <c r="F171" s="929"/>
      <c r="G171" s="930"/>
      <c r="H171" s="938"/>
      <c r="I171" s="932"/>
      <c r="J171" s="932"/>
      <c r="K171" s="932"/>
      <c r="L171" s="932"/>
      <c r="M171" s="933"/>
      <c r="N171" s="933"/>
      <c r="O171" s="933"/>
      <c r="P171" s="933"/>
      <c r="Q171" s="933"/>
      <c r="R171" s="933"/>
      <c r="S171" s="934"/>
      <c r="T171" s="935"/>
      <c r="U171" s="933"/>
      <c r="V171" s="933"/>
      <c r="W171" s="933"/>
      <c r="X171" s="933"/>
      <c r="Y171" s="933"/>
      <c r="Z171" s="933"/>
      <c r="AA171" s="933"/>
      <c r="AB171" s="933"/>
      <c r="AC171" s="933"/>
      <c r="AD171" s="933"/>
      <c r="AE171" s="936"/>
      <c r="AF171" s="937"/>
      <c r="AG171" s="933"/>
      <c r="AH171" s="933"/>
      <c r="AI171" s="933"/>
      <c r="AJ171" s="933"/>
      <c r="AK171" s="933"/>
      <c r="AL171" s="933"/>
      <c r="AM171" s="933"/>
      <c r="AN171" s="933"/>
      <c r="AO171" s="933"/>
      <c r="AP171" s="933"/>
      <c r="AQ171" s="934"/>
      <c r="AR171" s="872"/>
      <c r="AS171" s="1610"/>
      <c r="AT171" s="1610"/>
      <c r="AU171" s="1610"/>
    </row>
    <row r="172" spans="2:47" ht="17.25" collapsed="1" thickBot="1" x14ac:dyDescent="0.35">
      <c r="B172" s="1862"/>
      <c r="C172" s="1865"/>
      <c r="D172" s="993" t="s">
        <v>284</v>
      </c>
      <c r="E172" s="968">
        <f>'MARCO LOGICO'!E127</f>
        <v>0</v>
      </c>
      <c r="F172" s="972" t="str">
        <f>'MARCO LOGICO'!F127</f>
        <v>Unidad medida</v>
      </c>
      <c r="G172" s="973">
        <f>'MARCO LOGICO'!G127</f>
        <v>0</v>
      </c>
      <c r="H172" s="923"/>
      <c r="I172" s="924"/>
      <c r="J172" s="924"/>
      <c r="K172" s="924"/>
      <c r="L172" s="924"/>
      <c r="M172" s="924"/>
      <c r="N172" s="924"/>
      <c r="O172" s="924"/>
      <c r="P172" s="924"/>
      <c r="Q172" s="924"/>
      <c r="R172" s="924"/>
      <c r="S172" s="925"/>
      <c r="T172" s="926"/>
      <c r="U172" s="924"/>
      <c r="V172" s="924"/>
      <c r="W172" s="924"/>
      <c r="X172" s="924"/>
      <c r="Y172" s="924"/>
      <c r="Z172" s="924"/>
      <c r="AA172" s="924"/>
      <c r="AB172" s="924"/>
      <c r="AC172" s="924"/>
      <c r="AD172" s="924"/>
      <c r="AE172" s="927"/>
      <c r="AF172" s="923"/>
      <c r="AG172" s="924"/>
      <c r="AH172" s="924"/>
      <c r="AI172" s="924"/>
      <c r="AJ172" s="924"/>
      <c r="AK172" s="924"/>
      <c r="AL172" s="924"/>
      <c r="AM172" s="924"/>
      <c r="AN172" s="924"/>
      <c r="AO172" s="924"/>
      <c r="AP172" s="924"/>
      <c r="AQ172" s="925"/>
      <c r="AR172" s="872"/>
      <c r="AS172" s="1607"/>
      <c r="AT172" s="1607"/>
      <c r="AU172" s="1607"/>
    </row>
    <row r="173" spans="2:47" x14ac:dyDescent="0.3">
      <c r="B173" s="1862"/>
      <c r="C173" s="1865"/>
      <c r="D173" s="1869" t="s">
        <v>855</v>
      </c>
      <c r="E173" s="928"/>
      <c r="F173" s="929"/>
      <c r="G173" s="930"/>
      <c r="H173" s="938"/>
      <c r="I173" s="932"/>
      <c r="J173" s="932"/>
      <c r="K173" s="932"/>
      <c r="L173" s="932"/>
      <c r="M173" s="933"/>
      <c r="N173" s="933"/>
      <c r="O173" s="933"/>
      <c r="P173" s="933"/>
      <c r="Q173" s="933"/>
      <c r="R173" s="933"/>
      <c r="S173" s="934"/>
      <c r="T173" s="935"/>
      <c r="U173" s="933"/>
      <c r="V173" s="933"/>
      <c r="W173" s="933"/>
      <c r="X173" s="933"/>
      <c r="Y173" s="933"/>
      <c r="Z173" s="933"/>
      <c r="AA173" s="933"/>
      <c r="AB173" s="933"/>
      <c r="AC173" s="933"/>
      <c r="AD173" s="933"/>
      <c r="AE173" s="936"/>
      <c r="AF173" s="937"/>
      <c r="AG173" s="933"/>
      <c r="AH173" s="933"/>
      <c r="AI173" s="933"/>
      <c r="AJ173" s="933"/>
      <c r="AK173" s="933"/>
      <c r="AL173" s="933"/>
      <c r="AM173" s="933"/>
      <c r="AN173" s="933"/>
      <c r="AO173" s="933"/>
      <c r="AP173" s="933"/>
      <c r="AQ173" s="934"/>
      <c r="AR173" s="872"/>
      <c r="AS173" s="1608"/>
      <c r="AT173" s="1608"/>
      <c r="AU173" s="1608"/>
    </row>
    <row r="174" spans="2:47" x14ac:dyDescent="0.3">
      <c r="B174" s="1862"/>
      <c r="C174" s="1865"/>
      <c r="D174" s="1869"/>
      <c r="E174" s="928"/>
      <c r="F174" s="929"/>
      <c r="G174" s="930"/>
      <c r="H174" s="938"/>
      <c r="I174" s="932"/>
      <c r="J174" s="932"/>
      <c r="K174" s="932"/>
      <c r="L174" s="932"/>
      <c r="M174" s="933"/>
      <c r="N174" s="933"/>
      <c r="O174" s="933"/>
      <c r="P174" s="933"/>
      <c r="Q174" s="933"/>
      <c r="R174" s="933"/>
      <c r="S174" s="934"/>
      <c r="T174" s="935"/>
      <c r="U174" s="933"/>
      <c r="V174" s="933"/>
      <c r="W174" s="933"/>
      <c r="X174" s="933"/>
      <c r="Y174" s="933"/>
      <c r="Z174" s="933"/>
      <c r="AA174" s="933"/>
      <c r="AB174" s="933"/>
      <c r="AC174" s="933"/>
      <c r="AD174" s="933"/>
      <c r="AE174" s="936"/>
      <c r="AF174" s="937"/>
      <c r="AG174" s="933"/>
      <c r="AH174" s="933"/>
      <c r="AI174" s="933"/>
      <c r="AJ174" s="933"/>
      <c r="AK174" s="933"/>
      <c r="AL174" s="933"/>
      <c r="AM174" s="933"/>
      <c r="AN174" s="933"/>
      <c r="AO174" s="933"/>
      <c r="AP174" s="933"/>
      <c r="AQ174" s="934"/>
      <c r="AR174" s="872"/>
      <c r="AS174" s="1609"/>
      <c r="AT174" s="1609"/>
      <c r="AU174" s="1609"/>
    </row>
    <row r="175" spans="2:47" ht="17.25" thickBot="1" x14ac:dyDescent="0.35">
      <c r="B175" s="1862"/>
      <c r="C175" s="1865"/>
      <c r="D175" s="1869"/>
      <c r="E175" s="928"/>
      <c r="F175" s="929"/>
      <c r="G175" s="930"/>
      <c r="H175" s="938"/>
      <c r="I175" s="932"/>
      <c r="J175" s="932"/>
      <c r="K175" s="932"/>
      <c r="L175" s="932"/>
      <c r="M175" s="933"/>
      <c r="N175" s="933"/>
      <c r="O175" s="933"/>
      <c r="P175" s="933"/>
      <c r="Q175" s="933"/>
      <c r="R175" s="933"/>
      <c r="S175" s="934"/>
      <c r="T175" s="935"/>
      <c r="U175" s="933"/>
      <c r="V175" s="933"/>
      <c r="W175" s="933"/>
      <c r="X175" s="933"/>
      <c r="Y175" s="933"/>
      <c r="Z175" s="933"/>
      <c r="AA175" s="933"/>
      <c r="AB175" s="933"/>
      <c r="AC175" s="933"/>
      <c r="AD175" s="933"/>
      <c r="AE175" s="936"/>
      <c r="AF175" s="937"/>
      <c r="AG175" s="933"/>
      <c r="AH175" s="933"/>
      <c r="AI175" s="933"/>
      <c r="AJ175" s="933"/>
      <c r="AK175" s="933"/>
      <c r="AL175" s="933"/>
      <c r="AM175" s="933"/>
      <c r="AN175" s="933"/>
      <c r="AO175" s="933"/>
      <c r="AP175" s="933"/>
      <c r="AQ175" s="934"/>
      <c r="AR175" s="872"/>
      <c r="AS175" s="1610"/>
      <c r="AT175" s="1610"/>
      <c r="AU175" s="1610"/>
    </row>
    <row r="176" spans="2:47" ht="17.25" collapsed="1" thickBot="1" x14ac:dyDescent="0.35">
      <c r="B176" s="1862"/>
      <c r="C176" s="1865"/>
      <c r="D176" s="993" t="s">
        <v>285</v>
      </c>
      <c r="E176" s="968">
        <f>'MARCO LOGICO'!E128</f>
        <v>0</v>
      </c>
      <c r="F176" s="972" t="str">
        <f>'MARCO LOGICO'!F128</f>
        <v>Unidad medida</v>
      </c>
      <c r="G176" s="973">
        <f>'MARCO LOGICO'!G128</f>
        <v>0</v>
      </c>
      <c r="H176" s="923"/>
      <c r="I176" s="924"/>
      <c r="J176" s="924"/>
      <c r="K176" s="924"/>
      <c r="L176" s="924"/>
      <c r="M176" s="924"/>
      <c r="N176" s="924"/>
      <c r="O176" s="924"/>
      <c r="P176" s="924"/>
      <c r="Q176" s="924"/>
      <c r="R176" s="924"/>
      <c r="S176" s="925"/>
      <c r="T176" s="926"/>
      <c r="U176" s="924"/>
      <c r="V176" s="924"/>
      <c r="W176" s="924"/>
      <c r="X176" s="924"/>
      <c r="Y176" s="924"/>
      <c r="Z176" s="924"/>
      <c r="AA176" s="924"/>
      <c r="AB176" s="924"/>
      <c r="AC176" s="924"/>
      <c r="AD176" s="924"/>
      <c r="AE176" s="927"/>
      <c r="AF176" s="923"/>
      <c r="AG176" s="924"/>
      <c r="AH176" s="924"/>
      <c r="AI176" s="924"/>
      <c r="AJ176" s="924"/>
      <c r="AK176" s="924"/>
      <c r="AL176" s="924"/>
      <c r="AM176" s="924"/>
      <c r="AN176" s="924"/>
      <c r="AO176" s="924"/>
      <c r="AP176" s="924"/>
      <c r="AQ176" s="925"/>
      <c r="AR176" s="872"/>
      <c r="AS176" s="1607"/>
      <c r="AT176" s="1607"/>
      <c r="AU176" s="1607"/>
    </row>
    <row r="177" spans="1:47" x14ac:dyDescent="0.3">
      <c r="B177" s="1862"/>
      <c r="C177" s="1865"/>
      <c r="D177" s="1869" t="s">
        <v>855</v>
      </c>
      <c r="E177" s="928"/>
      <c r="F177" s="929"/>
      <c r="G177" s="930"/>
      <c r="H177" s="938"/>
      <c r="I177" s="932"/>
      <c r="J177" s="932"/>
      <c r="K177" s="932"/>
      <c r="L177" s="932"/>
      <c r="M177" s="933"/>
      <c r="N177" s="933"/>
      <c r="O177" s="933"/>
      <c r="P177" s="933"/>
      <c r="Q177" s="933"/>
      <c r="R177" s="933"/>
      <c r="S177" s="934"/>
      <c r="T177" s="935"/>
      <c r="U177" s="933"/>
      <c r="V177" s="933"/>
      <c r="W177" s="933"/>
      <c r="X177" s="933"/>
      <c r="Y177" s="933"/>
      <c r="Z177" s="933"/>
      <c r="AA177" s="933"/>
      <c r="AB177" s="933"/>
      <c r="AC177" s="933"/>
      <c r="AD177" s="933"/>
      <c r="AE177" s="936"/>
      <c r="AF177" s="937"/>
      <c r="AG177" s="933"/>
      <c r="AH177" s="933"/>
      <c r="AI177" s="933"/>
      <c r="AJ177" s="933"/>
      <c r="AK177" s="933"/>
      <c r="AL177" s="933"/>
      <c r="AM177" s="933"/>
      <c r="AN177" s="933"/>
      <c r="AO177" s="933"/>
      <c r="AP177" s="933"/>
      <c r="AQ177" s="934"/>
      <c r="AR177" s="872"/>
      <c r="AS177" s="1608"/>
      <c r="AT177" s="1608"/>
      <c r="AU177" s="1608"/>
    </row>
    <row r="178" spans="1:47" x14ac:dyDescent="0.3">
      <c r="B178" s="1862"/>
      <c r="C178" s="1865"/>
      <c r="D178" s="1869"/>
      <c r="E178" s="928"/>
      <c r="F178" s="929"/>
      <c r="G178" s="930"/>
      <c r="H178" s="938"/>
      <c r="I178" s="932"/>
      <c r="J178" s="932"/>
      <c r="K178" s="932"/>
      <c r="L178" s="932"/>
      <c r="M178" s="933"/>
      <c r="N178" s="933"/>
      <c r="O178" s="933"/>
      <c r="P178" s="933"/>
      <c r="Q178" s="933"/>
      <c r="R178" s="933"/>
      <c r="S178" s="934"/>
      <c r="T178" s="935"/>
      <c r="U178" s="933"/>
      <c r="V178" s="933"/>
      <c r="W178" s="933"/>
      <c r="X178" s="933"/>
      <c r="Y178" s="933"/>
      <c r="Z178" s="933"/>
      <c r="AA178" s="933"/>
      <c r="AB178" s="933"/>
      <c r="AC178" s="933"/>
      <c r="AD178" s="933"/>
      <c r="AE178" s="936"/>
      <c r="AF178" s="937"/>
      <c r="AG178" s="933"/>
      <c r="AH178" s="933"/>
      <c r="AI178" s="933"/>
      <c r="AJ178" s="933"/>
      <c r="AK178" s="933"/>
      <c r="AL178" s="933"/>
      <c r="AM178" s="933"/>
      <c r="AN178" s="933"/>
      <c r="AO178" s="933"/>
      <c r="AP178" s="933"/>
      <c r="AQ178" s="934"/>
      <c r="AR178" s="872"/>
      <c r="AS178" s="1609"/>
      <c r="AT178" s="1609"/>
      <c r="AU178" s="1609"/>
    </row>
    <row r="179" spans="1:47" ht="17.25" thickBot="1" x14ac:dyDescent="0.35">
      <c r="B179" s="1863"/>
      <c r="C179" s="1866"/>
      <c r="D179" s="1869"/>
      <c r="E179" s="940"/>
      <c r="F179" s="941"/>
      <c r="G179" s="942"/>
      <c r="H179" s="943"/>
      <c r="I179" s="944"/>
      <c r="J179" s="944"/>
      <c r="K179" s="944"/>
      <c r="L179" s="944"/>
      <c r="M179" s="945"/>
      <c r="N179" s="945"/>
      <c r="O179" s="945"/>
      <c r="P179" s="945"/>
      <c r="Q179" s="945"/>
      <c r="R179" s="945"/>
      <c r="S179" s="946"/>
      <c r="T179" s="947"/>
      <c r="U179" s="945"/>
      <c r="V179" s="945"/>
      <c r="W179" s="945"/>
      <c r="X179" s="945"/>
      <c r="Y179" s="945"/>
      <c r="Z179" s="945"/>
      <c r="AA179" s="945"/>
      <c r="AB179" s="945"/>
      <c r="AC179" s="945"/>
      <c r="AD179" s="945"/>
      <c r="AE179" s="948"/>
      <c r="AF179" s="949"/>
      <c r="AG179" s="945"/>
      <c r="AH179" s="945"/>
      <c r="AI179" s="945"/>
      <c r="AJ179" s="945"/>
      <c r="AK179" s="945"/>
      <c r="AL179" s="945"/>
      <c r="AM179" s="945"/>
      <c r="AN179" s="945"/>
      <c r="AO179" s="945"/>
      <c r="AP179" s="945"/>
      <c r="AQ179" s="946"/>
      <c r="AR179" s="872"/>
      <c r="AS179" s="1611"/>
      <c r="AT179" s="1611"/>
      <c r="AU179" s="1611"/>
    </row>
    <row r="180" spans="1:47" ht="17.25" collapsed="1" thickBot="1" x14ac:dyDescent="0.35">
      <c r="A180" s="902"/>
      <c r="B180" s="872"/>
      <c r="C180" s="872"/>
      <c r="D180" s="873"/>
      <c r="E180" s="872"/>
      <c r="F180" s="874"/>
      <c r="G180" s="875"/>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c r="AD180" s="872"/>
      <c r="AE180" s="872"/>
      <c r="AF180" s="872"/>
      <c r="AG180" s="872"/>
      <c r="AH180" s="872"/>
      <c r="AI180" s="872"/>
      <c r="AJ180" s="872"/>
      <c r="AK180" s="872"/>
      <c r="AL180" s="872"/>
      <c r="AM180" s="872"/>
      <c r="AN180" s="872"/>
      <c r="AO180" s="872"/>
      <c r="AP180" s="872"/>
      <c r="AQ180" s="872"/>
      <c r="AR180" s="872"/>
      <c r="AS180" s="872"/>
    </row>
    <row r="181" spans="1:47" s="980" customFormat="1" ht="20.25" x14ac:dyDescent="0.3">
      <c r="C181" s="994"/>
      <c r="D181" s="994"/>
      <c r="E181" s="630"/>
      <c r="F181" s="631"/>
      <c r="G181" s="632"/>
      <c r="H181" s="1870" t="s">
        <v>6</v>
      </c>
      <c r="I181" s="1871"/>
      <c r="J181" s="1871"/>
      <c r="K181" s="1871"/>
      <c r="L181" s="1871"/>
      <c r="M181" s="1871"/>
      <c r="N181" s="1871"/>
      <c r="O181" s="1871"/>
      <c r="P181" s="1871"/>
      <c r="Q181" s="1871"/>
      <c r="R181" s="1871"/>
      <c r="S181" s="1912"/>
      <c r="T181" s="1870" t="s">
        <v>8</v>
      </c>
      <c r="U181" s="1871"/>
      <c r="V181" s="1871"/>
      <c r="W181" s="1871"/>
      <c r="X181" s="1871"/>
      <c r="Y181" s="1871"/>
      <c r="Z181" s="1871"/>
      <c r="AA181" s="1871"/>
      <c r="AB181" s="1871"/>
      <c r="AC181" s="1871"/>
      <c r="AD181" s="1871"/>
      <c r="AE181" s="1872"/>
      <c r="AF181" s="1870" t="s">
        <v>7</v>
      </c>
      <c r="AG181" s="1871"/>
      <c r="AH181" s="1871"/>
      <c r="AI181" s="1871"/>
      <c r="AJ181" s="1871"/>
      <c r="AK181" s="1871"/>
      <c r="AL181" s="1871"/>
      <c r="AM181" s="1871"/>
      <c r="AN181" s="1871"/>
      <c r="AO181" s="1871"/>
      <c r="AP181" s="1871"/>
      <c r="AQ181" s="1872"/>
    </row>
    <row r="182" spans="1:47" s="980" customFormat="1" ht="17.25" thickBot="1" x14ac:dyDescent="0.35">
      <c r="C182" s="994"/>
      <c r="D182" s="994"/>
      <c r="E182" s="653"/>
      <c r="F182" s="654"/>
      <c r="G182" s="655"/>
      <c r="H182" s="974">
        <f>H31</f>
        <v>42675</v>
      </c>
      <c r="I182" s="975">
        <f t="shared" ref="I182:AQ182" si="3">I31</f>
        <v>42705</v>
      </c>
      <c r="J182" s="975">
        <f t="shared" si="3"/>
        <v>42736</v>
      </c>
      <c r="K182" s="975">
        <f t="shared" si="3"/>
        <v>42767</v>
      </c>
      <c r="L182" s="975">
        <f t="shared" si="3"/>
        <v>42795</v>
      </c>
      <c r="M182" s="975">
        <f t="shared" si="3"/>
        <v>42826</v>
      </c>
      <c r="N182" s="975">
        <f t="shared" si="3"/>
        <v>42856</v>
      </c>
      <c r="O182" s="975">
        <f t="shared" si="3"/>
        <v>42887</v>
      </c>
      <c r="P182" s="975">
        <f t="shared" si="3"/>
        <v>42917</v>
      </c>
      <c r="Q182" s="975">
        <f t="shared" si="3"/>
        <v>42948</v>
      </c>
      <c r="R182" s="975">
        <f t="shared" si="3"/>
        <v>42979</v>
      </c>
      <c r="S182" s="1631">
        <f t="shared" si="3"/>
        <v>43009</v>
      </c>
      <c r="T182" s="974">
        <f t="shared" si="3"/>
        <v>43040</v>
      </c>
      <c r="U182" s="975">
        <f t="shared" si="3"/>
        <v>43070</v>
      </c>
      <c r="V182" s="975">
        <f t="shared" si="3"/>
        <v>43101</v>
      </c>
      <c r="W182" s="975">
        <f t="shared" si="3"/>
        <v>43132</v>
      </c>
      <c r="X182" s="975">
        <f t="shared" si="3"/>
        <v>43160</v>
      </c>
      <c r="Y182" s="975">
        <f t="shared" si="3"/>
        <v>43191</v>
      </c>
      <c r="Z182" s="975">
        <f t="shared" si="3"/>
        <v>43221</v>
      </c>
      <c r="AA182" s="975">
        <f t="shared" si="3"/>
        <v>43252</v>
      </c>
      <c r="AB182" s="975">
        <f t="shared" si="3"/>
        <v>43282</v>
      </c>
      <c r="AC182" s="975">
        <f t="shared" si="3"/>
        <v>43313</v>
      </c>
      <c r="AD182" s="975">
        <f t="shared" si="3"/>
        <v>43344</v>
      </c>
      <c r="AE182" s="976">
        <f t="shared" si="3"/>
        <v>43374</v>
      </c>
      <c r="AF182" s="974">
        <f t="shared" si="3"/>
        <v>43405</v>
      </c>
      <c r="AG182" s="975">
        <f t="shared" si="3"/>
        <v>43435</v>
      </c>
      <c r="AH182" s="975">
        <f t="shared" si="3"/>
        <v>43466</v>
      </c>
      <c r="AI182" s="975">
        <f t="shared" si="3"/>
        <v>43497</v>
      </c>
      <c r="AJ182" s="975">
        <f t="shared" si="3"/>
        <v>43525</v>
      </c>
      <c r="AK182" s="975">
        <f t="shared" si="3"/>
        <v>43556</v>
      </c>
      <c r="AL182" s="975">
        <f t="shared" si="3"/>
        <v>43586</v>
      </c>
      <c r="AM182" s="975">
        <f t="shared" si="3"/>
        <v>43617</v>
      </c>
      <c r="AN182" s="975">
        <f t="shared" si="3"/>
        <v>43647</v>
      </c>
      <c r="AO182" s="975">
        <f t="shared" si="3"/>
        <v>43678</v>
      </c>
      <c r="AP182" s="975">
        <f t="shared" si="3"/>
        <v>43709</v>
      </c>
      <c r="AQ182" s="976">
        <f t="shared" si="3"/>
        <v>43739</v>
      </c>
    </row>
    <row r="183" spans="1:47" s="872" customFormat="1" x14ac:dyDescent="0.3">
      <c r="C183" s="878"/>
      <c r="D183" s="878"/>
      <c r="E183" s="1955" t="s">
        <v>804</v>
      </c>
      <c r="F183" s="1956"/>
      <c r="G183" s="1957"/>
      <c r="H183" s="977">
        <f>COUNTIF(H33,"&gt;0")+COUNTIF(H37,"&gt;0")+COUNTIF(H41,"&gt;0")+COUNTIF(H45,"&gt;0")+COUNTIF(H49,"&gt;0")+COUNTIF(H53,"&gt;0")+COUNTIF(H57,"&gt;0")+COUNTIF(H61,"&gt;0")+COUNTIF(H65,"&gt;0")+COUNTIF(H70,"&gt;0")+COUNTIF(H74,"&gt;0")+COUNTIF(H78,"&gt;0")+COUNTIF(H82,"&gt;0")+COUNTIF(H86,"&gt;0")+COUNTIF(H90,"&gt;0")+COUNTIF(H94,"&gt;0")+COUNTIF(H98,"&gt;0")+COUNTIF(H102,"&gt;0")+COUNTIF(H107,"&gt;0")+COUNTIF(H111,"&gt;0")+COUNTIF(H115,"&gt;0")+COUNTIF(H119,"&gt;0")+COUNTIF(H123,"&gt;0")+COUNTIF(H127,"&gt;0")+COUNTIF(H131,"&gt;0")+COUNTIF(H135,"&gt;0")+COUNTIF(H139,"&gt;0")+COUNTIF(H144,"&gt;0")+COUNTIF(H148,"&gt;0")+COUNTIF(H152,"&gt;0")+COUNTIF(H156,"&gt;0")+COUNTIF(H160,"&gt;0")+COUNTIF(H164,"&gt;0")+COUNTIF(H168,"&gt;0")+COUNTIF(H172,"&gt;0")+COUNTIF(H176,"&gt;0")</f>
        <v>0</v>
      </c>
      <c r="I183" s="978">
        <f t="shared" ref="I183:AQ183" si="4">COUNTIF(I33,"&gt;0")+COUNTIF(I37,"&gt;0")+COUNTIF(I41,"&gt;0")+COUNTIF(I45,"&gt;0")+COUNTIF(I49,"&gt;0")+COUNTIF(I53,"&gt;0")+COUNTIF(I57,"&gt;0")+COUNTIF(I61,"&gt;0")+COUNTIF(I65,"&gt;0")+COUNTIF(I70,"&gt;0")+COUNTIF(I74,"&gt;0")+COUNTIF(I78,"&gt;0")+COUNTIF(I82,"&gt;0")+COUNTIF(I86,"&gt;0")+COUNTIF(I90,"&gt;0")+COUNTIF(I94,"&gt;0")+COUNTIF(I98,"&gt;0")+COUNTIF(I102,"&gt;0")+COUNTIF(I107,"&gt;0")+COUNTIF(I111,"&gt;0")+COUNTIF(I115,"&gt;0")+COUNTIF(I119,"&gt;0")+COUNTIF(I123,"&gt;0")+COUNTIF(I127,"&gt;0")+COUNTIF(I131,"&gt;0")+COUNTIF(I135,"&gt;0")+COUNTIF(I139,"&gt;0")+COUNTIF(I144,"&gt;0")+COUNTIF(I148,"&gt;0")+COUNTIF(I152,"&gt;0")+COUNTIF(I156,"&gt;0")+COUNTIF(I160,"&gt;0")+COUNTIF(I164,"&gt;0")+COUNTIF(I168,"&gt;0")+COUNTIF(I172,"&gt;0")+COUNTIF(I176,"&gt;0")</f>
        <v>0</v>
      </c>
      <c r="J183" s="978">
        <f t="shared" si="4"/>
        <v>0</v>
      </c>
      <c r="K183" s="978">
        <f t="shared" si="4"/>
        <v>0</v>
      </c>
      <c r="L183" s="978">
        <f t="shared" si="4"/>
        <v>0</v>
      </c>
      <c r="M183" s="978">
        <f t="shared" si="4"/>
        <v>0</v>
      </c>
      <c r="N183" s="978">
        <f t="shared" si="4"/>
        <v>0</v>
      </c>
      <c r="O183" s="978">
        <f t="shared" si="4"/>
        <v>0</v>
      </c>
      <c r="P183" s="978">
        <f t="shared" si="4"/>
        <v>0</v>
      </c>
      <c r="Q183" s="978">
        <f t="shared" si="4"/>
        <v>0</v>
      </c>
      <c r="R183" s="978">
        <f t="shared" si="4"/>
        <v>0</v>
      </c>
      <c r="S183" s="1632">
        <f t="shared" si="4"/>
        <v>0</v>
      </c>
      <c r="T183" s="977">
        <f t="shared" si="4"/>
        <v>0</v>
      </c>
      <c r="U183" s="978">
        <f t="shared" si="4"/>
        <v>0</v>
      </c>
      <c r="V183" s="978">
        <f t="shared" si="4"/>
        <v>0</v>
      </c>
      <c r="W183" s="978">
        <f t="shared" si="4"/>
        <v>0</v>
      </c>
      <c r="X183" s="978">
        <f t="shared" si="4"/>
        <v>0</v>
      </c>
      <c r="Y183" s="978">
        <f t="shared" si="4"/>
        <v>0</v>
      </c>
      <c r="Z183" s="978">
        <f t="shared" si="4"/>
        <v>0</v>
      </c>
      <c r="AA183" s="978">
        <f t="shared" si="4"/>
        <v>0</v>
      </c>
      <c r="AB183" s="978">
        <f t="shared" si="4"/>
        <v>0</v>
      </c>
      <c r="AC183" s="978">
        <f t="shared" si="4"/>
        <v>0</v>
      </c>
      <c r="AD183" s="978">
        <f t="shared" si="4"/>
        <v>0</v>
      </c>
      <c r="AE183" s="979">
        <f t="shared" si="4"/>
        <v>0</v>
      </c>
      <c r="AF183" s="977">
        <f t="shared" si="4"/>
        <v>0</v>
      </c>
      <c r="AG183" s="978">
        <f t="shared" si="4"/>
        <v>0</v>
      </c>
      <c r="AH183" s="978">
        <f t="shared" si="4"/>
        <v>0</v>
      </c>
      <c r="AI183" s="978">
        <f t="shared" si="4"/>
        <v>0</v>
      </c>
      <c r="AJ183" s="978">
        <f t="shared" si="4"/>
        <v>0</v>
      </c>
      <c r="AK183" s="978">
        <f t="shared" si="4"/>
        <v>0</v>
      </c>
      <c r="AL183" s="978">
        <f t="shared" si="4"/>
        <v>0</v>
      </c>
      <c r="AM183" s="978">
        <f t="shared" si="4"/>
        <v>0</v>
      </c>
      <c r="AN183" s="978">
        <f t="shared" si="4"/>
        <v>0</v>
      </c>
      <c r="AO183" s="978">
        <f t="shared" si="4"/>
        <v>0</v>
      </c>
      <c r="AP183" s="978">
        <f t="shared" si="4"/>
        <v>0</v>
      </c>
      <c r="AQ183" s="979">
        <f t="shared" si="4"/>
        <v>0</v>
      </c>
    </row>
    <row r="184" spans="1:47" s="872" customFormat="1" ht="17.25" thickBot="1" x14ac:dyDescent="0.35">
      <c r="C184" s="878"/>
      <c r="D184" s="878"/>
      <c r="E184" s="1952" t="s">
        <v>809</v>
      </c>
      <c r="F184" s="1953"/>
      <c r="G184" s="1954"/>
      <c r="H184" s="1630"/>
      <c r="I184" s="1630"/>
      <c r="J184" s="1630"/>
      <c r="K184" s="1630">
        <v>1</v>
      </c>
      <c r="L184" s="1630"/>
      <c r="M184" s="1630"/>
      <c r="N184" s="1630"/>
      <c r="O184" s="1630"/>
      <c r="P184" s="1630"/>
      <c r="Q184" s="1630">
        <v>2</v>
      </c>
      <c r="R184" s="1630"/>
      <c r="S184" s="1633"/>
      <c r="T184" s="1634"/>
      <c r="U184" s="1630"/>
      <c r="V184" s="1630"/>
      <c r="W184" s="1630">
        <v>3</v>
      </c>
      <c r="X184" s="1630"/>
      <c r="Y184" s="1630"/>
      <c r="Z184" s="1630"/>
      <c r="AA184" s="1630"/>
      <c r="AB184" s="1630"/>
      <c r="AC184" s="1630">
        <v>4</v>
      </c>
      <c r="AD184" s="1630"/>
      <c r="AE184" s="1635"/>
      <c r="AF184" s="1634"/>
      <c r="AG184" s="1630"/>
      <c r="AH184" s="1630"/>
      <c r="AI184" s="1630">
        <v>5</v>
      </c>
      <c r="AJ184" s="1630"/>
      <c r="AK184" s="1630"/>
      <c r="AL184" s="1630">
        <v>6</v>
      </c>
      <c r="AM184" s="1630"/>
      <c r="AN184" s="1630"/>
      <c r="AO184" s="1630"/>
      <c r="AP184" s="1630">
        <v>7</v>
      </c>
      <c r="AQ184" s="1635"/>
    </row>
    <row r="185" spans="1:47" s="872" customFormat="1" x14ac:dyDescent="0.3">
      <c r="C185" s="878"/>
      <c r="D185" s="878"/>
      <c r="E185" s="878"/>
      <c r="F185" s="878"/>
      <c r="G185" s="879"/>
      <c r="H185" s="878"/>
      <c r="I185" s="878"/>
      <c r="J185" s="878"/>
      <c r="K185" s="878"/>
      <c r="L185" s="878"/>
      <c r="M185" s="878"/>
      <c r="N185" s="878"/>
      <c r="O185" s="878"/>
      <c r="P185" s="878"/>
      <c r="Q185" s="878"/>
      <c r="R185" s="878"/>
      <c r="S185" s="878"/>
      <c r="T185" s="878"/>
      <c r="U185" s="878"/>
      <c r="V185" s="878"/>
      <c r="W185" s="878"/>
      <c r="X185" s="878"/>
      <c r="Y185" s="878"/>
      <c r="Z185" s="878"/>
      <c r="AA185" s="878"/>
      <c r="AB185" s="878"/>
      <c r="AC185" s="878"/>
      <c r="AD185" s="878"/>
      <c r="AE185" s="878"/>
      <c r="AF185" s="878"/>
      <c r="AG185" s="878"/>
      <c r="AH185" s="878"/>
      <c r="AI185" s="878"/>
      <c r="AJ185" s="878"/>
      <c r="AK185" s="878"/>
      <c r="AL185" s="878"/>
      <c r="AM185" s="878"/>
      <c r="AN185" s="878"/>
      <c r="AO185" s="878"/>
      <c r="AP185" s="878"/>
      <c r="AQ185" s="878"/>
    </row>
    <row r="186" spans="1:47" s="872" customFormat="1" x14ac:dyDescent="0.3">
      <c r="C186" s="878"/>
      <c r="D186" s="878"/>
      <c r="E186" s="878"/>
      <c r="F186" s="878"/>
      <c r="G186" s="879"/>
      <c r="H186" s="878"/>
      <c r="I186" s="878"/>
      <c r="J186" s="878"/>
      <c r="K186" s="878"/>
      <c r="L186" s="878"/>
      <c r="M186" s="878"/>
      <c r="N186" s="878"/>
      <c r="O186" s="878"/>
      <c r="P186" s="878"/>
      <c r="Q186" s="878"/>
      <c r="R186" s="878"/>
      <c r="S186" s="878"/>
      <c r="T186" s="878"/>
      <c r="U186" s="878"/>
      <c r="V186" s="878"/>
      <c r="W186" s="878"/>
      <c r="X186" s="878"/>
      <c r="Y186" s="878"/>
      <c r="Z186" s="878"/>
      <c r="AA186" s="878"/>
      <c r="AB186" s="878"/>
      <c r="AC186" s="878"/>
      <c r="AD186" s="878"/>
      <c r="AE186" s="878"/>
      <c r="AF186" s="878"/>
      <c r="AG186" s="878"/>
      <c r="AH186" s="878"/>
      <c r="AI186" s="878"/>
      <c r="AJ186" s="878"/>
      <c r="AK186" s="878"/>
      <c r="AL186" s="878"/>
      <c r="AM186" s="878"/>
      <c r="AN186" s="878"/>
      <c r="AO186" s="878"/>
      <c r="AP186" s="878"/>
      <c r="AQ186" s="878"/>
    </row>
    <row r="187" spans="1:47" s="872" customFormat="1" x14ac:dyDescent="0.3">
      <c r="C187" s="950"/>
      <c r="D187" s="878"/>
      <c r="E187" s="878"/>
      <c r="F187" s="878"/>
      <c r="G187" s="879"/>
      <c r="H187" s="878"/>
      <c r="I187" s="878"/>
      <c r="J187" s="878"/>
      <c r="K187" s="878"/>
      <c r="L187" s="878"/>
      <c r="M187" s="878"/>
      <c r="N187" s="878"/>
      <c r="O187" s="878"/>
      <c r="P187" s="878"/>
      <c r="Q187" s="878"/>
      <c r="R187" s="878"/>
      <c r="S187" s="878"/>
      <c r="T187" s="878"/>
      <c r="U187" s="878"/>
      <c r="V187" s="878"/>
      <c r="W187" s="878"/>
      <c r="X187" s="878"/>
      <c r="Y187" s="878"/>
      <c r="Z187" s="878"/>
      <c r="AA187" s="878"/>
      <c r="AB187" s="878"/>
      <c r="AC187" s="878"/>
      <c r="AD187" s="878"/>
      <c r="AE187" s="878"/>
      <c r="AF187" s="878"/>
      <c r="AG187" s="878"/>
      <c r="AH187" s="878"/>
      <c r="AI187" s="878"/>
      <c r="AJ187" s="878"/>
      <c r="AK187" s="878"/>
      <c r="AL187" s="878"/>
      <c r="AM187" s="878"/>
      <c r="AN187" s="878"/>
      <c r="AO187" s="878"/>
      <c r="AP187" s="878"/>
      <c r="AQ187" s="878"/>
    </row>
    <row r="188" spans="1:47" s="872" customFormat="1" x14ac:dyDescent="0.3">
      <c r="C188" s="950"/>
      <c r="D188" s="878"/>
      <c r="E188" s="878"/>
      <c r="F188" s="878"/>
      <c r="G188" s="879"/>
      <c r="H188" s="878"/>
      <c r="I188" s="878"/>
      <c r="J188" s="878"/>
      <c r="K188" s="878"/>
      <c r="L188" s="878"/>
      <c r="M188" s="878"/>
      <c r="N188" s="878"/>
      <c r="O188" s="878"/>
      <c r="P188" s="878"/>
      <c r="Q188" s="878"/>
      <c r="R188" s="878"/>
      <c r="S188" s="878"/>
      <c r="T188" s="878"/>
      <c r="U188" s="878"/>
      <c r="V188" s="878"/>
      <c r="W188" s="878"/>
      <c r="X188" s="878"/>
      <c r="Y188" s="878"/>
      <c r="Z188" s="878"/>
      <c r="AA188" s="878"/>
      <c r="AB188" s="878"/>
      <c r="AC188" s="878"/>
      <c r="AD188" s="878"/>
      <c r="AE188" s="878"/>
      <c r="AF188" s="878"/>
      <c r="AG188" s="878"/>
      <c r="AH188" s="878"/>
      <c r="AI188" s="878"/>
      <c r="AJ188" s="878"/>
      <c r="AK188" s="878"/>
      <c r="AL188" s="878"/>
      <c r="AM188" s="878"/>
      <c r="AN188" s="878"/>
      <c r="AO188" s="878"/>
      <c r="AP188" s="878"/>
      <c r="AQ188" s="878"/>
    </row>
    <row r="189" spans="1:47" s="872" customFormat="1" x14ac:dyDescent="0.3">
      <c r="C189" s="950"/>
      <c r="D189" s="878"/>
      <c r="E189" s="878"/>
      <c r="F189" s="878"/>
      <c r="G189" s="879"/>
      <c r="H189" s="878"/>
      <c r="I189" s="878"/>
      <c r="J189" s="878"/>
      <c r="K189" s="878"/>
      <c r="L189" s="878"/>
      <c r="M189" s="878"/>
      <c r="N189" s="878"/>
      <c r="O189" s="878"/>
      <c r="P189" s="878"/>
      <c r="Q189" s="878"/>
      <c r="R189" s="878"/>
      <c r="S189" s="878"/>
      <c r="T189" s="878"/>
      <c r="U189" s="878"/>
      <c r="V189" s="878"/>
      <c r="W189" s="878"/>
      <c r="X189" s="878"/>
      <c r="Y189" s="878"/>
      <c r="Z189" s="878"/>
      <c r="AA189" s="878"/>
      <c r="AB189" s="878"/>
      <c r="AC189" s="878"/>
      <c r="AD189" s="878"/>
      <c r="AE189" s="878"/>
      <c r="AF189" s="878"/>
      <c r="AG189" s="878"/>
      <c r="AH189" s="878"/>
      <c r="AI189" s="878"/>
      <c r="AJ189" s="878"/>
      <c r="AK189" s="878"/>
      <c r="AL189" s="878"/>
      <c r="AM189" s="878"/>
      <c r="AN189" s="878"/>
      <c r="AO189" s="878"/>
      <c r="AP189" s="878"/>
      <c r="AQ189" s="878"/>
    </row>
    <row r="190" spans="1:47" s="872" customFormat="1" x14ac:dyDescent="0.3">
      <c r="D190" s="873"/>
      <c r="F190" s="874"/>
      <c r="G190" s="875"/>
    </row>
    <row r="191" spans="1:47" s="872" customFormat="1" x14ac:dyDescent="0.3">
      <c r="D191" s="873"/>
      <c r="F191" s="874"/>
      <c r="G191" s="875"/>
    </row>
    <row r="192" spans="1:47" s="872" customFormat="1" x14ac:dyDescent="0.3">
      <c r="D192" s="873"/>
      <c r="F192" s="874"/>
      <c r="G192" s="875"/>
    </row>
    <row r="193" spans="4:7" s="872" customFormat="1" x14ac:dyDescent="0.3">
      <c r="D193" s="873"/>
      <c r="F193" s="874"/>
      <c r="G193" s="875"/>
    </row>
    <row r="194" spans="4:7" s="872" customFormat="1" x14ac:dyDescent="0.3">
      <c r="D194" s="873"/>
      <c r="F194" s="874"/>
      <c r="G194" s="875"/>
    </row>
    <row r="195" spans="4:7" s="872" customFormat="1" x14ac:dyDescent="0.3">
      <c r="D195" s="873"/>
      <c r="F195" s="874"/>
      <c r="G195" s="875"/>
    </row>
    <row r="196" spans="4:7" s="872" customFormat="1" x14ac:dyDescent="0.3">
      <c r="D196" s="873"/>
      <c r="F196" s="874"/>
      <c r="G196" s="875"/>
    </row>
    <row r="197" spans="4:7" s="872" customFormat="1" x14ac:dyDescent="0.3">
      <c r="D197" s="873"/>
      <c r="F197" s="874"/>
      <c r="G197" s="875"/>
    </row>
    <row r="198" spans="4:7" s="872" customFormat="1" x14ac:dyDescent="0.3">
      <c r="D198" s="873"/>
      <c r="F198" s="874"/>
      <c r="G198" s="875"/>
    </row>
    <row r="199" spans="4:7" s="872" customFormat="1" x14ac:dyDescent="0.3">
      <c r="D199" s="873"/>
      <c r="F199" s="874"/>
      <c r="G199" s="875"/>
    </row>
    <row r="200" spans="4:7" s="872" customFormat="1" x14ac:dyDescent="0.3">
      <c r="D200" s="873"/>
      <c r="F200" s="874"/>
      <c r="G200" s="875"/>
    </row>
  </sheetData>
  <sheetProtection algorithmName="SHA-512" hashValue="Sxf6C/zVHMrfnWfrgiuNl2mz5EOLkZ3JO+sn7hkSdM3BHukdzWrvWZP1c8+98Ne05TQjO8DEWAajAOxGtPtW8g==" saltValue="DfoLhrDI/VqzhthYgSMQTQ==" spinCount="100000" sheet="1" objects="1" scenarios="1" formatColumns="0" formatRows="0"/>
  <protectedRanges>
    <protectedRange sqref="H184:AQ184" name="Rango3"/>
    <protectedRange sqref="AS33:AU68 AS107:AU142" name="Rango1"/>
    <protectedRange sqref="AS70:AU105 AS144:AU179" name="Rango2"/>
  </protectedRanges>
  <mergeCells count="110">
    <mergeCell ref="AS29:AS31"/>
    <mergeCell ref="AT29:AT31"/>
    <mergeCell ref="AU29:AU31"/>
    <mergeCell ref="E184:G184"/>
    <mergeCell ref="E183:G183"/>
    <mergeCell ref="H181:S181"/>
    <mergeCell ref="T181:AE181"/>
    <mergeCell ref="AF181:AQ181"/>
    <mergeCell ref="AF5:AQ5"/>
    <mergeCell ref="H14:S14"/>
    <mergeCell ref="T14:AE14"/>
    <mergeCell ref="AF14:AQ14"/>
    <mergeCell ref="C106:G106"/>
    <mergeCell ref="C143:G143"/>
    <mergeCell ref="D120:D122"/>
    <mergeCell ref="D108:D110"/>
    <mergeCell ref="D112:D114"/>
    <mergeCell ref="D116:D118"/>
    <mergeCell ref="D124:D126"/>
    <mergeCell ref="D128:D130"/>
    <mergeCell ref="D132:D134"/>
    <mergeCell ref="D136:D138"/>
    <mergeCell ref="D140:D142"/>
    <mergeCell ref="D87:D89"/>
    <mergeCell ref="D66:D68"/>
    <mergeCell ref="D91:D93"/>
    <mergeCell ref="B5:G6"/>
    <mergeCell ref="B21:G21"/>
    <mergeCell ref="C33:C44"/>
    <mergeCell ref="C69:G69"/>
    <mergeCell ref="D62:D64"/>
    <mergeCell ref="D46:D48"/>
    <mergeCell ref="D50:D52"/>
    <mergeCell ref="D54:D56"/>
    <mergeCell ref="D58:D60"/>
    <mergeCell ref="B70:B81"/>
    <mergeCell ref="C70:C81"/>
    <mergeCell ref="B45:B56"/>
    <mergeCell ref="C45:C56"/>
    <mergeCell ref="B57:B68"/>
    <mergeCell ref="C57:C68"/>
    <mergeCell ref="H5:S5"/>
    <mergeCell ref="T5:AE5"/>
    <mergeCell ref="B12:G12"/>
    <mergeCell ref="B14:G15"/>
    <mergeCell ref="B16:G16"/>
    <mergeCell ref="B17:G17"/>
    <mergeCell ref="B18:G18"/>
    <mergeCell ref="B19:G19"/>
    <mergeCell ref="B20:G20"/>
    <mergeCell ref="B7:G7"/>
    <mergeCell ref="B8:G8"/>
    <mergeCell ref="B9:G9"/>
    <mergeCell ref="B10:G10"/>
    <mergeCell ref="B11:G11"/>
    <mergeCell ref="D173:D175"/>
    <mergeCell ref="D177:D179"/>
    <mergeCell ref="D145:D147"/>
    <mergeCell ref="D149:D151"/>
    <mergeCell ref="D153:D155"/>
    <mergeCell ref="D157:D159"/>
    <mergeCell ref="D161:D163"/>
    <mergeCell ref="D165:D167"/>
    <mergeCell ref="D169:D171"/>
    <mergeCell ref="AF29:AQ29"/>
    <mergeCell ref="D34:D36"/>
    <mergeCell ref="D38:D40"/>
    <mergeCell ref="D42:D44"/>
    <mergeCell ref="H29:S29"/>
    <mergeCell ref="E25:N25"/>
    <mergeCell ref="E26:N26"/>
    <mergeCell ref="E29:G29"/>
    <mergeCell ref="D29:D31"/>
    <mergeCell ref="E27:F27"/>
    <mergeCell ref="G27:J27"/>
    <mergeCell ref="K27:N27"/>
    <mergeCell ref="E30:E31"/>
    <mergeCell ref="B25:D25"/>
    <mergeCell ref="B26:D26"/>
    <mergeCell ref="B27:D27"/>
    <mergeCell ref="C29:C31"/>
    <mergeCell ref="B29:B31"/>
    <mergeCell ref="B33:B44"/>
    <mergeCell ref="G30:G31"/>
    <mergeCell ref="F30:F31"/>
    <mergeCell ref="C32:G32"/>
    <mergeCell ref="T29:AE29"/>
    <mergeCell ref="D95:D97"/>
    <mergeCell ref="D99:D101"/>
    <mergeCell ref="D103:D105"/>
    <mergeCell ref="D71:D73"/>
    <mergeCell ref="D75:D77"/>
    <mergeCell ref="D79:D81"/>
    <mergeCell ref="D83:D85"/>
    <mergeCell ref="B82:B93"/>
    <mergeCell ref="C82:C93"/>
    <mergeCell ref="B168:B179"/>
    <mergeCell ref="C168:C179"/>
    <mergeCell ref="B107:B118"/>
    <mergeCell ref="C107:C118"/>
    <mergeCell ref="B119:B130"/>
    <mergeCell ref="C119:C130"/>
    <mergeCell ref="B131:B142"/>
    <mergeCell ref="C131:C142"/>
    <mergeCell ref="B94:B105"/>
    <mergeCell ref="C94:C105"/>
    <mergeCell ref="B144:B155"/>
    <mergeCell ref="C144:C155"/>
    <mergeCell ref="B156:B167"/>
    <mergeCell ref="C156:C167"/>
  </mergeCells>
  <conditionalFormatting sqref="H7:AJ11 H12:AQ13">
    <cfRule type="cellIs" dxfId="513" priority="143" operator="equal">
      <formula>"x"</formula>
    </cfRule>
  </conditionalFormatting>
  <conditionalFormatting sqref="I7">
    <cfRule type="cellIs" dxfId="512" priority="142" operator="equal">
      <formula>"x"</formula>
    </cfRule>
  </conditionalFormatting>
  <conditionalFormatting sqref="H16:AQ21">
    <cfRule type="cellIs" dxfId="511" priority="141" operator="equal">
      <formula>"x"</formula>
    </cfRule>
  </conditionalFormatting>
  <conditionalFormatting sqref="I16">
    <cfRule type="cellIs" dxfId="510" priority="140" operator="equal">
      <formula>"x"</formula>
    </cfRule>
  </conditionalFormatting>
  <conditionalFormatting sqref="AK7:AQ11">
    <cfRule type="cellIs" dxfId="509" priority="139" operator="equal">
      <formula>"x"</formula>
    </cfRule>
  </conditionalFormatting>
  <conditionalFormatting sqref="H183:AQ183">
    <cfRule type="cellIs" dxfId="508" priority="138" operator="greaterThan">
      <formula>3</formula>
    </cfRule>
  </conditionalFormatting>
  <conditionalFormatting sqref="H144:AQ144">
    <cfRule type="cellIs" dxfId="507" priority="110" operator="greaterThan">
      <formula>0</formula>
    </cfRule>
  </conditionalFormatting>
  <conditionalFormatting sqref="H148:AQ148">
    <cfRule type="cellIs" dxfId="506" priority="109" operator="greaterThan">
      <formula>0</formula>
    </cfRule>
  </conditionalFormatting>
  <conditionalFormatting sqref="H152:AQ152">
    <cfRule type="cellIs" dxfId="505" priority="108" operator="greaterThan">
      <formula>0</formula>
    </cfRule>
  </conditionalFormatting>
  <conditionalFormatting sqref="H156:AQ156">
    <cfRule type="cellIs" dxfId="504" priority="107" operator="greaterThan">
      <formula>0</formula>
    </cfRule>
  </conditionalFormatting>
  <conditionalFormatting sqref="H160:AQ160">
    <cfRule type="cellIs" dxfId="503" priority="106" operator="greaterThan">
      <formula>0</formula>
    </cfRule>
  </conditionalFormatting>
  <conditionalFormatting sqref="H164:AQ164">
    <cfRule type="cellIs" dxfId="502" priority="105" operator="greaterThan">
      <formula>0</formula>
    </cfRule>
  </conditionalFormatting>
  <conditionalFormatting sqref="H168:AQ168">
    <cfRule type="cellIs" dxfId="501" priority="104" operator="greaterThan">
      <formula>0</formula>
    </cfRule>
  </conditionalFormatting>
  <conditionalFormatting sqref="H172:AQ172">
    <cfRule type="cellIs" dxfId="500" priority="103" operator="greaterThan">
      <formula>0</formula>
    </cfRule>
  </conditionalFormatting>
  <conditionalFormatting sqref="H176:AQ176">
    <cfRule type="cellIs" dxfId="499" priority="102" operator="greaterThan">
      <formula>0</formula>
    </cfRule>
  </conditionalFormatting>
  <conditionalFormatting sqref="H33:AQ33">
    <cfRule type="cellIs" dxfId="498" priority="101" operator="greaterThan">
      <formula>0</formula>
    </cfRule>
  </conditionalFormatting>
  <conditionalFormatting sqref="H37:AQ37">
    <cfRule type="cellIs" dxfId="497" priority="100" operator="greaterThan">
      <formula>0</formula>
    </cfRule>
  </conditionalFormatting>
  <conditionalFormatting sqref="H41:AQ41">
    <cfRule type="cellIs" dxfId="496" priority="99" operator="greaterThan">
      <formula>0</formula>
    </cfRule>
  </conditionalFormatting>
  <conditionalFormatting sqref="H45:AQ45">
    <cfRule type="cellIs" dxfId="495" priority="98" operator="greaterThan">
      <formula>0</formula>
    </cfRule>
  </conditionalFormatting>
  <conditionalFormatting sqref="H49:AQ49">
    <cfRule type="cellIs" dxfId="494" priority="97" operator="greaterThan">
      <formula>0</formula>
    </cfRule>
  </conditionalFormatting>
  <conditionalFormatting sqref="H53:AQ53">
    <cfRule type="cellIs" dxfId="493" priority="96" operator="greaterThan">
      <formula>0</formula>
    </cfRule>
  </conditionalFormatting>
  <conditionalFormatting sqref="H57:AQ57">
    <cfRule type="cellIs" dxfId="492" priority="95" operator="greaterThan">
      <formula>0</formula>
    </cfRule>
  </conditionalFormatting>
  <conditionalFormatting sqref="H61:AQ61">
    <cfRule type="cellIs" dxfId="491" priority="94" operator="greaterThan">
      <formula>0</formula>
    </cfRule>
  </conditionalFormatting>
  <conditionalFormatting sqref="H65:AQ65">
    <cfRule type="cellIs" dxfId="490" priority="93" operator="greaterThan">
      <formula>0</formula>
    </cfRule>
  </conditionalFormatting>
  <conditionalFormatting sqref="H70:AQ70">
    <cfRule type="cellIs" dxfId="489" priority="92" operator="greaterThan">
      <formula>0</formula>
    </cfRule>
  </conditionalFormatting>
  <conditionalFormatting sqref="H74:J74 AG74:AQ74">
    <cfRule type="cellIs" dxfId="488" priority="91" operator="greaterThan">
      <formula>0</formula>
    </cfRule>
  </conditionalFormatting>
  <conditionalFormatting sqref="H78:AQ78">
    <cfRule type="cellIs" dxfId="487" priority="90" operator="greaterThan">
      <formula>0</formula>
    </cfRule>
  </conditionalFormatting>
  <conditionalFormatting sqref="H82:AQ82">
    <cfRule type="cellIs" dxfId="486" priority="89" operator="greaterThan">
      <formula>0</formula>
    </cfRule>
  </conditionalFormatting>
  <conditionalFormatting sqref="H86:AQ86">
    <cfRule type="cellIs" dxfId="485" priority="88" operator="greaterThan">
      <formula>0</formula>
    </cfRule>
  </conditionalFormatting>
  <conditionalFormatting sqref="H90:AQ90">
    <cfRule type="cellIs" dxfId="484" priority="87" operator="greaterThan">
      <formula>0</formula>
    </cfRule>
  </conditionalFormatting>
  <conditionalFormatting sqref="H94:AQ94">
    <cfRule type="cellIs" dxfId="483" priority="86" operator="greaterThan">
      <formula>0</formula>
    </cfRule>
  </conditionalFormatting>
  <conditionalFormatting sqref="H98:AQ98">
    <cfRule type="cellIs" dxfId="482" priority="85" operator="greaterThan">
      <formula>0</formula>
    </cfRule>
  </conditionalFormatting>
  <conditionalFormatting sqref="H102:AQ102">
    <cfRule type="cellIs" dxfId="481" priority="84" operator="greaterThan">
      <formula>0</formula>
    </cfRule>
  </conditionalFormatting>
  <conditionalFormatting sqref="H107:AQ107">
    <cfRule type="cellIs" dxfId="480" priority="83" operator="greaterThan">
      <formula>0</formula>
    </cfRule>
  </conditionalFormatting>
  <conditionalFormatting sqref="H111:AQ111">
    <cfRule type="cellIs" dxfId="479" priority="82" operator="greaterThan">
      <formula>0</formula>
    </cfRule>
  </conditionalFormatting>
  <conditionalFormatting sqref="H115:AQ115">
    <cfRule type="cellIs" dxfId="478" priority="81" operator="greaterThan">
      <formula>0</formula>
    </cfRule>
  </conditionalFormatting>
  <conditionalFormatting sqref="H119:AQ119">
    <cfRule type="cellIs" dxfId="477" priority="80" operator="greaterThan">
      <formula>0</formula>
    </cfRule>
  </conditionalFormatting>
  <conditionalFormatting sqref="H123:AQ123">
    <cfRule type="cellIs" dxfId="476" priority="79" operator="greaterThan">
      <formula>0</formula>
    </cfRule>
  </conditionalFormatting>
  <conditionalFormatting sqref="H127:AQ127">
    <cfRule type="cellIs" dxfId="475" priority="78" operator="greaterThan">
      <formula>0</formula>
    </cfRule>
  </conditionalFormatting>
  <conditionalFormatting sqref="H131:AQ131">
    <cfRule type="cellIs" dxfId="474" priority="77" operator="greaterThan">
      <formula>0</formula>
    </cfRule>
  </conditionalFormatting>
  <conditionalFormatting sqref="H135:AQ135">
    <cfRule type="cellIs" dxfId="473" priority="76" operator="greaterThan">
      <formula>0</formula>
    </cfRule>
  </conditionalFormatting>
  <conditionalFormatting sqref="H139:AQ139">
    <cfRule type="cellIs" dxfId="472" priority="75" operator="greaterThan">
      <formula>0</formula>
    </cfRule>
  </conditionalFormatting>
  <conditionalFormatting sqref="K74:AF74">
    <cfRule type="cellIs" dxfId="471" priority="74" operator="greaterThan">
      <formula>0</formula>
    </cfRule>
  </conditionalFormatting>
  <conditionalFormatting sqref="AS33:AT33">
    <cfRule type="cellIs" dxfId="470" priority="73" operator="greaterThan">
      <formula>0</formula>
    </cfRule>
  </conditionalFormatting>
  <conditionalFormatting sqref="AS37:AT37">
    <cfRule type="cellIs" dxfId="469" priority="72" operator="greaterThan">
      <formula>0</formula>
    </cfRule>
  </conditionalFormatting>
  <conditionalFormatting sqref="AS41:AT41">
    <cfRule type="cellIs" dxfId="468" priority="71" operator="greaterThan">
      <formula>0</formula>
    </cfRule>
  </conditionalFormatting>
  <conditionalFormatting sqref="AS45:AT45">
    <cfRule type="cellIs" dxfId="467" priority="70" operator="greaterThan">
      <formula>0</formula>
    </cfRule>
  </conditionalFormatting>
  <conditionalFormatting sqref="AS49:AT49">
    <cfRule type="cellIs" dxfId="466" priority="69" operator="greaterThan">
      <formula>0</formula>
    </cfRule>
  </conditionalFormatting>
  <conditionalFormatting sqref="AS53:AT53">
    <cfRule type="cellIs" dxfId="465" priority="68" operator="greaterThan">
      <formula>0</formula>
    </cfRule>
  </conditionalFormatting>
  <conditionalFormatting sqref="AS57:AT57">
    <cfRule type="cellIs" dxfId="464" priority="67" operator="greaterThan">
      <formula>0</formula>
    </cfRule>
  </conditionalFormatting>
  <conditionalFormatting sqref="AS61:AT61">
    <cfRule type="cellIs" dxfId="463" priority="66" operator="greaterThan">
      <formula>0</formula>
    </cfRule>
  </conditionalFormatting>
  <conditionalFormatting sqref="AS65:AT65">
    <cfRule type="cellIs" dxfId="462" priority="65" operator="greaterThan">
      <formula>0</formula>
    </cfRule>
  </conditionalFormatting>
  <conditionalFormatting sqref="AS70:AT70">
    <cfRule type="cellIs" dxfId="461" priority="64" operator="greaterThan">
      <formula>0</formula>
    </cfRule>
  </conditionalFormatting>
  <conditionalFormatting sqref="AS74:AT74">
    <cfRule type="cellIs" dxfId="460" priority="63" operator="greaterThan">
      <formula>0</formula>
    </cfRule>
  </conditionalFormatting>
  <conditionalFormatting sqref="AS78:AT78">
    <cfRule type="cellIs" dxfId="459" priority="62" operator="greaterThan">
      <formula>0</formula>
    </cfRule>
  </conditionalFormatting>
  <conditionalFormatting sqref="AS82:AT82">
    <cfRule type="cellIs" dxfId="458" priority="61" operator="greaterThan">
      <formula>0</formula>
    </cfRule>
  </conditionalFormatting>
  <conditionalFormatting sqref="AS86:AT86">
    <cfRule type="cellIs" dxfId="457" priority="60" operator="greaterThan">
      <formula>0</formula>
    </cfRule>
  </conditionalFormatting>
  <conditionalFormatting sqref="AS90:AT90">
    <cfRule type="cellIs" dxfId="456" priority="59" operator="greaterThan">
      <formula>0</formula>
    </cfRule>
  </conditionalFormatting>
  <conditionalFormatting sqref="AS94:AT94">
    <cfRule type="cellIs" dxfId="455" priority="58" operator="greaterThan">
      <formula>0</formula>
    </cfRule>
  </conditionalFormatting>
  <conditionalFormatting sqref="AS98:AT98">
    <cfRule type="cellIs" dxfId="454" priority="57" operator="greaterThan">
      <formula>0</formula>
    </cfRule>
  </conditionalFormatting>
  <conditionalFormatting sqref="AS102:AT102">
    <cfRule type="cellIs" dxfId="453" priority="56" operator="greaterThan">
      <formula>0</formula>
    </cfRule>
  </conditionalFormatting>
  <conditionalFormatting sqref="AU33">
    <cfRule type="cellIs" dxfId="452" priority="55" operator="greaterThan">
      <formula>0</formula>
    </cfRule>
  </conditionalFormatting>
  <conditionalFormatting sqref="AU37">
    <cfRule type="cellIs" dxfId="451" priority="54" operator="greaterThan">
      <formula>0</formula>
    </cfRule>
  </conditionalFormatting>
  <conditionalFormatting sqref="AU41">
    <cfRule type="cellIs" dxfId="450" priority="53" operator="greaterThan">
      <formula>0</formula>
    </cfRule>
  </conditionalFormatting>
  <conditionalFormatting sqref="AU45">
    <cfRule type="cellIs" dxfId="449" priority="52" operator="greaterThan">
      <formula>0</formula>
    </cfRule>
  </conditionalFormatting>
  <conditionalFormatting sqref="AU49">
    <cfRule type="cellIs" dxfId="448" priority="51" operator="greaterThan">
      <formula>0</formula>
    </cfRule>
  </conditionalFormatting>
  <conditionalFormatting sqref="AU53">
    <cfRule type="cellIs" dxfId="447" priority="50" operator="greaterThan">
      <formula>0</formula>
    </cfRule>
  </conditionalFormatting>
  <conditionalFormatting sqref="AU57">
    <cfRule type="cellIs" dxfId="446" priority="49" operator="greaterThan">
      <formula>0</formula>
    </cfRule>
  </conditionalFormatting>
  <conditionalFormatting sqref="AU61">
    <cfRule type="cellIs" dxfId="445" priority="48" operator="greaterThan">
      <formula>0</formula>
    </cfRule>
  </conditionalFormatting>
  <conditionalFormatting sqref="AU65">
    <cfRule type="cellIs" dxfId="444" priority="47" operator="greaterThan">
      <formula>0</formula>
    </cfRule>
  </conditionalFormatting>
  <conditionalFormatting sqref="AU70">
    <cfRule type="cellIs" dxfId="443" priority="46" operator="greaterThan">
      <formula>0</formula>
    </cfRule>
  </conditionalFormatting>
  <conditionalFormatting sqref="AU74">
    <cfRule type="cellIs" dxfId="442" priority="45" operator="greaterThan">
      <formula>0</formula>
    </cfRule>
  </conditionalFormatting>
  <conditionalFormatting sqref="AU78">
    <cfRule type="cellIs" dxfId="441" priority="44" operator="greaterThan">
      <formula>0</formula>
    </cfRule>
  </conditionalFormatting>
  <conditionalFormatting sqref="AU82">
    <cfRule type="cellIs" dxfId="440" priority="43" operator="greaterThan">
      <formula>0</formula>
    </cfRule>
  </conditionalFormatting>
  <conditionalFormatting sqref="AU86">
    <cfRule type="cellIs" dxfId="439" priority="42" operator="greaterThan">
      <formula>0</formula>
    </cfRule>
  </conditionalFormatting>
  <conditionalFormatting sqref="AU90">
    <cfRule type="cellIs" dxfId="438" priority="41" operator="greaterThan">
      <formula>0</formula>
    </cfRule>
  </conditionalFormatting>
  <conditionalFormatting sqref="AU94">
    <cfRule type="cellIs" dxfId="437" priority="40" operator="greaterThan">
      <formula>0</formula>
    </cfRule>
  </conditionalFormatting>
  <conditionalFormatting sqref="AU98">
    <cfRule type="cellIs" dxfId="436" priority="39" operator="greaterThan">
      <formula>0</formula>
    </cfRule>
  </conditionalFormatting>
  <conditionalFormatting sqref="AU102">
    <cfRule type="cellIs" dxfId="435" priority="38" operator="greaterThan">
      <formula>0</formula>
    </cfRule>
  </conditionalFormatting>
  <conditionalFormatting sqref="AS107:AT107">
    <cfRule type="cellIs" dxfId="434" priority="37" operator="greaterThan">
      <formula>0</formula>
    </cfRule>
  </conditionalFormatting>
  <conditionalFormatting sqref="AS111:AT111">
    <cfRule type="cellIs" dxfId="433" priority="36" operator="greaterThan">
      <formula>0</formula>
    </cfRule>
  </conditionalFormatting>
  <conditionalFormatting sqref="AS115:AT115">
    <cfRule type="cellIs" dxfId="432" priority="35" operator="greaterThan">
      <formula>0</formula>
    </cfRule>
  </conditionalFormatting>
  <conditionalFormatting sqref="AS119:AT119">
    <cfRule type="cellIs" dxfId="431" priority="34" operator="greaterThan">
      <formula>0</formula>
    </cfRule>
  </conditionalFormatting>
  <conditionalFormatting sqref="AS123:AT123">
    <cfRule type="cellIs" dxfId="430" priority="33" operator="greaterThan">
      <formula>0</formula>
    </cfRule>
  </conditionalFormatting>
  <conditionalFormatting sqref="AS127:AT127">
    <cfRule type="cellIs" dxfId="429" priority="32" operator="greaterThan">
      <formula>0</formula>
    </cfRule>
  </conditionalFormatting>
  <conditionalFormatting sqref="AS131:AT131">
    <cfRule type="cellIs" dxfId="428" priority="31" operator="greaterThan">
      <formula>0</formula>
    </cfRule>
  </conditionalFormatting>
  <conditionalFormatting sqref="AS135:AT135">
    <cfRule type="cellIs" dxfId="427" priority="30" operator="greaterThan">
      <formula>0</formula>
    </cfRule>
  </conditionalFormatting>
  <conditionalFormatting sqref="AS139:AT139">
    <cfRule type="cellIs" dxfId="426" priority="29" operator="greaterThan">
      <formula>0</formula>
    </cfRule>
  </conditionalFormatting>
  <conditionalFormatting sqref="AS144:AT144">
    <cfRule type="cellIs" dxfId="425" priority="28" operator="greaterThan">
      <formula>0</formula>
    </cfRule>
  </conditionalFormatting>
  <conditionalFormatting sqref="AS148:AT148">
    <cfRule type="cellIs" dxfId="424" priority="27" operator="greaterThan">
      <formula>0</formula>
    </cfRule>
  </conditionalFormatting>
  <conditionalFormatting sqref="AS152:AT152">
    <cfRule type="cellIs" dxfId="423" priority="26" operator="greaterThan">
      <formula>0</formula>
    </cfRule>
  </conditionalFormatting>
  <conditionalFormatting sqref="AS156:AT156">
    <cfRule type="cellIs" dxfId="422" priority="25" operator="greaterThan">
      <formula>0</formula>
    </cfRule>
  </conditionalFormatting>
  <conditionalFormatting sqref="AS160:AT160">
    <cfRule type="cellIs" dxfId="421" priority="24" operator="greaterThan">
      <formula>0</formula>
    </cfRule>
  </conditionalFormatting>
  <conditionalFormatting sqref="AS164:AT164">
    <cfRule type="cellIs" dxfId="420" priority="23" operator="greaterThan">
      <formula>0</formula>
    </cfRule>
  </conditionalFormatting>
  <conditionalFormatting sqref="AS168:AT168">
    <cfRule type="cellIs" dxfId="419" priority="22" operator="greaterThan">
      <formula>0</formula>
    </cfRule>
  </conditionalFormatting>
  <conditionalFormatting sqref="AS172:AT172">
    <cfRule type="cellIs" dxfId="418" priority="21" operator="greaterThan">
      <formula>0</formula>
    </cfRule>
  </conditionalFormatting>
  <conditionalFormatting sqref="AS176:AT176">
    <cfRule type="cellIs" dxfId="417" priority="20" operator="greaterThan">
      <formula>0</formula>
    </cfRule>
  </conditionalFormatting>
  <conditionalFormatting sqref="AU107">
    <cfRule type="cellIs" dxfId="416" priority="19" operator="greaterThan">
      <formula>0</formula>
    </cfRule>
  </conditionalFormatting>
  <conditionalFormatting sqref="AU111">
    <cfRule type="cellIs" dxfId="415" priority="18" operator="greaterThan">
      <formula>0</formula>
    </cfRule>
  </conditionalFormatting>
  <conditionalFormatting sqref="AU115">
    <cfRule type="cellIs" dxfId="414" priority="17" operator="greaterThan">
      <formula>0</formula>
    </cfRule>
  </conditionalFormatting>
  <conditionalFormatting sqref="AU119">
    <cfRule type="cellIs" dxfId="413" priority="16" operator="greaterThan">
      <formula>0</formula>
    </cfRule>
  </conditionalFormatting>
  <conditionalFormatting sqref="AU123">
    <cfRule type="cellIs" dxfId="412" priority="15" operator="greaterThan">
      <formula>0</formula>
    </cfRule>
  </conditionalFormatting>
  <conditionalFormatting sqref="AU127">
    <cfRule type="cellIs" dxfId="411" priority="14" operator="greaterThan">
      <formula>0</formula>
    </cfRule>
  </conditionalFormatting>
  <conditionalFormatting sqref="AU131">
    <cfRule type="cellIs" dxfId="410" priority="13" operator="greaterThan">
      <formula>0</formula>
    </cfRule>
  </conditionalFormatting>
  <conditionalFormatting sqref="AU135">
    <cfRule type="cellIs" dxfId="409" priority="12" operator="greaterThan">
      <formula>0</formula>
    </cfRule>
  </conditionalFormatting>
  <conditionalFormatting sqref="AU139">
    <cfRule type="cellIs" dxfId="408" priority="11" operator="greaterThan">
      <formula>0</formula>
    </cfRule>
  </conditionalFormatting>
  <conditionalFormatting sqref="AU144">
    <cfRule type="cellIs" dxfId="407" priority="10" operator="greaterThan">
      <formula>0</formula>
    </cfRule>
  </conditionalFormatting>
  <conditionalFormatting sqref="AU148">
    <cfRule type="cellIs" dxfId="406" priority="9" operator="greaterThan">
      <formula>0</formula>
    </cfRule>
  </conditionalFormatting>
  <conditionalFormatting sqref="AU152">
    <cfRule type="cellIs" dxfId="405" priority="8" operator="greaterThan">
      <formula>0</formula>
    </cfRule>
  </conditionalFormatting>
  <conditionalFormatting sqref="AU156">
    <cfRule type="cellIs" dxfId="404" priority="7" operator="greaterThan">
      <formula>0</formula>
    </cfRule>
  </conditionalFormatting>
  <conditionalFormatting sqref="AU160">
    <cfRule type="cellIs" dxfId="403" priority="6" operator="greaterThan">
      <formula>0</formula>
    </cfRule>
  </conditionalFormatting>
  <conditionalFormatting sqref="AU164">
    <cfRule type="cellIs" dxfId="402" priority="5" operator="greaterThan">
      <formula>0</formula>
    </cfRule>
  </conditionalFormatting>
  <conditionalFormatting sqref="AU168">
    <cfRule type="cellIs" dxfId="401" priority="4" operator="greaterThan">
      <formula>0</formula>
    </cfRule>
  </conditionalFormatting>
  <conditionalFormatting sqref="AU172">
    <cfRule type="cellIs" dxfId="400" priority="3" operator="greaterThan">
      <formula>0</formula>
    </cfRule>
  </conditionalFormatting>
  <conditionalFormatting sqref="AU176">
    <cfRule type="cellIs" dxfId="399" priority="2" operator="greaterThan">
      <formula>0</formula>
    </cfRule>
  </conditionalFormatting>
  <conditionalFormatting sqref="H184:AQ184">
    <cfRule type="cellIs" dxfId="398"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H184:AQ184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U236"/>
  <sheetViews>
    <sheetView showGridLines="0" zoomScale="70" zoomScaleNormal="70" workbookViewId="0">
      <pane xSplit="2" ySplit="12" topLeftCell="C13" activePane="bottomRight" state="frozen"/>
      <selection activeCell="A9" sqref="A9"/>
      <selection pane="topRight" activeCell="C9" sqref="C9"/>
      <selection pane="bottomLeft" activeCell="A13" sqref="A13"/>
      <selection pane="bottomRight" activeCell="I184" sqref="I184"/>
    </sheetView>
  </sheetViews>
  <sheetFormatPr baseColWidth="10" defaultColWidth="11.42578125" defaultRowHeight="12.75" outlineLevelRow="4" x14ac:dyDescent="0.25"/>
  <cols>
    <col min="1" max="1" width="2.7109375" style="1000" customWidth="1"/>
    <col min="2" max="2" width="9.7109375" style="1000" customWidth="1"/>
    <col min="3" max="3" width="45.7109375" style="1000" customWidth="1"/>
    <col min="4" max="4" width="11.7109375" style="1001" customWidth="1"/>
    <col min="5" max="5" width="8.7109375" style="1002" customWidth="1"/>
    <col min="6" max="8" width="6.7109375" style="1003" customWidth="1"/>
    <col min="9" max="10" width="6.7109375" style="1004" customWidth="1"/>
    <col min="11" max="41" width="6.7109375" style="1000" customWidth="1"/>
    <col min="42" max="42" width="8.7109375" style="1088" customWidth="1"/>
    <col min="43" max="43" width="9.85546875" style="1088" customWidth="1"/>
    <col min="44" max="44" width="4.42578125" style="1000" customWidth="1"/>
    <col min="45" max="47" width="17.5703125" style="1000" customWidth="1"/>
    <col min="48" max="16384" width="11.42578125" style="1000"/>
  </cols>
  <sheetData>
    <row r="1" spans="2:47" s="1088" customFormat="1" x14ac:dyDescent="0.25">
      <c r="D1" s="1077"/>
      <c r="E1" s="1078"/>
      <c r="F1" s="1552"/>
      <c r="G1" s="1552"/>
      <c r="H1" s="1552"/>
      <c r="I1" s="1553"/>
      <c r="J1" s="1553"/>
    </row>
    <row r="2" spans="2:47" s="1088" customFormat="1" ht="18" x14ac:dyDescent="0.25">
      <c r="B2" s="225" t="s">
        <v>49</v>
      </c>
      <c r="C2" s="1554"/>
      <c r="D2" s="1554"/>
      <c r="E2" s="1554"/>
      <c r="F2" s="1554"/>
      <c r="G2" s="1554"/>
      <c r="H2" s="1554"/>
      <c r="I2" s="225" t="s">
        <v>305</v>
      </c>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row>
    <row r="3" spans="2:47" s="1088" customFormat="1" ht="15.75" x14ac:dyDescent="0.25">
      <c r="C3" s="1066"/>
      <c r="D3" s="1066"/>
      <c r="E3" s="1066"/>
      <c r="F3" s="1066"/>
      <c r="G3" s="1066"/>
      <c r="H3" s="1066"/>
      <c r="I3" s="1555"/>
      <c r="J3" s="1555"/>
      <c r="K3" s="1555"/>
      <c r="L3" s="1555"/>
      <c r="M3" s="1555"/>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row>
    <row r="4" spans="2:47" s="1088" customFormat="1" ht="15.75" x14ac:dyDescent="0.25">
      <c r="B4" s="1556"/>
      <c r="C4" s="1201"/>
      <c r="D4" s="1066" t="s">
        <v>195</v>
      </c>
      <c r="E4" s="1078"/>
      <c r="F4" s="1066"/>
      <c r="G4" s="1556"/>
      <c r="H4" s="1556"/>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row>
    <row r="5" spans="2:47" s="1088" customFormat="1" ht="16.5" thickBot="1" x14ac:dyDescent="0.3">
      <c r="B5" s="1556"/>
      <c r="C5" s="1201"/>
      <c r="D5" s="1202"/>
      <c r="E5" s="1558"/>
      <c r="F5" s="1066"/>
      <c r="G5" s="1556"/>
      <c r="H5" s="1556"/>
      <c r="I5" s="1557"/>
      <c r="J5" s="1557"/>
      <c r="K5" s="1557"/>
      <c r="L5" s="1557"/>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row>
    <row r="6" spans="2:47" s="1088" customFormat="1" x14ac:dyDescent="0.25">
      <c r="B6" s="1811" t="s">
        <v>387</v>
      </c>
      <c r="C6" s="1835"/>
      <c r="D6" s="1971" t="str">
        <f>+'INFORMACION GENERAL PROYECTO'!D6</f>
        <v>[TÍTULO DEL PROYECTO]</v>
      </c>
      <c r="E6" s="1971"/>
      <c r="F6" s="1971"/>
      <c r="G6" s="1971"/>
      <c r="H6" s="1971"/>
      <c r="I6" s="1971"/>
      <c r="J6" s="1971"/>
      <c r="K6" s="1971"/>
      <c r="L6" s="1971"/>
      <c r="M6" s="1971"/>
      <c r="N6" s="1971"/>
      <c r="O6" s="1971"/>
      <c r="P6" s="1971"/>
      <c r="Q6" s="1972"/>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row>
    <row r="7" spans="2:47" s="1088" customFormat="1" x14ac:dyDescent="0.25">
      <c r="B7" s="1809" t="s">
        <v>388</v>
      </c>
      <c r="C7" s="1836"/>
      <c r="D7" s="1973" t="str">
        <f>+'INFORMACION GENERAL PROYECTO'!B12</f>
        <v>[INSTITUCIÓN EJECUTORA]</v>
      </c>
      <c r="E7" s="1973"/>
      <c r="F7" s="1973"/>
      <c r="G7" s="1973"/>
      <c r="H7" s="1973"/>
      <c r="I7" s="1973"/>
      <c r="J7" s="1973"/>
      <c r="K7" s="1973"/>
      <c r="L7" s="1973"/>
      <c r="M7" s="1973"/>
      <c r="N7" s="1973"/>
      <c r="O7" s="1973"/>
      <c r="P7" s="1973"/>
      <c r="Q7" s="1974"/>
      <c r="R7" s="1557"/>
      <c r="S7" s="1557"/>
      <c r="T7" s="1557"/>
      <c r="U7" s="1557"/>
      <c r="V7" s="1557"/>
      <c r="W7" s="1557"/>
      <c r="X7" s="1557"/>
      <c r="Y7" s="1557"/>
      <c r="Z7" s="1557"/>
      <c r="AA7" s="1557"/>
      <c r="AB7" s="1557"/>
      <c r="AC7" s="1557"/>
      <c r="AD7" s="1557"/>
      <c r="AE7" s="1557"/>
      <c r="AF7" s="1557"/>
      <c r="AG7" s="1557"/>
      <c r="AH7" s="1557"/>
      <c r="AI7" s="1557"/>
      <c r="AJ7" s="1557"/>
      <c r="AK7" s="1557"/>
      <c r="AL7" s="1557"/>
      <c r="AM7" s="1557"/>
      <c r="AN7" s="1557"/>
      <c r="AO7" s="1557"/>
    </row>
    <row r="8" spans="2:47" s="1088" customFormat="1" ht="13.5" thickBot="1" x14ac:dyDescent="0.3">
      <c r="B8" s="1812" t="s">
        <v>405</v>
      </c>
      <c r="C8" s="1962"/>
      <c r="D8" s="1969">
        <f>+'INFORMACION GENERAL PROYECTO'!H7</f>
        <v>0</v>
      </c>
      <c r="E8" s="1969"/>
      <c r="F8" s="1969"/>
      <c r="G8" s="1969"/>
      <c r="H8" s="1970" t="s">
        <v>391</v>
      </c>
      <c r="I8" s="1970"/>
      <c r="J8" s="1970"/>
      <c r="K8" s="1970"/>
      <c r="L8" s="1970"/>
      <c r="M8" s="1975">
        <f>+'INFORMACION GENERAL PROYECTO'!H24</f>
        <v>28.931506849315067</v>
      </c>
      <c r="N8" s="1976"/>
      <c r="O8" s="1976"/>
      <c r="P8" s="1976"/>
      <c r="Q8" s="1977"/>
      <c r="R8" s="1557"/>
      <c r="S8" s="1557"/>
      <c r="T8" s="1557"/>
      <c r="U8" s="1557"/>
      <c r="V8" s="1557"/>
      <c r="W8" s="1557"/>
      <c r="X8" s="1557"/>
      <c r="Y8" s="1557"/>
      <c r="Z8" s="1557"/>
      <c r="AA8" s="1557"/>
      <c r="AB8" s="1557"/>
      <c r="AC8" s="1557"/>
      <c r="AD8" s="1557"/>
      <c r="AE8" s="1557"/>
      <c r="AF8" s="1557"/>
      <c r="AG8" s="1557"/>
      <c r="AH8" s="1557"/>
      <c r="AI8" s="1557"/>
      <c r="AJ8" s="1557"/>
      <c r="AK8" s="1557"/>
      <c r="AL8" s="1557"/>
      <c r="AM8" s="1557"/>
      <c r="AN8" s="1557"/>
      <c r="AO8" s="1557"/>
    </row>
    <row r="9" spans="2:47" s="1009" customFormat="1" ht="13.5" thickBot="1" x14ac:dyDescent="0.3">
      <c r="B9" s="1968"/>
      <c r="C9" s="1968"/>
      <c r="D9" s="1008"/>
      <c r="E9" s="1008"/>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c r="AM9" s="1987"/>
      <c r="AN9" s="1987"/>
      <c r="AO9" s="1987"/>
      <c r="AP9" s="193"/>
      <c r="AQ9" s="193"/>
    </row>
    <row r="10" spans="2:47" x14ac:dyDescent="0.25">
      <c r="B10" s="1963" t="s">
        <v>842</v>
      </c>
      <c r="C10" s="1964"/>
      <c r="D10" s="1978" t="s">
        <v>406</v>
      </c>
      <c r="E10" s="1981" t="s">
        <v>407</v>
      </c>
      <c r="F10" s="1965" t="s">
        <v>6</v>
      </c>
      <c r="G10" s="1966"/>
      <c r="H10" s="1966"/>
      <c r="I10" s="1966"/>
      <c r="J10" s="1966"/>
      <c r="K10" s="1966"/>
      <c r="L10" s="1966"/>
      <c r="M10" s="1966"/>
      <c r="N10" s="1966"/>
      <c r="O10" s="1966"/>
      <c r="P10" s="1966"/>
      <c r="Q10" s="1967"/>
      <c r="R10" s="1965" t="s">
        <v>8</v>
      </c>
      <c r="S10" s="1966"/>
      <c r="T10" s="1966"/>
      <c r="U10" s="1966"/>
      <c r="V10" s="1966"/>
      <c r="W10" s="1966"/>
      <c r="X10" s="1966"/>
      <c r="Y10" s="1966"/>
      <c r="Z10" s="1966"/>
      <c r="AA10" s="1966"/>
      <c r="AB10" s="1966"/>
      <c r="AC10" s="1967"/>
      <c r="AD10" s="1965" t="s">
        <v>7</v>
      </c>
      <c r="AE10" s="1966"/>
      <c r="AF10" s="1966"/>
      <c r="AG10" s="1966"/>
      <c r="AH10" s="1966"/>
      <c r="AI10" s="1966"/>
      <c r="AJ10" s="1966"/>
      <c r="AK10" s="1966"/>
      <c r="AL10" s="1966"/>
      <c r="AM10" s="1966"/>
      <c r="AN10" s="1966"/>
      <c r="AO10" s="1967"/>
      <c r="AP10" s="1988" t="s">
        <v>59</v>
      </c>
      <c r="AQ10" s="1991" t="s">
        <v>264</v>
      </c>
      <c r="AS10" s="1949" t="s">
        <v>1084</v>
      </c>
      <c r="AT10" s="1949" t="s">
        <v>1085</v>
      </c>
      <c r="AU10" s="1949" t="s">
        <v>1086</v>
      </c>
    </row>
    <row r="11" spans="2:47" x14ac:dyDescent="0.25">
      <c r="B11" s="1984" t="s">
        <v>799</v>
      </c>
      <c r="C11" s="1985"/>
      <c r="D11" s="1979"/>
      <c r="E11" s="1982"/>
      <c r="F11" s="1067" t="s">
        <v>753</v>
      </c>
      <c r="G11" s="1068" t="s">
        <v>754</v>
      </c>
      <c r="H11" s="1068" t="s">
        <v>755</v>
      </c>
      <c r="I11" s="1068" t="s">
        <v>756</v>
      </c>
      <c r="J11" s="1068" t="s">
        <v>757</v>
      </c>
      <c r="K11" s="1068" t="s">
        <v>758</v>
      </c>
      <c r="L11" s="1068" t="s">
        <v>759</v>
      </c>
      <c r="M11" s="1068" t="s">
        <v>760</v>
      </c>
      <c r="N11" s="1068" t="s">
        <v>761</v>
      </c>
      <c r="O11" s="1068" t="s">
        <v>762</v>
      </c>
      <c r="P11" s="1068" t="s">
        <v>763</v>
      </c>
      <c r="Q11" s="1068" t="s">
        <v>764</v>
      </c>
      <c r="R11" s="1067" t="s">
        <v>765</v>
      </c>
      <c r="S11" s="1068" t="s">
        <v>23</v>
      </c>
      <c r="T11" s="1068" t="s">
        <v>24</v>
      </c>
      <c r="U11" s="1068" t="s">
        <v>25</v>
      </c>
      <c r="V11" s="1068" t="s">
        <v>26</v>
      </c>
      <c r="W11" s="1068" t="s">
        <v>27</v>
      </c>
      <c r="X11" s="1068" t="s">
        <v>28</v>
      </c>
      <c r="Y11" s="1068" t="s">
        <v>29</v>
      </c>
      <c r="Z11" s="1068" t="s">
        <v>30</v>
      </c>
      <c r="AA11" s="1068" t="s">
        <v>31</v>
      </c>
      <c r="AB11" s="1068" t="s">
        <v>32</v>
      </c>
      <c r="AC11" s="1068" t="s">
        <v>33</v>
      </c>
      <c r="AD11" s="1067" t="s">
        <v>34</v>
      </c>
      <c r="AE11" s="1068" t="s">
        <v>35</v>
      </c>
      <c r="AF11" s="1068" t="s">
        <v>36</v>
      </c>
      <c r="AG11" s="1068" t="s">
        <v>37</v>
      </c>
      <c r="AH11" s="1068" t="s">
        <v>38</v>
      </c>
      <c r="AI11" s="1068" t="s">
        <v>39</v>
      </c>
      <c r="AJ11" s="1068" t="s">
        <v>40</v>
      </c>
      <c r="AK11" s="1068" t="s">
        <v>41</v>
      </c>
      <c r="AL11" s="1068" t="s">
        <v>42</v>
      </c>
      <c r="AM11" s="1068" t="s">
        <v>43</v>
      </c>
      <c r="AN11" s="1068" t="s">
        <v>44</v>
      </c>
      <c r="AO11" s="1068" t="s">
        <v>45</v>
      </c>
      <c r="AP11" s="1989"/>
      <c r="AQ11" s="1992"/>
      <c r="AS11" s="1950"/>
      <c r="AT11" s="1950"/>
      <c r="AU11" s="1950"/>
    </row>
    <row r="12" spans="2:47" ht="13.5" thickBot="1" x14ac:dyDescent="0.3">
      <c r="B12" s="1986"/>
      <c r="C12" s="1980"/>
      <c r="D12" s="1980"/>
      <c r="E12" s="1983"/>
      <c r="F12" s="967">
        <f>'CRONOGRAMA PRODUCTOS'!H31</f>
        <v>42675</v>
      </c>
      <c r="G12" s="963">
        <f>'CRONOGRAMA PRODUCTOS'!I31</f>
        <v>42705</v>
      </c>
      <c r="H12" s="963">
        <f>'CRONOGRAMA PRODUCTOS'!J31</f>
        <v>42736</v>
      </c>
      <c r="I12" s="963">
        <f>'CRONOGRAMA PRODUCTOS'!K31</f>
        <v>42767</v>
      </c>
      <c r="J12" s="963">
        <f>'CRONOGRAMA PRODUCTOS'!L31</f>
        <v>42795</v>
      </c>
      <c r="K12" s="963">
        <f>'CRONOGRAMA PRODUCTOS'!M31</f>
        <v>42826</v>
      </c>
      <c r="L12" s="963">
        <f>'CRONOGRAMA PRODUCTOS'!N31</f>
        <v>42856</v>
      </c>
      <c r="M12" s="963">
        <f>'CRONOGRAMA PRODUCTOS'!O31</f>
        <v>42887</v>
      </c>
      <c r="N12" s="963">
        <f>'CRONOGRAMA PRODUCTOS'!P31</f>
        <v>42917</v>
      </c>
      <c r="O12" s="963">
        <f>'CRONOGRAMA PRODUCTOS'!Q31</f>
        <v>42948</v>
      </c>
      <c r="P12" s="963">
        <f>'CRONOGRAMA PRODUCTOS'!R31</f>
        <v>42979</v>
      </c>
      <c r="Q12" s="966">
        <f>'CRONOGRAMA PRODUCTOS'!S31</f>
        <v>43009</v>
      </c>
      <c r="R12" s="967">
        <f>'CRONOGRAMA PRODUCTOS'!T31</f>
        <v>43040</v>
      </c>
      <c r="S12" s="963">
        <f>'CRONOGRAMA PRODUCTOS'!U31</f>
        <v>43070</v>
      </c>
      <c r="T12" s="963">
        <f>'CRONOGRAMA PRODUCTOS'!V31</f>
        <v>43101</v>
      </c>
      <c r="U12" s="963">
        <f>'CRONOGRAMA PRODUCTOS'!W31</f>
        <v>43132</v>
      </c>
      <c r="V12" s="963">
        <f>'CRONOGRAMA PRODUCTOS'!X31</f>
        <v>43160</v>
      </c>
      <c r="W12" s="963">
        <f>'CRONOGRAMA PRODUCTOS'!Y31</f>
        <v>43191</v>
      </c>
      <c r="X12" s="963">
        <f>'CRONOGRAMA PRODUCTOS'!Z31</f>
        <v>43221</v>
      </c>
      <c r="Y12" s="963">
        <f>'CRONOGRAMA PRODUCTOS'!AA31</f>
        <v>43252</v>
      </c>
      <c r="Z12" s="963">
        <f>'CRONOGRAMA PRODUCTOS'!AB31</f>
        <v>43282</v>
      </c>
      <c r="AA12" s="963">
        <f>'CRONOGRAMA PRODUCTOS'!AC31</f>
        <v>43313</v>
      </c>
      <c r="AB12" s="963">
        <f>'CRONOGRAMA PRODUCTOS'!AD31</f>
        <v>43344</v>
      </c>
      <c r="AC12" s="966">
        <f>'CRONOGRAMA PRODUCTOS'!AE31</f>
        <v>43374</v>
      </c>
      <c r="AD12" s="967">
        <f>'CRONOGRAMA PRODUCTOS'!AF31</f>
        <v>43405</v>
      </c>
      <c r="AE12" s="963">
        <f>'CRONOGRAMA PRODUCTOS'!AG31</f>
        <v>43435</v>
      </c>
      <c r="AF12" s="963">
        <f>'CRONOGRAMA PRODUCTOS'!AH31</f>
        <v>43466</v>
      </c>
      <c r="AG12" s="963">
        <f>'CRONOGRAMA PRODUCTOS'!AI31</f>
        <v>43497</v>
      </c>
      <c r="AH12" s="963">
        <f>'CRONOGRAMA PRODUCTOS'!AJ31</f>
        <v>43525</v>
      </c>
      <c r="AI12" s="963">
        <f>'CRONOGRAMA PRODUCTOS'!AK31</f>
        <v>43556</v>
      </c>
      <c r="AJ12" s="963">
        <f>'CRONOGRAMA PRODUCTOS'!AL31</f>
        <v>43586</v>
      </c>
      <c r="AK12" s="963">
        <f>'CRONOGRAMA PRODUCTOS'!AM31</f>
        <v>43617</v>
      </c>
      <c r="AL12" s="963">
        <f>'CRONOGRAMA PRODUCTOS'!AN31</f>
        <v>43647</v>
      </c>
      <c r="AM12" s="963">
        <f>'CRONOGRAMA PRODUCTOS'!AO31</f>
        <v>43678</v>
      </c>
      <c r="AN12" s="963">
        <f>'CRONOGRAMA PRODUCTOS'!AP31</f>
        <v>43709</v>
      </c>
      <c r="AO12" s="966">
        <f>'CRONOGRAMA PRODUCTOS'!AQ31</f>
        <v>43739</v>
      </c>
      <c r="AP12" s="1990"/>
      <c r="AQ12" s="1993"/>
      <c r="AS12" s="1951"/>
      <c r="AT12" s="1951"/>
      <c r="AU12" s="1951"/>
    </row>
    <row r="13" spans="2:47" s="1088" customFormat="1" x14ac:dyDescent="0.25">
      <c r="B13" s="1069">
        <v>1</v>
      </c>
      <c r="C13" s="1054">
        <f>'MARCO LOGICO'!D34</f>
        <v>0</v>
      </c>
      <c r="D13" s="1079"/>
      <c r="E13" s="1080"/>
      <c r="F13" s="1081"/>
      <c r="G13" s="1082"/>
      <c r="H13" s="1082"/>
      <c r="I13" s="1083"/>
      <c r="J13" s="1083"/>
      <c r="K13" s="1082"/>
      <c r="L13" s="1082"/>
      <c r="M13" s="1082"/>
      <c r="N13" s="1082"/>
      <c r="O13" s="1082"/>
      <c r="P13" s="1082"/>
      <c r="Q13" s="1084"/>
      <c r="R13" s="1085"/>
      <c r="S13" s="1083"/>
      <c r="T13" s="1082"/>
      <c r="U13" s="1082"/>
      <c r="V13" s="1082"/>
      <c r="W13" s="1082"/>
      <c r="X13" s="1082"/>
      <c r="Y13" s="1082"/>
      <c r="Z13" s="1082"/>
      <c r="AA13" s="1083"/>
      <c r="AB13" s="1083"/>
      <c r="AC13" s="1084"/>
      <c r="AD13" s="1081"/>
      <c r="AE13" s="1082"/>
      <c r="AF13" s="1082"/>
      <c r="AG13" s="1082"/>
      <c r="AH13" s="1082"/>
      <c r="AI13" s="1082"/>
      <c r="AJ13" s="1083"/>
      <c r="AK13" s="1083"/>
      <c r="AL13" s="1082"/>
      <c r="AM13" s="1082"/>
      <c r="AN13" s="1082"/>
      <c r="AO13" s="1084"/>
      <c r="AP13" s="1086"/>
      <c r="AQ13" s="1087"/>
      <c r="AS13" s="1612"/>
      <c r="AT13" s="1613"/>
      <c r="AU13" s="1613"/>
    </row>
    <row r="14" spans="2:47" s="1088" customFormat="1" ht="13.5" outlineLevel="1" x14ac:dyDescent="0.25">
      <c r="B14" s="1041">
        <f>'MARCO LOGICO'!C35</f>
        <v>1.1000000000000001</v>
      </c>
      <c r="C14" s="1055">
        <f>'MARCO LOGICO'!D35</f>
        <v>0</v>
      </c>
      <c r="D14" s="1097"/>
      <c r="E14" s="1098"/>
      <c r="F14" s="1099"/>
      <c r="G14" s="1100"/>
      <c r="H14" s="1100"/>
      <c r="I14" s="1100"/>
      <c r="J14" s="1100"/>
      <c r="K14" s="1100"/>
      <c r="L14" s="1100"/>
      <c r="M14" s="1100"/>
      <c r="N14" s="1100"/>
      <c r="O14" s="1100"/>
      <c r="P14" s="1100"/>
      <c r="Q14" s="1101"/>
      <c r="R14" s="1099"/>
      <c r="S14" s="1100"/>
      <c r="T14" s="1100"/>
      <c r="U14" s="1100"/>
      <c r="V14" s="1100"/>
      <c r="W14" s="1100"/>
      <c r="X14" s="1100"/>
      <c r="Y14" s="1100"/>
      <c r="Z14" s="1100"/>
      <c r="AA14" s="1100"/>
      <c r="AB14" s="1100"/>
      <c r="AC14" s="1101"/>
      <c r="AD14" s="1099"/>
      <c r="AE14" s="1100"/>
      <c r="AF14" s="1100"/>
      <c r="AG14" s="1100"/>
      <c r="AH14" s="1100"/>
      <c r="AI14" s="1100"/>
      <c r="AJ14" s="1100"/>
      <c r="AK14" s="1100"/>
      <c r="AL14" s="1100"/>
      <c r="AM14" s="1100"/>
      <c r="AN14" s="1100"/>
      <c r="AO14" s="1101"/>
      <c r="AP14" s="1102"/>
      <c r="AQ14" s="1103"/>
      <c r="AS14" s="1612"/>
      <c r="AT14" s="1613"/>
      <c r="AU14" s="1613"/>
    </row>
    <row r="15" spans="2:47" ht="13.5" outlineLevel="1" x14ac:dyDescent="0.25">
      <c r="B15" s="1042" t="str">
        <f>+'CRONOGRAMA PRODUCTOS'!D33</f>
        <v>Indicador 1</v>
      </c>
      <c r="C15" s="1056">
        <f>+'CRONOGRAMA PRODUCTOS'!E33</f>
        <v>0</v>
      </c>
      <c r="D15" s="1036" t="str">
        <f>+'CRONOGRAMA PRODUCTOS'!F33</f>
        <v>Unidad medida</v>
      </c>
      <c r="E15" s="1037">
        <f>+'CRONOGRAMA PRODUCTOS'!G33</f>
        <v>0</v>
      </c>
      <c r="F15" s="1038">
        <f>'CRONOGRAMA PRODUCTOS'!H33</f>
        <v>0</v>
      </c>
      <c r="G15" s="1039">
        <f>'CRONOGRAMA PRODUCTOS'!I33</f>
        <v>0</v>
      </c>
      <c r="H15" s="1039">
        <f>'CRONOGRAMA PRODUCTOS'!J33</f>
        <v>0</v>
      </c>
      <c r="I15" s="1039">
        <f>'CRONOGRAMA PRODUCTOS'!K33</f>
        <v>0</v>
      </c>
      <c r="J15" s="1039">
        <f>'CRONOGRAMA PRODUCTOS'!L33</f>
        <v>0</v>
      </c>
      <c r="K15" s="1039">
        <f>'CRONOGRAMA PRODUCTOS'!M33</f>
        <v>0</v>
      </c>
      <c r="L15" s="1039">
        <f>'CRONOGRAMA PRODUCTOS'!N33</f>
        <v>0</v>
      </c>
      <c r="M15" s="1039">
        <f>'CRONOGRAMA PRODUCTOS'!O33</f>
        <v>0</v>
      </c>
      <c r="N15" s="1039">
        <f>'CRONOGRAMA PRODUCTOS'!P33</f>
        <v>0</v>
      </c>
      <c r="O15" s="1039">
        <f>'CRONOGRAMA PRODUCTOS'!Q33</f>
        <v>0</v>
      </c>
      <c r="P15" s="1039">
        <f>'CRONOGRAMA PRODUCTOS'!R33</f>
        <v>0</v>
      </c>
      <c r="Q15" s="1040">
        <f>'CRONOGRAMA PRODUCTOS'!S33</f>
        <v>0</v>
      </c>
      <c r="R15" s="1038">
        <f>'CRONOGRAMA PRODUCTOS'!T33</f>
        <v>0</v>
      </c>
      <c r="S15" s="1039">
        <f>'CRONOGRAMA PRODUCTOS'!U33</f>
        <v>0</v>
      </c>
      <c r="T15" s="1039">
        <f>'CRONOGRAMA PRODUCTOS'!V33</f>
        <v>0</v>
      </c>
      <c r="U15" s="1039">
        <f>'CRONOGRAMA PRODUCTOS'!W33</f>
        <v>0</v>
      </c>
      <c r="V15" s="1039">
        <f>'CRONOGRAMA PRODUCTOS'!X33</f>
        <v>0</v>
      </c>
      <c r="W15" s="1039">
        <f>'CRONOGRAMA PRODUCTOS'!Y33</f>
        <v>0</v>
      </c>
      <c r="X15" s="1039">
        <f>'CRONOGRAMA PRODUCTOS'!Z33</f>
        <v>0</v>
      </c>
      <c r="Y15" s="1039">
        <f>'CRONOGRAMA PRODUCTOS'!AA33</f>
        <v>0</v>
      </c>
      <c r="Z15" s="1039">
        <f>'CRONOGRAMA PRODUCTOS'!AB33</f>
        <v>0</v>
      </c>
      <c r="AA15" s="1039">
        <f>'CRONOGRAMA PRODUCTOS'!AC33</f>
        <v>0</v>
      </c>
      <c r="AB15" s="1039">
        <f>'CRONOGRAMA PRODUCTOS'!AD33</f>
        <v>0</v>
      </c>
      <c r="AC15" s="1040">
        <f>'CRONOGRAMA PRODUCTOS'!AE33</f>
        <v>0</v>
      </c>
      <c r="AD15" s="1038">
        <f>'CRONOGRAMA PRODUCTOS'!AF33</f>
        <v>0</v>
      </c>
      <c r="AE15" s="1039">
        <f>'CRONOGRAMA PRODUCTOS'!AG33</f>
        <v>0</v>
      </c>
      <c r="AF15" s="1039">
        <f>'CRONOGRAMA PRODUCTOS'!AH33</f>
        <v>0</v>
      </c>
      <c r="AG15" s="1039">
        <f>'CRONOGRAMA PRODUCTOS'!AI33</f>
        <v>0</v>
      </c>
      <c r="AH15" s="1039">
        <f>'CRONOGRAMA PRODUCTOS'!AJ33</f>
        <v>0</v>
      </c>
      <c r="AI15" s="1039">
        <f>'CRONOGRAMA PRODUCTOS'!AK33</f>
        <v>0</v>
      </c>
      <c r="AJ15" s="1039">
        <f>'CRONOGRAMA PRODUCTOS'!AL33</f>
        <v>0</v>
      </c>
      <c r="AK15" s="1039">
        <f>'CRONOGRAMA PRODUCTOS'!AM33</f>
        <v>0</v>
      </c>
      <c r="AL15" s="1039">
        <f>'CRONOGRAMA PRODUCTOS'!AN33</f>
        <v>0</v>
      </c>
      <c r="AM15" s="1039">
        <f>'CRONOGRAMA PRODUCTOS'!AO33</f>
        <v>0</v>
      </c>
      <c r="AN15" s="1039">
        <f>'CRONOGRAMA PRODUCTOS'!AP33</f>
        <v>0</v>
      </c>
      <c r="AO15" s="1040">
        <f>'CRONOGRAMA PRODUCTOS'!AQ33</f>
        <v>0</v>
      </c>
      <c r="AP15" s="1120"/>
      <c r="AQ15" s="1121"/>
      <c r="AS15" s="1612"/>
      <c r="AT15" s="1613"/>
      <c r="AU15" s="1613"/>
    </row>
    <row r="16" spans="2:47" ht="13.5" outlineLevel="1" x14ac:dyDescent="0.25">
      <c r="B16" s="1042" t="str">
        <f>+'CRONOGRAMA PRODUCTOS'!D37</f>
        <v>Indicador 2</v>
      </c>
      <c r="C16" s="1056">
        <f>+'CRONOGRAMA PRODUCTOS'!E37</f>
        <v>0</v>
      </c>
      <c r="D16" s="1036" t="str">
        <f>+'CRONOGRAMA PRODUCTOS'!F37</f>
        <v>Unidad medida</v>
      </c>
      <c r="E16" s="1037">
        <f>+'CRONOGRAMA PRODUCTOS'!G37</f>
        <v>0</v>
      </c>
      <c r="F16" s="1038">
        <f>'CRONOGRAMA PRODUCTOS'!H37</f>
        <v>0</v>
      </c>
      <c r="G16" s="1039">
        <f>'CRONOGRAMA PRODUCTOS'!I37</f>
        <v>0</v>
      </c>
      <c r="H16" s="1039">
        <f>'CRONOGRAMA PRODUCTOS'!J37</f>
        <v>0</v>
      </c>
      <c r="I16" s="1039">
        <f>'CRONOGRAMA PRODUCTOS'!K37</f>
        <v>0</v>
      </c>
      <c r="J16" s="1039">
        <f>'CRONOGRAMA PRODUCTOS'!L37</f>
        <v>0</v>
      </c>
      <c r="K16" s="1039">
        <f>'CRONOGRAMA PRODUCTOS'!M37</f>
        <v>0</v>
      </c>
      <c r="L16" s="1039">
        <f>'CRONOGRAMA PRODUCTOS'!N37</f>
        <v>0</v>
      </c>
      <c r="M16" s="1039">
        <f>'CRONOGRAMA PRODUCTOS'!O37</f>
        <v>0</v>
      </c>
      <c r="N16" s="1039">
        <f>'CRONOGRAMA PRODUCTOS'!P37</f>
        <v>0</v>
      </c>
      <c r="O16" s="1039">
        <f>'CRONOGRAMA PRODUCTOS'!Q37</f>
        <v>0</v>
      </c>
      <c r="P16" s="1039">
        <f>'CRONOGRAMA PRODUCTOS'!R37</f>
        <v>0</v>
      </c>
      <c r="Q16" s="1040">
        <f>'CRONOGRAMA PRODUCTOS'!S37</f>
        <v>0</v>
      </c>
      <c r="R16" s="1038">
        <f>'CRONOGRAMA PRODUCTOS'!T37</f>
        <v>0</v>
      </c>
      <c r="S16" s="1039">
        <f>'CRONOGRAMA PRODUCTOS'!U37</f>
        <v>0</v>
      </c>
      <c r="T16" s="1039">
        <f>'CRONOGRAMA PRODUCTOS'!V37</f>
        <v>0</v>
      </c>
      <c r="U16" s="1039">
        <f>'CRONOGRAMA PRODUCTOS'!W37</f>
        <v>0</v>
      </c>
      <c r="V16" s="1039">
        <f>'CRONOGRAMA PRODUCTOS'!X37</f>
        <v>0</v>
      </c>
      <c r="W16" s="1039">
        <f>'CRONOGRAMA PRODUCTOS'!Y37</f>
        <v>0</v>
      </c>
      <c r="X16" s="1039">
        <f>'CRONOGRAMA PRODUCTOS'!Z37</f>
        <v>0</v>
      </c>
      <c r="Y16" s="1039">
        <f>'CRONOGRAMA PRODUCTOS'!AA37</f>
        <v>0</v>
      </c>
      <c r="Z16" s="1039">
        <f>'CRONOGRAMA PRODUCTOS'!AB37</f>
        <v>0</v>
      </c>
      <c r="AA16" s="1039">
        <f>'CRONOGRAMA PRODUCTOS'!AC37</f>
        <v>0</v>
      </c>
      <c r="AB16" s="1039">
        <f>'CRONOGRAMA PRODUCTOS'!AD37</f>
        <v>0</v>
      </c>
      <c r="AC16" s="1040">
        <f>'CRONOGRAMA PRODUCTOS'!AE37</f>
        <v>0</v>
      </c>
      <c r="AD16" s="1038">
        <f>'CRONOGRAMA PRODUCTOS'!AF37</f>
        <v>0</v>
      </c>
      <c r="AE16" s="1039">
        <f>'CRONOGRAMA PRODUCTOS'!AG37</f>
        <v>0</v>
      </c>
      <c r="AF16" s="1039">
        <f>'CRONOGRAMA PRODUCTOS'!AH37</f>
        <v>0</v>
      </c>
      <c r="AG16" s="1039">
        <f>'CRONOGRAMA PRODUCTOS'!AI37</f>
        <v>0</v>
      </c>
      <c r="AH16" s="1039">
        <f>'CRONOGRAMA PRODUCTOS'!AJ37</f>
        <v>0</v>
      </c>
      <c r="AI16" s="1039">
        <f>'CRONOGRAMA PRODUCTOS'!AK37</f>
        <v>0</v>
      </c>
      <c r="AJ16" s="1039">
        <f>'CRONOGRAMA PRODUCTOS'!AL37</f>
        <v>0</v>
      </c>
      <c r="AK16" s="1039">
        <f>'CRONOGRAMA PRODUCTOS'!AM37</f>
        <v>0</v>
      </c>
      <c r="AL16" s="1039">
        <f>'CRONOGRAMA PRODUCTOS'!AN37</f>
        <v>0</v>
      </c>
      <c r="AM16" s="1039">
        <f>'CRONOGRAMA PRODUCTOS'!AO37</f>
        <v>0</v>
      </c>
      <c r="AN16" s="1039">
        <f>'CRONOGRAMA PRODUCTOS'!AP37</f>
        <v>0</v>
      </c>
      <c r="AO16" s="1040">
        <f>'CRONOGRAMA PRODUCTOS'!AQ37</f>
        <v>0</v>
      </c>
      <c r="AP16" s="1120"/>
      <c r="AQ16" s="1121"/>
      <c r="AS16" s="1612"/>
      <c r="AT16" s="1613"/>
      <c r="AU16" s="1613"/>
    </row>
    <row r="17" spans="2:47" ht="13.5" outlineLevel="1" x14ac:dyDescent="0.25">
      <c r="B17" s="1042" t="str">
        <f>+'CRONOGRAMA PRODUCTOS'!D41</f>
        <v>Indicador 3</v>
      </c>
      <c r="C17" s="1056">
        <f>+'CRONOGRAMA PRODUCTOS'!E41</f>
        <v>0</v>
      </c>
      <c r="D17" s="1036" t="str">
        <f>+'CRONOGRAMA PRODUCTOS'!F41</f>
        <v>Unidad medida</v>
      </c>
      <c r="E17" s="1037">
        <f>+'CRONOGRAMA PRODUCTOS'!G41</f>
        <v>0</v>
      </c>
      <c r="F17" s="1038">
        <f>'CRONOGRAMA PRODUCTOS'!H41</f>
        <v>0</v>
      </c>
      <c r="G17" s="1039">
        <f>'CRONOGRAMA PRODUCTOS'!I41</f>
        <v>0</v>
      </c>
      <c r="H17" s="1039">
        <f>'CRONOGRAMA PRODUCTOS'!J41</f>
        <v>0</v>
      </c>
      <c r="I17" s="1039">
        <f>'CRONOGRAMA PRODUCTOS'!K41</f>
        <v>0</v>
      </c>
      <c r="J17" s="1039">
        <f>'CRONOGRAMA PRODUCTOS'!L41</f>
        <v>0</v>
      </c>
      <c r="K17" s="1039">
        <f>'CRONOGRAMA PRODUCTOS'!M41</f>
        <v>0</v>
      </c>
      <c r="L17" s="1039">
        <f>'CRONOGRAMA PRODUCTOS'!N41</f>
        <v>0</v>
      </c>
      <c r="M17" s="1039">
        <f>'CRONOGRAMA PRODUCTOS'!O41</f>
        <v>0</v>
      </c>
      <c r="N17" s="1039">
        <f>'CRONOGRAMA PRODUCTOS'!P41</f>
        <v>0</v>
      </c>
      <c r="O17" s="1039">
        <f>'CRONOGRAMA PRODUCTOS'!Q41</f>
        <v>0</v>
      </c>
      <c r="P17" s="1039">
        <f>'CRONOGRAMA PRODUCTOS'!R41</f>
        <v>0</v>
      </c>
      <c r="Q17" s="1040">
        <f>'CRONOGRAMA PRODUCTOS'!S41</f>
        <v>0</v>
      </c>
      <c r="R17" s="1038">
        <f>'CRONOGRAMA PRODUCTOS'!T41</f>
        <v>0</v>
      </c>
      <c r="S17" s="1039">
        <f>'CRONOGRAMA PRODUCTOS'!U41</f>
        <v>0</v>
      </c>
      <c r="T17" s="1039">
        <f>'CRONOGRAMA PRODUCTOS'!V41</f>
        <v>0</v>
      </c>
      <c r="U17" s="1039">
        <f>'CRONOGRAMA PRODUCTOS'!W41</f>
        <v>0</v>
      </c>
      <c r="V17" s="1039">
        <f>'CRONOGRAMA PRODUCTOS'!X41</f>
        <v>0</v>
      </c>
      <c r="W17" s="1039">
        <f>'CRONOGRAMA PRODUCTOS'!Y41</f>
        <v>0</v>
      </c>
      <c r="X17" s="1039">
        <f>'CRONOGRAMA PRODUCTOS'!Z41</f>
        <v>0</v>
      </c>
      <c r="Y17" s="1039">
        <f>'CRONOGRAMA PRODUCTOS'!AA41</f>
        <v>0</v>
      </c>
      <c r="Z17" s="1039">
        <f>'CRONOGRAMA PRODUCTOS'!AB41</f>
        <v>0</v>
      </c>
      <c r="AA17" s="1039">
        <f>'CRONOGRAMA PRODUCTOS'!AC41</f>
        <v>0</v>
      </c>
      <c r="AB17" s="1039">
        <f>'CRONOGRAMA PRODUCTOS'!AD41</f>
        <v>0</v>
      </c>
      <c r="AC17" s="1040">
        <f>'CRONOGRAMA PRODUCTOS'!AE41</f>
        <v>0</v>
      </c>
      <c r="AD17" s="1038">
        <f>'CRONOGRAMA PRODUCTOS'!AF41</f>
        <v>0</v>
      </c>
      <c r="AE17" s="1039">
        <f>'CRONOGRAMA PRODUCTOS'!AG41</f>
        <v>0</v>
      </c>
      <c r="AF17" s="1039">
        <f>'CRONOGRAMA PRODUCTOS'!AH41</f>
        <v>0</v>
      </c>
      <c r="AG17" s="1039">
        <f>'CRONOGRAMA PRODUCTOS'!AI41</f>
        <v>0</v>
      </c>
      <c r="AH17" s="1039">
        <f>'CRONOGRAMA PRODUCTOS'!AJ41</f>
        <v>0</v>
      </c>
      <c r="AI17" s="1039">
        <f>'CRONOGRAMA PRODUCTOS'!AK41</f>
        <v>0</v>
      </c>
      <c r="AJ17" s="1039">
        <f>'CRONOGRAMA PRODUCTOS'!AL41</f>
        <v>0</v>
      </c>
      <c r="AK17" s="1039">
        <f>'CRONOGRAMA PRODUCTOS'!AM41</f>
        <v>0</v>
      </c>
      <c r="AL17" s="1039">
        <f>'CRONOGRAMA PRODUCTOS'!AN41</f>
        <v>0</v>
      </c>
      <c r="AM17" s="1039">
        <f>'CRONOGRAMA PRODUCTOS'!AO41</f>
        <v>0</v>
      </c>
      <c r="AN17" s="1039">
        <f>'CRONOGRAMA PRODUCTOS'!AP41</f>
        <v>0</v>
      </c>
      <c r="AO17" s="1040">
        <f>'CRONOGRAMA PRODUCTOS'!AQ41</f>
        <v>0</v>
      </c>
      <c r="AP17" s="1120"/>
      <c r="AQ17" s="1121"/>
      <c r="AS17" s="1612"/>
      <c r="AT17" s="1613"/>
      <c r="AU17" s="1613"/>
    </row>
    <row r="18" spans="2:47" s="1013" customFormat="1" outlineLevel="2" x14ac:dyDescent="0.15">
      <c r="B18" s="1053" t="s">
        <v>50</v>
      </c>
      <c r="C18" s="1057">
        <f>'MARCO LOGICO'!D38</f>
        <v>0</v>
      </c>
      <c r="D18" s="1043" t="str">
        <f>+'MARCO LOGICO'!F38</f>
        <v>Unidad medida</v>
      </c>
      <c r="E18" s="1044">
        <f>'MARCO LOGICO'!G38</f>
        <v>0</v>
      </c>
      <c r="F18" s="1010"/>
      <c r="G18" s="1011"/>
      <c r="H18" s="1011"/>
      <c r="I18" s="1011"/>
      <c r="J18" s="1011"/>
      <c r="K18" s="1011"/>
      <c r="L18" s="1011"/>
      <c r="M18" s="1011"/>
      <c r="N18" s="1011"/>
      <c r="O18" s="1011"/>
      <c r="P18" s="1011"/>
      <c r="Q18" s="1012"/>
      <c r="R18" s="1010"/>
      <c r="S18" s="1011"/>
      <c r="T18" s="1011"/>
      <c r="U18" s="1011"/>
      <c r="V18" s="1011"/>
      <c r="W18" s="1011"/>
      <c r="X18" s="1011"/>
      <c r="Y18" s="1011"/>
      <c r="Z18" s="1011"/>
      <c r="AA18" s="1011"/>
      <c r="AB18" s="1011"/>
      <c r="AC18" s="1012"/>
      <c r="AD18" s="1010"/>
      <c r="AE18" s="1011"/>
      <c r="AF18" s="1011"/>
      <c r="AG18" s="1011"/>
      <c r="AH18" s="1011"/>
      <c r="AI18" s="1011"/>
      <c r="AJ18" s="1011"/>
      <c r="AK18" s="1011"/>
      <c r="AL18" s="1011"/>
      <c r="AM18" s="1011"/>
      <c r="AN18" s="1011"/>
      <c r="AO18" s="1012"/>
      <c r="AP18" s="1045">
        <f>SUM(F18:AO18)</f>
        <v>0</v>
      </c>
      <c r="AQ18" s="1046">
        <f>+E18-AP18</f>
        <v>0</v>
      </c>
      <c r="AS18" s="1614"/>
      <c r="AT18" s="1615"/>
      <c r="AU18" s="1615"/>
    </row>
    <row r="19" spans="2:47" s="1013" customFormat="1" outlineLevel="2" x14ac:dyDescent="0.15">
      <c r="B19" s="1053" t="s">
        <v>51</v>
      </c>
      <c r="C19" s="1057">
        <f>'MARCO LOGICO'!D39</f>
        <v>0</v>
      </c>
      <c r="D19" s="1043" t="str">
        <f>+'MARCO LOGICO'!F39</f>
        <v>Unidad medida</v>
      </c>
      <c r="E19" s="1044">
        <f>'MARCO LOGICO'!G39</f>
        <v>0</v>
      </c>
      <c r="F19" s="1010"/>
      <c r="G19" s="1011"/>
      <c r="H19" s="1011"/>
      <c r="I19" s="1011"/>
      <c r="J19" s="1011"/>
      <c r="K19" s="1011"/>
      <c r="L19" s="1011"/>
      <c r="M19" s="1011"/>
      <c r="N19" s="1011"/>
      <c r="O19" s="1011"/>
      <c r="P19" s="1011"/>
      <c r="Q19" s="1012"/>
      <c r="R19" s="1010"/>
      <c r="S19" s="1011"/>
      <c r="T19" s="1011"/>
      <c r="U19" s="1011"/>
      <c r="V19" s="1011"/>
      <c r="W19" s="1011"/>
      <c r="X19" s="1011"/>
      <c r="Y19" s="1011"/>
      <c r="Z19" s="1011"/>
      <c r="AA19" s="1011"/>
      <c r="AB19" s="1011"/>
      <c r="AC19" s="1012"/>
      <c r="AD19" s="1010"/>
      <c r="AE19" s="1011"/>
      <c r="AF19" s="1011"/>
      <c r="AG19" s="1011"/>
      <c r="AH19" s="1011"/>
      <c r="AI19" s="1011"/>
      <c r="AJ19" s="1011"/>
      <c r="AK19" s="1011"/>
      <c r="AL19" s="1011"/>
      <c r="AM19" s="1011"/>
      <c r="AN19" s="1011"/>
      <c r="AO19" s="1012"/>
      <c r="AP19" s="1045">
        <f t="shared" ref="AP19:AP76" si="0">SUM(F19:AO19)</f>
        <v>0</v>
      </c>
      <c r="AQ19" s="1046">
        <f t="shared" ref="AQ19:AQ76" si="1">+E19-AP19</f>
        <v>0</v>
      </c>
      <c r="AS19" s="1614"/>
      <c r="AT19" s="1615"/>
      <c r="AU19" s="1615"/>
    </row>
    <row r="20" spans="2:47" s="1013" customFormat="1" outlineLevel="2" x14ac:dyDescent="0.15">
      <c r="B20" s="1053" t="s">
        <v>70</v>
      </c>
      <c r="C20" s="1057">
        <f>'MARCO LOGICO'!D40</f>
        <v>0</v>
      </c>
      <c r="D20" s="1043" t="str">
        <f>+'MARCO LOGICO'!F40</f>
        <v>Unidad medida</v>
      </c>
      <c r="E20" s="1044">
        <f>'MARCO LOGICO'!G40</f>
        <v>0</v>
      </c>
      <c r="F20" s="1010"/>
      <c r="G20" s="1011"/>
      <c r="H20" s="1011"/>
      <c r="I20" s="1011"/>
      <c r="J20" s="1011"/>
      <c r="K20" s="1011"/>
      <c r="L20" s="1011"/>
      <c r="M20" s="1011"/>
      <c r="N20" s="1011"/>
      <c r="O20" s="1011"/>
      <c r="P20" s="1011"/>
      <c r="Q20" s="1012"/>
      <c r="R20" s="1010"/>
      <c r="S20" s="1011"/>
      <c r="T20" s="1011"/>
      <c r="U20" s="1011"/>
      <c r="V20" s="1011"/>
      <c r="W20" s="1011"/>
      <c r="X20" s="1011"/>
      <c r="Y20" s="1011"/>
      <c r="Z20" s="1011"/>
      <c r="AA20" s="1011"/>
      <c r="AB20" s="1011"/>
      <c r="AC20" s="1012"/>
      <c r="AD20" s="1010"/>
      <c r="AE20" s="1011"/>
      <c r="AF20" s="1011"/>
      <c r="AG20" s="1011"/>
      <c r="AH20" s="1011"/>
      <c r="AI20" s="1011"/>
      <c r="AJ20" s="1011"/>
      <c r="AK20" s="1011"/>
      <c r="AL20" s="1011"/>
      <c r="AM20" s="1011"/>
      <c r="AN20" s="1011"/>
      <c r="AO20" s="1012"/>
      <c r="AP20" s="1045">
        <f t="shared" si="0"/>
        <v>0</v>
      </c>
      <c r="AQ20" s="1046">
        <f t="shared" si="1"/>
        <v>0</v>
      </c>
      <c r="AS20" s="1614"/>
      <c r="AT20" s="1615"/>
      <c r="AU20" s="1615"/>
    </row>
    <row r="21" spans="2:47" s="1013" customFormat="1" outlineLevel="2" x14ac:dyDescent="0.15">
      <c r="B21" s="1053" t="s">
        <v>86</v>
      </c>
      <c r="C21" s="1057">
        <f>'MARCO LOGICO'!D41</f>
        <v>0</v>
      </c>
      <c r="D21" s="1043" t="str">
        <f>+'MARCO LOGICO'!F41</f>
        <v>Unidad medida</v>
      </c>
      <c r="E21" s="1044">
        <f>'MARCO LOGICO'!G41</f>
        <v>0</v>
      </c>
      <c r="F21" s="1010"/>
      <c r="G21" s="1011"/>
      <c r="H21" s="1011"/>
      <c r="I21" s="1011"/>
      <c r="J21" s="1011"/>
      <c r="K21" s="1011"/>
      <c r="L21" s="1011"/>
      <c r="M21" s="1011"/>
      <c r="N21" s="1011"/>
      <c r="O21" s="1011"/>
      <c r="P21" s="1011"/>
      <c r="Q21" s="1012"/>
      <c r="R21" s="1014"/>
      <c r="S21" s="1015"/>
      <c r="T21" s="1015"/>
      <c r="U21" s="1015"/>
      <c r="V21" s="1015"/>
      <c r="W21" s="1015"/>
      <c r="X21" s="1015"/>
      <c r="Y21" s="1015"/>
      <c r="Z21" s="1015"/>
      <c r="AA21" s="1015"/>
      <c r="AB21" s="1015"/>
      <c r="AC21" s="1016"/>
      <c r="AD21" s="1014"/>
      <c r="AE21" s="1015"/>
      <c r="AF21" s="1015"/>
      <c r="AG21" s="1015"/>
      <c r="AH21" s="1015"/>
      <c r="AI21" s="1015"/>
      <c r="AJ21" s="1015"/>
      <c r="AK21" s="1015"/>
      <c r="AL21" s="1015"/>
      <c r="AM21" s="1015"/>
      <c r="AN21" s="1015"/>
      <c r="AO21" s="1016"/>
      <c r="AP21" s="1047">
        <f t="shared" si="0"/>
        <v>0</v>
      </c>
      <c r="AQ21" s="1046">
        <f t="shared" si="1"/>
        <v>0</v>
      </c>
      <c r="AS21" s="1614"/>
      <c r="AT21" s="1615"/>
      <c r="AU21" s="1615"/>
    </row>
    <row r="22" spans="2:47" s="1013" customFormat="1" outlineLevel="2" x14ac:dyDescent="0.15">
      <c r="B22" s="1053" t="s">
        <v>92</v>
      </c>
      <c r="C22" s="1057">
        <f>'MARCO LOGICO'!D42</f>
        <v>0</v>
      </c>
      <c r="D22" s="1043" t="str">
        <f>+'MARCO LOGICO'!F42</f>
        <v>Unidad medida</v>
      </c>
      <c r="E22" s="1044">
        <f>'MARCO LOGICO'!G42</f>
        <v>0</v>
      </c>
      <c r="F22" s="1010"/>
      <c r="G22" s="1011"/>
      <c r="H22" s="1011"/>
      <c r="I22" s="1011"/>
      <c r="J22" s="1011"/>
      <c r="K22" s="1011"/>
      <c r="L22" s="1011"/>
      <c r="M22" s="1011"/>
      <c r="N22" s="1011"/>
      <c r="O22" s="1011"/>
      <c r="P22" s="1011"/>
      <c r="Q22" s="1012"/>
      <c r="R22" s="1010"/>
      <c r="S22" s="1011"/>
      <c r="T22" s="1011"/>
      <c r="U22" s="1011"/>
      <c r="V22" s="1011"/>
      <c r="W22" s="1011"/>
      <c r="X22" s="1011"/>
      <c r="Y22" s="1011"/>
      <c r="Z22" s="1011"/>
      <c r="AA22" s="1011"/>
      <c r="AB22" s="1011"/>
      <c r="AC22" s="1012"/>
      <c r="AD22" s="1010"/>
      <c r="AE22" s="1011"/>
      <c r="AF22" s="1011"/>
      <c r="AG22" s="1011"/>
      <c r="AH22" s="1011"/>
      <c r="AI22" s="1011"/>
      <c r="AJ22" s="1011"/>
      <c r="AK22" s="1011"/>
      <c r="AL22" s="1011"/>
      <c r="AM22" s="1011"/>
      <c r="AN22" s="1011"/>
      <c r="AO22" s="1012"/>
      <c r="AP22" s="1045">
        <f t="shared" si="0"/>
        <v>0</v>
      </c>
      <c r="AQ22" s="1046">
        <f t="shared" si="1"/>
        <v>0</v>
      </c>
      <c r="AS22" s="1614"/>
      <c r="AT22" s="1615"/>
      <c r="AU22" s="1615"/>
    </row>
    <row r="23" spans="2:47" s="1088" customFormat="1" ht="13.5" outlineLevel="1" x14ac:dyDescent="0.25">
      <c r="B23" s="1041">
        <f>'MARCO LOGICO'!C43</f>
        <v>1.2</v>
      </c>
      <c r="C23" s="1055">
        <f>'MARCO LOGICO'!D43</f>
        <v>0</v>
      </c>
      <c r="D23" s="1104"/>
      <c r="E23" s="1105"/>
      <c r="F23" s="1106"/>
      <c r="G23" s="1107"/>
      <c r="H23" s="1107"/>
      <c r="I23" s="1107"/>
      <c r="J23" s="1107"/>
      <c r="K23" s="1107"/>
      <c r="L23" s="1107"/>
      <c r="M23" s="1108"/>
      <c r="N23" s="1107"/>
      <c r="O23" s="1107"/>
      <c r="P23" s="1107"/>
      <c r="Q23" s="1109"/>
      <c r="R23" s="1106"/>
      <c r="S23" s="1107"/>
      <c r="T23" s="1107"/>
      <c r="U23" s="1107"/>
      <c r="V23" s="1108"/>
      <c r="W23" s="1107"/>
      <c r="X23" s="1107"/>
      <c r="Y23" s="1107"/>
      <c r="Z23" s="1107"/>
      <c r="AA23" s="1107"/>
      <c r="AB23" s="1107"/>
      <c r="AC23" s="1109"/>
      <c r="AD23" s="1106"/>
      <c r="AE23" s="1108"/>
      <c r="AF23" s="1107"/>
      <c r="AG23" s="1107"/>
      <c r="AH23" s="1107"/>
      <c r="AI23" s="1107"/>
      <c r="AJ23" s="1107"/>
      <c r="AK23" s="1107"/>
      <c r="AL23" s="1107"/>
      <c r="AM23" s="1107"/>
      <c r="AN23" s="1108"/>
      <c r="AO23" s="1109"/>
      <c r="AP23" s="1048">
        <f t="shared" si="0"/>
        <v>0</v>
      </c>
      <c r="AQ23" s="1049">
        <f t="shared" si="1"/>
        <v>0</v>
      </c>
      <c r="AS23" s="1616"/>
      <c r="AT23" s="1617"/>
      <c r="AU23" s="1617"/>
    </row>
    <row r="24" spans="2:47" ht="13.5" outlineLevel="1" x14ac:dyDescent="0.25">
      <c r="B24" s="1042" t="str">
        <f>+'CRONOGRAMA PRODUCTOS'!D45</f>
        <v>Indicador 1</v>
      </c>
      <c r="C24" s="1056">
        <f>+'CRONOGRAMA PRODUCTOS'!E45</f>
        <v>0</v>
      </c>
      <c r="D24" s="1036" t="str">
        <f>+'CRONOGRAMA PRODUCTOS'!F45</f>
        <v>Unidad medida</v>
      </c>
      <c r="E24" s="1037">
        <f>+'CRONOGRAMA PRODUCTOS'!G45</f>
        <v>0</v>
      </c>
      <c r="F24" s="1038">
        <f>'CRONOGRAMA PRODUCTOS'!H45</f>
        <v>0</v>
      </c>
      <c r="G24" s="1039">
        <f>'CRONOGRAMA PRODUCTOS'!I45</f>
        <v>0</v>
      </c>
      <c r="H24" s="1039">
        <f>'CRONOGRAMA PRODUCTOS'!J45</f>
        <v>0</v>
      </c>
      <c r="I24" s="1039">
        <f>'CRONOGRAMA PRODUCTOS'!K45</f>
        <v>0</v>
      </c>
      <c r="J24" s="1039">
        <f>'CRONOGRAMA PRODUCTOS'!L45</f>
        <v>0</v>
      </c>
      <c r="K24" s="1039">
        <f>'CRONOGRAMA PRODUCTOS'!M45</f>
        <v>0</v>
      </c>
      <c r="L24" s="1039">
        <f>'CRONOGRAMA PRODUCTOS'!N45</f>
        <v>0</v>
      </c>
      <c r="M24" s="1039">
        <f>'CRONOGRAMA PRODUCTOS'!O45</f>
        <v>0</v>
      </c>
      <c r="N24" s="1039">
        <f>'CRONOGRAMA PRODUCTOS'!P45</f>
        <v>0</v>
      </c>
      <c r="O24" s="1039">
        <f>'CRONOGRAMA PRODUCTOS'!Q45</f>
        <v>0</v>
      </c>
      <c r="P24" s="1039">
        <f>'CRONOGRAMA PRODUCTOS'!R45</f>
        <v>0</v>
      </c>
      <c r="Q24" s="1040">
        <f>'CRONOGRAMA PRODUCTOS'!S45</f>
        <v>0</v>
      </c>
      <c r="R24" s="1038">
        <f>'CRONOGRAMA PRODUCTOS'!T45</f>
        <v>0</v>
      </c>
      <c r="S24" s="1039">
        <f>'CRONOGRAMA PRODUCTOS'!U45</f>
        <v>0</v>
      </c>
      <c r="T24" s="1039">
        <f>'CRONOGRAMA PRODUCTOS'!V45</f>
        <v>0</v>
      </c>
      <c r="U24" s="1039">
        <f>'CRONOGRAMA PRODUCTOS'!W45</f>
        <v>0</v>
      </c>
      <c r="V24" s="1039">
        <f>'CRONOGRAMA PRODUCTOS'!X45</f>
        <v>0</v>
      </c>
      <c r="W24" s="1039">
        <f>'CRONOGRAMA PRODUCTOS'!Y45</f>
        <v>0</v>
      </c>
      <c r="X24" s="1039">
        <f>'CRONOGRAMA PRODUCTOS'!Z45</f>
        <v>0</v>
      </c>
      <c r="Y24" s="1039">
        <f>'CRONOGRAMA PRODUCTOS'!AA45</f>
        <v>0</v>
      </c>
      <c r="Z24" s="1039">
        <f>'CRONOGRAMA PRODUCTOS'!AB45</f>
        <v>0</v>
      </c>
      <c r="AA24" s="1039">
        <f>'CRONOGRAMA PRODUCTOS'!AC45</f>
        <v>0</v>
      </c>
      <c r="AB24" s="1039">
        <f>'CRONOGRAMA PRODUCTOS'!AD45</f>
        <v>0</v>
      </c>
      <c r="AC24" s="1040">
        <f>'CRONOGRAMA PRODUCTOS'!AE45</f>
        <v>0</v>
      </c>
      <c r="AD24" s="1038">
        <f>'CRONOGRAMA PRODUCTOS'!AF45</f>
        <v>0</v>
      </c>
      <c r="AE24" s="1039">
        <f>'CRONOGRAMA PRODUCTOS'!AG45</f>
        <v>0</v>
      </c>
      <c r="AF24" s="1039">
        <f>'CRONOGRAMA PRODUCTOS'!AH45</f>
        <v>0</v>
      </c>
      <c r="AG24" s="1039">
        <f>'CRONOGRAMA PRODUCTOS'!AI45</f>
        <v>0</v>
      </c>
      <c r="AH24" s="1039">
        <f>'CRONOGRAMA PRODUCTOS'!AJ45</f>
        <v>0</v>
      </c>
      <c r="AI24" s="1039">
        <f>'CRONOGRAMA PRODUCTOS'!AK45</f>
        <v>0</v>
      </c>
      <c r="AJ24" s="1039">
        <f>'CRONOGRAMA PRODUCTOS'!AL45</f>
        <v>0</v>
      </c>
      <c r="AK24" s="1039">
        <f>'CRONOGRAMA PRODUCTOS'!AM45</f>
        <v>0</v>
      </c>
      <c r="AL24" s="1039">
        <f>'CRONOGRAMA PRODUCTOS'!AN45</f>
        <v>0</v>
      </c>
      <c r="AM24" s="1039">
        <f>'CRONOGRAMA PRODUCTOS'!AO45</f>
        <v>0</v>
      </c>
      <c r="AN24" s="1039">
        <f>'CRONOGRAMA PRODUCTOS'!AP45</f>
        <v>0</v>
      </c>
      <c r="AO24" s="1040">
        <f>'CRONOGRAMA PRODUCTOS'!AQ45</f>
        <v>0</v>
      </c>
      <c r="AP24" s="1120"/>
      <c r="AQ24" s="1121"/>
      <c r="AS24" s="1612"/>
      <c r="AT24" s="1613"/>
      <c r="AU24" s="1613"/>
    </row>
    <row r="25" spans="2:47" ht="13.5" outlineLevel="1" x14ac:dyDescent="0.25">
      <c r="B25" s="1042" t="str">
        <f>+'CRONOGRAMA PRODUCTOS'!D49</f>
        <v>Indicador 2</v>
      </c>
      <c r="C25" s="1056">
        <f>+'CRONOGRAMA PRODUCTOS'!E49</f>
        <v>0</v>
      </c>
      <c r="D25" s="1036" t="str">
        <f>+'CRONOGRAMA PRODUCTOS'!F49</f>
        <v>Unidad medida</v>
      </c>
      <c r="E25" s="1037">
        <f>+'CRONOGRAMA PRODUCTOS'!G49</f>
        <v>0</v>
      </c>
      <c r="F25" s="1038">
        <f>'CRONOGRAMA PRODUCTOS'!H49</f>
        <v>0</v>
      </c>
      <c r="G25" s="1039">
        <f>'CRONOGRAMA PRODUCTOS'!I49</f>
        <v>0</v>
      </c>
      <c r="H25" s="1039">
        <f>'CRONOGRAMA PRODUCTOS'!J49</f>
        <v>0</v>
      </c>
      <c r="I25" s="1039">
        <f>'CRONOGRAMA PRODUCTOS'!K49</f>
        <v>0</v>
      </c>
      <c r="J25" s="1039">
        <f>'CRONOGRAMA PRODUCTOS'!L49</f>
        <v>0</v>
      </c>
      <c r="K25" s="1039">
        <f>'CRONOGRAMA PRODUCTOS'!M49</f>
        <v>0</v>
      </c>
      <c r="L25" s="1039">
        <f>'CRONOGRAMA PRODUCTOS'!N49</f>
        <v>0</v>
      </c>
      <c r="M25" s="1039">
        <f>'CRONOGRAMA PRODUCTOS'!O49</f>
        <v>0</v>
      </c>
      <c r="N25" s="1039">
        <f>'CRONOGRAMA PRODUCTOS'!P49</f>
        <v>0</v>
      </c>
      <c r="O25" s="1039">
        <f>'CRONOGRAMA PRODUCTOS'!Q49</f>
        <v>0</v>
      </c>
      <c r="P25" s="1039">
        <f>'CRONOGRAMA PRODUCTOS'!R49</f>
        <v>0</v>
      </c>
      <c r="Q25" s="1040">
        <f>'CRONOGRAMA PRODUCTOS'!S49</f>
        <v>0</v>
      </c>
      <c r="R25" s="1038">
        <f>'CRONOGRAMA PRODUCTOS'!T49</f>
        <v>0</v>
      </c>
      <c r="S25" s="1039">
        <f>'CRONOGRAMA PRODUCTOS'!U49</f>
        <v>0</v>
      </c>
      <c r="T25" s="1039">
        <f>'CRONOGRAMA PRODUCTOS'!V49</f>
        <v>0</v>
      </c>
      <c r="U25" s="1039">
        <f>'CRONOGRAMA PRODUCTOS'!W49</f>
        <v>0</v>
      </c>
      <c r="V25" s="1039">
        <f>'CRONOGRAMA PRODUCTOS'!X49</f>
        <v>0</v>
      </c>
      <c r="W25" s="1039">
        <f>'CRONOGRAMA PRODUCTOS'!Y49</f>
        <v>0</v>
      </c>
      <c r="X25" s="1039">
        <f>'CRONOGRAMA PRODUCTOS'!Z49</f>
        <v>0</v>
      </c>
      <c r="Y25" s="1039">
        <f>'CRONOGRAMA PRODUCTOS'!AA49</f>
        <v>0</v>
      </c>
      <c r="Z25" s="1039">
        <f>'CRONOGRAMA PRODUCTOS'!AB49</f>
        <v>0</v>
      </c>
      <c r="AA25" s="1039">
        <f>'CRONOGRAMA PRODUCTOS'!AC49</f>
        <v>0</v>
      </c>
      <c r="AB25" s="1039">
        <f>'CRONOGRAMA PRODUCTOS'!AD49</f>
        <v>0</v>
      </c>
      <c r="AC25" s="1040">
        <f>'CRONOGRAMA PRODUCTOS'!AE49</f>
        <v>0</v>
      </c>
      <c r="AD25" s="1038">
        <f>'CRONOGRAMA PRODUCTOS'!AF49</f>
        <v>0</v>
      </c>
      <c r="AE25" s="1039">
        <f>'CRONOGRAMA PRODUCTOS'!AG49</f>
        <v>0</v>
      </c>
      <c r="AF25" s="1039">
        <f>'CRONOGRAMA PRODUCTOS'!AH49</f>
        <v>0</v>
      </c>
      <c r="AG25" s="1039">
        <f>'CRONOGRAMA PRODUCTOS'!AI49</f>
        <v>0</v>
      </c>
      <c r="AH25" s="1039">
        <f>'CRONOGRAMA PRODUCTOS'!AJ49</f>
        <v>0</v>
      </c>
      <c r="AI25" s="1039">
        <f>'CRONOGRAMA PRODUCTOS'!AK49</f>
        <v>0</v>
      </c>
      <c r="AJ25" s="1039">
        <f>'CRONOGRAMA PRODUCTOS'!AL49</f>
        <v>0</v>
      </c>
      <c r="AK25" s="1039">
        <f>'CRONOGRAMA PRODUCTOS'!AM49</f>
        <v>0</v>
      </c>
      <c r="AL25" s="1039">
        <f>'CRONOGRAMA PRODUCTOS'!AN49</f>
        <v>0</v>
      </c>
      <c r="AM25" s="1039">
        <f>'CRONOGRAMA PRODUCTOS'!AO49</f>
        <v>0</v>
      </c>
      <c r="AN25" s="1039">
        <f>'CRONOGRAMA PRODUCTOS'!AP49</f>
        <v>0</v>
      </c>
      <c r="AO25" s="1040">
        <f>'CRONOGRAMA PRODUCTOS'!AQ49</f>
        <v>0</v>
      </c>
      <c r="AP25" s="1120"/>
      <c r="AQ25" s="1121"/>
      <c r="AS25" s="1612"/>
      <c r="AT25" s="1613"/>
      <c r="AU25" s="1613"/>
    </row>
    <row r="26" spans="2:47" ht="13.5" outlineLevel="1" x14ac:dyDescent="0.25">
      <c r="B26" s="1042" t="str">
        <f>+'CRONOGRAMA PRODUCTOS'!D53</f>
        <v>Indicador 3</v>
      </c>
      <c r="C26" s="1056">
        <f>+'CRONOGRAMA PRODUCTOS'!E53</f>
        <v>0</v>
      </c>
      <c r="D26" s="1036" t="str">
        <f>+'CRONOGRAMA PRODUCTOS'!F53</f>
        <v>Unidad medida</v>
      </c>
      <c r="E26" s="1037">
        <f>+'CRONOGRAMA PRODUCTOS'!G53</f>
        <v>0</v>
      </c>
      <c r="F26" s="1038">
        <f>'CRONOGRAMA PRODUCTOS'!H53</f>
        <v>0</v>
      </c>
      <c r="G26" s="1039">
        <f>'CRONOGRAMA PRODUCTOS'!I53</f>
        <v>0</v>
      </c>
      <c r="H26" s="1039">
        <f>'CRONOGRAMA PRODUCTOS'!J53</f>
        <v>0</v>
      </c>
      <c r="I26" s="1039">
        <f>'CRONOGRAMA PRODUCTOS'!K53</f>
        <v>0</v>
      </c>
      <c r="J26" s="1039">
        <f>'CRONOGRAMA PRODUCTOS'!L53</f>
        <v>0</v>
      </c>
      <c r="K26" s="1039">
        <f>'CRONOGRAMA PRODUCTOS'!M53</f>
        <v>0</v>
      </c>
      <c r="L26" s="1039">
        <f>'CRONOGRAMA PRODUCTOS'!N53</f>
        <v>0</v>
      </c>
      <c r="M26" s="1039">
        <f>'CRONOGRAMA PRODUCTOS'!O53</f>
        <v>0</v>
      </c>
      <c r="N26" s="1039">
        <f>'CRONOGRAMA PRODUCTOS'!P53</f>
        <v>0</v>
      </c>
      <c r="O26" s="1039">
        <f>'CRONOGRAMA PRODUCTOS'!Q53</f>
        <v>0</v>
      </c>
      <c r="P26" s="1039">
        <f>'CRONOGRAMA PRODUCTOS'!R53</f>
        <v>0</v>
      </c>
      <c r="Q26" s="1040">
        <f>'CRONOGRAMA PRODUCTOS'!S53</f>
        <v>0</v>
      </c>
      <c r="R26" s="1038">
        <f>'CRONOGRAMA PRODUCTOS'!T53</f>
        <v>0</v>
      </c>
      <c r="S26" s="1039">
        <f>'CRONOGRAMA PRODUCTOS'!U53</f>
        <v>0</v>
      </c>
      <c r="T26" s="1039">
        <f>'CRONOGRAMA PRODUCTOS'!V53</f>
        <v>0</v>
      </c>
      <c r="U26" s="1039">
        <f>'CRONOGRAMA PRODUCTOS'!W53</f>
        <v>0</v>
      </c>
      <c r="V26" s="1039">
        <f>'CRONOGRAMA PRODUCTOS'!X53</f>
        <v>0</v>
      </c>
      <c r="W26" s="1039">
        <f>'CRONOGRAMA PRODUCTOS'!Y53</f>
        <v>0</v>
      </c>
      <c r="X26" s="1039">
        <f>'CRONOGRAMA PRODUCTOS'!Z53</f>
        <v>0</v>
      </c>
      <c r="Y26" s="1039">
        <f>'CRONOGRAMA PRODUCTOS'!AA53</f>
        <v>0</v>
      </c>
      <c r="Z26" s="1039">
        <f>'CRONOGRAMA PRODUCTOS'!AB53</f>
        <v>0</v>
      </c>
      <c r="AA26" s="1039">
        <f>'CRONOGRAMA PRODUCTOS'!AC53</f>
        <v>0</v>
      </c>
      <c r="AB26" s="1039">
        <f>'CRONOGRAMA PRODUCTOS'!AD53</f>
        <v>0</v>
      </c>
      <c r="AC26" s="1040">
        <f>'CRONOGRAMA PRODUCTOS'!AE53</f>
        <v>0</v>
      </c>
      <c r="AD26" s="1038">
        <f>'CRONOGRAMA PRODUCTOS'!AF53</f>
        <v>0</v>
      </c>
      <c r="AE26" s="1039">
        <f>'CRONOGRAMA PRODUCTOS'!AG53</f>
        <v>0</v>
      </c>
      <c r="AF26" s="1039">
        <f>'CRONOGRAMA PRODUCTOS'!AH53</f>
        <v>0</v>
      </c>
      <c r="AG26" s="1039">
        <f>'CRONOGRAMA PRODUCTOS'!AI53</f>
        <v>0</v>
      </c>
      <c r="AH26" s="1039">
        <f>'CRONOGRAMA PRODUCTOS'!AJ53</f>
        <v>0</v>
      </c>
      <c r="AI26" s="1039">
        <f>'CRONOGRAMA PRODUCTOS'!AK53</f>
        <v>0</v>
      </c>
      <c r="AJ26" s="1039">
        <f>'CRONOGRAMA PRODUCTOS'!AL53</f>
        <v>0</v>
      </c>
      <c r="AK26" s="1039">
        <f>'CRONOGRAMA PRODUCTOS'!AM53</f>
        <v>0</v>
      </c>
      <c r="AL26" s="1039">
        <f>'CRONOGRAMA PRODUCTOS'!AN53</f>
        <v>0</v>
      </c>
      <c r="AM26" s="1039">
        <f>'CRONOGRAMA PRODUCTOS'!AO53</f>
        <v>0</v>
      </c>
      <c r="AN26" s="1039">
        <f>'CRONOGRAMA PRODUCTOS'!AP53</f>
        <v>0</v>
      </c>
      <c r="AO26" s="1040">
        <f>'CRONOGRAMA PRODUCTOS'!AQ53</f>
        <v>0</v>
      </c>
      <c r="AP26" s="1120"/>
      <c r="AQ26" s="1121"/>
      <c r="AS26" s="1612"/>
      <c r="AT26" s="1613"/>
      <c r="AU26" s="1613"/>
    </row>
    <row r="27" spans="2:47" outlineLevel="1" x14ac:dyDescent="0.25">
      <c r="B27" s="1053" t="s">
        <v>58</v>
      </c>
      <c r="C27" s="1057">
        <f>'MARCO LOGICO'!D46</f>
        <v>0</v>
      </c>
      <c r="D27" s="1043" t="str">
        <f>+'MARCO LOGICO'!F46</f>
        <v>Unidad medida</v>
      </c>
      <c r="E27" s="1044">
        <f>'MARCO LOGICO'!G46</f>
        <v>0</v>
      </c>
      <c r="F27" s="1010"/>
      <c r="G27" s="1011"/>
      <c r="H27" s="1011"/>
      <c r="I27" s="1011"/>
      <c r="J27" s="1011"/>
      <c r="K27" s="1011"/>
      <c r="L27" s="1011"/>
      <c r="M27" s="1011"/>
      <c r="N27" s="1011"/>
      <c r="O27" s="1011"/>
      <c r="P27" s="1011"/>
      <c r="Q27" s="1012"/>
      <c r="R27" s="1010"/>
      <c r="S27" s="1011"/>
      <c r="T27" s="1011"/>
      <c r="U27" s="1011"/>
      <c r="V27" s="1011"/>
      <c r="W27" s="1011"/>
      <c r="X27" s="1011"/>
      <c r="Y27" s="1011"/>
      <c r="Z27" s="1011"/>
      <c r="AA27" s="1011"/>
      <c r="AB27" s="1011"/>
      <c r="AC27" s="1012"/>
      <c r="AD27" s="1010"/>
      <c r="AE27" s="1011"/>
      <c r="AF27" s="1011"/>
      <c r="AG27" s="1011"/>
      <c r="AH27" s="1011"/>
      <c r="AI27" s="1011"/>
      <c r="AJ27" s="1011"/>
      <c r="AK27" s="1011"/>
      <c r="AL27" s="1011"/>
      <c r="AM27" s="1011"/>
      <c r="AN27" s="1011"/>
      <c r="AO27" s="1012"/>
      <c r="AP27" s="1045">
        <f t="shared" si="0"/>
        <v>0</v>
      </c>
      <c r="AQ27" s="1046">
        <f t="shared" si="1"/>
        <v>0</v>
      </c>
      <c r="AS27" s="1614"/>
      <c r="AT27" s="1615"/>
      <c r="AU27" s="1615"/>
    </row>
    <row r="28" spans="2:47" outlineLevel="1" x14ac:dyDescent="0.25">
      <c r="B28" s="1053" t="s">
        <v>99</v>
      </c>
      <c r="C28" s="1057">
        <f>'MARCO LOGICO'!D47</f>
        <v>0</v>
      </c>
      <c r="D28" s="1043" t="str">
        <f>'MARCO LOGICO'!F47</f>
        <v>Unidad medida</v>
      </c>
      <c r="E28" s="1044">
        <f>'MARCO LOGICO'!G47</f>
        <v>0</v>
      </c>
      <c r="F28" s="1010"/>
      <c r="G28" s="1011"/>
      <c r="H28" s="1011"/>
      <c r="I28" s="1011"/>
      <c r="J28" s="1011"/>
      <c r="K28" s="1011"/>
      <c r="L28" s="1011"/>
      <c r="M28" s="1011"/>
      <c r="N28" s="1011"/>
      <c r="O28" s="1011"/>
      <c r="P28" s="1011"/>
      <c r="Q28" s="1012"/>
      <c r="R28" s="1010"/>
      <c r="S28" s="1011"/>
      <c r="T28" s="1011"/>
      <c r="U28" s="1011"/>
      <c r="V28" s="1011"/>
      <c r="W28" s="1011"/>
      <c r="X28" s="1011"/>
      <c r="Y28" s="1011"/>
      <c r="Z28" s="1011"/>
      <c r="AA28" s="1011"/>
      <c r="AB28" s="1011"/>
      <c r="AC28" s="1012"/>
      <c r="AD28" s="1010"/>
      <c r="AE28" s="1011"/>
      <c r="AF28" s="1011"/>
      <c r="AG28" s="1011"/>
      <c r="AH28" s="1011"/>
      <c r="AI28" s="1011"/>
      <c r="AJ28" s="1011"/>
      <c r="AK28" s="1011"/>
      <c r="AL28" s="1011"/>
      <c r="AM28" s="1011"/>
      <c r="AN28" s="1011"/>
      <c r="AO28" s="1012"/>
      <c r="AP28" s="1045">
        <f t="shared" si="0"/>
        <v>0</v>
      </c>
      <c r="AQ28" s="1046">
        <f t="shared" si="1"/>
        <v>0</v>
      </c>
      <c r="AS28" s="1614"/>
      <c r="AT28" s="1615"/>
      <c r="AU28" s="1615"/>
    </row>
    <row r="29" spans="2:47" outlineLevel="1" x14ac:dyDescent="0.25">
      <c r="B29" s="1053" t="s">
        <v>105</v>
      </c>
      <c r="C29" s="1057">
        <f>'MARCO LOGICO'!D48</f>
        <v>0</v>
      </c>
      <c r="D29" s="1043" t="str">
        <f>'MARCO LOGICO'!F48</f>
        <v>Unidad medida</v>
      </c>
      <c r="E29" s="1044">
        <f>'MARCO LOGICO'!G48</f>
        <v>0</v>
      </c>
      <c r="F29" s="1010"/>
      <c r="G29" s="1011"/>
      <c r="H29" s="1011"/>
      <c r="I29" s="1011"/>
      <c r="J29" s="1011"/>
      <c r="K29" s="1011"/>
      <c r="L29" s="1011"/>
      <c r="M29" s="1011"/>
      <c r="N29" s="1011"/>
      <c r="O29" s="1011"/>
      <c r="P29" s="1011"/>
      <c r="Q29" s="1012"/>
      <c r="R29" s="1010"/>
      <c r="S29" s="1011"/>
      <c r="T29" s="1011"/>
      <c r="U29" s="1011"/>
      <c r="V29" s="1011"/>
      <c r="W29" s="1011"/>
      <c r="X29" s="1011"/>
      <c r="Y29" s="1011"/>
      <c r="Z29" s="1011"/>
      <c r="AA29" s="1011"/>
      <c r="AB29" s="1011"/>
      <c r="AC29" s="1012"/>
      <c r="AD29" s="1010"/>
      <c r="AE29" s="1011"/>
      <c r="AF29" s="1011"/>
      <c r="AG29" s="1011"/>
      <c r="AH29" s="1011"/>
      <c r="AI29" s="1011"/>
      <c r="AJ29" s="1011"/>
      <c r="AK29" s="1011"/>
      <c r="AL29" s="1011"/>
      <c r="AM29" s="1011"/>
      <c r="AN29" s="1011"/>
      <c r="AO29" s="1012"/>
      <c r="AP29" s="1045">
        <f t="shared" si="0"/>
        <v>0</v>
      </c>
      <c r="AQ29" s="1046">
        <f t="shared" si="1"/>
        <v>0</v>
      </c>
      <c r="AS29" s="1614"/>
      <c r="AT29" s="1615"/>
      <c r="AU29" s="1615"/>
    </row>
    <row r="30" spans="2:47" outlineLevel="1" x14ac:dyDescent="0.25">
      <c r="B30" s="1053" t="s">
        <v>111</v>
      </c>
      <c r="C30" s="1057">
        <f>'MARCO LOGICO'!D49</f>
        <v>0</v>
      </c>
      <c r="D30" s="1043" t="str">
        <f>'MARCO LOGICO'!F49</f>
        <v>Unidad medida</v>
      </c>
      <c r="E30" s="1044">
        <f>'MARCO LOGICO'!G49</f>
        <v>0</v>
      </c>
      <c r="F30" s="1010"/>
      <c r="G30" s="1011"/>
      <c r="H30" s="1011"/>
      <c r="I30" s="1011"/>
      <c r="J30" s="1011"/>
      <c r="K30" s="1011"/>
      <c r="L30" s="1011"/>
      <c r="M30" s="1011"/>
      <c r="N30" s="1011"/>
      <c r="O30" s="1011"/>
      <c r="P30" s="1011"/>
      <c r="Q30" s="1012"/>
      <c r="R30" s="1010"/>
      <c r="S30" s="1011"/>
      <c r="T30" s="1011"/>
      <c r="U30" s="1011"/>
      <c r="V30" s="1011"/>
      <c r="W30" s="1011"/>
      <c r="X30" s="1011"/>
      <c r="Y30" s="1011"/>
      <c r="Z30" s="1011"/>
      <c r="AA30" s="1011"/>
      <c r="AB30" s="1011"/>
      <c r="AC30" s="1012"/>
      <c r="AD30" s="1010"/>
      <c r="AE30" s="1011"/>
      <c r="AF30" s="1011"/>
      <c r="AG30" s="1011"/>
      <c r="AH30" s="1011"/>
      <c r="AI30" s="1011"/>
      <c r="AJ30" s="1011"/>
      <c r="AK30" s="1011"/>
      <c r="AL30" s="1011"/>
      <c r="AM30" s="1011"/>
      <c r="AN30" s="1011"/>
      <c r="AO30" s="1012"/>
      <c r="AP30" s="1045">
        <f t="shared" si="0"/>
        <v>0</v>
      </c>
      <c r="AQ30" s="1046">
        <f t="shared" si="1"/>
        <v>0</v>
      </c>
      <c r="AS30" s="1614"/>
      <c r="AT30" s="1615"/>
      <c r="AU30" s="1615"/>
    </row>
    <row r="31" spans="2:47" outlineLevel="1" x14ac:dyDescent="0.25">
      <c r="B31" s="1053" t="s">
        <v>117</v>
      </c>
      <c r="C31" s="1057">
        <f>'MARCO LOGICO'!D50</f>
        <v>0</v>
      </c>
      <c r="D31" s="1043" t="str">
        <f>'MARCO LOGICO'!F50</f>
        <v>Unidad medida</v>
      </c>
      <c r="E31" s="1044">
        <f>'MARCO LOGICO'!G50</f>
        <v>0</v>
      </c>
      <c r="F31" s="1010"/>
      <c r="G31" s="1011"/>
      <c r="H31" s="1011"/>
      <c r="I31" s="1011"/>
      <c r="J31" s="1011"/>
      <c r="K31" s="1011"/>
      <c r="L31" s="1011"/>
      <c r="M31" s="1011"/>
      <c r="N31" s="1011"/>
      <c r="O31" s="1011"/>
      <c r="P31" s="1011"/>
      <c r="Q31" s="1012"/>
      <c r="R31" s="1010"/>
      <c r="S31" s="1011"/>
      <c r="T31" s="1011"/>
      <c r="U31" s="1011"/>
      <c r="V31" s="1011"/>
      <c r="W31" s="1011"/>
      <c r="X31" s="1011"/>
      <c r="Y31" s="1011"/>
      <c r="Z31" s="1011"/>
      <c r="AA31" s="1011"/>
      <c r="AB31" s="1011"/>
      <c r="AC31" s="1012"/>
      <c r="AD31" s="1010"/>
      <c r="AE31" s="1011"/>
      <c r="AF31" s="1011"/>
      <c r="AG31" s="1011"/>
      <c r="AH31" s="1011"/>
      <c r="AI31" s="1011"/>
      <c r="AJ31" s="1011"/>
      <c r="AK31" s="1011"/>
      <c r="AL31" s="1011"/>
      <c r="AM31" s="1011"/>
      <c r="AN31" s="1011"/>
      <c r="AO31" s="1012"/>
      <c r="AP31" s="1045">
        <f t="shared" si="0"/>
        <v>0</v>
      </c>
      <c r="AQ31" s="1046">
        <f t="shared" si="1"/>
        <v>0</v>
      </c>
      <c r="AS31" s="1614"/>
      <c r="AT31" s="1615"/>
      <c r="AU31" s="1615"/>
    </row>
    <row r="32" spans="2:47" s="1088" customFormat="1" ht="13.5" outlineLevel="3" x14ac:dyDescent="0.25">
      <c r="B32" s="1041">
        <f>'MARCO LOGICO'!C51</f>
        <v>1.3</v>
      </c>
      <c r="C32" s="1055">
        <f>'MARCO LOGICO'!D51</f>
        <v>0</v>
      </c>
      <c r="D32" s="1104"/>
      <c r="E32" s="1105"/>
      <c r="F32" s="1106"/>
      <c r="G32" s="1107"/>
      <c r="H32" s="1107"/>
      <c r="I32" s="1107"/>
      <c r="J32" s="1107"/>
      <c r="K32" s="1107"/>
      <c r="L32" s="1107"/>
      <c r="M32" s="1107"/>
      <c r="N32" s="1107"/>
      <c r="O32" s="1107"/>
      <c r="P32" s="1107"/>
      <c r="Q32" s="1109"/>
      <c r="R32" s="1106"/>
      <c r="S32" s="1107"/>
      <c r="T32" s="1107"/>
      <c r="U32" s="1107"/>
      <c r="V32" s="1107"/>
      <c r="W32" s="1107"/>
      <c r="X32" s="1107"/>
      <c r="Y32" s="1107"/>
      <c r="Z32" s="1107"/>
      <c r="AA32" s="1107"/>
      <c r="AB32" s="1107"/>
      <c r="AC32" s="1109"/>
      <c r="AD32" s="1106"/>
      <c r="AE32" s="1107"/>
      <c r="AF32" s="1107"/>
      <c r="AG32" s="1107"/>
      <c r="AH32" s="1107"/>
      <c r="AI32" s="1107"/>
      <c r="AJ32" s="1107"/>
      <c r="AK32" s="1107"/>
      <c r="AL32" s="1107"/>
      <c r="AM32" s="1107"/>
      <c r="AN32" s="1107"/>
      <c r="AO32" s="1109"/>
      <c r="AP32" s="1050">
        <f t="shared" si="0"/>
        <v>0</v>
      </c>
      <c r="AQ32" s="1049">
        <f t="shared" si="1"/>
        <v>0</v>
      </c>
      <c r="AS32" s="1616"/>
      <c r="AT32" s="1617"/>
      <c r="AU32" s="1617"/>
    </row>
    <row r="33" spans="2:47" ht="13.5" outlineLevel="1" x14ac:dyDescent="0.25">
      <c r="B33" s="1042" t="str">
        <f>+'CRONOGRAMA PRODUCTOS'!D57</f>
        <v>Indicador 1</v>
      </c>
      <c r="C33" s="1056">
        <f>+'CRONOGRAMA PRODUCTOS'!E57</f>
        <v>0</v>
      </c>
      <c r="D33" s="1036" t="str">
        <f>+'CRONOGRAMA PRODUCTOS'!F57</f>
        <v>Unidad medida</v>
      </c>
      <c r="E33" s="1037">
        <f>+'CRONOGRAMA PRODUCTOS'!G57</f>
        <v>0</v>
      </c>
      <c r="F33" s="1038">
        <f>'CRONOGRAMA PRODUCTOS'!H57</f>
        <v>0</v>
      </c>
      <c r="G33" s="1039">
        <f>'CRONOGRAMA PRODUCTOS'!I57</f>
        <v>0</v>
      </c>
      <c r="H33" s="1039">
        <f>'CRONOGRAMA PRODUCTOS'!J57</f>
        <v>0</v>
      </c>
      <c r="I33" s="1039">
        <f>'CRONOGRAMA PRODUCTOS'!K57</f>
        <v>0</v>
      </c>
      <c r="J33" s="1039">
        <f>'CRONOGRAMA PRODUCTOS'!L57</f>
        <v>0</v>
      </c>
      <c r="K33" s="1039">
        <f>'CRONOGRAMA PRODUCTOS'!M57</f>
        <v>0</v>
      </c>
      <c r="L33" s="1039">
        <f>'CRONOGRAMA PRODUCTOS'!N57</f>
        <v>0</v>
      </c>
      <c r="M33" s="1039">
        <f>'CRONOGRAMA PRODUCTOS'!O57</f>
        <v>0</v>
      </c>
      <c r="N33" s="1039">
        <f>'CRONOGRAMA PRODUCTOS'!P57</f>
        <v>0</v>
      </c>
      <c r="O33" s="1039">
        <f>'CRONOGRAMA PRODUCTOS'!Q57</f>
        <v>0</v>
      </c>
      <c r="P33" s="1039">
        <f>'CRONOGRAMA PRODUCTOS'!R57</f>
        <v>0</v>
      </c>
      <c r="Q33" s="1040">
        <f>'CRONOGRAMA PRODUCTOS'!S57</f>
        <v>0</v>
      </c>
      <c r="R33" s="1038">
        <f>'CRONOGRAMA PRODUCTOS'!T57</f>
        <v>0</v>
      </c>
      <c r="S33" s="1039">
        <f>'CRONOGRAMA PRODUCTOS'!U57</f>
        <v>0</v>
      </c>
      <c r="T33" s="1039">
        <f>'CRONOGRAMA PRODUCTOS'!V57</f>
        <v>0</v>
      </c>
      <c r="U33" s="1039">
        <f>'CRONOGRAMA PRODUCTOS'!W57</f>
        <v>0</v>
      </c>
      <c r="V33" s="1039">
        <f>'CRONOGRAMA PRODUCTOS'!X57</f>
        <v>0</v>
      </c>
      <c r="W33" s="1039">
        <f>'CRONOGRAMA PRODUCTOS'!Y57</f>
        <v>0</v>
      </c>
      <c r="X33" s="1039">
        <f>'CRONOGRAMA PRODUCTOS'!Z57</f>
        <v>0</v>
      </c>
      <c r="Y33" s="1039">
        <f>'CRONOGRAMA PRODUCTOS'!AA57</f>
        <v>0</v>
      </c>
      <c r="Z33" s="1039">
        <f>'CRONOGRAMA PRODUCTOS'!AB57</f>
        <v>0</v>
      </c>
      <c r="AA33" s="1039">
        <f>'CRONOGRAMA PRODUCTOS'!AC57</f>
        <v>0</v>
      </c>
      <c r="AB33" s="1039">
        <f>'CRONOGRAMA PRODUCTOS'!AD57</f>
        <v>0</v>
      </c>
      <c r="AC33" s="1040">
        <f>'CRONOGRAMA PRODUCTOS'!AE57</f>
        <v>0</v>
      </c>
      <c r="AD33" s="1038">
        <f>'CRONOGRAMA PRODUCTOS'!AF57</f>
        <v>0</v>
      </c>
      <c r="AE33" s="1039">
        <f>'CRONOGRAMA PRODUCTOS'!AG57</f>
        <v>0</v>
      </c>
      <c r="AF33" s="1039">
        <f>'CRONOGRAMA PRODUCTOS'!AH57</f>
        <v>0</v>
      </c>
      <c r="AG33" s="1039">
        <f>'CRONOGRAMA PRODUCTOS'!AI57</f>
        <v>0</v>
      </c>
      <c r="AH33" s="1039">
        <f>'CRONOGRAMA PRODUCTOS'!AJ57</f>
        <v>0</v>
      </c>
      <c r="AI33" s="1039">
        <f>'CRONOGRAMA PRODUCTOS'!AK57</f>
        <v>0</v>
      </c>
      <c r="AJ33" s="1039">
        <f>'CRONOGRAMA PRODUCTOS'!AL57</f>
        <v>0</v>
      </c>
      <c r="AK33" s="1039">
        <f>'CRONOGRAMA PRODUCTOS'!AM57</f>
        <v>0</v>
      </c>
      <c r="AL33" s="1039">
        <f>'CRONOGRAMA PRODUCTOS'!AN57</f>
        <v>0</v>
      </c>
      <c r="AM33" s="1039">
        <f>'CRONOGRAMA PRODUCTOS'!AO57</f>
        <v>0</v>
      </c>
      <c r="AN33" s="1039">
        <f>'CRONOGRAMA PRODUCTOS'!AP57</f>
        <v>0</v>
      </c>
      <c r="AO33" s="1040">
        <f>'CRONOGRAMA PRODUCTOS'!AQ57</f>
        <v>0</v>
      </c>
      <c r="AP33" s="1120"/>
      <c r="AQ33" s="1121"/>
      <c r="AS33" s="1612"/>
      <c r="AT33" s="1613"/>
      <c r="AU33" s="1613"/>
    </row>
    <row r="34" spans="2:47" ht="13.5" outlineLevel="1" x14ac:dyDescent="0.25">
      <c r="B34" s="1042" t="str">
        <f>+'CRONOGRAMA PRODUCTOS'!D61</f>
        <v>Indicador 2</v>
      </c>
      <c r="C34" s="1056">
        <f>+'CRONOGRAMA PRODUCTOS'!E61</f>
        <v>0</v>
      </c>
      <c r="D34" s="1036" t="str">
        <f>+'CRONOGRAMA PRODUCTOS'!F61</f>
        <v>Unidad medida</v>
      </c>
      <c r="E34" s="1037">
        <f>+'CRONOGRAMA PRODUCTOS'!G61</f>
        <v>0</v>
      </c>
      <c r="F34" s="1038">
        <f>'CRONOGRAMA PRODUCTOS'!H61</f>
        <v>0</v>
      </c>
      <c r="G34" s="1039">
        <f>'CRONOGRAMA PRODUCTOS'!I61</f>
        <v>0</v>
      </c>
      <c r="H34" s="1039">
        <f>'CRONOGRAMA PRODUCTOS'!J61</f>
        <v>0</v>
      </c>
      <c r="I34" s="1039">
        <f>'CRONOGRAMA PRODUCTOS'!K61</f>
        <v>0</v>
      </c>
      <c r="J34" s="1039">
        <f>'CRONOGRAMA PRODUCTOS'!L61</f>
        <v>0</v>
      </c>
      <c r="K34" s="1039">
        <f>'CRONOGRAMA PRODUCTOS'!M61</f>
        <v>0</v>
      </c>
      <c r="L34" s="1039">
        <f>'CRONOGRAMA PRODUCTOS'!N61</f>
        <v>0</v>
      </c>
      <c r="M34" s="1039">
        <f>'CRONOGRAMA PRODUCTOS'!O61</f>
        <v>0</v>
      </c>
      <c r="N34" s="1039">
        <f>'CRONOGRAMA PRODUCTOS'!P61</f>
        <v>0</v>
      </c>
      <c r="O34" s="1039">
        <f>'CRONOGRAMA PRODUCTOS'!Q61</f>
        <v>0</v>
      </c>
      <c r="P34" s="1039">
        <f>'CRONOGRAMA PRODUCTOS'!R61</f>
        <v>0</v>
      </c>
      <c r="Q34" s="1040">
        <f>'CRONOGRAMA PRODUCTOS'!S61</f>
        <v>0</v>
      </c>
      <c r="R34" s="1038">
        <f>'CRONOGRAMA PRODUCTOS'!T61</f>
        <v>0</v>
      </c>
      <c r="S34" s="1039">
        <f>'CRONOGRAMA PRODUCTOS'!U61</f>
        <v>0</v>
      </c>
      <c r="T34" s="1039">
        <f>'CRONOGRAMA PRODUCTOS'!V61</f>
        <v>0</v>
      </c>
      <c r="U34" s="1039">
        <f>'CRONOGRAMA PRODUCTOS'!W61</f>
        <v>0</v>
      </c>
      <c r="V34" s="1039">
        <f>'CRONOGRAMA PRODUCTOS'!X61</f>
        <v>0</v>
      </c>
      <c r="W34" s="1039">
        <f>'CRONOGRAMA PRODUCTOS'!Y61</f>
        <v>0</v>
      </c>
      <c r="X34" s="1039">
        <f>'CRONOGRAMA PRODUCTOS'!Z61</f>
        <v>0</v>
      </c>
      <c r="Y34" s="1039">
        <f>'CRONOGRAMA PRODUCTOS'!AA61</f>
        <v>0</v>
      </c>
      <c r="Z34" s="1039">
        <f>'CRONOGRAMA PRODUCTOS'!AB61</f>
        <v>0</v>
      </c>
      <c r="AA34" s="1039">
        <f>'CRONOGRAMA PRODUCTOS'!AC61</f>
        <v>0</v>
      </c>
      <c r="AB34" s="1039">
        <f>'CRONOGRAMA PRODUCTOS'!AD61</f>
        <v>0</v>
      </c>
      <c r="AC34" s="1040">
        <f>'CRONOGRAMA PRODUCTOS'!AE61</f>
        <v>0</v>
      </c>
      <c r="AD34" s="1038">
        <f>'CRONOGRAMA PRODUCTOS'!AF61</f>
        <v>0</v>
      </c>
      <c r="AE34" s="1039">
        <f>'CRONOGRAMA PRODUCTOS'!AG61</f>
        <v>0</v>
      </c>
      <c r="AF34" s="1039">
        <f>'CRONOGRAMA PRODUCTOS'!AH61</f>
        <v>0</v>
      </c>
      <c r="AG34" s="1039">
        <f>'CRONOGRAMA PRODUCTOS'!AI61</f>
        <v>0</v>
      </c>
      <c r="AH34" s="1039">
        <f>'CRONOGRAMA PRODUCTOS'!AJ61</f>
        <v>0</v>
      </c>
      <c r="AI34" s="1039">
        <f>'CRONOGRAMA PRODUCTOS'!AK61</f>
        <v>0</v>
      </c>
      <c r="AJ34" s="1039">
        <f>'CRONOGRAMA PRODUCTOS'!AL61</f>
        <v>0</v>
      </c>
      <c r="AK34" s="1039">
        <f>'CRONOGRAMA PRODUCTOS'!AM61</f>
        <v>0</v>
      </c>
      <c r="AL34" s="1039">
        <f>'CRONOGRAMA PRODUCTOS'!AN61</f>
        <v>0</v>
      </c>
      <c r="AM34" s="1039">
        <f>'CRONOGRAMA PRODUCTOS'!AO61</f>
        <v>0</v>
      </c>
      <c r="AN34" s="1039">
        <f>'CRONOGRAMA PRODUCTOS'!AP61</f>
        <v>0</v>
      </c>
      <c r="AO34" s="1040">
        <f>'CRONOGRAMA PRODUCTOS'!AQ61</f>
        <v>0</v>
      </c>
      <c r="AP34" s="1120"/>
      <c r="AQ34" s="1121"/>
      <c r="AS34" s="1612"/>
      <c r="AT34" s="1613"/>
      <c r="AU34" s="1613"/>
    </row>
    <row r="35" spans="2:47" ht="13.5" outlineLevel="1" x14ac:dyDescent="0.25">
      <c r="B35" s="1042" t="str">
        <f>+'CRONOGRAMA PRODUCTOS'!D65</f>
        <v>Indicador 3</v>
      </c>
      <c r="C35" s="1056">
        <f>+'CRONOGRAMA PRODUCTOS'!E65</f>
        <v>0</v>
      </c>
      <c r="D35" s="1036" t="str">
        <f>+'CRONOGRAMA PRODUCTOS'!F65</f>
        <v>Unidad medida</v>
      </c>
      <c r="E35" s="1037">
        <f>+'CRONOGRAMA PRODUCTOS'!G65</f>
        <v>0</v>
      </c>
      <c r="F35" s="1038">
        <f>'CRONOGRAMA PRODUCTOS'!H65</f>
        <v>0</v>
      </c>
      <c r="G35" s="1039">
        <f>'CRONOGRAMA PRODUCTOS'!I65</f>
        <v>0</v>
      </c>
      <c r="H35" s="1039">
        <f>'CRONOGRAMA PRODUCTOS'!J65</f>
        <v>0</v>
      </c>
      <c r="I35" s="1039">
        <f>'CRONOGRAMA PRODUCTOS'!K65</f>
        <v>0</v>
      </c>
      <c r="J35" s="1039">
        <f>'CRONOGRAMA PRODUCTOS'!L65</f>
        <v>0</v>
      </c>
      <c r="K35" s="1039">
        <f>'CRONOGRAMA PRODUCTOS'!M65</f>
        <v>0</v>
      </c>
      <c r="L35" s="1039">
        <f>'CRONOGRAMA PRODUCTOS'!N65</f>
        <v>0</v>
      </c>
      <c r="M35" s="1039">
        <f>'CRONOGRAMA PRODUCTOS'!O65</f>
        <v>0</v>
      </c>
      <c r="N35" s="1039">
        <f>'CRONOGRAMA PRODUCTOS'!P65</f>
        <v>0</v>
      </c>
      <c r="O35" s="1039">
        <f>'CRONOGRAMA PRODUCTOS'!Q65</f>
        <v>0</v>
      </c>
      <c r="P35" s="1039">
        <f>'CRONOGRAMA PRODUCTOS'!R65</f>
        <v>0</v>
      </c>
      <c r="Q35" s="1040">
        <f>'CRONOGRAMA PRODUCTOS'!S65</f>
        <v>0</v>
      </c>
      <c r="R35" s="1038">
        <f>'CRONOGRAMA PRODUCTOS'!T65</f>
        <v>0</v>
      </c>
      <c r="S35" s="1039">
        <f>'CRONOGRAMA PRODUCTOS'!U65</f>
        <v>0</v>
      </c>
      <c r="T35" s="1039">
        <f>'CRONOGRAMA PRODUCTOS'!V65</f>
        <v>0</v>
      </c>
      <c r="U35" s="1039">
        <f>'CRONOGRAMA PRODUCTOS'!W65</f>
        <v>0</v>
      </c>
      <c r="V35" s="1039">
        <f>'CRONOGRAMA PRODUCTOS'!X65</f>
        <v>0</v>
      </c>
      <c r="W35" s="1039">
        <f>'CRONOGRAMA PRODUCTOS'!Y65</f>
        <v>0</v>
      </c>
      <c r="X35" s="1039">
        <f>'CRONOGRAMA PRODUCTOS'!Z65</f>
        <v>0</v>
      </c>
      <c r="Y35" s="1039">
        <f>'CRONOGRAMA PRODUCTOS'!AA65</f>
        <v>0</v>
      </c>
      <c r="Z35" s="1039">
        <f>'CRONOGRAMA PRODUCTOS'!AB65</f>
        <v>0</v>
      </c>
      <c r="AA35" s="1039">
        <f>'CRONOGRAMA PRODUCTOS'!AC65</f>
        <v>0</v>
      </c>
      <c r="AB35" s="1039">
        <f>'CRONOGRAMA PRODUCTOS'!AD65</f>
        <v>0</v>
      </c>
      <c r="AC35" s="1040">
        <f>'CRONOGRAMA PRODUCTOS'!AE65</f>
        <v>0</v>
      </c>
      <c r="AD35" s="1038">
        <f>'CRONOGRAMA PRODUCTOS'!AF65</f>
        <v>0</v>
      </c>
      <c r="AE35" s="1039">
        <f>'CRONOGRAMA PRODUCTOS'!AG65</f>
        <v>0</v>
      </c>
      <c r="AF35" s="1039">
        <f>'CRONOGRAMA PRODUCTOS'!AH65</f>
        <v>0</v>
      </c>
      <c r="AG35" s="1039">
        <f>'CRONOGRAMA PRODUCTOS'!AI65</f>
        <v>0</v>
      </c>
      <c r="AH35" s="1039">
        <f>'CRONOGRAMA PRODUCTOS'!AJ65</f>
        <v>0</v>
      </c>
      <c r="AI35" s="1039">
        <f>'CRONOGRAMA PRODUCTOS'!AK65</f>
        <v>0</v>
      </c>
      <c r="AJ35" s="1039">
        <f>'CRONOGRAMA PRODUCTOS'!AL65</f>
        <v>0</v>
      </c>
      <c r="AK35" s="1039">
        <f>'CRONOGRAMA PRODUCTOS'!AM65</f>
        <v>0</v>
      </c>
      <c r="AL35" s="1039">
        <f>'CRONOGRAMA PRODUCTOS'!AN65</f>
        <v>0</v>
      </c>
      <c r="AM35" s="1039">
        <f>'CRONOGRAMA PRODUCTOS'!AO65</f>
        <v>0</v>
      </c>
      <c r="AN35" s="1039">
        <f>'CRONOGRAMA PRODUCTOS'!AP65</f>
        <v>0</v>
      </c>
      <c r="AO35" s="1040">
        <f>'CRONOGRAMA PRODUCTOS'!AQ65</f>
        <v>0</v>
      </c>
      <c r="AP35" s="1120"/>
      <c r="AQ35" s="1121"/>
      <c r="AS35" s="1612"/>
      <c r="AT35" s="1613"/>
      <c r="AU35" s="1613"/>
    </row>
    <row r="36" spans="2:47" s="1004" customFormat="1" outlineLevel="3" x14ac:dyDescent="0.25">
      <c r="B36" s="1053" t="s">
        <v>57</v>
      </c>
      <c r="C36" s="1057">
        <f>'MARCO LOGICO'!D54</f>
        <v>0</v>
      </c>
      <c r="D36" s="1043" t="str">
        <f>'MARCO LOGICO'!F54</f>
        <v>Unidad medida</v>
      </c>
      <c r="E36" s="1044">
        <f>'MARCO LOGICO'!G54</f>
        <v>0</v>
      </c>
      <c r="F36" s="1010"/>
      <c r="G36" s="1011"/>
      <c r="H36" s="1011"/>
      <c r="I36" s="1011"/>
      <c r="J36" s="1011"/>
      <c r="K36" s="1011"/>
      <c r="L36" s="1011"/>
      <c r="M36" s="1011"/>
      <c r="N36" s="1011"/>
      <c r="O36" s="1011"/>
      <c r="P36" s="1011"/>
      <c r="Q36" s="1012"/>
      <c r="R36" s="1010"/>
      <c r="S36" s="1011"/>
      <c r="T36" s="1011"/>
      <c r="U36" s="1011"/>
      <c r="V36" s="1011"/>
      <c r="W36" s="1011"/>
      <c r="X36" s="1011"/>
      <c r="Y36" s="1011"/>
      <c r="Z36" s="1011"/>
      <c r="AA36" s="1011"/>
      <c r="AB36" s="1011"/>
      <c r="AC36" s="1012"/>
      <c r="AD36" s="1010"/>
      <c r="AE36" s="1011"/>
      <c r="AF36" s="1011"/>
      <c r="AG36" s="1011"/>
      <c r="AH36" s="1011"/>
      <c r="AI36" s="1011"/>
      <c r="AJ36" s="1011"/>
      <c r="AK36" s="1011"/>
      <c r="AL36" s="1011"/>
      <c r="AM36" s="1011"/>
      <c r="AN36" s="1011"/>
      <c r="AO36" s="1012"/>
      <c r="AP36" s="1045">
        <f t="shared" si="0"/>
        <v>0</v>
      </c>
      <c r="AQ36" s="1046">
        <f t="shared" si="1"/>
        <v>0</v>
      </c>
      <c r="AS36" s="1614"/>
      <c r="AT36" s="1615"/>
      <c r="AU36" s="1615"/>
    </row>
    <row r="37" spans="2:47" outlineLevel="3" x14ac:dyDescent="0.25">
      <c r="B37" s="1053" t="s">
        <v>124</v>
      </c>
      <c r="C37" s="1057">
        <f>'MARCO LOGICO'!D55</f>
        <v>0</v>
      </c>
      <c r="D37" s="1043" t="str">
        <f>'MARCO LOGICO'!F55</f>
        <v>Unidad medida</v>
      </c>
      <c r="E37" s="1044">
        <f>'MARCO LOGICO'!G55</f>
        <v>0</v>
      </c>
      <c r="F37" s="1010"/>
      <c r="G37" s="1011"/>
      <c r="H37" s="1011"/>
      <c r="I37" s="1011"/>
      <c r="J37" s="1011"/>
      <c r="K37" s="1011"/>
      <c r="L37" s="1011"/>
      <c r="M37" s="1011"/>
      <c r="N37" s="1011"/>
      <c r="O37" s="1011"/>
      <c r="P37" s="1011"/>
      <c r="Q37" s="1012"/>
      <c r="R37" s="1010"/>
      <c r="S37" s="1011"/>
      <c r="T37" s="1011"/>
      <c r="U37" s="1011"/>
      <c r="V37" s="1011"/>
      <c r="W37" s="1011"/>
      <c r="X37" s="1011"/>
      <c r="Y37" s="1011"/>
      <c r="Z37" s="1011"/>
      <c r="AA37" s="1011"/>
      <c r="AB37" s="1011"/>
      <c r="AC37" s="1012"/>
      <c r="AD37" s="1010"/>
      <c r="AE37" s="1011"/>
      <c r="AF37" s="1011"/>
      <c r="AG37" s="1011"/>
      <c r="AH37" s="1011"/>
      <c r="AI37" s="1011"/>
      <c r="AJ37" s="1011"/>
      <c r="AK37" s="1011"/>
      <c r="AL37" s="1011"/>
      <c r="AM37" s="1011"/>
      <c r="AN37" s="1011"/>
      <c r="AO37" s="1012"/>
      <c r="AP37" s="1045">
        <f t="shared" si="0"/>
        <v>0</v>
      </c>
      <c r="AQ37" s="1046">
        <f t="shared" si="1"/>
        <v>0</v>
      </c>
      <c r="AS37" s="1614"/>
      <c r="AT37" s="1615"/>
      <c r="AU37" s="1615"/>
    </row>
    <row r="38" spans="2:47" outlineLevel="3" x14ac:dyDescent="0.25">
      <c r="B38" s="1053" t="s">
        <v>125</v>
      </c>
      <c r="C38" s="1057">
        <f>'MARCO LOGICO'!D56</f>
        <v>0</v>
      </c>
      <c r="D38" s="1043" t="str">
        <f>'MARCO LOGICO'!F56</f>
        <v>Unidad medida</v>
      </c>
      <c r="E38" s="1044">
        <f>'MARCO LOGICO'!G56</f>
        <v>0</v>
      </c>
      <c r="F38" s="1010"/>
      <c r="G38" s="1011"/>
      <c r="H38" s="1011"/>
      <c r="I38" s="1011"/>
      <c r="J38" s="1011"/>
      <c r="K38" s="1011"/>
      <c r="L38" s="1011"/>
      <c r="M38" s="1011"/>
      <c r="N38" s="1011"/>
      <c r="O38" s="1011"/>
      <c r="P38" s="1011"/>
      <c r="Q38" s="1012"/>
      <c r="R38" s="1010"/>
      <c r="S38" s="1011"/>
      <c r="T38" s="1011"/>
      <c r="U38" s="1011"/>
      <c r="V38" s="1011"/>
      <c r="W38" s="1011"/>
      <c r="X38" s="1011"/>
      <c r="Y38" s="1011"/>
      <c r="Z38" s="1011"/>
      <c r="AA38" s="1011"/>
      <c r="AB38" s="1011"/>
      <c r="AC38" s="1012"/>
      <c r="AD38" s="1010"/>
      <c r="AE38" s="1011"/>
      <c r="AF38" s="1011"/>
      <c r="AG38" s="1011"/>
      <c r="AH38" s="1011"/>
      <c r="AI38" s="1011"/>
      <c r="AJ38" s="1011"/>
      <c r="AK38" s="1011"/>
      <c r="AL38" s="1011"/>
      <c r="AM38" s="1011"/>
      <c r="AN38" s="1011"/>
      <c r="AO38" s="1012"/>
      <c r="AP38" s="1045">
        <f t="shared" si="0"/>
        <v>0</v>
      </c>
      <c r="AQ38" s="1046">
        <f t="shared" si="1"/>
        <v>0</v>
      </c>
      <c r="AS38" s="1614"/>
      <c r="AT38" s="1615"/>
      <c r="AU38" s="1615"/>
    </row>
    <row r="39" spans="2:47" outlineLevel="3" x14ac:dyDescent="0.25">
      <c r="B39" s="1053" t="s">
        <v>126</v>
      </c>
      <c r="C39" s="1057">
        <f>'MARCO LOGICO'!D57</f>
        <v>0</v>
      </c>
      <c r="D39" s="1043" t="str">
        <f>'MARCO LOGICO'!F57</f>
        <v>Unidad medida</v>
      </c>
      <c r="E39" s="1044">
        <f>'MARCO LOGICO'!G57</f>
        <v>0</v>
      </c>
      <c r="F39" s="1014"/>
      <c r="G39" s="1015"/>
      <c r="H39" s="1015"/>
      <c r="I39" s="1015"/>
      <c r="J39" s="1015"/>
      <c r="K39" s="1015"/>
      <c r="L39" s="1015"/>
      <c r="M39" s="1015"/>
      <c r="N39" s="1015"/>
      <c r="O39" s="1015"/>
      <c r="P39" s="1015"/>
      <c r="Q39" s="1016"/>
      <c r="R39" s="1014"/>
      <c r="S39" s="1015"/>
      <c r="T39" s="1015"/>
      <c r="U39" s="1015"/>
      <c r="V39" s="1015"/>
      <c r="W39" s="1015"/>
      <c r="X39" s="1015"/>
      <c r="Y39" s="1015"/>
      <c r="Z39" s="1015"/>
      <c r="AA39" s="1015"/>
      <c r="AB39" s="1015"/>
      <c r="AC39" s="1016"/>
      <c r="AD39" s="1014"/>
      <c r="AE39" s="1015"/>
      <c r="AF39" s="1015"/>
      <c r="AG39" s="1015"/>
      <c r="AH39" s="1015"/>
      <c r="AI39" s="1015"/>
      <c r="AJ39" s="1015"/>
      <c r="AK39" s="1015"/>
      <c r="AL39" s="1015"/>
      <c r="AM39" s="1015"/>
      <c r="AN39" s="1015"/>
      <c r="AO39" s="1016"/>
      <c r="AP39" s="1047">
        <f t="shared" si="0"/>
        <v>0</v>
      </c>
      <c r="AQ39" s="1046">
        <f t="shared" si="1"/>
        <v>0</v>
      </c>
      <c r="AS39" s="1614"/>
      <c r="AT39" s="1615"/>
      <c r="AU39" s="1615"/>
    </row>
    <row r="40" spans="2:47" outlineLevel="3" x14ac:dyDescent="0.25">
      <c r="B40" s="1053" t="s">
        <v>127</v>
      </c>
      <c r="C40" s="1057">
        <f>'MARCO LOGICO'!D58</f>
        <v>0</v>
      </c>
      <c r="D40" s="1043" t="str">
        <f>'MARCO LOGICO'!F58</f>
        <v>Unidad medida</v>
      </c>
      <c r="E40" s="1044">
        <f>'MARCO LOGICO'!G58</f>
        <v>0</v>
      </c>
      <c r="F40" s="1010"/>
      <c r="G40" s="1011"/>
      <c r="H40" s="1011"/>
      <c r="I40" s="1011"/>
      <c r="J40" s="1011"/>
      <c r="K40" s="1011"/>
      <c r="L40" s="1011"/>
      <c r="M40" s="1011"/>
      <c r="N40" s="1011"/>
      <c r="O40" s="1011"/>
      <c r="P40" s="1011"/>
      <c r="Q40" s="1012"/>
      <c r="R40" s="1010"/>
      <c r="S40" s="1011"/>
      <c r="T40" s="1011"/>
      <c r="U40" s="1011"/>
      <c r="V40" s="1011"/>
      <c r="W40" s="1011"/>
      <c r="X40" s="1011"/>
      <c r="Y40" s="1011"/>
      <c r="Z40" s="1011"/>
      <c r="AA40" s="1011"/>
      <c r="AB40" s="1011"/>
      <c r="AC40" s="1012"/>
      <c r="AD40" s="1010"/>
      <c r="AE40" s="1011"/>
      <c r="AF40" s="1011"/>
      <c r="AG40" s="1011"/>
      <c r="AH40" s="1011"/>
      <c r="AI40" s="1011"/>
      <c r="AJ40" s="1011"/>
      <c r="AK40" s="1011"/>
      <c r="AL40" s="1011"/>
      <c r="AM40" s="1011"/>
      <c r="AN40" s="1011"/>
      <c r="AO40" s="1012"/>
      <c r="AP40" s="1045">
        <f t="shared" si="0"/>
        <v>0</v>
      </c>
      <c r="AQ40" s="1046">
        <f t="shared" si="1"/>
        <v>0</v>
      </c>
      <c r="AS40" s="1614"/>
      <c r="AT40" s="1615"/>
      <c r="AU40" s="1615"/>
    </row>
    <row r="41" spans="2:47" s="1088" customFormat="1" outlineLevel="3" x14ac:dyDescent="0.25">
      <c r="B41" s="1069">
        <v>2</v>
      </c>
      <c r="C41" s="1054">
        <f>'MARCO LOGICO'!D59</f>
        <v>0</v>
      </c>
      <c r="D41" s="1089"/>
      <c r="E41" s="1090"/>
      <c r="F41" s="1091"/>
      <c r="G41" s="1092"/>
      <c r="H41" s="1092"/>
      <c r="I41" s="1093"/>
      <c r="J41" s="1093"/>
      <c r="K41" s="1092"/>
      <c r="L41" s="1092"/>
      <c r="M41" s="1092"/>
      <c r="N41" s="1092"/>
      <c r="O41" s="1092"/>
      <c r="P41" s="1092"/>
      <c r="Q41" s="1094"/>
      <c r="R41" s="1095"/>
      <c r="S41" s="1093"/>
      <c r="T41" s="1092"/>
      <c r="U41" s="1092"/>
      <c r="V41" s="1092"/>
      <c r="W41" s="1092"/>
      <c r="X41" s="1092"/>
      <c r="Y41" s="1092"/>
      <c r="Z41" s="1092"/>
      <c r="AA41" s="1093"/>
      <c r="AB41" s="1093"/>
      <c r="AC41" s="1094"/>
      <c r="AD41" s="1091"/>
      <c r="AE41" s="1092"/>
      <c r="AF41" s="1092"/>
      <c r="AG41" s="1092"/>
      <c r="AH41" s="1092"/>
      <c r="AI41" s="1092"/>
      <c r="AJ41" s="1093"/>
      <c r="AK41" s="1093"/>
      <c r="AL41" s="1092"/>
      <c r="AM41" s="1092"/>
      <c r="AN41" s="1092"/>
      <c r="AO41" s="1094"/>
      <c r="AP41" s="1051">
        <f t="shared" si="0"/>
        <v>0</v>
      </c>
      <c r="AQ41" s="1052">
        <f t="shared" si="1"/>
        <v>0</v>
      </c>
      <c r="AS41" s="1616"/>
      <c r="AT41" s="1617"/>
      <c r="AU41" s="1617"/>
    </row>
    <row r="42" spans="2:47" s="1088" customFormat="1" ht="13.5" outlineLevel="3" x14ac:dyDescent="0.25">
      <c r="B42" s="1041">
        <f>'MARCO LOGICO'!C60</f>
        <v>2.1</v>
      </c>
      <c r="C42" s="1055">
        <f>'MARCO LOGICO'!D60</f>
        <v>0</v>
      </c>
      <c r="D42" s="1104"/>
      <c r="E42" s="1105"/>
      <c r="F42" s="1106"/>
      <c r="G42" s="1107"/>
      <c r="H42" s="1107"/>
      <c r="I42" s="1107"/>
      <c r="J42" s="1107"/>
      <c r="K42" s="1107"/>
      <c r="L42" s="1107"/>
      <c r="M42" s="1107"/>
      <c r="N42" s="1107"/>
      <c r="O42" s="1107"/>
      <c r="P42" s="1107"/>
      <c r="Q42" s="1109"/>
      <c r="R42" s="1106"/>
      <c r="S42" s="1107"/>
      <c r="T42" s="1107"/>
      <c r="U42" s="1107"/>
      <c r="V42" s="1107"/>
      <c r="W42" s="1107"/>
      <c r="X42" s="1107"/>
      <c r="Y42" s="1107"/>
      <c r="Z42" s="1107"/>
      <c r="AA42" s="1107"/>
      <c r="AB42" s="1107"/>
      <c r="AC42" s="1109"/>
      <c r="AD42" s="1106"/>
      <c r="AE42" s="1107"/>
      <c r="AF42" s="1107"/>
      <c r="AG42" s="1107"/>
      <c r="AH42" s="1107"/>
      <c r="AI42" s="1107"/>
      <c r="AJ42" s="1107"/>
      <c r="AK42" s="1107"/>
      <c r="AL42" s="1107"/>
      <c r="AM42" s="1107"/>
      <c r="AN42" s="1107"/>
      <c r="AO42" s="1109"/>
      <c r="AP42" s="1050">
        <f t="shared" si="0"/>
        <v>0</v>
      </c>
      <c r="AQ42" s="1049">
        <f t="shared" si="1"/>
        <v>0</v>
      </c>
      <c r="AS42" s="1616"/>
      <c r="AT42" s="1617"/>
      <c r="AU42" s="1617"/>
    </row>
    <row r="43" spans="2:47" ht="13.5" outlineLevel="1" x14ac:dyDescent="0.25">
      <c r="B43" s="1042" t="str">
        <f>+'CRONOGRAMA PRODUCTOS'!D70</f>
        <v>Indicador 1</v>
      </c>
      <c r="C43" s="1056">
        <f>+'CRONOGRAMA PRODUCTOS'!E70</f>
        <v>0</v>
      </c>
      <c r="D43" s="1036" t="str">
        <f>+'CRONOGRAMA PRODUCTOS'!F70</f>
        <v>Unidad medida</v>
      </c>
      <c r="E43" s="1037">
        <f>+'CRONOGRAMA PRODUCTOS'!G70</f>
        <v>0</v>
      </c>
      <c r="F43" s="1038">
        <f>'CRONOGRAMA PRODUCTOS'!H70</f>
        <v>0</v>
      </c>
      <c r="G43" s="1039">
        <f>'CRONOGRAMA PRODUCTOS'!I70</f>
        <v>0</v>
      </c>
      <c r="H43" s="1039">
        <f>'CRONOGRAMA PRODUCTOS'!J70</f>
        <v>0</v>
      </c>
      <c r="I43" s="1039">
        <f>'CRONOGRAMA PRODUCTOS'!K70</f>
        <v>0</v>
      </c>
      <c r="J43" s="1039">
        <f>'CRONOGRAMA PRODUCTOS'!L70</f>
        <v>0</v>
      </c>
      <c r="K43" s="1039">
        <f>'CRONOGRAMA PRODUCTOS'!M70</f>
        <v>0</v>
      </c>
      <c r="L43" s="1039">
        <f>'CRONOGRAMA PRODUCTOS'!N70</f>
        <v>0</v>
      </c>
      <c r="M43" s="1039">
        <f>'CRONOGRAMA PRODUCTOS'!O70</f>
        <v>0</v>
      </c>
      <c r="N43" s="1039">
        <f>'CRONOGRAMA PRODUCTOS'!P70</f>
        <v>0</v>
      </c>
      <c r="O43" s="1039">
        <f>'CRONOGRAMA PRODUCTOS'!Q70</f>
        <v>0</v>
      </c>
      <c r="P43" s="1039">
        <f>'CRONOGRAMA PRODUCTOS'!R70</f>
        <v>0</v>
      </c>
      <c r="Q43" s="1040">
        <f>'CRONOGRAMA PRODUCTOS'!S70</f>
        <v>0</v>
      </c>
      <c r="R43" s="1038">
        <f>'CRONOGRAMA PRODUCTOS'!T70</f>
        <v>0</v>
      </c>
      <c r="S43" s="1039">
        <f>'CRONOGRAMA PRODUCTOS'!U70</f>
        <v>0</v>
      </c>
      <c r="T43" s="1039">
        <f>'CRONOGRAMA PRODUCTOS'!V70</f>
        <v>0</v>
      </c>
      <c r="U43" s="1039">
        <f>'CRONOGRAMA PRODUCTOS'!W70</f>
        <v>0</v>
      </c>
      <c r="V43" s="1039">
        <f>'CRONOGRAMA PRODUCTOS'!X70</f>
        <v>0</v>
      </c>
      <c r="W43" s="1039">
        <f>'CRONOGRAMA PRODUCTOS'!Y70</f>
        <v>0</v>
      </c>
      <c r="X43" s="1039">
        <f>'CRONOGRAMA PRODUCTOS'!Z70</f>
        <v>0</v>
      </c>
      <c r="Y43" s="1039">
        <f>'CRONOGRAMA PRODUCTOS'!AA70</f>
        <v>0</v>
      </c>
      <c r="Z43" s="1039">
        <f>'CRONOGRAMA PRODUCTOS'!AB70</f>
        <v>0</v>
      </c>
      <c r="AA43" s="1039">
        <f>'CRONOGRAMA PRODUCTOS'!AC70</f>
        <v>0</v>
      </c>
      <c r="AB43" s="1039">
        <f>'CRONOGRAMA PRODUCTOS'!AD70</f>
        <v>0</v>
      </c>
      <c r="AC43" s="1040">
        <f>'CRONOGRAMA PRODUCTOS'!AE70</f>
        <v>0</v>
      </c>
      <c r="AD43" s="1038">
        <f>'CRONOGRAMA PRODUCTOS'!AF70</f>
        <v>0</v>
      </c>
      <c r="AE43" s="1039">
        <f>'CRONOGRAMA PRODUCTOS'!AG70</f>
        <v>0</v>
      </c>
      <c r="AF43" s="1039">
        <f>'CRONOGRAMA PRODUCTOS'!AH70</f>
        <v>0</v>
      </c>
      <c r="AG43" s="1039">
        <f>'CRONOGRAMA PRODUCTOS'!AI70</f>
        <v>0</v>
      </c>
      <c r="AH43" s="1039">
        <f>'CRONOGRAMA PRODUCTOS'!AJ70</f>
        <v>0</v>
      </c>
      <c r="AI43" s="1039">
        <f>'CRONOGRAMA PRODUCTOS'!AK70</f>
        <v>0</v>
      </c>
      <c r="AJ43" s="1039">
        <f>'CRONOGRAMA PRODUCTOS'!AL70</f>
        <v>0</v>
      </c>
      <c r="AK43" s="1039">
        <f>'CRONOGRAMA PRODUCTOS'!AM70</f>
        <v>0</v>
      </c>
      <c r="AL43" s="1039">
        <f>'CRONOGRAMA PRODUCTOS'!AN70</f>
        <v>0</v>
      </c>
      <c r="AM43" s="1039">
        <f>'CRONOGRAMA PRODUCTOS'!AO70</f>
        <v>0</v>
      </c>
      <c r="AN43" s="1039">
        <f>'CRONOGRAMA PRODUCTOS'!AP70</f>
        <v>0</v>
      </c>
      <c r="AO43" s="1040">
        <f>'CRONOGRAMA PRODUCTOS'!AQ70</f>
        <v>0</v>
      </c>
      <c r="AP43" s="1120"/>
      <c r="AQ43" s="1121"/>
      <c r="AS43" s="1612"/>
      <c r="AT43" s="1613"/>
      <c r="AU43" s="1613"/>
    </row>
    <row r="44" spans="2:47" ht="13.5" outlineLevel="1" x14ac:dyDescent="0.25">
      <c r="B44" s="1042" t="str">
        <f>+'CRONOGRAMA PRODUCTOS'!D74</f>
        <v>Indicador 2</v>
      </c>
      <c r="C44" s="1056">
        <f>+'CRONOGRAMA PRODUCTOS'!E74</f>
        <v>0</v>
      </c>
      <c r="D44" s="1036" t="str">
        <f>+'CRONOGRAMA PRODUCTOS'!F74</f>
        <v>Unidad medida</v>
      </c>
      <c r="E44" s="1037">
        <f>+'CRONOGRAMA PRODUCTOS'!G74</f>
        <v>0</v>
      </c>
      <c r="F44" s="1038">
        <f>'CRONOGRAMA PRODUCTOS'!H74</f>
        <v>0</v>
      </c>
      <c r="G44" s="1039">
        <f>'CRONOGRAMA PRODUCTOS'!I74</f>
        <v>0</v>
      </c>
      <c r="H44" s="1039">
        <f>'CRONOGRAMA PRODUCTOS'!J74</f>
        <v>0</v>
      </c>
      <c r="I44" s="1039">
        <f>'CRONOGRAMA PRODUCTOS'!K74</f>
        <v>0</v>
      </c>
      <c r="J44" s="1039">
        <f>'CRONOGRAMA PRODUCTOS'!L74</f>
        <v>0</v>
      </c>
      <c r="K44" s="1039">
        <f>'CRONOGRAMA PRODUCTOS'!M74</f>
        <v>0</v>
      </c>
      <c r="L44" s="1039">
        <f>'CRONOGRAMA PRODUCTOS'!N74</f>
        <v>0</v>
      </c>
      <c r="M44" s="1039">
        <f>'CRONOGRAMA PRODUCTOS'!O74</f>
        <v>0</v>
      </c>
      <c r="N44" s="1039">
        <f>'CRONOGRAMA PRODUCTOS'!P74</f>
        <v>0</v>
      </c>
      <c r="O44" s="1039">
        <f>'CRONOGRAMA PRODUCTOS'!Q74</f>
        <v>0</v>
      </c>
      <c r="P44" s="1039">
        <f>'CRONOGRAMA PRODUCTOS'!R74</f>
        <v>0</v>
      </c>
      <c r="Q44" s="1040">
        <f>'CRONOGRAMA PRODUCTOS'!S74</f>
        <v>0</v>
      </c>
      <c r="R44" s="1038">
        <f>'CRONOGRAMA PRODUCTOS'!T74</f>
        <v>0</v>
      </c>
      <c r="S44" s="1039">
        <f>'CRONOGRAMA PRODUCTOS'!U74</f>
        <v>0</v>
      </c>
      <c r="T44" s="1039">
        <f>'CRONOGRAMA PRODUCTOS'!V74</f>
        <v>0</v>
      </c>
      <c r="U44" s="1039">
        <f>'CRONOGRAMA PRODUCTOS'!W74</f>
        <v>0</v>
      </c>
      <c r="V44" s="1039">
        <f>'CRONOGRAMA PRODUCTOS'!X74</f>
        <v>0</v>
      </c>
      <c r="W44" s="1039">
        <f>'CRONOGRAMA PRODUCTOS'!Y74</f>
        <v>0</v>
      </c>
      <c r="X44" s="1039">
        <f>'CRONOGRAMA PRODUCTOS'!Z74</f>
        <v>0</v>
      </c>
      <c r="Y44" s="1039">
        <f>'CRONOGRAMA PRODUCTOS'!AA74</f>
        <v>0</v>
      </c>
      <c r="Z44" s="1039">
        <f>'CRONOGRAMA PRODUCTOS'!AB74</f>
        <v>0</v>
      </c>
      <c r="AA44" s="1039">
        <f>'CRONOGRAMA PRODUCTOS'!AC74</f>
        <v>0</v>
      </c>
      <c r="AB44" s="1039">
        <f>'CRONOGRAMA PRODUCTOS'!AD74</f>
        <v>0</v>
      </c>
      <c r="AC44" s="1040">
        <f>'CRONOGRAMA PRODUCTOS'!AE74</f>
        <v>0</v>
      </c>
      <c r="AD44" s="1038">
        <f>'CRONOGRAMA PRODUCTOS'!AF74</f>
        <v>0</v>
      </c>
      <c r="AE44" s="1039">
        <f>'CRONOGRAMA PRODUCTOS'!AG74</f>
        <v>0</v>
      </c>
      <c r="AF44" s="1039">
        <f>'CRONOGRAMA PRODUCTOS'!AH74</f>
        <v>0</v>
      </c>
      <c r="AG44" s="1039">
        <f>'CRONOGRAMA PRODUCTOS'!AI74</f>
        <v>0</v>
      </c>
      <c r="AH44" s="1039">
        <f>'CRONOGRAMA PRODUCTOS'!AJ74</f>
        <v>0</v>
      </c>
      <c r="AI44" s="1039">
        <f>'CRONOGRAMA PRODUCTOS'!AK74</f>
        <v>0</v>
      </c>
      <c r="AJ44" s="1039">
        <f>'CRONOGRAMA PRODUCTOS'!AL74</f>
        <v>0</v>
      </c>
      <c r="AK44" s="1039">
        <f>'CRONOGRAMA PRODUCTOS'!AM74</f>
        <v>0</v>
      </c>
      <c r="AL44" s="1039">
        <f>'CRONOGRAMA PRODUCTOS'!AN74</f>
        <v>0</v>
      </c>
      <c r="AM44" s="1039">
        <f>'CRONOGRAMA PRODUCTOS'!AO74</f>
        <v>0</v>
      </c>
      <c r="AN44" s="1039">
        <f>'CRONOGRAMA PRODUCTOS'!AP74</f>
        <v>0</v>
      </c>
      <c r="AO44" s="1040">
        <f>'CRONOGRAMA PRODUCTOS'!AQ74</f>
        <v>0</v>
      </c>
      <c r="AP44" s="1120"/>
      <c r="AQ44" s="1121"/>
      <c r="AS44" s="1612"/>
      <c r="AT44" s="1613"/>
      <c r="AU44" s="1613"/>
    </row>
    <row r="45" spans="2:47" ht="13.5" outlineLevel="1" x14ac:dyDescent="0.25">
      <c r="B45" s="1042" t="str">
        <f>+'CRONOGRAMA PRODUCTOS'!D78</f>
        <v>Indicador 3</v>
      </c>
      <c r="C45" s="1056">
        <f>+'CRONOGRAMA PRODUCTOS'!E78</f>
        <v>0</v>
      </c>
      <c r="D45" s="1036" t="str">
        <f>+'CRONOGRAMA PRODUCTOS'!F78</f>
        <v>Unidad medida</v>
      </c>
      <c r="E45" s="1037">
        <f>+'CRONOGRAMA PRODUCTOS'!G78</f>
        <v>0</v>
      </c>
      <c r="F45" s="1038">
        <f>'CRONOGRAMA PRODUCTOS'!H78</f>
        <v>0</v>
      </c>
      <c r="G45" s="1039">
        <f>'CRONOGRAMA PRODUCTOS'!I78</f>
        <v>0</v>
      </c>
      <c r="H45" s="1039">
        <f>'CRONOGRAMA PRODUCTOS'!J78</f>
        <v>0</v>
      </c>
      <c r="I45" s="1039">
        <f>'CRONOGRAMA PRODUCTOS'!K78</f>
        <v>0</v>
      </c>
      <c r="J45" s="1039">
        <f>'CRONOGRAMA PRODUCTOS'!L78</f>
        <v>0</v>
      </c>
      <c r="K45" s="1039">
        <f>'CRONOGRAMA PRODUCTOS'!M78</f>
        <v>0</v>
      </c>
      <c r="L45" s="1039">
        <f>'CRONOGRAMA PRODUCTOS'!N78</f>
        <v>0</v>
      </c>
      <c r="M45" s="1039">
        <f>'CRONOGRAMA PRODUCTOS'!O78</f>
        <v>0</v>
      </c>
      <c r="N45" s="1039">
        <f>'CRONOGRAMA PRODUCTOS'!P78</f>
        <v>0</v>
      </c>
      <c r="O45" s="1039">
        <f>'CRONOGRAMA PRODUCTOS'!Q78</f>
        <v>0</v>
      </c>
      <c r="P45" s="1039">
        <f>'CRONOGRAMA PRODUCTOS'!R78</f>
        <v>0</v>
      </c>
      <c r="Q45" s="1040">
        <f>'CRONOGRAMA PRODUCTOS'!S78</f>
        <v>0</v>
      </c>
      <c r="R45" s="1038">
        <f>'CRONOGRAMA PRODUCTOS'!T78</f>
        <v>0</v>
      </c>
      <c r="S45" s="1039">
        <f>'CRONOGRAMA PRODUCTOS'!U78</f>
        <v>0</v>
      </c>
      <c r="T45" s="1039">
        <f>'CRONOGRAMA PRODUCTOS'!V78</f>
        <v>0</v>
      </c>
      <c r="U45" s="1039">
        <f>'CRONOGRAMA PRODUCTOS'!W78</f>
        <v>0</v>
      </c>
      <c r="V45" s="1039">
        <f>'CRONOGRAMA PRODUCTOS'!X78</f>
        <v>0</v>
      </c>
      <c r="W45" s="1039">
        <f>'CRONOGRAMA PRODUCTOS'!Y78</f>
        <v>0</v>
      </c>
      <c r="X45" s="1039">
        <f>'CRONOGRAMA PRODUCTOS'!Z78</f>
        <v>0</v>
      </c>
      <c r="Y45" s="1039">
        <f>'CRONOGRAMA PRODUCTOS'!AA78</f>
        <v>0</v>
      </c>
      <c r="Z45" s="1039">
        <f>'CRONOGRAMA PRODUCTOS'!AB78</f>
        <v>0</v>
      </c>
      <c r="AA45" s="1039">
        <f>'CRONOGRAMA PRODUCTOS'!AC78</f>
        <v>0</v>
      </c>
      <c r="AB45" s="1039">
        <f>'CRONOGRAMA PRODUCTOS'!AD78</f>
        <v>0</v>
      </c>
      <c r="AC45" s="1040">
        <f>'CRONOGRAMA PRODUCTOS'!AE78</f>
        <v>0</v>
      </c>
      <c r="AD45" s="1038">
        <f>'CRONOGRAMA PRODUCTOS'!AF78</f>
        <v>0</v>
      </c>
      <c r="AE45" s="1039">
        <f>'CRONOGRAMA PRODUCTOS'!AG78</f>
        <v>0</v>
      </c>
      <c r="AF45" s="1039">
        <f>'CRONOGRAMA PRODUCTOS'!AH78</f>
        <v>0</v>
      </c>
      <c r="AG45" s="1039">
        <f>'CRONOGRAMA PRODUCTOS'!AI78</f>
        <v>0</v>
      </c>
      <c r="AH45" s="1039">
        <f>'CRONOGRAMA PRODUCTOS'!AJ78</f>
        <v>0</v>
      </c>
      <c r="AI45" s="1039">
        <f>'CRONOGRAMA PRODUCTOS'!AK78</f>
        <v>0</v>
      </c>
      <c r="AJ45" s="1039">
        <f>'CRONOGRAMA PRODUCTOS'!AL78</f>
        <v>0</v>
      </c>
      <c r="AK45" s="1039">
        <f>'CRONOGRAMA PRODUCTOS'!AM78</f>
        <v>0</v>
      </c>
      <c r="AL45" s="1039">
        <f>'CRONOGRAMA PRODUCTOS'!AN78</f>
        <v>0</v>
      </c>
      <c r="AM45" s="1039">
        <f>'CRONOGRAMA PRODUCTOS'!AO78</f>
        <v>0</v>
      </c>
      <c r="AN45" s="1039">
        <f>'CRONOGRAMA PRODUCTOS'!AP78</f>
        <v>0</v>
      </c>
      <c r="AO45" s="1040">
        <f>'CRONOGRAMA PRODUCTOS'!AQ78</f>
        <v>0</v>
      </c>
      <c r="AP45" s="1120"/>
      <c r="AQ45" s="1121"/>
      <c r="AS45" s="1612"/>
      <c r="AT45" s="1613"/>
      <c r="AU45" s="1613"/>
    </row>
    <row r="46" spans="2:47" outlineLevel="3" x14ac:dyDescent="0.25">
      <c r="B46" s="1053" t="s">
        <v>150</v>
      </c>
      <c r="C46" s="1057">
        <f>'MARCO LOGICO'!D63</f>
        <v>0</v>
      </c>
      <c r="D46" s="1043" t="str">
        <f>'MARCO LOGICO'!F63</f>
        <v>Unidad medida</v>
      </c>
      <c r="E46" s="1044">
        <f>'MARCO LOGICO'!G63</f>
        <v>0</v>
      </c>
      <c r="F46" s="1010"/>
      <c r="G46" s="1011"/>
      <c r="H46" s="1011"/>
      <c r="I46" s="1011"/>
      <c r="J46" s="1011"/>
      <c r="K46" s="1011"/>
      <c r="L46" s="1011"/>
      <c r="M46" s="1011"/>
      <c r="N46" s="1011"/>
      <c r="O46" s="1011"/>
      <c r="P46" s="1011"/>
      <c r="Q46" s="1012"/>
      <c r="R46" s="1010"/>
      <c r="S46" s="1011"/>
      <c r="T46" s="1011"/>
      <c r="U46" s="1011"/>
      <c r="V46" s="1011"/>
      <c r="W46" s="1011"/>
      <c r="X46" s="1011"/>
      <c r="Y46" s="1011"/>
      <c r="Z46" s="1011"/>
      <c r="AA46" s="1011"/>
      <c r="AB46" s="1011"/>
      <c r="AC46" s="1012"/>
      <c r="AD46" s="1010"/>
      <c r="AE46" s="1011"/>
      <c r="AF46" s="1011"/>
      <c r="AG46" s="1011"/>
      <c r="AH46" s="1011"/>
      <c r="AI46" s="1011"/>
      <c r="AJ46" s="1011"/>
      <c r="AK46" s="1011"/>
      <c r="AL46" s="1011"/>
      <c r="AM46" s="1011"/>
      <c r="AN46" s="1011"/>
      <c r="AO46" s="1012"/>
      <c r="AP46" s="1045">
        <f t="shared" si="0"/>
        <v>0</v>
      </c>
      <c r="AQ46" s="1046">
        <f t="shared" si="1"/>
        <v>0</v>
      </c>
      <c r="AS46" s="1614"/>
      <c r="AT46" s="1615"/>
      <c r="AU46" s="1615"/>
    </row>
    <row r="47" spans="2:47" s="1004" customFormat="1" outlineLevel="3" x14ac:dyDescent="0.25">
      <c r="B47" s="1053" t="s">
        <v>151</v>
      </c>
      <c r="C47" s="1057">
        <f>'MARCO LOGICO'!D64</f>
        <v>0</v>
      </c>
      <c r="D47" s="1043" t="str">
        <f>'MARCO LOGICO'!F64</f>
        <v>Unidad medida</v>
      </c>
      <c r="E47" s="1044">
        <f>'MARCO LOGICO'!G64</f>
        <v>0</v>
      </c>
      <c r="F47" s="1010"/>
      <c r="G47" s="1011"/>
      <c r="H47" s="1011"/>
      <c r="I47" s="1011"/>
      <c r="J47" s="1011"/>
      <c r="K47" s="1011"/>
      <c r="L47" s="1011"/>
      <c r="M47" s="1011"/>
      <c r="N47" s="1011"/>
      <c r="O47" s="1011"/>
      <c r="P47" s="1011"/>
      <c r="Q47" s="1012"/>
      <c r="R47" s="1010"/>
      <c r="S47" s="1011"/>
      <c r="T47" s="1011"/>
      <c r="U47" s="1011"/>
      <c r="V47" s="1011"/>
      <c r="W47" s="1011"/>
      <c r="X47" s="1011"/>
      <c r="Y47" s="1011"/>
      <c r="Z47" s="1011"/>
      <c r="AA47" s="1011"/>
      <c r="AB47" s="1011"/>
      <c r="AC47" s="1012"/>
      <c r="AD47" s="1010"/>
      <c r="AE47" s="1011"/>
      <c r="AF47" s="1011"/>
      <c r="AG47" s="1011"/>
      <c r="AH47" s="1011"/>
      <c r="AI47" s="1011"/>
      <c r="AJ47" s="1011"/>
      <c r="AK47" s="1011"/>
      <c r="AL47" s="1011"/>
      <c r="AM47" s="1011"/>
      <c r="AN47" s="1011"/>
      <c r="AO47" s="1012"/>
      <c r="AP47" s="1045">
        <f t="shared" si="0"/>
        <v>0</v>
      </c>
      <c r="AQ47" s="1046">
        <f t="shared" si="1"/>
        <v>0</v>
      </c>
      <c r="AS47" s="1614"/>
      <c r="AT47" s="1615"/>
      <c r="AU47" s="1615"/>
    </row>
    <row r="48" spans="2:47" outlineLevel="3" x14ac:dyDescent="0.25">
      <c r="B48" s="1053" t="s">
        <v>152</v>
      </c>
      <c r="C48" s="1057">
        <f>'MARCO LOGICO'!D65</f>
        <v>0</v>
      </c>
      <c r="D48" s="1043" t="str">
        <f>'MARCO LOGICO'!F65</f>
        <v>Unidad medida</v>
      </c>
      <c r="E48" s="1044">
        <f>'MARCO LOGICO'!G65</f>
        <v>0</v>
      </c>
      <c r="F48" s="1010"/>
      <c r="G48" s="1011"/>
      <c r="H48" s="1011"/>
      <c r="I48" s="1011"/>
      <c r="J48" s="1011"/>
      <c r="K48" s="1011"/>
      <c r="L48" s="1011"/>
      <c r="M48" s="1011"/>
      <c r="N48" s="1011"/>
      <c r="O48" s="1011"/>
      <c r="P48" s="1011"/>
      <c r="Q48" s="1012"/>
      <c r="R48" s="1010"/>
      <c r="S48" s="1011"/>
      <c r="T48" s="1011"/>
      <c r="U48" s="1011"/>
      <c r="V48" s="1011"/>
      <c r="W48" s="1011"/>
      <c r="X48" s="1011"/>
      <c r="Y48" s="1011"/>
      <c r="Z48" s="1011"/>
      <c r="AA48" s="1011"/>
      <c r="AB48" s="1011"/>
      <c r="AC48" s="1012"/>
      <c r="AD48" s="1010"/>
      <c r="AE48" s="1011"/>
      <c r="AF48" s="1011"/>
      <c r="AG48" s="1011"/>
      <c r="AH48" s="1011"/>
      <c r="AI48" s="1011"/>
      <c r="AJ48" s="1011"/>
      <c r="AK48" s="1011"/>
      <c r="AL48" s="1011"/>
      <c r="AM48" s="1011"/>
      <c r="AN48" s="1011"/>
      <c r="AO48" s="1012"/>
      <c r="AP48" s="1045">
        <f t="shared" si="0"/>
        <v>0</v>
      </c>
      <c r="AQ48" s="1046">
        <f t="shared" si="1"/>
        <v>0</v>
      </c>
      <c r="AS48" s="1614"/>
      <c r="AT48" s="1615"/>
      <c r="AU48" s="1615"/>
    </row>
    <row r="49" spans="2:47" outlineLevel="3" x14ac:dyDescent="0.25">
      <c r="B49" s="1053" t="s">
        <v>153</v>
      </c>
      <c r="C49" s="1057">
        <f>'MARCO LOGICO'!D66</f>
        <v>0</v>
      </c>
      <c r="D49" s="1043" t="str">
        <f>'MARCO LOGICO'!F66</f>
        <v>Unidad medida</v>
      </c>
      <c r="E49" s="1044">
        <f>'MARCO LOGICO'!G66</f>
        <v>0</v>
      </c>
      <c r="F49" s="1014"/>
      <c r="G49" s="1015"/>
      <c r="H49" s="1015"/>
      <c r="I49" s="1015"/>
      <c r="J49" s="1015"/>
      <c r="K49" s="1015"/>
      <c r="L49" s="1015"/>
      <c r="M49" s="1015"/>
      <c r="N49" s="1015"/>
      <c r="O49" s="1015"/>
      <c r="P49" s="1015"/>
      <c r="Q49" s="1016"/>
      <c r="R49" s="1014"/>
      <c r="S49" s="1015"/>
      <c r="T49" s="1015"/>
      <c r="U49" s="1015"/>
      <c r="V49" s="1015"/>
      <c r="W49" s="1015"/>
      <c r="X49" s="1015"/>
      <c r="Y49" s="1015"/>
      <c r="Z49" s="1015"/>
      <c r="AA49" s="1015"/>
      <c r="AB49" s="1015"/>
      <c r="AC49" s="1016"/>
      <c r="AD49" s="1014"/>
      <c r="AE49" s="1015"/>
      <c r="AF49" s="1015"/>
      <c r="AG49" s="1015"/>
      <c r="AH49" s="1015"/>
      <c r="AI49" s="1015"/>
      <c r="AJ49" s="1015"/>
      <c r="AK49" s="1015"/>
      <c r="AL49" s="1015"/>
      <c r="AM49" s="1015"/>
      <c r="AN49" s="1015"/>
      <c r="AO49" s="1016"/>
      <c r="AP49" s="1047">
        <f t="shared" si="0"/>
        <v>0</v>
      </c>
      <c r="AQ49" s="1046">
        <f t="shared" si="1"/>
        <v>0</v>
      </c>
      <c r="AS49" s="1614"/>
      <c r="AT49" s="1615"/>
      <c r="AU49" s="1615"/>
    </row>
    <row r="50" spans="2:47" outlineLevel="3" x14ac:dyDescent="0.25">
      <c r="B50" s="1053" t="s">
        <v>154</v>
      </c>
      <c r="C50" s="1057">
        <f>'MARCO LOGICO'!D67</f>
        <v>0</v>
      </c>
      <c r="D50" s="1043" t="str">
        <f>'MARCO LOGICO'!F67</f>
        <v>Unidad medida</v>
      </c>
      <c r="E50" s="1044">
        <f>'MARCO LOGICO'!G67</f>
        <v>0</v>
      </c>
      <c r="F50" s="1010"/>
      <c r="G50" s="1011"/>
      <c r="H50" s="1011"/>
      <c r="I50" s="1011"/>
      <c r="J50" s="1011"/>
      <c r="K50" s="1011"/>
      <c r="L50" s="1011"/>
      <c r="M50" s="1011"/>
      <c r="N50" s="1011"/>
      <c r="O50" s="1011"/>
      <c r="P50" s="1011"/>
      <c r="Q50" s="1012"/>
      <c r="R50" s="1010"/>
      <c r="S50" s="1011"/>
      <c r="T50" s="1011"/>
      <c r="U50" s="1011"/>
      <c r="V50" s="1011"/>
      <c r="W50" s="1011"/>
      <c r="X50" s="1011"/>
      <c r="Y50" s="1011"/>
      <c r="Z50" s="1011"/>
      <c r="AA50" s="1011"/>
      <c r="AB50" s="1011"/>
      <c r="AC50" s="1012"/>
      <c r="AD50" s="1010"/>
      <c r="AE50" s="1011"/>
      <c r="AF50" s="1011"/>
      <c r="AG50" s="1011"/>
      <c r="AH50" s="1011"/>
      <c r="AI50" s="1011"/>
      <c r="AJ50" s="1011"/>
      <c r="AK50" s="1011"/>
      <c r="AL50" s="1011"/>
      <c r="AM50" s="1011"/>
      <c r="AN50" s="1011"/>
      <c r="AO50" s="1012"/>
      <c r="AP50" s="1045">
        <f t="shared" si="0"/>
        <v>0</v>
      </c>
      <c r="AQ50" s="1046">
        <f t="shared" si="1"/>
        <v>0</v>
      </c>
      <c r="AS50" s="1614"/>
      <c r="AT50" s="1615"/>
      <c r="AU50" s="1615"/>
    </row>
    <row r="51" spans="2:47" s="1088" customFormat="1" ht="13.5" outlineLevel="3" x14ac:dyDescent="0.25">
      <c r="B51" s="1041">
        <f>'MARCO LOGICO'!C68</f>
        <v>2.2000000000000002</v>
      </c>
      <c r="C51" s="1055">
        <f>'MARCO LOGICO'!D68</f>
        <v>0</v>
      </c>
      <c r="D51" s="1104"/>
      <c r="E51" s="1105"/>
      <c r="F51" s="1106"/>
      <c r="G51" s="1107"/>
      <c r="H51" s="1107"/>
      <c r="I51" s="1107"/>
      <c r="J51" s="1107"/>
      <c r="K51" s="1107"/>
      <c r="L51" s="1107"/>
      <c r="M51" s="1108"/>
      <c r="N51" s="1107"/>
      <c r="O51" s="1107"/>
      <c r="P51" s="1107"/>
      <c r="Q51" s="1109"/>
      <c r="R51" s="1106"/>
      <c r="S51" s="1107"/>
      <c r="T51" s="1107"/>
      <c r="U51" s="1107"/>
      <c r="V51" s="1108"/>
      <c r="W51" s="1107"/>
      <c r="X51" s="1107"/>
      <c r="Y51" s="1107"/>
      <c r="Z51" s="1107"/>
      <c r="AA51" s="1107"/>
      <c r="AB51" s="1107"/>
      <c r="AC51" s="1109"/>
      <c r="AD51" s="1106"/>
      <c r="AE51" s="1108"/>
      <c r="AF51" s="1107"/>
      <c r="AG51" s="1107"/>
      <c r="AH51" s="1107"/>
      <c r="AI51" s="1107"/>
      <c r="AJ51" s="1107"/>
      <c r="AK51" s="1107"/>
      <c r="AL51" s="1107"/>
      <c r="AM51" s="1107"/>
      <c r="AN51" s="1108"/>
      <c r="AO51" s="1109"/>
      <c r="AP51" s="1048">
        <f t="shared" si="0"/>
        <v>0</v>
      </c>
      <c r="AQ51" s="1049">
        <f t="shared" si="1"/>
        <v>0</v>
      </c>
      <c r="AS51" s="1616"/>
      <c r="AT51" s="1617"/>
      <c r="AU51" s="1617"/>
    </row>
    <row r="52" spans="2:47" ht="13.5" outlineLevel="1" x14ac:dyDescent="0.25">
      <c r="B52" s="1042" t="str">
        <f>+'CRONOGRAMA PRODUCTOS'!D82</f>
        <v>Indicador 1</v>
      </c>
      <c r="C52" s="1056">
        <f>+'CRONOGRAMA PRODUCTOS'!E82</f>
        <v>0</v>
      </c>
      <c r="D52" s="1036" t="str">
        <f>+'CRONOGRAMA PRODUCTOS'!F82</f>
        <v>Unidad medida</v>
      </c>
      <c r="E52" s="1037">
        <f>+'CRONOGRAMA PRODUCTOS'!G82</f>
        <v>0</v>
      </c>
      <c r="F52" s="1038">
        <f>'CRONOGRAMA PRODUCTOS'!H82</f>
        <v>0</v>
      </c>
      <c r="G52" s="1039">
        <f>'CRONOGRAMA PRODUCTOS'!I82</f>
        <v>0</v>
      </c>
      <c r="H52" s="1039">
        <f>'CRONOGRAMA PRODUCTOS'!J82</f>
        <v>0</v>
      </c>
      <c r="I52" s="1039">
        <f>'CRONOGRAMA PRODUCTOS'!K82</f>
        <v>0</v>
      </c>
      <c r="J52" s="1039">
        <f>'CRONOGRAMA PRODUCTOS'!L82</f>
        <v>0</v>
      </c>
      <c r="K52" s="1039">
        <f>'CRONOGRAMA PRODUCTOS'!M82</f>
        <v>0</v>
      </c>
      <c r="L52" s="1039">
        <f>'CRONOGRAMA PRODUCTOS'!N82</f>
        <v>0</v>
      </c>
      <c r="M52" s="1039">
        <f>'CRONOGRAMA PRODUCTOS'!O82</f>
        <v>0</v>
      </c>
      <c r="N52" s="1039">
        <f>'CRONOGRAMA PRODUCTOS'!P82</f>
        <v>0</v>
      </c>
      <c r="O52" s="1039">
        <f>'CRONOGRAMA PRODUCTOS'!Q82</f>
        <v>0</v>
      </c>
      <c r="P52" s="1039">
        <f>'CRONOGRAMA PRODUCTOS'!R82</f>
        <v>0</v>
      </c>
      <c r="Q52" s="1040">
        <f>'CRONOGRAMA PRODUCTOS'!S82</f>
        <v>0</v>
      </c>
      <c r="R52" s="1038">
        <f>'CRONOGRAMA PRODUCTOS'!T82</f>
        <v>0</v>
      </c>
      <c r="S52" s="1039">
        <f>'CRONOGRAMA PRODUCTOS'!U82</f>
        <v>0</v>
      </c>
      <c r="T52" s="1039">
        <f>'CRONOGRAMA PRODUCTOS'!V82</f>
        <v>0</v>
      </c>
      <c r="U52" s="1039">
        <f>'CRONOGRAMA PRODUCTOS'!W82</f>
        <v>0</v>
      </c>
      <c r="V52" s="1039">
        <f>'CRONOGRAMA PRODUCTOS'!X82</f>
        <v>0</v>
      </c>
      <c r="W52" s="1039">
        <f>'CRONOGRAMA PRODUCTOS'!Y82</f>
        <v>0</v>
      </c>
      <c r="X52" s="1039">
        <f>'CRONOGRAMA PRODUCTOS'!Z82</f>
        <v>0</v>
      </c>
      <c r="Y52" s="1039">
        <f>'CRONOGRAMA PRODUCTOS'!AA82</f>
        <v>0</v>
      </c>
      <c r="Z52" s="1039">
        <f>'CRONOGRAMA PRODUCTOS'!AB82</f>
        <v>0</v>
      </c>
      <c r="AA52" s="1039">
        <f>'CRONOGRAMA PRODUCTOS'!AC82</f>
        <v>0</v>
      </c>
      <c r="AB52" s="1039">
        <f>'CRONOGRAMA PRODUCTOS'!AD82</f>
        <v>0</v>
      </c>
      <c r="AC52" s="1040">
        <f>'CRONOGRAMA PRODUCTOS'!AE82</f>
        <v>0</v>
      </c>
      <c r="AD52" s="1038">
        <f>'CRONOGRAMA PRODUCTOS'!AF82</f>
        <v>0</v>
      </c>
      <c r="AE52" s="1039">
        <f>'CRONOGRAMA PRODUCTOS'!AG82</f>
        <v>0</v>
      </c>
      <c r="AF52" s="1039">
        <f>'CRONOGRAMA PRODUCTOS'!AH82</f>
        <v>0</v>
      </c>
      <c r="AG52" s="1039">
        <f>'CRONOGRAMA PRODUCTOS'!AI82</f>
        <v>0</v>
      </c>
      <c r="AH52" s="1039">
        <f>'CRONOGRAMA PRODUCTOS'!AJ82</f>
        <v>0</v>
      </c>
      <c r="AI52" s="1039">
        <f>'CRONOGRAMA PRODUCTOS'!AK82</f>
        <v>0</v>
      </c>
      <c r="AJ52" s="1039">
        <f>'CRONOGRAMA PRODUCTOS'!AL82</f>
        <v>0</v>
      </c>
      <c r="AK52" s="1039">
        <f>'CRONOGRAMA PRODUCTOS'!AM82</f>
        <v>0</v>
      </c>
      <c r="AL52" s="1039">
        <f>'CRONOGRAMA PRODUCTOS'!AN82</f>
        <v>0</v>
      </c>
      <c r="AM52" s="1039">
        <f>'CRONOGRAMA PRODUCTOS'!AO82</f>
        <v>0</v>
      </c>
      <c r="AN52" s="1039">
        <f>'CRONOGRAMA PRODUCTOS'!AP82</f>
        <v>0</v>
      </c>
      <c r="AO52" s="1040">
        <f>'CRONOGRAMA PRODUCTOS'!AQ82</f>
        <v>0</v>
      </c>
      <c r="AP52" s="1120"/>
      <c r="AQ52" s="1121"/>
      <c r="AS52" s="1612"/>
      <c r="AT52" s="1613"/>
      <c r="AU52" s="1613"/>
    </row>
    <row r="53" spans="2:47" ht="13.5" outlineLevel="1" x14ac:dyDescent="0.25">
      <c r="B53" s="1042" t="str">
        <f>+'CRONOGRAMA PRODUCTOS'!D86</f>
        <v>Indicador 2</v>
      </c>
      <c r="C53" s="1056">
        <f>+'CRONOGRAMA PRODUCTOS'!E86</f>
        <v>0</v>
      </c>
      <c r="D53" s="1036" t="str">
        <f>+'CRONOGRAMA PRODUCTOS'!F86</f>
        <v>Unidad medida</v>
      </c>
      <c r="E53" s="1037">
        <f>+'CRONOGRAMA PRODUCTOS'!G86</f>
        <v>0</v>
      </c>
      <c r="F53" s="1038">
        <f>'CRONOGRAMA PRODUCTOS'!H86</f>
        <v>0</v>
      </c>
      <c r="G53" s="1039">
        <f>'CRONOGRAMA PRODUCTOS'!I86</f>
        <v>0</v>
      </c>
      <c r="H53" s="1039">
        <f>'CRONOGRAMA PRODUCTOS'!J86</f>
        <v>0</v>
      </c>
      <c r="I53" s="1039">
        <f>'CRONOGRAMA PRODUCTOS'!K86</f>
        <v>0</v>
      </c>
      <c r="J53" s="1039">
        <f>'CRONOGRAMA PRODUCTOS'!L86</f>
        <v>0</v>
      </c>
      <c r="K53" s="1039">
        <f>'CRONOGRAMA PRODUCTOS'!M86</f>
        <v>0</v>
      </c>
      <c r="L53" s="1039">
        <f>'CRONOGRAMA PRODUCTOS'!N86</f>
        <v>0</v>
      </c>
      <c r="M53" s="1039">
        <f>'CRONOGRAMA PRODUCTOS'!O86</f>
        <v>0</v>
      </c>
      <c r="N53" s="1039">
        <f>'CRONOGRAMA PRODUCTOS'!P86</f>
        <v>0</v>
      </c>
      <c r="O53" s="1039">
        <f>'CRONOGRAMA PRODUCTOS'!Q86</f>
        <v>0</v>
      </c>
      <c r="P53" s="1039">
        <f>'CRONOGRAMA PRODUCTOS'!R86</f>
        <v>0</v>
      </c>
      <c r="Q53" s="1040">
        <f>'CRONOGRAMA PRODUCTOS'!S86</f>
        <v>0</v>
      </c>
      <c r="R53" s="1038">
        <f>'CRONOGRAMA PRODUCTOS'!T86</f>
        <v>0</v>
      </c>
      <c r="S53" s="1039">
        <f>'CRONOGRAMA PRODUCTOS'!U86</f>
        <v>0</v>
      </c>
      <c r="T53" s="1039">
        <f>'CRONOGRAMA PRODUCTOS'!V86</f>
        <v>0</v>
      </c>
      <c r="U53" s="1039">
        <f>'CRONOGRAMA PRODUCTOS'!W86</f>
        <v>0</v>
      </c>
      <c r="V53" s="1039">
        <f>'CRONOGRAMA PRODUCTOS'!X86</f>
        <v>0</v>
      </c>
      <c r="W53" s="1039">
        <f>'CRONOGRAMA PRODUCTOS'!Y86</f>
        <v>0</v>
      </c>
      <c r="X53" s="1039">
        <f>'CRONOGRAMA PRODUCTOS'!Z86</f>
        <v>0</v>
      </c>
      <c r="Y53" s="1039">
        <f>'CRONOGRAMA PRODUCTOS'!AA86</f>
        <v>0</v>
      </c>
      <c r="Z53" s="1039">
        <f>'CRONOGRAMA PRODUCTOS'!AB86</f>
        <v>0</v>
      </c>
      <c r="AA53" s="1039">
        <f>'CRONOGRAMA PRODUCTOS'!AC86</f>
        <v>0</v>
      </c>
      <c r="AB53" s="1039">
        <f>'CRONOGRAMA PRODUCTOS'!AD86</f>
        <v>0</v>
      </c>
      <c r="AC53" s="1040">
        <f>'CRONOGRAMA PRODUCTOS'!AE86</f>
        <v>0</v>
      </c>
      <c r="AD53" s="1038">
        <f>'CRONOGRAMA PRODUCTOS'!AF86</f>
        <v>0</v>
      </c>
      <c r="AE53" s="1039">
        <f>'CRONOGRAMA PRODUCTOS'!AG86</f>
        <v>0</v>
      </c>
      <c r="AF53" s="1039">
        <f>'CRONOGRAMA PRODUCTOS'!AH86</f>
        <v>0</v>
      </c>
      <c r="AG53" s="1039">
        <f>'CRONOGRAMA PRODUCTOS'!AI86</f>
        <v>0</v>
      </c>
      <c r="AH53" s="1039">
        <f>'CRONOGRAMA PRODUCTOS'!AJ86</f>
        <v>0</v>
      </c>
      <c r="AI53" s="1039">
        <f>'CRONOGRAMA PRODUCTOS'!AK86</f>
        <v>0</v>
      </c>
      <c r="AJ53" s="1039">
        <f>'CRONOGRAMA PRODUCTOS'!AL86</f>
        <v>0</v>
      </c>
      <c r="AK53" s="1039">
        <f>'CRONOGRAMA PRODUCTOS'!AM86</f>
        <v>0</v>
      </c>
      <c r="AL53" s="1039">
        <f>'CRONOGRAMA PRODUCTOS'!AN86</f>
        <v>0</v>
      </c>
      <c r="AM53" s="1039">
        <f>'CRONOGRAMA PRODUCTOS'!AO86</f>
        <v>0</v>
      </c>
      <c r="AN53" s="1039">
        <f>'CRONOGRAMA PRODUCTOS'!AP86</f>
        <v>0</v>
      </c>
      <c r="AO53" s="1040">
        <f>'CRONOGRAMA PRODUCTOS'!AQ86</f>
        <v>0</v>
      </c>
      <c r="AP53" s="1120"/>
      <c r="AQ53" s="1121"/>
      <c r="AS53" s="1612"/>
      <c r="AT53" s="1613"/>
      <c r="AU53" s="1613"/>
    </row>
    <row r="54" spans="2:47" ht="13.5" outlineLevel="1" x14ac:dyDescent="0.25">
      <c r="B54" s="1042" t="str">
        <f>+'CRONOGRAMA PRODUCTOS'!D90</f>
        <v>Indicador 3</v>
      </c>
      <c r="C54" s="1056">
        <f>+'CRONOGRAMA PRODUCTOS'!E90</f>
        <v>0</v>
      </c>
      <c r="D54" s="1036" t="str">
        <f>+'CRONOGRAMA PRODUCTOS'!F90</f>
        <v>Unidad medida</v>
      </c>
      <c r="E54" s="1037">
        <f>+'CRONOGRAMA PRODUCTOS'!G90</f>
        <v>0</v>
      </c>
      <c r="F54" s="1038">
        <f>'CRONOGRAMA PRODUCTOS'!H90</f>
        <v>0</v>
      </c>
      <c r="G54" s="1039">
        <f>'CRONOGRAMA PRODUCTOS'!I90</f>
        <v>0</v>
      </c>
      <c r="H54" s="1039">
        <f>'CRONOGRAMA PRODUCTOS'!J90</f>
        <v>0</v>
      </c>
      <c r="I54" s="1039">
        <f>'CRONOGRAMA PRODUCTOS'!K90</f>
        <v>0</v>
      </c>
      <c r="J54" s="1039">
        <f>'CRONOGRAMA PRODUCTOS'!L90</f>
        <v>0</v>
      </c>
      <c r="K54" s="1039">
        <f>'CRONOGRAMA PRODUCTOS'!M90</f>
        <v>0</v>
      </c>
      <c r="L54" s="1039">
        <f>'CRONOGRAMA PRODUCTOS'!N90</f>
        <v>0</v>
      </c>
      <c r="M54" s="1039">
        <f>'CRONOGRAMA PRODUCTOS'!O90</f>
        <v>0</v>
      </c>
      <c r="N54" s="1039">
        <f>'CRONOGRAMA PRODUCTOS'!P90</f>
        <v>0</v>
      </c>
      <c r="O54" s="1039">
        <f>'CRONOGRAMA PRODUCTOS'!Q90</f>
        <v>0</v>
      </c>
      <c r="P54" s="1039">
        <f>'CRONOGRAMA PRODUCTOS'!R90</f>
        <v>0</v>
      </c>
      <c r="Q54" s="1040">
        <f>'CRONOGRAMA PRODUCTOS'!S90</f>
        <v>0</v>
      </c>
      <c r="R54" s="1038">
        <f>'CRONOGRAMA PRODUCTOS'!T90</f>
        <v>0</v>
      </c>
      <c r="S54" s="1039">
        <f>'CRONOGRAMA PRODUCTOS'!U90</f>
        <v>0</v>
      </c>
      <c r="T54" s="1039">
        <f>'CRONOGRAMA PRODUCTOS'!V90</f>
        <v>0</v>
      </c>
      <c r="U54" s="1039">
        <f>'CRONOGRAMA PRODUCTOS'!W90</f>
        <v>0</v>
      </c>
      <c r="V54" s="1039">
        <f>'CRONOGRAMA PRODUCTOS'!X90</f>
        <v>0</v>
      </c>
      <c r="W54" s="1039">
        <f>'CRONOGRAMA PRODUCTOS'!Y90</f>
        <v>0</v>
      </c>
      <c r="X54" s="1039">
        <f>'CRONOGRAMA PRODUCTOS'!Z90</f>
        <v>0</v>
      </c>
      <c r="Y54" s="1039">
        <f>'CRONOGRAMA PRODUCTOS'!AA90</f>
        <v>0</v>
      </c>
      <c r="Z54" s="1039">
        <f>'CRONOGRAMA PRODUCTOS'!AB90</f>
        <v>0</v>
      </c>
      <c r="AA54" s="1039">
        <f>'CRONOGRAMA PRODUCTOS'!AC90</f>
        <v>0</v>
      </c>
      <c r="AB54" s="1039">
        <f>'CRONOGRAMA PRODUCTOS'!AD90</f>
        <v>0</v>
      </c>
      <c r="AC54" s="1040">
        <f>'CRONOGRAMA PRODUCTOS'!AE90</f>
        <v>0</v>
      </c>
      <c r="AD54" s="1038">
        <f>'CRONOGRAMA PRODUCTOS'!AF90</f>
        <v>0</v>
      </c>
      <c r="AE54" s="1039">
        <f>'CRONOGRAMA PRODUCTOS'!AG90</f>
        <v>0</v>
      </c>
      <c r="AF54" s="1039">
        <f>'CRONOGRAMA PRODUCTOS'!AH90</f>
        <v>0</v>
      </c>
      <c r="AG54" s="1039">
        <f>'CRONOGRAMA PRODUCTOS'!AI90</f>
        <v>0</v>
      </c>
      <c r="AH54" s="1039">
        <f>'CRONOGRAMA PRODUCTOS'!AJ90</f>
        <v>0</v>
      </c>
      <c r="AI54" s="1039">
        <f>'CRONOGRAMA PRODUCTOS'!AK90</f>
        <v>0</v>
      </c>
      <c r="AJ54" s="1039">
        <f>'CRONOGRAMA PRODUCTOS'!AL90</f>
        <v>0</v>
      </c>
      <c r="AK54" s="1039">
        <f>'CRONOGRAMA PRODUCTOS'!AM90</f>
        <v>0</v>
      </c>
      <c r="AL54" s="1039">
        <f>'CRONOGRAMA PRODUCTOS'!AN90</f>
        <v>0</v>
      </c>
      <c r="AM54" s="1039">
        <f>'CRONOGRAMA PRODUCTOS'!AO90</f>
        <v>0</v>
      </c>
      <c r="AN54" s="1039">
        <f>'CRONOGRAMA PRODUCTOS'!AP90</f>
        <v>0</v>
      </c>
      <c r="AO54" s="1040">
        <f>'CRONOGRAMA PRODUCTOS'!AQ90</f>
        <v>0</v>
      </c>
      <c r="AP54" s="1120"/>
      <c r="AQ54" s="1121"/>
      <c r="AS54" s="1612"/>
      <c r="AT54" s="1613"/>
      <c r="AU54" s="1613"/>
    </row>
    <row r="55" spans="2:47" outlineLevel="3" x14ac:dyDescent="0.25">
      <c r="B55" s="1053" t="s">
        <v>155</v>
      </c>
      <c r="C55" s="1057">
        <f>'MARCO LOGICO'!D71</f>
        <v>0</v>
      </c>
      <c r="D55" s="1043" t="str">
        <f>'MARCO LOGICO'!F71</f>
        <v>Unidad medida</v>
      </c>
      <c r="E55" s="1044">
        <f>'MARCO LOGICO'!G71</f>
        <v>0</v>
      </c>
      <c r="F55" s="1010"/>
      <c r="G55" s="1011"/>
      <c r="H55" s="1011"/>
      <c r="I55" s="1011"/>
      <c r="J55" s="1011"/>
      <c r="K55" s="1011"/>
      <c r="L55" s="1011"/>
      <c r="M55" s="1011"/>
      <c r="N55" s="1011"/>
      <c r="O55" s="1011"/>
      <c r="P55" s="1011"/>
      <c r="Q55" s="1012"/>
      <c r="R55" s="1010"/>
      <c r="S55" s="1011"/>
      <c r="T55" s="1011"/>
      <c r="U55" s="1011"/>
      <c r="V55" s="1011"/>
      <c r="W55" s="1011"/>
      <c r="X55" s="1011"/>
      <c r="Y55" s="1011"/>
      <c r="Z55" s="1011"/>
      <c r="AA55" s="1011"/>
      <c r="AB55" s="1011"/>
      <c r="AC55" s="1012"/>
      <c r="AD55" s="1010"/>
      <c r="AE55" s="1011"/>
      <c r="AF55" s="1011"/>
      <c r="AG55" s="1011"/>
      <c r="AH55" s="1011"/>
      <c r="AI55" s="1011"/>
      <c r="AJ55" s="1011"/>
      <c r="AK55" s="1011"/>
      <c r="AL55" s="1011"/>
      <c r="AM55" s="1011"/>
      <c r="AN55" s="1011"/>
      <c r="AO55" s="1012"/>
      <c r="AP55" s="1045">
        <f t="shared" si="0"/>
        <v>0</v>
      </c>
      <c r="AQ55" s="1046">
        <f t="shared" si="1"/>
        <v>0</v>
      </c>
      <c r="AS55" s="1614"/>
      <c r="AT55" s="1615"/>
      <c r="AU55" s="1615"/>
    </row>
    <row r="56" spans="2:47" outlineLevel="3" x14ac:dyDescent="0.25">
      <c r="B56" s="1053" t="s">
        <v>69</v>
      </c>
      <c r="C56" s="1057">
        <f>'MARCO LOGICO'!D72</f>
        <v>0</v>
      </c>
      <c r="D56" s="1043" t="str">
        <f>'MARCO LOGICO'!F72</f>
        <v>Unidad medida</v>
      </c>
      <c r="E56" s="1044">
        <f>'MARCO LOGICO'!G72</f>
        <v>0</v>
      </c>
      <c r="F56" s="1010"/>
      <c r="G56" s="1011"/>
      <c r="H56" s="1011"/>
      <c r="I56" s="1011"/>
      <c r="J56" s="1011"/>
      <c r="K56" s="1011"/>
      <c r="L56" s="1011"/>
      <c r="M56" s="1011"/>
      <c r="N56" s="1011"/>
      <c r="O56" s="1011"/>
      <c r="P56" s="1011"/>
      <c r="Q56" s="1012"/>
      <c r="R56" s="1010"/>
      <c r="S56" s="1011"/>
      <c r="T56" s="1011"/>
      <c r="U56" s="1011"/>
      <c r="V56" s="1011"/>
      <c r="W56" s="1011"/>
      <c r="X56" s="1011"/>
      <c r="Y56" s="1011"/>
      <c r="Z56" s="1011"/>
      <c r="AA56" s="1011"/>
      <c r="AB56" s="1011"/>
      <c r="AC56" s="1012"/>
      <c r="AD56" s="1010"/>
      <c r="AE56" s="1011"/>
      <c r="AF56" s="1011"/>
      <c r="AG56" s="1011"/>
      <c r="AH56" s="1011"/>
      <c r="AI56" s="1011"/>
      <c r="AJ56" s="1011"/>
      <c r="AK56" s="1011"/>
      <c r="AL56" s="1011"/>
      <c r="AM56" s="1011"/>
      <c r="AN56" s="1011"/>
      <c r="AO56" s="1012"/>
      <c r="AP56" s="1045">
        <f t="shared" si="0"/>
        <v>0</v>
      </c>
      <c r="AQ56" s="1046">
        <f t="shared" si="1"/>
        <v>0</v>
      </c>
      <c r="AS56" s="1614"/>
      <c r="AT56" s="1615"/>
      <c r="AU56" s="1615"/>
    </row>
    <row r="57" spans="2:47" outlineLevel="3" x14ac:dyDescent="0.25">
      <c r="B57" s="1053" t="s">
        <v>156</v>
      </c>
      <c r="C57" s="1057">
        <f>'MARCO LOGICO'!D73</f>
        <v>0</v>
      </c>
      <c r="D57" s="1043" t="str">
        <f>'MARCO LOGICO'!F73</f>
        <v>Unidad medida</v>
      </c>
      <c r="E57" s="1044">
        <f>'MARCO LOGICO'!G73</f>
        <v>0</v>
      </c>
      <c r="F57" s="1010"/>
      <c r="G57" s="1011"/>
      <c r="H57" s="1011"/>
      <c r="I57" s="1011"/>
      <c r="J57" s="1011"/>
      <c r="K57" s="1011"/>
      <c r="L57" s="1011"/>
      <c r="M57" s="1011"/>
      <c r="N57" s="1011"/>
      <c r="O57" s="1011"/>
      <c r="P57" s="1011"/>
      <c r="Q57" s="1012"/>
      <c r="R57" s="1010"/>
      <c r="S57" s="1011"/>
      <c r="T57" s="1011"/>
      <c r="U57" s="1011"/>
      <c r="V57" s="1011"/>
      <c r="W57" s="1011"/>
      <c r="X57" s="1011"/>
      <c r="Y57" s="1011"/>
      <c r="Z57" s="1011"/>
      <c r="AA57" s="1011"/>
      <c r="AB57" s="1011"/>
      <c r="AC57" s="1012"/>
      <c r="AD57" s="1010"/>
      <c r="AE57" s="1011"/>
      <c r="AF57" s="1011"/>
      <c r="AG57" s="1011"/>
      <c r="AH57" s="1011"/>
      <c r="AI57" s="1011"/>
      <c r="AJ57" s="1011"/>
      <c r="AK57" s="1011"/>
      <c r="AL57" s="1011"/>
      <c r="AM57" s="1011"/>
      <c r="AN57" s="1011"/>
      <c r="AO57" s="1012"/>
      <c r="AP57" s="1045">
        <f t="shared" si="0"/>
        <v>0</v>
      </c>
      <c r="AQ57" s="1046">
        <f t="shared" si="1"/>
        <v>0</v>
      </c>
      <c r="AS57" s="1614"/>
      <c r="AT57" s="1615"/>
      <c r="AU57" s="1615"/>
    </row>
    <row r="58" spans="2:47" outlineLevel="3" x14ac:dyDescent="0.25">
      <c r="B58" s="1053" t="s">
        <v>157</v>
      </c>
      <c r="C58" s="1057">
        <f>'MARCO LOGICO'!D74</f>
        <v>0</v>
      </c>
      <c r="D58" s="1043" t="str">
        <f>'MARCO LOGICO'!F74</f>
        <v>Unidad medida</v>
      </c>
      <c r="E58" s="1044">
        <f>'MARCO LOGICO'!G74</f>
        <v>0</v>
      </c>
      <c r="F58" s="1010"/>
      <c r="G58" s="1011"/>
      <c r="H58" s="1011"/>
      <c r="I58" s="1011"/>
      <c r="J58" s="1011"/>
      <c r="K58" s="1011"/>
      <c r="L58" s="1011"/>
      <c r="M58" s="1011"/>
      <c r="N58" s="1011"/>
      <c r="O58" s="1011"/>
      <c r="P58" s="1011"/>
      <c r="Q58" s="1012"/>
      <c r="R58" s="1010"/>
      <c r="S58" s="1011"/>
      <c r="T58" s="1011"/>
      <c r="U58" s="1011"/>
      <c r="V58" s="1011"/>
      <c r="W58" s="1011"/>
      <c r="X58" s="1011"/>
      <c r="Y58" s="1011"/>
      <c r="Z58" s="1011"/>
      <c r="AA58" s="1011"/>
      <c r="AB58" s="1011"/>
      <c r="AC58" s="1012"/>
      <c r="AD58" s="1010"/>
      <c r="AE58" s="1011"/>
      <c r="AF58" s="1011"/>
      <c r="AG58" s="1011"/>
      <c r="AH58" s="1011"/>
      <c r="AI58" s="1011"/>
      <c r="AJ58" s="1011"/>
      <c r="AK58" s="1011"/>
      <c r="AL58" s="1011"/>
      <c r="AM58" s="1011"/>
      <c r="AN58" s="1011"/>
      <c r="AO58" s="1012"/>
      <c r="AP58" s="1045">
        <f t="shared" si="0"/>
        <v>0</v>
      </c>
      <c r="AQ58" s="1046">
        <f t="shared" si="1"/>
        <v>0</v>
      </c>
      <c r="AS58" s="1614"/>
      <c r="AT58" s="1615"/>
      <c r="AU58" s="1615"/>
    </row>
    <row r="59" spans="2:47" outlineLevel="3" x14ac:dyDescent="0.25">
      <c r="B59" s="1053" t="str">
        <f>'MARCO LOGICO'!C75</f>
        <v>2.2.5</v>
      </c>
      <c r="C59" s="1057">
        <f>'MARCO LOGICO'!D75</f>
        <v>0</v>
      </c>
      <c r="D59" s="1043" t="str">
        <f>'MARCO LOGICO'!F75</f>
        <v>Unidad medida</v>
      </c>
      <c r="E59" s="1044">
        <f>'MARCO LOGICO'!G75</f>
        <v>0</v>
      </c>
      <c r="F59" s="1010"/>
      <c r="G59" s="1011"/>
      <c r="H59" s="1011"/>
      <c r="I59" s="1011"/>
      <c r="J59" s="1011"/>
      <c r="K59" s="1011"/>
      <c r="L59" s="1011"/>
      <c r="M59" s="1011"/>
      <c r="N59" s="1011"/>
      <c r="O59" s="1011"/>
      <c r="P59" s="1011"/>
      <c r="Q59" s="1012"/>
      <c r="R59" s="1010"/>
      <c r="S59" s="1011"/>
      <c r="T59" s="1011"/>
      <c r="U59" s="1011"/>
      <c r="V59" s="1011"/>
      <c r="W59" s="1011"/>
      <c r="X59" s="1011"/>
      <c r="Y59" s="1011"/>
      <c r="Z59" s="1011"/>
      <c r="AA59" s="1011"/>
      <c r="AB59" s="1011"/>
      <c r="AC59" s="1012"/>
      <c r="AD59" s="1010"/>
      <c r="AE59" s="1011"/>
      <c r="AF59" s="1011"/>
      <c r="AG59" s="1011"/>
      <c r="AH59" s="1011"/>
      <c r="AI59" s="1011"/>
      <c r="AJ59" s="1011"/>
      <c r="AK59" s="1011"/>
      <c r="AL59" s="1011"/>
      <c r="AM59" s="1011"/>
      <c r="AN59" s="1011"/>
      <c r="AO59" s="1012"/>
      <c r="AP59" s="1045">
        <f t="shared" si="0"/>
        <v>0</v>
      </c>
      <c r="AQ59" s="1046">
        <f t="shared" si="1"/>
        <v>0</v>
      </c>
      <c r="AS59" s="1614"/>
      <c r="AT59" s="1615"/>
      <c r="AU59" s="1615"/>
    </row>
    <row r="60" spans="2:47" s="1088" customFormat="1" ht="13.5" outlineLevel="3" x14ac:dyDescent="0.25">
      <c r="B60" s="1041">
        <v>2.2999999999999998</v>
      </c>
      <c r="C60" s="1055">
        <f>'MARCO LOGICO'!D76</f>
        <v>0</v>
      </c>
      <c r="D60" s="1104"/>
      <c r="E60" s="1105"/>
      <c r="F60" s="1106"/>
      <c r="G60" s="1107"/>
      <c r="H60" s="1107"/>
      <c r="I60" s="1107"/>
      <c r="J60" s="1107"/>
      <c r="K60" s="1107"/>
      <c r="L60" s="1107"/>
      <c r="M60" s="1107"/>
      <c r="N60" s="1107"/>
      <c r="O60" s="1107"/>
      <c r="P60" s="1107"/>
      <c r="Q60" s="1109"/>
      <c r="R60" s="1106"/>
      <c r="S60" s="1107"/>
      <c r="T60" s="1107"/>
      <c r="U60" s="1107"/>
      <c r="V60" s="1107"/>
      <c r="W60" s="1107"/>
      <c r="X60" s="1107"/>
      <c r="Y60" s="1107"/>
      <c r="Z60" s="1107"/>
      <c r="AA60" s="1107"/>
      <c r="AB60" s="1107"/>
      <c r="AC60" s="1109"/>
      <c r="AD60" s="1106"/>
      <c r="AE60" s="1107"/>
      <c r="AF60" s="1107"/>
      <c r="AG60" s="1107"/>
      <c r="AH60" s="1107"/>
      <c r="AI60" s="1107"/>
      <c r="AJ60" s="1107"/>
      <c r="AK60" s="1107"/>
      <c r="AL60" s="1107"/>
      <c r="AM60" s="1107"/>
      <c r="AN60" s="1107"/>
      <c r="AO60" s="1109"/>
      <c r="AP60" s="1050">
        <f t="shared" si="0"/>
        <v>0</v>
      </c>
      <c r="AQ60" s="1049">
        <f t="shared" si="1"/>
        <v>0</v>
      </c>
      <c r="AS60" s="1616"/>
      <c r="AT60" s="1617"/>
      <c r="AU60" s="1617"/>
    </row>
    <row r="61" spans="2:47" ht="13.5" outlineLevel="1" x14ac:dyDescent="0.25">
      <c r="B61" s="1042" t="str">
        <f>+'CRONOGRAMA PRODUCTOS'!D94</f>
        <v>Indicador 1</v>
      </c>
      <c r="C61" s="1056">
        <f>+'CRONOGRAMA PRODUCTOS'!E94</f>
        <v>0</v>
      </c>
      <c r="D61" s="1036" t="str">
        <f>+'CRONOGRAMA PRODUCTOS'!F94</f>
        <v>Unidad medida</v>
      </c>
      <c r="E61" s="1037">
        <f>+'CRONOGRAMA PRODUCTOS'!G94</f>
        <v>0</v>
      </c>
      <c r="F61" s="1038">
        <f>'CRONOGRAMA PRODUCTOS'!H94</f>
        <v>0</v>
      </c>
      <c r="G61" s="1039">
        <f>'CRONOGRAMA PRODUCTOS'!I94</f>
        <v>0</v>
      </c>
      <c r="H61" s="1039">
        <f>'CRONOGRAMA PRODUCTOS'!J94</f>
        <v>0</v>
      </c>
      <c r="I61" s="1039">
        <f>'CRONOGRAMA PRODUCTOS'!K94</f>
        <v>0</v>
      </c>
      <c r="J61" s="1039">
        <f>'CRONOGRAMA PRODUCTOS'!L94</f>
        <v>0</v>
      </c>
      <c r="K61" s="1039">
        <f>'CRONOGRAMA PRODUCTOS'!M94</f>
        <v>0</v>
      </c>
      <c r="L61" s="1039">
        <f>'CRONOGRAMA PRODUCTOS'!N94</f>
        <v>0</v>
      </c>
      <c r="M61" s="1039">
        <f>'CRONOGRAMA PRODUCTOS'!O94</f>
        <v>0</v>
      </c>
      <c r="N61" s="1039">
        <f>'CRONOGRAMA PRODUCTOS'!P94</f>
        <v>0</v>
      </c>
      <c r="O61" s="1039">
        <f>'CRONOGRAMA PRODUCTOS'!Q94</f>
        <v>0</v>
      </c>
      <c r="P61" s="1039">
        <f>'CRONOGRAMA PRODUCTOS'!R94</f>
        <v>0</v>
      </c>
      <c r="Q61" s="1040">
        <f>'CRONOGRAMA PRODUCTOS'!S94</f>
        <v>0</v>
      </c>
      <c r="R61" s="1038">
        <f>'CRONOGRAMA PRODUCTOS'!T94</f>
        <v>0</v>
      </c>
      <c r="S61" s="1039">
        <f>'CRONOGRAMA PRODUCTOS'!U94</f>
        <v>0</v>
      </c>
      <c r="T61" s="1039">
        <f>'CRONOGRAMA PRODUCTOS'!V94</f>
        <v>0</v>
      </c>
      <c r="U61" s="1039">
        <f>'CRONOGRAMA PRODUCTOS'!W94</f>
        <v>0</v>
      </c>
      <c r="V61" s="1039">
        <f>'CRONOGRAMA PRODUCTOS'!X94</f>
        <v>0</v>
      </c>
      <c r="W61" s="1039">
        <f>'CRONOGRAMA PRODUCTOS'!Y94</f>
        <v>0</v>
      </c>
      <c r="X61" s="1039">
        <f>'CRONOGRAMA PRODUCTOS'!Z94</f>
        <v>0</v>
      </c>
      <c r="Y61" s="1039">
        <f>'CRONOGRAMA PRODUCTOS'!AA94</f>
        <v>0</v>
      </c>
      <c r="Z61" s="1039">
        <f>'CRONOGRAMA PRODUCTOS'!AB94</f>
        <v>0</v>
      </c>
      <c r="AA61" s="1039">
        <f>'CRONOGRAMA PRODUCTOS'!AC94</f>
        <v>0</v>
      </c>
      <c r="AB61" s="1039">
        <f>'CRONOGRAMA PRODUCTOS'!AD94</f>
        <v>0</v>
      </c>
      <c r="AC61" s="1040">
        <f>'CRONOGRAMA PRODUCTOS'!AE94</f>
        <v>0</v>
      </c>
      <c r="AD61" s="1038">
        <f>'CRONOGRAMA PRODUCTOS'!AF94</f>
        <v>0</v>
      </c>
      <c r="AE61" s="1039">
        <f>'CRONOGRAMA PRODUCTOS'!AG94</f>
        <v>0</v>
      </c>
      <c r="AF61" s="1039">
        <f>'CRONOGRAMA PRODUCTOS'!AH94</f>
        <v>0</v>
      </c>
      <c r="AG61" s="1039">
        <f>'CRONOGRAMA PRODUCTOS'!AI94</f>
        <v>0</v>
      </c>
      <c r="AH61" s="1039">
        <f>'CRONOGRAMA PRODUCTOS'!AJ94</f>
        <v>0</v>
      </c>
      <c r="AI61" s="1039">
        <f>'CRONOGRAMA PRODUCTOS'!AK94</f>
        <v>0</v>
      </c>
      <c r="AJ61" s="1039">
        <f>'CRONOGRAMA PRODUCTOS'!AL94</f>
        <v>0</v>
      </c>
      <c r="AK61" s="1039">
        <f>'CRONOGRAMA PRODUCTOS'!AM94</f>
        <v>0</v>
      </c>
      <c r="AL61" s="1039">
        <f>'CRONOGRAMA PRODUCTOS'!AN94</f>
        <v>0</v>
      </c>
      <c r="AM61" s="1039">
        <f>'CRONOGRAMA PRODUCTOS'!AO94</f>
        <v>0</v>
      </c>
      <c r="AN61" s="1039">
        <f>'CRONOGRAMA PRODUCTOS'!AP94</f>
        <v>0</v>
      </c>
      <c r="AO61" s="1040">
        <f>'CRONOGRAMA PRODUCTOS'!AQ94</f>
        <v>0</v>
      </c>
      <c r="AP61" s="1120"/>
      <c r="AQ61" s="1121"/>
      <c r="AS61" s="1612"/>
      <c r="AT61" s="1613"/>
      <c r="AU61" s="1613"/>
    </row>
    <row r="62" spans="2:47" ht="13.5" outlineLevel="1" x14ac:dyDescent="0.25">
      <c r="B62" s="1042" t="str">
        <f>+'CRONOGRAMA PRODUCTOS'!D98</f>
        <v>Indicador 2</v>
      </c>
      <c r="C62" s="1056">
        <f>+'CRONOGRAMA PRODUCTOS'!E98</f>
        <v>0</v>
      </c>
      <c r="D62" s="1036" t="str">
        <f>+'CRONOGRAMA PRODUCTOS'!F98</f>
        <v>Unidad medida</v>
      </c>
      <c r="E62" s="1037">
        <f>+'CRONOGRAMA PRODUCTOS'!G98</f>
        <v>0</v>
      </c>
      <c r="F62" s="1038">
        <f>'CRONOGRAMA PRODUCTOS'!H98</f>
        <v>0</v>
      </c>
      <c r="G62" s="1039">
        <f>'CRONOGRAMA PRODUCTOS'!I98</f>
        <v>0</v>
      </c>
      <c r="H62" s="1039">
        <f>'CRONOGRAMA PRODUCTOS'!J98</f>
        <v>0</v>
      </c>
      <c r="I62" s="1039">
        <f>'CRONOGRAMA PRODUCTOS'!K98</f>
        <v>0</v>
      </c>
      <c r="J62" s="1039">
        <f>'CRONOGRAMA PRODUCTOS'!L98</f>
        <v>0</v>
      </c>
      <c r="K62" s="1039">
        <f>'CRONOGRAMA PRODUCTOS'!M98</f>
        <v>0</v>
      </c>
      <c r="L62" s="1039">
        <f>'CRONOGRAMA PRODUCTOS'!N98</f>
        <v>0</v>
      </c>
      <c r="M62" s="1039">
        <f>'CRONOGRAMA PRODUCTOS'!O98</f>
        <v>0</v>
      </c>
      <c r="N62" s="1039">
        <f>'CRONOGRAMA PRODUCTOS'!P98</f>
        <v>0</v>
      </c>
      <c r="O62" s="1039">
        <f>'CRONOGRAMA PRODUCTOS'!Q98</f>
        <v>0</v>
      </c>
      <c r="P62" s="1039">
        <f>'CRONOGRAMA PRODUCTOS'!R98</f>
        <v>0</v>
      </c>
      <c r="Q62" s="1040">
        <f>'CRONOGRAMA PRODUCTOS'!S98</f>
        <v>0</v>
      </c>
      <c r="R62" s="1038">
        <f>'CRONOGRAMA PRODUCTOS'!T98</f>
        <v>0</v>
      </c>
      <c r="S62" s="1039">
        <f>'CRONOGRAMA PRODUCTOS'!U98</f>
        <v>0</v>
      </c>
      <c r="T62" s="1039">
        <f>'CRONOGRAMA PRODUCTOS'!V98</f>
        <v>0</v>
      </c>
      <c r="U62" s="1039">
        <f>'CRONOGRAMA PRODUCTOS'!W98</f>
        <v>0</v>
      </c>
      <c r="V62" s="1039">
        <f>'CRONOGRAMA PRODUCTOS'!X98</f>
        <v>0</v>
      </c>
      <c r="W62" s="1039">
        <f>'CRONOGRAMA PRODUCTOS'!Y98</f>
        <v>0</v>
      </c>
      <c r="X62" s="1039">
        <f>'CRONOGRAMA PRODUCTOS'!Z98</f>
        <v>0</v>
      </c>
      <c r="Y62" s="1039">
        <f>'CRONOGRAMA PRODUCTOS'!AA98</f>
        <v>0</v>
      </c>
      <c r="Z62" s="1039">
        <f>'CRONOGRAMA PRODUCTOS'!AB98</f>
        <v>0</v>
      </c>
      <c r="AA62" s="1039">
        <f>'CRONOGRAMA PRODUCTOS'!AC98</f>
        <v>0</v>
      </c>
      <c r="AB62" s="1039">
        <f>'CRONOGRAMA PRODUCTOS'!AD98</f>
        <v>0</v>
      </c>
      <c r="AC62" s="1040">
        <f>'CRONOGRAMA PRODUCTOS'!AE98</f>
        <v>0</v>
      </c>
      <c r="AD62" s="1038">
        <f>'CRONOGRAMA PRODUCTOS'!AF98</f>
        <v>0</v>
      </c>
      <c r="AE62" s="1039">
        <f>'CRONOGRAMA PRODUCTOS'!AG98</f>
        <v>0</v>
      </c>
      <c r="AF62" s="1039">
        <f>'CRONOGRAMA PRODUCTOS'!AH98</f>
        <v>0</v>
      </c>
      <c r="AG62" s="1039">
        <f>'CRONOGRAMA PRODUCTOS'!AI98</f>
        <v>0</v>
      </c>
      <c r="AH62" s="1039">
        <f>'CRONOGRAMA PRODUCTOS'!AJ98</f>
        <v>0</v>
      </c>
      <c r="AI62" s="1039">
        <f>'CRONOGRAMA PRODUCTOS'!AK98</f>
        <v>0</v>
      </c>
      <c r="AJ62" s="1039">
        <f>'CRONOGRAMA PRODUCTOS'!AL98</f>
        <v>0</v>
      </c>
      <c r="AK62" s="1039">
        <f>'CRONOGRAMA PRODUCTOS'!AM98</f>
        <v>0</v>
      </c>
      <c r="AL62" s="1039">
        <f>'CRONOGRAMA PRODUCTOS'!AN98</f>
        <v>0</v>
      </c>
      <c r="AM62" s="1039">
        <f>'CRONOGRAMA PRODUCTOS'!AO98</f>
        <v>0</v>
      </c>
      <c r="AN62" s="1039">
        <f>'CRONOGRAMA PRODUCTOS'!AP98</f>
        <v>0</v>
      </c>
      <c r="AO62" s="1040">
        <f>'CRONOGRAMA PRODUCTOS'!AQ98</f>
        <v>0</v>
      </c>
      <c r="AP62" s="1120"/>
      <c r="AQ62" s="1121"/>
      <c r="AS62" s="1612"/>
      <c r="AT62" s="1613"/>
      <c r="AU62" s="1613"/>
    </row>
    <row r="63" spans="2:47" ht="13.5" outlineLevel="1" x14ac:dyDescent="0.25">
      <c r="B63" s="1042" t="str">
        <f>+'CRONOGRAMA PRODUCTOS'!D102</f>
        <v>Indicador 3</v>
      </c>
      <c r="C63" s="1056">
        <f>+'CRONOGRAMA PRODUCTOS'!E102</f>
        <v>0</v>
      </c>
      <c r="D63" s="1036" t="str">
        <f>+'CRONOGRAMA PRODUCTOS'!F102</f>
        <v>Unidad medida</v>
      </c>
      <c r="E63" s="1037">
        <f>+'CRONOGRAMA PRODUCTOS'!G102</f>
        <v>0</v>
      </c>
      <c r="F63" s="1038">
        <f>'CRONOGRAMA PRODUCTOS'!H102</f>
        <v>0</v>
      </c>
      <c r="G63" s="1039">
        <f>'CRONOGRAMA PRODUCTOS'!I102</f>
        <v>0</v>
      </c>
      <c r="H63" s="1039">
        <f>'CRONOGRAMA PRODUCTOS'!J102</f>
        <v>0</v>
      </c>
      <c r="I63" s="1039">
        <f>'CRONOGRAMA PRODUCTOS'!K102</f>
        <v>0</v>
      </c>
      <c r="J63" s="1039">
        <f>'CRONOGRAMA PRODUCTOS'!L102</f>
        <v>0</v>
      </c>
      <c r="K63" s="1039">
        <f>'CRONOGRAMA PRODUCTOS'!M102</f>
        <v>0</v>
      </c>
      <c r="L63" s="1039">
        <f>'CRONOGRAMA PRODUCTOS'!N102</f>
        <v>0</v>
      </c>
      <c r="M63" s="1039">
        <f>'CRONOGRAMA PRODUCTOS'!O102</f>
        <v>0</v>
      </c>
      <c r="N63" s="1039">
        <f>'CRONOGRAMA PRODUCTOS'!P102</f>
        <v>0</v>
      </c>
      <c r="O63" s="1039">
        <f>'CRONOGRAMA PRODUCTOS'!Q102</f>
        <v>0</v>
      </c>
      <c r="P63" s="1039">
        <f>'CRONOGRAMA PRODUCTOS'!R102</f>
        <v>0</v>
      </c>
      <c r="Q63" s="1040">
        <f>'CRONOGRAMA PRODUCTOS'!S102</f>
        <v>0</v>
      </c>
      <c r="R63" s="1038">
        <f>'CRONOGRAMA PRODUCTOS'!T102</f>
        <v>0</v>
      </c>
      <c r="S63" s="1039">
        <f>'CRONOGRAMA PRODUCTOS'!U102</f>
        <v>0</v>
      </c>
      <c r="T63" s="1039">
        <f>'CRONOGRAMA PRODUCTOS'!V102</f>
        <v>0</v>
      </c>
      <c r="U63" s="1039">
        <f>'CRONOGRAMA PRODUCTOS'!W102</f>
        <v>0</v>
      </c>
      <c r="V63" s="1039">
        <f>'CRONOGRAMA PRODUCTOS'!X102</f>
        <v>0</v>
      </c>
      <c r="W63" s="1039">
        <f>'CRONOGRAMA PRODUCTOS'!Y102</f>
        <v>0</v>
      </c>
      <c r="X63" s="1039">
        <f>'CRONOGRAMA PRODUCTOS'!Z102</f>
        <v>0</v>
      </c>
      <c r="Y63" s="1039">
        <f>'CRONOGRAMA PRODUCTOS'!AA102</f>
        <v>0</v>
      </c>
      <c r="Z63" s="1039">
        <f>'CRONOGRAMA PRODUCTOS'!AB102</f>
        <v>0</v>
      </c>
      <c r="AA63" s="1039">
        <f>'CRONOGRAMA PRODUCTOS'!AC102</f>
        <v>0</v>
      </c>
      <c r="AB63" s="1039">
        <f>'CRONOGRAMA PRODUCTOS'!AD102</f>
        <v>0</v>
      </c>
      <c r="AC63" s="1040">
        <f>'CRONOGRAMA PRODUCTOS'!AE102</f>
        <v>0</v>
      </c>
      <c r="AD63" s="1038">
        <f>'CRONOGRAMA PRODUCTOS'!AF102</f>
        <v>0</v>
      </c>
      <c r="AE63" s="1039">
        <f>'CRONOGRAMA PRODUCTOS'!AG102</f>
        <v>0</v>
      </c>
      <c r="AF63" s="1039">
        <f>'CRONOGRAMA PRODUCTOS'!AH102</f>
        <v>0</v>
      </c>
      <c r="AG63" s="1039">
        <f>'CRONOGRAMA PRODUCTOS'!AI102</f>
        <v>0</v>
      </c>
      <c r="AH63" s="1039">
        <f>'CRONOGRAMA PRODUCTOS'!AJ102</f>
        <v>0</v>
      </c>
      <c r="AI63" s="1039">
        <f>'CRONOGRAMA PRODUCTOS'!AK102</f>
        <v>0</v>
      </c>
      <c r="AJ63" s="1039">
        <f>'CRONOGRAMA PRODUCTOS'!AL102</f>
        <v>0</v>
      </c>
      <c r="AK63" s="1039">
        <f>'CRONOGRAMA PRODUCTOS'!AM102</f>
        <v>0</v>
      </c>
      <c r="AL63" s="1039">
        <f>'CRONOGRAMA PRODUCTOS'!AN102</f>
        <v>0</v>
      </c>
      <c r="AM63" s="1039">
        <f>'CRONOGRAMA PRODUCTOS'!AO102</f>
        <v>0</v>
      </c>
      <c r="AN63" s="1039">
        <f>'CRONOGRAMA PRODUCTOS'!AP102</f>
        <v>0</v>
      </c>
      <c r="AO63" s="1040">
        <f>'CRONOGRAMA PRODUCTOS'!AQ102</f>
        <v>0</v>
      </c>
      <c r="AP63" s="1120"/>
      <c r="AQ63" s="1121"/>
      <c r="AS63" s="1612"/>
      <c r="AT63" s="1613"/>
      <c r="AU63" s="1613"/>
    </row>
    <row r="64" spans="2:47" s="1004" customFormat="1" outlineLevel="3" x14ac:dyDescent="0.25">
      <c r="B64" s="1053" t="s">
        <v>159</v>
      </c>
      <c r="C64" s="1057">
        <f>'MARCO LOGICO'!D79</f>
        <v>0</v>
      </c>
      <c r="D64" s="1043" t="str">
        <f>'MARCO LOGICO'!F79</f>
        <v>Unidad medida</v>
      </c>
      <c r="E64" s="1044">
        <f>'MARCO LOGICO'!G79</f>
        <v>0</v>
      </c>
      <c r="F64" s="1010"/>
      <c r="G64" s="1011"/>
      <c r="H64" s="1011"/>
      <c r="I64" s="1011"/>
      <c r="J64" s="1011"/>
      <c r="K64" s="1011"/>
      <c r="L64" s="1011"/>
      <c r="M64" s="1011"/>
      <c r="N64" s="1011"/>
      <c r="O64" s="1011"/>
      <c r="P64" s="1011"/>
      <c r="Q64" s="1012"/>
      <c r="R64" s="1010"/>
      <c r="S64" s="1011"/>
      <c r="T64" s="1011"/>
      <c r="U64" s="1011"/>
      <c r="V64" s="1011"/>
      <c r="W64" s="1011"/>
      <c r="X64" s="1011"/>
      <c r="Y64" s="1011"/>
      <c r="Z64" s="1011"/>
      <c r="AA64" s="1011"/>
      <c r="AB64" s="1011"/>
      <c r="AC64" s="1012"/>
      <c r="AD64" s="1010"/>
      <c r="AE64" s="1011"/>
      <c r="AF64" s="1011"/>
      <c r="AG64" s="1011"/>
      <c r="AH64" s="1011"/>
      <c r="AI64" s="1011"/>
      <c r="AJ64" s="1011"/>
      <c r="AK64" s="1011"/>
      <c r="AL64" s="1011"/>
      <c r="AM64" s="1011"/>
      <c r="AN64" s="1011"/>
      <c r="AO64" s="1012"/>
      <c r="AP64" s="1045">
        <f t="shared" si="0"/>
        <v>0</v>
      </c>
      <c r="AQ64" s="1046">
        <f t="shared" si="1"/>
        <v>0</v>
      </c>
      <c r="AS64" s="1614"/>
      <c r="AT64" s="1615"/>
      <c r="AU64" s="1615"/>
    </row>
    <row r="65" spans="2:47" outlineLevel="3" x14ac:dyDescent="0.25">
      <c r="B65" s="1053" t="s">
        <v>160</v>
      </c>
      <c r="C65" s="1057">
        <f>'MARCO LOGICO'!D80</f>
        <v>0</v>
      </c>
      <c r="D65" s="1043" t="str">
        <f>'MARCO LOGICO'!F80</f>
        <v>Unidad medida</v>
      </c>
      <c r="E65" s="1044">
        <f>'MARCO LOGICO'!G80</f>
        <v>0</v>
      </c>
      <c r="F65" s="1014"/>
      <c r="G65" s="1015"/>
      <c r="H65" s="1015"/>
      <c r="I65" s="1015"/>
      <c r="J65" s="1015"/>
      <c r="K65" s="1015"/>
      <c r="L65" s="1015"/>
      <c r="M65" s="1011"/>
      <c r="N65" s="1011"/>
      <c r="O65" s="1011"/>
      <c r="P65" s="1011"/>
      <c r="Q65" s="1012"/>
      <c r="R65" s="1010"/>
      <c r="S65" s="1011"/>
      <c r="T65" s="1011"/>
      <c r="U65" s="1011"/>
      <c r="V65" s="1011"/>
      <c r="W65" s="1011"/>
      <c r="X65" s="1011"/>
      <c r="Y65" s="1011"/>
      <c r="Z65" s="1011"/>
      <c r="AA65" s="1011"/>
      <c r="AB65" s="1011"/>
      <c r="AC65" s="1012"/>
      <c r="AD65" s="1010"/>
      <c r="AE65" s="1011"/>
      <c r="AF65" s="1011"/>
      <c r="AG65" s="1011"/>
      <c r="AH65" s="1011"/>
      <c r="AI65" s="1011"/>
      <c r="AJ65" s="1011"/>
      <c r="AK65" s="1011"/>
      <c r="AL65" s="1011"/>
      <c r="AM65" s="1011"/>
      <c r="AN65" s="1011"/>
      <c r="AO65" s="1012"/>
      <c r="AP65" s="1045">
        <f t="shared" si="0"/>
        <v>0</v>
      </c>
      <c r="AQ65" s="1046">
        <f t="shared" si="1"/>
        <v>0</v>
      </c>
      <c r="AS65" s="1614"/>
      <c r="AT65" s="1615"/>
      <c r="AU65" s="1615"/>
    </row>
    <row r="66" spans="2:47" outlineLevel="3" x14ac:dyDescent="0.25">
      <c r="B66" s="1053" t="s">
        <v>161</v>
      </c>
      <c r="C66" s="1057">
        <f>'MARCO LOGICO'!D81</f>
        <v>0</v>
      </c>
      <c r="D66" s="1043" t="str">
        <f>'MARCO LOGICO'!F81</f>
        <v>Unidad medida</v>
      </c>
      <c r="E66" s="1044">
        <f>'MARCO LOGICO'!G81</f>
        <v>0</v>
      </c>
      <c r="F66" s="1010"/>
      <c r="G66" s="1011"/>
      <c r="H66" s="1011"/>
      <c r="I66" s="1011"/>
      <c r="J66" s="1011"/>
      <c r="K66" s="1011"/>
      <c r="L66" s="1011"/>
      <c r="M66" s="1011"/>
      <c r="N66" s="1011"/>
      <c r="O66" s="1011"/>
      <c r="P66" s="1011"/>
      <c r="Q66" s="1012"/>
      <c r="R66" s="1010"/>
      <c r="S66" s="1011"/>
      <c r="T66" s="1011"/>
      <c r="U66" s="1011"/>
      <c r="V66" s="1011"/>
      <c r="W66" s="1011"/>
      <c r="X66" s="1011"/>
      <c r="Y66" s="1011"/>
      <c r="Z66" s="1011"/>
      <c r="AA66" s="1011"/>
      <c r="AB66" s="1011"/>
      <c r="AC66" s="1012"/>
      <c r="AD66" s="1010"/>
      <c r="AE66" s="1011"/>
      <c r="AF66" s="1011"/>
      <c r="AG66" s="1011"/>
      <c r="AH66" s="1011"/>
      <c r="AI66" s="1011"/>
      <c r="AJ66" s="1011"/>
      <c r="AK66" s="1011"/>
      <c r="AL66" s="1011"/>
      <c r="AM66" s="1011"/>
      <c r="AN66" s="1011"/>
      <c r="AO66" s="1012"/>
      <c r="AP66" s="1045">
        <f t="shared" si="0"/>
        <v>0</v>
      </c>
      <c r="AQ66" s="1046">
        <f t="shared" si="1"/>
        <v>0</v>
      </c>
      <c r="AS66" s="1614"/>
      <c r="AT66" s="1615"/>
      <c r="AU66" s="1615"/>
    </row>
    <row r="67" spans="2:47" outlineLevel="3" x14ac:dyDescent="0.25">
      <c r="B67" s="1053" t="s">
        <v>162</v>
      </c>
      <c r="C67" s="1057">
        <f>'MARCO LOGICO'!D82</f>
        <v>0</v>
      </c>
      <c r="D67" s="1043" t="str">
        <f>'MARCO LOGICO'!F82</f>
        <v>Unidad medida</v>
      </c>
      <c r="E67" s="1044">
        <f>'MARCO LOGICO'!G82</f>
        <v>0</v>
      </c>
      <c r="F67" s="1010"/>
      <c r="G67" s="1011"/>
      <c r="H67" s="1011"/>
      <c r="I67" s="1011"/>
      <c r="J67" s="1011"/>
      <c r="K67" s="1011"/>
      <c r="L67" s="1011"/>
      <c r="M67" s="1011"/>
      <c r="N67" s="1011"/>
      <c r="O67" s="1011"/>
      <c r="P67" s="1011"/>
      <c r="Q67" s="1012"/>
      <c r="R67" s="1010"/>
      <c r="S67" s="1011"/>
      <c r="T67" s="1011"/>
      <c r="U67" s="1011"/>
      <c r="V67" s="1011"/>
      <c r="W67" s="1011"/>
      <c r="X67" s="1011"/>
      <c r="Y67" s="1011"/>
      <c r="Z67" s="1011"/>
      <c r="AA67" s="1011"/>
      <c r="AB67" s="1011"/>
      <c r="AC67" s="1012"/>
      <c r="AD67" s="1010"/>
      <c r="AE67" s="1011"/>
      <c r="AF67" s="1011"/>
      <c r="AG67" s="1011"/>
      <c r="AH67" s="1011"/>
      <c r="AI67" s="1011"/>
      <c r="AJ67" s="1011"/>
      <c r="AK67" s="1011"/>
      <c r="AL67" s="1011"/>
      <c r="AM67" s="1011"/>
      <c r="AN67" s="1011"/>
      <c r="AO67" s="1012"/>
      <c r="AP67" s="1045">
        <f t="shared" si="0"/>
        <v>0</v>
      </c>
      <c r="AQ67" s="1046">
        <f t="shared" si="1"/>
        <v>0</v>
      </c>
      <c r="AS67" s="1614"/>
      <c r="AT67" s="1615"/>
      <c r="AU67" s="1615"/>
    </row>
    <row r="68" spans="2:47" outlineLevel="3" x14ac:dyDescent="0.25">
      <c r="B68" s="1053" t="s">
        <v>163</v>
      </c>
      <c r="C68" s="1057">
        <f>'MARCO LOGICO'!D83</f>
        <v>0</v>
      </c>
      <c r="D68" s="1043" t="str">
        <f>'MARCO LOGICO'!F83</f>
        <v>Unidad medida</v>
      </c>
      <c r="E68" s="1044">
        <f>'MARCO LOGICO'!G83</f>
        <v>0</v>
      </c>
      <c r="F68" s="1010"/>
      <c r="G68" s="1011"/>
      <c r="H68" s="1011"/>
      <c r="I68" s="1011"/>
      <c r="J68" s="1011"/>
      <c r="K68" s="1011"/>
      <c r="L68" s="1011"/>
      <c r="M68" s="1011"/>
      <c r="N68" s="1011"/>
      <c r="O68" s="1011"/>
      <c r="P68" s="1011"/>
      <c r="Q68" s="1012"/>
      <c r="R68" s="1010"/>
      <c r="S68" s="1011"/>
      <c r="T68" s="1011"/>
      <c r="U68" s="1011"/>
      <c r="V68" s="1011"/>
      <c r="W68" s="1011"/>
      <c r="X68" s="1011"/>
      <c r="Y68" s="1011"/>
      <c r="Z68" s="1011"/>
      <c r="AA68" s="1011"/>
      <c r="AB68" s="1011"/>
      <c r="AC68" s="1012"/>
      <c r="AD68" s="1010"/>
      <c r="AE68" s="1011"/>
      <c r="AF68" s="1011"/>
      <c r="AG68" s="1011"/>
      <c r="AH68" s="1011"/>
      <c r="AI68" s="1011"/>
      <c r="AJ68" s="1011"/>
      <c r="AK68" s="1011"/>
      <c r="AL68" s="1011"/>
      <c r="AM68" s="1011"/>
      <c r="AN68" s="1011"/>
      <c r="AO68" s="1012"/>
      <c r="AP68" s="1045">
        <f t="shared" si="0"/>
        <v>0</v>
      </c>
      <c r="AQ68" s="1046">
        <f t="shared" si="1"/>
        <v>0</v>
      </c>
      <c r="AS68" s="1614"/>
      <c r="AT68" s="1615"/>
      <c r="AU68" s="1615"/>
    </row>
    <row r="69" spans="2:47" s="1088" customFormat="1" outlineLevel="3" x14ac:dyDescent="0.25">
      <c r="B69" s="1069">
        <v>3</v>
      </c>
      <c r="C69" s="1054">
        <f>'MARCO LOGICO'!D84</f>
        <v>0</v>
      </c>
      <c r="D69" s="1089"/>
      <c r="E69" s="1096"/>
      <c r="F69" s="1091"/>
      <c r="G69" s="1092"/>
      <c r="H69" s="1092"/>
      <c r="I69" s="1093"/>
      <c r="J69" s="1093"/>
      <c r="K69" s="1092"/>
      <c r="L69" s="1092"/>
      <c r="M69" s="1092"/>
      <c r="N69" s="1092"/>
      <c r="O69" s="1092"/>
      <c r="P69" s="1092"/>
      <c r="Q69" s="1094"/>
      <c r="R69" s="1095"/>
      <c r="S69" s="1093"/>
      <c r="T69" s="1092"/>
      <c r="U69" s="1092"/>
      <c r="V69" s="1092"/>
      <c r="W69" s="1092"/>
      <c r="X69" s="1092"/>
      <c r="Y69" s="1092"/>
      <c r="Z69" s="1092"/>
      <c r="AA69" s="1093"/>
      <c r="AB69" s="1093"/>
      <c r="AC69" s="1094"/>
      <c r="AD69" s="1091"/>
      <c r="AE69" s="1092"/>
      <c r="AF69" s="1092"/>
      <c r="AG69" s="1092"/>
      <c r="AH69" s="1092"/>
      <c r="AI69" s="1092"/>
      <c r="AJ69" s="1093"/>
      <c r="AK69" s="1093"/>
      <c r="AL69" s="1092"/>
      <c r="AM69" s="1092"/>
      <c r="AN69" s="1092"/>
      <c r="AO69" s="1094"/>
      <c r="AP69" s="1051">
        <f t="shared" si="0"/>
        <v>0</v>
      </c>
      <c r="AQ69" s="1052">
        <f t="shared" si="1"/>
        <v>0</v>
      </c>
      <c r="AS69" s="1612"/>
      <c r="AT69" s="1613"/>
      <c r="AU69" s="1613"/>
    </row>
    <row r="70" spans="2:47" s="1088" customFormat="1" ht="13.5" outlineLevel="3" x14ac:dyDescent="0.25">
      <c r="B70" s="1041">
        <f>'MARCO LOGICO'!C85</f>
        <v>3.1</v>
      </c>
      <c r="C70" s="1055">
        <f>'MARCO LOGICO'!D85</f>
        <v>0</v>
      </c>
      <c r="D70" s="1104"/>
      <c r="E70" s="1105"/>
      <c r="F70" s="1106"/>
      <c r="G70" s="1107"/>
      <c r="H70" s="1107"/>
      <c r="I70" s="1107"/>
      <c r="J70" s="1107"/>
      <c r="K70" s="1107"/>
      <c r="L70" s="1107"/>
      <c r="M70" s="1107"/>
      <c r="N70" s="1107"/>
      <c r="O70" s="1107"/>
      <c r="P70" s="1107"/>
      <c r="Q70" s="1109"/>
      <c r="R70" s="1106"/>
      <c r="S70" s="1107"/>
      <c r="T70" s="1107"/>
      <c r="U70" s="1107"/>
      <c r="V70" s="1107"/>
      <c r="W70" s="1107"/>
      <c r="X70" s="1107"/>
      <c r="Y70" s="1107"/>
      <c r="Z70" s="1107"/>
      <c r="AA70" s="1107"/>
      <c r="AB70" s="1107"/>
      <c r="AC70" s="1109"/>
      <c r="AD70" s="1106"/>
      <c r="AE70" s="1107"/>
      <c r="AF70" s="1107"/>
      <c r="AG70" s="1107"/>
      <c r="AH70" s="1107"/>
      <c r="AI70" s="1107"/>
      <c r="AJ70" s="1107"/>
      <c r="AK70" s="1107"/>
      <c r="AL70" s="1107"/>
      <c r="AM70" s="1107"/>
      <c r="AN70" s="1107"/>
      <c r="AO70" s="1109"/>
      <c r="AP70" s="1050">
        <f t="shared" si="0"/>
        <v>0</v>
      </c>
      <c r="AQ70" s="1049">
        <f t="shared" si="1"/>
        <v>0</v>
      </c>
      <c r="AS70" s="1612"/>
      <c r="AT70" s="1613"/>
      <c r="AU70" s="1613"/>
    </row>
    <row r="71" spans="2:47" ht="13.5" outlineLevel="1" x14ac:dyDescent="0.25">
      <c r="B71" s="1042" t="str">
        <f>+'CRONOGRAMA PRODUCTOS'!D107</f>
        <v>Indicador 1</v>
      </c>
      <c r="C71" s="1056">
        <f>+'CRONOGRAMA PRODUCTOS'!E107</f>
        <v>0</v>
      </c>
      <c r="D71" s="1036" t="str">
        <f>+'CRONOGRAMA PRODUCTOS'!F107</f>
        <v>Unidad medida</v>
      </c>
      <c r="E71" s="1037">
        <f>+'CRONOGRAMA PRODUCTOS'!G107</f>
        <v>0</v>
      </c>
      <c r="F71" s="1038">
        <f>'CRONOGRAMA PRODUCTOS'!H107</f>
        <v>0</v>
      </c>
      <c r="G71" s="1039">
        <f>'CRONOGRAMA PRODUCTOS'!I107</f>
        <v>0</v>
      </c>
      <c r="H71" s="1039">
        <f>'CRONOGRAMA PRODUCTOS'!J107</f>
        <v>0</v>
      </c>
      <c r="I71" s="1039">
        <f>'CRONOGRAMA PRODUCTOS'!K107</f>
        <v>0</v>
      </c>
      <c r="J71" s="1039">
        <f>'CRONOGRAMA PRODUCTOS'!L107</f>
        <v>0</v>
      </c>
      <c r="K71" s="1039">
        <f>'CRONOGRAMA PRODUCTOS'!M107</f>
        <v>0</v>
      </c>
      <c r="L71" s="1039">
        <f>'CRONOGRAMA PRODUCTOS'!N107</f>
        <v>0</v>
      </c>
      <c r="M71" s="1039">
        <f>'CRONOGRAMA PRODUCTOS'!O107</f>
        <v>0</v>
      </c>
      <c r="N71" s="1039">
        <f>'CRONOGRAMA PRODUCTOS'!P107</f>
        <v>0</v>
      </c>
      <c r="O71" s="1039">
        <f>'CRONOGRAMA PRODUCTOS'!Q107</f>
        <v>0</v>
      </c>
      <c r="P71" s="1039">
        <f>'CRONOGRAMA PRODUCTOS'!R107</f>
        <v>0</v>
      </c>
      <c r="Q71" s="1040">
        <f>'CRONOGRAMA PRODUCTOS'!S107</f>
        <v>0</v>
      </c>
      <c r="R71" s="1038">
        <f>'CRONOGRAMA PRODUCTOS'!T107</f>
        <v>0</v>
      </c>
      <c r="S71" s="1039">
        <f>'CRONOGRAMA PRODUCTOS'!U107</f>
        <v>0</v>
      </c>
      <c r="T71" s="1039">
        <f>'CRONOGRAMA PRODUCTOS'!V107</f>
        <v>0</v>
      </c>
      <c r="U71" s="1039">
        <f>'CRONOGRAMA PRODUCTOS'!W107</f>
        <v>0</v>
      </c>
      <c r="V71" s="1039">
        <f>'CRONOGRAMA PRODUCTOS'!X107</f>
        <v>0</v>
      </c>
      <c r="W71" s="1039">
        <f>'CRONOGRAMA PRODUCTOS'!Y107</f>
        <v>0</v>
      </c>
      <c r="X71" s="1039">
        <f>'CRONOGRAMA PRODUCTOS'!Z107</f>
        <v>0</v>
      </c>
      <c r="Y71" s="1039">
        <f>'CRONOGRAMA PRODUCTOS'!AA107</f>
        <v>0</v>
      </c>
      <c r="Z71" s="1039">
        <f>'CRONOGRAMA PRODUCTOS'!AB107</f>
        <v>0</v>
      </c>
      <c r="AA71" s="1039">
        <f>'CRONOGRAMA PRODUCTOS'!AC107</f>
        <v>0</v>
      </c>
      <c r="AB71" s="1039">
        <f>'CRONOGRAMA PRODUCTOS'!AD107</f>
        <v>0</v>
      </c>
      <c r="AC71" s="1040">
        <f>'CRONOGRAMA PRODUCTOS'!AE107</f>
        <v>0</v>
      </c>
      <c r="AD71" s="1038">
        <f>'CRONOGRAMA PRODUCTOS'!AF107</f>
        <v>0</v>
      </c>
      <c r="AE71" s="1039">
        <f>'CRONOGRAMA PRODUCTOS'!AG107</f>
        <v>0</v>
      </c>
      <c r="AF71" s="1039">
        <f>'CRONOGRAMA PRODUCTOS'!AH107</f>
        <v>0</v>
      </c>
      <c r="AG71" s="1039">
        <f>'CRONOGRAMA PRODUCTOS'!AI107</f>
        <v>0</v>
      </c>
      <c r="AH71" s="1039">
        <f>'CRONOGRAMA PRODUCTOS'!AJ107</f>
        <v>0</v>
      </c>
      <c r="AI71" s="1039">
        <f>'CRONOGRAMA PRODUCTOS'!AK107</f>
        <v>0</v>
      </c>
      <c r="AJ71" s="1039">
        <f>'CRONOGRAMA PRODUCTOS'!AL107</f>
        <v>0</v>
      </c>
      <c r="AK71" s="1039">
        <f>'CRONOGRAMA PRODUCTOS'!AM107</f>
        <v>0</v>
      </c>
      <c r="AL71" s="1039">
        <f>'CRONOGRAMA PRODUCTOS'!AN107</f>
        <v>0</v>
      </c>
      <c r="AM71" s="1039">
        <f>'CRONOGRAMA PRODUCTOS'!AO107</f>
        <v>0</v>
      </c>
      <c r="AN71" s="1039">
        <f>'CRONOGRAMA PRODUCTOS'!AP107</f>
        <v>0</v>
      </c>
      <c r="AO71" s="1040">
        <f>'CRONOGRAMA PRODUCTOS'!AQ107</f>
        <v>0</v>
      </c>
      <c r="AP71" s="1120"/>
      <c r="AQ71" s="1121"/>
      <c r="AS71" s="1612"/>
      <c r="AT71" s="1613"/>
      <c r="AU71" s="1613"/>
    </row>
    <row r="72" spans="2:47" ht="13.5" outlineLevel="1" x14ac:dyDescent="0.25">
      <c r="B72" s="1042" t="str">
        <f>+'CRONOGRAMA PRODUCTOS'!D111</f>
        <v>Indicador 2</v>
      </c>
      <c r="C72" s="1056">
        <f>+'CRONOGRAMA PRODUCTOS'!E111</f>
        <v>0</v>
      </c>
      <c r="D72" s="1036" t="str">
        <f>+'CRONOGRAMA PRODUCTOS'!F111</f>
        <v>Unidad medida</v>
      </c>
      <c r="E72" s="1037">
        <f>+'CRONOGRAMA PRODUCTOS'!G111</f>
        <v>0</v>
      </c>
      <c r="F72" s="1038">
        <f>'CRONOGRAMA PRODUCTOS'!H111</f>
        <v>0</v>
      </c>
      <c r="G72" s="1039">
        <f>'CRONOGRAMA PRODUCTOS'!I111</f>
        <v>0</v>
      </c>
      <c r="H72" s="1039">
        <f>'CRONOGRAMA PRODUCTOS'!J111</f>
        <v>0</v>
      </c>
      <c r="I72" s="1039">
        <f>'CRONOGRAMA PRODUCTOS'!K111</f>
        <v>0</v>
      </c>
      <c r="J72" s="1039">
        <f>'CRONOGRAMA PRODUCTOS'!L111</f>
        <v>0</v>
      </c>
      <c r="K72" s="1039">
        <f>'CRONOGRAMA PRODUCTOS'!M111</f>
        <v>0</v>
      </c>
      <c r="L72" s="1039">
        <f>'CRONOGRAMA PRODUCTOS'!N111</f>
        <v>0</v>
      </c>
      <c r="M72" s="1039">
        <f>'CRONOGRAMA PRODUCTOS'!O111</f>
        <v>0</v>
      </c>
      <c r="N72" s="1039">
        <f>'CRONOGRAMA PRODUCTOS'!P111</f>
        <v>0</v>
      </c>
      <c r="O72" s="1039">
        <f>'CRONOGRAMA PRODUCTOS'!Q111</f>
        <v>0</v>
      </c>
      <c r="P72" s="1039">
        <f>'CRONOGRAMA PRODUCTOS'!R111</f>
        <v>0</v>
      </c>
      <c r="Q72" s="1040">
        <f>'CRONOGRAMA PRODUCTOS'!S111</f>
        <v>0</v>
      </c>
      <c r="R72" s="1038">
        <f>'CRONOGRAMA PRODUCTOS'!T111</f>
        <v>0</v>
      </c>
      <c r="S72" s="1039">
        <f>'CRONOGRAMA PRODUCTOS'!U111</f>
        <v>0</v>
      </c>
      <c r="T72" s="1039">
        <f>'CRONOGRAMA PRODUCTOS'!V111</f>
        <v>0</v>
      </c>
      <c r="U72" s="1039">
        <f>'CRONOGRAMA PRODUCTOS'!W111</f>
        <v>0</v>
      </c>
      <c r="V72" s="1039">
        <f>'CRONOGRAMA PRODUCTOS'!X111</f>
        <v>0</v>
      </c>
      <c r="W72" s="1039">
        <f>'CRONOGRAMA PRODUCTOS'!Y111</f>
        <v>0</v>
      </c>
      <c r="X72" s="1039">
        <f>'CRONOGRAMA PRODUCTOS'!Z111</f>
        <v>0</v>
      </c>
      <c r="Y72" s="1039">
        <f>'CRONOGRAMA PRODUCTOS'!AA111</f>
        <v>0</v>
      </c>
      <c r="Z72" s="1039">
        <f>'CRONOGRAMA PRODUCTOS'!AB111</f>
        <v>0</v>
      </c>
      <c r="AA72" s="1039">
        <f>'CRONOGRAMA PRODUCTOS'!AC111</f>
        <v>0</v>
      </c>
      <c r="AB72" s="1039">
        <f>'CRONOGRAMA PRODUCTOS'!AD111</f>
        <v>0</v>
      </c>
      <c r="AC72" s="1040">
        <f>'CRONOGRAMA PRODUCTOS'!AE111</f>
        <v>0</v>
      </c>
      <c r="AD72" s="1038">
        <f>'CRONOGRAMA PRODUCTOS'!AF111</f>
        <v>0</v>
      </c>
      <c r="AE72" s="1039">
        <f>'CRONOGRAMA PRODUCTOS'!AG111</f>
        <v>0</v>
      </c>
      <c r="AF72" s="1039">
        <f>'CRONOGRAMA PRODUCTOS'!AH111</f>
        <v>0</v>
      </c>
      <c r="AG72" s="1039">
        <f>'CRONOGRAMA PRODUCTOS'!AI111</f>
        <v>0</v>
      </c>
      <c r="AH72" s="1039">
        <f>'CRONOGRAMA PRODUCTOS'!AJ111</f>
        <v>0</v>
      </c>
      <c r="AI72" s="1039">
        <f>'CRONOGRAMA PRODUCTOS'!AK111</f>
        <v>0</v>
      </c>
      <c r="AJ72" s="1039">
        <f>'CRONOGRAMA PRODUCTOS'!AL111</f>
        <v>0</v>
      </c>
      <c r="AK72" s="1039">
        <f>'CRONOGRAMA PRODUCTOS'!AM111</f>
        <v>0</v>
      </c>
      <c r="AL72" s="1039">
        <f>'CRONOGRAMA PRODUCTOS'!AN111</f>
        <v>0</v>
      </c>
      <c r="AM72" s="1039">
        <f>'CRONOGRAMA PRODUCTOS'!AO111</f>
        <v>0</v>
      </c>
      <c r="AN72" s="1039">
        <f>'CRONOGRAMA PRODUCTOS'!AP111</f>
        <v>0</v>
      </c>
      <c r="AO72" s="1040">
        <f>'CRONOGRAMA PRODUCTOS'!AQ111</f>
        <v>0</v>
      </c>
      <c r="AP72" s="1120"/>
      <c r="AQ72" s="1121"/>
      <c r="AS72" s="1612"/>
      <c r="AT72" s="1613"/>
      <c r="AU72" s="1613"/>
    </row>
    <row r="73" spans="2:47" ht="13.5" outlineLevel="1" x14ac:dyDescent="0.25">
      <c r="B73" s="1042" t="str">
        <f>+'CRONOGRAMA PRODUCTOS'!D115</f>
        <v>Indicador 3</v>
      </c>
      <c r="C73" s="1056">
        <f>+'CRONOGRAMA PRODUCTOS'!E115</f>
        <v>0</v>
      </c>
      <c r="D73" s="1036" t="str">
        <f>+'CRONOGRAMA PRODUCTOS'!F115</f>
        <v>Unidad medida</v>
      </c>
      <c r="E73" s="1037">
        <f>+'CRONOGRAMA PRODUCTOS'!G115</f>
        <v>0</v>
      </c>
      <c r="F73" s="1038">
        <f>'CRONOGRAMA PRODUCTOS'!H115</f>
        <v>0</v>
      </c>
      <c r="G73" s="1039">
        <f>'CRONOGRAMA PRODUCTOS'!I115</f>
        <v>0</v>
      </c>
      <c r="H73" s="1039">
        <f>'CRONOGRAMA PRODUCTOS'!J115</f>
        <v>0</v>
      </c>
      <c r="I73" s="1039">
        <f>'CRONOGRAMA PRODUCTOS'!K115</f>
        <v>0</v>
      </c>
      <c r="J73" s="1039">
        <f>'CRONOGRAMA PRODUCTOS'!L115</f>
        <v>0</v>
      </c>
      <c r="K73" s="1039">
        <f>'CRONOGRAMA PRODUCTOS'!M115</f>
        <v>0</v>
      </c>
      <c r="L73" s="1039">
        <f>'CRONOGRAMA PRODUCTOS'!N115</f>
        <v>0</v>
      </c>
      <c r="M73" s="1039">
        <f>'CRONOGRAMA PRODUCTOS'!O115</f>
        <v>0</v>
      </c>
      <c r="N73" s="1039">
        <f>'CRONOGRAMA PRODUCTOS'!P115</f>
        <v>0</v>
      </c>
      <c r="O73" s="1039">
        <f>'CRONOGRAMA PRODUCTOS'!Q115</f>
        <v>0</v>
      </c>
      <c r="P73" s="1039">
        <f>'CRONOGRAMA PRODUCTOS'!R115</f>
        <v>0</v>
      </c>
      <c r="Q73" s="1040">
        <f>'CRONOGRAMA PRODUCTOS'!S115</f>
        <v>0</v>
      </c>
      <c r="R73" s="1038">
        <f>'CRONOGRAMA PRODUCTOS'!T115</f>
        <v>0</v>
      </c>
      <c r="S73" s="1039">
        <f>'CRONOGRAMA PRODUCTOS'!U115</f>
        <v>0</v>
      </c>
      <c r="T73" s="1039">
        <f>'CRONOGRAMA PRODUCTOS'!V115</f>
        <v>0</v>
      </c>
      <c r="U73" s="1039">
        <f>'CRONOGRAMA PRODUCTOS'!W115</f>
        <v>0</v>
      </c>
      <c r="V73" s="1039">
        <f>'CRONOGRAMA PRODUCTOS'!X115</f>
        <v>0</v>
      </c>
      <c r="W73" s="1039">
        <f>'CRONOGRAMA PRODUCTOS'!Y115</f>
        <v>0</v>
      </c>
      <c r="X73" s="1039">
        <f>'CRONOGRAMA PRODUCTOS'!Z115</f>
        <v>0</v>
      </c>
      <c r="Y73" s="1039">
        <f>'CRONOGRAMA PRODUCTOS'!AA115</f>
        <v>0</v>
      </c>
      <c r="Z73" s="1039">
        <f>'CRONOGRAMA PRODUCTOS'!AB115</f>
        <v>0</v>
      </c>
      <c r="AA73" s="1039">
        <f>'CRONOGRAMA PRODUCTOS'!AC115</f>
        <v>0</v>
      </c>
      <c r="AB73" s="1039">
        <f>'CRONOGRAMA PRODUCTOS'!AD115</f>
        <v>0</v>
      </c>
      <c r="AC73" s="1040">
        <f>'CRONOGRAMA PRODUCTOS'!AE115</f>
        <v>0</v>
      </c>
      <c r="AD73" s="1038">
        <f>'CRONOGRAMA PRODUCTOS'!AF115</f>
        <v>0</v>
      </c>
      <c r="AE73" s="1039">
        <f>'CRONOGRAMA PRODUCTOS'!AG115</f>
        <v>0</v>
      </c>
      <c r="AF73" s="1039">
        <f>'CRONOGRAMA PRODUCTOS'!AH115</f>
        <v>0</v>
      </c>
      <c r="AG73" s="1039">
        <f>'CRONOGRAMA PRODUCTOS'!AI115</f>
        <v>0</v>
      </c>
      <c r="AH73" s="1039">
        <f>'CRONOGRAMA PRODUCTOS'!AJ115</f>
        <v>0</v>
      </c>
      <c r="AI73" s="1039">
        <f>'CRONOGRAMA PRODUCTOS'!AK115</f>
        <v>0</v>
      </c>
      <c r="AJ73" s="1039">
        <f>'CRONOGRAMA PRODUCTOS'!AL115</f>
        <v>0</v>
      </c>
      <c r="AK73" s="1039">
        <f>'CRONOGRAMA PRODUCTOS'!AM115</f>
        <v>0</v>
      </c>
      <c r="AL73" s="1039">
        <f>'CRONOGRAMA PRODUCTOS'!AN115</f>
        <v>0</v>
      </c>
      <c r="AM73" s="1039">
        <f>'CRONOGRAMA PRODUCTOS'!AO115</f>
        <v>0</v>
      </c>
      <c r="AN73" s="1039">
        <f>'CRONOGRAMA PRODUCTOS'!AP115</f>
        <v>0</v>
      </c>
      <c r="AO73" s="1040">
        <f>'CRONOGRAMA PRODUCTOS'!AQ115</f>
        <v>0</v>
      </c>
      <c r="AP73" s="1120"/>
      <c r="AQ73" s="1121"/>
      <c r="AS73" s="1612"/>
      <c r="AT73" s="1613"/>
      <c r="AU73" s="1613"/>
    </row>
    <row r="74" spans="2:47" outlineLevel="3" x14ac:dyDescent="0.25">
      <c r="B74" s="1053" t="s">
        <v>164</v>
      </c>
      <c r="C74" s="1057">
        <f>'MARCO LOGICO'!D88</f>
        <v>0</v>
      </c>
      <c r="D74" s="1043" t="str">
        <f>'MARCO LOGICO'!F88</f>
        <v>Unidad medida</v>
      </c>
      <c r="E74" s="1044">
        <f>'MARCO LOGICO'!G88</f>
        <v>0</v>
      </c>
      <c r="F74" s="1010"/>
      <c r="G74" s="1011"/>
      <c r="H74" s="1011"/>
      <c r="I74" s="1011"/>
      <c r="J74" s="1011"/>
      <c r="K74" s="1011"/>
      <c r="L74" s="1011"/>
      <c r="M74" s="1011"/>
      <c r="N74" s="1011"/>
      <c r="O74" s="1011"/>
      <c r="P74" s="1011"/>
      <c r="Q74" s="1012"/>
      <c r="R74" s="1010"/>
      <c r="S74" s="1011"/>
      <c r="T74" s="1011"/>
      <c r="U74" s="1011"/>
      <c r="V74" s="1011"/>
      <c r="W74" s="1011"/>
      <c r="X74" s="1011"/>
      <c r="Y74" s="1011"/>
      <c r="Z74" s="1011"/>
      <c r="AA74" s="1011"/>
      <c r="AB74" s="1011"/>
      <c r="AC74" s="1012"/>
      <c r="AD74" s="1010"/>
      <c r="AE74" s="1011"/>
      <c r="AF74" s="1011"/>
      <c r="AG74" s="1011"/>
      <c r="AH74" s="1011"/>
      <c r="AI74" s="1011"/>
      <c r="AJ74" s="1011"/>
      <c r="AK74" s="1011"/>
      <c r="AL74" s="1011"/>
      <c r="AM74" s="1011"/>
      <c r="AN74" s="1011"/>
      <c r="AO74" s="1012"/>
      <c r="AP74" s="1045">
        <f t="shared" si="0"/>
        <v>0</v>
      </c>
      <c r="AQ74" s="1046">
        <f t="shared" si="1"/>
        <v>0</v>
      </c>
      <c r="AS74" s="1614"/>
      <c r="AT74" s="1615"/>
      <c r="AU74" s="1615"/>
    </row>
    <row r="75" spans="2:47" outlineLevel="3" x14ac:dyDescent="0.25">
      <c r="B75" s="1053" t="s">
        <v>165</v>
      </c>
      <c r="C75" s="1057">
        <f>'MARCO LOGICO'!D89</f>
        <v>0</v>
      </c>
      <c r="D75" s="1043" t="str">
        <f>'MARCO LOGICO'!F89</f>
        <v>Unidad medida</v>
      </c>
      <c r="E75" s="1044">
        <f>'MARCO LOGICO'!G89</f>
        <v>0</v>
      </c>
      <c r="F75" s="1010"/>
      <c r="G75" s="1011"/>
      <c r="H75" s="1011"/>
      <c r="I75" s="1011"/>
      <c r="J75" s="1011"/>
      <c r="K75" s="1011"/>
      <c r="L75" s="1011"/>
      <c r="M75" s="1011"/>
      <c r="N75" s="1011"/>
      <c r="O75" s="1011"/>
      <c r="P75" s="1011"/>
      <c r="Q75" s="1012"/>
      <c r="R75" s="1010"/>
      <c r="S75" s="1011"/>
      <c r="T75" s="1011"/>
      <c r="U75" s="1011"/>
      <c r="V75" s="1011"/>
      <c r="W75" s="1011"/>
      <c r="X75" s="1011"/>
      <c r="Y75" s="1011"/>
      <c r="Z75" s="1011"/>
      <c r="AA75" s="1011"/>
      <c r="AB75" s="1011"/>
      <c r="AC75" s="1012"/>
      <c r="AD75" s="1010"/>
      <c r="AE75" s="1011"/>
      <c r="AF75" s="1011"/>
      <c r="AG75" s="1011"/>
      <c r="AH75" s="1011"/>
      <c r="AI75" s="1011"/>
      <c r="AJ75" s="1011"/>
      <c r="AK75" s="1011"/>
      <c r="AL75" s="1011"/>
      <c r="AM75" s="1011"/>
      <c r="AN75" s="1011"/>
      <c r="AO75" s="1012"/>
      <c r="AP75" s="1045">
        <f t="shared" si="0"/>
        <v>0</v>
      </c>
      <c r="AQ75" s="1046">
        <f t="shared" si="1"/>
        <v>0</v>
      </c>
      <c r="AS75" s="1614"/>
      <c r="AT75" s="1615"/>
      <c r="AU75" s="1615"/>
    </row>
    <row r="76" spans="2:47" outlineLevel="3" x14ac:dyDescent="0.25">
      <c r="B76" s="1053" t="s">
        <v>168</v>
      </c>
      <c r="C76" s="1057">
        <f>'MARCO LOGICO'!D90</f>
        <v>0</v>
      </c>
      <c r="D76" s="1043" t="str">
        <f>'MARCO LOGICO'!F90</f>
        <v>Unidad medida</v>
      </c>
      <c r="E76" s="1044">
        <f>'MARCO LOGICO'!G90</f>
        <v>0</v>
      </c>
      <c r="F76" s="1010"/>
      <c r="G76" s="1011"/>
      <c r="H76" s="1011"/>
      <c r="I76" s="1011"/>
      <c r="J76" s="1011"/>
      <c r="K76" s="1011"/>
      <c r="L76" s="1011"/>
      <c r="M76" s="1011"/>
      <c r="N76" s="1011"/>
      <c r="O76" s="1011"/>
      <c r="P76" s="1011"/>
      <c r="Q76" s="1012"/>
      <c r="R76" s="1010"/>
      <c r="S76" s="1011"/>
      <c r="T76" s="1011"/>
      <c r="U76" s="1011"/>
      <c r="V76" s="1011"/>
      <c r="W76" s="1011"/>
      <c r="X76" s="1011"/>
      <c r="Y76" s="1011"/>
      <c r="Z76" s="1011"/>
      <c r="AA76" s="1011"/>
      <c r="AB76" s="1011"/>
      <c r="AC76" s="1012"/>
      <c r="AD76" s="1010"/>
      <c r="AE76" s="1011"/>
      <c r="AF76" s="1011"/>
      <c r="AG76" s="1011"/>
      <c r="AH76" s="1011"/>
      <c r="AI76" s="1011"/>
      <c r="AJ76" s="1011"/>
      <c r="AK76" s="1011"/>
      <c r="AL76" s="1011"/>
      <c r="AM76" s="1011"/>
      <c r="AN76" s="1011"/>
      <c r="AO76" s="1012"/>
      <c r="AP76" s="1045">
        <f t="shared" si="0"/>
        <v>0</v>
      </c>
      <c r="AQ76" s="1046">
        <f t="shared" si="1"/>
        <v>0</v>
      </c>
      <c r="AS76" s="1614"/>
      <c r="AT76" s="1615"/>
      <c r="AU76" s="1615"/>
    </row>
    <row r="77" spans="2:47" outlineLevel="3" x14ac:dyDescent="0.25">
      <c r="B77" s="1053" t="s">
        <v>166</v>
      </c>
      <c r="C77" s="1057">
        <f>'MARCO LOGICO'!D91</f>
        <v>0</v>
      </c>
      <c r="D77" s="1043" t="str">
        <f>'MARCO LOGICO'!F91</f>
        <v>Unidad medida</v>
      </c>
      <c r="E77" s="1044">
        <f>'MARCO LOGICO'!G91</f>
        <v>0</v>
      </c>
      <c r="F77" s="1014"/>
      <c r="G77" s="1015"/>
      <c r="H77" s="1015"/>
      <c r="I77" s="1015"/>
      <c r="J77" s="1015"/>
      <c r="K77" s="1015"/>
      <c r="L77" s="1015"/>
      <c r="M77" s="1015"/>
      <c r="N77" s="1015"/>
      <c r="O77" s="1015"/>
      <c r="P77" s="1015"/>
      <c r="Q77" s="1016"/>
      <c r="R77" s="1014"/>
      <c r="S77" s="1015"/>
      <c r="T77" s="1015"/>
      <c r="U77" s="1015"/>
      <c r="V77" s="1015"/>
      <c r="W77" s="1015"/>
      <c r="X77" s="1015"/>
      <c r="Y77" s="1015"/>
      <c r="Z77" s="1015"/>
      <c r="AA77" s="1015"/>
      <c r="AB77" s="1015"/>
      <c r="AC77" s="1016"/>
      <c r="AD77" s="1014"/>
      <c r="AE77" s="1015"/>
      <c r="AF77" s="1015"/>
      <c r="AG77" s="1015"/>
      <c r="AH77" s="1015"/>
      <c r="AI77" s="1015"/>
      <c r="AJ77" s="1015"/>
      <c r="AK77" s="1015"/>
      <c r="AL77" s="1015"/>
      <c r="AM77" s="1015"/>
      <c r="AN77" s="1015"/>
      <c r="AO77" s="1016"/>
      <c r="AP77" s="1047">
        <f t="shared" ref="AP77:AP124" si="2">SUM(F77:AO77)</f>
        <v>0</v>
      </c>
      <c r="AQ77" s="1046">
        <f t="shared" ref="AQ77:AQ124" si="3">+E77-AP77</f>
        <v>0</v>
      </c>
      <c r="AS77" s="1614"/>
      <c r="AT77" s="1615"/>
      <c r="AU77" s="1615"/>
    </row>
    <row r="78" spans="2:47" outlineLevel="3" x14ac:dyDescent="0.25">
      <c r="B78" s="1053" t="s">
        <v>167</v>
      </c>
      <c r="C78" s="1057">
        <f>'MARCO LOGICO'!D92</f>
        <v>0</v>
      </c>
      <c r="D78" s="1043" t="str">
        <f>'MARCO LOGICO'!F92</f>
        <v>Unidad medida</v>
      </c>
      <c r="E78" s="1044">
        <f>'MARCO LOGICO'!G92</f>
        <v>0</v>
      </c>
      <c r="F78" s="1010"/>
      <c r="G78" s="1011"/>
      <c r="H78" s="1011"/>
      <c r="I78" s="1011"/>
      <c r="J78" s="1011"/>
      <c r="K78" s="1011"/>
      <c r="L78" s="1011"/>
      <c r="M78" s="1011"/>
      <c r="N78" s="1011"/>
      <c r="O78" s="1011"/>
      <c r="P78" s="1011"/>
      <c r="Q78" s="1012"/>
      <c r="R78" s="1010"/>
      <c r="S78" s="1011"/>
      <c r="T78" s="1011"/>
      <c r="U78" s="1011"/>
      <c r="V78" s="1011"/>
      <c r="W78" s="1011"/>
      <c r="X78" s="1011"/>
      <c r="Y78" s="1011"/>
      <c r="Z78" s="1011"/>
      <c r="AA78" s="1011"/>
      <c r="AB78" s="1011"/>
      <c r="AC78" s="1012"/>
      <c r="AD78" s="1010"/>
      <c r="AE78" s="1011"/>
      <c r="AF78" s="1011"/>
      <c r="AG78" s="1011"/>
      <c r="AH78" s="1011"/>
      <c r="AI78" s="1011"/>
      <c r="AJ78" s="1011"/>
      <c r="AK78" s="1011"/>
      <c r="AL78" s="1011"/>
      <c r="AM78" s="1011"/>
      <c r="AN78" s="1011"/>
      <c r="AO78" s="1012"/>
      <c r="AP78" s="1045">
        <f t="shared" si="2"/>
        <v>0</v>
      </c>
      <c r="AQ78" s="1046">
        <f t="shared" si="3"/>
        <v>0</v>
      </c>
      <c r="AS78" s="1614"/>
      <c r="AT78" s="1615"/>
      <c r="AU78" s="1615"/>
    </row>
    <row r="79" spans="2:47" s="1088" customFormat="1" ht="13.5" outlineLevel="3" x14ac:dyDescent="0.25">
      <c r="B79" s="1041">
        <f>'MARCO LOGICO'!C93</f>
        <v>3.2</v>
      </c>
      <c r="C79" s="1055">
        <f>'MARCO LOGICO'!D93</f>
        <v>0</v>
      </c>
      <c r="D79" s="1104"/>
      <c r="E79" s="1105"/>
      <c r="F79" s="1106"/>
      <c r="G79" s="1107"/>
      <c r="H79" s="1107"/>
      <c r="I79" s="1107"/>
      <c r="J79" s="1107"/>
      <c r="K79" s="1107"/>
      <c r="L79" s="1107"/>
      <c r="M79" s="1108"/>
      <c r="N79" s="1107"/>
      <c r="O79" s="1107"/>
      <c r="P79" s="1107"/>
      <c r="Q79" s="1109"/>
      <c r="R79" s="1106"/>
      <c r="S79" s="1107"/>
      <c r="T79" s="1107"/>
      <c r="U79" s="1107"/>
      <c r="V79" s="1108"/>
      <c r="W79" s="1107"/>
      <c r="X79" s="1107"/>
      <c r="Y79" s="1107"/>
      <c r="Z79" s="1107"/>
      <c r="AA79" s="1107"/>
      <c r="AB79" s="1107"/>
      <c r="AC79" s="1109"/>
      <c r="AD79" s="1106"/>
      <c r="AE79" s="1108"/>
      <c r="AF79" s="1107"/>
      <c r="AG79" s="1107"/>
      <c r="AH79" s="1107"/>
      <c r="AI79" s="1107"/>
      <c r="AJ79" s="1107"/>
      <c r="AK79" s="1107"/>
      <c r="AL79" s="1107"/>
      <c r="AM79" s="1107"/>
      <c r="AN79" s="1108"/>
      <c r="AO79" s="1109"/>
      <c r="AP79" s="1048">
        <f t="shared" si="2"/>
        <v>0</v>
      </c>
      <c r="AQ79" s="1049">
        <f t="shared" si="3"/>
        <v>0</v>
      </c>
      <c r="AS79" s="1616"/>
      <c r="AT79" s="1617"/>
      <c r="AU79" s="1617"/>
    </row>
    <row r="80" spans="2:47" ht="13.5" outlineLevel="1" x14ac:dyDescent="0.25">
      <c r="B80" s="1042" t="str">
        <f>+'CRONOGRAMA PRODUCTOS'!D119</f>
        <v>Indicador 1</v>
      </c>
      <c r="C80" s="1056">
        <f>+'CRONOGRAMA PRODUCTOS'!E119</f>
        <v>0</v>
      </c>
      <c r="D80" s="1036" t="str">
        <f>+'CRONOGRAMA PRODUCTOS'!F119</f>
        <v>Unidad medida</v>
      </c>
      <c r="E80" s="1037">
        <f>+'CRONOGRAMA PRODUCTOS'!G119</f>
        <v>0</v>
      </c>
      <c r="F80" s="1038">
        <f>'CRONOGRAMA PRODUCTOS'!H119</f>
        <v>0</v>
      </c>
      <c r="G80" s="1039">
        <f>'CRONOGRAMA PRODUCTOS'!I119</f>
        <v>0</v>
      </c>
      <c r="H80" s="1039">
        <f>'CRONOGRAMA PRODUCTOS'!J119</f>
        <v>0</v>
      </c>
      <c r="I80" s="1039">
        <f>'CRONOGRAMA PRODUCTOS'!K119</f>
        <v>0</v>
      </c>
      <c r="J80" s="1039">
        <f>'CRONOGRAMA PRODUCTOS'!L119</f>
        <v>0</v>
      </c>
      <c r="K80" s="1039">
        <f>'CRONOGRAMA PRODUCTOS'!M119</f>
        <v>0</v>
      </c>
      <c r="L80" s="1039">
        <f>'CRONOGRAMA PRODUCTOS'!N119</f>
        <v>0</v>
      </c>
      <c r="M80" s="1039">
        <f>'CRONOGRAMA PRODUCTOS'!O119</f>
        <v>0</v>
      </c>
      <c r="N80" s="1039">
        <f>'CRONOGRAMA PRODUCTOS'!P119</f>
        <v>0</v>
      </c>
      <c r="O80" s="1039">
        <f>'CRONOGRAMA PRODUCTOS'!Q119</f>
        <v>0</v>
      </c>
      <c r="P80" s="1039">
        <f>'CRONOGRAMA PRODUCTOS'!R119</f>
        <v>0</v>
      </c>
      <c r="Q80" s="1040">
        <f>'CRONOGRAMA PRODUCTOS'!S119</f>
        <v>0</v>
      </c>
      <c r="R80" s="1038">
        <f>'CRONOGRAMA PRODUCTOS'!T119</f>
        <v>0</v>
      </c>
      <c r="S80" s="1039">
        <f>'CRONOGRAMA PRODUCTOS'!U119</f>
        <v>0</v>
      </c>
      <c r="T80" s="1039">
        <f>'CRONOGRAMA PRODUCTOS'!V119</f>
        <v>0</v>
      </c>
      <c r="U80" s="1039">
        <f>'CRONOGRAMA PRODUCTOS'!W119</f>
        <v>0</v>
      </c>
      <c r="V80" s="1039">
        <f>'CRONOGRAMA PRODUCTOS'!X119</f>
        <v>0</v>
      </c>
      <c r="W80" s="1039">
        <f>'CRONOGRAMA PRODUCTOS'!Y119</f>
        <v>0</v>
      </c>
      <c r="X80" s="1039">
        <f>'CRONOGRAMA PRODUCTOS'!Z119</f>
        <v>0</v>
      </c>
      <c r="Y80" s="1039">
        <f>'CRONOGRAMA PRODUCTOS'!AA119</f>
        <v>0</v>
      </c>
      <c r="Z80" s="1039">
        <f>'CRONOGRAMA PRODUCTOS'!AB119</f>
        <v>0</v>
      </c>
      <c r="AA80" s="1039">
        <f>'CRONOGRAMA PRODUCTOS'!AC119</f>
        <v>0</v>
      </c>
      <c r="AB80" s="1039">
        <f>'CRONOGRAMA PRODUCTOS'!AD119</f>
        <v>0</v>
      </c>
      <c r="AC80" s="1040">
        <f>'CRONOGRAMA PRODUCTOS'!AE119</f>
        <v>0</v>
      </c>
      <c r="AD80" s="1038">
        <f>'CRONOGRAMA PRODUCTOS'!AF119</f>
        <v>0</v>
      </c>
      <c r="AE80" s="1039">
        <f>'CRONOGRAMA PRODUCTOS'!AG119</f>
        <v>0</v>
      </c>
      <c r="AF80" s="1039">
        <f>'CRONOGRAMA PRODUCTOS'!AH119</f>
        <v>0</v>
      </c>
      <c r="AG80" s="1039">
        <f>'CRONOGRAMA PRODUCTOS'!AI119</f>
        <v>0</v>
      </c>
      <c r="AH80" s="1039">
        <f>'CRONOGRAMA PRODUCTOS'!AJ119</f>
        <v>0</v>
      </c>
      <c r="AI80" s="1039">
        <f>'CRONOGRAMA PRODUCTOS'!AK119</f>
        <v>0</v>
      </c>
      <c r="AJ80" s="1039">
        <f>'CRONOGRAMA PRODUCTOS'!AL119</f>
        <v>0</v>
      </c>
      <c r="AK80" s="1039">
        <f>'CRONOGRAMA PRODUCTOS'!AM119</f>
        <v>0</v>
      </c>
      <c r="AL80" s="1039">
        <f>'CRONOGRAMA PRODUCTOS'!AN119</f>
        <v>0</v>
      </c>
      <c r="AM80" s="1039">
        <f>'CRONOGRAMA PRODUCTOS'!AO119</f>
        <v>0</v>
      </c>
      <c r="AN80" s="1039">
        <f>'CRONOGRAMA PRODUCTOS'!AP119</f>
        <v>0</v>
      </c>
      <c r="AO80" s="1040">
        <f>'CRONOGRAMA PRODUCTOS'!AQ119</f>
        <v>0</v>
      </c>
      <c r="AP80" s="1120"/>
      <c r="AQ80" s="1121"/>
      <c r="AS80" s="1612"/>
      <c r="AT80" s="1613"/>
      <c r="AU80" s="1613"/>
    </row>
    <row r="81" spans="2:47" ht="13.5" outlineLevel="1" x14ac:dyDescent="0.25">
      <c r="B81" s="1042" t="str">
        <f>+'CRONOGRAMA PRODUCTOS'!D123</f>
        <v>Indicador 2</v>
      </c>
      <c r="C81" s="1056">
        <f>+'CRONOGRAMA PRODUCTOS'!E123</f>
        <v>0</v>
      </c>
      <c r="D81" s="1036" t="str">
        <f>+'CRONOGRAMA PRODUCTOS'!F123</f>
        <v>Unidad medida</v>
      </c>
      <c r="E81" s="1037">
        <f>+'CRONOGRAMA PRODUCTOS'!G123</f>
        <v>0</v>
      </c>
      <c r="F81" s="1038">
        <f>'CRONOGRAMA PRODUCTOS'!H123</f>
        <v>0</v>
      </c>
      <c r="G81" s="1039">
        <f>'CRONOGRAMA PRODUCTOS'!I123</f>
        <v>0</v>
      </c>
      <c r="H81" s="1039">
        <f>'CRONOGRAMA PRODUCTOS'!J123</f>
        <v>0</v>
      </c>
      <c r="I81" s="1039">
        <f>'CRONOGRAMA PRODUCTOS'!K123</f>
        <v>0</v>
      </c>
      <c r="J81" s="1039">
        <f>'CRONOGRAMA PRODUCTOS'!L123</f>
        <v>0</v>
      </c>
      <c r="K81" s="1039">
        <f>'CRONOGRAMA PRODUCTOS'!M123</f>
        <v>0</v>
      </c>
      <c r="L81" s="1039">
        <f>'CRONOGRAMA PRODUCTOS'!N123</f>
        <v>0</v>
      </c>
      <c r="M81" s="1039">
        <f>'CRONOGRAMA PRODUCTOS'!O123</f>
        <v>0</v>
      </c>
      <c r="N81" s="1039">
        <f>'CRONOGRAMA PRODUCTOS'!P123</f>
        <v>0</v>
      </c>
      <c r="O81" s="1039">
        <f>'CRONOGRAMA PRODUCTOS'!Q123</f>
        <v>0</v>
      </c>
      <c r="P81" s="1039">
        <f>'CRONOGRAMA PRODUCTOS'!R123</f>
        <v>0</v>
      </c>
      <c r="Q81" s="1040">
        <f>'CRONOGRAMA PRODUCTOS'!S123</f>
        <v>0</v>
      </c>
      <c r="R81" s="1038">
        <f>'CRONOGRAMA PRODUCTOS'!T123</f>
        <v>0</v>
      </c>
      <c r="S81" s="1039">
        <f>'CRONOGRAMA PRODUCTOS'!U123</f>
        <v>0</v>
      </c>
      <c r="T81" s="1039">
        <f>'CRONOGRAMA PRODUCTOS'!V123</f>
        <v>0</v>
      </c>
      <c r="U81" s="1039">
        <f>'CRONOGRAMA PRODUCTOS'!W123</f>
        <v>0</v>
      </c>
      <c r="V81" s="1039">
        <f>'CRONOGRAMA PRODUCTOS'!X123</f>
        <v>0</v>
      </c>
      <c r="W81" s="1039">
        <f>'CRONOGRAMA PRODUCTOS'!Y123</f>
        <v>0</v>
      </c>
      <c r="X81" s="1039">
        <f>'CRONOGRAMA PRODUCTOS'!Z123</f>
        <v>0</v>
      </c>
      <c r="Y81" s="1039">
        <f>'CRONOGRAMA PRODUCTOS'!AA123</f>
        <v>0</v>
      </c>
      <c r="Z81" s="1039">
        <f>'CRONOGRAMA PRODUCTOS'!AB123</f>
        <v>0</v>
      </c>
      <c r="AA81" s="1039">
        <f>'CRONOGRAMA PRODUCTOS'!AC123</f>
        <v>0</v>
      </c>
      <c r="AB81" s="1039">
        <f>'CRONOGRAMA PRODUCTOS'!AD123</f>
        <v>0</v>
      </c>
      <c r="AC81" s="1040">
        <f>'CRONOGRAMA PRODUCTOS'!AE123</f>
        <v>0</v>
      </c>
      <c r="AD81" s="1038">
        <f>'CRONOGRAMA PRODUCTOS'!AF123</f>
        <v>0</v>
      </c>
      <c r="AE81" s="1039">
        <f>'CRONOGRAMA PRODUCTOS'!AG123</f>
        <v>0</v>
      </c>
      <c r="AF81" s="1039">
        <f>'CRONOGRAMA PRODUCTOS'!AH123</f>
        <v>0</v>
      </c>
      <c r="AG81" s="1039">
        <f>'CRONOGRAMA PRODUCTOS'!AI123</f>
        <v>0</v>
      </c>
      <c r="AH81" s="1039">
        <f>'CRONOGRAMA PRODUCTOS'!AJ123</f>
        <v>0</v>
      </c>
      <c r="AI81" s="1039">
        <f>'CRONOGRAMA PRODUCTOS'!AK123</f>
        <v>0</v>
      </c>
      <c r="AJ81" s="1039">
        <f>'CRONOGRAMA PRODUCTOS'!AL123</f>
        <v>0</v>
      </c>
      <c r="AK81" s="1039">
        <f>'CRONOGRAMA PRODUCTOS'!AM123</f>
        <v>0</v>
      </c>
      <c r="AL81" s="1039">
        <f>'CRONOGRAMA PRODUCTOS'!AN123</f>
        <v>0</v>
      </c>
      <c r="AM81" s="1039">
        <f>'CRONOGRAMA PRODUCTOS'!AO123</f>
        <v>0</v>
      </c>
      <c r="AN81" s="1039">
        <f>'CRONOGRAMA PRODUCTOS'!AP123</f>
        <v>0</v>
      </c>
      <c r="AO81" s="1040">
        <f>'CRONOGRAMA PRODUCTOS'!AQ123</f>
        <v>0</v>
      </c>
      <c r="AP81" s="1120"/>
      <c r="AQ81" s="1121"/>
      <c r="AS81" s="1612"/>
      <c r="AT81" s="1613"/>
      <c r="AU81" s="1613"/>
    </row>
    <row r="82" spans="2:47" ht="13.5" outlineLevel="1" x14ac:dyDescent="0.25">
      <c r="B82" s="1042" t="str">
        <f>+'CRONOGRAMA PRODUCTOS'!D127</f>
        <v>Indicador 3</v>
      </c>
      <c r="C82" s="1056">
        <f>+'CRONOGRAMA PRODUCTOS'!E127</f>
        <v>0</v>
      </c>
      <c r="D82" s="1036" t="str">
        <f>+'CRONOGRAMA PRODUCTOS'!F127</f>
        <v>Unidad medida</v>
      </c>
      <c r="E82" s="1037">
        <f>+'CRONOGRAMA PRODUCTOS'!G127</f>
        <v>0</v>
      </c>
      <c r="F82" s="1038">
        <f>'CRONOGRAMA PRODUCTOS'!H127</f>
        <v>0</v>
      </c>
      <c r="G82" s="1039">
        <f>'CRONOGRAMA PRODUCTOS'!I127</f>
        <v>0</v>
      </c>
      <c r="H82" s="1039">
        <f>'CRONOGRAMA PRODUCTOS'!J127</f>
        <v>0</v>
      </c>
      <c r="I82" s="1039">
        <f>'CRONOGRAMA PRODUCTOS'!K127</f>
        <v>0</v>
      </c>
      <c r="J82" s="1039">
        <f>'CRONOGRAMA PRODUCTOS'!L127</f>
        <v>0</v>
      </c>
      <c r="K82" s="1039">
        <f>'CRONOGRAMA PRODUCTOS'!M127</f>
        <v>0</v>
      </c>
      <c r="L82" s="1039">
        <f>'CRONOGRAMA PRODUCTOS'!N127</f>
        <v>0</v>
      </c>
      <c r="M82" s="1039">
        <f>'CRONOGRAMA PRODUCTOS'!O127</f>
        <v>0</v>
      </c>
      <c r="N82" s="1039">
        <f>'CRONOGRAMA PRODUCTOS'!P127</f>
        <v>0</v>
      </c>
      <c r="O82" s="1039">
        <f>'CRONOGRAMA PRODUCTOS'!Q127</f>
        <v>0</v>
      </c>
      <c r="P82" s="1039">
        <f>'CRONOGRAMA PRODUCTOS'!R127</f>
        <v>0</v>
      </c>
      <c r="Q82" s="1040">
        <f>'CRONOGRAMA PRODUCTOS'!S127</f>
        <v>0</v>
      </c>
      <c r="R82" s="1038">
        <f>'CRONOGRAMA PRODUCTOS'!T127</f>
        <v>0</v>
      </c>
      <c r="S82" s="1039">
        <f>'CRONOGRAMA PRODUCTOS'!U127</f>
        <v>0</v>
      </c>
      <c r="T82" s="1039">
        <f>'CRONOGRAMA PRODUCTOS'!V127</f>
        <v>0</v>
      </c>
      <c r="U82" s="1039">
        <f>'CRONOGRAMA PRODUCTOS'!W127</f>
        <v>0</v>
      </c>
      <c r="V82" s="1039">
        <f>'CRONOGRAMA PRODUCTOS'!X127</f>
        <v>0</v>
      </c>
      <c r="W82" s="1039">
        <f>'CRONOGRAMA PRODUCTOS'!Y127</f>
        <v>0</v>
      </c>
      <c r="X82" s="1039">
        <f>'CRONOGRAMA PRODUCTOS'!Z127</f>
        <v>0</v>
      </c>
      <c r="Y82" s="1039">
        <f>'CRONOGRAMA PRODUCTOS'!AA127</f>
        <v>0</v>
      </c>
      <c r="Z82" s="1039">
        <f>'CRONOGRAMA PRODUCTOS'!AB127</f>
        <v>0</v>
      </c>
      <c r="AA82" s="1039">
        <f>'CRONOGRAMA PRODUCTOS'!AC127</f>
        <v>0</v>
      </c>
      <c r="AB82" s="1039">
        <f>'CRONOGRAMA PRODUCTOS'!AD127</f>
        <v>0</v>
      </c>
      <c r="AC82" s="1040">
        <f>'CRONOGRAMA PRODUCTOS'!AE127</f>
        <v>0</v>
      </c>
      <c r="AD82" s="1038">
        <f>'CRONOGRAMA PRODUCTOS'!AF127</f>
        <v>0</v>
      </c>
      <c r="AE82" s="1039">
        <f>'CRONOGRAMA PRODUCTOS'!AG127</f>
        <v>0</v>
      </c>
      <c r="AF82" s="1039">
        <f>'CRONOGRAMA PRODUCTOS'!AH127</f>
        <v>0</v>
      </c>
      <c r="AG82" s="1039">
        <f>'CRONOGRAMA PRODUCTOS'!AI127</f>
        <v>0</v>
      </c>
      <c r="AH82" s="1039">
        <f>'CRONOGRAMA PRODUCTOS'!AJ127</f>
        <v>0</v>
      </c>
      <c r="AI82" s="1039">
        <f>'CRONOGRAMA PRODUCTOS'!AK127</f>
        <v>0</v>
      </c>
      <c r="AJ82" s="1039">
        <f>'CRONOGRAMA PRODUCTOS'!AL127</f>
        <v>0</v>
      </c>
      <c r="AK82" s="1039">
        <f>'CRONOGRAMA PRODUCTOS'!AM127</f>
        <v>0</v>
      </c>
      <c r="AL82" s="1039">
        <f>'CRONOGRAMA PRODUCTOS'!AN127</f>
        <v>0</v>
      </c>
      <c r="AM82" s="1039">
        <f>'CRONOGRAMA PRODUCTOS'!AO127</f>
        <v>0</v>
      </c>
      <c r="AN82" s="1039">
        <f>'CRONOGRAMA PRODUCTOS'!AP127</f>
        <v>0</v>
      </c>
      <c r="AO82" s="1040">
        <f>'CRONOGRAMA PRODUCTOS'!AQ127</f>
        <v>0</v>
      </c>
      <c r="AP82" s="1120"/>
      <c r="AQ82" s="1121"/>
      <c r="AS82" s="1612"/>
      <c r="AT82" s="1613"/>
      <c r="AU82" s="1613"/>
    </row>
    <row r="83" spans="2:47" outlineLevel="3" x14ac:dyDescent="0.25">
      <c r="B83" s="1053" t="s">
        <v>169</v>
      </c>
      <c r="C83" s="1057">
        <f>'MARCO LOGICO'!D96</f>
        <v>0</v>
      </c>
      <c r="D83" s="1043" t="str">
        <f>'MARCO LOGICO'!F96</f>
        <v>Unidad medida</v>
      </c>
      <c r="E83" s="1044">
        <f>'MARCO LOGICO'!G96</f>
        <v>0</v>
      </c>
      <c r="F83" s="1010"/>
      <c r="G83" s="1011"/>
      <c r="H83" s="1011"/>
      <c r="I83" s="1011"/>
      <c r="J83" s="1011"/>
      <c r="K83" s="1011"/>
      <c r="L83" s="1011"/>
      <c r="M83" s="1011"/>
      <c r="N83" s="1011"/>
      <c r="O83" s="1011"/>
      <c r="P83" s="1011"/>
      <c r="Q83" s="1012"/>
      <c r="R83" s="1010"/>
      <c r="S83" s="1011"/>
      <c r="T83" s="1011"/>
      <c r="U83" s="1011"/>
      <c r="V83" s="1011"/>
      <c r="W83" s="1011"/>
      <c r="X83" s="1011"/>
      <c r="Y83" s="1011"/>
      <c r="Z83" s="1011"/>
      <c r="AA83" s="1011"/>
      <c r="AB83" s="1011"/>
      <c r="AC83" s="1012"/>
      <c r="AD83" s="1010"/>
      <c r="AE83" s="1011"/>
      <c r="AF83" s="1011"/>
      <c r="AG83" s="1011"/>
      <c r="AH83" s="1011"/>
      <c r="AI83" s="1011"/>
      <c r="AJ83" s="1011"/>
      <c r="AK83" s="1011"/>
      <c r="AL83" s="1011"/>
      <c r="AM83" s="1011"/>
      <c r="AN83" s="1011"/>
      <c r="AO83" s="1012"/>
      <c r="AP83" s="1045">
        <f t="shared" si="2"/>
        <v>0</v>
      </c>
      <c r="AQ83" s="1046">
        <f t="shared" si="3"/>
        <v>0</v>
      </c>
      <c r="AS83" s="1614"/>
      <c r="AT83" s="1615"/>
      <c r="AU83" s="1615"/>
    </row>
    <row r="84" spans="2:47" s="1004" customFormat="1" outlineLevel="3" x14ac:dyDescent="0.25">
      <c r="B84" s="1053" t="s">
        <v>170</v>
      </c>
      <c r="C84" s="1057">
        <f>'MARCO LOGICO'!D97</f>
        <v>0</v>
      </c>
      <c r="D84" s="1043" t="str">
        <f>'MARCO LOGICO'!F97</f>
        <v>Unidad medida</v>
      </c>
      <c r="E84" s="1044">
        <f>'MARCO LOGICO'!G97</f>
        <v>0</v>
      </c>
      <c r="F84" s="1010"/>
      <c r="G84" s="1011"/>
      <c r="H84" s="1011"/>
      <c r="I84" s="1011"/>
      <c r="J84" s="1011"/>
      <c r="K84" s="1011"/>
      <c r="L84" s="1011"/>
      <c r="M84" s="1011"/>
      <c r="N84" s="1011"/>
      <c r="O84" s="1011"/>
      <c r="P84" s="1011"/>
      <c r="Q84" s="1012"/>
      <c r="R84" s="1010"/>
      <c r="S84" s="1011"/>
      <c r="T84" s="1011"/>
      <c r="U84" s="1011"/>
      <c r="V84" s="1011"/>
      <c r="W84" s="1011"/>
      <c r="X84" s="1011"/>
      <c r="Y84" s="1011"/>
      <c r="Z84" s="1011"/>
      <c r="AA84" s="1011"/>
      <c r="AB84" s="1011"/>
      <c r="AC84" s="1012"/>
      <c r="AD84" s="1010"/>
      <c r="AE84" s="1011"/>
      <c r="AF84" s="1011"/>
      <c r="AG84" s="1011"/>
      <c r="AH84" s="1011"/>
      <c r="AI84" s="1011"/>
      <c r="AJ84" s="1011"/>
      <c r="AK84" s="1011"/>
      <c r="AL84" s="1011"/>
      <c r="AM84" s="1011"/>
      <c r="AN84" s="1011"/>
      <c r="AO84" s="1012"/>
      <c r="AP84" s="1045">
        <f t="shared" si="2"/>
        <v>0</v>
      </c>
      <c r="AQ84" s="1046">
        <f t="shared" si="3"/>
        <v>0</v>
      </c>
      <c r="AS84" s="1614"/>
      <c r="AT84" s="1615"/>
      <c r="AU84" s="1615"/>
    </row>
    <row r="85" spans="2:47" outlineLevel="3" x14ac:dyDescent="0.25">
      <c r="B85" s="1053" t="s">
        <v>171</v>
      </c>
      <c r="C85" s="1057">
        <f>'MARCO LOGICO'!D98</f>
        <v>0</v>
      </c>
      <c r="D85" s="1043" t="str">
        <f>'MARCO LOGICO'!F98</f>
        <v>Unidad medida</v>
      </c>
      <c r="E85" s="1044">
        <f>'MARCO LOGICO'!G98</f>
        <v>0</v>
      </c>
      <c r="F85" s="1014"/>
      <c r="G85" s="1015"/>
      <c r="H85" s="1015"/>
      <c r="I85" s="1015"/>
      <c r="J85" s="1015"/>
      <c r="K85" s="1015"/>
      <c r="L85" s="1015"/>
      <c r="M85" s="1015"/>
      <c r="N85" s="1015"/>
      <c r="O85" s="1015"/>
      <c r="P85" s="1015"/>
      <c r="Q85" s="1016"/>
      <c r="R85" s="1014"/>
      <c r="S85" s="1015"/>
      <c r="T85" s="1015"/>
      <c r="U85" s="1015"/>
      <c r="V85" s="1015"/>
      <c r="W85" s="1015"/>
      <c r="X85" s="1015"/>
      <c r="Y85" s="1015"/>
      <c r="Z85" s="1015"/>
      <c r="AA85" s="1015"/>
      <c r="AB85" s="1015"/>
      <c r="AC85" s="1016"/>
      <c r="AD85" s="1014"/>
      <c r="AE85" s="1015"/>
      <c r="AF85" s="1015"/>
      <c r="AG85" s="1015"/>
      <c r="AH85" s="1015"/>
      <c r="AI85" s="1015"/>
      <c r="AJ85" s="1015"/>
      <c r="AK85" s="1015"/>
      <c r="AL85" s="1015"/>
      <c r="AM85" s="1015"/>
      <c r="AN85" s="1015"/>
      <c r="AO85" s="1016"/>
      <c r="AP85" s="1047">
        <f t="shared" si="2"/>
        <v>0</v>
      </c>
      <c r="AQ85" s="1046">
        <f t="shared" si="3"/>
        <v>0</v>
      </c>
      <c r="AS85" s="1614"/>
      <c r="AT85" s="1615"/>
      <c r="AU85" s="1615"/>
    </row>
    <row r="86" spans="2:47" outlineLevel="3" x14ac:dyDescent="0.25">
      <c r="B86" s="1053" t="s">
        <v>172</v>
      </c>
      <c r="C86" s="1057">
        <f>'MARCO LOGICO'!D99</f>
        <v>0</v>
      </c>
      <c r="D86" s="1043" t="str">
        <f>'MARCO LOGICO'!F99</f>
        <v>Unidad medida</v>
      </c>
      <c r="E86" s="1044">
        <f>'MARCO LOGICO'!G99</f>
        <v>0</v>
      </c>
      <c r="F86" s="1010"/>
      <c r="G86" s="1011"/>
      <c r="H86" s="1011"/>
      <c r="I86" s="1011"/>
      <c r="J86" s="1011"/>
      <c r="K86" s="1011"/>
      <c r="L86" s="1011"/>
      <c r="M86" s="1011"/>
      <c r="N86" s="1011"/>
      <c r="O86" s="1011"/>
      <c r="P86" s="1011"/>
      <c r="Q86" s="1012"/>
      <c r="R86" s="1010"/>
      <c r="S86" s="1011"/>
      <c r="T86" s="1011"/>
      <c r="U86" s="1011"/>
      <c r="V86" s="1011"/>
      <c r="W86" s="1011"/>
      <c r="X86" s="1011"/>
      <c r="Y86" s="1011"/>
      <c r="Z86" s="1011"/>
      <c r="AA86" s="1011"/>
      <c r="AB86" s="1011"/>
      <c r="AC86" s="1012"/>
      <c r="AD86" s="1010"/>
      <c r="AE86" s="1011"/>
      <c r="AF86" s="1011"/>
      <c r="AG86" s="1011"/>
      <c r="AH86" s="1011"/>
      <c r="AI86" s="1011"/>
      <c r="AJ86" s="1011"/>
      <c r="AK86" s="1011"/>
      <c r="AL86" s="1011"/>
      <c r="AM86" s="1011"/>
      <c r="AN86" s="1011"/>
      <c r="AO86" s="1012"/>
      <c r="AP86" s="1045">
        <f t="shared" si="2"/>
        <v>0</v>
      </c>
      <c r="AQ86" s="1046">
        <f t="shared" si="3"/>
        <v>0</v>
      </c>
      <c r="AS86" s="1614"/>
      <c r="AT86" s="1615"/>
      <c r="AU86" s="1615"/>
    </row>
    <row r="87" spans="2:47" outlineLevel="3" x14ac:dyDescent="0.25">
      <c r="B87" s="1053" t="s">
        <v>173</v>
      </c>
      <c r="C87" s="1057">
        <f>'MARCO LOGICO'!D100</f>
        <v>0</v>
      </c>
      <c r="D87" s="1043" t="str">
        <f>'MARCO LOGICO'!F100</f>
        <v>Unidad medida</v>
      </c>
      <c r="E87" s="1044">
        <f>'MARCO LOGICO'!G100</f>
        <v>0</v>
      </c>
      <c r="F87" s="1010"/>
      <c r="G87" s="1011"/>
      <c r="H87" s="1011"/>
      <c r="I87" s="1011"/>
      <c r="J87" s="1011"/>
      <c r="K87" s="1011"/>
      <c r="L87" s="1011"/>
      <c r="M87" s="1011"/>
      <c r="N87" s="1011"/>
      <c r="O87" s="1011"/>
      <c r="P87" s="1011"/>
      <c r="Q87" s="1012"/>
      <c r="R87" s="1010"/>
      <c r="S87" s="1011"/>
      <c r="T87" s="1011"/>
      <c r="U87" s="1011"/>
      <c r="V87" s="1011"/>
      <c r="W87" s="1011"/>
      <c r="X87" s="1011"/>
      <c r="Y87" s="1011"/>
      <c r="Z87" s="1011"/>
      <c r="AA87" s="1011"/>
      <c r="AB87" s="1011"/>
      <c r="AC87" s="1012"/>
      <c r="AD87" s="1010"/>
      <c r="AE87" s="1011"/>
      <c r="AF87" s="1011"/>
      <c r="AG87" s="1011"/>
      <c r="AH87" s="1011"/>
      <c r="AI87" s="1011"/>
      <c r="AJ87" s="1011"/>
      <c r="AK87" s="1011"/>
      <c r="AL87" s="1011"/>
      <c r="AM87" s="1011"/>
      <c r="AN87" s="1011"/>
      <c r="AO87" s="1012"/>
      <c r="AP87" s="1045">
        <f t="shared" si="2"/>
        <v>0</v>
      </c>
      <c r="AQ87" s="1046">
        <f t="shared" si="3"/>
        <v>0</v>
      </c>
      <c r="AS87" s="1614"/>
      <c r="AT87" s="1615"/>
      <c r="AU87" s="1615"/>
    </row>
    <row r="88" spans="2:47" s="1088" customFormat="1" ht="13.5" outlineLevel="3" x14ac:dyDescent="0.25">
      <c r="B88" s="1041">
        <f>'MARCO LOGICO'!C101</f>
        <v>3.3</v>
      </c>
      <c r="C88" s="1055">
        <f>'MARCO LOGICO'!D101</f>
        <v>0</v>
      </c>
      <c r="D88" s="1104"/>
      <c r="E88" s="1105"/>
      <c r="F88" s="1106"/>
      <c r="G88" s="1107"/>
      <c r="H88" s="1107"/>
      <c r="I88" s="1107"/>
      <c r="J88" s="1107"/>
      <c r="K88" s="1107"/>
      <c r="L88" s="1107"/>
      <c r="M88" s="1107"/>
      <c r="N88" s="1107"/>
      <c r="O88" s="1107"/>
      <c r="P88" s="1107"/>
      <c r="Q88" s="1109"/>
      <c r="R88" s="1106"/>
      <c r="S88" s="1107"/>
      <c r="T88" s="1107"/>
      <c r="U88" s="1107"/>
      <c r="V88" s="1107"/>
      <c r="W88" s="1107"/>
      <c r="X88" s="1107"/>
      <c r="Y88" s="1107"/>
      <c r="Z88" s="1107"/>
      <c r="AA88" s="1107"/>
      <c r="AB88" s="1107"/>
      <c r="AC88" s="1109"/>
      <c r="AD88" s="1106"/>
      <c r="AE88" s="1107"/>
      <c r="AF88" s="1107"/>
      <c r="AG88" s="1107"/>
      <c r="AH88" s="1107"/>
      <c r="AI88" s="1107"/>
      <c r="AJ88" s="1107"/>
      <c r="AK88" s="1107"/>
      <c r="AL88" s="1107"/>
      <c r="AM88" s="1107"/>
      <c r="AN88" s="1107"/>
      <c r="AO88" s="1109"/>
      <c r="AP88" s="1050">
        <f t="shared" si="2"/>
        <v>0</v>
      </c>
      <c r="AQ88" s="1049">
        <f t="shared" si="3"/>
        <v>0</v>
      </c>
      <c r="AS88" s="1616"/>
      <c r="AT88" s="1617"/>
      <c r="AU88" s="1617"/>
    </row>
    <row r="89" spans="2:47" ht="13.5" outlineLevel="1" x14ac:dyDescent="0.25">
      <c r="B89" s="1042" t="str">
        <f>+'CRONOGRAMA PRODUCTOS'!D131</f>
        <v>Indicador 1</v>
      </c>
      <c r="C89" s="1056">
        <f>+'CRONOGRAMA PRODUCTOS'!E131</f>
        <v>0</v>
      </c>
      <c r="D89" s="1036" t="str">
        <f>+'CRONOGRAMA PRODUCTOS'!F131</f>
        <v>Unidad medida</v>
      </c>
      <c r="E89" s="1037">
        <f>+'CRONOGRAMA PRODUCTOS'!G131</f>
        <v>0</v>
      </c>
      <c r="F89" s="1038">
        <f>'CRONOGRAMA PRODUCTOS'!H131</f>
        <v>0</v>
      </c>
      <c r="G89" s="1039">
        <f>'CRONOGRAMA PRODUCTOS'!I131</f>
        <v>0</v>
      </c>
      <c r="H89" s="1039">
        <f>'CRONOGRAMA PRODUCTOS'!J131</f>
        <v>0</v>
      </c>
      <c r="I89" s="1039">
        <f>'CRONOGRAMA PRODUCTOS'!K131</f>
        <v>0</v>
      </c>
      <c r="J89" s="1039">
        <f>'CRONOGRAMA PRODUCTOS'!L131</f>
        <v>0</v>
      </c>
      <c r="K89" s="1039">
        <f>'CRONOGRAMA PRODUCTOS'!M131</f>
        <v>0</v>
      </c>
      <c r="L89" s="1039">
        <f>'CRONOGRAMA PRODUCTOS'!N131</f>
        <v>0</v>
      </c>
      <c r="M89" s="1039">
        <f>'CRONOGRAMA PRODUCTOS'!O131</f>
        <v>0</v>
      </c>
      <c r="N89" s="1039">
        <f>'CRONOGRAMA PRODUCTOS'!P131</f>
        <v>0</v>
      </c>
      <c r="O89" s="1039">
        <f>'CRONOGRAMA PRODUCTOS'!Q131</f>
        <v>0</v>
      </c>
      <c r="P89" s="1039">
        <f>'CRONOGRAMA PRODUCTOS'!R131</f>
        <v>0</v>
      </c>
      <c r="Q89" s="1040">
        <f>'CRONOGRAMA PRODUCTOS'!S131</f>
        <v>0</v>
      </c>
      <c r="R89" s="1038">
        <f>'CRONOGRAMA PRODUCTOS'!T131</f>
        <v>0</v>
      </c>
      <c r="S89" s="1039">
        <f>'CRONOGRAMA PRODUCTOS'!U131</f>
        <v>0</v>
      </c>
      <c r="T89" s="1039">
        <f>'CRONOGRAMA PRODUCTOS'!V131</f>
        <v>0</v>
      </c>
      <c r="U89" s="1039">
        <f>'CRONOGRAMA PRODUCTOS'!W131</f>
        <v>0</v>
      </c>
      <c r="V89" s="1039">
        <f>'CRONOGRAMA PRODUCTOS'!X131</f>
        <v>0</v>
      </c>
      <c r="W89" s="1039">
        <f>'CRONOGRAMA PRODUCTOS'!Y131</f>
        <v>0</v>
      </c>
      <c r="X89" s="1039">
        <f>'CRONOGRAMA PRODUCTOS'!Z131</f>
        <v>0</v>
      </c>
      <c r="Y89" s="1039">
        <f>'CRONOGRAMA PRODUCTOS'!AA131</f>
        <v>0</v>
      </c>
      <c r="Z89" s="1039">
        <f>'CRONOGRAMA PRODUCTOS'!AB131</f>
        <v>0</v>
      </c>
      <c r="AA89" s="1039">
        <f>'CRONOGRAMA PRODUCTOS'!AC131</f>
        <v>0</v>
      </c>
      <c r="AB89" s="1039">
        <f>'CRONOGRAMA PRODUCTOS'!AD131</f>
        <v>0</v>
      </c>
      <c r="AC89" s="1040">
        <f>'CRONOGRAMA PRODUCTOS'!AE131</f>
        <v>0</v>
      </c>
      <c r="AD89" s="1038">
        <f>'CRONOGRAMA PRODUCTOS'!AF131</f>
        <v>0</v>
      </c>
      <c r="AE89" s="1039">
        <f>'CRONOGRAMA PRODUCTOS'!AG131</f>
        <v>0</v>
      </c>
      <c r="AF89" s="1039">
        <f>'CRONOGRAMA PRODUCTOS'!AH131</f>
        <v>0</v>
      </c>
      <c r="AG89" s="1039">
        <f>'CRONOGRAMA PRODUCTOS'!AI131</f>
        <v>0</v>
      </c>
      <c r="AH89" s="1039">
        <f>'CRONOGRAMA PRODUCTOS'!AJ131</f>
        <v>0</v>
      </c>
      <c r="AI89" s="1039">
        <f>'CRONOGRAMA PRODUCTOS'!AK131</f>
        <v>0</v>
      </c>
      <c r="AJ89" s="1039">
        <f>'CRONOGRAMA PRODUCTOS'!AL131</f>
        <v>0</v>
      </c>
      <c r="AK89" s="1039">
        <f>'CRONOGRAMA PRODUCTOS'!AM131</f>
        <v>0</v>
      </c>
      <c r="AL89" s="1039">
        <f>'CRONOGRAMA PRODUCTOS'!AN131</f>
        <v>0</v>
      </c>
      <c r="AM89" s="1039">
        <f>'CRONOGRAMA PRODUCTOS'!AO131</f>
        <v>0</v>
      </c>
      <c r="AN89" s="1039">
        <f>'CRONOGRAMA PRODUCTOS'!AP131</f>
        <v>0</v>
      </c>
      <c r="AO89" s="1040">
        <f>'CRONOGRAMA PRODUCTOS'!AQ131</f>
        <v>0</v>
      </c>
      <c r="AP89" s="1120"/>
      <c r="AQ89" s="1121"/>
      <c r="AS89" s="1612"/>
      <c r="AT89" s="1613"/>
      <c r="AU89" s="1613"/>
    </row>
    <row r="90" spans="2:47" ht="13.5" outlineLevel="1" x14ac:dyDescent="0.25">
      <c r="B90" s="1042" t="str">
        <f>+'CRONOGRAMA PRODUCTOS'!D135</f>
        <v>Indicador 2</v>
      </c>
      <c r="C90" s="1056">
        <f>+'CRONOGRAMA PRODUCTOS'!E135</f>
        <v>0</v>
      </c>
      <c r="D90" s="1036" t="str">
        <f>+'CRONOGRAMA PRODUCTOS'!F135</f>
        <v>Unidad medida</v>
      </c>
      <c r="E90" s="1037">
        <f>+'CRONOGRAMA PRODUCTOS'!G135</f>
        <v>0</v>
      </c>
      <c r="F90" s="1038">
        <f>'CRONOGRAMA PRODUCTOS'!H135</f>
        <v>0</v>
      </c>
      <c r="G90" s="1039">
        <f>'CRONOGRAMA PRODUCTOS'!I135</f>
        <v>0</v>
      </c>
      <c r="H90" s="1039">
        <f>'CRONOGRAMA PRODUCTOS'!J135</f>
        <v>0</v>
      </c>
      <c r="I90" s="1039">
        <f>'CRONOGRAMA PRODUCTOS'!K135</f>
        <v>0</v>
      </c>
      <c r="J90" s="1039">
        <f>'CRONOGRAMA PRODUCTOS'!L135</f>
        <v>0</v>
      </c>
      <c r="K90" s="1039">
        <f>'CRONOGRAMA PRODUCTOS'!M135</f>
        <v>0</v>
      </c>
      <c r="L90" s="1039">
        <f>'CRONOGRAMA PRODUCTOS'!N135</f>
        <v>0</v>
      </c>
      <c r="M90" s="1039">
        <f>'CRONOGRAMA PRODUCTOS'!O135</f>
        <v>0</v>
      </c>
      <c r="N90" s="1039">
        <f>'CRONOGRAMA PRODUCTOS'!P135</f>
        <v>0</v>
      </c>
      <c r="O90" s="1039">
        <f>'CRONOGRAMA PRODUCTOS'!Q135</f>
        <v>0</v>
      </c>
      <c r="P90" s="1039">
        <f>'CRONOGRAMA PRODUCTOS'!R135</f>
        <v>0</v>
      </c>
      <c r="Q90" s="1040">
        <f>'CRONOGRAMA PRODUCTOS'!S135</f>
        <v>0</v>
      </c>
      <c r="R90" s="1038">
        <f>'CRONOGRAMA PRODUCTOS'!T135</f>
        <v>0</v>
      </c>
      <c r="S90" s="1039">
        <f>'CRONOGRAMA PRODUCTOS'!U135</f>
        <v>0</v>
      </c>
      <c r="T90" s="1039">
        <f>'CRONOGRAMA PRODUCTOS'!V135</f>
        <v>0</v>
      </c>
      <c r="U90" s="1039">
        <f>'CRONOGRAMA PRODUCTOS'!W135</f>
        <v>0</v>
      </c>
      <c r="V90" s="1039">
        <f>'CRONOGRAMA PRODUCTOS'!X135</f>
        <v>0</v>
      </c>
      <c r="W90" s="1039">
        <f>'CRONOGRAMA PRODUCTOS'!Y135</f>
        <v>0</v>
      </c>
      <c r="X90" s="1039">
        <f>'CRONOGRAMA PRODUCTOS'!Z135</f>
        <v>0</v>
      </c>
      <c r="Y90" s="1039">
        <f>'CRONOGRAMA PRODUCTOS'!AA135</f>
        <v>0</v>
      </c>
      <c r="Z90" s="1039">
        <f>'CRONOGRAMA PRODUCTOS'!AB135</f>
        <v>0</v>
      </c>
      <c r="AA90" s="1039">
        <f>'CRONOGRAMA PRODUCTOS'!AC135</f>
        <v>0</v>
      </c>
      <c r="AB90" s="1039">
        <f>'CRONOGRAMA PRODUCTOS'!AD135</f>
        <v>0</v>
      </c>
      <c r="AC90" s="1040">
        <f>'CRONOGRAMA PRODUCTOS'!AE135</f>
        <v>0</v>
      </c>
      <c r="AD90" s="1038">
        <f>'CRONOGRAMA PRODUCTOS'!AF135</f>
        <v>0</v>
      </c>
      <c r="AE90" s="1039">
        <f>'CRONOGRAMA PRODUCTOS'!AG135</f>
        <v>0</v>
      </c>
      <c r="AF90" s="1039">
        <f>'CRONOGRAMA PRODUCTOS'!AH135</f>
        <v>0</v>
      </c>
      <c r="AG90" s="1039">
        <f>'CRONOGRAMA PRODUCTOS'!AI135</f>
        <v>0</v>
      </c>
      <c r="AH90" s="1039">
        <f>'CRONOGRAMA PRODUCTOS'!AJ135</f>
        <v>0</v>
      </c>
      <c r="AI90" s="1039">
        <f>'CRONOGRAMA PRODUCTOS'!AK135</f>
        <v>0</v>
      </c>
      <c r="AJ90" s="1039">
        <f>'CRONOGRAMA PRODUCTOS'!AL135</f>
        <v>0</v>
      </c>
      <c r="AK90" s="1039">
        <f>'CRONOGRAMA PRODUCTOS'!AM135</f>
        <v>0</v>
      </c>
      <c r="AL90" s="1039">
        <f>'CRONOGRAMA PRODUCTOS'!AN135</f>
        <v>0</v>
      </c>
      <c r="AM90" s="1039">
        <f>'CRONOGRAMA PRODUCTOS'!AO135</f>
        <v>0</v>
      </c>
      <c r="AN90" s="1039">
        <f>'CRONOGRAMA PRODUCTOS'!AP135</f>
        <v>0</v>
      </c>
      <c r="AO90" s="1040">
        <f>'CRONOGRAMA PRODUCTOS'!AQ135</f>
        <v>0</v>
      </c>
      <c r="AP90" s="1120"/>
      <c r="AQ90" s="1121"/>
      <c r="AS90" s="1612"/>
      <c r="AT90" s="1613"/>
      <c r="AU90" s="1613"/>
    </row>
    <row r="91" spans="2:47" ht="13.5" outlineLevel="1" x14ac:dyDescent="0.25">
      <c r="B91" s="1042" t="str">
        <f>+'CRONOGRAMA PRODUCTOS'!D139</f>
        <v>Indicador 3</v>
      </c>
      <c r="C91" s="1056">
        <f>+'CRONOGRAMA PRODUCTOS'!E139</f>
        <v>0</v>
      </c>
      <c r="D91" s="1036" t="str">
        <f>+'CRONOGRAMA PRODUCTOS'!F139</f>
        <v>Unidad medida</v>
      </c>
      <c r="E91" s="1037">
        <f>+'CRONOGRAMA PRODUCTOS'!G139</f>
        <v>0</v>
      </c>
      <c r="F91" s="1038">
        <f>'CRONOGRAMA PRODUCTOS'!H139</f>
        <v>0</v>
      </c>
      <c r="G91" s="1039">
        <f>'CRONOGRAMA PRODUCTOS'!I139</f>
        <v>0</v>
      </c>
      <c r="H91" s="1039">
        <f>'CRONOGRAMA PRODUCTOS'!J139</f>
        <v>0</v>
      </c>
      <c r="I91" s="1039">
        <f>'CRONOGRAMA PRODUCTOS'!K139</f>
        <v>0</v>
      </c>
      <c r="J91" s="1039">
        <f>'CRONOGRAMA PRODUCTOS'!L139</f>
        <v>0</v>
      </c>
      <c r="K91" s="1039">
        <f>'CRONOGRAMA PRODUCTOS'!M139</f>
        <v>0</v>
      </c>
      <c r="L91" s="1039">
        <f>'CRONOGRAMA PRODUCTOS'!N139</f>
        <v>0</v>
      </c>
      <c r="M91" s="1039">
        <f>'CRONOGRAMA PRODUCTOS'!O139</f>
        <v>0</v>
      </c>
      <c r="N91" s="1039">
        <f>'CRONOGRAMA PRODUCTOS'!P139</f>
        <v>0</v>
      </c>
      <c r="O91" s="1039">
        <f>'CRONOGRAMA PRODUCTOS'!Q139</f>
        <v>0</v>
      </c>
      <c r="P91" s="1039">
        <f>'CRONOGRAMA PRODUCTOS'!R139</f>
        <v>0</v>
      </c>
      <c r="Q91" s="1040">
        <f>'CRONOGRAMA PRODUCTOS'!S139</f>
        <v>0</v>
      </c>
      <c r="R91" s="1038">
        <f>'CRONOGRAMA PRODUCTOS'!T139</f>
        <v>0</v>
      </c>
      <c r="S91" s="1039">
        <f>'CRONOGRAMA PRODUCTOS'!U139</f>
        <v>0</v>
      </c>
      <c r="T91" s="1039">
        <f>'CRONOGRAMA PRODUCTOS'!V139</f>
        <v>0</v>
      </c>
      <c r="U91" s="1039">
        <f>'CRONOGRAMA PRODUCTOS'!W139</f>
        <v>0</v>
      </c>
      <c r="V91" s="1039">
        <f>'CRONOGRAMA PRODUCTOS'!X139</f>
        <v>0</v>
      </c>
      <c r="W91" s="1039">
        <f>'CRONOGRAMA PRODUCTOS'!Y139</f>
        <v>0</v>
      </c>
      <c r="X91" s="1039">
        <f>'CRONOGRAMA PRODUCTOS'!Z139</f>
        <v>0</v>
      </c>
      <c r="Y91" s="1039">
        <f>'CRONOGRAMA PRODUCTOS'!AA139</f>
        <v>0</v>
      </c>
      <c r="Z91" s="1039">
        <f>'CRONOGRAMA PRODUCTOS'!AB139</f>
        <v>0</v>
      </c>
      <c r="AA91" s="1039">
        <f>'CRONOGRAMA PRODUCTOS'!AC139</f>
        <v>0</v>
      </c>
      <c r="AB91" s="1039">
        <f>'CRONOGRAMA PRODUCTOS'!AD139</f>
        <v>0</v>
      </c>
      <c r="AC91" s="1040">
        <f>'CRONOGRAMA PRODUCTOS'!AE139</f>
        <v>0</v>
      </c>
      <c r="AD91" s="1038">
        <f>'CRONOGRAMA PRODUCTOS'!AF139</f>
        <v>0</v>
      </c>
      <c r="AE91" s="1039">
        <f>'CRONOGRAMA PRODUCTOS'!AG139</f>
        <v>0</v>
      </c>
      <c r="AF91" s="1039">
        <f>'CRONOGRAMA PRODUCTOS'!AH139</f>
        <v>0</v>
      </c>
      <c r="AG91" s="1039">
        <f>'CRONOGRAMA PRODUCTOS'!AI139</f>
        <v>0</v>
      </c>
      <c r="AH91" s="1039">
        <f>'CRONOGRAMA PRODUCTOS'!AJ139</f>
        <v>0</v>
      </c>
      <c r="AI91" s="1039">
        <f>'CRONOGRAMA PRODUCTOS'!AK139</f>
        <v>0</v>
      </c>
      <c r="AJ91" s="1039">
        <f>'CRONOGRAMA PRODUCTOS'!AL139</f>
        <v>0</v>
      </c>
      <c r="AK91" s="1039">
        <f>'CRONOGRAMA PRODUCTOS'!AM139</f>
        <v>0</v>
      </c>
      <c r="AL91" s="1039">
        <f>'CRONOGRAMA PRODUCTOS'!AN139</f>
        <v>0</v>
      </c>
      <c r="AM91" s="1039">
        <f>'CRONOGRAMA PRODUCTOS'!AO139</f>
        <v>0</v>
      </c>
      <c r="AN91" s="1039">
        <f>'CRONOGRAMA PRODUCTOS'!AP139</f>
        <v>0</v>
      </c>
      <c r="AO91" s="1040">
        <f>'CRONOGRAMA PRODUCTOS'!AQ139</f>
        <v>0</v>
      </c>
      <c r="AP91" s="1120"/>
      <c r="AQ91" s="1121"/>
      <c r="AS91" s="1612"/>
      <c r="AT91" s="1613"/>
      <c r="AU91" s="1613"/>
    </row>
    <row r="92" spans="2:47" outlineLevel="3" x14ac:dyDescent="0.25">
      <c r="B92" s="1053" t="s">
        <v>174</v>
      </c>
      <c r="C92" s="1057">
        <f>'MARCO LOGICO'!D104</f>
        <v>0</v>
      </c>
      <c r="D92" s="1043" t="str">
        <f>'MARCO LOGICO'!F104</f>
        <v>Unidad medida</v>
      </c>
      <c r="E92" s="1044">
        <f>'MARCO LOGICO'!G104</f>
        <v>0</v>
      </c>
      <c r="F92" s="1010"/>
      <c r="G92" s="1011"/>
      <c r="H92" s="1011"/>
      <c r="I92" s="1011"/>
      <c r="J92" s="1011"/>
      <c r="K92" s="1011"/>
      <c r="L92" s="1011"/>
      <c r="M92" s="1011"/>
      <c r="N92" s="1011"/>
      <c r="O92" s="1011"/>
      <c r="P92" s="1011"/>
      <c r="Q92" s="1012"/>
      <c r="R92" s="1010"/>
      <c r="S92" s="1011"/>
      <c r="T92" s="1011"/>
      <c r="U92" s="1011"/>
      <c r="V92" s="1011"/>
      <c r="W92" s="1011"/>
      <c r="X92" s="1011"/>
      <c r="Y92" s="1011"/>
      <c r="Z92" s="1011"/>
      <c r="AA92" s="1011"/>
      <c r="AB92" s="1011"/>
      <c r="AC92" s="1012"/>
      <c r="AD92" s="1010"/>
      <c r="AE92" s="1011"/>
      <c r="AF92" s="1011"/>
      <c r="AG92" s="1011"/>
      <c r="AH92" s="1011"/>
      <c r="AI92" s="1011"/>
      <c r="AJ92" s="1011"/>
      <c r="AK92" s="1011"/>
      <c r="AL92" s="1011"/>
      <c r="AM92" s="1011"/>
      <c r="AN92" s="1011"/>
      <c r="AO92" s="1012"/>
      <c r="AP92" s="1045">
        <f t="shared" si="2"/>
        <v>0</v>
      </c>
      <c r="AQ92" s="1046">
        <f t="shared" si="3"/>
        <v>0</v>
      </c>
      <c r="AS92" s="1614"/>
      <c r="AT92" s="1615"/>
      <c r="AU92" s="1615"/>
    </row>
    <row r="93" spans="2:47" outlineLevel="3" x14ac:dyDescent="0.25">
      <c r="B93" s="1053" t="s">
        <v>175</v>
      </c>
      <c r="C93" s="1057">
        <f>'MARCO LOGICO'!D105</f>
        <v>0</v>
      </c>
      <c r="D93" s="1043" t="str">
        <f>'MARCO LOGICO'!F105</f>
        <v>Unidad medida</v>
      </c>
      <c r="E93" s="1044">
        <f>'MARCO LOGICO'!G105</f>
        <v>0</v>
      </c>
      <c r="F93" s="1010"/>
      <c r="G93" s="1011"/>
      <c r="H93" s="1011"/>
      <c r="I93" s="1011"/>
      <c r="J93" s="1011"/>
      <c r="K93" s="1011"/>
      <c r="L93" s="1011"/>
      <c r="M93" s="1011"/>
      <c r="N93" s="1011"/>
      <c r="O93" s="1011"/>
      <c r="P93" s="1011"/>
      <c r="Q93" s="1012"/>
      <c r="R93" s="1010"/>
      <c r="S93" s="1011"/>
      <c r="T93" s="1011"/>
      <c r="U93" s="1011"/>
      <c r="V93" s="1011"/>
      <c r="W93" s="1011"/>
      <c r="X93" s="1011"/>
      <c r="Y93" s="1011"/>
      <c r="Z93" s="1011"/>
      <c r="AA93" s="1011"/>
      <c r="AB93" s="1011"/>
      <c r="AC93" s="1012"/>
      <c r="AD93" s="1010"/>
      <c r="AE93" s="1011"/>
      <c r="AF93" s="1011"/>
      <c r="AG93" s="1011"/>
      <c r="AH93" s="1011"/>
      <c r="AI93" s="1011"/>
      <c r="AJ93" s="1011"/>
      <c r="AK93" s="1011"/>
      <c r="AL93" s="1011"/>
      <c r="AM93" s="1011"/>
      <c r="AN93" s="1011"/>
      <c r="AO93" s="1012"/>
      <c r="AP93" s="1045">
        <f t="shared" si="2"/>
        <v>0</v>
      </c>
      <c r="AQ93" s="1046">
        <f t="shared" si="3"/>
        <v>0</v>
      </c>
      <c r="AS93" s="1614"/>
      <c r="AT93" s="1615"/>
      <c r="AU93" s="1615"/>
    </row>
    <row r="94" spans="2:47" outlineLevel="3" x14ac:dyDescent="0.25">
      <c r="B94" s="1053" t="s">
        <v>176</v>
      </c>
      <c r="C94" s="1057">
        <f>'MARCO LOGICO'!D106</f>
        <v>0</v>
      </c>
      <c r="D94" s="1043" t="str">
        <f>'MARCO LOGICO'!F106</f>
        <v>Unidad medida</v>
      </c>
      <c r="E94" s="1044">
        <f>'MARCO LOGICO'!G106</f>
        <v>0</v>
      </c>
      <c r="F94" s="1010"/>
      <c r="G94" s="1011"/>
      <c r="H94" s="1011"/>
      <c r="I94" s="1011"/>
      <c r="J94" s="1011"/>
      <c r="K94" s="1011"/>
      <c r="L94" s="1011"/>
      <c r="M94" s="1011"/>
      <c r="N94" s="1011"/>
      <c r="O94" s="1011"/>
      <c r="P94" s="1011"/>
      <c r="Q94" s="1012"/>
      <c r="R94" s="1010"/>
      <c r="S94" s="1011"/>
      <c r="T94" s="1011"/>
      <c r="U94" s="1011"/>
      <c r="V94" s="1011"/>
      <c r="W94" s="1011"/>
      <c r="X94" s="1011"/>
      <c r="Y94" s="1011"/>
      <c r="Z94" s="1011"/>
      <c r="AA94" s="1011"/>
      <c r="AB94" s="1011"/>
      <c r="AC94" s="1012"/>
      <c r="AD94" s="1010"/>
      <c r="AE94" s="1011"/>
      <c r="AF94" s="1011"/>
      <c r="AG94" s="1011"/>
      <c r="AH94" s="1011"/>
      <c r="AI94" s="1011"/>
      <c r="AJ94" s="1011"/>
      <c r="AK94" s="1011"/>
      <c r="AL94" s="1011"/>
      <c r="AM94" s="1011"/>
      <c r="AN94" s="1011"/>
      <c r="AO94" s="1012"/>
      <c r="AP94" s="1045">
        <f t="shared" si="2"/>
        <v>0</v>
      </c>
      <c r="AQ94" s="1046">
        <f t="shared" si="3"/>
        <v>0</v>
      </c>
      <c r="AS94" s="1614"/>
      <c r="AT94" s="1615"/>
      <c r="AU94" s="1615"/>
    </row>
    <row r="95" spans="2:47" outlineLevel="3" x14ac:dyDescent="0.25">
      <c r="B95" s="1053" t="s">
        <v>177</v>
      </c>
      <c r="C95" s="1057">
        <f>'MARCO LOGICO'!D107</f>
        <v>0</v>
      </c>
      <c r="D95" s="1043" t="str">
        <f>'MARCO LOGICO'!F107</f>
        <v>Unidad medida</v>
      </c>
      <c r="E95" s="1044">
        <f>'MARCO LOGICO'!G107</f>
        <v>0</v>
      </c>
      <c r="F95" s="1010"/>
      <c r="G95" s="1011"/>
      <c r="H95" s="1011"/>
      <c r="I95" s="1011"/>
      <c r="J95" s="1011"/>
      <c r="K95" s="1011"/>
      <c r="L95" s="1011"/>
      <c r="M95" s="1011"/>
      <c r="N95" s="1011"/>
      <c r="O95" s="1011"/>
      <c r="P95" s="1011"/>
      <c r="Q95" s="1012"/>
      <c r="R95" s="1010"/>
      <c r="S95" s="1011"/>
      <c r="T95" s="1011"/>
      <c r="U95" s="1011"/>
      <c r="V95" s="1011"/>
      <c r="W95" s="1011"/>
      <c r="X95" s="1011"/>
      <c r="Y95" s="1011"/>
      <c r="Z95" s="1011"/>
      <c r="AA95" s="1011"/>
      <c r="AB95" s="1011"/>
      <c r="AC95" s="1012"/>
      <c r="AD95" s="1010"/>
      <c r="AE95" s="1011"/>
      <c r="AF95" s="1011"/>
      <c r="AG95" s="1011"/>
      <c r="AH95" s="1011"/>
      <c r="AI95" s="1011"/>
      <c r="AJ95" s="1011"/>
      <c r="AK95" s="1011"/>
      <c r="AL95" s="1011"/>
      <c r="AM95" s="1011"/>
      <c r="AN95" s="1011"/>
      <c r="AO95" s="1012"/>
      <c r="AP95" s="1045">
        <f t="shared" si="2"/>
        <v>0</v>
      </c>
      <c r="AQ95" s="1046">
        <f t="shared" si="3"/>
        <v>0</v>
      </c>
      <c r="AS95" s="1614"/>
      <c r="AT95" s="1615"/>
      <c r="AU95" s="1615"/>
    </row>
    <row r="96" spans="2:47" outlineLevel="3" x14ac:dyDescent="0.25">
      <c r="B96" s="1053" t="s">
        <v>178</v>
      </c>
      <c r="C96" s="1057">
        <f>'MARCO LOGICO'!D108</f>
        <v>0</v>
      </c>
      <c r="D96" s="1043" t="str">
        <f>'MARCO LOGICO'!F108</f>
        <v>Unidad medida</v>
      </c>
      <c r="E96" s="1044">
        <f>'MARCO LOGICO'!G108</f>
        <v>0</v>
      </c>
      <c r="F96" s="1010"/>
      <c r="G96" s="1011"/>
      <c r="H96" s="1011"/>
      <c r="I96" s="1011"/>
      <c r="J96" s="1011"/>
      <c r="K96" s="1011"/>
      <c r="L96" s="1011"/>
      <c r="M96" s="1011"/>
      <c r="N96" s="1011"/>
      <c r="O96" s="1011"/>
      <c r="P96" s="1011"/>
      <c r="Q96" s="1012"/>
      <c r="R96" s="1010"/>
      <c r="S96" s="1011"/>
      <c r="T96" s="1011"/>
      <c r="U96" s="1011"/>
      <c r="V96" s="1011"/>
      <c r="W96" s="1011"/>
      <c r="X96" s="1011"/>
      <c r="Y96" s="1011"/>
      <c r="Z96" s="1011"/>
      <c r="AA96" s="1011"/>
      <c r="AB96" s="1011"/>
      <c r="AC96" s="1012"/>
      <c r="AD96" s="1010"/>
      <c r="AE96" s="1011"/>
      <c r="AF96" s="1011"/>
      <c r="AG96" s="1011"/>
      <c r="AH96" s="1011"/>
      <c r="AI96" s="1011"/>
      <c r="AJ96" s="1011"/>
      <c r="AK96" s="1011"/>
      <c r="AL96" s="1011"/>
      <c r="AM96" s="1011"/>
      <c r="AN96" s="1011"/>
      <c r="AO96" s="1012"/>
      <c r="AP96" s="1045">
        <f t="shared" si="2"/>
        <v>0</v>
      </c>
      <c r="AQ96" s="1046">
        <f t="shared" si="3"/>
        <v>0</v>
      </c>
      <c r="AS96" s="1614"/>
      <c r="AT96" s="1615"/>
      <c r="AU96" s="1615"/>
    </row>
    <row r="97" spans="2:47" s="1088" customFormat="1" outlineLevel="3" x14ac:dyDescent="0.25">
      <c r="B97" s="1069">
        <v>4</v>
      </c>
      <c r="C97" s="1054">
        <f>'MARCO LOGICO'!D109</f>
        <v>0</v>
      </c>
      <c r="D97" s="1089"/>
      <c r="E97" s="1096"/>
      <c r="F97" s="1091"/>
      <c r="G97" s="1092"/>
      <c r="H97" s="1092"/>
      <c r="I97" s="1093"/>
      <c r="J97" s="1093"/>
      <c r="K97" s="1092"/>
      <c r="L97" s="1092"/>
      <c r="M97" s="1092"/>
      <c r="N97" s="1092"/>
      <c r="O97" s="1092"/>
      <c r="P97" s="1092"/>
      <c r="Q97" s="1094"/>
      <c r="R97" s="1095"/>
      <c r="S97" s="1093"/>
      <c r="T97" s="1092"/>
      <c r="U97" s="1092"/>
      <c r="V97" s="1092"/>
      <c r="W97" s="1092"/>
      <c r="X97" s="1092"/>
      <c r="Y97" s="1092"/>
      <c r="Z97" s="1092"/>
      <c r="AA97" s="1093"/>
      <c r="AB97" s="1093"/>
      <c r="AC97" s="1094"/>
      <c r="AD97" s="1091"/>
      <c r="AE97" s="1092"/>
      <c r="AF97" s="1092"/>
      <c r="AG97" s="1092"/>
      <c r="AH97" s="1092"/>
      <c r="AI97" s="1092"/>
      <c r="AJ97" s="1093"/>
      <c r="AK97" s="1093"/>
      <c r="AL97" s="1092"/>
      <c r="AM97" s="1092"/>
      <c r="AN97" s="1092"/>
      <c r="AO97" s="1094"/>
      <c r="AP97" s="1051">
        <f t="shared" si="2"/>
        <v>0</v>
      </c>
      <c r="AQ97" s="1052">
        <f t="shared" si="3"/>
        <v>0</v>
      </c>
      <c r="AS97" s="1616"/>
      <c r="AT97" s="1617"/>
      <c r="AU97" s="1617"/>
    </row>
    <row r="98" spans="2:47" s="1088" customFormat="1" ht="13.5" outlineLevel="3" x14ac:dyDescent="0.25">
      <c r="B98" s="1041">
        <f>'MARCO LOGICO'!C110</f>
        <v>4.0999999999999996</v>
      </c>
      <c r="C98" s="1055">
        <f>'MARCO LOGICO'!D110</f>
        <v>0</v>
      </c>
      <c r="D98" s="1104"/>
      <c r="E98" s="1105"/>
      <c r="F98" s="1106"/>
      <c r="G98" s="1107"/>
      <c r="H98" s="1107"/>
      <c r="I98" s="1107"/>
      <c r="J98" s="1107"/>
      <c r="K98" s="1107"/>
      <c r="L98" s="1107"/>
      <c r="M98" s="1107"/>
      <c r="N98" s="1107"/>
      <c r="O98" s="1107"/>
      <c r="P98" s="1107"/>
      <c r="Q98" s="1109"/>
      <c r="R98" s="1106"/>
      <c r="S98" s="1107"/>
      <c r="T98" s="1107"/>
      <c r="U98" s="1107"/>
      <c r="V98" s="1107"/>
      <c r="W98" s="1107"/>
      <c r="X98" s="1107"/>
      <c r="Y98" s="1107"/>
      <c r="Z98" s="1107"/>
      <c r="AA98" s="1107"/>
      <c r="AB98" s="1107"/>
      <c r="AC98" s="1109"/>
      <c r="AD98" s="1106"/>
      <c r="AE98" s="1107"/>
      <c r="AF98" s="1107"/>
      <c r="AG98" s="1107"/>
      <c r="AH98" s="1107"/>
      <c r="AI98" s="1107"/>
      <c r="AJ98" s="1107"/>
      <c r="AK98" s="1107"/>
      <c r="AL98" s="1107"/>
      <c r="AM98" s="1107"/>
      <c r="AN98" s="1107"/>
      <c r="AO98" s="1109"/>
      <c r="AP98" s="1050">
        <f t="shared" si="2"/>
        <v>0</v>
      </c>
      <c r="AQ98" s="1049">
        <f t="shared" si="3"/>
        <v>0</v>
      </c>
      <c r="AS98" s="1616"/>
      <c r="AT98" s="1617"/>
      <c r="AU98" s="1617"/>
    </row>
    <row r="99" spans="2:47" ht="13.5" outlineLevel="1" x14ac:dyDescent="0.25">
      <c r="B99" s="1042" t="str">
        <f>+'CRONOGRAMA PRODUCTOS'!D144</f>
        <v>Indicador 1</v>
      </c>
      <c r="C99" s="1056">
        <f>+'CRONOGRAMA PRODUCTOS'!E144</f>
        <v>0</v>
      </c>
      <c r="D99" s="1036" t="str">
        <f>+'CRONOGRAMA PRODUCTOS'!F144</f>
        <v>Unidad medida</v>
      </c>
      <c r="E99" s="1037">
        <f>+'CRONOGRAMA PRODUCTOS'!G144</f>
        <v>0</v>
      </c>
      <c r="F99" s="1038">
        <f>'CRONOGRAMA PRODUCTOS'!H144</f>
        <v>0</v>
      </c>
      <c r="G99" s="1039">
        <f>'CRONOGRAMA PRODUCTOS'!I144</f>
        <v>0</v>
      </c>
      <c r="H99" s="1039">
        <f>'CRONOGRAMA PRODUCTOS'!J144</f>
        <v>0</v>
      </c>
      <c r="I99" s="1039">
        <f>'CRONOGRAMA PRODUCTOS'!K144</f>
        <v>0</v>
      </c>
      <c r="J99" s="1039">
        <f>'CRONOGRAMA PRODUCTOS'!L144</f>
        <v>0</v>
      </c>
      <c r="K99" s="1039">
        <f>'CRONOGRAMA PRODUCTOS'!M144</f>
        <v>0</v>
      </c>
      <c r="L99" s="1039">
        <f>'CRONOGRAMA PRODUCTOS'!N144</f>
        <v>0</v>
      </c>
      <c r="M99" s="1039">
        <f>'CRONOGRAMA PRODUCTOS'!O144</f>
        <v>0</v>
      </c>
      <c r="N99" s="1039">
        <f>'CRONOGRAMA PRODUCTOS'!P144</f>
        <v>0</v>
      </c>
      <c r="O99" s="1039">
        <f>'CRONOGRAMA PRODUCTOS'!Q144</f>
        <v>0</v>
      </c>
      <c r="P99" s="1039">
        <f>'CRONOGRAMA PRODUCTOS'!R144</f>
        <v>0</v>
      </c>
      <c r="Q99" s="1040">
        <f>'CRONOGRAMA PRODUCTOS'!S144</f>
        <v>0</v>
      </c>
      <c r="R99" s="1038">
        <f>'CRONOGRAMA PRODUCTOS'!T144</f>
        <v>0</v>
      </c>
      <c r="S99" s="1039">
        <f>'CRONOGRAMA PRODUCTOS'!U144</f>
        <v>0</v>
      </c>
      <c r="T99" s="1039">
        <f>'CRONOGRAMA PRODUCTOS'!V144</f>
        <v>0</v>
      </c>
      <c r="U99" s="1039">
        <f>'CRONOGRAMA PRODUCTOS'!W144</f>
        <v>0</v>
      </c>
      <c r="V99" s="1039">
        <f>'CRONOGRAMA PRODUCTOS'!X144</f>
        <v>0</v>
      </c>
      <c r="W99" s="1039">
        <f>'CRONOGRAMA PRODUCTOS'!Y144</f>
        <v>0</v>
      </c>
      <c r="X99" s="1039">
        <f>'CRONOGRAMA PRODUCTOS'!Z144</f>
        <v>0</v>
      </c>
      <c r="Y99" s="1039">
        <f>'CRONOGRAMA PRODUCTOS'!AA144</f>
        <v>0</v>
      </c>
      <c r="Z99" s="1039">
        <f>'CRONOGRAMA PRODUCTOS'!AB144</f>
        <v>0</v>
      </c>
      <c r="AA99" s="1039">
        <f>'CRONOGRAMA PRODUCTOS'!AC144</f>
        <v>0</v>
      </c>
      <c r="AB99" s="1039">
        <f>'CRONOGRAMA PRODUCTOS'!AD144</f>
        <v>0</v>
      </c>
      <c r="AC99" s="1040">
        <f>'CRONOGRAMA PRODUCTOS'!AE144</f>
        <v>0</v>
      </c>
      <c r="AD99" s="1038">
        <f>'CRONOGRAMA PRODUCTOS'!AF144</f>
        <v>0</v>
      </c>
      <c r="AE99" s="1039">
        <f>'CRONOGRAMA PRODUCTOS'!AG144</f>
        <v>0</v>
      </c>
      <c r="AF99" s="1039">
        <f>'CRONOGRAMA PRODUCTOS'!AH144</f>
        <v>0</v>
      </c>
      <c r="AG99" s="1039">
        <f>'CRONOGRAMA PRODUCTOS'!AI144</f>
        <v>0</v>
      </c>
      <c r="AH99" s="1039">
        <f>'CRONOGRAMA PRODUCTOS'!AJ144</f>
        <v>0</v>
      </c>
      <c r="AI99" s="1039">
        <f>'CRONOGRAMA PRODUCTOS'!AK144</f>
        <v>0</v>
      </c>
      <c r="AJ99" s="1039">
        <f>'CRONOGRAMA PRODUCTOS'!AL144</f>
        <v>0</v>
      </c>
      <c r="AK99" s="1039">
        <f>'CRONOGRAMA PRODUCTOS'!AM144</f>
        <v>0</v>
      </c>
      <c r="AL99" s="1039">
        <f>'CRONOGRAMA PRODUCTOS'!AN144</f>
        <v>0</v>
      </c>
      <c r="AM99" s="1039">
        <f>'CRONOGRAMA PRODUCTOS'!AO144</f>
        <v>0</v>
      </c>
      <c r="AN99" s="1039">
        <f>'CRONOGRAMA PRODUCTOS'!AP144</f>
        <v>0</v>
      </c>
      <c r="AO99" s="1040">
        <f>'CRONOGRAMA PRODUCTOS'!AQ144</f>
        <v>0</v>
      </c>
      <c r="AP99" s="1120"/>
      <c r="AQ99" s="1121"/>
      <c r="AS99" s="1612"/>
      <c r="AT99" s="1613"/>
      <c r="AU99" s="1613"/>
    </row>
    <row r="100" spans="2:47" ht="13.5" outlineLevel="1" x14ac:dyDescent="0.25">
      <c r="B100" s="1042" t="str">
        <f>+'CRONOGRAMA PRODUCTOS'!D148</f>
        <v>Indicador 2</v>
      </c>
      <c r="C100" s="1056">
        <f>+'CRONOGRAMA PRODUCTOS'!E148</f>
        <v>0</v>
      </c>
      <c r="D100" s="1036" t="str">
        <f>+'CRONOGRAMA PRODUCTOS'!F148</f>
        <v>Unidad medida</v>
      </c>
      <c r="E100" s="1037">
        <f>+'CRONOGRAMA PRODUCTOS'!G148</f>
        <v>0</v>
      </c>
      <c r="F100" s="1038">
        <f>'CRONOGRAMA PRODUCTOS'!H148</f>
        <v>0</v>
      </c>
      <c r="G100" s="1039">
        <f>'CRONOGRAMA PRODUCTOS'!I148</f>
        <v>0</v>
      </c>
      <c r="H100" s="1039">
        <f>'CRONOGRAMA PRODUCTOS'!J148</f>
        <v>0</v>
      </c>
      <c r="I100" s="1039">
        <f>'CRONOGRAMA PRODUCTOS'!K148</f>
        <v>0</v>
      </c>
      <c r="J100" s="1039">
        <f>'CRONOGRAMA PRODUCTOS'!L148</f>
        <v>0</v>
      </c>
      <c r="K100" s="1039">
        <f>'CRONOGRAMA PRODUCTOS'!M148</f>
        <v>0</v>
      </c>
      <c r="L100" s="1039">
        <f>'CRONOGRAMA PRODUCTOS'!N148</f>
        <v>0</v>
      </c>
      <c r="M100" s="1039">
        <f>'CRONOGRAMA PRODUCTOS'!O148</f>
        <v>0</v>
      </c>
      <c r="N100" s="1039">
        <f>'CRONOGRAMA PRODUCTOS'!P148</f>
        <v>0</v>
      </c>
      <c r="O100" s="1039">
        <f>'CRONOGRAMA PRODUCTOS'!Q148</f>
        <v>0</v>
      </c>
      <c r="P100" s="1039">
        <f>'CRONOGRAMA PRODUCTOS'!R148</f>
        <v>0</v>
      </c>
      <c r="Q100" s="1040">
        <f>'CRONOGRAMA PRODUCTOS'!S148</f>
        <v>0</v>
      </c>
      <c r="R100" s="1038">
        <f>'CRONOGRAMA PRODUCTOS'!T148</f>
        <v>0</v>
      </c>
      <c r="S100" s="1039">
        <f>'CRONOGRAMA PRODUCTOS'!U148</f>
        <v>0</v>
      </c>
      <c r="T100" s="1039">
        <f>'CRONOGRAMA PRODUCTOS'!V148</f>
        <v>0</v>
      </c>
      <c r="U100" s="1039">
        <f>'CRONOGRAMA PRODUCTOS'!W148</f>
        <v>0</v>
      </c>
      <c r="V100" s="1039">
        <f>'CRONOGRAMA PRODUCTOS'!X148</f>
        <v>0</v>
      </c>
      <c r="W100" s="1039">
        <f>'CRONOGRAMA PRODUCTOS'!Y148</f>
        <v>0</v>
      </c>
      <c r="X100" s="1039">
        <f>'CRONOGRAMA PRODUCTOS'!Z148</f>
        <v>0</v>
      </c>
      <c r="Y100" s="1039">
        <f>'CRONOGRAMA PRODUCTOS'!AA148</f>
        <v>0</v>
      </c>
      <c r="Z100" s="1039">
        <f>'CRONOGRAMA PRODUCTOS'!AB148</f>
        <v>0</v>
      </c>
      <c r="AA100" s="1039">
        <f>'CRONOGRAMA PRODUCTOS'!AC148</f>
        <v>0</v>
      </c>
      <c r="AB100" s="1039">
        <f>'CRONOGRAMA PRODUCTOS'!AD148</f>
        <v>0</v>
      </c>
      <c r="AC100" s="1040">
        <f>'CRONOGRAMA PRODUCTOS'!AE148</f>
        <v>0</v>
      </c>
      <c r="AD100" s="1038">
        <f>'CRONOGRAMA PRODUCTOS'!AF148</f>
        <v>0</v>
      </c>
      <c r="AE100" s="1039">
        <f>'CRONOGRAMA PRODUCTOS'!AG148</f>
        <v>0</v>
      </c>
      <c r="AF100" s="1039">
        <f>'CRONOGRAMA PRODUCTOS'!AH148</f>
        <v>0</v>
      </c>
      <c r="AG100" s="1039">
        <f>'CRONOGRAMA PRODUCTOS'!AI148</f>
        <v>0</v>
      </c>
      <c r="AH100" s="1039">
        <f>'CRONOGRAMA PRODUCTOS'!AJ148</f>
        <v>0</v>
      </c>
      <c r="AI100" s="1039">
        <f>'CRONOGRAMA PRODUCTOS'!AK148</f>
        <v>0</v>
      </c>
      <c r="AJ100" s="1039">
        <f>'CRONOGRAMA PRODUCTOS'!AL148</f>
        <v>0</v>
      </c>
      <c r="AK100" s="1039">
        <f>'CRONOGRAMA PRODUCTOS'!AM148</f>
        <v>0</v>
      </c>
      <c r="AL100" s="1039">
        <f>'CRONOGRAMA PRODUCTOS'!AN148</f>
        <v>0</v>
      </c>
      <c r="AM100" s="1039">
        <f>'CRONOGRAMA PRODUCTOS'!AO148</f>
        <v>0</v>
      </c>
      <c r="AN100" s="1039">
        <f>'CRONOGRAMA PRODUCTOS'!AP148</f>
        <v>0</v>
      </c>
      <c r="AO100" s="1040">
        <f>'CRONOGRAMA PRODUCTOS'!AQ148</f>
        <v>0</v>
      </c>
      <c r="AP100" s="1120"/>
      <c r="AQ100" s="1121"/>
      <c r="AS100" s="1612"/>
      <c r="AT100" s="1613"/>
      <c r="AU100" s="1613"/>
    </row>
    <row r="101" spans="2:47" ht="13.5" outlineLevel="1" x14ac:dyDescent="0.25">
      <c r="B101" s="1042" t="str">
        <f>+'CRONOGRAMA PRODUCTOS'!D152</f>
        <v>Indicador 3</v>
      </c>
      <c r="C101" s="1056">
        <f>+'CRONOGRAMA PRODUCTOS'!E152</f>
        <v>0</v>
      </c>
      <c r="D101" s="1036" t="str">
        <f>+'CRONOGRAMA PRODUCTOS'!F152</f>
        <v>Unidad medida</v>
      </c>
      <c r="E101" s="1037">
        <f>+'CRONOGRAMA PRODUCTOS'!G152</f>
        <v>0</v>
      </c>
      <c r="F101" s="1038">
        <f>'CRONOGRAMA PRODUCTOS'!H152</f>
        <v>0</v>
      </c>
      <c r="G101" s="1039">
        <f>'CRONOGRAMA PRODUCTOS'!I152</f>
        <v>0</v>
      </c>
      <c r="H101" s="1039">
        <f>'CRONOGRAMA PRODUCTOS'!J152</f>
        <v>0</v>
      </c>
      <c r="I101" s="1039">
        <f>'CRONOGRAMA PRODUCTOS'!K152</f>
        <v>0</v>
      </c>
      <c r="J101" s="1039">
        <f>'CRONOGRAMA PRODUCTOS'!L152</f>
        <v>0</v>
      </c>
      <c r="K101" s="1039">
        <f>'CRONOGRAMA PRODUCTOS'!M152</f>
        <v>0</v>
      </c>
      <c r="L101" s="1039">
        <f>'CRONOGRAMA PRODUCTOS'!N152</f>
        <v>0</v>
      </c>
      <c r="M101" s="1039">
        <f>'CRONOGRAMA PRODUCTOS'!O152</f>
        <v>0</v>
      </c>
      <c r="N101" s="1039">
        <f>'CRONOGRAMA PRODUCTOS'!P152</f>
        <v>0</v>
      </c>
      <c r="O101" s="1039">
        <f>'CRONOGRAMA PRODUCTOS'!Q152</f>
        <v>0</v>
      </c>
      <c r="P101" s="1039">
        <f>'CRONOGRAMA PRODUCTOS'!R152</f>
        <v>0</v>
      </c>
      <c r="Q101" s="1040">
        <f>'CRONOGRAMA PRODUCTOS'!S152</f>
        <v>0</v>
      </c>
      <c r="R101" s="1038">
        <f>'CRONOGRAMA PRODUCTOS'!T152</f>
        <v>0</v>
      </c>
      <c r="S101" s="1039">
        <f>'CRONOGRAMA PRODUCTOS'!U152</f>
        <v>0</v>
      </c>
      <c r="T101" s="1039">
        <f>'CRONOGRAMA PRODUCTOS'!V152</f>
        <v>0</v>
      </c>
      <c r="U101" s="1039">
        <f>'CRONOGRAMA PRODUCTOS'!W152</f>
        <v>0</v>
      </c>
      <c r="V101" s="1039">
        <f>'CRONOGRAMA PRODUCTOS'!X152</f>
        <v>0</v>
      </c>
      <c r="W101" s="1039">
        <f>'CRONOGRAMA PRODUCTOS'!Y152</f>
        <v>0</v>
      </c>
      <c r="X101" s="1039">
        <f>'CRONOGRAMA PRODUCTOS'!Z152</f>
        <v>0</v>
      </c>
      <c r="Y101" s="1039">
        <f>'CRONOGRAMA PRODUCTOS'!AA152</f>
        <v>0</v>
      </c>
      <c r="Z101" s="1039">
        <f>'CRONOGRAMA PRODUCTOS'!AB152</f>
        <v>0</v>
      </c>
      <c r="AA101" s="1039">
        <f>'CRONOGRAMA PRODUCTOS'!AC152</f>
        <v>0</v>
      </c>
      <c r="AB101" s="1039">
        <f>'CRONOGRAMA PRODUCTOS'!AD152</f>
        <v>0</v>
      </c>
      <c r="AC101" s="1040">
        <f>'CRONOGRAMA PRODUCTOS'!AE152</f>
        <v>0</v>
      </c>
      <c r="AD101" s="1038">
        <f>'CRONOGRAMA PRODUCTOS'!AF152</f>
        <v>0</v>
      </c>
      <c r="AE101" s="1039">
        <f>'CRONOGRAMA PRODUCTOS'!AG152</f>
        <v>0</v>
      </c>
      <c r="AF101" s="1039">
        <f>'CRONOGRAMA PRODUCTOS'!AH152</f>
        <v>0</v>
      </c>
      <c r="AG101" s="1039">
        <f>'CRONOGRAMA PRODUCTOS'!AI152</f>
        <v>0</v>
      </c>
      <c r="AH101" s="1039">
        <f>'CRONOGRAMA PRODUCTOS'!AJ152</f>
        <v>0</v>
      </c>
      <c r="AI101" s="1039">
        <f>'CRONOGRAMA PRODUCTOS'!AK152</f>
        <v>0</v>
      </c>
      <c r="AJ101" s="1039">
        <f>'CRONOGRAMA PRODUCTOS'!AL152</f>
        <v>0</v>
      </c>
      <c r="AK101" s="1039">
        <f>'CRONOGRAMA PRODUCTOS'!AM152</f>
        <v>0</v>
      </c>
      <c r="AL101" s="1039">
        <f>'CRONOGRAMA PRODUCTOS'!AN152</f>
        <v>0</v>
      </c>
      <c r="AM101" s="1039">
        <f>'CRONOGRAMA PRODUCTOS'!AO152</f>
        <v>0</v>
      </c>
      <c r="AN101" s="1039">
        <f>'CRONOGRAMA PRODUCTOS'!AP152</f>
        <v>0</v>
      </c>
      <c r="AO101" s="1040">
        <f>'CRONOGRAMA PRODUCTOS'!AQ152</f>
        <v>0</v>
      </c>
      <c r="AP101" s="1120"/>
      <c r="AQ101" s="1121"/>
      <c r="AS101" s="1612"/>
      <c r="AT101" s="1613"/>
      <c r="AU101" s="1613"/>
    </row>
    <row r="102" spans="2:47" outlineLevel="3" x14ac:dyDescent="0.25">
      <c r="B102" s="1053" t="s">
        <v>179</v>
      </c>
      <c r="C102" s="1057">
        <f>'MARCO LOGICO'!D113</f>
        <v>0</v>
      </c>
      <c r="D102" s="1043" t="str">
        <f>'MARCO LOGICO'!F113</f>
        <v>Unidad medida</v>
      </c>
      <c r="E102" s="1044">
        <f>'MARCO LOGICO'!G113</f>
        <v>0</v>
      </c>
      <c r="F102" s="1010"/>
      <c r="G102" s="1011"/>
      <c r="H102" s="1011"/>
      <c r="I102" s="1011"/>
      <c r="J102" s="1011"/>
      <c r="K102" s="1011"/>
      <c r="L102" s="1011"/>
      <c r="M102" s="1011"/>
      <c r="N102" s="1011"/>
      <c r="O102" s="1011"/>
      <c r="P102" s="1011"/>
      <c r="Q102" s="1012"/>
      <c r="R102" s="1010"/>
      <c r="S102" s="1011"/>
      <c r="T102" s="1011"/>
      <c r="U102" s="1011"/>
      <c r="V102" s="1011"/>
      <c r="W102" s="1011"/>
      <c r="X102" s="1011"/>
      <c r="Y102" s="1011"/>
      <c r="Z102" s="1011"/>
      <c r="AA102" s="1011"/>
      <c r="AB102" s="1011"/>
      <c r="AC102" s="1012"/>
      <c r="AD102" s="1010"/>
      <c r="AE102" s="1011"/>
      <c r="AF102" s="1011"/>
      <c r="AG102" s="1011"/>
      <c r="AH102" s="1011"/>
      <c r="AI102" s="1011"/>
      <c r="AJ102" s="1011"/>
      <c r="AK102" s="1011"/>
      <c r="AL102" s="1011"/>
      <c r="AM102" s="1011"/>
      <c r="AN102" s="1011"/>
      <c r="AO102" s="1012"/>
      <c r="AP102" s="1045">
        <f t="shared" si="2"/>
        <v>0</v>
      </c>
      <c r="AQ102" s="1046">
        <f t="shared" si="3"/>
        <v>0</v>
      </c>
      <c r="AS102" s="1614"/>
      <c r="AT102" s="1615"/>
      <c r="AU102" s="1615"/>
    </row>
    <row r="103" spans="2:47" outlineLevel="3" x14ac:dyDescent="0.25">
      <c r="B103" s="1053" t="s">
        <v>180</v>
      </c>
      <c r="C103" s="1057">
        <f>'MARCO LOGICO'!D114</f>
        <v>0</v>
      </c>
      <c r="D103" s="1043" t="str">
        <f>'MARCO LOGICO'!F114</f>
        <v>Unidad medida</v>
      </c>
      <c r="E103" s="1044">
        <f>'MARCO LOGICO'!G114</f>
        <v>0</v>
      </c>
      <c r="F103" s="1010"/>
      <c r="G103" s="1011"/>
      <c r="H103" s="1011"/>
      <c r="I103" s="1011"/>
      <c r="J103" s="1011"/>
      <c r="K103" s="1011"/>
      <c r="L103" s="1011"/>
      <c r="M103" s="1011"/>
      <c r="N103" s="1011"/>
      <c r="O103" s="1011"/>
      <c r="P103" s="1011"/>
      <c r="Q103" s="1012"/>
      <c r="R103" s="1010"/>
      <c r="S103" s="1011"/>
      <c r="T103" s="1011"/>
      <c r="U103" s="1011"/>
      <c r="V103" s="1011"/>
      <c r="W103" s="1011"/>
      <c r="X103" s="1011"/>
      <c r="Y103" s="1011"/>
      <c r="Z103" s="1011"/>
      <c r="AA103" s="1011"/>
      <c r="AB103" s="1011"/>
      <c r="AC103" s="1012"/>
      <c r="AD103" s="1010"/>
      <c r="AE103" s="1011"/>
      <c r="AF103" s="1011"/>
      <c r="AG103" s="1011"/>
      <c r="AH103" s="1011"/>
      <c r="AI103" s="1011"/>
      <c r="AJ103" s="1011"/>
      <c r="AK103" s="1011"/>
      <c r="AL103" s="1011"/>
      <c r="AM103" s="1011"/>
      <c r="AN103" s="1011"/>
      <c r="AO103" s="1012"/>
      <c r="AP103" s="1045">
        <f t="shared" si="2"/>
        <v>0</v>
      </c>
      <c r="AQ103" s="1046">
        <f t="shared" si="3"/>
        <v>0</v>
      </c>
      <c r="AS103" s="1614"/>
      <c r="AT103" s="1615"/>
      <c r="AU103" s="1615"/>
    </row>
    <row r="104" spans="2:47" outlineLevel="3" x14ac:dyDescent="0.25">
      <c r="B104" s="1053" t="s">
        <v>181</v>
      </c>
      <c r="C104" s="1057">
        <f>'MARCO LOGICO'!D115</f>
        <v>0</v>
      </c>
      <c r="D104" s="1043" t="str">
        <f>'MARCO LOGICO'!F115</f>
        <v>Unidad medida</v>
      </c>
      <c r="E104" s="1044">
        <f>'MARCO LOGICO'!G115</f>
        <v>0</v>
      </c>
      <c r="F104" s="1010"/>
      <c r="G104" s="1011"/>
      <c r="H104" s="1011"/>
      <c r="I104" s="1011"/>
      <c r="J104" s="1011"/>
      <c r="K104" s="1011"/>
      <c r="L104" s="1011"/>
      <c r="M104" s="1011"/>
      <c r="N104" s="1011"/>
      <c r="O104" s="1011"/>
      <c r="P104" s="1011"/>
      <c r="Q104" s="1012"/>
      <c r="R104" s="1010"/>
      <c r="S104" s="1011"/>
      <c r="T104" s="1011"/>
      <c r="U104" s="1011"/>
      <c r="V104" s="1011"/>
      <c r="W104" s="1011"/>
      <c r="X104" s="1011"/>
      <c r="Y104" s="1011"/>
      <c r="Z104" s="1011"/>
      <c r="AA104" s="1011"/>
      <c r="AB104" s="1011"/>
      <c r="AC104" s="1012"/>
      <c r="AD104" s="1010"/>
      <c r="AE104" s="1011"/>
      <c r="AF104" s="1011"/>
      <c r="AG104" s="1011"/>
      <c r="AH104" s="1011"/>
      <c r="AI104" s="1011"/>
      <c r="AJ104" s="1011"/>
      <c r="AK104" s="1011"/>
      <c r="AL104" s="1011"/>
      <c r="AM104" s="1011"/>
      <c r="AN104" s="1011"/>
      <c r="AO104" s="1012"/>
      <c r="AP104" s="1045">
        <f t="shared" si="2"/>
        <v>0</v>
      </c>
      <c r="AQ104" s="1046">
        <f t="shared" si="3"/>
        <v>0</v>
      </c>
      <c r="AS104" s="1614"/>
      <c r="AT104" s="1615"/>
      <c r="AU104" s="1615"/>
    </row>
    <row r="105" spans="2:47" outlineLevel="3" x14ac:dyDescent="0.25">
      <c r="B105" s="1053" t="s">
        <v>182</v>
      </c>
      <c r="C105" s="1057">
        <f>'MARCO LOGICO'!D116</f>
        <v>0</v>
      </c>
      <c r="D105" s="1043" t="str">
        <f>'MARCO LOGICO'!F116</f>
        <v>Unidad medida</v>
      </c>
      <c r="E105" s="1044">
        <f>'MARCO LOGICO'!G116</f>
        <v>0</v>
      </c>
      <c r="F105" s="1014"/>
      <c r="G105" s="1015"/>
      <c r="H105" s="1015"/>
      <c r="I105" s="1015"/>
      <c r="J105" s="1015"/>
      <c r="K105" s="1015"/>
      <c r="L105" s="1015"/>
      <c r="M105" s="1015"/>
      <c r="N105" s="1015"/>
      <c r="O105" s="1015"/>
      <c r="P105" s="1015"/>
      <c r="Q105" s="1016"/>
      <c r="R105" s="1014"/>
      <c r="S105" s="1015"/>
      <c r="T105" s="1015"/>
      <c r="U105" s="1015"/>
      <c r="V105" s="1015"/>
      <c r="W105" s="1015"/>
      <c r="X105" s="1015"/>
      <c r="Y105" s="1015"/>
      <c r="Z105" s="1015"/>
      <c r="AA105" s="1015"/>
      <c r="AB105" s="1015"/>
      <c r="AC105" s="1016"/>
      <c r="AD105" s="1014"/>
      <c r="AE105" s="1015"/>
      <c r="AF105" s="1015"/>
      <c r="AG105" s="1015"/>
      <c r="AH105" s="1015"/>
      <c r="AI105" s="1015"/>
      <c r="AJ105" s="1015"/>
      <c r="AK105" s="1015"/>
      <c r="AL105" s="1015"/>
      <c r="AM105" s="1015"/>
      <c r="AN105" s="1015"/>
      <c r="AO105" s="1016"/>
      <c r="AP105" s="1047">
        <f t="shared" si="2"/>
        <v>0</v>
      </c>
      <c r="AQ105" s="1046">
        <f t="shared" si="3"/>
        <v>0</v>
      </c>
      <c r="AS105" s="1614"/>
      <c r="AT105" s="1615"/>
      <c r="AU105" s="1615"/>
    </row>
    <row r="106" spans="2:47" outlineLevel="3" x14ac:dyDescent="0.25">
      <c r="B106" s="1053" t="s">
        <v>183</v>
      </c>
      <c r="C106" s="1057">
        <f>'MARCO LOGICO'!D117</f>
        <v>0</v>
      </c>
      <c r="D106" s="1043" t="str">
        <f>'MARCO LOGICO'!F117</f>
        <v>Unidad medida</v>
      </c>
      <c r="E106" s="1044">
        <f>'MARCO LOGICO'!G117</f>
        <v>0</v>
      </c>
      <c r="F106" s="1010"/>
      <c r="G106" s="1011"/>
      <c r="H106" s="1011"/>
      <c r="I106" s="1011"/>
      <c r="J106" s="1011"/>
      <c r="K106" s="1011"/>
      <c r="L106" s="1011"/>
      <c r="M106" s="1011"/>
      <c r="N106" s="1011"/>
      <c r="O106" s="1011"/>
      <c r="P106" s="1011"/>
      <c r="Q106" s="1012"/>
      <c r="R106" s="1010"/>
      <c r="S106" s="1011"/>
      <c r="T106" s="1011"/>
      <c r="U106" s="1011"/>
      <c r="V106" s="1011"/>
      <c r="W106" s="1011"/>
      <c r="X106" s="1011"/>
      <c r="Y106" s="1011"/>
      <c r="Z106" s="1011"/>
      <c r="AA106" s="1011"/>
      <c r="AB106" s="1011"/>
      <c r="AC106" s="1012"/>
      <c r="AD106" s="1010"/>
      <c r="AE106" s="1011"/>
      <c r="AF106" s="1011"/>
      <c r="AG106" s="1011"/>
      <c r="AH106" s="1011"/>
      <c r="AI106" s="1011"/>
      <c r="AJ106" s="1011"/>
      <c r="AK106" s="1011"/>
      <c r="AL106" s="1011"/>
      <c r="AM106" s="1011"/>
      <c r="AN106" s="1011"/>
      <c r="AO106" s="1012"/>
      <c r="AP106" s="1045">
        <f t="shared" si="2"/>
        <v>0</v>
      </c>
      <c r="AQ106" s="1046">
        <f t="shared" si="3"/>
        <v>0</v>
      </c>
      <c r="AS106" s="1614"/>
      <c r="AT106" s="1615"/>
      <c r="AU106" s="1615"/>
    </row>
    <row r="107" spans="2:47" s="1088" customFormat="1" ht="13.5" outlineLevel="3" x14ac:dyDescent="0.25">
      <c r="B107" s="1041">
        <f>'MARCO LOGICO'!C118</f>
        <v>4.2</v>
      </c>
      <c r="C107" s="1055">
        <f>'MARCO LOGICO'!D118</f>
        <v>0</v>
      </c>
      <c r="D107" s="1104"/>
      <c r="E107" s="1105"/>
      <c r="F107" s="1106"/>
      <c r="G107" s="1107"/>
      <c r="H107" s="1107"/>
      <c r="I107" s="1107"/>
      <c r="J107" s="1107"/>
      <c r="K107" s="1107"/>
      <c r="L107" s="1107"/>
      <c r="M107" s="1108"/>
      <c r="N107" s="1107"/>
      <c r="O107" s="1107"/>
      <c r="P107" s="1107"/>
      <c r="Q107" s="1109"/>
      <c r="R107" s="1106"/>
      <c r="S107" s="1107"/>
      <c r="T107" s="1107"/>
      <c r="U107" s="1107"/>
      <c r="V107" s="1108"/>
      <c r="W107" s="1107"/>
      <c r="X107" s="1107"/>
      <c r="Y107" s="1107"/>
      <c r="Z107" s="1107"/>
      <c r="AA107" s="1107"/>
      <c r="AB107" s="1107"/>
      <c r="AC107" s="1109"/>
      <c r="AD107" s="1106"/>
      <c r="AE107" s="1108"/>
      <c r="AF107" s="1107"/>
      <c r="AG107" s="1107"/>
      <c r="AH107" s="1107"/>
      <c r="AI107" s="1107"/>
      <c r="AJ107" s="1107"/>
      <c r="AK107" s="1107"/>
      <c r="AL107" s="1107"/>
      <c r="AM107" s="1107"/>
      <c r="AN107" s="1108"/>
      <c r="AO107" s="1109"/>
      <c r="AP107" s="1048">
        <f t="shared" si="2"/>
        <v>0</v>
      </c>
      <c r="AQ107" s="1049">
        <f t="shared" si="3"/>
        <v>0</v>
      </c>
      <c r="AS107" s="1616"/>
      <c r="AT107" s="1617"/>
      <c r="AU107" s="1617"/>
    </row>
    <row r="108" spans="2:47" ht="13.5" outlineLevel="1" x14ac:dyDescent="0.25">
      <c r="B108" s="1042" t="str">
        <f>+'CRONOGRAMA PRODUCTOS'!D156</f>
        <v>Indicador 1</v>
      </c>
      <c r="C108" s="1056">
        <f>+'CRONOGRAMA PRODUCTOS'!E156</f>
        <v>0</v>
      </c>
      <c r="D108" s="1036" t="str">
        <f>+'CRONOGRAMA PRODUCTOS'!F156</f>
        <v>Unidad medida</v>
      </c>
      <c r="E108" s="1037">
        <f>+'CRONOGRAMA PRODUCTOS'!G156</f>
        <v>0</v>
      </c>
      <c r="F108" s="1038">
        <f>'CRONOGRAMA PRODUCTOS'!H156</f>
        <v>0</v>
      </c>
      <c r="G108" s="1039">
        <f>'CRONOGRAMA PRODUCTOS'!I156</f>
        <v>0</v>
      </c>
      <c r="H108" s="1039">
        <f>'CRONOGRAMA PRODUCTOS'!J156</f>
        <v>0</v>
      </c>
      <c r="I108" s="1039">
        <f>'CRONOGRAMA PRODUCTOS'!K156</f>
        <v>0</v>
      </c>
      <c r="J108" s="1039">
        <f>'CRONOGRAMA PRODUCTOS'!L156</f>
        <v>0</v>
      </c>
      <c r="K108" s="1039">
        <f>'CRONOGRAMA PRODUCTOS'!M156</f>
        <v>0</v>
      </c>
      <c r="L108" s="1039">
        <f>'CRONOGRAMA PRODUCTOS'!N156</f>
        <v>0</v>
      </c>
      <c r="M108" s="1039">
        <f>'CRONOGRAMA PRODUCTOS'!O156</f>
        <v>0</v>
      </c>
      <c r="N108" s="1039">
        <f>'CRONOGRAMA PRODUCTOS'!P156</f>
        <v>0</v>
      </c>
      <c r="O108" s="1039">
        <f>'CRONOGRAMA PRODUCTOS'!Q156</f>
        <v>0</v>
      </c>
      <c r="P108" s="1039">
        <f>'CRONOGRAMA PRODUCTOS'!R156</f>
        <v>0</v>
      </c>
      <c r="Q108" s="1040">
        <f>'CRONOGRAMA PRODUCTOS'!S156</f>
        <v>0</v>
      </c>
      <c r="R108" s="1038">
        <f>'CRONOGRAMA PRODUCTOS'!T156</f>
        <v>0</v>
      </c>
      <c r="S108" s="1039">
        <f>'CRONOGRAMA PRODUCTOS'!U156</f>
        <v>0</v>
      </c>
      <c r="T108" s="1039">
        <f>'CRONOGRAMA PRODUCTOS'!V156</f>
        <v>0</v>
      </c>
      <c r="U108" s="1039">
        <f>'CRONOGRAMA PRODUCTOS'!W156</f>
        <v>0</v>
      </c>
      <c r="V108" s="1039">
        <f>'CRONOGRAMA PRODUCTOS'!X156</f>
        <v>0</v>
      </c>
      <c r="W108" s="1039">
        <f>'CRONOGRAMA PRODUCTOS'!Y156</f>
        <v>0</v>
      </c>
      <c r="X108" s="1039">
        <f>'CRONOGRAMA PRODUCTOS'!Z156</f>
        <v>0</v>
      </c>
      <c r="Y108" s="1039">
        <f>'CRONOGRAMA PRODUCTOS'!AA156</f>
        <v>0</v>
      </c>
      <c r="Z108" s="1039">
        <f>'CRONOGRAMA PRODUCTOS'!AB156</f>
        <v>0</v>
      </c>
      <c r="AA108" s="1039">
        <f>'CRONOGRAMA PRODUCTOS'!AC156</f>
        <v>0</v>
      </c>
      <c r="AB108" s="1039">
        <f>'CRONOGRAMA PRODUCTOS'!AD156</f>
        <v>0</v>
      </c>
      <c r="AC108" s="1040">
        <f>'CRONOGRAMA PRODUCTOS'!AE156</f>
        <v>0</v>
      </c>
      <c r="AD108" s="1038">
        <f>'CRONOGRAMA PRODUCTOS'!AF156</f>
        <v>0</v>
      </c>
      <c r="AE108" s="1039">
        <f>'CRONOGRAMA PRODUCTOS'!AG156</f>
        <v>0</v>
      </c>
      <c r="AF108" s="1039">
        <f>'CRONOGRAMA PRODUCTOS'!AH156</f>
        <v>0</v>
      </c>
      <c r="AG108" s="1039">
        <f>'CRONOGRAMA PRODUCTOS'!AI156</f>
        <v>0</v>
      </c>
      <c r="AH108" s="1039">
        <f>'CRONOGRAMA PRODUCTOS'!AJ156</f>
        <v>0</v>
      </c>
      <c r="AI108" s="1039">
        <f>'CRONOGRAMA PRODUCTOS'!AK156</f>
        <v>0</v>
      </c>
      <c r="AJ108" s="1039">
        <f>'CRONOGRAMA PRODUCTOS'!AL156</f>
        <v>0</v>
      </c>
      <c r="AK108" s="1039">
        <f>'CRONOGRAMA PRODUCTOS'!AM156</f>
        <v>0</v>
      </c>
      <c r="AL108" s="1039">
        <f>'CRONOGRAMA PRODUCTOS'!AN156</f>
        <v>0</v>
      </c>
      <c r="AM108" s="1039">
        <f>'CRONOGRAMA PRODUCTOS'!AO156</f>
        <v>0</v>
      </c>
      <c r="AN108" s="1039">
        <f>'CRONOGRAMA PRODUCTOS'!AP156</f>
        <v>0</v>
      </c>
      <c r="AO108" s="1040">
        <f>'CRONOGRAMA PRODUCTOS'!AQ156</f>
        <v>0</v>
      </c>
      <c r="AP108" s="1120"/>
      <c r="AQ108" s="1121"/>
      <c r="AS108" s="1612"/>
      <c r="AT108" s="1613"/>
      <c r="AU108" s="1613"/>
    </row>
    <row r="109" spans="2:47" ht="13.5" outlineLevel="1" x14ac:dyDescent="0.25">
      <c r="B109" s="1042" t="str">
        <f>+'CRONOGRAMA PRODUCTOS'!D160</f>
        <v>Indicador 2</v>
      </c>
      <c r="C109" s="1056">
        <f>+'CRONOGRAMA PRODUCTOS'!E160</f>
        <v>0</v>
      </c>
      <c r="D109" s="1036" t="str">
        <f>+'CRONOGRAMA PRODUCTOS'!F160</f>
        <v>Unidad medida</v>
      </c>
      <c r="E109" s="1037">
        <f>+'CRONOGRAMA PRODUCTOS'!G160</f>
        <v>0</v>
      </c>
      <c r="F109" s="1038">
        <f>'CRONOGRAMA PRODUCTOS'!H160</f>
        <v>0</v>
      </c>
      <c r="G109" s="1039">
        <f>'CRONOGRAMA PRODUCTOS'!I160</f>
        <v>0</v>
      </c>
      <c r="H109" s="1039">
        <f>'CRONOGRAMA PRODUCTOS'!J160</f>
        <v>0</v>
      </c>
      <c r="I109" s="1039">
        <f>'CRONOGRAMA PRODUCTOS'!K160</f>
        <v>0</v>
      </c>
      <c r="J109" s="1039">
        <f>'CRONOGRAMA PRODUCTOS'!L160</f>
        <v>0</v>
      </c>
      <c r="K109" s="1039">
        <f>'CRONOGRAMA PRODUCTOS'!M160</f>
        <v>0</v>
      </c>
      <c r="L109" s="1039">
        <f>'CRONOGRAMA PRODUCTOS'!N160</f>
        <v>0</v>
      </c>
      <c r="M109" s="1039">
        <f>'CRONOGRAMA PRODUCTOS'!O160</f>
        <v>0</v>
      </c>
      <c r="N109" s="1039">
        <f>'CRONOGRAMA PRODUCTOS'!P160</f>
        <v>0</v>
      </c>
      <c r="O109" s="1039">
        <f>'CRONOGRAMA PRODUCTOS'!Q160</f>
        <v>0</v>
      </c>
      <c r="P109" s="1039">
        <f>'CRONOGRAMA PRODUCTOS'!R160</f>
        <v>0</v>
      </c>
      <c r="Q109" s="1040">
        <f>'CRONOGRAMA PRODUCTOS'!S160</f>
        <v>0</v>
      </c>
      <c r="R109" s="1038">
        <f>'CRONOGRAMA PRODUCTOS'!T160</f>
        <v>0</v>
      </c>
      <c r="S109" s="1039">
        <f>'CRONOGRAMA PRODUCTOS'!U160</f>
        <v>0</v>
      </c>
      <c r="T109" s="1039">
        <f>'CRONOGRAMA PRODUCTOS'!V160</f>
        <v>0</v>
      </c>
      <c r="U109" s="1039">
        <f>'CRONOGRAMA PRODUCTOS'!W160</f>
        <v>0</v>
      </c>
      <c r="V109" s="1039">
        <f>'CRONOGRAMA PRODUCTOS'!X160</f>
        <v>0</v>
      </c>
      <c r="W109" s="1039">
        <f>'CRONOGRAMA PRODUCTOS'!Y160</f>
        <v>0</v>
      </c>
      <c r="X109" s="1039">
        <f>'CRONOGRAMA PRODUCTOS'!Z160</f>
        <v>0</v>
      </c>
      <c r="Y109" s="1039">
        <f>'CRONOGRAMA PRODUCTOS'!AA160</f>
        <v>0</v>
      </c>
      <c r="Z109" s="1039">
        <f>'CRONOGRAMA PRODUCTOS'!AB160</f>
        <v>0</v>
      </c>
      <c r="AA109" s="1039">
        <f>'CRONOGRAMA PRODUCTOS'!AC160</f>
        <v>0</v>
      </c>
      <c r="AB109" s="1039">
        <f>'CRONOGRAMA PRODUCTOS'!AD160</f>
        <v>0</v>
      </c>
      <c r="AC109" s="1040">
        <f>'CRONOGRAMA PRODUCTOS'!AE160</f>
        <v>0</v>
      </c>
      <c r="AD109" s="1038">
        <f>'CRONOGRAMA PRODUCTOS'!AF160</f>
        <v>0</v>
      </c>
      <c r="AE109" s="1039">
        <f>'CRONOGRAMA PRODUCTOS'!AG160</f>
        <v>0</v>
      </c>
      <c r="AF109" s="1039">
        <f>'CRONOGRAMA PRODUCTOS'!AH160</f>
        <v>0</v>
      </c>
      <c r="AG109" s="1039">
        <f>'CRONOGRAMA PRODUCTOS'!AI160</f>
        <v>0</v>
      </c>
      <c r="AH109" s="1039">
        <f>'CRONOGRAMA PRODUCTOS'!AJ160</f>
        <v>0</v>
      </c>
      <c r="AI109" s="1039">
        <f>'CRONOGRAMA PRODUCTOS'!AK160</f>
        <v>0</v>
      </c>
      <c r="AJ109" s="1039">
        <f>'CRONOGRAMA PRODUCTOS'!AL160</f>
        <v>0</v>
      </c>
      <c r="AK109" s="1039">
        <f>'CRONOGRAMA PRODUCTOS'!AM160</f>
        <v>0</v>
      </c>
      <c r="AL109" s="1039">
        <f>'CRONOGRAMA PRODUCTOS'!AN160</f>
        <v>0</v>
      </c>
      <c r="AM109" s="1039">
        <f>'CRONOGRAMA PRODUCTOS'!AO160</f>
        <v>0</v>
      </c>
      <c r="AN109" s="1039">
        <f>'CRONOGRAMA PRODUCTOS'!AP160</f>
        <v>0</v>
      </c>
      <c r="AO109" s="1040">
        <f>'CRONOGRAMA PRODUCTOS'!AQ160</f>
        <v>0</v>
      </c>
      <c r="AP109" s="1120"/>
      <c r="AQ109" s="1121"/>
      <c r="AS109" s="1612"/>
      <c r="AT109" s="1613"/>
      <c r="AU109" s="1613"/>
    </row>
    <row r="110" spans="2:47" ht="13.5" outlineLevel="1" x14ac:dyDescent="0.25">
      <c r="B110" s="1042" t="str">
        <f>+'CRONOGRAMA PRODUCTOS'!D164</f>
        <v>Indicador 3</v>
      </c>
      <c r="C110" s="1056">
        <f>+'CRONOGRAMA PRODUCTOS'!E164</f>
        <v>0</v>
      </c>
      <c r="D110" s="1058" t="str">
        <f>+'CRONOGRAMA PRODUCTOS'!F164</f>
        <v>Unidad medida</v>
      </c>
      <c r="E110" s="1037">
        <f>+'CRONOGRAMA PRODUCTOS'!G164</f>
        <v>0</v>
      </c>
      <c r="F110" s="1038">
        <f>'CRONOGRAMA PRODUCTOS'!H164</f>
        <v>0</v>
      </c>
      <c r="G110" s="1039">
        <f>'CRONOGRAMA PRODUCTOS'!I164</f>
        <v>0</v>
      </c>
      <c r="H110" s="1039">
        <f>'CRONOGRAMA PRODUCTOS'!J164</f>
        <v>0</v>
      </c>
      <c r="I110" s="1039">
        <f>'CRONOGRAMA PRODUCTOS'!K164</f>
        <v>0</v>
      </c>
      <c r="J110" s="1039">
        <f>'CRONOGRAMA PRODUCTOS'!L164</f>
        <v>0</v>
      </c>
      <c r="K110" s="1039">
        <f>'CRONOGRAMA PRODUCTOS'!M164</f>
        <v>0</v>
      </c>
      <c r="L110" s="1039">
        <f>'CRONOGRAMA PRODUCTOS'!N164</f>
        <v>0</v>
      </c>
      <c r="M110" s="1039">
        <f>'CRONOGRAMA PRODUCTOS'!O164</f>
        <v>0</v>
      </c>
      <c r="N110" s="1039">
        <f>'CRONOGRAMA PRODUCTOS'!P164</f>
        <v>0</v>
      </c>
      <c r="O110" s="1039">
        <f>'CRONOGRAMA PRODUCTOS'!Q164</f>
        <v>0</v>
      </c>
      <c r="P110" s="1039">
        <f>'CRONOGRAMA PRODUCTOS'!R164</f>
        <v>0</v>
      </c>
      <c r="Q110" s="1040">
        <f>'CRONOGRAMA PRODUCTOS'!S164</f>
        <v>0</v>
      </c>
      <c r="R110" s="1038">
        <f>'CRONOGRAMA PRODUCTOS'!T164</f>
        <v>0</v>
      </c>
      <c r="S110" s="1039">
        <f>'CRONOGRAMA PRODUCTOS'!U164</f>
        <v>0</v>
      </c>
      <c r="T110" s="1039">
        <f>'CRONOGRAMA PRODUCTOS'!V164</f>
        <v>0</v>
      </c>
      <c r="U110" s="1039">
        <f>'CRONOGRAMA PRODUCTOS'!W164</f>
        <v>0</v>
      </c>
      <c r="V110" s="1039">
        <f>'CRONOGRAMA PRODUCTOS'!X164</f>
        <v>0</v>
      </c>
      <c r="W110" s="1039">
        <f>'CRONOGRAMA PRODUCTOS'!Y164</f>
        <v>0</v>
      </c>
      <c r="X110" s="1039">
        <f>'CRONOGRAMA PRODUCTOS'!Z164</f>
        <v>0</v>
      </c>
      <c r="Y110" s="1039">
        <f>'CRONOGRAMA PRODUCTOS'!AA164</f>
        <v>0</v>
      </c>
      <c r="Z110" s="1039">
        <f>'CRONOGRAMA PRODUCTOS'!AB164</f>
        <v>0</v>
      </c>
      <c r="AA110" s="1039">
        <f>'CRONOGRAMA PRODUCTOS'!AC164</f>
        <v>0</v>
      </c>
      <c r="AB110" s="1039">
        <f>'CRONOGRAMA PRODUCTOS'!AD164</f>
        <v>0</v>
      </c>
      <c r="AC110" s="1040">
        <f>'CRONOGRAMA PRODUCTOS'!AE164</f>
        <v>0</v>
      </c>
      <c r="AD110" s="1038">
        <f>'CRONOGRAMA PRODUCTOS'!AF164</f>
        <v>0</v>
      </c>
      <c r="AE110" s="1039">
        <f>'CRONOGRAMA PRODUCTOS'!AG164</f>
        <v>0</v>
      </c>
      <c r="AF110" s="1039">
        <f>'CRONOGRAMA PRODUCTOS'!AH164</f>
        <v>0</v>
      </c>
      <c r="AG110" s="1039">
        <f>'CRONOGRAMA PRODUCTOS'!AI164</f>
        <v>0</v>
      </c>
      <c r="AH110" s="1039">
        <f>'CRONOGRAMA PRODUCTOS'!AJ164</f>
        <v>0</v>
      </c>
      <c r="AI110" s="1039">
        <f>'CRONOGRAMA PRODUCTOS'!AK164</f>
        <v>0</v>
      </c>
      <c r="AJ110" s="1039">
        <f>'CRONOGRAMA PRODUCTOS'!AL164</f>
        <v>0</v>
      </c>
      <c r="AK110" s="1039">
        <f>'CRONOGRAMA PRODUCTOS'!AM164</f>
        <v>0</v>
      </c>
      <c r="AL110" s="1039">
        <f>'CRONOGRAMA PRODUCTOS'!AN164</f>
        <v>0</v>
      </c>
      <c r="AM110" s="1039">
        <f>'CRONOGRAMA PRODUCTOS'!AO164</f>
        <v>0</v>
      </c>
      <c r="AN110" s="1039">
        <f>'CRONOGRAMA PRODUCTOS'!AP164</f>
        <v>0</v>
      </c>
      <c r="AO110" s="1040">
        <f>'CRONOGRAMA PRODUCTOS'!AQ164</f>
        <v>0</v>
      </c>
      <c r="AP110" s="1120"/>
      <c r="AQ110" s="1121"/>
      <c r="AS110" s="1612"/>
      <c r="AT110" s="1613"/>
      <c r="AU110" s="1613"/>
    </row>
    <row r="111" spans="2:47" outlineLevel="3" x14ac:dyDescent="0.25">
      <c r="B111" s="1053" t="s">
        <v>184</v>
      </c>
      <c r="C111" s="1057">
        <f>'MARCO LOGICO'!D121</f>
        <v>0</v>
      </c>
      <c r="D111" s="1043" t="str">
        <f>'MARCO LOGICO'!F121</f>
        <v>Unidad medida</v>
      </c>
      <c r="E111" s="1044">
        <f>'MARCO LOGICO'!G121</f>
        <v>0</v>
      </c>
      <c r="F111" s="1010"/>
      <c r="G111" s="1011"/>
      <c r="H111" s="1011"/>
      <c r="I111" s="1011"/>
      <c r="J111" s="1011"/>
      <c r="K111" s="1011"/>
      <c r="L111" s="1011"/>
      <c r="M111" s="1011"/>
      <c r="N111" s="1011"/>
      <c r="O111" s="1011"/>
      <c r="P111" s="1011"/>
      <c r="Q111" s="1012"/>
      <c r="R111" s="1010"/>
      <c r="S111" s="1011"/>
      <c r="T111" s="1011"/>
      <c r="U111" s="1011"/>
      <c r="V111" s="1011"/>
      <c r="W111" s="1011"/>
      <c r="X111" s="1011"/>
      <c r="Y111" s="1011"/>
      <c r="Z111" s="1011"/>
      <c r="AA111" s="1011"/>
      <c r="AB111" s="1011"/>
      <c r="AC111" s="1012"/>
      <c r="AD111" s="1010"/>
      <c r="AE111" s="1011"/>
      <c r="AF111" s="1011"/>
      <c r="AG111" s="1011"/>
      <c r="AH111" s="1011"/>
      <c r="AI111" s="1011"/>
      <c r="AJ111" s="1011"/>
      <c r="AK111" s="1011"/>
      <c r="AL111" s="1011"/>
      <c r="AM111" s="1011"/>
      <c r="AN111" s="1011"/>
      <c r="AO111" s="1012"/>
      <c r="AP111" s="1045">
        <f t="shared" si="2"/>
        <v>0</v>
      </c>
      <c r="AQ111" s="1046">
        <f t="shared" si="3"/>
        <v>0</v>
      </c>
      <c r="AS111" s="1614"/>
      <c r="AT111" s="1615"/>
      <c r="AU111" s="1615"/>
    </row>
    <row r="112" spans="2:47" outlineLevel="3" x14ac:dyDescent="0.25">
      <c r="B112" s="1053" t="s">
        <v>185</v>
      </c>
      <c r="C112" s="1057">
        <f>'MARCO LOGICO'!D122</f>
        <v>0</v>
      </c>
      <c r="D112" s="1043" t="str">
        <f>'MARCO LOGICO'!F122</f>
        <v>Unidad medida</v>
      </c>
      <c r="E112" s="1044">
        <f>'MARCO LOGICO'!G122</f>
        <v>0</v>
      </c>
      <c r="F112" s="1010"/>
      <c r="G112" s="1011"/>
      <c r="H112" s="1011"/>
      <c r="I112" s="1011"/>
      <c r="J112" s="1011"/>
      <c r="K112" s="1011"/>
      <c r="L112" s="1011"/>
      <c r="M112" s="1011"/>
      <c r="N112" s="1011"/>
      <c r="O112" s="1011"/>
      <c r="P112" s="1011"/>
      <c r="Q112" s="1012"/>
      <c r="R112" s="1010"/>
      <c r="S112" s="1011"/>
      <c r="T112" s="1011"/>
      <c r="U112" s="1011"/>
      <c r="V112" s="1011"/>
      <c r="W112" s="1011"/>
      <c r="X112" s="1011"/>
      <c r="Y112" s="1011"/>
      <c r="Z112" s="1011"/>
      <c r="AA112" s="1011"/>
      <c r="AB112" s="1011"/>
      <c r="AC112" s="1012"/>
      <c r="AD112" s="1010"/>
      <c r="AE112" s="1011"/>
      <c r="AF112" s="1011"/>
      <c r="AG112" s="1011"/>
      <c r="AH112" s="1011"/>
      <c r="AI112" s="1011"/>
      <c r="AJ112" s="1011"/>
      <c r="AK112" s="1011"/>
      <c r="AL112" s="1011"/>
      <c r="AM112" s="1011"/>
      <c r="AN112" s="1011"/>
      <c r="AO112" s="1012"/>
      <c r="AP112" s="1045">
        <f t="shared" si="2"/>
        <v>0</v>
      </c>
      <c r="AQ112" s="1046">
        <f t="shared" si="3"/>
        <v>0</v>
      </c>
      <c r="AS112" s="1614"/>
      <c r="AT112" s="1615"/>
      <c r="AU112" s="1615"/>
    </row>
    <row r="113" spans="2:47" outlineLevel="3" x14ac:dyDescent="0.25">
      <c r="B113" s="1053" t="s">
        <v>186</v>
      </c>
      <c r="C113" s="1057">
        <f>'MARCO LOGICO'!D123</f>
        <v>0</v>
      </c>
      <c r="D113" s="1043" t="str">
        <f>'MARCO LOGICO'!F123</f>
        <v>Unidad medida</v>
      </c>
      <c r="E113" s="1044">
        <f>'MARCO LOGICO'!G123</f>
        <v>0</v>
      </c>
      <c r="F113" s="1014"/>
      <c r="G113" s="1015"/>
      <c r="H113" s="1015"/>
      <c r="I113" s="1015"/>
      <c r="J113" s="1015"/>
      <c r="K113" s="1015"/>
      <c r="L113" s="1015"/>
      <c r="M113" s="1015"/>
      <c r="N113" s="1015"/>
      <c r="O113" s="1015"/>
      <c r="P113" s="1015"/>
      <c r="Q113" s="1016"/>
      <c r="R113" s="1014"/>
      <c r="S113" s="1015"/>
      <c r="T113" s="1015"/>
      <c r="U113" s="1015"/>
      <c r="V113" s="1015"/>
      <c r="W113" s="1015"/>
      <c r="X113" s="1015"/>
      <c r="Y113" s="1015"/>
      <c r="Z113" s="1015"/>
      <c r="AA113" s="1015"/>
      <c r="AB113" s="1015"/>
      <c r="AC113" s="1016"/>
      <c r="AD113" s="1014"/>
      <c r="AE113" s="1015"/>
      <c r="AF113" s="1015"/>
      <c r="AG113" s="1015"/>
      <c r="AH113" s="1015"/>
      <c r="AI113" s="1015"/>
      <c r="AJ113" s="1015"/>
      <c r="AK113" s="1015"/>
      <c r="AL113" s="1015"/>
      <c r="AM113" s="1015"/>
      <c r="AN113" s="1015"/>
      <c r="AO113" s="1016"/>
      <c r="AP113" s="1047">
        <f t="shared" si="2"/>
        <v>0</v>
      </c>
      <c r="AQ113" s="1046">
        <f t="shared" si="3"/>
        <v>0</v>
      </c>
      <c r="AS113" s="1614"/>
      <c r="AT113" s="1615"/>
      <c r="AU113" s="1615"/>
    </row>
    <row r="114" spans="2:47" outlineLevel="3" x14ac:dyDescent="0.25">
      <c r="B114" s="1053" t="s">
        <v>187</v>
      </c>
      <c r="C114" s="1057">
        <f>'MARCO LOGICO'!D124</f>
        <v>0</v>
      </c>
      <c r="D114" s="1043" t="str">
        <f>'MARCO LOGICO'!F124</f>
        <v>Unidad medida</v>
      </c>
      <c r="E114" s="1044">
        <f>'MARCO LOGICO'!G124</f>
        <v>0</v>
      </c>
      <c r="F114" s="1010"/>
      <c r="G114" s="1011"/>
      <c r="H114" s="1011"/>
      <c r="I114" s="1011"/>
      <c r="J114" s="1011"/>
      <c r="K114" s="1011"/>
      <c r="L114" s="1011"/>
      <c r="M114" s="1011"/>
      <c r="N114" s="1011"/>
      <c r="O114" s="1011"/>
      <c r="P114" s="1011"/>
      <c r="Q114" s="1012"/>
      <c r="R114" s="1010"/>
      <c r="S114" s="1011"/>
      <c r="T114" s="1011"/>
      <c r="U114" s="1011"/>
      <c r="V114" s="1011"/>
      <c r="W114" s="1011"/>
      <c r="X114" s="1011"/>
      <c r="Y114" s="1011"/>
      <c r="Z114" s="1011"/>
      <c r="AA114" s="1011"/>
      <c r="AB114" s="1011"/>
      <c r="AC114" s="1012"/>
      <c r="AD114" s="1010"/>
      <c r="AE114" s="1011"/>
      <c r="AF114" s="1011"/>
      <c r="AG114" s="1011"/>
      <c r="AH114" s="1011"/>
      <c r="AI114" s="1011"/>
      <c r="AJ114" s="1011"/>
      <c r="AK114" s="1011"/>
      <c r="AL114" s="1011"/>
      <c r="AM114" s="1011"/>
      <c r="AN114" s="1011"/>
      <c r="AO114" s="1012"/>
      <c r="AP114" s="1045">
        <f t="shared" si="2"/>
        <v>0</v>
      </c>
      <c r="AQ114" s="1046">
        <f t="shared" si="3"/>
        <v>0</v>
      </c>
      <c r="AS114" s="1614"/>
      <c r="AT114" s="1615"/>
      <c r="AU114" s="1615"/>
    </row>
    <row r="115" spans="2:47" outlineLevel="3" x14ac:dyDescent="0.25">
      <c r="B115" s="1053" t="s">
        <v>188</v>
      </c>
      <c r="C115" s="1057">
        <f>'MARCO LOGICO'!D125</f>
        <v>0</v>
      </c>
      <c r="D115" s="1043" t="str">
        <f>'MARCO LOGICO'!F125</f>
        <v>Unidad medida</v>
      </c>
      <c r="E115" s="1044">
        <f>'MARCO LOGICO'!G125</f>
        <v>0</v>
      </c>
      <c r="F115" s="1010"/>
      <c r="G115" s="1011"/>
      <c r="H115" s="1011"/>
      <c r="I115" s="1011"/>
      <c r="J115" s="1011"/>
      <c r="K115" s="1011"/>
      <c r="L115" s="1011"/>
      <c r="M115" s="1011"/>
      <c r="N115" s="1011"/>
      <c r="O115" s="1011"/>
      <c r="P115" s="1011"/>
      <c r="Q115" s="1012"/>
      <c r="R115" s="1010"/>
      <c r="S115" s="1011"/>
      <c r="T115" s="1011"/>
      <c r="U115" s="1011"/>
      <c r="V115" s="1011"/>
      <c r="W115" s="1011"/>
      <c r="X115" s="1011"/>
      <c r="Y115" s="1011"/>
      <c r="Z115" s="1011"/>
      <c r="AA115" s="1011"/>
      <c r="AB115" s="1011"/>
      <c r="AC115" s="1012"/>
      <c r="AD115" s="1010"/>
      <c r="AE115" s="1011"/>
      <c r="AF115" s="1011"/>
      <c r="AG115" s="1011"/>
      <c r="AH115" s="1011"/>
      <c r="AI115" s="1011"/>
      <c r="AJ115" s="1011"/>
      <c r="AK115" s="1011"/>
      <c r="AL115" s="1011"/>
      <c r="AM115" s="1011"/>
      <c r="AN115" s="1011"/>
      <c r="AO115" s="1012"/>
      <c r="AP115" s="1045">
        <f t="shared" si="2"/>
        <v>0</v>
      </c>
      <c r="AQ115" s="1046">
        <f t="shared" si="3"/>
        <v>0</v>
      </c>
      <c r="AS115" s="1614"/>
      <c r="AT115" s="1615"/>
      <c r="AU115" s="1615"/>
    </row>
    <row r="116" spans="2:47" s="1088" customFormat="1" ht="13.5" outlineLevel="3" x14ac:dyDescent="0.25">
      <c r="B116" s="1041">
        <f>'MARCO LOGICO'!C126</f>
        <v>4.3</v>
      </c>
      <c r="C116" s="1055">
        <f>'MARCO LOGICO'!D126</f>
        <v>0</v>
      </c>
      <c r="D116" s="1104"/>
      <c r="E116" s="1105"/>
      <c r="F116" s="1106"/>
      <c r="G116" s="1107"/>
      <c r="H116" s="1107"/>
      <c r="I116" s="1107"/>
      <c r="J116" s="1107"/>
      <c r="K116" s="1107"/>
      <c r="L116" s="1107"/>
      <c r="M116" s="1107"/>
      <c r="N116" s="1107"/>
      <c r="O116" s="1107"/>
      <c r="P116" s="1107"/>
      <c r="Q116" s="1109"/>
      <c r="R116" s="1106"/>
      <c r="S116" s="1107"/>
      <c r="T116" s="1107"/>
      <c r="U116" s="1107"/>
      <c r="V116" s="1107"/>
      <c r="W116" s="1107"/>
      <c r="X116" s="1107"/>
      <c r="Y116" s="1107"/>
      <c r="Z116" s="1107"/>
      <c r="AA116" s="1107"/>
      <c r="AB116" s="1107"/>
      <c r="AC116" s="1109"/>
      <c r="AD116" s="1106"/>
      <c r="AE116" s="1107"/>
      <c r="AF116" s="1107"/>
      <c r="AG116" s="1107"/>
      <c r="AH116" s="1107"/>
      <c r="AI116" s="1107"/>
      <c r="AJ116" s="1107"/>
      <c r="AK116" s="1107"/>
      <c r="AL116" s="1107"/>
      <c r="AM116" s="1107"/>
      <c r="AN116" s="1107"/>
      <c r="AO116" s="1109"/>
      <c r="AP116" s="1050">
        <f t="shared" si="2"/>
        <v>0</v>
      </c>
      <c r="AQ116" s="1049">
        <f t="shared" si="3"/>
        <v>0</v>
      </c>
      <c r="AS116" s="1616"/>
      <c r="AT116" s="1617"/>
      <c r="AU116" s="1617"/>
    </row>
    <row r="117" spans="2:47" ht="13.5" outlineLevel="1" x14ac:dyDescent="0.25">
      <c r="B117" s="1042" t="str">
        <f>+'CRONOGRAMA PRODUCTOS'!D168</f>
        <v>Indicador 1</v>
      </c>
      <c r="C117" s="1056">
        <f>+'CRONOGRAMA PRODUCTOS'!E168</f>
        <v>0</v>
      </c>
      <c r="D117" s="1036" t="str">
        <f>+'CRONOGRAMA PRODUCTOS'!F168</f>
        <v>Unidad medida</v>
      </c>
      <c r="E117" s="1037">
        <f>+'CRONOGRAMA PRODUCTOS'!G168</f>
        <v>0</v>
      </c>
      <c r="F117" s="1038">
        <f>'CRONOGRAMA PRODUCTOS'!H168</f>
        <v>0</v>
      </c>
      <c r="G117" s="1039">
        <f>'CRONOGRAMA PRODUCTOS'!I168</f>
        <v>0</v>
      </c>
      <c r="H117" s="1039">
        <f>'CRONOGRAMA PRODUCTOS'!J168</f>
        <v>0</v>
      </c>
      <c r="I117" s="1039">
        <f>'CRONOGRAMA PRODUCTOS'!K168</f>
        <v>0</v>
      </c>
      <c r="J117" s="1039">
        <f>'CRONOGRAMA PRODUCTOS'!L168</f>
        <v>0</v>
      </c>
      <c r="K117" s="1039">
        <f>'CRONOGRAMA PRODUCTOS'!M168</f>
        <v>0</v>
      </c>
      <c r="L117" s="1039">
        <f>'CRONOGRAMA PRODUCTOS'!N168</f>
        <v>0</v>
      </c>
      <c r="M117" s="1039">
        <f>'CRONOGRAMA PRODUCTOS'!O168</f>
        <v>0</v>
      </c>
      <c r="N117" s="1039">
        <f>'CRONOGRAMA PRODUCTOS'!P168</f>
        <v>0</v>
      </c>
      <c r="O117" s="1039">
        <f>'CRONOGRAMA PRODUCTOS'!Q168</f>
        <v>0</v>
      </c>
      <c r="P117" s="1039">
        <f>'CRONOGRAMA PRODUCTOS'!R168</f>
        <v>0</v>
      </c>
      <c r="Q117" s="1040">
        <f>'CRONOGRAMA PRODUCTOS'!S168</f>
        <v>0</v>
      </c>
      <c r="R117" s="1038">
        <f>'CRONOGRAMA PRODUCTOS'!T168</f>
        <v>0</v>
      </c>
      <c r="S117" s="1039">
        <f>'CRONOGRAMA PRODUCTOS'!U168</f>
        <v>0</v>
      </c>
      <c r="T117" s="1039">
        <f>'CRONOGRAMA PRODUCTOS'!V168</f>
        <v>0</v>
      </c>
      <c r="U117" s="1039">
        <f>'CRONOGRAMA PRODUCTOS'!W168</f>
        <v>0</v>
      </c>
      <c r="V117" s="1039">
        <f>'CRONOGRAMA PRODUCTOS'!X168</f>
        <v>0</v>
      </c>
      <c r="W117" s="1039">
        <f>'CRONOGRAMA PRODUCTOS'!Y168</f>
        <v>0</v>
      </c>
      <c r="X117" s="1039">
        <f>'CRONOGRAMA PRODUCTOS'!Z168</f>
        <v>0</v>
      </c>
      <c r="Y117" s="1039">
        <f>'CRONOGRAMA PRODUCTOS'!AA168</f>
        <v>0</v>
      </c>
      <c r="Z117" s="1039">
        <f>'CRONOGRAMA PRODUCTOS'!AB168</f>
        <v>0</v>
      </c>
      <c r="AA117" s="1039">
        <f>'CRONOGRAMA PRODUCTOS'!AC168</f>
        <v>0</v>
      </c>
      <c r="AB117" s="1039">
        <f>'CRONOGRAMA PRODUCTOS'!AD168</f>
        <v>0</v>
      </c>
      <c r="AC117" s="1040">
        <f>'CRONOGRAMA PRODUCTOS'!AE168</f>
        <v>0</v>
      </c>
      <c r="AD117" s="1038">
        <f>'CRONOGRAMA PRODUCTOS'!AF168</f>
        <v>0</v>
      </c>
      <c r="AE117" s="1039">
        <f>'CRONOGRAMA PRODUCTOS'!AG168</f>
        <v>0</v>
      </c>
      <c r="AF117" s="1039">
        <f>'CRONOGRAMA PRODUCTOS'!AH168</f>
        <v>0</v>
      </c>
      <c r="AG117" s="1039">
        <f>'CRONOGRAMA PRODUCTOS'!AI168</f>
        <v>0</v>
      </c>
      <c r="AH117" s="1039">
        <f>'CRONOGRAMA PRODUCTOS'!AJ168</f>
        <v>0</v>
      </c>
      <c r="AI117" s="1039">
        <f>'CRONOGRAMA PRODUCTOS'!AK168</f>
        <v>0</v>
      </c>
      <c r="AJ117" s="1039">
        <f>'CRONOGRAMA PRODUCTOS'!AL168</f>
        <v>0</v>
      </c>
      <c r="AK117" s="1039">
        <f>'CRONOGRAMA PRODUCTOS'!AM168</f>
        <v>0</v>
      </c>
      <c r="AL117" s="1039">
        <f>'CRONOGRAMA PRODUCTOS'!AN168</f>
        <v>0</v>
      </c>
      <c r="AM117" s="1039">
        <f>'CRONOGRAMA PRODUCTOS'!AO168</f>
        <v>0</v>
      </c>
      <c r="AN117" s="1039">
        <f>'CRONOGRAMA PRODUCTOS'!AP168</f>
        <v>0</v>
      </c>
      <c r="AO117" s="1040">
        <f>'CRONOGRAMA PRODUCTOS'!AQ168</f>
        <v>0</v>
      </c>
      <c r="AP117" s="1120"/>
      <c r="AQ117" s="1121"/>
      <c r="AS117" s="1612"/>
      <c r="AT117" s="1613"/>
      <c r="AU117" s="1613"/>
    </row>
    <row r="118" spans="2:47" ht="13.5" outlineLevel="1" x14ac:dyDescent="0.25">
      <c r="B118" s="1042" t="str">
        <f>+'CRONOGRAMA PRODUCTOS'!D172</f>
        <v>Indicador 2</v>
      </c>
      <c r="C118" s="1056">
        <f>+'CRONOGRAMA PRODUCTOS'!E172</f>
        <v>0</v>
      </c>
      <c r="D118" s="1036" t="str">
        <f>+'CRONOGRAMA PRODUCTOS'!F172</f>
        <v>Unidad medida</v>
      </c>
      <c r="E118" s="1037">
        <f>+'CRONOGRAMA PRODUCTOS'!G172</f>
        <v>0</v>
      </c>
      <c r="F118" s="1038">
        <f>'CRONOGRAMA PRODUCTOS'!H172</f>
        <v>0</v>
      </c>
      <c r="G118" s="1039">
        <f>'CRONOGRAMA PRODUCTOS'!I172</f>
        <v>0</v>
      </c>
      <c r="H118" s="1039">
        <f>'CRONOGRAMA PRODUCTOS'!J172</f>
        <v>0</v>
      </c>
      <c r="I118" s="1039">
        <f>'CRONOGRAMA PRODUCTOS'!K172</f>
        <v>0</v>
      </c>
      <c r="J118" s="1039">
        <f>'CRONOGRAMA PRODUCTOS'!L172</f>
        <v>0</v>
      </c>
      <c r="K118" s="1039">
        <f>'CRONOGRAMA PRODUCTOS'!M172</f>
        <v>0</v>
      </c>
      <c r="L118" s="1039">
        <f>'CRONOGRAMA PRODUCTOS'!N172</f>
        <v>0</v>
      </c>
      <c r="M118" s="1039">
        <f>'CRONOGRAMA PRODUCTOS'!O172</f>
        <v>0</v>
      </c>
      <c r="N118" s="1039">
        <f>'CRONOGRAMA PRODUCTOS'!P172</f>
        <v>0</v>
      </c>
      <c r="O118" s="1039">
        <f>'CRONOGRAMA PRODUCTOS'!Q172</f>
        <v>0</v>
      </c>
      <c r="P118" s="1039">
        <f>'CRONOGRAMA PRODUCTOS'!R172</f>
        <v>0</v>
      </c>
      <c r="Q118" s="1040">
        <f>'CRONOGRAMA PRODUCTOS'!S172</f>
        <v>0</v>
      </c>
      <c r="R118" s="1038">
        <f>'CRONOGRAMA PRODUCTOS'!T172</f>
        <v>0</v>
      </c>
      <c r="S118" s="1039">
        <f>'CRONOGRAMA PRODUCTOS'!U172</f>
        <v>0</v>
      </c>
      <c r="T118" s="1039">
        <f>'CRONOGRAMA PRODUCTOS'!V172</f>
        <v>0</v>
      </c>
      <c r="U118" s="1039">
        <f>'CRONOGRAMA PRODUCTOS'!W172</f>
        <v>0</v>
      </c>
      <c r="V118" s="1039">
        <f>'CRONOGRAMA PRODUCTOS'!X172</f>
        <v>0</v>
      </c>
      <c r="W118" s="1039">
        <f>'CRONOGRAMA PRODUCTOS'!Y172</f>
        <v>0</v>
      </c>
      <c r="X118" s="1039">
        <f>'CRONOGRAMA PRODUCTOS'!Z172</f>
        <v>0</v>
      </c>
      <c r="Y118" s="1039">
        <f>'CRONOGRAMA PRODUCTOS'!AA172</f>
        <v>0</v>
      </c>
      <c r="Z118" s="1039">
        <f>'CRONOGRAMA PRODUCTOS'!AB172</f>
        <v>0</v>
      </c>
      <c r="AA118" s="1039">
        <f>'CRONOGRAMA PRODUCTOS'!AC172</f>
        <v>0</v>
      </c>
      <c r="AB118" s="1039">
        <f>'CRONOGRAMA PRODUCTOS'!AD172</f>
        <v>0</v>
      </c>
      <c r="AC118" s="1040">
        <f>'CRONOGRAMA PRODUCTOS'!AE172</f>
        <v>0</v>
      </c>
      <c r="AD118" s="1038">
        <f>'CRONOGRAMA PRODUCTOS'!AF172</f>
        <v>0</v>
      </c>
      <c r="AE118" s="1039">
        <f>'CRONOGRAMA PRODUCTOS'!AG172</f>
        <v>0</v>
      </c>
      <c r="AF118" s="1039">
        <f>'CRONOGRAMA PRODUCTOS'!AH172</f>
        <v>0</v>
      </c>
      <c r="AG118" s="1039">
        <f>'CRONOGRAMA PRODUCTOS'!AI172</f>
        <v>0</v>
      </c>
      <c r="AH118" s="1039">
        <f>'CRONOGRAMA PRODUCTOS'!AJ172</f>
        <v>0</v>
      </c>
      <c r="AI118" s="1039">
        <f>'CRONOGRAMA PRODUCTOS'!AK172</f>
        <v>0</v>
      </c>
      <c r="AJ118" s="1039">
        <f>'CRONOGRAMA PRODUCTOS'!AL172</f>
        <v>0</v>
      </c>
      <c r="AK118" s="1039">
        <f>'CRONOGRAMA PRODUCTOS'!AM172</f>
        <v>0</v>
      </c>
      <c r="AL118" s="1039">
        <f>'CRONOGRAMA PRODUCTOS'!AN172</f>
        <v>0</v>
      </c>
      <c r="AM118" s="1039">
        <f>'CRONOGRAMA PRODUCTOS'!AO172</f>
        <v>0</v>
      </c>
      <c r="AN118" s="1039">
        <f>'CRONOGRAMA PRODUCTOS'!AP172</f>
        <v>0</v>
      </c>
      <c r="AO118" s="1040">
        <f>'CRONOGRAMA PRODUCTOS'!AQ172</f>
        <v>0</v>
      </c>
      <c r="AP118" s="1120"/>
      <c r="AQ118" s="1121"/>
      <c r="AS118" s="1612"/>
      <c r="AT118" s="1613"/>
      <c r="AU118" s="1613"/>
    </row>
    <row r="119" spans="2:47" ht="13.5" outlineLevel="1" x14ac:dyDescent="0.25">
      <c r="B119" s="1042" t="str">
        <f>+'CRONOGRAMA PRODUCTOS'!D176</f>
        <v>Indicador 3</v>
      </c>
      <c r="C119" s="1056">
        <f>+'CRONOGRAMA PRODUCTOS'!E176</f>
        <v>0</v>
      </c>
      <c r="D119" s="1036" t="str">
        <f>+'CRONOGRAMA PRODUCTOS'!F176</f>
        <v>Unidad medida</v>
      </c>
      <c r="E119" s="1037">
        <f>+'CRONOGRAMA PRODUCTOS'!G176</f>
        <v>0</v>
      </c>
      <c r="F119" s="1038">
        <f>'CRONOGRAMA PRODUCTOS'!H176</f>
        <v>0</v>
      </c>
      <c r="G119" s="1039">
        <f>'CRONOGRAMA PRODUCTOS'!I176</f>
        <v>0</v>
      </c>
      <c r="H119" s="1039">
        <f>'CRONOGRAMA PRODUCTOS'!J176</f>
        <v>0</v>
      </c>
      <c r="I119" s="1039">
        <f>'CRONOGRAMA PRODUCTOS'!K176</f>
        <v>0</v>
      </c>
      <c r="J119" s="1039">
        <f>'CRONOGRAMA PRODUCTOS'!L176</f>
        <v>0</v>
      </c>
      <c r="K119" s="1039">
        <f>'CRONOGRAMA PRODUCTOS'!M176</f>
        <v>0</v>
      </c>
      <c r="L119" s="1039">
        <f>'CRONOGRAMA PRODUCTOS'!N176</f>
        <v>0</v>
      </c>
      <c r="M119" s="1039">
        <f>'CRONOGRAMA PRODUCTOS'!O176</f>
        <v>0</v>
      </c>
      <c r="N119" s="1039">
        <f>'CRONOGRAMA PRODUCTOS'!P176</f>
        <v>0</v>
      </c>
      <c r="O119" s="1039">
        <f>'CRONOGRAMA PRODUCTOS'!Q176</f>
        <v>0</v>
      </c>
      <c r="P119" s="1039">
        <f>'CRONOGRAMA PRODUCTOS'!R176</f>
        <v>0</v>
      </c>
      <c r="Q119" s="1040">
        <f>'CRONOGRAMA PRODUCTOS'!S176</f>
        <v>0</v>
      </c>
      <c r="R119" s="1038">
        <f>'CRONOGRAMA PRODUCTOS'!T176</f>
        <v>0</v>
      </c>
      <c r="S119" s="1039">
        <f>'CRONOGRAMA PRODUCTOS'!U176</f>
        <v>0</v>
      </c>
      <c r="T119" s="1039">
        <f>'CRONOGRAMA PRODUCTOS'!V176</f>
        <v>0</v>
      </c>
      <c r="U119" s="1039">
        <f>'CRONOGRAMA PRODUCTOS'!W176</f>
        <v>0</v>
      </c>
      <c r="V119" s="1039">
        <f>'CRONOGRAMA PRODUCTOS'!X176</f>
        <v>0</v>
      </c>
      <c r="W119" s="1039">
        <f>'CRONOGRAMA PRODUCTOS'!Y176</f>
        <v>0</v>
      </c>
      <c r="X119" s="1039">
        <f>'CRONOGRAMA PRODUCTOS'!Z176</f>
        <v>0</v>
      </c>
      <c r="Y119" s="1039">
        <f>'CRONOGRAMA PRODUCTOS'!AA176</f>
        <v>0</v>
      </c>
      <c r="Z119" s="1039">
        <f>'CRONOGRAMA PRODUCTOS'!AB176</f>
        <v>0</v>
      </c>
      <c r="AA119" s="1039">
        <f>'CRONOGRAMA PRODUCTOS'!AC176</f>
        <v>0</v>
      </c>
      <c r="AB119" s="1039">
        <f>'CRONOGRAMA PRODUCTOS'!AD176</f>
        <v>0</v>
      </c>
      <c r="AC119" s="1040">
        <f>'CRONOGRAMA PRODUCTOS'!AE176</f>
        <v>0</v>
      </c>
      <c r="AD119" s="1038">
        <f>'CRONOGRAMA PRODUCTOS'!AF176</f>
        <v>0</v>
      </c>
      <c r="AE119" s="1039">
        <f>'CRONOGRAMA PRODUCTOS'!AG176</f>
        <v>0</v>
      </c>
      <c r="AF119" s="1039">
        <f>'CRONOGRAMA PRODUCTOS'!AH176</f>
        <v>0</v>
      </c>
      <c r="AG119" s="1039">
        <f>'CRONOGRAMA PRODUCTOS'!AI176</f>
        <v>0</v>
      </c>
      <c r="AH119" s="1039">
        <f>'CRONOGRAMA PRODUCTOS'!AJ176</f>
        <v>0</v>
      </c>
      <c r="AI119" s="1039">
        <f>'CRONOGRAMA PRODUCTOS'!AK176</f>
        <v>0</v>
      </c>
      <c r="AJ119" s="1039">
        <f>'CRONOGRAMA PRODUCTOS'!AL176</f>
        <v>0</v>
      </c>
      <c r="AK119" s="1039">
        <f>'CRONOGRAMA PRODUCTOS'!AM176</f>
        <v>0</v>
      </c>
      <c r="AL119" s="1039">
        <f>'CRONOGRAMA PRODUCTOS'!AN176</f>
        <v>0</v>
      </c>
      <c r="AM119" s="1039">
        <f>'CRONOGRAMA PRODUCTOS'!AO176</f>
        <v>0</v>
      </c>
      <c r="AN119" s="1039">
        <f>'CRONOGRAMA PRODUCTOS'!AP176</f>
        <v>0</v>
      </c>
      <c r="AO119" s="1040">
        <f>'CRONOGRAMA PRODUCTOS'!AQ176</f>
        <v>0</v>
      </c>
      <c r="AP119" s="1120"/>
      <c r="AQ119" s="1121"/>
      <c r="AS119" s="1612"/>
      <c r="AT119" s="1613"/>
      <c r="AU119" s="1613"/>
    </row>
    <row r="120" spans="2:47" outlineLevel="3" x14ac:dyDescent="0.25">
      <c r="B120" s="1053" t="s">
        <v>189</v>
      </c>
      <c r="C120" s="1057">
        <f>'MARCO LOGICO'!D129</f>
        <v>0</v>
      </c>
      <c r="D120" s="1043" t="str">
        <f>'MARCO LOGICO'!F129</f>
        <v>Unidad medida</v>
      </c>
      <c r="E120" s="1044">
        <f>'MARCO LOGICO'!G129</f>
        <v>0</v>
      </c>
      <c r="F120" s="1010"/>
      <c r="G120" s="1011"/>
      <c r="H120" s="1011"/>
      <c r="I120" s="1011"/>
      <c r="J120" s="1011"/>
      <c r="K120" s="1011"/>
      <c r="L120" s="1011"/>
      <c r="M120" s="1011"/>
      <c r="N120" s="1011"/>
      <c r="O120" s="1011"/>
      <c r="P120" s="1011"/>
      <c r="Q120" s="1012"/>
      <c r="R120" s="1010"/>
      <c r="S120" s="1011"/>
      <c r="T120" s="1011"/>
      <c r="U120" s="1011"/>
      <c r="V120" s="1011"/>
      <c r="W120" s="1011"/>
      <c r="X120" s="1011"/>
      <c r="Y120" s="1011"/>
      <c r="Z120" s="1011"/>
      <c r="AA120" s="1011"/>
      <c r="AB120" s="1011"/>
      <c r="AC120" s="1012"/>
      <c r="AD120" s="1010"/>
      <c r="AE120" s="1011"/>
      <c r="AF120" s="1011"/>
      <c r="AG120" s="1011"/>
      <c r="AH120" s="1011"/>
      <c r="AI120" s="1011"/>
      <c r="AJ120" s="1011"/>
      <c r="AK120" s="1011"/>
      <c r="AL120" s="1011"/>
      <c r="AM120" s="1011"/>
      <c r="AN120" s="1011"/>
      <c r="AO120" s="1012"/>
      <c r="AP120" s="1045">
        <f t="shared" si="2"/>
        <v>0</v>
      </c>
      <c r="AQ120" s="1046">
        <f t="shared" si="3"/>
        <v>0</v>
      </c>
      <c r="AS120" s="1614"/>
      <c r="AT120" s="1615"/>
      <c r="AU120" s="1615"/>
    </row>
    <row r="121" spans="2:47" outlineLevel="3" x14ac:dyDescent="0.25">
      <c r="B121" s="1053" t="s">
        <v>190</v>
      </c>
      <c r="C121" s="1057">
        <f>'MARCO LOGICO'!D130</f>
        <v>0</v>
      </c>
      <c r="D121" s="1043" t="str">
        <f>'MARCO LOGICO'!F130</f>
        <v>Unidad medida</v>
      </c>
      <c r="E121" s="1044">
        <f>'MARCO LOGICO'!G130</f>
        <v>0</v>
      </c>
      <c r="F121" s="1010"/>
      <c r="G121" s="1011"/>
      <c r="H121" s="1011"/>
      <c r="I121" s="1011"/>
      <c r="J121" s="1011"/>
      <c r="K121" s="1011"/>
      <c r="L121" s="1011"/>
      <c r="M121" s="1011"/>
      <c r="N121" s="1011"/>
      <c r="O121" s="1011"/>
      <c r="P121" s="1011"/>
      <c r="Q121" s="1012"/>
      <c r="R121" s="1010"/>
      <c r="S121" s="1011"/>
      <c r="T121" s="1011"/>
      <c r="U121" s="1011"/>
      <c r="V121" s="1011"/>
      <c r="W121" s="1011"/>
      <c r="X121" s="1011"/>
      <c r="Y121" s="1011"/>
      <c r="Z121" s="1011"/>
      <c r="AA121" s="1011"/>
      <c r="AB121" s="1011"/>
      <c r="AC121" s="1012"/>
      <c r="AD121" s="1010"/>
      <c r="AE121" s="1011"/>
      <c r="AF121" s="1011"/>
      <c r="AG121" s="1011"/>
      <c r="AH121" s="1011"/>
      <c r="AI121" s="1011"/>
      <c r="AJ121" s="1011"/>
      <c r="AK121" s="1011"/>
      <c r="AL121" s="1011"/>
      <c r="AM121" s="1011"/>
      <c r="AN121" s="1011"/>
      <c r="AO121" s="1012"/>
      <c r="AP121" s="1045">
        <f t="shared" si="2"/>
        <v>0</v>
      </c>
      <c r="AQ121" s="1046">
        <f t="shared" si="3"/>
        <v>0</v>
      </c>
      <c r="AS121" s="1614"/>
      <c r="AT121" s="1615"/>
      <c r="AU121" s="1615"/>
    </row>
    <row r="122" spans="2:47" outlineLevel="3" x14ac:dyDescent="0.25">
      <c r="B122" s="1053" t="s">
        <v>191</v>
      </c>
      <c r="C122" s="1057">
        <f>'MARCO LOGICO'!D131</f>
        <v>0</v>
      </c>
      <c r="D122" s="1043" t="str">
        <f>'MARCO LOGICO'!F131</f>
        <v>Unidad medida</v>
      </c>
      <c r="E122" s="1044">
        <f>'MARCO LOGICO'!G131</f>
        <v>0</v>
      </c>
      <c r="F122" s="1010"/>
      <c r="G122" s="1011"/>
      <c r="H122" s="1011"/>
      <c r="I122" s="1011"/>
      <c r="J122" s="1011"/>
      <c r="K122" s="1011"/>
      <c r="L122" s="1011"/>
      <c r="M122" s="1011"/>
      <c r="N122" s="1011"/>
      <c r="O122" s="1011"/>
      <c r="P122" s="1011"/>
      <c r="Q122" s="1012"/>
      <c r="R122" s="1010"/>
      <c r="S122" s="1011"/>
      <c r="T122" s="1011"/>
      <c r="U122" s="1011"/>
      <c r="V122" s="1011"/>
      <c r="W122" s="1011"/>
      <c r="X122" s="1011"/>
      <c r="Y122" s="1011"/>
      <c r="Z122" s="1011"/>
      <c r="AA122" s="1011"/>
      <c r="AB122" s="1011"/>
      <c r="AC122" s="1012"/>
      <c r="AD122" s="1010"/>
      <c r="AE122" s="1011"/>
      <c r="AF122" s="1011"/>
      <c r="AG122" s="1011"/>
      <c r="AH122" s="1011"/>
      <c r="AI122" s="1011"/>
      <c r="AJ122" s="1011"/>
      <c r="AK122" s="1011"/>
      <c r="AL122" s="1011"/>
      <c r="AM122" s="1011"/>
      <c r="AN122" s="1011"/>
      <c r="AO122" s="1012"/>
      <c r="AP122" s="1045">
        <f t="shared" si="2"/>
        <v>0</v>
      </c>
      <c r="AQ122" s="1046">
        <f t="shared" si="3"/>
        <v>0</v>
      </c>
      <c r="AS122" s="1614"/>
      <c r="AT122" s="1615"/>
      <c r="AU122" s="1615"/>
    </row>
    <row r="123" spans="2:47" outlineLevel="3" x14ac:dyDescent="0.25">
      <c r="B123" s="1053" t="s">
        <v>192</v>
      </c>
      <c r="C123" s="1057">
        <f>'MARCO LOGICO'!D132</f>
        <v>0</v>
      </c>
      <c r="D123" s="1043" t="str">
        <f>'MARCO LOGICO'!F132</f>
        <v>Unidad medida</v>
      </c>
      <c r="E123" s="1044">
        <f>'MARCO LOGICO'!G132</f>
        <v>0</v>
      </c>
      <c r="F123" s="1010"/>
      <c r="G123" s="1011"/>
      <c r="H123" s="1011"/>
      <c r="I123" s="1011"/>
      <c r="J123" s="1011"/>
      <c r="K123" s="1011"/>
      <c r="L123" s="1011"/>
      <c r="M123" s="1011"/>
      <c r="N123" s="1011"/>
      <c r="O123" s="1011"/>
      <c r="P123" s="1011"/>
      <c r="Q123" s="1012"/>
      <c r="R123" s="1010"/>
      <c r="S123" s="1011"/>
      <c r="T123" s="1011"/>
      <c r="U123" s="1011"/>
      <c r="V123" s="1011"/>
      <c r="W123" s="1011"/>
      <c r="X123" s="1011"/>
      <c r="Y123" s="1011"/>
      <c r="Z123" s="1011"/>
      <c r="AA123" s="1011"/>
      <c r="AB123" s="1011"/>
      <c r="AC123" s="1012"/>
      <c r="AD123" s="1010"/>
      <c r="AE123" s="1011"/>
      <c r="AF123" s="1011"/>
      <c r="AG123" s="1011"/>
      <c r="AH123" s="1011"/>
      <c r="AI123" s="1011"/>
      <c r="AJ123" s="1011"/>
      <c r="AK123" s="1011"/>
      <c r="AL123" s="1011"/>
      <c r="AM123" s="1011"/>
      <c r="AN123" s="1011"/>
      <c r="AO123" s="1012"/>
      <c r="AP123" s="1045">
        <f t="shared" si="2"/>
        <v>0</v>
      </c>
      <c r="AQ123" s="1046">
        <f t="shared" si="3"/>
        <v>0</v>
      </c>
      <c r="AS123" s="1614"/>
      <c r="AT123" s="1615"/>
      <c r="AU123" s="1615"/>
    </row>
    <row r="124" spans="2:47" outlineLevel="3" x14ac:dyDescent="0.25">
      <c r="B124" s="1053" t="s">
        <v>193</v>
      </c>
      <c r="C124" s="1057">
        <f>'MARCO LOGICO'!D133</f>
        <v>0</v>
      </c>
      <c r="D124" s="1043" t="str">
        <f>'MARCO LOGICO'!F133</f>
        <v>Unidad medida</v>
      </c>
      <c r="E124" s="1044">
        <f>'MARCO LOGICO'!G133</f>
        <v>0</v>
      </c>
      <c r="F124" s="1010"/>
      <c r="G124" s="1011"/>
      <c r="H124" s="1011"/>
      <c r="I124" s="1011"/>
      <c r="J124" s="1011"/>
      <c r="K124" s="1011"/>
      <c r="L124" s="1011"/>
      <c r="M124" s="1011"/>
      <c r="N124" s="1011"/>
      <c r="O124" s="1011"/>
      <c r="P124" s="1011"/>
      <c r="Q124" s="1012"/>
      <c r="R124" s="1010"/>
      <c r="S124" s="1011"/>
      <c r="T124" s="1011"/>
      <c r="U124" s="1011"/>
      <c r="V124" s="1011"/>
      <c r="W124" s="1011"/>
      <c r="X124" s="1011"/>
      <c r="Y124" s="1011"/>
      <c r="Z124" s="1011"/>
      <c r="AA124" s="1011"/>
      <c r="AB124" s="1011"/>
      <c r="AC124" s="1012"/>
      <c r="AD124" s="1010"/>
      <c r="AE124" s="1011"/>
      <c r="AF124" s="1011"/>
      <c r="AG124" s="1011"/>
      <c r="AH124" s="1011"/>
      <c r="AI124" s="1011"/>
      <c r="AJ124" s="1011"/>
      <c r="AK124" s="1011"/>
      <c r="AL124" s="1011"/>
      <c r="AM124" s="1011"/>
      <c r="AN124" s="1011"/>
      <c r="AO124" s="1012"/>
      <c r="AP124" s="1045">
        <f t="shared" si="2"/>
        <v>0</v>
      </c>
      <c r="AQ124" s="1046">
        <f t="shared" si="3"/>
        <v>0</v>
      </c>
      <c r="AS124" s="1614"/>
      <c r="AT124" s="1615"/>
      <c r="AU124" s="1615"/>
    </row>
    <row r="125" spans="2:47" s="1088" customFormat="1" ht="13.5" x14ac:dyDescent="0.25">
      <c r="B125" s="1071">
        <v>6</v>
      </c>
      <c r="C125" s="1070" t="s">
        <v>47</v>
      </c>
      <c r="D125" s="1110"/>
      <c r="E125" s="1111"/>
      <c r="F125" s="1091"/>
      <c r="G125" s="1092"/>
      <c r="H125" s="1092"/>
      <c r="I125" s="1093"/>
      <c r="J125" s="1093"/>
      <c r="K125" s="1093"/>
      <c r="L125" s="1093"/>
      <c r="M125" s="1093"/>
      <c r="N125" s="1093"/>
      <c r="O125" s="1093"/>
      <c r="P125" s="1093"/>
      <c r="Q125" s="1112"/>
      <c r="R125" s="1095"/>
      <c r="S125" s="1093"/>
      <c r="T125" s="1093"/>
      <c r="U125" s="1093"/>
      <c r="V125" s="1093"/>
      <c r="W125" s="1093"/>
      <c r="X125" s="1093"/>
      <c r="Y125" s="1093"/>
      <c r="Z125" s="1093"/>
      <c r="AA125" s="1093"/>
      <c r="AB125" s="1093"/>
      <c r="AC125" s="1112"/>
      <c r="AD125" s="1095"/>
      <c r="AE125" s="1093"/>
      <c r="AF125" s="1093"/>
      <c r="AG125" s="1093"/>
      <c r="AH125" s="1093"/>
      <c r="AI125" s="1093"/>
      <c r="AJ125" s="1093"/>
      <c r="AK125" s="1093"/>
      <c r="AL125" s="1093"/>
      <c r="AM125" s="1093"/>
      <c r="AN125" s="1093"/>
      <c r="AO125" s="1112"/>
      <c r="AP125" s="1059">
        <f t="shared" ref="AP125:AP173" si="4">SUM(F125:AO125)</f>
        <v>0</v>
      </c>
      <c r="AQ125" s="1060">
        <f t="shared" ref="AQ125:AQ173" si="5">+E125-AP125</f>
        <v>0</v>
      </c>
      <c r="AS125" s="1616"/>
      <c r="AT125" s="1617"/>
      <c r="AU125" s="1617"/>
    </row>
    <row r="126" spans="2:47" s="1088" customFormat="1" ht="13.5" outlineLevel="1" x14ac:dyDescent="0.25">
      <c r="B126" s="1041">
        <v>6.1</v>
      </c>
      <c r="C126" s="1055" t="str">
        <f>+'Categorías de gastos'!E13</f>
        <v>Equipo técnico del proyecto</v>
      </c>
      <c r="D126" s="1104"/>
      <c r="E126" s="1105"/>
      <c r="F126" s="1106"/>
      <c r="G126" s="1107"/>
      <c r="H126" s="1107"/>
      <c r="I126" s="1107"/>
      <c r="J126" s="1107"/>
      <c r="K126" s="1107"/>
      <c r="L126" s="1107"/>
      <c r="M126" s="1107"/>
      <c r="N126" s="1107"/>
      <c r="O126" s="1107"/>
      <c r="P126" s="1107"/>
      <c r="Q126" s="1109"/>
      <c r="R126" s="1106"/>
      <c r="S126" s="1107"/>
      <c r="T126" s="1107"/>
      <c r="U126" s="1107"/>
      <c r="V126" s="1107"/>
      <c r="W126" s="1107"/>
      <c r="X126" s="1107"/>
      <c r="Y126" s="1107"/>
      <c r="Z126" s="1107"/>
      <c r="AA126" s="1107"/>
      <c r="AB126" s="1107"/>
      <c r="AC126" s="1109"/>
      <c r="AD126" s="1106"/>
      <c r="AE126" s="1107"/>
      <c r="AF126" s="1107"/>
      <c r="AG126" s="1107"/>
      <c r="AH126" s="1107"/>
      <c r="AI126" s="1107"/>
      <c r="AJ126" s="1107"/>
      <c r="AK126" s="1107"/>
      <c r="AL126" s="1107"/>
      <c r="AM126" s="1107"/>
      <c r="AN126" s="1107"/>
      <c r="AO126" s="1109"/>
      <c r="AP126" s="1050">
        <f t="shared" si="4"/>
        <v>0</v>
      </c>
      <c r="AQ126" s="1049">
        <f t="shared" si="5"/>
        <v>0</v>
      </c>
      <c r="AS126" s="1614"/>
      <c r="AT126" s="1615"/>
      <c r="AU126" s="1615"/>
    </row>
    <row r="127" spans="2:47" s="1020" customFormat="1" outlineLevel="4" x14ac:dyDescent="0.15">
      <c r="B127" s="1072" t="s">
        <v>63</v>
      </c>
      <c r="C127" s="1017"/>
      <c r="D127" s="1018" t="s">
        <v>448</v>
      </c>
      <c r="E127" s="1019"/>
      <c r="F127" s="1010"/>
      <c r="G127" s="1011"/>
      <c r="H127" s="1011"/>
      <c r="I127" s="1011"/>
      <c r="J127" s="1011"/>
      <c r="K127" s="1011"/>
      <c r="L127" s="1011"/>
      <c r="M127" s="1011"/>
      <c r="N127" s="1011"/>
      <c r="O127" s="1011"/>
      <c r="P127" s="1011"/>
      <c r="Q127" s="1012"/>
      <c r="R127" s="1010"/>
      <c r="S127" s="1011"/>
      <c r="T127" s="1011"/>
      <c r="U127" s="1011"/>
      <c r="V127" s="1011"/>
      <c r="W127" s="1011"/>
      <c r="X127" s="1011"/>
      <c r="Y127" s="1011"/>
      <c r="Z127" s="1011"/>
      <c r="AA127" s="1011"/>
      <c r="AB127" s="1011"/>
      <c r="AC127" s="1012"/>
      <c r="AD127" s="1010"/>
      <c r="AE127" s="1011"/>
      <c r="AF127" s="1011"/>
      <c r="AG127" s="1011"/>
      <c r="AH127" s="1011"/>
      <c r="AI127" s="1011"/>
      <c r="AJ127" s="1011"/>
      <c r="AK127" s="1011"/>
      <c r="AL127" s="1011"/>
      <c r="AM127" s="1011"/>
      <c r="AN127" s="1011"/>
      <c r="AO127" s="1012"/>
      <c r="AP127" s="1045">
        <f t="shared" si="4"/>
        <v>0</v>
      </c>
      <c r="AQ127" s="1046">
        <f t="shared" si="5"/>
        <v>0</v>
      </c>
      <c r="AS127" s="1616"/>
      <c r="AT127" s="1617"/>
      <c r="AU127" s="1617"/>
    </row>
    <row r="128" spans="2:47" s="1020" customFormat="1" outlineLevel="4" x14ac:dyDescent="0.15">
      <c r="B128" s="1072" t="s">
        <v>431</v>
      </c>
      <c r="C128" s="1021"/>
      <c r="D128" s="1018" t="s">
        <v>448</v>
      </c>
      <c r="E128" s="1019"/>
      <c r="F128" s="1010"/>
      <c r="G128" s="1011"/>
      <c r="H128" s="1011"/>
      <c r="I128" s="1011"/>
      <c r="J128" s="1011"/>
      <c r="K128" s="1011"/>
      <c r="L128" s="1011"/>
      <c r="M128" s="1011"/>
      <c r="N128" s="1011"/>
      <c r="O128" s="1011"/>
      <c r="P128" s="1011"/>
      <c r="Q128" s="1012"/>
      <c r="R128" s="1010"/>
      <c r="S128" s="1011"/>
      <c r="T128" s="1011"/>
      <c r="U128" s="1011"/>
      <c r="V128" s="1011"/>
      <c r="W128" s="1011"/>
      <c r="X128" s="1011"/>
      <c r="Y128" s="1011"/>
      <c r="Z128" s="1011"/>
      <c r="AA128" s="1011"/>
      <c r="AB128" s="1011"/>
      <c r="AC128" s="1012"/>
      <c r="AD128" s="1010"/>
      <c r="AE128" s="1011"/>
      <c r="AF128" s="1011"/>
      <c r="AG128" s="1011"/>
      <c r="AH128" s="1011"/>
      <c r="AI128" s="1011"/>
      <c r="AJ128" s="1011"/>
      <c r="AK128" s="1011"/>
      <c r="AL128" s="1011"/>
      <c r="AM128" s="1011"/>
      <c r="AN128" s="1011"/>
      <c r="AO128" s="1012"/>
      <c r="AP128" s="1045">
        <f t="shared" si="4"/>
        <v>0</v>
      </c>
      <c r="AQ128" s="1046">
        <f t="shared" si="5"/>
        <v>0</v>
      </c>
      <c r="AS128" s="1616"/>
      <c r="AT128" s="1617"/>
      <c r="AU128" s="1617"/>
    </row>
    <row r="129" spans="2:47" s="1020" customFormat="1" outlineLevel="4" x14ac:dyDescent="0.15">
      <c r="B129" s="1072" t="s">
        <v>432</v>
      </c>
      <c r="C129" s="1021"/>
      <c r="D129" s="1018" t="s">
        <v>448</v>
      </c>
      <c r="E129" s="1019"/>
      <c r="F129" s="1010"/>
      <c r="G129" s="1011"/>
      <c r="H129" s="1011"/>
      <c r="I129" s="1011"/>
      <c r="J129" s="1011"/>
      <c r="K129" s="1011"/>
      <c r="L129" s="1011"/>
      <c r="M129" s="1011"/>
      <c r="N129" s="1011"/>
      <c r="O129" s="1011"/>
      <c r="P129" s="1011"/>
      <c r="Q129" s="1012"/>
      <c r="R129" s="1010"/>
      <c r="S129" s="1011"/>
      <c r="T129" s="1011"/>
      <c r="U129" s="1011"/>
      <c r="V129" s="1011"/>
      <c r="W129" s="1011"/>
      <c r="X129" s="1011"/>
      <c r="Y129" s="1011"/>
      <c r="Z129" s="1011"/>
      <c r="AA129" s="1011"/>
      <c r="AB129" s="1011"/>
      <c r="AC129" s="1012"/>
      <c r="AD129" s="1010"/>
      <c r="AE129" s="1011"/>
      <c r="AF129" s="1011"/>
      <c r="AG129" s="1011"/>
      <c r="AH129" s="1011"/>
      <c r="AI129" s="1011"/>
      <c r="AJ129" s="1011"/>
      <c r="AK129" s="1011"/>
      <c r="AL129" s="1011"/>
      <c r="AM129" s="1011"/>
      <c r="AN129" s="1011"/>
      <c r="AO129" s="1012"/>
      <c r="AP129" s="1045">
        <f t="shared" si="4"/>
        <v>0</v>
      </c>
      <c r="AQ129" s="1046">
        <f t="shared" si="5"/>
        <v>0</v>
      </c>
      <c r="AS129" s="1616"/>
      <c r="AT129" s="1617"/>
      <c r="AU129" s="1617"/>
    </row>
    <row r="130" spans="2:47" s="1020" customFormat="1" outlineLevel="4" x14ac:dyDescent="0.15">
      <c r="B130" s="1072" t="s">
        <v>433</v>
      </c>
      <c r="C130" s="1021"/>
      <c r="D130" s="1018" t="s">
        <v>448</v>
      </c>
      <c r="E130" s="1019"/>
      <c r="F130" s="1010"/>
      <c r="G130" s="1011"/>
      <c r="H130" s="1011"/>
      <c r="I130" s="1011"/>
      <c r="J130" s="1011"/>
      <c r="K130" s="1011"/>
      <c r="L130" s="1011"/>
      <c r="M130" s="1011"/>
      <c r="N130" s="1011"/>
      <c r="O130" s="1011"/>
      <c r="P130" s="1011"/>
      <c r="Q130" s="1012"/>
      <c r="R130" s="1010"/>
      <c r="S130" s="1011"/>
      <c r="T130" s="1011"/>
      <c r="U130" s="1011"/>
      <c r="V130" s="1011"/>
      <c r="W130" s="1011"/>
      <c r="X130" s="1011"/>
      <c r="Y130" s="1011"/>
      <c r="Z130" s="1011"/>
      <c r="AA130" s="1011"/>
      <c r="AB130" s="1011"/>
      <c r="AC130" s="1012"/>
      <c r="AD130" s="1010"/>
      <c r="AE130" s="1011"/>
      <c r="AF130" s="1011"/>
      <c r="AG130" s="1011"/>
      <c r="AH130" s="1011"/>
      <c r="AI130" s="1011"/>
      <c r="AJ130" s="1011"/>
      <c r="AK130" s="1011"/>
      <c r="AL130" s="1011"/>
      <c r="AM130" s="1011"/>
      <c r="AN130" s="1011"/>
      <c r="AO130" s="1012"/>
      <c r="AP130" s="1045">
        <f t="shared" si="4"/>
        <v>0</v>
      </c>
      <c r="AQ130" s="1046">
        <f t="shared" si="5"/>
        <v>0</v>
      </c>
      <c r="AS130" s="1616"/>
      <c r="AT130" s="1617"/>
      <c r="AU130" s="1617"/>
    </row>
    <row r="131" spans="2:47" s="1020" customFormat="1" outlineLevel="4" x14ac:dyDescent="0.15">
      <c r="B131" s="1072" t="s">
        <v>434</v>
      </c>
      <c r="C131" s="1021"/>
      <c r="D131" s="1018" t="s">
        <v>448</v>
      </c>
      <c r="E131" s="1019"/>
      <c r="F131" s="1010"/>
      <c r="G131" s="1011"/>
      <c r="H131" s="1011"/>
      <c r="I131" s="1011"/>
      <c r="J131" s="1011"/>
      <c r="K131" s="1011"/>
      <c r="L131" s="1011"/>
      <c r="M131" s="1011"/>
      <c r="N131" s="1011"/>
      <c r="O131" s="1011"/>
      <c r="P131" s="1011"/>
      <c r="Q131" s="1012"/>
      <c r="R131" s="1010"/>
      <c r="S131" s="1011"/>
      <c r="T131" s="1011"/>
      <c r="U131" s="1011"/>
      <c r="V131" s="1011"/>
      <c r="W131" s="1011"/>
      <c r="X131" s="1011"/>
      <c r="Y131" s="1011"/>
      <c r="Z131" s="1011"/>
      <c r="AA131" s="1011"/>
      <c r="AB131" s="1011"/>
      <c r="AC131" s="1012"/>
      <c r="AD131" s="1010"/>
      <c r="AE131" s="1011"/>
      <c r="AF131" s="1011"/>
      <c r="AG131" s="1011"/>
      <c r="AH131" s="1011"/>
      <c r="AI131" s="1011"/>
      <c r="AJ131" s="1011"/>
      <c r="AK131" s="1011"/>
      <c r="AL131" s="1011"/>
      <c r="AM131" s="1011"/>
      <c r="AN131" s="1011"/>
      <c r="AO131" s="1012"/>
      <c r="AP131" s="1045">
        <f t="shared" si="4"/>
        <v>0</v>
      </c>
      <c r="AQ131" s="1046">
        <f t="shared" si="5"/>
        <v>0</v>
      </c>
      <c r="AS131" s="1616"/>
      <c r="AT131" s="1617"/>
      <c r="AU131" s="1617"/>
    </row>
    <row r="132" spans="2:47" s="1020" customFormat="1" outlineLevel="4" x14ac:dyDescent="0.15">
      <c r="B132" s="1072" t="s">
        <v>435</v>
      </c>
      <c r="C132" s="1021"/>
      <c r="D132" s="1018" t="s">
        <v>448</v>
      </c>
      <c r="E132" s="1019"/>
      <c r="F132" s="1010"/>
      <c r="G132" s="1011"/>
      <c r="H132" s="1011"/>
      <c r="I132" s="1011"/>
      <c r="J132" s="1011"/>
      <c r="K132" s="1011"/>
      <c r="L132" s="1011"/>
      <c r="M132" s="1011"/>
      <c r="N132" s="1011"/>
      <c r="O132" s="1011"/>
      <c r="P132" s="1011"/>
      <c r="Q132" s="1012"/>
      <c r="R132" s="1010"/>
      <c r="S132" s="1011"/>
      <c r="T132" s="1011"/>
      <c r="U132" s="1011"/>
      <c r="V132" s="1011"/>
      <c r="W132" s="1011"/>
      <c r="X132" s="1011"/>
      <c r="Y132" s="1011"/>
      <c r="Z132" s="1011"/>
      <c r="AA132" s="1011"/>
      <c r="AB132" s="1011"/>
      <c r="AC132" s="1012"/>
      <c r="AD132" s="1010"/>
      <c r="AE132" s="1011"/>
      <c r="AF132" s="1011"/>
      <c r="AG132" s="1011"/>
      <c r="AH132" s="1011"/>
      <c r="AI132" s="1011"/>
      <c r="AJ132" s="1011"/>
      <c r="AK132" s="1011"/>
      <c r="AL132" s="1011"/>
      <c r="AM132" s="1011"/>
      <c r="AN132" s="1011"/>
      <c r="AO132" s="1012"/>
      <c r="AP132" s="1045">
        <f t="shared" si="4"/>
        <v>0</v>
      </c>
      <c r="AQ132" s="1046">
        <f t="shared" si="5"/>
        <v>0</v>
      </c>
      <c r="AS132" s="1616"/>
      <c r="AT132" s="1617"/>
      <c r="AU132" s="1617"/>
    </row>
    <row r="133" spans="2:47" s="1020" customFormat="1" outlineLevel="4" x14ac:dyDescent="0.15">
      <c r="B133" s="1072" t="s">
        <v>436</v>
      </c>
      <c r="C133" s="1021"/>
      <c r="D133" s="1018" t="s">
        <v>448</v>
      </c>
      <c r="E133" s="1019"/>
      <c r="F133" s="1010"/>
      <c r="G133" s="1011"/>
      <c r="H133" s="1011"/>
      <c r="I133" s="1011"/>
      <c r="J133" s="1011"/>
      <c r="K133" s="1011"/>
      <c r="L133" s="1011"/>
      <c r="M133" s="1011"/>
      <c r="N133" s="1011"/>
      <c r="O133" s="1011"/>
      <c r="P133" s="1011"/>
      <c r="Q133" s="1012"/>
      <c r="R133" s="1010"/>
      <c r="S133" s="1011"/>
      <c r="T133" s="1011"/>
      <c r="U133" s="1011"/>
      <c r="V133" s="1011"/>
      <c r="W133" s="1011"/>
      <c r="X133" s="1011"/>
      <c r="Y133" s="1011"/>
      <c r="Z133" s="1011"/>
      <c r="AA133" s="1011"/>
      <c r="AB133" s="1011"/>
      <c r="AC133" s="1012"/>
      <c r="AD133" s="1010"/>
      <c r="AE133" s="1011"/>
      <c r="AF133" s="1011"/>
      <c r="AG133" s="1011"/>
      <c r="AH133" s="1011"/>
      <c r="AI133" s="1011"/>
      <c r="AJ133" s="1011"/>
      <c r="AK133" s="1011"/>
      <c r="AL133" s="1011"/>
      <c r="AM133" s="1011"/>
      <c r="AN133" s="1011"/>
      <c r="AO133" s="1012"/>
      <c r="AP133" s="1045">
        <f t="shared" si="4"/>
        <v>0</v>
      </c>
      <c r="AQ133" s="1046">
        <f t="shared" si="5"/>
        <v>0</v>
      </c>
      <c r="AS133" s="1616"/>
      <c r="AT133" s="1617"/>
      <c r="AU133" s="1617"/>
    </row>
    <row r="134" spans="2:47" s="1020" customFormat="1" outlineLevel="4" x14ac:dyDescent="0.15">
      <c r="B134" s="1072" t="s">
        <v>437</v>
      </c>
      <c r="C134" s="1021"/>
      <c r="D134" s="1018" t="s">
        <v>448</v>
      </c>
      <c r="E134" s="1019"/>
      <c r="F134" s="1010"/>
      <c r="G134" s="1011"/>
      <c r="H134" s="1011"/>
      <c r="I134" s="1011"/>
      <c r="J134" s="1011"/>
      <c r="K134" s="1011"/>
      <c r="L134" s="1011"/>
      <c r="M134" s="1011"/>
      <c r="N134" s="1011"/>
      <c r="O134" s="1011"/>
      <c r="P134" s="1011"/>
      <c r="Q134" s="1012"/>
      <c r="R134" s="1010"/>
      <c r="S134" s="1011"/>
      <c r="T134" s="1011"/>
      <c r="U134" s="1011"/>
      <c r="V134" s="1011"/>
      <c r="W134" s="1011"/>
      <c r="X134" s="1011"/>
      <c r="Y134" s="1011"/>
      <c r="Z134" s="1011"/>
      <c r="AA134" s="1011"/>
      <c r="AB134" s="1011"/>
      <c r="AC134" s="1012"/>
      <c r="AD134" s="1010"/>
      <c r="AE134" s="1011"/>
      <c r="AF134" s="1011"/>
      <c r="AG134" s="1011"/>
      <c r="AH134" s="1011"/>
      <c r="AI134" s="1011"/>
      <c r="AJ134" s="1011"/>
      <c r="AK134" s="1011"/>
      <c r="AL134" s="1011"/>
      <c r="AM134" s="1011"/>
      <c r="AN134" s="1011"/>
      <c r="AO134" s="1012"/>
      <c r="AP134" s="1045">
        <f t="shared" si="4"/>
        <v>0</v>
      </c>
      <c r="AQ134" s="1046">
        <f t="shared" si="5"/>
        <v>0</v>
      </c>
      <c r="AS134" s="1616"/>
      <c r="AT134" s="1617"/>
      <c r="AU134" s="1617"/>
    </row>
    <row r="135" spans="2:47" s="1020" customFormat="1" outlineLevel="4" x14ac:dyDescent="0.15">
      <c r="B135" s="1072" t="s">
        <v>438</v>
      </c>
      <c r="C135" s="1021"/>
      <c r="D135" s="1018" t="s">
        <v>448</v>
      </c>
      <c r="E135" s="1019"/>
      <c r="F135" s="1010"/>
      <c r="G135" s="1011"/>
      <c r="H135" s="1011"/>
      <c r="I135" s="1011"/>
      <c r="J135" s="1011"/>
      <c r="K135" s="1011"/>
      <c r="L135" s="1011"/>
      <c r="M135" s="1011"/>
      <c r="N135" s="1011"/>
      <c r="O135" s="1011"/>
      <c r="P135" s="1011"/>
      <c r="Q135" s="1012"/>
      <c r="R135" s="1010"/>
      <c r="S135" s="1011"/>
      <c r="T135" s="1011"/>
      <c r="U135" s="1011"/>
      <c r="V135" s="1011"/>
      <c r="W135" s="1011"/>
      <c r="X135" s="1011"/>
      <c r="Y135" s="1011"/>
      <c r="Z135" s="1011"/>
      <c r="AA135" s="1011"/>
      <c r="AB135" s="1011"/>
      <c r="AC135" s="1012"/>
      <c r="AD135" s="1010"/>
      <c r="AE135" s="1011"/>
      <c r="AF135" s="1011"/>
      <c r="AG135" s="1011"/>
      <c r="AH135" s="1011"/>
      <c r="AI135" s="1011"/>
      <c r="AJ135" s="1011"/>
      <c r="AK135" s="1011"/>
      <c r="AL135" s="1011"/>
      <c r="AM135" s="1011"/>
      <c r="AN135" s="1011"/>
      <c r="AO135" s="1012"/>
      <c r="AP135" s="1045">
        <f t="shared" si="4"/>
        <v>0</v>
      </c>
      <c r="AQ135" s="1046">
        <f t="shared" si="5"/>
        <v>0</v>
      </c>
      <c r="AS135" s="1616"/>
      <c r="AT135" s="1617"/>
      <c r="AU135" s="1617"/>
    </row>
    <row r="136" spans="2:47" s="1020" customFormat="1" outlineLevel="4" x14ac:dyDescent="0.15">
      <c r="B136" s="1072" t="s">
        <v>439</v>
      </c>
      <c r="C136" s="1021"/>
      <c r="D136" s="1018" t="s">
        <v>448</v>
      </c>
      <c r="E136" s="1019"/>
      <c r="F136" s="1010"/>
      <c r="G136" s="1011"/>
      <c r="H136" s="1011"/>
      <c r="I136" s="1011"/>
      <c r="J136" s="1011"/>
      <c r="K136" s="1011"/>
      <c r="L136" s="1011"/>
      <c r="M136" s="1011"/>
      <c r="N136" s="1011"/>
      <c r="O136" s="1011"/>
      <c r="P136" s="1011"/>
      <c r="Q136" s="1012"/>
      <c r="R136" s="1010"/>
      <c r="S136" s="1011"/>
      <c r="T136" s="1011"/>
      <c r="U136" s="1011"/>
      <c r="V136" s="1011"/>
      <c r="W136" s="1011"/>
      <c r="X136" s="1011"/>
      <c r="Y136" s="1011"/>
      <c r="Z136" s="1011"/>
      <c r="AA136" s="1011"/>
      <c r="AB136" s="1011"/>
      <c r="AC136" s="1012"/>
      <c r="AD136" s="1010"/>
      <c r="AE136" s="1011"/>
      <c r="AF136" s="1011"/>
      <c r="AG136" s="1011"/>
      <c r="AH136" s="1011"/>
      <c r="AI136" s="1011"/>
      <c r="AJ136" s="1011"/>
      <c r="AK136" s="1011"/>
      <c r="AL136" s="1011"/>
      <c r="AM136" s="1011"/>
      <c r="AN136" s="1011"/>
      <c r="AO136" s="1012"/>
      <c r="AP136" s="1045">
        <f t="shared" si="4"/>
        <v>0</v>
      </c>
      <c r="AQ136" s="1046">
        <f t="shared" si="5"/>
        <v>0</v>
      </c>
      <c r="AS136" s="1616"/>
      <c r="AT136" s="1617"/>
      <c r="AU136" s="1617"/>
    </row>
    <row r="137" spans="2:47" s="1088" customFormat="1" ht="13.5" outlineLevel="1" x14ac:dyDescent="0.25">
      <c r="B137" s="1041">
        <v>6.2</v>
      </c>
      <c r="C137" s="1055" t="str">
        <f>+'Categorías de gastos'!E14</f>
        <v>Equipamiento para gestión del proyecto</v>
      </c>
      <c r="D137" s="1104"/>
      <c r="E137" s="1105"/>
      <c r="F137" s="1106"/>
      <c r="G137" s="1107"/>
      <c r="H137" s="1107"/>
      <c r="I137" s="1107"/>
      <c r="J137" s="1107"/>
      <c r="K137" s="1107"/>
      <c r="L137" s="1107"/>
      <c r="M137" s="1107"/>
      <c r="N137" s="1107"/>
      <c r="O137" s="1107"/>
      <c r="P137" s="1107"/>
      <c r="Q137" s="1109"/>
      <c r="R137" s="1106"/>
      <c r="S137" s="1107"/>
      <c r="T137" s="1107"/>
      <c r="U137" s="1107"/>
      <c r="V137" s="1107"/>
      <c r="W137" s="1107"/>
      <c r="X137" s="1107"/>
      <c r="Y137" s="1107"/>
      <c r="Z137" s="1107"/>
      <c r="AA137" s="1107"/>
      <c r="AB137" s="1107"/>
      <c r="AC137" s="1109"/>
      <c r="AD137" s="1106"/>
      <c r="AE137" s="1107"/>
      <c r="AF137" s="1107"/>
      <c r="AG137" s="1107"/>
      <c r="AH137" s="1107"/>
      <c r="AI137" s="1107"/>
      <c r="AJ137" s="1107"/>
      <c r="AK137" s="1107"/>
      <c r="AL137" s="1107"/>
      <c r="AM137" s="1107"/>
      <c r="AN137" s="1107"/>
      <c r="AO137" s="1109"/>
      <c r="AP137" s="1050">
        <f t="shared" si="4"/>
        <v>0</v>
      </c>
      <c r="AQ137" s="1049">
        <f t="shared" si="5"/>
        <v>0</v>
      </c>
      <c r="AS137" s="1614"/>
      <c r="AT137" s="1615"/>
      <c r="AU137" s="1615"/>
    </row>
    <row r="138" spans="2:47" s="1023" customFormat="1" outlineLevel="4" x14ac:dyDescent="0.15">
      <c r="B138" s="1072" t="s">
        <v>64</v>
      </c>
      <c r="C138" s="1021"/>
      <c r="D138" s="1022" t="s">
        <v>448</v>
      </c>
      <c r="E138" s="1019"/>
      <c r="F138" s="1014"/>
      <c r="G138" s="1015"/>
      <c r="H138" s="1015"/>
      <c r="I138" s="1011"/>
      <c r="J138" s="1011"/>
      <c r="K138" s="1015"/>
      <c r="L138" s="1015"/>
      <c r="M138" s="1015"/>
      <c r="N138" s="1015"/>
      <c r="O138" s="1015"/>
      <c r="P138" s="1015"/>
      <c r="Q138" s="1016"/>
      <c r="R138" s="1014"/>
      <c r="S138" s="1015"/>
      <c r="T138" s="1015"/>
      <c r="U138" s="1015"/>
      <c r="V138" s="1015"/>
      <c r="W138" s="1015"/>
      <c r="X138" s="1015"/>
      <c r="Y138" s="1015"/>
      <c r="Z138" s="1015"/>
      <c r="AA138" s="1015"/>
      <c r="AB138" s="1015"/>
      <c r="AC138" s="1016"/>
      <c r="AD138" s="1014"/>
      <c r="AE138" s="1015"/>
      <c r="AF138" s="1015"/>
      <c r="AG138" s="1015"/>
      <c r="AH138" s="1015"/>
      <c r="AI138" s="1015"/>
      <c r="AJ138" s="1015"/>
      <c r="AK138" s="1015"/>
      <c r="AL138" s="1015"/>
      <c r="AM138" s="1015"/>
      <c r="AN138" s="1015"/>
      <c r="AO138" s="1016"/>
      <c r="AP138" s="1047">
        <f t="shared" si="4"/>
        <v>0</v>
      </c>
      <c r="AQ138" s="1046">
        <f t="shared" si="5"/>
        <v>0</v>
      </c>
      <c r="AS138" s="1616"/>
      <c r="AT138" s="1617"/>
      <c r="AU138" s="1617"/>
    </row>
    <row r="139" spans="2:47" s="1023" customFormat="1" outlineLevel="4" x14ac:dyDescent="0.15">
      <c r="B139" s="1072" t="s">
        <v>679</v>
      </c>
      <c r="C139" s="1021"/>
      <c r="D139" s="1022" t="s">
        <v>448</v>
      </c>
      <c r="E139" s="1019"/>
      <c r="F139" s="1014"/>
      <c r="G139" s="1015"/>
      <c r="H139" s="1015"/>
      <c r="I139" s="1011"/>
      <c r="J139" s="1011"/>
      <c r="K139" s="1015"/>
      <c r="L139" s="1015"/>
      <c r="M139" s="1015"/>
      <c r="N139" s="1015"/>
      <c r="O139" s="1015"/>
      <c r="P139" s="1015"/>
      <c r="Q139" s="1016"/>
      <c r="R139" s="1014"/>
      <c r="S139" s="1015"/>
      <c r="T139" s="1015"/>
      <c r="U139" s="1015"/>
      <c r="V139" s="1015"/>
      <c r="W139" s="1015"/>
      <c r="X139" s="1015"/>
      <c r="Y139" s="1015"/>
      <c r="Z139" s="1015"/>
      <c r="AA139" s="1015"/>
      <c r="AB139" s="1015"/>
      <c r="AC139" s="1016"/>
      <c r="AD139" s="1014"/>
      <c r="AE139" s="1015"/>
      <c r="AF139" s="1015"/>
      <c r="AG139" s="1015"/>
      <c r="AH139" s="1015"/>
      <c r="AI139" s="1015"/>
      <c r="AJ139" s="1015"/>
      <c r="AK139" s="1015"/>
      <c r="AL139" s="1015"/>
      <c r="AM139" s="1015"/>
      <c r="AN139" s="1015"/>
      <c r="AO139" s="1016"/>
      <c r="AP139" s="1047">
        <f t="shared" si="4"/>
        <v>0</v>
      </c>
      <c r="AQ139" s="1046">
        <f t="shared" si="5"/>
        <v>0</v>
      </c>
      <c r="AS139" s="1616"/>
      <c r="AT139" s="1617"/>
      <c r="AU139" s="1617"/>
    </row>
    <row r="140" spans="2:47" s="1023" customFormat="1" outlineLevel="4" x14ac:dyDescent="0.15">
      <c r="B140" s="1072" t="s">
        <v>680</v>
      </c>
      <c r="C140" s="1021"/>
      <c r="D140" s="1022" t="s">
        <v>448</v>
      </c>
      <c r="E140" s="1019"/>
      <c r="F140" s="1014"/>
      <c r="G140" s="1015"/>
      <c r="H140" s="1015"/>
      <c r="I140" s="1011"/>
      <c r="J140" s="1011"/>
      <c r="K140" s="1015"/>
      <c r="L140" s="1015"/>
      <c r="M140" s="1015"/>
      <c r="N140" s="1015"/>
      <c r="O140" s="1015"/>
      <c r="P140" s="1015"/>
      <c r="Q140" s="1016"/>
      <c r="R140" s="1014"/>
      <c r="S140" s="1015"/>
      <c r="T140" s="1015"/>
      <c r="U140" s="1015"/>
      <c r="V140" s="1015"/>
      <c r="W140" s="1015"/>
      <c r="X140" s="1015"/>
      <c r="Y140" s="1015"/>
      <c r="Z140" s="1015"/>
      <c r="AA140" s="1015"/>
      <c r="AB140" s="1015"/>
      <c r="AC140" s="1016"/>
      <c r="AD140" s="1014"/>
      <c r="AE140" s="1015"/>
      <c r="AF140" s="1015"/>
      <c r="AG140" s="1015"/>
      <c r="AH140" s="1015"/>
      <c r="AI140" s="1015"/>
      <c r="AJ140" s="1015"/>
      <c r="AK140" s="1015"/>
      <c r="AL140" s="1015"/>
      <c r="AM140" s="1015"/>
      <c r="AN140" s="1015"/>
      <c r="AO140" s="1016"/>
      <c r="AP140" s="1047">
        <f t="shared" si="4"/>
        <v>0</v>
      </c>
      <c r="AQ140" s="1046">
        <f t="shared" si="5"/>
        <v>0</v>
      </c>
      <c r="AS140" s="1616"/>
      <c r="AT140" s="1617"/>
      <c r="AU140" s="1617"/>
    </row>
    <row r="141" spans="2:47" s="1023" customFormat="1" outlineLevel="4" x14ac:dyDescent="0.15">
      <c r="B141" s="1072" t="s">
        <v>681</v>
      </c>
      <c r="C141" s="1021"/>
      <c r="D141" s="1022" t="s">
        <v>448</v>
      </c>
      <c r="E141" s="1019"/>
      <c r="F141" s="1014"/>
      <c r="G141" s="1015"/>
      <c r="H141" s="1015"/>
      <c r="I141" s="1011"/>
      <c r="J141" s="1011"/>
      <c r="K141" s="1015"/>
      <c r="L141" s="1015"/>
      <c r="M141" s="1015"/>
      <c r="N141" s="1015"/>
      <c r="O141" s="1015"/>
      <c r="P141" s="1015"/>
      <c r="Q141" s="1016"/>
      <c r="R141" s="1014"/>
      <c r="S141" s="1015"/>
      <c r="T141" s="1015"/>
      <c r="U141" s="1015"/>
      <c r="V141" s="1015"/>
      <c r="W141" s="1015"/>
      <c r="X141" s="1015"/>
      <c r="Y141" s="1015"/>
      <c r="Z141" s="1015"/>
      <c r="AA141" s="1015"/>
      <c r="AB141" s="1015"/>
      <c r="AC141" s="1016"/>
      <c r="AD141" s="1014"/>
      <c r="AE141" s="1015"/>
      <c r="AF141" s="1015"/>
      <c r="AG141" s="1015"/>
      <c r="AH141" s="1015"/>
      <c r="AI141" s="1015"/>
      <c r="AJ141" s="1015"/>
      <c r="AK141" s="1015"/>
      <c r="AL141" s="1015"/>
      <c r="AM141" s="1015"/>
      <c r="AN141" s="1015"/>
      <c r="AO141" s="1016"/>
      <c r="AP141" s="1047">
        <f t="shared" si="4"/>
        <v>0</v>
      </c>
      <c r="AQ141" s="1046">
        <f t="shared" si="5"/>
        <v>0</v>
      </c>
      <c r="AS141" s="1616"/>
      <c r="AT141" s="1617"/>
      <c r="AU141" s="1617"/>
    </row>
    <row r="142" spans="2:47" s="1023" customFormat="1" outlineLevel="4" x14ac:dyDescent="0.15">
      <c r="B142" s="1072" t="s">
        <v>682</v>
      </c>
      <c r="C142" s="1021"/>
      <c r="D142" s="1022" t="s">
        <v>448</v>
      </c>
      <c r="E142" s="1019"/>
      <c r="F142" s="1014"/>
      <c r="G142" s="1015"/>
      <c r="H142" s="1015"/>
      <c r="I142" s="1011"/>
      <c r="J142" s="1011"/>
      <c r="K142" s="1015"/>
      <c r="L142" s="1015"/>
      <c r="M142" s="1015"/>
      <c r="N142" s="1015"/>
      <c r="O142" s="1015"/>
      <c r="P142" s="1015"/>
      <c r="Q142" s="1016"/>
      <c r="R142" s="1014"/>
      <c r="S142" s="1015"/>
      <c r="T142" s="1015"/>
      <c r="U142" s="1015"/>
      <c r="V142" s="1015"/>
      <c r="W142" s="1015"/>
      <c r="X142" s="1015"/>
      <c r="Y142" s="1015"/>
      <c r="Z142" s="1015"/>
      <c r="AA142" s="1015"/>
      <c r="AB142" s="1015"/>
      <c r="AC142" s="1016"/>
      <c r="AD142" s="1014"/>
      <c r="AE142" s="1015"/>
      <c r="AF142" s="1015"/>
      <c r="AG142" s="1015"/>
      <c r="AH142" s="1015"/>
      <c r="AI142" s="1015"/>
      <c r="AJ142" s="1015"/>
      <c r="AK142" s="1015"/>
      <c r="AL142" s="1015"/>
      <c r="AM142" s="1015"/>
      <c r="AN142" s="1015"/>
      <c r="AO142" s="1016"/>
      <c r="AP142" s="1047">
        <f t="shared" si="4"/>
        <v>0</v>
      </c>
      <c r="AQ142" s="1046">
        <f t="shared" si="5"/>
        <v>0</v>
      </c>
      <c r="AS142" s="1616"/>
      <c r="AT142" s="1617"/>
      <c r="AU142" s="1617"/>
    </row>
    <row r="143" spans="2:47" s="1023" customFormat="1" outlineLevel="4" x14ac:dyDescent="0.15">
      <c r="B143" s="1072" t="s">
        <v>683</v>
      </c>
      <c r="C143" s="1021"/>
      <c r="D143" s="1022" t="s">
        <v>448</v>
      </c>
      <c r="E143" s="1019"/>
      <c r="F143" s="1014"/>
      <c r="G143" s="1015"/>
      <c r="H143" s="1015"/>
      <c r="I143" s="1011"/>
      <c r="J143" s="1011"/>
      <c r="K143" s="1015"/>
      <c r="L143" s="1015"/>
      <c r="M143" s="1015"/>
      <c r="N143" s="1015"/>
      <c r="O143" s="1015"/>
      <c r="P143" s="1015"/>
      <c r="Q143" s="1016"/>
      <c r="R143" s="1014"/>
      <c r="S143" s="1015"/>
      <c r="T143" s="1015"/>
      <c r="U143" s="1015"/>
      <c r="V143" s="1015"/>
      <c r="W143" s="1015"/>
      <c r="X143" s="1015"/>
      <c r="Y143" s="1015"/>
      <c r="Z143" s="1015"/>
      <c r="AA143" s="1015"/>
      <c r="AB143" s="1015"/>
      <c r="AC143" s="1016"/>
      <c r="AD143" s="1014"/>
      <c r="AE143" s="1015"/>
      <c r="AF143" s="1015"/>
      <c r="AG143" s="1015"/>
      <c r="AH143" s="1015"/>
      <c r="AI143" s="1015"/>
      <c r="AJ143" s="1015"/>
      <c r="AK143" s="1015"/>
      <c r="AL143" s="1015"/>
      <c r="AM143" s="1015"/>
      <c r="AN143" s="1015"/>
      <c r="AO143" s="1016"/>
      <c r="AP143" s="1047">
        <f t="shared" si="4"/>
        <v>0</v>
      </c>
      <c r="AQ143" s="1046">
        <f t="shared" si="5"/>
        <v>0</v>
      </c>
      <c r="AS143" s="1616"/>
      <c r="AT143" s="1617"/>
      <c r="AU143" s="1617"/>
    </row>
    <row r="144" spans="2:47" s="1023" customFormat="1" outlineLevel="4" x14ac:dyDescent="0.15">
      <c r="B144" s="1072" t="s">
        <v>684</v>
      </c>
      <c r="C144" s="1021"/>
      <c r="D144" s="1022" t="s">
        <v>448</v>
      </c>
      <c r="E144" s="1019"/>
      <c r="F144" s="1014"/>
      <c r="G144" s="1015"/>
      <c r="H144" s="1015"/>
      <c r="I144" s="1015"/>
      <c r="J144" s="1015"/>
      <c r="K144" s="1015"/>
      <c r="L144" s="1015"/>
      <c r="M144" s="1015"/>
      <c r="N144" s="1015"/>
      <c r="O144" s="1015"/>
      <c r="P144" s="1015"/>
      <c r="Q144" s="1016"/>
      <c r="R144" s="1014"/>
      <c r="S144" s="1015"/>
      <c r="T144" s="1015"/>
      <c r="U144" s="1015"/>
      <c r="V144" s="1015"/>
      <c r="W144" s="1015"/>
      <c r="X144" s="1015"/>
      <c r="Y144" s="1015"/>
      <c r="Z144" s="1015"/>
      <c r="AA144" s="1015"/>
      <c r="AB144" s="1015"/>
      <c r="AC144" s="1016"/>
      <c r="AD144" s="1014"/>
      <c r="AE144" s="1015"/>
      <c r="AF144" s="1015"/>
      <c r="AG144" s="1015"/>
      <c r="AH144" s="1015"/>
      <c r="AI144" s="1015"/>
      <c r="AJ144" s="1015"/>
      <c r="AK144" s="1015"/>
      <c r="AL144" s="1015"/>
      <c r="AM144" s="1015"/>
      <c r="AN144" s="1015"/>
      <c r="AO144" s="1016"/>
      <c r="AP144" s="1047">
        <f t="shared" si="4"/>
        <v>0</v>
      </c>
      <c r="AQ144" s="1046">
        <f t="shared" si="5"/>
        <v>0</v>
      </c>
      <c r="AS144" s="1616"/>
      <c r="AT144" s="1617"/>
      <c r="AU144" s="1617"/>
    </row>
    <row r="145" spans="2:47" s="1023" customFormat="1" outlineLevel="4" x14ac:dyDescent="0.15">
      <c r="B145" s="1072" t="s">
        <v>685</v>
      </c>
      <c r="C145" s="1021"/>
      <c r="D145" s="1022" t="s">
        <v>448</v>
      </c>
      <c r="E145" s="1019"/>
      <c r="F145" s="1014"/>
      <c r="G145" s="1015"/>
      <c r="H145" s="1015"/>
      <c r="I145" s="1015"/>
      <c r="J145" s="1015"/>
      <c r="K145" s="1015"/>
      <c r="L145" s="1015"/>
      <c r="M145" s="1015"/>
      <c r="N145" s="1015"/>
      <c r="O145" s="1015"/>
      <c r="P145" s="1015"/>
      <c r="Q145" s="1016"/>
      <c r="R145" s="1014"/>
      <c r="S145" s="1015"/>
      <c r="T145" s="1015"/>
      <c r="U145" s="1015"/>
      <c r="V145" s="1015"/>
      <c r="W145" s="1015"/>
      <c r="X145" s="1015"/>
      <c r="Y145" s="1015"/>
      <c r="Z145" s="1015"/>
      <c r="AA145" s="1015"/>
      <c r="AB145" s="1015"/>
      <c r="AC145" s="1016"/>
      <c r="AD145" s="1014"/>
      <c r="AE145" s="1015"/>
      <c r="AF145" s="1015"/>
      <c r="AG145" s="1015"/>
      <c r="AH145" s="1015"/>
      <c r="AI145" s="1015"/>
      <c r="AJ145" s="1015"/>
      <c r="AK145" s="1015"/>
      <c r="AL145" s="1015"/>
      <c r="AM145" s="1015"/>
      <c r="AN145" s="1015"/>
      <c r="AO145" s="1016"/>
      <c r="AP145" s="1047">
        <f t="shared" si="4"/>
        <v>0</v>
      </c>
      <c r="AQ145" s="1046">
        <f t="shared" si="5"/>
        <v>0</v>
      </c>
      <c r="AS145" s="1616"/>
      <c r="AT145" s="1617"/>
      <c r="AU145" s="1617"/>
    </row>
    <row r="146" spans="2:47" s="1023" customFormat="1" outlineLevel="4" x14ac:dyDescent="0.15">
      <c r="B146" s="1072" t="s">
        <v>686</v>
      </c>
      <c r="C146" s="1021"/>
      <c r="D146" s="1022" t="s">
        <v>448</v>
      </c>
      <c r="E146" s="1019"/>
      <c r="F146" s="1014"/>
      <c r="G146" s="1015"/>
      <c r="H146" s="1015"/>
      <c r="I146" s="1015"/>
      <c r="J146" s="1015"/>
      <c r="K146" s="1015"/>
      <c r="L146" s="1015"/>
      <c r="M146" s="1015"/>
      <c r="N146" s="1015"/>
      <c r="O146" s="1015"/>
      <c r="P146" s="1015"/>
      <c r="Q146" s="1016"/>
      <c r="R146" s="1014"/>
      <c r="S146" s="1015"/>
      <c r="T146" s="1015"/>
      <c r="U146" s="1015"/>
      <c r="V146" s="1015"/>
      <c r="W146" s="1015"/>
      <c r="X146" s="1015"/>
      <c r="Y146" s="1015"/>
      <c r="Z146" s="1015"/>
      <c r="AA146" s="1015"/>
      <c r="AB146" s="1015"/>
      <c r="AC146" s="1016"/>
      <c r="AD146" s="1014"/>
      <c r="AE146" s="1015"/>
      <c r="AF146" s="1015"/>
      <c r="AG146" s="1015"/>
      <c r="AH146" s="1015"/>
      <c r="AI146" s="1015"/>
      <c r="AJ146" s="1015"/>
      <c r="AK146" s="1015"/>
      <c r="AL146" s="1015"/>
      <c r="AM146" s="1015"/>
      <c r="AN146" s="1015"/>
      <c r="AO146" s="1016"/>
      <c r="AP146" s="1047">
        <f t="shared" si="4"/>
        <v>0</v>
      </c>
      <c r="AQ146" s="1046">
        <f t="shared" si="5"/>
        <v>0</v>
      </c>
      <c r="AS146" s="1616"/>
      <c r="AT146" s="1617"/>
      <c r="AU146" s="1617"/>
    </row>
    <row r="147" spans="2:47" s="1023" customFormat="1" outlineLevel="4" x14ac:dyDescent="0.15">
      <c r="B147" s="1072" t="s">
        <v>687</v>
      </c>
      <c r="C147" s="1021"/>
      <c r="D147" s="1022" t="s">
        <v>448</v>
      </c>
      <c r="E147" s="1019"/>
      <c r="F147" s="1014"/>
      <c r="G147" s="1015"/>
      <c r="H147" s="1015"/>
      <c r="I147" s="1011"/>
      <c r="J147" s="1011"/>
      <c r="K147" s="1015"/>
      <c r="L147" s="1015"/>
      <c r="M147" s="1015"/>
      <c r="N147" s="1015"/>
      <c r="O147" s="1015"/>
      <c r="P147" s="1015"/>
      <c r="Q147" s="1016"/>
      <c r="R147" s="1014"/>
      <c r="S147" s="1015"/>
      <c r="T147" s="1015"/>
      <c r="U147" s="1015"/>
      <c r="V147" s="1015"/>
      <c r="W147" s="1015"/>
      <c r="X147" s="1015"/>
      <c r="Y147" s="1015"/>
      <c r="Z147" s="1015"/>
      <c r="AA147" s="1015"/>
      <c r="AB147" s="1015"/>
      <c r="AC147" s="1016"/>
      <c r="AD147" s="1014"/>
      <c r="AE147" s="1015"/>
      <c r="AF147" s="1015"/>
      <c r="AG147" s="1015"/>
      <c r="AH147" s="1015"/>
      <c r="AI147" s="1015"/>
      <c r="AJ147" s="1015"/>
      <c r="AK147" s="1015"/>
      <c r="AL147" s="1015"/>
      <c r="AM147" s="1015"/>
      <c r="AN147" s="1015"/>
      <c r="AO147" s="1016"/>
      <c r="AP147" s="1047">
        <f t="shared" si="4"/>
        <v>0</v>
      </c>
      <c r="AQ147" s="1046">
        <f t="shared" si="5"/>
        <v>0</v>
      </c>
      <c r="AS147" s="1616"/>
      <c r="AT147" s="1617"/>
      <c r="AU147" s="1617"/>
    </row>
    <row r="148" spans="2:47" s="1088" customFormat="1" ht="13.5" outlineLevel="1" x14ac:dyDescent="0.25">
      <c r="B148" s="1041">
        <v>6.3</v>
      </c>
      <c r="C148" s="1055" t="s">
        <v>197</v>
      </c>
      <c r="D148" s="1104"/>
      <c r="E148" s="1105"/>
      <c r="F148" s="1106"/>
      <c r="G148" s="1107"/>
      <c r="H148" s="1107"/>
      <c r="I148" s="1107"/>
      <c r="J148" s="1107"/>
      <c r="K148" s="1107"/>
      <c r="L148" s="1107"/>
      <c r="M148" s="1107"/>
      <c r="N148" s="1107"/>
      <c r="O148" s="1107"/>
      <c r="P148" s="1107"/>
      <c r="Q148" s="1109"/>
      <c r="R148" s="1106"/>
      <c r="S148" s="1107"/>
      <c r="T148" s="1107"/>
      <c r="U148" s="1107"/>
      <c r="V148" s="1107"/>
      <c r="W148" s="1107"/>
      <c r="X148" s="1107"/>
      <c r="Y148" s="1107"/>
      <c r="Z148" s="1107"/>
      <c r="AA148" s="1107"/>
      <c r="AB148" s="1107"/>
      <c r="AC148" s="1109"/>
      <c r="AD148" s="1106"/>
      <c r="AE148" s="1107"/>
      <c r="AF148" s="1107"/>
      <c r="AG148" s="1107"/>
      <c r="AH148" s="1107"/>
      <c r="AI148" s="1107"/>
      <c r="AJ148" s="1107"/>
      <c r="AK148" s="1107"/>
      <c r="AL148" s="1107"/>
      <c r="AM148" s="1107"/>
      <c r="AN148" s="1107"/>
      <c r="AO148" s="1109"/>
      <c r="AP148" s="1050">
        <f t="shared" si="4"/>
        <v>0</v>
      </c>
      <c r="AQ148" s="1049">
        <f t="shared" si="5"/>
        <v>0</v>
      </c>
      <c r="AS148" s="1616"/>
      <c r="AT148" s="1617"/>
      <c r="AU148" s="1617"/>
    </row>
    <row r="149" spans="2:47" s="1088" customFormat="1" ht="13.5" outlineLevel="2" x14ac:dyDescent="0.25">
      <c r="B149" s="1073" t="s">
        <v>65</v>
      </c>
      <c r="C149" s="234" t="str">
        <f>+'Categorías de gastos'!E15</f>
        <v>Combustibles y lubricantes</v>
      </c>
      <c r="D149" s="1113"/>
      <c r="E149" s="1114"/>
      <c r="F149" s="1115"/>
      <c r="G149" s="1116"/>
      <c r="H149" s="1116"/>
      <c r="I149" s="1116"/>
      <c r="J149" s="1116"/>
      <c r="K149" s="1116"/>
      <c r="L149" s="1116"/>
      <c r="M149" s="1116"/>
      <c r="N149" s="1116"/>
      <c r="O149" s="1116"/>
      <c r="P149" s="1116"/>
      <c r="Q149" s="1117"/>
      <c r="R149" s="1115"/>
      <c r="S149" s="1116"/>
      <c r="T149" s="1116"/>
      <c r="U149" s="1116"/>
      <c r="V149" s="1116"/>
      <c r="W149" s="1116"/>
      <c r="X149" s="1116"/>
      <c r="Y149" s="1116"/>
      <c r="Z149" s="1116"/>
      <c r="AA149" s="1116"/>
      <c r="AB149" s="1116"/>
      <c r="AC149" s="1117"/>
      <c r="AD149" s="1115"/>
      <c r="AE149" s="1116"/>
      <c r="AF149" s="1116"/>
      <c r="AG149" s="1116"/>
      <c r="AH149" s="1116"/>
      <c r="AI149" s="1116"/>
      <c r="AJ149" s="1116"/>
      <c r="AK149" s="1116"/>
      <c r="AL149" s="1116"/>
      <c r="AM149" s="1116"/>
      <c r="AN149" s="1116"/>
      <c r="AO149" s="1117"/>
      <c r="AP149" s="1061">
        <f t="shared" si="4"/>
        <v>0</v>
      </c>
      <c r="AQ149" s="1062">
        <f t="shared" si="5"/>
        <v>0</v>
      </c>
      <c r="AS149" s="1614"/>
      <c r="AT149" s="1615"/>
      <c r="AU149" s="1615"/>
    </row>
    <row r="150" spans="2:47" s="1023" customFormat="1" outlineLevel="2" x14ac:dyDescent="0.15">
      <c r="B150" s="1072" t="s">
        <v>691</v>
      </c>
      <c r="C150" s="1024"/>
      <c r="D150" s="1025" t="s">
        <v>448</v>
      </c>
      <c r="E150" s="1019"/>
      <c r="F150" s="1010"/>
      <c r="G150" s="1011"/>
      <c r="H150" s="1011"/>
      <c r="I150" s="1011"/>
      <c r="J150" s="1011"/>
      <c r="K150" s="1011"/>
      <c r="L150" s="1011"/>
      <c r="M150" s="1011"/>
      <c r="N150" s="1011"/>
      <c r="O150" s="1011"/>
      <c r="P150" s="1011"/>
      <c r="Q150" s="1012"/>
      <c r="R150" s="1010"/>
      <c r="S150" s="1011"/>
      <c r="T150" s="1011"/>
      <c r="U150" s="1011"/>
      <c r="V150" s="1011"/>
      <c r="W150" s="1011"/>
      <c r="X150" s="1011"/>
      <c r="Y150" s="1011"/>
      <c r="Z150" s="1011"/>
      <c r="AA150" s="1011"/>
      <c r="AB150" s="1011"/>
      <c r="AC150" s="1012"/>
      <c r="AD150" s="1010"/>
      <c r="AE150" s="1011"/>
      <c r="AF150" s="1011"/>
      <c r="AG150" s="1011"/>
      <c r="AH150" s="1011"/>
      <c r="AI150" s="1011"/>
      <c r="AJ150" s="1011"/>
      <c r="AK150" s="1011"/>
      <c r="AL150" s="1011"/>
      <c r="AM150" s="1011"/>
      <c r="AN150" s="1011"/>
      <c r="AO150" s="1012"/>
      <c r="AP150" s="1045">
        <f>SUM(F150:AO150)</f>
        <v>0</v>
      </c>
      <c r="AQ150" s="1046">
        <f>+E150-AP150</f>
        <v>0</v>
      </c>
      <c r="AS150" s="1616"/>
      <c r="AT150" s="1617"/>
      <c r="AU150" s="1617"/>
    </row>
    <row r="151" spans="2:47" s="1023" customFormat="1" outlineLevel="2" x14ac:dyDescent="0.15">
      <c r="B151" s="1072" t="s">
        <v>692</v>
      </c>
      <c r="C151" s="1024"/>
      <c r="D151" s="1025" t="s">
        <v>448</v>
      </c>
      <c r="E151" s="1019"/>
      <c r="F151" s="1010"/>
      <c r="G151" s="1011"/>
      <c r="H151" s="1011"/>
      <c r="I151" s="1011"/>
      <c r="J151" s="1011"/>
      <c r="K151" s="1011"/>
      <c r="L151" s="1011"/>
      <c r="M151" s="1011"/>
      <c r="N151" s="1011"/>
      <c r="O151" s="1011"/>
      <c r="P151" s="1011"/>
      <c r="Q151" s="1012"/>
      <c r="R151" s="1010"/>
      <c r="S151" s="1011"/>
      <c r="T151" s="1011"/>
      <c r="U151" s="1011"/>
      <c r="V151" s="1011"/>
      <c r="W151" s="1011"/>
      <c r="X151" s="1011"/>
      <c r="Y151" s="1011"/>
      <c r="Z151" s="1011"/>
      <c r="AA151" s="1011"/>
      <c r="AB151" s="1011"/>
      <c r="AC151" s="1012"/>
      <c r="AD151" s="1010"/>
      <c r="AE151" s="1011"/>
      <c r="AF151" s="1011"/>
      <c r="AG151" s="1011"/>
      <c r="AH151" s="1011"/>
      <c r="AI151" s="1011"/>
      <c r="AJ151" s="1011"/>
      <c r="AK151" s="1011"/>
      <c r="AL151" s="1011"/>
      <c r="AM151" s="1011"/>
      <c r="AN151" s="1011"/>
      <c r="AO151" s="1012"/>
      <c r="AP151" s="1045">
        <f>SUM(F151:AO151)</f>
        <v>0</v>
      </c>
      <c r="AQ151" s="1046">
        <f>+E151-AP151</f>
        <v>0</v>
      </c>
      <c r="AS151" s="1616"/>
      <c r="AT151" s="1617"/>
      <c r="AU151" s="1617"/>
    </row>
    <row r="152" spans="2:47" s="1023" customFormat="1" outlineLevel="2" x14ac:dyDescent="0.15">
      <c r="B152" s="1072" t="s">
        <v>693</v>
      </c>
      <c r="C152" s="1024"/>
      <c r="D152" s="1025" t="s">
        <v>448</v>
      </c>
      <c r="E152" s="1019"/>
      <c r="F152" s="1010"/>
      <c r="G152" s="1011"/>
      <c r="H152" s="1011"/>
      <c r="I152" s="1011"/>
      <c r="J152" s="1011"/>
      <c r="K152" s="1015"/>
      <c r="L152" s="1011"/>
      <c r="M152" s="1011"/>
      <c r="N152" s="1011"/>
      <c r="O152" s="1011"/>
      <c r="P152" s="1011"/>
      <c r="Q152" s="1016"/>
      <c r="R152" s="1010"/>
      <c r="S152" s="1011"/>
      <c r="T152" s="1011"/>
      <c r="U152" s="1011"/>
      <c r="V152" s="1011"/>
      <c r="W152" s="1015"/>
      <c r="X152" s="1011"/>
      <c r="Y152" s="1011"/>
      <c r="Z152" s="1011"/>
      <c r="AA152" s="1011"/>
      <c r="AB152" s="1011"/>
      <c r="AC152" s="1016"/>
      <c r="AD152" s="1010"/>
      <c r="AE152" s="1011"/>
      <c r="AF152" s="1011"/>
      <c r="AG152" s="1011"/>
      <c r="AH152" s="1011"/>
      <c r="AI152" s="1015"/>
      <c r="AJ152" s="1011"/>
      <c r="AK152" s="1011"/>
      <c r="AL152" s="1011"/>
      <c r="AM152" s="1011"/>
      <c r="AN152" s="1011"/>
      <c r="AO152" s="1016"/>
      <c r="AP152" s="1045">
        <f>SUM(F152:AO152)</f>
        <v>0</v>
      </c>
      <c r="AQ152" s="1046">
        <f>+E152-AP152</f>
        <v>0</v>
      </c>
      <c r="AS152" s="1616"/>
      <c r="AT152" s="1617"/>
      <c r="AU152" s="1617"/>
    </row>
    <row r="153" spans="2:47" s="1088" customFormat="1" ht="13.5" outlineLevel="2" x14ac:dyDescent="0.25">
      <c r="B153" s="1073" t="s">
        <v>66</v>
      </c>
      <c r="C153" s="234" t="str">
        <f>+'Categorías de gastos'!E16</f>
        <v>Mantenimiento y reparaciones</v>
      </c>
      <c r="D153" s="1113"/>
      <c r="E153" s="1114"/>
      <c r="F153" s="1115"/>
      <c r="G153" s="1116"/>
      <c r="H153" s="1116"/>
      <c r="I153" s="1116"/>
      <c r="J153" s="1116"/>
      <c r="K153" s="1116"/>
      <c r="L153" s="1116"/>
      <c r="M153" s="1116"/>
      <c r="N153" s="1116"/>
      <c r="O153" s="1116"/>
      <c r="P153" s="1116"/>
      <c r="Q153" s="1117"/>
      <c r="R153" s="1115"/>
      <c r="S153" s="1116"/>
      <c r="T153" s="1116"/>
      <c r="U153" s="1116"/>
      <c r="V153" s="1116"/>
      <c r="W153" s="1116"/>
      <c r="X153" s="1116"/>
      <c r="Y153" s="1116"/>
      <c r="Z153" s="1116"/>
      <c r="AA153" s="1116"/>
      <c r="AB153" s="1116"/>
      <c r="AC153" s="1117"/>
      <c r="AD153" s="1115"/>
      <c r="AE153" s="1116"/>
      <c r="AF153" s="1116"/>
      <c r="AG153" s="1116"/>
      <c r="AH153" s="1116"/>
      <c r="AI153" s="1116"/>
      <c r="AJ153" s="1116"/>
      <c r="AK153" s="1116"/>
      <c r="AL153" s="1116"/>
      <c r="AM153" s="1116"/>
      <c r="AN153" s="1116"/>
      <c r="AO153" s="1117"/>
      <c r="AP153" s="1061">
        <f t="shared" si="4"/>
        <v>0</v>
      </c>
      <c r="AQ153" s="1062">
        <f t="shared" si="5"/>
        <v>0</v>
      </c>
      <c r="AS153" s="1614"/>
      <c r="AT153" s="1615"/>
      <c r="AU153" s="1615"/>
    </row>
    <row r="154" spans="2:47" s="1023" customFormat="1" outlineLevel="2" x14ac:dyDescent="0.15">
      <c r="B154" s="1072" t="s">
        <v>694</v>
      </c>
      <c r="C154" s="1024"/>
      <c r="D154" s="1025" t="s">
        <v>448</v>
      </c>
      <c r="E154" s="1019"/>
      <c r="F154" s="1010"/>
      <c r="G154" s="1011"/>
      <c r="H154" s="1011"/>
      <c r="I154" s="1011"/>
      <c r="J154" s="1011"/>
      <c r="K154" s="1015"/>
      <c r="L154" s="1011"/>
      <c r="M154" s="1011"/>
      <c r="N154" s="1011"/>
      <c r="O154" s="1011"/>
      <c r="P154" s="1011"/>
      <c r="Q154" s="1016"/>
      <c r="R154" s="1010"/>
      <c r="S154" s="1011"/>
      <c r="T154" s="1011"/>
      <c r="U154" s="1011"/>
      <c r="V154" s="1011"/>
      <c r="W154" s="1015"/>
      <c r="X154" s="1011"/>
      <c r="Y154" s="1011"/>
      <c r="Z154" s="1011"/>
      <c r="AA154" s="1011"/>
      <c r="AB154" s="1011"/>
      <c r="AC154" s="1016"/>
      <c r="AD154" s="1010"/>
      <c r="AE154" s="1011"/>
      <c r="AF154" s="1011"/>
      <c r="AG154" s="1011"/>
      <c r="AH154" s="1011"/>
      <c r="AI154" s="1015"/>
      <c r="AJ154" s="1011"/>
      <c r="AK154" s="1011"/>
      <c r="AL154" s="1011"/>
      <c r="AM154" s="1011"/>
      <c r="AN154" s="1011"/>
      <c r="AO154" s="1016"/>
      <c r="AP154" s="1045">
        <f>SUM(F154:AO154)</f>
        <v>0</v>
      </c>
      <c r="AQ154" s="1046">
        <f>+E154-AP154</f>
        <v>0</v>
      </c>
      <c r="AS154" s="1616"/>
      <c r="AT154" s="1617"/>
      <c r="AU154" s="1617"/>
    </row>
    <row r="155" spans="2:47" s="1023" customFormat="1" outlineLevel="2" x14ac:dyDescent="0.15">
      <c r="B155" s="1072" t="s">
        <v>695</v>
      </c>
      <c r="C155" s="1024"/>
      <c r="D155" s="1025" t="s">
        <v>448</v>
      </c>
      <c r="E155" s="1019"/>
      <c r="F155" s="1010"/>
      <c r="G155" s="1011"/>
      <c r="H155" s="1011"/>
      <c r="I155" s="1011"/>
      <c r="J155" s="1011"/>
      <c r="K155" s="1015"/>
      <c r="L155" s="1011"/>
      <c r="M155" s="1011"/>
      <c r="N155" s="1011"/>
      <c r="O155" s="1011"/>
      <c r="P155" s="1011"/>
      <c r="Q155" s="1016"/>
      <c r="R155" s="1010"/>
      <c r="S155" s="1011"/>
      <c r="T155" s="1011"/>
      <c r="U155" s="1011"/>
      <c r="V155" s="1011"/>
      <c r="W155" s="1015"/>
      <c r="X155" s="1011"/>
      <c r="Y155" s="1011"/>
      <c r="Z155" s="1011"/>
      <c r="AA155" s="1011"/>
      <c r="AB155" s="1011"/>
      <c r="AC155" s="1016"/>
      <c r="AD155" s="1010"/>
      <c r="AE155" s="1011"/>
      <c r="AF155" s="1011"/>
      <c r="AG155" s="1011"/>
      <c r="AH155" s="1011"/>
      <c r="AI155" s="1015"/>
      <c r="AJ155" s="1011"/>
      <c r="AK155" s="1011"/>
      <c r="AL155" s="1011"/>
      <c r="AM155" s="1011"/>
      <c r="AN155" s="1011"/>
      <c r="AO155" s="1016"/>
      <c r="AP155" s="1045">
        <f>SUM(F155:AO155)</f>
        <v>0</v>
      </c>
      <c r="AQ155" s="1046">
        <f>+E155-AP155</f>
        <v>0</v>
      </c>
      <c r="AS155" s="1616"/>
      <c r="AT155" s="1617"/>
      <c r="AU155" s="1617"/>
    </row>
    <row r="156" spans="2:47" s="1023" customFormat="1" outlineLevel="2" x14ac:dyDescent="0.15">
      <c r="B156" s="1072" t="s">
        <v>696</v>
      </c>
      <c r="C156" s="1024"/>
      <c r="D156" s="1025" t="s">
        <v>448</v>
      </c>
      <c r="E156" s="1019"/>
      <c r="F156" s="1010"/>
      <c r="G156" s="1011"/>
      <c r="H156" s="1011"/>
      <c r="I156" s="1011"/>
      <c r="J156" s="1011"/>
      <c r="K156" s="1015"/>
      <c r="L156" s="1011"/>
      <c r="M156" s="1011"/>
      <c r="N156" s="1011"/>
      <c r="O156" s="1011"/>
      <c r="P156" s="1011"/>
      <c r="Q156" s="1016"/>
      <c r="R156" s="1010"/>
      <c r="S156" s="1011"/>
      <c r="T156" s="1011"/>
      <c r="U156" s="1011"/>
      <c r="V156" s="1011"/>
      <c r="W156" s="1015"/>
      <c r="X156" s="1011"/>
      <c r="Y156" s="1011"/>
      <c r="Z156" s="1011"/>
      <c r="AA156" s="1011"/>
      <c r="AB156" s="1011"/>
      <c r="AC156" s="1016"/>
      <c r="AD156" s="1010"/>
      <c r="AE156" s="1011"/>
      <c r="AF156" s="1011"/>
      <c r="AG156" s="1011"/>
      <c r="AH156" s="1011"/>
      <c r="AI156" s="1015"/>
      <c r="AJ156" s="1011"/>
      <c r="AK156" s="1011"/>
      <c r="AL156" s="1011"/>
      <c r="AM156" s="1011"/>
      <c r="AN156" s="1011"/>
      <c r="AO156" s="1016"/>
      <c r="AP156" s="1045">
        <f>SUM(F156:AO156)</f>
        <v>0</v>
      </c>
      <c r="AQ156" s="1046">
        <f>+E156-AP156</f>
        <v>0</v>
      </c>
      <c r="AS156" s="1616"/>
      <c r="AT156" s="1617"/>
      <c r="AU156" s="1617"/>
    </row>
    <row r="157" spans="2:47" s="1088" customFormat="1" ht="13.5" outlineLevel="2" x14ac:dyDescent="0.25">
      <c r="B157" s="1073" t="s">
        <v>67</v>
      </c>
      <c r="C157" s="234" t="str">
        <f>+'Categorías de gastos'!E17</f>
        <v>Seguros</v>
      </c>
      <c r="D157" s="1113"/>
      <c r="E157" s="1114"/>
      <c r="F157" s="1115"/>
      <c r="G157" s="1116"/>
      <c r="H157" s="1116"/>
      <c r="I157" s="1116"/>
      <c r="J157" s="1116"/>
      <c r="K157" s="1116"/>
      <c r="L157" s="1116"/>
      <c r="M157" s="1116"/>
      <c r="N157" s="1116"/>
      <c r="O157" s="1116"/>
      <c r="P157" s="1116"/>
      <c r="Q157" s="1117"/>
      <c r="R157" s="1115"/>
      <c r="S157" s="1116"/>
      <c r="T157" s="1116"/>
      <c r="U157" s="1116"/>
      <c r="V157" s="1116"/>
      <c r="W157" s="1116"/>
      <c r="X157" s="1116"/>
      <c r="Y157" s="1116"/>
      <c r="Z157" s="1116"/>
      <c r="AA157" s="1116"/>
      <c r="AB157" s="1116"/>
      <c r="AC157" s="1117"/>
      <c r="AD157" s="1115"/>
      <c r="AE157" s="1116"/>
      <c r="AF157" s="1116"/>
      <c r="AG157" s="1116"/>
      <c r="AH157" s="1116"/>
      <c r="AI157" s="1116"/>
      <c r="AJ157" s="1116"/>
      <c r="AK157" s="1116"/>
      <c r="AL157" s="1116"/>
      <c r="AM157" s="1116"/>
      <c r="AN157" s="1116"/>
      <c r="AO157" s="1117"/>
      <c r="AP157" s="1061">
        <f t="shared" si="4"/>
        <v>0</v>
      </c>
      <c r="AQ157" s="1062">
        <f t="shared" si="5"/>
        <v>0</v>
      </c>
      <c r="AS157" s="1614"/>
      <c r="AT157" s="1615"/>
      <c r="AU157" s="1615"/>
    </row>
    <row r="158" spans="2:47" s="1023" customFormat="1" outlineLevel="2" x14ac:dyDescent="0.15">
      <c r="B158" s="1072" t="s">
        <v>697</v>
      </c>
      <c r="C158" s="1024"/>
      <c r="D158" s="1025" t="s">
        <v>448</v>
      </c>
      <c r="E158" s="1019"/>
      <c r="F158" s="1010"/>
      <c r="G158" s="1011"/>
      <c r="H158" s="1011"/>
      <c r="I158" s="1011"/>
      <c r="J158" s="1011"/>
      <c r="K158" s="1015"/>
      <c r="L158" s="1011"/>
      <c r="M158" s="1011"/>
      <c r="N158" s="1011"/>
      <c r="O158" s="1011"/>
      <c r="P158" s="1011"/>
      <c r="Q158" s="1016"/>
      <c r="R158" s="1010"/>
      <c r="S158" s="1011"/>
      <c r="T158" s="1011"/>
      <c r="U158" s="1011"/>
      <c r="V158" s="1011"/>
      <c r="W158" s="1015"/>
      <c r="X158" s="1011"/>
      <c r="Y158" s="1011"/>
      <c r="Z158" s="1011"/>
      <c r="AA158" s="1011"/>
      <c r="AB158" s="1011"/>
      <c r="AC158" s="1016"/>
      <c r="AD158" s="1010"/>
      <c r="AE158" s="1011"/>
      <c r="AF158" s="1011"/>
      <c r="AG158" s="1011"/>
      <c r="AH158" s="1011"/>
      <c r="AI158" s="1015"/>
      <c r="AJ158" s="1011"/>
      <c r="AK158" s="1011"/>
      <c r="AL158" s="1011"/>
      <c r="AM158" s="1011"/>
      <c r="AN158" s="1011"/>
      <c r="AO158" s="1016"/>
      <c r="AP158" s="1045">
        <f>SUM(F158:AO158)</f>
        <v>0</v>
      </c>
      <c r="AQ158" s="1046">
        <f>+E158-AP158</f>
        <v>0</v>
      </c>
      <c r="AS158" s="1616"/>
      <c r="AT158" s="1617"/>
      <c r="AU158" s="1617"/>
    </row>
    <row r="159" spans="2:47" s="1023" customFormat="1" outlineLevel="2" x14ac:dyDescent="0.15">
      <c r="B159" s="1072" t="s">
        <v>698</v>
      </c>
      <c r="C159" s="1024"/>
      <c r="D159" s="1025" t="s">
        <v>448</v>
      </c>
      <c r="E159" s="1019"/>
      <c r="F159" s="1010"/>
      <c r="G159" s="1011"/>
      <c r="H159" s="1011"/>
      <c r="I159" s="1011"/>
      <c r="J159" s="1011"/>
      <c r="K159" s="1015"/>
      <c r="L159" s="1011"/>
      <c r="M159" s="1011"/>
      <c r="N159" s="1011"/>
      <c r="O159" s="1011"/>
      <c r="P159" s="1011"/>
      <c r="Q159" s="1016"/>
      <c r="R159" s="1010"/>
      <c r="S159" s="1011"/>
      <c r="T159" s="1011"/>
      <c r="U159" s="1011"/>
      <c r="V159" s="1011"/>
      <c r="W159" s="1015"/>
      <c r="X159" s="1011"/>
      <c r="Y159" s="1011"/>
      <c r="Z159" s="1011"/>
      <c r="AA159" s="1011"/>
      <c r="AB159" s="1011"/>
      <c r="AC159" s="1016"/>
      <c r="AD159" s="1010"/>
      <c r="AE159" s="1011"/>
      <c r="AF159" s="1011"/>
      <c r="AG159" s="1011"/>
      <c r="AH159" s="1011"/>
      <c r="AI159" s="1015"/>
      <c r="AJ159" s="1011"/>
      <c r="AK159" s="1011"/>
      <c r="AL159" s="1011"/>
      <c r="AM159" s="1011"/>
      <c r="AN159" s="1011"/>
      <c r="AO159" s="1016"/>
      <c r="AP159" s="1045">
        <f>SUM(F159:AO159)</f>
        <v>0</v>
      </c>
      <c r="AQ159" s="1046">
        <f>+E159-AP159</f>
        <v>0</v>
      </c>
      <c r="AS159" s="1616"/>
      <c r="AT159" s="1617"/>
      <c r="AU159" s="1617"/>
    </row>
    <row r="160" spans="2:47" s="1023" customFormat="1" outlineLevel="2" x14ac:dyDescent="0.15">
      <c r="B160" s="1072" t="s">
        <v>699</v>
      </c>
      <c r="C160" s="1024"/>
      <c r="D160" s="1025" t="s">
        <v>448</v>
      </c>
      <c r="E160" s="1019"/>
      <c r="F160" s="1010"/>
      <c r="G160" s="1011"/>
      <c r="H160" s="1011"/>
      <c r="I160" s="1011"/>
      <c r="J160" s="1011"/>
      <c r="K160" s="1015"/>
      <c r="L160" s="1011"/>
      <c r="M160" s="1011"/>
      <c r="N160" s="1011"/>
      <c r="O160" s="1011"/>
      <c r="P160" s="1011"/>
      <c r="Q160" s="1016"/>
      <c r="R160" s="1010"/>
      <c r="S160" s="1011"/>
      <c r="T160" s="1011"/>
      <c r="U160" s="1011"/>
      <c r="V160" s="1011"/>
      <c r="W160" s="1015"/>
      <c r="X160" s="1011"/>
      <c r="Y160" s="1011"/>
      <c r="Z160" s="1011"/>
      <c r="AA160" s="1011"/>
      <c r="AB160" s="1011"/>
      <c r="AC160" s="1016"/>
      <c r="AD160" s="1010"/>
      <c r="AE160" s="1011"/>
      <c r="AF160" s="1011"/>
      <c r="AG160" s="1011"/>
      <c r="AH160" s="1011"/>
      <c r="AI160" s="1015"/>
      <c r="AJ160" s="1011"/>
      <c r="AK160" s="1011"/>
      <c r="AL160" s="1011"/>
      <c r="AM160" s="1011"/>
      <c r="AN160" s="1011"/>
      <c r="AO160" s="1016"/>
      <c r="AP160" s="1045">
        <f>SUM(F160:AO160)</f>
        <v>0</v>
      </c>
      <c r="AQ160" s="1046">
        <f>+E160-AP160</f>
        <v>0</v>
      </c>
      <c r="AS160" s="1616"/>
      <c r="AT160" s="1617"/>
      <c r="AU160" s="1617"/>
    </row>
    <row r="161" spans="2:47" s="1088" customFormat="1" ht="13.5" outlineLevel="2" x14ac:dyDescent="0.25">
      <c r="B161" s="1073" t="s">
        <v>68</v>
      </c>
      <c r="C161" s="234" t="str">
        <f>+'Categorías de gastos'!E18</f>
        <v>Oficina de proyecto</v>
      </c>
      <c r="D161" s="1118"/>
      <c r="E161" s="1114"/>
      <c r="F161" s="1115"/>
      <c r="G161" s="1116"/>
      <c r="H161" s="1116"/>
      <c r="I161" s="1116"/>
      <c r="J161" s="1116"/>
      <c r="K161" s="1116"/>
      <c r="L161" s="1116"/>
      <c r="M161" s="1116"/>
      <c r="N161" s="1116"/>
      <c r="O161" s="1116"/>
      <c r="P161" s="1116"/>
      <c r="Q161" s="1117"/>
      <c r="R161" s="1115"/>
      <c r="S161" s="1116"/>
      <c r="T161" s="1116"/>
      <c r="U161" s="1116"/>
      <c r="V161" s="1116"/>
      <c r="W161" s="1116"/>
      <c r="X161" s="1116"/>
      <c r="Y161" s="1116"/>
      <c r="Z161" s="1116"/>
      <c r="AA161" s="1116"/>
      <c r="AB161" s="1116"/>
      <c r="AC161" s="1117"/>
      <c r="AD161" s="1115"/>
      <c r="AE161" s="1116"/>
      <c r="AF161" s="1116"/>
      <c r="AG161" s="1116"/>
      <c r="AH161" s="1116"/>
      <c r="AI161" s="1116"/>
      <c r="AJ161" s="1116"/>
      <c r="AK161" s="1116"/>
      <c r="AL161" s="1116"/>
      <c r="AM161" s="1116"/>
      <c r="AN161" s="1116"/>
      <c r="AO161" s="1117"/>
      <c r="AP161" s="1061">
        <f t="shared" si="4"/>
        <v>0</v>
      </c>
      <c r="AQ161" s="1062">
        <f t="shared" si="5"/>
        <v>0</v>
      </c>
      <c r="AS161" s="1614"/>
      <c r="AT161" s="1615"/>
      <c r="AU161" s="1615"/>
    </row>
    <row r="162" spans="2:47" s="1023" customFormat="1" outlineLevel="2" x14ac:dyDescent="0.15">
      <c r="B162" s="1072" t="s">
        <v>700</v>
      </c>
      <c r="C162" s="1024"/>
      <c r="D162" s="1025" t="s">
        <v>448</v>
      </c>
      <c r="E162" s="1019"/>
      <c r="F162" s="1010"/>
      <c r="G162" s="1011"/>
      <c r="H162" s="1011"/>
      <c r="I162" s="1011"/>
      <c r="J162" s="1011"/>
      <c r="K162" s="1015"/>
      <c r="L162" s="1011"/>
      <c r="M162" s="1011"/>
      <c r="N162" s="1011"/>
      <c r="O162" s="1011"/>
      <c r="P162" s="1011"/>
      <c r="Q162" s="1016"/>
      <c r="R162" s="1010"/>
      <c r="S162" s="1011"/>
      <c r="T162" s="1011"/>
      <c r="U162" s="1011"/>
      <c r="V162" s="1011"/>
      <c r="W162" s="1015"/>
      <c r="X162" s="1011"/>
      <c r="Y162" s="1011"/>
      <c r="Z162" s="1011"/>
      <c r="AA162" s="1011"/>
      <c r="AB162" s="1011"/>
      <c r="AC162" s="1016"/>
      <c r="AD162" s="1010"/>
      <c r="AE162" s="1011"/>
      <c r="AF162" s="1011"/>
      <c r="AG162" s="1011"/>
      <c r="AH162" s="1011"/>
      <c r="AI162" s="1015"/>
      <c r="AJ162" s="1011"/>
      <c r="AK162" s="1011"/>
      <c r="AL162" s="1011"/>
      <c r="AM162" s="1011"/>
      <c r="AN162" s="1011"/>
      <c r="AO162" s="1016"/>
      <c r="AP162" s="1045">
        <f>SUM(F162:AO162)</f>
        <v>0</v>
      </c>
      <c r="AQ162" s="1046">
        <f>+E162-AP162</f>
        <v>0</v>
      </c>
      <c r="AS162" s="1616"/>
      <c r="AT162" s="1617"/>
      <c r="AU162" s="1617"/>
    </row>
    <row r="163" spans="2:47" s="1023" customFormat="1" outlineLevel="2" x14ac:dyDescent="0.15">
      <c r="B163" s="1072" t="s">
        <v>701</v>
      </c>
      <c r="C163" s="1024"/>
      <c r="D163" s="1025" t="s">
        <v>448</v>
      </c>
      <c r="E163" s="1019"/>
      <c r="F163" s="1010"/>
      <c r="G163" s="1011"/>
      <c r="H163" s="1011"/>
      <c r="I163" s="1011"/>
      <c r="J163" s="1011"/>
      <c r="K163" s="1015"/>
      <c r="L163" s="1011"/>
      <c r="M163" s="1011"/>
      <c r="N163" s="1011"/>
      <c r="O163" s="1011"/>
      <c r="P163" s="1011"/>
      <c r="Q163" s="1016"/>
      <c r="R163" s="1010"/>
      <c r="S163" s="1011"/>
      <c r="T163" s="1011"/>
      <c r="U163" s="1011"/>
      <c r="V163" s="1011"/>
      <c r="W163" s="1015"/>
      <c r="X163" s="1011"/>
      <c r="Y163" s="1011"/>
      <c r="Z163" s="1011"/>
      <c r="AA163" s="1011"/>
      <c r="AB163" s="1011"/>
      <c r="AC163" s="1016"/>
      <c r="AD163" s="1010"/>
      <c r="AE163" s="1011"/>
      <c r="AF163" s="1011"/>
      <c r="AG163" s="1011"/>
      <c r="AH163" s="1011"/>
      <c r="AI163" s="1015"/>
      <c r="AJ163" s="1011"/>
      <c r="AK163" s="1011"/>
      <c r="AL163" s="1011"/>
      <c r="AM163" s="1011"/>
      <c r="AN163" s="1011"/>
      <c r="AO163" s="1016"/>
      <c r="AP163" s="1045">
        <f>SUM(F163:AO163)</f>
        <v>0</v>
      </c>
      <c r="AQ163" s="1046">
        <f>+E163-AP163</f>
        <v>0</v>
      </c>
      <c r="AS163" s="1616"/>
      <c r="AT163" s="1617"/>
      <c r="AU163" s="1617"/>
    </row>
    <row r="164" spans="2:47" s="1023" customFormat="1" outlineLevel="2" x14ac:dyDescent="0.15">
      <c r="B164" s="1072" t="s">
        <v>702</v>
      </c>
      <c r="C164" s="1024"/>
      <c r="D164" s="1025" t="s">
        <v>448</v>
      </c>
      <c r="E164" s="1019"/>
      <c r="F164" s="1010"/>
      <c r="G164" s="1011"/>
      <c r="H164" s="1011"/>
      <c r="I164" s="1011"/>
      <c r="J164" s="1011"/>
      <c r="K164" s="1015"/>
      <c r="L164" s="1011"/>
      <c r="M164" s="1011"/>
      <c r="N164" s="1011"/>
      <c r="O164" s="1011"/>
      <c r="P164" s="1011"/>
      <c r="Q164" s="1016"/>
      <c r="R164" s="1010"/>
      <c r="S164" s="1011"/>
      <c r="T164" s="1011"/>
      <c r="U164" s="1011"/>
      <c r="V164" s="1011"/>
      <c r="W164" s="1015"/>
      <c r="X164" s="1011"/>
      <c r="Y164" s="1011"/>
      <c r="Z164" s="1011"/>
      <c r="AA164" s="1011"/>
      <c r="AB164" s="1011"/>
      <c r="AC164" s="1016"/>
      <c r="AD164" s="1010"/>
      <c r="AE164" s="1011"/>
      <c r="AF164" s="1011"/>
      <c r="AG164" s="1011"/>
      <c r="AH164" s="1011"/>
      <c r="AI164" s="1015"/>
      <c r="AJ164" s="1011"/>
      <c r="AK164" s="1011"/>
      <c r="AL164" s="1011"/>
      <c r="AM164" s="1011"/>
      <c r="AN164" s="1011"/>
      <c r="AO164" s="1016"/>
      <c r="AP164" s="1045">
        <f>SUM(F164:AO164)</f>
        <v>0</v>
      </c>
      <c r="AQ164" s="1046">
        <f>+E164-AP164</f>
        <v>0</v>
      </c>
      <c r="AS164" s="1616"/>
      <c r="AT164" s="1617"/>
      <c r="AU164" s="1617"/>
    </row>
    <row r="165" spans="2:47" s="1088" customFormat="1" ht="13.5" outlineLevel="2" x14ac:dyDescent="0.25">
      <c r="B165" s="1073" t="s">
        <v>204</v>
      </c>
      <c r="C165" s="234" t="str">
        <f>+'Categorías de gastos'!E19</f>
        <v xml:space="preserve">Servicios básicos para oficina </v>
      </c>
      <c r="D165" s="1118"/>
      <c r="E165" s="1114"/>
      <c r="F165" s="1115"/>
      <c r="G165" s="1116"/>
      <c r="H165" s="1116"/>
      <c r="I165" s="1116"/>
      <c r="J165" s="1116"/>
      <c r="K165" s="1116"/>
      <c r="L165" s="1116"/>
      <c r="M165" s="1116"/>
      <c r="N165" s="1116"/>
      <c r="O165" s="1116"/>
      <c r="P165" s="1116"/>
      <c r="Q165" s="1117"/>
      <c r="R165" s="1115"/>
      <c r="S165" s="1116"/>
      <c r="T165" s="1116"/>
      <c r="U165" s="1116"/>
      <c r="V165" s="1116"/>
      <c r="W165" s="1116"/>
      <c r="X165" s="1116"/>
      <c r="Y165" s="1116"/>
      <c r="Z165" s="1116"/>
      <c r="AA165" s="1116"/>
      <c r="AB165" s="1116"/>
      <c r="AC165" s="1117"/>
      <c r="AD165" s="1115"/>
      <c r="AE165" s="1116"/>
      <c r="AF165" s="1116"/>
      <c r="AG165" s="1116"/>
      <c r="AH165" s="1116"/>
      <c r="AI165" s="1116"/>
      <c r="AJ165" s="1116"/>
      <c r="AK165" s="1116"/>
      <c r="AL165" s="1116"/>
      <c r="AM165" s="1116"/>
      <c r="AN165" s="1116"/>
      <c r="AO165" s="1117"/>
      <c r="AP165" s="1061">
        <f t="shared" si="4"/>
        <v>0</v>
      </c>
      <c r="AQ165" s="1062">
        <f t="shared" si="5"/>
        <v>0</v>
      </c>
      <c r="AS165" s="1614"/>
      <c r="AT165" s="1615"/>
      <c r="AU165" s="1615"/>
    </row>
    <row r="166" spans="2:47" s="1023" customFormat="1" outlineLevel="2" x14ac:dyDescent="0.15">
      <c r="B166" s="1072" t="s">
        <v>703</v>
      </c>
      <c r="C166" s="1024"/>
      <c r="D166" s="1025" t="s">
        <v>448</v>
      </c>
      <c r="E166" s="1019"/>
      <c r="F166" s="1010"/>
      <c r="G166" s="1011"/>
      <c r="H166" s="1011"/>
      <c r="I166" s="1011"/>
      <c r="J166" s="1011"/>
      <c r="K166" s="1015"/>
      <c r="L166" s="1015"/>
      <c r="M166" s="1015"/>
      <c r="N166" s="1015"/>
      <c r="O166" s="1015"/>
      <c r="P166" s="1015"/>
      <c r="Q166" s="1016"/>
      <c r="R166" s="1014"/>
      <c r="S166" s="1015"/>
      <c r="T166" s="1015"/>
      <c r="U166" s="1015"/>
      <c r="V166" s="1015"/>
      <c r="W166" s="1015"/>
      <c r="X166" s="1015"/>
      <c r="Y166" s="1015"/>
      <c r="Z166" s="1015"/>
      <c r="AA166" s="1015"/>
      <c r="AB166" s="1015"/>
      <c r="AC166" s="1016"/>
      <c r="AD166" s="1014"/>
      <c r="AE166" s="1015"/>
      <c r="AF166" s="1015"/>
      <c r="AG166" s="1015"/>
      <c r="AH166" s="1015"/>
      <c r="AI166" s="1015"/>
      <c r="AJ166" s="1015"/>
      <c r="AK166" s="1015"/>
      <c r="AL166" s="1015"/>
      <c r="AM166" s="1015"/>
      <c r="AN166" s="1015"/>
      <c r="AO166" s="1016"/>
      <c r="AP166" s="1047">
        <f>SUM(F166:AO166)</f>
        <v>0</v>
      </c>
      <c r="AQ166" s="1046">
        <f>+E166-AP166</f>
        <v>0</v>
      </c>
      <c r="AS166" s="1616"/>
      <c r="AT166" s="1617"/>
      <c r="AU166" s="1617"/>
    </row>
    <row r="167" spans="2:47" s="1023" customFormat="1" outlineLevel="2" x14ac:dyDescent="0.15">
      <c r="B167" s="1072" t="s">
        <v>704</v>
      </c>
      <c r="C167" s="1024"/>
      <c r="D167" s="1025" t="s">
        <v>448</v>
      </c>
      <c r="E167" s="1019"/>
      <c r="F167" s="1010"/>
      <c r="G167" s="1011"/>
      <c r="H167" s="1011"/>
      <c r="I167" s="1011"/>
      <c r="J167" s="1011"/>
      <c r="K167" s="1015"/>
      <c r="L167" s="1015"/>
      <c r="M167" s="1015"/>
      <c r="N167" s="1015"/>
      <c r="O167" s="1015"/>
      <c r="P167" s="1015"/>
      <c r="Q167" s="1016"/>
      <c r="R167" s="1014"/>
      <c r="S167" s="1015"/>
      <c r="T167" s="1015"/>
      <c r="U167" s="1015"/>
      <c r="V167" s="1015"/>
      <c r="W167" s="1015"/>
      <c r="X167" s="1015"/>
      <c r="Y167" s="1015"/>
      <c r="Z167" s="1015"/>
      <c r="AA167" s="1015"/>
      <c r="AB167" s="1015"/>
      <c r="AC167" s="1016"/>
      <c r="AD167" s="1014"/>
      <c r="AE167" s="1015"/>
      <c r="AF167" s="1015"/>
      <c r="AG167" s="1015"/>
      <c r="AH167" s="1015"/>
      <c r="AI167" s="1015"/>
      <c r="AJ167" s="1015"/>
      <c r="AK167" s="1015"/>
      <c r="AL167" s="1015"/>
      <c r="AM167" s="1015"/>
      <c r="AN167" s="1015"/>
      <c r="AO167" s="1016"/>
      <c r="AP167" s="1047">
        <f>SUM(F167:AO167)</f>
        <v>0</v>
      </c>
      <c r="AQ167" s="1046">
        <f>+E167-AP167</f>
        <v>0</v>
      </c>
      <c r="AS167" s="1616"/>
      <c r="AT167" s="1617"/>
      <c r="AU167" s="1617"/>
    </row>
    <row r="168" spans="2:47" s="1023" customFormat="1" outlineLevel="2" x14ac:dyDescent="0.15">
      <c r="B168" s="1072" t="s">
        <v>705</v>
      </c>
      <c r="C168" s="1024"/>
      <c r="D168" s="1025" t="s">
        <v>448</v>
      </c>
      <c r="E168" s="1019"/>
      <c r="F168" s="1010"/>
      <c r="G168" s="1011"/>
      <c r="H168" s="1011"/>
      <c r="I168" s="1011"/>
      <c r="J168" s="1011"/>
      <c r="K168" s="1015"/>
      <c r="L168" s="1015"/>
      <c r="M168" s="1015"/>
      <c r="N168" s="1015"/>
      <c r="O168" s="1015"/>
      <c r="P168" s="1015"/>
      <c r="Q168" s="1016"/>
      <c r="R168" s="1014"/>
      <c r="S168" s="1015"/>
      <c r="T168" s="1015"/>
      <c r="U168" s="1015"/>
      <c r="V168" s="1015"/>
      <c r="W168" s="1015"/>
      <c r="X168" s="1015"/>
      <c r="Y168" s="1015"/>
      <c r="Z168" s="1015"/>
      <c r="AA168" s="1015"/>
      <c r="AB168" s="1015"/>
      <c r="AC168" s="1016"/>
      <c r="AD168" s="1014"/>
      <c r="AE168" s="1015"/>
      <c r="AF168" s="1015"/>
      <c r="AG168" s="1015"/>
      <c r="AH168" s="1015"/>
      <c r="AI168" s="1015"/>
      <c r="AJ168" s="1015"/>
      <c r="AK168" s="1015"/>
      <c r="AL168" s="1015"/>
      <c r="AM168" s="1015"/>
      <c r="AN168" s="1015"/>
      <c r="AO168" s="1016"/>
      <c r="AP168" s="1047">
        <f>SUM(F168:AO168)</f>
        <v>0</v>
      </c>
      <c r="AQ168" s="1046">
        <f>+E168-AP168</f>
        <v>0</v>
      </c>
      <c r="AS168" s="1616"/>
      <c r="AT168" s="1617"/>
      <c r="AU168" s="1617"/>
    </row>
    <row r="169" spans="2:47" s="1088" customFormat="1" ht="13.5" outlineLevel="2" x14ac:dyDescent="0.25">
      <c r="B169" s="1073" t="s">
        <v>209</v>
      </c>
      <c r="C169" s="234" t="str">
        <f>+'Categorías de gastos'!E20</f>
        <v>Materiales y suministros de oficina</v>
      </c>
      <c r="D169" s="1118"/>
      <c r="E169" s="1119"/>
      <c r="F169" s="1115"/>
      <c r="G169" s="1116"/>
      <c r="H169" s="1116"/>
      <c r="I169" s="1116"/>
      <c r="J169" s="1116"/>
      <c r="K169" s="1116"/>
      <c r="L169" s="1116"/>
      <c r="M169" s="1116"/>
      <c r="N169" s="1116"/>
      <c r="O169" s="1116"/>
      <c r="P169" s="1116"/>
      <c r="Q169" s="1117"/>
      <c r="R169" s="1115"/>
      <c r="S169" s="1116"/>
      <c r="T169" s="1116"/>
      <c r="U169" s="1116"/>
      <c r="V169" s="1116"/>
      <c r="W169" s="1116"/>
      <c r="X169" s="1116"/>
      <c r="Y169" s="1116"/>
      <c r="Z169" s="1116"/>
      <c r="AA169" s="1116"/>
      <c r="AB169" s="1116"/>
      <c r="AC169" s="1117"/>
      <c r="AD169" s="1115"/>
      <c r="AE169" s="1116"/>
      <c r="AF169" s="1116"/>
      <c r="AG169" s="1116"/>
      <c r="AH169" s="1116"/>
      <c r="AI169" s="1116"/>
      <c r="AJ169" s="1116"/>
      <c r="AK169" s="1116"/>
      <c r="AL169" s="1116"/>
      <c r="AM169" s="1116"/>
      <c r="AN169" s="1116"/>
      <c r="AO169" s="1117"/>
      <c r="AP169" s="1061">
        <f t="shared" si="4"/>
        <v>0</v>
      </c>
      <c r="AQ169" s="1062">
        <f t="shared" si="5"/>
        <v>0</v>
      </c>
      <c r="AS169" s="1614"/>
      <c r="AT169" s="1615"/>
      <c r="AU169" s="1615"/>
    </row>
    <row r="170" spans="2:47" s="1023" customFormat="1" outlineLevel="2" x14ac:dyDescent="0.15">
      <c r="B170" s="1072" t="s">
        <v>706</v>
      </c>
      <c r="C170" s="1024"/>
      <c r="D170" s="1025" t="s">
        <v>448</v>
      </c>
      <c r="E170" s="1026"/>
      <c r="F170" s="1010"/>
      <c r="G170" s="1011"/>
      <c r="H170" s="1011"/>
      <c r="I170" s="1011"/>
      <c r="J170" s="1011"/>
      <c r="K170" s="1015"/>
      <c r="L170" s="1015"/>
      <c r="M170" s="1015"/>
      <c r="N170" s="1015"/>
      <c r="O170" s="1015"/>
      <c r="P170" s="1015"/>
      <c r="Q170" s="1016"/>
      <c r="R170" s="1014"/>
      <c r="S170" s="1015"/>
      <c r="T170" s="1015"/>
      <c r="U170" s="1015"/>
      <c r="V170" s="1015"/>
      <c r="W170" s="1015"/>
      <c r="X170" s="1015"/>
      <c r="Y170" s="1015"/>
      <c r="Z170" s="1015"/>
      <c r="AA170" s="1015"/>
      <c r="AB170" s="1015"/>
      <c r="AC170" s="1016"/>
      <c r="AD170" s="1014"/>
      <c r="AE170" s="1015"/>
      <c r="AF170" s="1015"/>
      <c r="AG170" s="1015"/>
      <c r="AH170" s="1015"/>
      <c r="AI170" s="1015"/>
      <c r="AJ170" s="1015"/>
      <c r="AK170" s="1015"/>
      <c r="AL170" s="1015"/>
      <c r="AM170" s="1015"/>
      <c r="AN170" s="1015"/>
      <c r="AO170" s="1016"/>
      <c r="AP170" s="1047">
        <f>SUM(F170:AO170)</f>
        <v>0</v>
      </c>
      <c r="AQ170" s="1046">
        <f>+E170-AP170</f>
        <v>0</v>
      </c>
      <c r="AS170" s="1616"/>
      <c r="AT170" s="1617"/>
      <c r="AU170" s="1617"/>
    </row>
    <row r="171" spans="2:47" s="1023" customFormat="1" outlineLevel="2" x14ac:dyDescent="0.15">
      <c r="B171" s="1072" t="s">
        <v>707</v>
      </c>
      <c r="C171" s="1024"/>
      <c r="D171" s="1025" t="s">
        <v>448</v>
      </c>
      <c r="E171" s="1026"/>
      <c r="F171" s="1010"/>
      <c r="G171" s="1011"/>
      <c r="H171" s="1011"/>
      <c r="I171" s="1011"/>
      <c r="J171" s="1011"/>
      <c r="K171" s="1015"/>
      <c r="L171" s="1015"/>
      <c r="M171" s="1015"/>
      <c r="N171" s="1015"/>
      <c r="O171" s="1015"/>
      <c r="P171" s="1015"/>
      <c r="Q171" s="1016"/>
      <c r="R171" s="1014"/>
      <c r="S171" s="1015"/>
      <c r="T171" s="1015"/>
      <c r="U171" s="1015"/>
      <c r="V171" s="1015"/>
      <c r="W171" s="1015"/>
      <c r="X171" s="1015"/>
      <c r="Y171" s="1015"/>
      <c r="Z171" s="1015"/>
      <c r="AA171" s="1015"/>
      <c r="AB171" s="1015"/>
      <c r="AC171" s="1016"/>
      <c r="AD171" s="1014"/>
      <c r="AE171" s="1015"/>
      <c r="AF171" s="1015"/>
      <c r="AG171" s="1015"/>
      <c r="AH171" s="1015"/>
      <c r="AI171" s="1015"/>
      <c r="AJ171" s="1015"/>
      <c r="AK171" s="1015"/>
      <c r="AL171" s="1015"/>
      <c r="AM171" s="1015"/>
      <c r="AN171" s="1015"/>
      <c r="AO171" s="1016"/>
      <c r="AP171" s="1047">
        <f>SUM(F171:AO171)</f>
        <v>0</v>
      </c>
      <c r="AQ171" s="1046">
        <f>+E171-AP171</f>
        <v>0</v>
      </c>
      <c r="AS171" s="1616"/>
      <c r="AT171" s="1617"/>
      <c r="AU171" s="1617"/>
    </row>
    <row r="172" spans="2:47" s="1023" customFormat="1" outlineLevel="2" x14ac:dyDescent="0.15">
      <c r="B172" s="1072" t="s">
        <v>708</v>
      </c>
      <c r="C172" s="1024"/>
      <c r="D172" s="1025" t="s">
        <v>448</v>
      </c>
      <c r="E172" s="1026"/>
      <c r="F172" s="1010"/>
      <c r="G172" s="1011"/>
      <c r="H172" s="1011"/>
      <c r="I172" s="1011"/>
      <c r="J172" s="1011"/>
      <c r="K172" s="1015"/>
      <c r="L172" s="1015"/>
      <c r="M172" s="1015"/>
      <c r="N172" s="1015"/>
      <c r="O172" s="1015"/>
      <c r="P172" s="1015"/>
      <c r="Q172" s="1016"/>
      <c r="R172" s="1014"/>
      <c r="S172" s="1015"/>
      <c r="T172" s="1015"/>
      <c r="U172" s="1015"/>
      <c r="V172" s="1015"/>
      <c r="W172" s="1015"/>
      <c r="X172" s="1015"/>
      <c r="Y172" s="1015"/>
      <c r="Z172" s="1015"/>
      <c r="AA172" s="1015"/>
      <c r="AB172" s="1015"/>
      <c r="AC172" s="1016"/>
      <c r="AD172" s="1014"/>
      <c r="AE172" s="1015"/>
      <c r="AF172" s="1015"/>
      <c r="AG172" s="1015"/>
      <c r="AH172" s="1015"/>
      <c r="AI172" s="1015"/>
      <c r="AJ172" s="1015"/>
      <c r="AK172" s="1015"/>
      <c r="AL172" s="1015"/>
      <c r="AM172" s="1015"/>
      <c r="AN172" s="1015"/>
      <c r="AO172" s="1016"/>
      <c r="AP172" s="1047">
        <f>SUM(F172:AO172)</f>
        <v>0</v>
      </c>
      <c r="AQ172" s="1046">
        <f>+E172-AP172</f>
        <v>0</v>
      </c>
      <c r="AS172" s="1616"/>
      <c r="AT172" s="1617"/>
      <c r="AU172" s="1617"/>
    </row>
    <row r="173" spans="2:47" s="1088" customFormat="1" ht="13.5" outlineLevel="2" x14ac:dyDescent="0.25">
      <c r="B173" s="1073" t="s">
        <v>210</v>
      </c>
      <c r="C173" s="234" t="str">
        <f>+'Categorías de gastos'!E21</f>
        <v>Coordinaciones con FONDOEMPLEO</v>
      </c>
      <c r="D173" s="1118"/>
      <c r="E173" s="1119"/>
      <c r="F173" s="1115"/>
      <c r="G173" s="1116"/>
      <c r="H173" s="1116"/>
      <c r="I173" s="1116"/>
      <c r="J173" s="1116"/>
      <c r="K173" s="1116"/>
      <c r="L173" s="1116"/>
      <c r="M173" s="1116"/>
      <c r="N173" s="1116"/>
      <c r="O173" s="1116"/>
      <c r="P173" s="1116"/>
      <c r="Q173" s="1117"/>
      <c r="R173" s="1115"/>
      <c r="S173" s="1116"/>
      <c r="T173" s="1116"/>
      <c r="U173" s="1116"/>
      <c r="V173" s="1116"/>
      <c r="W173" s="1116"/>
      <c r="X173" s="1116"/>
      <c r="Y173" s="1116"/>
      <c r="Z173" s="1116"/>
      <c r="AA173" s="1116"/>
      <c r="AB173" s="1116"/>
      <c r="AC173" s="1117"/>
      <c r="AD173" s="1115"/>
      <c r="AE173" s="1116"/>
      <c r="AF173" s="1116"/>
      <c r="AG173" s="1116"/>
      <c r="AH173" s="1116"/>
      <c r="AI173" s="1116"/>
      <c r="AJ173" s="1116"/>
      <c r="AK173" s="1116"/>
      <c r="AL173" s="1116"/>
      <c r="AM173" s="1116"/>
      <c r="AN173" s="1116"/>
      <c r="AO173" s="1117"/>
      <c r="AP173" s="1061">
        <f t="shared" si="4"/>
        <v>0</v>
      </c>
      <c r="AQ173" s="1062">
        <f t="shared" si="5"/>
        <v>0</v>
      </c>
      <c r="AS173" s="1614"/>
      <c r="AT173" s="1615"/>
      <c r="AU173" s="1615"/>
    </row>
    <row r="174" spans="2:47" s="1023" customFormat="1" outlineLevel="2" x14ac:dyDescent="0.15">
      <c r="B174" s="1072" t="s">
        <v>709</v>
      </c>
      <c r="C174" s="1024"/>
      <c r="D174" s="1025" t="s">
        <v>448</v>
      </c>
      <c r="E174" s="1026"/>
      <c r="F174" s="1010"/>
      <c r="G174" s="1011"/>
      <c r="H174" s="1011"/>
      <c r="I174" s="1011"/>
      <c r="J174" s="1011"/>
      <c r="K174" s="1015"/>
      <c r="L174" s="1015"/>
      <c r="M174" s="1015"/>
      <c r="N174" s="1015"/>
      <c r="O174" s="1015"/>
      <c r="P174" s="1015"/>
      <c r="Q174" s="1016"/>
      <c r="R174" s="1014"/>
      <c r="S174" s="1015"/>
      <c r="T174" s="1015"/>
      <c r="U174" s="1015"/>
      <c r="V174" s="1015"/>
      <c r="W174" s="1015"/>
      <c r="X174" s="1015"/>
      <c r="Y174" s="1015"/>
      <c r="Z174" s="1015"/>
      <c r="AA174" s="1015"/>
      <c r="AB174" s="1015"/>
      <c r="AC174" s="1016"/>
      <c r="AD174" s="1014"/>
      <c r="AE174" s="1015"/>
      <c r="AF174" s="1015"/>
      <c r="AG174" s="1015"/>
      <c r="AH174" s="1015"/>
      <c r="AI174" s="1015"/>
      <c r="AJ174" s="1015"/>
      <c r="AK174" s="1015"/>
      <c r="AL174" s="1015"/>
      <c r="AM174" s="1015"/>
      <c r="AN174" s="1015"/>
      <c r="AO174" s="1016"/>
      <c r="AP174" s="1047">
        <f t="shared" ref="AP174:AP176" si="6">SUM(F174:AO174)</f>
        <v>0</v>
      </c>
      <c r="AQ174" s="1046">
        <f t="shared" ref="AQ174:AQ176" si="7">+E174-AP174</f>
        <v>0</v>
      </c>
      <c r="AS174" s="1616"/>
      <c r="AT174" s="1617"/>
      <c r="AU174" s="1617"/>
    </row>
    <row r="175" spans="2:47" s="1023" customFormat="1" outlineLevel="2" x14ac:dyDescent="0.15">
      <c r="B175" s="1072" t="s">
        <v>710</v>
      </c>
      <c r="C175" s="1024"/>
      <c r="D175" s="1025" t="s">
        <v>448</v>
      </c>
      <c r="E175" s="1026"/>
      <c r="F175" s="1010"/>
      <c r="G175" s="1011"/>
      <c r="H175" s="1011"/>
      <c r="I175" s="1011"/>
      <c r="J175" s="1011"/>
      <c r="K175" s="1015"/>
      <c r="L175" s="1015"/>
      <c r="M175" s="1015"/>
      <c r="N175" s="1015"/>
      <c r="O175" s="1015"/>
      <c r="P175" s="1015"/>
      <c r="Q175" s="1016"/>
      <c r="R175" s="1014"/>
      <c r="S175" s="1015"/>
      <c r="T175" s="1015"/>
      <c r="U175" s="1015"/>
      <c r="V175" s="1015"/>
      <c r="W175" s="1015"/>
      <c r="X175" s="1015"/>
      <c r="Y175" s="1015"/>
      <c r="Z175" s="1015"/>
      <c r="AA175" s="1015"/>
      <c r="AB175" s="1015"/>
      <c r="AC175" s="1016"/>
      <c r="AD175" s="1014"/>
      <c r="AE175" s="1015"/>
      <c r="AF175" s="1015"/>
      <c r="AG175" s="1015"/>
      <c r="AH175" s="1015"/>
      <c r="AI175" s="1015"/>
      <c r="AJ175" s="1015"/>
      <c r="AK175" s="1015"/>
      <c r="AL175" s="1015"/>
      <c r="AM175" s="1015"/>
      <c r="AN175" s="1015"/>
      <c r="AO175" s="1016"/>
      <c r="AP175" s="1047">
        <f t="shared" si="6"/>
        <v>0</v>
      </c>
      <c r="AQ175" s="1046">
        <f t="shared" si="7"/>
        <v>0</v>
      </c>
      <c r="AS175" s="1616"/>
      <c r="AT175" s="1617"/>
      <c r="AU175" s="1617"/>
    </row>
    <row r="176" spans="2:47" s="1023" customFormat="1" outlineLevel="2" x14ac:dyDescent="0.15">
      <c r="B176" s="1072" t="s">
        <v>711</v>
      </c>
      <c r="C176" s="1024"/>
      <c r="D176" s="1025" t="s">
        <v>448</v>
      </c>
      <c r="E176" s="1026"/>
      <c r="F176" s="1010"/>
      <c r="G176" s="1011"/>
      <c r="H176" s="1011"/>
      <c r="I176" s="1011"/>
      <c r="J176" s="1011"/>
      <c r="K176" s="1015"/>
      <c r="L176" s="1015"/>
      <c r="M176" s="1015"/>
      <c r="N176" s="1015"/>
      <c r="O176" s="1015"/>
      <c r="P176" s="1015"/>
      <c r="Q176" s="1016"/>
      <c r="R176" s="1014"/>
      <c r="S176" s="1015"/>
      <c r="T176" s="1015"/>
      <c r="U176" s="1015"/>
      <c r="V176" s="1015"/>
      <c r="W176" s="1015"/>
      <c r="X176" s="1015"/>
      <c r="Y176" s="1015"/>
      <c r="Z176" s="1015"/>
      <c r="AA176" s="1015"/>
      <c r="AB176" s="1015"/>
      <c r="AC176" s="1016"/>
      <c r="AD176" s="1014"/>
      <c r="AE176" s="1015"/>
      <c r="AF176" s="1015"/>
      <c r="AG176" s="1015"/>
      <c r="AH176" s="1015"/>
      <c r="AI176" s="1015"/>
      <c r="AJ176" s="1015"/>
      <c r="AK176" s="1015"/>
      <c r="AL176" s="1015"/>
      <c r="AM176" s="1015"/>
      <c r="AN176" s="1015"/>
      <c r="AO176" s="1016"/>
      <c r="AP176" s="1047">
        <f t="shared" si="6"/>
        <v>0</v>
      </c>
      <c r="AQ176" s="1046">
        <f t="shared" si="7"/>
        <v>0</v>
      </c>
      <c r="AS176" s="1616"/>
      <c r="AT176" s="1617"/>
      <c r="AU176" s="1617"/>
    </row>
    <row r="177" spans="2:47" s="1088" customFormat="1" ht="13.5" outlineLevel="1" x14ac:dyDescent="0.25">
      <c r="B177" s="1041">
        <v>6.4</v>
      </c>
      <c r="C177" s="1055" t="str">
        <f>+'Categorías de gastos'!E22</f>
        <v>Gastos administrativos del proyecto</v>
      </c>
      <c r="D177" s="1075" t="s">
        <v>254</v>
      </c>
      <c r="E177" s="1027"/>
      <c r="F177" s="1028"/>
      <c r="G177" s="1029"/>
      <c r="H177" s="1029"/>
      <c r="I177" s="1029"/>
      <c r="J177" s="1029"/>
      <c r="K177" s="1029"/>
      <c r="L177" s="1029"/>
      <c r="M177" s="1029"/>
      <c r="N177" s="1029"/>
      <c r="O177" s="1029"/>
      <c r="P177" s="1029"/>
      <c r="Q177" s="1030"/>
      <c r="R177" s="1028"/>
      <c r="S177" s="1029"/>
      <c r="T177" s="1029"/>
      <c r="U177" s="1029"/>
      <c r="V177" s="1029"/>
      <c r="W177" s="1029"/>
      <c r="X177" s="1029"/>
      <c r="Y177" s="1029"/>
      <c r="Z177" s="1029"/>
      <c r="AA177" s="1029"/>
      <c r="AB177" s="1029"/>
      <c r="AC177" s="1030"/>
      <c r="AD177" s="1028"/>
      <c r="AE177" s="1029"/>
      <c r="AF177" s="1029"/>
      <c r="AG177" s="1029"/>
      <c r="AH177" s="1029"/>
      <c r="AI177" s="1029"/>
      <c r="AJ177" s="1029"/>
      <c r="AK177" s="1029"/>
      <c r="AL177" s="1029"/>
      <c r="AM177" s="1029"/>
      <c r="AN177" s="1029"/>
      <c r="AO177" s="1030"/>
      <c r="AP177" s="1047">
        <f t="shared" ref="AP177:AP180" si="8">SUM(F177:AO177)</f>
        <v>0</v>
      </c>
      <c r="AQ177" s="1046">
        <f t="shared" ref="AQ177:AQ180" si="9">+E177-AP177</f>
        <v>0</v>
      </c>
      <c r="AS177" s="1618"/>
      <c r="AT177" s="1619"/>
      <c r="AU177" s="1619"/>
    </row>
    <row r="178" spans="2:47" s="1088" customFormat="1" ht="13.5" outlineLevel="1" x14ac:dyDescent="0.25">
      <c r="B178" s="1041">
        <v>6.5</v>
      </c>
      <c r="C178" s="1055" t="str">
        <f>+'Categorías de gastos'!E23</f>
        <v>Línea de base y evaluaciones del proyecto</v>
      </c>
      <c r="D178" s="1075" t="s">
        <v>423</v>
      </c>
      <c r="E178" s="1027"/>
      <c r="F178" s="1028"/>
      <c r="G178" s="1029"/>
      <c r="H178" s="1029"/>
      <c r="I178" s="1029"/>
      <c r="J178" s="1029"/>
      <c r="K178" s="1029"/>
      <c r="L178" s="1029"/>
      <c r="M178" s="1029"/>
      <c r="N178" s="1029"/>
      <c r="O178" s="1029"/>
      <c r="P178" s="1029"/>
      <c r="Q178" s="1030"/>
      <c r="R178" s="1028"/>
      <c r="S178" s="1029"/>
      <c r="T178" s="1029"/>
      <c r="U178" s="1029"/>
      <c r="V178" s="1029"/>
      <c r="W178" s="1029"/>
      <c r="X178" s="1029"/>
      <c r="Y178" s="1029"/>
      <c r="Z178" s="1029"/>
      <c r="AA178" s="1029"/>
      <c r="AB178" s="1029"/>
      <c r="AC178" s="1030"/>
      <c r="AD178" s="1028"/>
      <c r="AE178" s="1029"/>
      <c r="AF178" s="1029"/>
      <c r="AG178" s="1029"/>
      <c r="AH178" s="1029"/>
      <c r="AI178" s="1029"/>
      <c r="AJ178" s="1029"/>
      <c r="AK178" s="1029"/>
      <c r="AL178" s="1029"/>
      <c r="AM178" s="1029"/>
      <c r="AN178" s="1029"/>
      <c r="AO178" s="1030"/>
      <c r="AP178" s="1047">
        <f t="shared" si="8"/>
        <v>0</v>
      </c>
      <c r="AQ178" s="1046">
        <f t="shared" si="9"/>
        <v>0</v>
      </c>
      <c r="AS178" s="1612"/>
      <c r="AT178" s="1613"/>
      <c r="AU178" s="1613"/>
    </row>
    <row r="179" spans="2:47" s="1088" customFormat="1" ht="13.5" outlineLevel="1" x14ac:dyDescent="0.25">
      <c r="B179" s="1041">
        <v>6.6</v>
      </c>
      <c r="C179" s="1055" t="str">
        <f>+'Categorías de gastos'!E24</f>
        <v>Imprevistos</v>
      </c>
      <c r="D179" s="1075" t="s">
        <v>254</v>
      </c>
      <c r="E179" s="1027"/>
      <c r="F179" s="1028"/>
      <c r="G179" s="1029"/>
      <c r="H179" s="1029"/>
      <c r="I179" s="1029"/>
      <c r="J179" s="1029"/>
      <c r="K179" s="1029"/>
      <c r="L179" s="1029"/>
      <c r="M179" s="1029"/>
      <c r="N179" s="1029"/>
      <c r="O179" s="1029"/>
      <c r="P179" s="1029"/>
      <c r="Q179" s="1030"/>
      <c r="R179" s="1028"/>
      <c r="S179" s="1029"/>
      <c r="T179" s="1029"/>
      <c r="U179" s="1029"/>
      <c r="V179" s="1029"/>
      <c r="W179" s="1029"/>
      <c r="X179" s="1029"/>
      <c r="Y179" s="1029"/>
      <c r="Z179" s="1029"/>
      <c r="AA179" s="1029"/>
      <c r="AB179" s="1029"/>
      <c r="AC179" s="1030"/>
      <c r="AD179" s="1028"/>
      <c r="AE179" s="1029"/>
      <c r="AF179" s="1029"/>
      <c r="AG179" s="1029"/>
      <c r="AH179" s="1029"/>
      <c r="AI179" s="1029"/>
      <c r="AJ179" s="1029"/>
      <c r="AK179" s="1029"/>
      <c r="AL179" s="1029"/>
      <c r="AM179" s="1029"/>
      <c r="AN179" s="1029"/>
      <c r="AO179" s="1030"/>
      <c r="AP179" s="1047">
        <f t="shared" si="8"/>
        <v>0</v>
      </c>
      <c r="AQ179" s="1046">
        <f t="shared" si="9"/>
        <v>0</v>
      </c>
      <c r="AS179" s="1618"/>
      <c r="AT179" s="1619"/>
      <c r="AU179" s="1619"/>
    </row>
    <row r="180" spans="2:47" s="1088" customFormat="1" ht="14.25" thickBot="1" x14ac:dyDescent="0.3">
      <c r="B180" s="1074">
        <v>6.7</v>
      </c>
      <c r="C180" s="1065" t="str">
        <f>+'Categorías de gastos'!E25</f>
        <v>Supervisión interna</v>
      </c>
      <c r="D180" s="1076" t="s">
        <v>451</v>
      </c>
      <c r="E180" s="1031"/>
      <c r="F180" s="1032"/>
      <c r="G180" s="1033"/>
      <c r="H180" s="1033"/>
      <c r="I180" s="1033"/>
      <c r="J180" s="1033"/>
      <c r="K180" s="1033"/>
      <c r="L180" s="1033"/>
      <c r="M180" s="1033"/>
      <c r="N180" s="1033"/>
      <c r="O180" s="1033"/>
      <c r="P180" s="1033"/>
      <c r="Q180" s="1034"/>
      <c r="R180" s="1032"/>
      <c r="S180" s="1033"/>
      <c r="T180" s="1033"/>
      <c r="U180" s="1033"/>
      <c r="V180" s="1033"/>
      <c r="W180" s="1033"/>
      <c r="X180" s="1033"/>
      <c r="Y180" s="1033"/>
      <c r="Z180" s="1033"/>
      <c r="AA180" s="1033"/>
      <c r="AB180" s="1033"/>
      <c r="AC180" s="1034"/>
      <c r="AD180" s="1032"/>
      <c r="AE180" s="1033"/>
      <c r="AF180" s="1033"/>
      <c r="AG180" s="1033"/>
      <c r="AH180" s="1033"/>
      <c r="AI180" s="1033"/>
      <c r="AJ180" s="1033"/>
      <c r="AK180" s="1033"/>
      <c r="AL180" s="1033"/>
      <c r="AM180" s="1033"/>
      <c r="AN180" s="1033"/>
      <c r="AO180" s="1034"/>
      <c r="AP180" s="1063">
        <f t="shared" si="8"/>
        <v>0</v>
      </c>
      <c r="AQ180" s="1064">
        <f t="shared" si="9"/>
        <v>0</v>
      </c>
      <c r="AS180" s="1620"/>
      <c r="AT180" s="1621"/>
      <c r="AU180" s="1621"/>
    </row>
    <row r="181" spans="2:47" x14ac:dyDescent="0.25">
      <c r="AS181" s="1088"/>
      <c r="AT181" s="1088"/>
      <c r="AU181" s="1088"/>
    </row>
    <row r="182" spans="2:47" x14ac:dyDescent="0.25">
      <c r="E182" s="1035"/>
      <c r="AS182" s="1088"/>
      <c r="AT182" s="1088"/>
      <c r="AU182" s="1088"/>
    </row>
    <row r="183" spans="2:47" x14ac:dyDescent="0.25">
      <c r="D183" s="1077" t="s">
        <v>207</v>
      </c>
      <c r="AS183" s="1020"/>
      <c r="AT183" s="1020"/>
      <c r="AU183" s="1020"/>
    </row>
    <row r="184" spans="2:47" x14ac:dyDescent="0.25">
      <c r="D184" s="1077" t="s">
        <v>298</v>
      </c>
      <c r="AS184" s="1020"/>
      <c r="AT184" s="1020"/>
      <c r="AU184" s="1020"/>
    </row>
    <row r="185" spans="2:47" x14ac:dyDescent="0.25">
      <c r="D185" s="1077" t="s">
        <v>297</v>
      </c>
      <c r="E185" s="1078">
        <v>3800</v>
      </c>
      <c r="I185" s="1003"/>
      <c r="AS185" s="1020"/>
      <c r="AT185" s="1020"/>
      <c r="AU185" s="1020"/>
    </row>
    <row r="186" spans="2:47" x14ac:dyDescent="0.25">
      <c r="AS186" s="1020"/>
      <c r="AT186" s="1020"/>
      <c r="AU186" s="1020"/>
    </row>
    <row r="187" spans="2:47" x14ac:dyDescent="0.25">
      <c r="AS187" s="1020"/>
      <c r="AT187" s="1020"/>
      <c r="AU187" s="1020"/>
    </row>
    <row r="188" spans="2:47" x14ac:dyDescent="0.25">
      <c r="AS188" s="1020"/>
      <c r="AT188" s="1020"/>
      <c r="AU188" s="1020"/>
    </row>
    <row r="189" spans="2:47" x14ac:dyDescent="0.25">
      <c r="AS189" s="1020"/>
      <c r="AT189" s="1020"/>
      <c r="AU189" s="1020"/>
    </row>
    <row r="190" spans="2:47" x14ac:dyDescent="0.25">
      <c r="AS190" s="1020"/>
      <c r="AT190" s="1020"/>
      <c r="AU190" s="1020"/>
    </row>
    <row r="191" spans="2:47" x14ac:dyDescent="0.25">
      <c r="AS191" s="1020"/>
      <c r="AT191" s="1020"/>
      <c r="AU191" s="1020"/>
    </row>
    <row r="192" spans="2:47" x14ac:dyDescent="0.25">
      <c r="AS192" s="1020"/>
      <c r="AT192" s="1020"/>
      <c r="AU192" s="1020"/>
    </row>
    <row r="193" spans="9:47" x14ac:dyDescent="0.25">
      <c r="I193" s="1003"/>
      <c r="AS193" s="1088"/>
      <c r="AT193" s="1088"/>
      <c r="AU193" s="1088"/>
    </row>
    <row r="194" spans="9:47" x14ac:dyDescent="0.25">
      <c r="AS194" s="1023"/>
      <c r="AT194" s="1023"/>
      <c r="AU194" s="1023"/>
    </row>
    <row r="195" spans="9:47" x14ac:dyDescent="0.25">
      <c r="AS195" s="1023"/>
      <c r="AT195" s="1023"/>
      <c r="AU195" s="1023"/>
    </row>
    <row r="196" spans="9:47" x14ac:dyDescent="0.25">
      <c r="AS196" s="1023"/>
      <c r="AT196" s="1023"/>
      <c r="AU196" s="1023"/>
    </row>
    <row r="197" spans="9:47" x14ac:dyDescent="0.25">
      <c r="AS197" s="1023"/>
      <c r="AT197" s="1023"/>
      <c r="AU197" s="1023"/>
    </row>
    <row r="198" spans="9:47" x14ac:dyDescent="0.25">
      <c r="AS198" s="1023"/>
      <c r="AT198" s="1023"/>
      <c r="AU198" s="1023"/>
    </row>
    <row r="199" spans="9:47" x14ac:dyDescent="0.25">
      <c r="AS199" s="1023"/>
      <c r="AT199" s="1023"/>
      <c r="AU199" s="1023"/>
    </row>
    <row r="200" spans="9:47" x14ac:dyDescent="0.25">
      <c r="AS200" s="1023"/>
      <c r="AT200" s="1023"/>
      <c r="AU200" s="1023"/>
    </row>
    <row r="201" spans="9:47" x14ac:dyDescent="0.25">
      <c r="AS201" s="1023"/>
      <c r="AT201" s="1023"/>
      <c r="AU201" s="1023"/>
    </row>
    <row r="202" spans="9:47" x14ac:dyDescent="0.25">
      <c r="AS202" s="1023"/>
      <c r="AT202" s="1023"/>
      <c r="AU202" s="1023"/>
    </row>
    <row r="203" spans="9:47" x14ac:dyDescent="0.25">
      <c r="AS203" s="1023"/>
      <c r="AT203" s="1023"/>
      <c r="AU203" s="1023"/>
    </row>
    <row r="204" spans="9:47" x14ac:dyDescent="0.25">
      <c r="AS204" s="1088"/>
      <c r="AT204" s="1088"/>
      <c r="AU204" s="1088"/>
    </row>
    <row r="205" spans="9:47" x14ac:dyDescent="0.25">
      <c r="AS205" s="1088"/>
      <c r="AT205" s="1088"/>
      <c r="AU205" s="1088"/>
    </row>
    <row r="206" spans="9:47" x14ac:dyDescent="0.25">
      <c r="AS206" s="1023"/>
      <c r="AT206" s="1023"/>
      <c r="AU206" s="1023"/>
    </row>
    <row r="207" spans="9:47" x14ac:dyDescent="0.25">
      <c r="AS207" s="1023"/>
      <c r="AT207" s="1023"/>
      <c r="AU207" s="1023"/>
    </row>
    <row r="208" spans="9:47" x14ac:dyDescent="0.25">
      <c r="AS208" s="1023"/>
      <c r="AT208" s="1023"/>
      <c r="AU208" s="1023"/>
    </row>
    <row r="209" spans="45:47" x14ac:dyDescent="0.25">
      <c r="AS209" s="1088"/>
      <c r="AT209" s="1088"/>
      <c r="AU209" s="1088"/>
    </row>
    <row r="210" spans="45:47" x14ac:dyDescent="0.25">
      <c r="AS210" s="1023"/>
      <c r="AT210" s="1023"/>
      <c r="AU210" s="1023"/>
    </row>
    <row r="211" spans="45:47" x14ac:dyDescent="0.25">
      <c r="AS211" s="1023"/>
      <c r="AT211" s="1023"/>
      <c r="AU211" s="1023"/>
    </row>
    <row r="212" spans="45:47" x14ac:dyDescent="0.25">
      <c r="AS212" s="1023"/>
      <c r="AT212" s="1023"/>
      <c r="AU212" s="1023"/>
    </row>
    <row r="213" spans="45:47" x14ac:dyDescent="0.25">
      <c r="AS213" s="1088"/>
      <c r="AT213" s="1088"/>
      <c r="AU213" s="1088"/>
    </row>
    <row r="214" spans="45:47" x14ac:dyDescent="0.25">
      <c r="AS214" s="1023"/>
      <c r="AT214" s="1023"/>
      <c r="AU214" s="1023"/>
    </row>
    <row r="215" spans="45:47" x14ac:dyDescent="0.25">
      <c r="AS215" s="1023"/>
      <c r="AT215" s="1023"/>
      <c r="AU215" s="1023"/>
    </row>
    <row r="216" spans="45:47" x14ac:dyDescent="0.25">
      <c r="AS216" s="1023"/>
      <c r="AT216" s="1023"/>
      <c r="AU216" s="1023"/>
    </row>
    <row r="217" spans="45:47" x14ac:dyDescent="0.25">
      <c r="AS217" s="1088"/>
      <c r="AT217" s="1088"/>
      <c r="AU217" s="1088"/>
    </row>
    <row r="218" spans="45:47" x14ac:dyDescent="0.25">
      <c r="AS218" s="1023"/>
      <c r="AT218" s="1023"/>
      <c r="AU218" s="1023"/>
    </row>
    <row r="219" spans="45:47" x14ac:dyDescent="0.25">
      <c r="AS219" s="1023"/>
      <c r="AT219" s="1023"/>
      <c r="AU219" s="1023"/>
    </row>
    <row r="220" spans="45:47" x14ac:dyDescent="0.25">
      <c r="AS220" s="1023"/>
      <c r="AT220" s="1023"/>
      <c r="AU220" s="1023"/>
    </row>
    <row r="221" spans="45:47" x14ac:dyDescent="0.25">
      <c r="AS221" s="1088"/>
      <c r="AT221" s="1088"/>
      <c r="AU221" s="1088"/>
    </row>
    <row r="222" spans="45:47" x14ac:dyDescent="0.25">
      <c r="AS222" s="1023"/>
      <c r="AT222" s="1023"/>
      <c r="AU222" s="1023"/>
    </row>
    <row r="223" spans="45:47" x14ac:dyDescent="0.25">
      <c r="AS223" s="1023"/>
      <c r="AT223" s="1023"/>
      <c r="AU223" s="1023"/>
    </row>
    <row r="224" spans="45:47" x14ac:dyDescent="0.25">
      <c r="AS224" s="1023"/>
      <c r="AT224" s="1023"/>
      <c r="AU224" s="1023"/>
    </row>
    <row r="225" spans="45:47" x14ac:dyDescent="0.25">
      <c r="AS225" s="1088"/>
      <c r="AT225" s="1088"/>
      <c r="AU225" s="1088"/>
    </row>
    <row r="226" spans="45:47" x14ac:dyDescent="0.25">
      <c r="AS226" s="1023"/>
      <c r="AT226" s="1023"/>
      <c r="AU226" s="1023"/>
    </row>
    <row r="227" spans="45:47" x14ac:dyDescent="0.25">
      <c r="AS227" s="1023"/>
      <c r="AT227" s="1023"/>
      <c r="AU227" s="1023"/>
    </row>
    <row r="228" spans="45:47" x14ac:dyDescent="0.25">
      <c r="AS228" s="1023"/>
      <c r="AT228" s="1023"/>
      <c r="AU228" s="1023"/>
    </row>
    <row r="229" spans="45:47" x14ac:dyDescent="0.25">
      <c r="AS229" s="1088"/>
      <c r="AT229" s="1088"/>
      <c r="AU229" s="1088"/>
    </row>
    <row r="230" spans="45:47" x14ac:dyDescent="0.25">
      <c r="AS230" s="1023"/>
      <c r="AT230" s="1023"/>
      <c r="AU230" s="1023"/>
    </row>
    <row r="231" spans="45:47" x14ac:dyDescent="0.25">
      <c r="AS231" s="1023"/>
      <c r="AT231" s="1023"/>
      <c r="AU231" s="1023"/>
    </row>
    <row r="232" spans="45:47" x14ac:dyDescent="0.25">
      <c r="AS232" s="1023"/>
      <c r="AT232" s="1023"/>
      <c r="AU232" s="1023"/>
    </row>
    <row r="233" spans="45:47" x14ac:dyDescent="0.25">
      <c r="AS233" s="1088"/>
      <c r="AT233" s="1088"/>
      <c r="AU233" s="1088"/>
    </row>
    <row r="234" spans="45:47" x14ac:dyDescent="0.25">
      <c r="AS234" s="1088"/>
      <c r="AT234" s="1088"/>
      <c r="AU234" s="1088"/>
    </row>
    <row r="235" spans="45:47" x14ac:dyDescent="0.25">
      <c r="AS235" s="1088"/>
      <c r="AT235" s="1088"/>
      <c r="AU235" s="1088"/>
    </row>
    <row r="236" spans="45:47" x14ac:dyDescent="0.25">
      <c r="AS236" s="1088"/>
      <c r="AT236" s="1088"/>
      <c r="AU236" s="1088"/>
    </row>
  </sheetData>
  <sheetProtection algorithmName="SHA-512" hashValue="nICEndGr1glDHT1BtOGbKeD0g/5Vzcbw/GBlG7+bW6zEglDeXGr4rPRLiYizda7CJc6Yy7kyE6uMeNLrskpVUw==" saltValue="SiSaltOMd68Dke4Nbp5EgQ==" spinCount="100000" sheet="1" scenarios="1" formatColumns="0" formatRows="0"/>
  <protectedRanges>
    <protectedRange sqref="AS173:AU173" name="Rango33"/>
    <protectedRange sqref="AS165:AU165" name="Rango31"/>
    <protectedRange sqref="AS157:AU157" name="Rango29"/>
    <protectedRange sqref="AS149:AU149" name="Rango27"/>
    <protectedRange sqref="AS137:AU137" name="Rango26"/>
    <protectedRange sqref="AS126:AU126" name="Rango25"/>
    <protectedRange sqref="AS55:AU59 AS111:AU115" name="Rango23"/>
    <protectedRange sqref="AS36:AU40 AS92:AU96" name="Rango21"/>
    <protectedRange sqref="AS18:AU22 AS74:AU78" name="Rango19"/>
    <protectedRange sqref="AS179:AU180" name="Rango17"/>
    <protectedRange sqref="AS177:AU177" name="Rango18"/>
    <protectedRange sqref="AS27:AU31 AS83:AU87" name="Rango20"/>
    <protectedRange sqref="AS46:AU50 AS102:AU106" name="Rango22"/>
    <protectedRange sqref="AS64:AU68 AS120:AU124" name="Rango24"/>
    <protectedRange sqref="AS153:AU153" name="Rango28"/>
    <protectedRange sqref="AS161:AU161" name="Rango30"/>
    <protectedRange sqref="AS169:AU169" name="Rango32"/>
  </protectedRanges>
  <mergeCells count="24">
    <mergeCell ref="AS10:AS12"/>
    <mergeCell ref="AT10:AT12"/>
    <mergeCell ref="AU10:AU12"/>
    <mergeCell ref="R9:AC9"/>
    <mergeCell ref="F9:Q9"/>
    <mergeCell ref="AD9:AO9"/>
    <mergeCell ref="AP10:AP12"/>
    <mergeCell ref="AQ10:AQ12"/>
    <mergeCell ref="R10:AC10"/>
    <mergeCell ref="AD10:AO10"/>
    <mergeCell ref="B6:C6"/>
    <mergeCell ref="B7:C7"/>
    <mergeCell ref="B8:C8"/>
    <mergeCell ref="B10:C10"/>
    <mergeCell ref="F10:Q10"/>
    <mergeCell ref="B9:C9"/>
    <mergeCell ref="D8:G8"/>
    <mergeCell ref="H8:L8"/>
    <mergeCell ref="D6:Q6"/>
    <mergeCell ref="D7:Q7"/>
    <mergeCell ref="M8:Q8"/>
    <mergeCell ref="D10:D12"/>
    <mergeCell ref="E10:E12"/>
    <mergeCell ref="B11:C12"/>
  </mergeCells>
  <phoneticPr fontId="0" type="noConversion"/>
  <conditionalFormatting sqref="AQ18 AQ149:AQ180">
    <cfRule type="cellIs" dxfId="397" priority="117" operator="notEqual">
      <formula>0</formula>
    </cfRule>
  </conditionalFormatting>
  <conditionalFormatting sqref="AQ19:AQ22">
    <cfRule type="cellIs" dxfId="396" priority="116" operator="notEqual">
      <formula>0</formula>
    </cfRule>
  </conditionalFormatting>
  <conditionalFormatting sqref="AQ27">
    <cfRule type="cellIs" dxfId="395" priority="115" operator="notEqual">
      <formula>0</formula>
    </cfRule>
  </conditionalFormatting>
  <conditionalFormatting sqref="AQ28:AQ31">
    <cfRule type="cellIs" dxfId="394" priority="114" operator="notEqual">
      <formula>0</formula>
    </cfRule>
  </conditionalFormatting>
  <conditionalFormatting sqref="AQ36">
    <cfRule type="cellIs" dxfId="393" priority="113" operator="notEqual">
      <formula>0</formula>
    </cfRule>
  </conditionalFormatting>
  <conditionalFormatting sqref="AQ37:AQ40">
    <cfRule type="cellIs" dxfId="392" priority="112" operator="notEqual">
      <formula>0</formula>
    </cfRule>
  </conditionalFormatting>
  <conditionalFormatting sqref="AQ46">
    <cfRule type="cellIs" dxfId="391" priority="107" operator="notEqual">
      <formula>0</formula>
    </cfRule>
  </conditionalFormatting>
  <conditionalFormatting sqref="AQ47:AQ50">
    <cfRule type="cellIs" dxfId="390" priority="106" operator="notEqual">
      <formula>0</formula>
    </cfRule>
  </conditionalFormatting>
  <conditionalFormatting sqref="AQ55">
    <cfRule type="cellIs" dxfId="389" priority="105" operator="notEqual">
      <formula>0</formula>
    </cfRule>
  </conditionalFormatting>
  <conditionalFormatting sqref="AQ56:AQ59">
    <cfRule type="cellIs" dxfId="388" priority="104" operator="notEqual">
      <formula>0</formula>
    </cfRule>
  </conditionalFormatting>
  <conditionalFormatting sqref="AQ64">
    <cfRule type="cellIs" dxfId="387" priority="103" operator="notEqual">
      <formula>0</formula>
    </cfRule>
  </conditionalFormatting>
  <conditionalFormatting sqref="AQ65:AQ68">
    <cfRule type="cellIs" dxfId="386" priority="102" operator="notEqual">
      <formula>0</formula>
    </cfRule>
  </conditionalFormatting>
  <conditionalFormatting sqref="AQ74">
    <cfRule type="cellIs" dxfId="385" priority="97" operator="notEqual">
      <formula>0</formula>
    </cfRule>
  </conditionalFormatting>
  <conditionalFormatting sqref="AQ75:AQ78">
    <cfRule type="cellIs" dxfId="384" priority="96" operator="notEqual">
      <formula>0</formula>
    </cfRule>
  </conditionalFormatting>
  <conditionalFormatting sqref="AQ83">
    <cfRule type="cellIs" dxfId="383" priority="95" operator="notEqual">
      <formula>0</formula>
    </cfRule>
  </conditionalFormatting>
  <conditionalFormatting sqref="AQ84:AQ87">
    <cfRule type="cellIs" dxfId="382" priority="94" operator="notEqual">
      <formula>0</formula>
    </cfRule>
  </conditionalFormatting>
  <conditionalFormatting sqref="AQ92">
    <cfRule type="cellIs" dxfId="381" priority="93" operator="notEqual">
      <formula>0</formula>
    </cfRule>
  </conditionalFormatting>
  <conditionalFormatting sqref="AQ93:AQ96">
    <cfRule type="cellIs" dxfId="380" priority="92" operator="notEqual">
      <formula>0</formula>
    </cfRule>
  </conditionalFormatting>
  <conditionalFormatting sqref="AQ102">
    <cfRule type="cellIs" dxfId="379" priority="87" operator="notEqual">
      <formula>0</formula>
    </cfRule>
  </conditionalFormatting>
  <conditionalFormatting sqref="AQ103:AQ106">
    <cfRule type="cellIs" dxfId="378" priority="86" operator="notEqual">
      <formula>0</formula>
    </cfRule>
  </conditionalFormatting>
  <conditionalFormatting sqref="AQ111">
    <cfRule type="cellIs" dxfId="377" priority="85" operator="notEqual">
      <formula>0</formula>
    </cfRule>
  </conditionalFormatting>
  <conditionalFormatting sqref="AQ112:AQ115">
    <cfRule type="cellIs" dxfId="376" priority="84" operator="notEqual">
      <formula>0</formula>
    </cfRule>
  </conditionalFormatting>
  <conditionalFormatting sqref="AQ120">
    <cfRule type="cellIs" dxfId="375" priority="83" operator="notEqual">
      <formula>0</formula>
    </cfRule>
  </conditionalFormatting>
  <conditionalFormatting sqref="AQ121:AQ124">
    <cfRule type="cellIs" dxfId="374" priority="82" operator="notEqual">
      <formula>0</formula>
    </cfRule>
  </conditionalFormatting>
  <conditionalFormatting sqref="AQ127:AQ136">
    <cfRule type="cellIs" dxfId="373" priority="67" operator="notEqual">
      <formula>0</formula>
    </cfRule>
  </conditionalFormatting>
  <conditionalFormatting sqref="AQ138:AQ147">
    <cfRule type="cellIs" dxfId="372" priority="66" operator="notEqual">
      <formula>0</formula>
    </cfRule>
  </conditionalFormatting>
  <conditionalFormatting sqref="AS65:AS68">
    <cfRule type="cellIs" dxfId="371" priority="53" operator="notEqual">
      <formula>0</formula>
    </cfRule>
  </conditionalFormatting>
  <conditionalFormatting sqref="AS127:AS136">
    <cfRule type="cellIs" dxfId="370" priority="52" operator="notEqual">
      <formula>0</formula>
    </cfRule>
  </conditionalFormatting>
  <conditionalFormatting sqref="AS18 AS149:AS152 AS154:AS156 AS158:AS160 AS162:AS164 AS166:AS168 AS170:AS172 AS174:AS176">
    <cfRule type="cellIs" dxfId="369" priority="64" operator="notEqual">
      <formula>0</formula>
    </cfRule>
  </conditionalFormatting>
  <conditionalFormatting sqref="AS19:AS22">
    <cfRule type="cellIs" dxfId="368" priority="63" operator="notEqual">
      <formula>0</formula>
    </cfRule>
  </conditionalFormatting>
  <conditionalFormatting sqref="AS27">
    <cfRule type="cellIs" dxfId="367" priority="62" operator="notEqual">
      <formula>0</formula>
    </cfRule>
  </conditionalFormatting>
  <conditionalFormatting sqref="AS28:AS31">
    <cfRule type="cellIs" dxfId="366" priority="61" operator="notEqual">
      <formula>0</formula>
    </cfRule>
  </conditionalFormatting>
  <conditionalFormatting sqref="AS36">
    <cfRule type="cellIs" dxfId="365" priority="60" operator="notEqual">
      <formula>0</formula>
    </cfRule>
  </conditionalFormatting>
  <conditionalFormatting sqref="AS37:AS40">
    <cfRule type="cellIs" dxfId="364" priority="59" operator="notEqual">
      <formula>0</formula>
    </cfRule>
  </conditionalFormatting>
  <conditionalFormatting sqref="AS46">
    <cfRule type="cellIs" dxfId="363" priority="58" operator="notEqual">
      <formula>0</formula>
    </cfRule>
  </conditionalFormatting>
  <conditionalFormatting sqref="AS47:AS50">
    <cfRule type="cellIs" dxfId="362" priority="57" operator="notEqual">
      <formula>0</formula>
    </cfRule>
  </conditionalFormatting>
  <conditionalFormatting sqref="AS55">
    <cfRule type="cellIs" dxfId="361" priority="56" operator="notEqual">
      <formula>0</formula>
    </cfRule>
  </conditionalFormatting>
  <conditionalFormatting sqref="AS56:AS59">
    <cfRule type="cellIs" dxfId="360" priority="55" operator="notEqual">
      <formula>0</formula>
    </cfRule>
  </conditionalFormatting>
  <conditionalFormatting sqref="AS64">
    <cfRule type="cellIs" dxfId="359" priority="54" operator="notEqual">
      <formula>0</formula>
    </cfRule>
  </conditionalFormatting>
  <conditionalFormatting sqref="AS138:AS147">
    <cfRule type="cellIs" dxfId="358" priority="51" operator="notEqual">
      <formula>0</formula>
    </cfRule>
  </conditionalFormatting>
  <conditionalFormatting sqref="AT65:AU68">
    <cfRule type="cellIs" dxfId="357" priority="39" operator="notEqual">
      <formula>0</formula>
    </cfRule>
  </conditionalFormatting>
  <conditionalFormatting sqref="AT127:AU136">
    <cfRule type="cellIs" dxfId="356" priority="38" operator="notEqual">
      <formula>0</formula>
    </cfRule>
  </conditionalFormatting>
  <conditionalFormatting sqref="AT18:AU18 AT149:AU152 AT154:AU156 AT158:AU160 AT162:AU164 AT166:AU168 AT170:AU172 AT174:AU176">
    <cfRule type="cellIs" dxfId="355" priority="50" operator="notEqual">
      <formula>0</formula>
    </cfRule>
  </conditionalFormatting>
  <conditionalFormatting sqref="AT19:AU22">
    <cfRule type="cellIs" dxfId="354" priority="49" operator="notEqual">
      <formula>0</formula>
    </cfRule>
  </conditionalFormatting>
  <conditionalFormatting sqref="AT27:AU27">
    <cfRule type="cellIs" dxfId="353" priority="48" operator="notEqual">
      <formula>0</formula>
    </cfRule>
  </conditionalFormatting>
  <conditionalFormatting sqref="AT28:AU31">
    <cfRule type="cellIs" dxfId="352" priority="47" operator="notEqual">
      <formula>0</formula>
    </cfRule>
  </conditionalFormatting>
  <conditionalFormatting sqref="AT36:AU36">
    <cfRule type="cellIs" dxfId="351" priority="46" operator="notEqual">
      <formula>0</formula>
    </cfRule>
  </conditionalFormatting>
  <conditionalFormatting sqref="AT37:AU40">
    <cfRule type="cellIs" dxfId="350" priority="45" operator="notEqual">
      <formula>0</formula>
    </cfRule>
  </conditionalFormatting>
  <conditionalFormatting sqref="AT46:AU46">
    <cfRule type="cellIs" dxfId="349" priority="44" operator="notEqual">
      <formula>0</formula>
    </cfRule>
  </conditionalFormatting>
  <conditionalFormatting sqref="AT47:AU50">
    <cfRule type="cellIs" dxfId="348" priority="43" operator="notEqual">
      <formula>0</formula>
    </cfRule>
  </conditionalFormatting>
  <conditionalFormatting sqref="AT55:AU55">
    <cfRule type="cellIs" dxfId="347" priority="42" operator="notEqual">
      <formula>0</formula>
    </cfRule>
  </conditionalFormatting>
  <conditionalFormatting sqref="AT56:AU59">
    <cfRule type="cellIs" dxfId="346" priority="41" operator="notEqual">
      <formula>0</formula>
    </cfRule>
  </conditionalFormatting>
  <conditionalFormatting sqref="AT64:AU64">
    <cfRule type="cellIs" dxfId="345" priority="40" operator="notEqual">
      <formula>0</formula>
    </cfRule>
  </conditionalFormatting>
  <conditionalFormatting sqref="AT138:AU147">
    <cfRule type="cellIs" dxfId="344" priority="37" operator="notEqual">
      <formula>0</formula>
    </cfRule>
  </conditionalFormatting>
  <conditionalFormatting sqref="AS153">
    <cfRule type="cellIs" dxfId="343" priority="36" operator="notEqual">
      <formula>0</formula>
    </cfRule>
  </conditionalFormatting>
  <conditionalFormatting sqref="AT153:AU153">
    <cfRule type="cellIs" dxfId="342" priority="35" operator="notEqual">
      <formula>0</formula>
    </cfRule>
  </conditionalFormatting>
  <conditionalFormatting sqref="AS157">
    <cfRule type="cellIs" dxfId="341" priority="34" operator="notEqual">
      <formula>0</formula>
    </cfRule>
  </conditionalFormatting>
  <conditionalFormatting sqref="AT157:AU157">
    <cfRule type="cellIs" dxfId="340" priority="33" operator="notEqual">
      <formula>0</formula>
    </cfRule>
  </conditionalFormatting>
  <conditionalFormatting sqref="AS161">
    <cfRule type="cellIs" dxfId="339" priority="32" operator="notEqual">
      <formula>0</formula>
    </cfRule>
  </conditionalFormatting>
  <conditionalFormatting sqref="AT161:AU161">
    <cfRule type="cellIs" dxfId="338" priority="31" operator="notEqual">
      <formula>0</formula>
    </cfRule>
  </conditionalFormatting>
  <conditionalFormatting sqref="AS165">
    <cfRule type="cellIs" dxfId="337" priority="30" operator="notEqual">
      <formula>0</formula>
    </cfRule>
  </conditionalFormatting>
  <conditionalFormatting sqref="AT165:AU165">
    <cfRule type="cellIs" dxfId="336" priority="29" operator="notEqual">
      <formula>0</formula>
    </cfRule>
  </conditionalFormatting>
  <conditionalFormatting sqref="AS169">
    <cfRule type="cellIs" dxfId="335" priority="28" operator="notEqual">
      <formula>0</formula>
    </cfRule>
  </conditionalFormatting>
  <conditionalFormatting sqref="AT169:AU169">
    <cfRule type="cellIs" dxfId="334" priority="27" operator="notEqual">
      <formula>0</formula>
    </cfRule>
  </conditionalFormatting>
  <conditionalFormatting sqref="AS173">
    <cfRule type="cellIs" dxfId="333" priority="26" operator="notEqual">
      <formula>0</formula>
    </cfRule>
  </conditionalFormatting>
  <conditionalFormatting sqref="AT173:AU173">
    <cfRule type="cellIs" dxfId="332" priority="25" operator="notEqual">
      <formula>0</formula>
    </cfRule>
  </conditionalFormatting>
  <conditionalFormatting sqref="AS121:AS124">
    <cfRule type="cellIs" dxfId="331" priority="13" operator="notEqual">
      <formula>0</formula>
    </cfRule>
  </conditionalFormatting>
  <conditionalFormatting sqref="AS74">
    <cfRule type="cellIs" dxfId="330" priority="24" operator="notEqual">
      <formula>0</formula>
    </cfRule>
  </conditionalFormatting>
  <conditionalFormatting sqref="AS75:AS78">
    <cfRule type="cellIs" dxfId="329" priority="23" operator="notEqual">
      <formula>0</formula>
    </cfRule>
  </conditionalFormatting>
  <conditionalFormatting sqref="AS83">
    <cfRule type="cellIs" dxfId="328" priority="22" operator="notEqual">
      <formula>0</formula>
    </cfRule>
  </conditionalFormatting>
  <conditionalFormatting sqref="AS84:AS87">
    <cfRule type="cellIs" dxfId="327" priority="21" operator="notEqual">
      <formula>0</formula>
    </cfRule>
  </conditionalFormatting>
  <conditionalFormatting sqref="AS92">
    <cfRule type="cellIs" dxfId="326" priority="20" operator="notEqual">
      <formula>0</formula>
    </cfRule>
  </conditionalFormatting>
  <conditionalFormatting sqref="AS93:AS96">
    <cfRule type="cellIs" dxfId="325" priority="19" operator="notEqual">
      <formula>0</formula>
    </cfRule>
  </conditionalFormatting>
  <conditionalFormatting sqref="AS102">
    <cfRule type="cellIs" dxfId="324" priority="18" operator="notEqual">
      <formula>0</formula>
    </cfRule>
  </conditionalFormatting>
  <conditionalFormatting sqref="AS103:AS106">
    <cfRule type="cellIs" dxfId="323" priority="17" operator="notEqual">
      <formula>0</formula>
    </cfRule>
  </conditionalFormatting>
  <conditionalFormatting sqref="AS111">
    <cfRule type="cellIs" dxfId="322" priority="16" operator="notEqual">
      <formula>0</formula>
    </cfRule>
  </conditionalFormatting>
  <conditionalFormatting sqref="AS112:AS115">
    <cfRule type="cellIs" dxfId="321" priority="15" operator="notEqual">
      <formula>0</formula>
    </cfRule>
  </conditionalFormatting>
  <conditionalFormatting sqref="AS120">
    <cfRule type="cellIs" dxfId="320" priority="14" operator="notEqual">
      <formula>0</formula>
    </cfRule>
  </conditionalFormatting>
  <conditionalFormatting sqref="AT121:AU124">
    <cfRule type="cellIs" dxfId="319" priority="1" operator="notEqual">
      <formula>0</formula>
    </cfRule>
  </conditionalFormatting>
  <conditionalFormatting sqref="AT74:AU74">
    <cfRule type="cellIs" dxfId="318" priority="12" operator="notEqual">
      <formula>0</formula>
    </cfRule>
  </conditionalFormatting>
  <conditionalFormatting sqref="AT75:AU78">
    <cfRule type="cellIs" dxfId="317" priority="11" operator="notEqual">
      <formula>0</formula>
    </cfRule>
  </conditionalFormatting>
  <conditionalFormatting sqref="AT83:AU83">
    <cfRule type="cellIs" dxfId="316" priority="10" operator="notEqual">
      <formula>0</formula>
    </cfRule>
  </conditionalFormatting>
  <conditionalFormatting sqref="AT84:AU87">
    <cfRule type="cellIs" dxfId="315" priority="9" operator="notEqual">
      <formula>0</formula>
    </cfRule>
  </conditionalFormatting>
  <conditionalFormatting sqref="AT92:AU92">
    <cfRule type="cellIs" dxfId="314" priority="8" operator="notEqual">
      <formula>0</formula>
    </cfRule>
  </conditionalFormatting>
  <conditionalFormatting sqref="AT93:AU96">
    <cfRule type="cellIs" dxfId="313" priority="7" operator="notEqual">
      <formula>0</formula>
    </cfRule>
  </conditionalFormatting>
  <conditionalFormatting sqref="AT102:AU102">
    <cfRule type="cellIs" dxfId="312" priority="6" operator="notEqual">
      <formula>0</formula>
    </cfRule>
  </conditionalFormatting>
  <conditionalFormatting sqref="AT103:AU106">
    <cfRule type="cellIs" dxfId="311" priority="5" operator="notEqual">
      <formula>0</formula>
    </cfRule>
  </conditionalFormatting>
  <conditionalFormatting sqref="AT111:AU111">
    <cfRule type="cellIs" dxfId="310" priority="4" operator="notEqual">
      <formula>0</formula>
    </cfRule>
  </conditionalFormatting>
  <conditionalFormatting sqref="AT112:AU115">
    <cfRule type="cellIs" dxfId="309" priority="3" operator="notEqual">
      <formula>0</formula>
    </cfRule>
  </conditionalFormatting>
  <conditionalFormatting sqref="AT120:AU120">
    <cfRule type="cellIs" dxfId="308" priority="2" operator="notEqual">
      <formula>0</formula>
    </cfRule>
  </conditionalFormatting>
  <dataValidations count="1">
    <dataValidation type="custom" allowBlank="1" showInputMessage="1" showErrorMessage="1" errorTitle="NO MODIFICAR" sqref="D183:E185">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D127:D136</xm:sqref>
        </x14:dataValidation>
        <x14:dataValidation type="list" allowBlank="1" showInputMessage="1" showErrorMessage="1">
          <x14:formula1>
            <xm:f>'Categorías de gastos'!$O$7:$O$10</xm:f>
          </x14:formula1>
          <xm:sqref>D150:D152</xm:sqref>
        </x14:dataValidation>
        <x14:dataValidation type="list" allowBlank="1" showInputMessage="1" showErrorMessage="1">
          <x14:formula1>
            <xm:f>'Categorías de gastos'!$O$11:$O$13</xm:f>
          </x14:formula1>
          <xm:sqref>D154:D156</xm:sqref>
        </x14:dataValidation>
        <x14:dataValidation type="list" allowBlank="1" showInputMessage="1" showErrorMessage="1">
          <x14:formula1>
            <xm:f>'Categorías de gastos'!$O$14:$O$16</xm:f>
          </x14:formula1>
          <xm:sqref>D158:D160</xm:sqref>
        </x14:dataValidation>
        <x14:dataValidation type="list" allowBlank="1" showInputMessage="1" showErrorMessage="1">
          <x14:formula1>
            <xm:f>'Categorías de gastos'!$O$17:$O$18</xm:f>
          </x14:formula1>
          <xm:sqref>D162:D164</xm:sqref>
        </x14:dataValidation>
        <x14:dataValidation type="list" allowBlank="1" showInputMessage="1" showErrorMessage="1">
          <x14:formula1>
            <xm:f>'Categorías de gastos'!$O$19:$O$20</xm:f>
          </x14:formula1>
          <xm:sqref>D166:D168</xm:sqref>
        </x14:dataValidation>
        <x14:dataValidation type="list" allowBlank="1" showInputMessage="1" showErrorMessage="1">
          <x14:formula1>
            <xm:f>'Categorías de gastos'!$O$21:$O$23</xm:f>
          </x14:formula1>
          <xm:sqref>D170:D172</xm:sqref>
        </x14:dataValidation>
        <x14:dataValidation type="list" allowBlank="1" showInputMessage="1" showErrorMessage="1">
          <x14:formula1>
            <xm:f>'Categorías de gastos'!$O$24:$O$26</xm:f>
          </x14:formula1>
          <xm:sqref>D174:D176</xm:sqref>
        </x14:dataValidation>
        <x14:dataValidation type="list" allowBlank="1" showInputMessage="1" showErrorMessage="1">
          <x14:formula1>
            <xm:f>'Categorías de gastos'!$O$27:$O$28</xm:f>
          </x14:formula1>
          <xm:sqref>D177</xm:sqref>
        </x14:dataValidation>
        <x14:dataValidation type="list" allowBlank="1" showInputMessage="1" showErrorMessage="1">
          <x14:formula1>
            <xm:f>'Categorías de gastos'!$O$29:$O$30</xm:f>
          </x14:formula1>
          <xm:sqref>D178</xm:sqref>
        </x14:dataValidation>
        <x14:dataValidation type="list" allowBlank="1" showInputMessage="1" showErrorMessage="1">
          <x14:formula1>
            <xm:f>'Categorías de gastos'!$O$31:$O$32</xm:f>
          </x14:formula1>
          <xm:sqref>D179</xm:sqref>
        </x14:dataValidation>
        <x14:dataValidation type="list" allowBlank="1" showInputMessage="1" showErrorMessage="1">
          <x14:formula1>
            <xm:f>'Categorías de gastos'!$O$33:$O$34</xm:f>
          </x14:formula1>
          <xm:sqref>D180</xm:sqref>
        </x14:dataValidation>
        <x14:dataValidation type="list" allowBlank="1" showInputMessage="1" showErrorMessage="1">
          <x14:formula1>
            <xm:f>'Categorías de gastos'!$O$4:$O$5</xm:f>
          </x14:formula1>
          <xm:sqref>D138:D147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506"/>
  <sheetViews>
    <sheetView showGridLines="0" zoomScale="55" zoomScaleNormal="55" workbookViewId="0">
      <pane xSplit="2" ySplit="12" topLeftCell="E13" activePane="bottomRight" state="frozen"/>
      <selection activeCell="A9" sqref="A9"/>
      <selection pane="topRight" activeCell="C9" sqref="C9"/>
      <selection pane="bottomLeft" activeCell="A12" sqref="A12"/>
      <selection pane="bottomRight" activeCell="N18" sqref="N18"/>
    </sheetView>
  </sheetViews>
  <sheetFormatPr baseColWidth="10" defaultColWidth="11.42578125" defaultRowHeight="12.75" outlineLevelCol="1" x14ac:dyDescent="0.2"/>
  <cols>
    <col min="1" max="1" width="2.7109375" style="1122" customWidth="1"/>
    <col min="2" max="2" width="36.7109375" style="1122" customWidth="1"/>
    <col min="3" max="3" width="6.7109375" style="1152" customWidth="1"/>
    <col min="4" max="4" width="12.7109375" style="1153" customWidth="1"/>
    <col min="5" max="5" width="9.7109375" style="1154" customWidth="1"/>
    <col min="6" max="7" width="9.7109375" style="1122" customWidth="1"/>
    <col min="8" max="9" width="12.7109375" style="1122" customWidth="1"/>
    <col min="10" max="11" width="12.7109375" style="1122" customWidth="1" outlineLevel="1"/>
    <col min="12" max="12" width="12.7109375" style="1122" customWidth="1"/>
    <col min="13" max="14" width="12.7109375" style="1122" customWidth="1" outlineLevel="1"/>
    <col min="15" max="15" width="12.7109375" style="1122" customWidth="1"/>
    <col min="16" max="17" width="12.7109375" style="1122" customWidth="1" outlineLevel="1"/>
    <col min="18" max="18" width="12.7109375" style="1122" customWidth="1"/>
    <col min="19" max="20" width="12.7109375" style="1122" customWidth="1" outlineLevel="1"/>
    <col min="21" max="21" width="12.7109375" style="1122" customWidth="1"/>
    <col min="22" max="23" width="12.7109375" style="1122" customWidth="1" outlineLevel="1"/>
    <col min="24" max="26" width="12.7109375" style="1122" customWidth="1"/>
    <col min="27" max="28" width="8.7109375" style="1164" customWidth="1"/>
    <col min="29" max="16384" width="11.42578125" style="1122"/>
  </cols>
  <sheetData>
    <row r="1" spans="2:29" x14ac:dyDescent="0.2">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1582"/>
      <c r="Z1" s="1582"/>
    </row>
    <row r="2" spans="2:29" s="1127" customFormat="1" ht="15.75" x14ac:dyDescent="0.2">
      <c r="B2" s="224" t="s">
        <v>49</v>
      </c>
      <c r="C2" s="1124"/>
      <c r="D2" s="197"/>
      <c r="E2" s="1126"/>
      <c r="F2" s="1125"/>
      <c r="G2" s="1125"/>
      <c r="I2" s="225" t="s">
        <v>305</v>
      </c>
      <c r="J2" s="225"/>
      <c r="K2" s="225"/>
      <c r="L2" s="1125"/>
      <c r="M2" s="1125"/>
      <c r="N2" s="1125"/>
      <c r="O2" s="1125"/>
      <c r="P2" s="1125"/>
      <c r="Q2" s="1125"/>
      <c r="R2" s="1125"/>
      <c r="S2" s="1125"/>
      <c r="T2" s="1125"/>
      <c r="U2" s="1125"/>
      <c r="V2" s="1125"/>
      <c r="W2" s="1125"/>
      <c r="X2" s="1125"/>
      <c r="Y2" s="1125"/>
      <c r="Z2" s="1125"/>
      <c r="AA2" s="1165"/>
      <c r="AB2" s="1165"/>
    </row>
    <row r="3" spans="2:29" x14ac:dyDescent="0.2">
      <c r="B3" s="2032"/>
      <c r="C3" s="2031"/>
      <c r="D3" s="2031"/>
      <c r="E3" s="2031"/>
      <c r="F3" s="2031"/>
      <c r="G3" s="2031"/>
      <c r="H3" s="2031"/>
      <c r="I3" s="2031"/>
      <c r="J3" s="2031"/>
      <c r="K3" s="2031"/>
      <c r="L3" s="2031"/>
      <c r="M3" s="2031"/>
      <c r="N3" s="2031"/>
      <c r="O3" s="2031"/>
      <c r="P3" s="2031"/>
      <c r="Q3" s="2031"/>
      <c r="R3" s="2031"/>
      <c r="S3" s="2031"/>
      <c r="T3" s="2031"/>
      <c r="U3" s="2031"/>
      <c r="V3" s="2031"/>
      <c r="W3" s="2031"/>
      <c r="X3" s="2031"/>
      <c r="Y3" s="1582"/>
      <c r="Z3" s="1582"/>
    </row>
    <row r="4" spans="2:29" ht="15.75" x14ac:dyDescent="0.2">
      <c r="B4" s="1999" t="s">
        <v>770</v>
      </c>
      <c r="C4" s="2000"/>
      <c r="D4" s="2000"/>
      <c r="E4" s="2000"/>
      <c r="F4" s="2000"/>
      <c r="G4" s="2000"/>
      <c r="H4" s="2000"/>
      <c r="I4" s="2000"/>
      <c r="J4" s="2000"/>
      <c r="K4" s="2000"/>
      <c r="L4" s="2000"/>
      <c r="M4" s="2000"/>
      <c r="N4" s="2000"/>
      <c r="O4" s="2000"/>
      <c r="P4" s="2000"/>
      <c r="Q4" s="2000"/>
      <c r="R4" s="2000"/>
      <c r="S4" s="2000"/>
      <c r="T4" s="2000"/>
      <c r="U4" s="2000"/>
      <c r="V4" s="2000"/>
      <c r="W4" s="2000"/>
      <c r="X4" s="2000"/>
      <c r="Y4" s="1584"/>
      <c r="Z4" s="1584"/>
    </row>
    <row r="5" spans="2:29" ht="16.5" thickBot="1" x14ac:dyDescent="0.25">
      <c r="B5" s="2000"/>
      <c r="C5" s="2000"/>
      <c r="D5" s="2000"/>
      <c r="E5" s="2000"/>
      <c r="F5" s="2000"/>
      <c r="G5" s="2000"/>
      <c r="H5" s="2000"/>
      <c r="I5" s="2000"/>
      <c r="J5" s="2000"/>
      <c r="K5" s="2000"/>
      <c r="L5" s="2000"/>
      <c r="M5" s="2000"/>
      <c r="N5" s="2000"/>
      <c r="O5" s="2000"/>
      <c r="P5" s="2000"/>
      <c r="Q5" s="2000"/>
      <c r="R5" s="2000"/>
      <c r="S5" s="2000"/>
      <c r="T5" s="2000"/>
      <c r="U5" s="2000"/>
      <c r="V5" s="2000"/>
      <c r="W5" s="2000"/>
      <c r="X5" s="2000"/>
      <c r="Y5" s="1584"/>
      <c r="Z5" s="1584"/>
    </row>
    <row r="6" spans="2:29" x14ac:dyDescent="0.2">
      <c r="B6" s="1156" t="s">
        <v>387</v>
      </c>
      <c r="C6" s="2001" t="str">
        <f>+'INFORMACION GENERAL PROYECTO'!D6</f>
        <v>[TÍTULO DEL PROYECTO]</v>
      </c>
      <c r="D6" s="2002"/>
      <c r="E6" s="2002"/>
      <c r="F6" s="2002"/>
      <c r="G6" s="2002"/>
      <c r="H6" s="2002"/>
      <c r="I6" s="2002"/>
      <c r="J6" s="2002"/>
      <c r="K6" s="2002"/>
      <c r="L6" s="2002"/>
      <c r="M6" s="2002"/>
      <c r="N6" s="2002"/>
      <c r="O6" s="2002"/>
      <c r="P6" s="2002"/>
      <c r="Q6" s="2002"/>
      <c r="R6" s="2002"/>
      <c r="S6" s="2002"/>
      <c r="T6" s="2002"/>
      <c r="U6" s="2002"/>
      <c r="V6" s="2002"/>
      <c r="W6" s="2002"/>
      <c r="X6" s="2003"/>
      <c r="Y6" s="1637"/>
      <c r="Z6" s="1637"/>
    </row>
    <row r="7" spans="2:29" x14ac:dyDescent="0.2">
      <c r="B7" s="1157" t="s">
        <v>388</v>
      </c>
      <c r="C7" s="2004" t="str">
        <f>+'INFORMACION GENERAL PROYECTO'!B12</f>
        <v>[INSTITUCIÓN EJECUTORA]</v>
      </c>
      <c r="D7" s="2005"/>
      <c r="E7" s="2005"/>
      <c r="F7" s="2005"/>
      <c r="G7" s="2005"/>
      <c r="H7" s="2005"/>
      <c r="I7" s="2005"/>
      <c r="J7" s="2005"/>
      <c r="K7" s="2005"/>
      <c r="L7" s="2005"/>
      <c r="M7" s="2005"/>
      <c r="N7" s="2005"/>
      <c r="O7" s="2005"/>
      <c r="P7" s="2005"/>
      <c r="Q7" s="2005"/>
      <c r="R7" s="2005"/>
      <c r="S7" s="2005"/>
      <c r="T7" s="2005"/>
      <c r="U7" s="2005"/>
      <c r="V7" s="2005"/>
      <c r="W7" s="2005"/>
      <c r="X7" s="2006"/>
      <c r="Y7" s="1637"/>
      <c r="Z7" s="1637"/>
    </row>
    <row r="8" spans="2:29" ht="13.5" thickBot="1" x14ac:dyDescent="0.25">
      <c r="B8" s="1158" t="s">
        <v>405</v>
      </c>
      <c r="C8" s="2007">
        <f>+'INFORMACION GENERAL PROYECTO'!H7</f>
        <v>0</v>
      </c>
      <c r="D8" s="2008"/>
      <c r="E8" s="2008"/>
      <c r="F8" s="2008"/>
      <c r="G8" s="2008"/>
      <c r="H8" s="2009" t="s">
        <v>391</v>
      </c>
      <c r="I8" s="2009"/>
      <c r="J8" s="2009"/>
      <c r="K8" s="2009"/>
      <c r="L8" s="2009"/>
      <c r="M8" s="1594"/>
      <c r="N8" s="1594"/>
      <c r="O8" s="2010">
        <f>+'INFORMACION GENERAL PROYECTO'!H24</f>
        <v>28.931506849315067</v>
      </c>
      <c r="P8" s="2011"/>
      <c r="Q8" s="2011"/>
      <c r="R8" s="2012"/>
      <c r="S8" s="2012"/>
      <c r="T8" s="2012"/>
      <c r="U8" s="2012"/>
      <c r="V8" s="2012"/>
      <c r="W8" s="2012"/>
      <c r="X8" s="2013"/>
      <c r="Y8" s="1638"/>
      <c r="Z8" s="1638"/>
    </row>
    <row r="9" spans="2:29" ht="16.5" thickBot="1" x14ac:dyDescent="0.25">
      <c r="B9" s="1006"/>
      <c r="C9" s="1007"/>
      <c r="D9" s="1203"/>
      <c r="E9" s="1132"/>
      <c r="F9" s="1133"/>
      <c r="G9" s="1133"/>
      <c r="H9" s="1133"/>
      <c r="I9" s="1133"/>
      <c r="J9" s="1133"/>
      <c r="K9" s="1133"/>
      <c r="L9" s="1133"/>
      <c r="M9" s="1133"/>
      <c r="N9" s="1133"/>
      <c r="O9" s="1133"/>
      <c r="P9" s="1133"/>
      <c r="Q9" s="1133"/>
      <c r="R9" s="1133"/>
      <c r="S9" s="1133"/>
      <c r="T9" s="1133"/>
      <c r="U9" s="1133"/>
      <c r="V9" s="1133"/>
      <c r="W9" s="1133"/>
      <c r="X9" s="1133"/>
      <c r="Y9" s="1133"/>
      <c r="Z9" s="1133"/>
    </row>
    <row r="10" spans="2:29" s="1163" customFormat="1" ht="15" customHeight="1" x14ac:dyDescent="0.15">
      <c r="B10" s="2033" t="s">
        <v>453</v>
      </c>
      <c r="C10" s="2017"/>
      <c r="D10" s="2028" t="s">
        <v>406</v>
      </c>
      <c r="E10" s="2020" t="s">
        <v>414</v>
      </c>
      <c r="F10" s="2028" t="s">
        <v>772</v>
      </c>
      <c r="G10" s="2025" t="s">
        <v>294</v>
      </c>
      <c r="H10" s="2023" t="s">
        <v>48</v>
      </c>
      <c r="I10" s="2024"/>
      <c r="J10" s="2024"/>
      <c r="K10" s="2024"/>
      <c r="L10" s="2024"/>
      <c r="M10" s="2024"/>
      <c r="N10" s="2024"/>
      <c r="O10" s="2024"/>
      <c r="P10" s="2024"/>
      <c r="Q10" s="2024"/>
      <c r="R10" s="2024"/>
      <c r="S10" s="2024"/>
      <c r="T10" s="2024"/>
      <c r="U10" s="2024"/>
      <c r="V10" s="2024"/>
      <c r="W10" s="2024"/>
      <c r="X10" s="2024"/>
      <c r="Y10" s="1585"/>
      <c r="Z10" s="1586"/>
      <c r="AA10" s="17"/>
      <c r="AB10" s="17"/>
      <c r="AC10" s="17"/>
    </row>
    <row r="11" spans="2:29" s="1163" customFormat="1" ht="49.5" customHeight="1" x14ac:dyDescent="0.15">
      <c r="B11" s="2034"/>
      <c r="C11" s="2018"/>
      <c r="D11" s="2029"/>
      <c r="E11" s="2021"/>
      <c r="F11" s="2029"/>
      <c r="G11" s="2026"/>
      <c r="H11" s="2040" t="str">
        <f>+'INFORMACION GENERAL PROYECTO'!$B$11</f>
        <v>APORTE FONDOEMPLEO</v>
      </c>
      <c r="I11" s="2036" t="str">
        <f>+'INFORMACION GENERAL PROYECTO'!B12</f>
        <v>[INSTITUCIÓN EJECUTORA]</v>
      </c>
      <c r="J11" s="2037"/>
      <c r="K11" s="2038"/>
      <c r="L11" s="2036" t="str">
        <f>+'INFORMACION GENERAL PROYECTO'!$B$13</f>
        <v>[INSTITUCIÓN APORTANTE 1]</v>
      </c>
      <c r="M11" s="2037"/>
      <c r="N11" s="2038"/>
      <c r="O11" s="2036" t="str">
        <f>+'INFORMACION GENERAL PROYECTO'!$B$14</f>
        <v>[INSTITUCIÓN APORTANTE 2]</v>
      </c>
      <c r="P11" s="2037"/>
      <c r="Q11" s="2038"/>
      <c r="R11" s="2036" t="str">
        <f>+'INFORMACION GENERAL PROYECTO'!$B$15</f>
        <v>[INSTITUCIÓN APORTANTE 3]</v>
      </c>
      <c r="S11" s="2037"/>
      <c r="T11" s="2038"/>
      <c r="U11" s="2036" t="str">
        <f>+'INFORMACION GENERAL PROYECTO'!$B$16</f>
        <v>[INSTITUCIÓN APORTANTE 4]</v>
      </c>
      <c r="V11" s="2037"/>
      <c r="W11" s="2038"/>
      <c r="X11" s="2036" t="str">
        <f>+'INFORMACION GENERAL PROYECTO'!$B$17</f>
        <v>[BENEFICIARIOS]</v>
      </c>
      <c r="Y11" s="2037"/>
      <c r="Z11" s="2039"/>
      <c r="AA11" s="17"/>
      <c r="AB11" s="17"/>
      <c r="AC11" s="17"/>
    </row>
    <row r="12" spans="2:29" s="1163" customFormat="1" ht="30" customHeight="1" thickBot="1" x14ac:dyDescent="0.2">
      <c r="B12" s="2035"/>
      <c r="C12" s="2019"/>
      <c r="D12" s="2030"/>
      <c r="E12" s="2022"/>
      <c r="F12" s="2030"/>
      <c r="G12" s="2027"/>
      <c r="H12" s="2027"/>
      <c r="I12" s="227" t="s">
        <v>208</v>
      </c>
      <c r="J12" s="1641" t="s">
        <v>1090</v>
      </c>
      <c r="K12" s="1641" t="s">
        <v>1092</v>
      </c>
      <c r="L12" s="227" t="s">
        <v>208</v>
      </c>
      <c r="M12" s="1641" t="s">
        <v>1090</v>
      </c>
      <c r="N12" s="1641" t="s">
        <v>1092</v>
      </c>
      <c r="O12" s="227" t="s">
        <v>208</v>
      </c>
      <c r="P12" s="1641" t="s">
        <v>1090</v>
      </c>
      <c r="Q12" s="1641" t="s">
        <v>1092</v>
      </c>
      <c r="R12" s="227" t="s">
        <v>208</v>
      </c>
      <c r="S12" s="1641" t="s">
        <v>1090</v>
      </c>
      <c r="T12" s="1641" t="s">
        <v>1092</v>
      </c>
      <c r="U12" s="227" t="s">
        <v>208</v>
      </c>
      <c r="V12" s="1641" t="s">
        <v>1090</v>
      </c>
      <c r="W12" s="1641" t="s">
        <v>1092</v>
      </c>
      <c r="X12" s="227" t="s">
        <v>208</v>
      </c>
      <c r="Y12" s="1641" t="s">
        <v>1090</v>
      </c>
      <c r="Z12" s="1651" t="s">
        <v>1092</v>
      </c>
    </row>
    <row r="13" spans="2:29" s="1163" customFormat="1" ht="30" customHeight="1" x14ac:dyDescent="0.15">
      <c r="B13" s="294" t="s">
        <v>74</v>
      </c>
      <c r="C13" s="295">
        <f>+'CRONOGRAMA ACTIVIDADES'!B13</f>
        <v>1</v>
      </c>
      <c r="D13" s="1642">
        <f>+'CRONOGRAMA ACTIVIDADES'!C13</f>
        <v>0</v>
      </c>
      <c r="E13" s="1643"/>
      <c r="F13" s="1643"/>
      <c r="G13" s="1643"/>
      <c r="H13" s="1643"/>
      <c r="I13" s="1643"/>
      <c r="J13" s="1643"/>
      <c r="K13" s="1643"/>
      <c r="L13" s="1643"/>
      <c r="M13" s="1643"/>
      <c r="N13" s="1643"/>
      <c r="O13" s="1643"/>
      <c r="P13" s="1643"/>
      <c r="Q13" s="1643"/>
      <c r="R13" s="1643"/>
      <c r="S13" s="1643"/>
      <c r="T13" s="1643"/>
      <c r="U13" s="1643"/>
      <c r="V13" s="1643"/>
      <c r="W13" s="1643"/>
      <c r="X13" s="1643"/>
      <c r="Y13" s="1587"/>
      <c r="Z13" s="1650"/>
    </row>
    <row r="14" spans="2:29" s="1163" customFormat="1" ht="30" customHeight="1" x14ac:dyDescent="0.15">
      <c r="B14" s="1567" t="s">
        <v>286</v>
      </c>
      <c r="C14" s="1568">
        <f>+'CRONOGRAMA ACTIVIDADES'!B14</f>
        <v>1.1000000000000001</v>
      </c>
      <c r="D14" s="1644">
        <f>+'CRONOGRAMA ACTIVIDADES'!C14</f>
        <v>0</v>
      </c>
      <c r="E14" s="1645"/>
      <c r="F14" s="1645"/>
      <c r="G14" s="1645"/>
      <c r="H14" s="1645"/>
      <c r="I14" s="1645"/>
      <c r="J14" s="1645"/>
      <c r="K14" s="1645"/>
      <c r="L14" s="1645"/>
      <c r="M14" s="1645"/>
      <c r="N14" s="1645"/>
      <c r="O14" s="1645"/>
      <c r="P14" s="1645"/>
      <c r="Q14" s="1645"/>
      <c r="R14" s="1645"/>
      <c r="S14" s="1645"/>
      <c r="T14" s="1645"/>
      <c r="U14" s="1645"/>
      <c r="V14" s="1645"/>
      <c r="W14" s="1645"/>
      <c r="X14" s="1645"/>
      <c r="Y14" s="1580"/>
      <c r="Z14" s="1649"/>
    </row>
    <row r="15" spans="2:29" s="1163" customFormat="1" ht="25.5" customHeight="1" x14ac:dyDescent="0.15">
      <c r="B15" s="52">
        <f>+'CRONOGRAMA ACTIVIDADES'!C18</f>
        <v>0</v>
      </c>
      <c r="C15" s="232" t="str">
        <f>+'CRONOGRAMA ACTIVIDADES'!B18</f>
        <v>1.1.1</v>
      </c>
      <c r="D15" s="625" t="str">
        <f>+'CRONOGRAMA ACTIVIDADES'!D18</f>
        <v>Unidad medida</v>
      </c>
      <c r="E15" s="626">
        <f>+'CRONOGRAMA ACTIVIDADES'!E18</f>
        <v>0</v>
      </c>
      <c r="F15" s="624"/>
      <c r="G15" s="624">
        <f>+G17+G23+G29+G35+G41</f>
        <v>0</v>
      </c>
      <c r="H15" s="12">
        <f t="shared" ref="H15:I15" si="0">+H17+H23+H29+H35+H41</f>
        <v>0</v>
      </c>
      <c r="I15" s="12">
        <f t="shared" si="0"/>
        <v>0</v>
      </c>
      <c r="J15" s="12">
        <f t="shared" ref="J15:L15" si="1">+J17+J23+J29+J35+J41</f>
        <v>0</v>
      </c>
      <c r="K15" s="12">
        <f t="shared" si="1"/>
        <v>0</v>
      </c>
      <c r="L15" s="12">
        <f t="shared" si="1"/>
        <v>0</v>
      </c>
      <c r="M15" s="12">
        <f t="shared" ref="M15:Z15" si="2">+M17+M23+M29+M35+M41</f>
        <v>0</v>
      </c>
      <c r="N15" s="12">
        <f t="shared" si="2"/>
        <v>0</v>
      </c>
      <c r="O15" s="12">
        <f t="shared" si="2"/>
        <v>0</v>
      </c>
      <c r="P15" s="12">
        <f t="shared" si="2"/>
        <v>0</v>
      </c>
      <c r="Q15" s="12">
        <f t="shared" si="2"/>
        <v>0</v>
      </c>
      <c r="R15" s="12">
        <f t="shared" si="2"/>
        <v>0</v>
      </c>
      <c r="S15" s="12">
        <f t="shared" si="2"/>
        <v>0</v>
      </c>
      <c r="T15" s="12">
        <f t="shared" si="2"/>
        <v>0</v>
      </c>
      <c r="U15" s="12">
        <f t="shared" si="2"/>
        <v>0</v>
      </c>
      <c r="V15" s="12">
        <f t="shared" si="2"/>
        <v>0</v>
      </c>
      <c r="W15" s="12">
        <f t="shared" si="2"/>
        <v>0</v>
      </c>
      <c r="X15" s="12">
        <f t="shared" si="2"/>
        <v>0</v>
      </c>
      <c r="Y15" s="12">
        <f t="shared" si="2"/>
        <v>0</v>
      </c>
      <c r="Z15" s="12">
        <f t="shared" si="2"/>
        <v>0</v>
      </c>
      <c r="AA15" s="1159">
        <f>X15+U15+R15+O15+L15+I15+H15</f>
        <v>0</v>
      </c>
      <c r="AB15" s="1159">
        <f>+AA15-G15</f>
        <v>0</v>
      </c>
    </row>
    <row r="16" spans="2:29" s="1134" customFormat="1" ht="25.5" customHeight="1" x14ac:dyDescent="0.15">
      <c r="B16" s="633" t="s">
        <v>768</v>
      </c>
      <c r="C16" s="634"/>
      <c r="D16" s="2014"/>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6"/>
      <c r="AA16" s="1163"/>
      <c r="AB16" s="1163"/>
    </row>
    <row r="17" spans="2:28" s="1134" customFormat="1" ht="12.75" customHeight="1" x14ac:dyDescent="0.15">
      <c r="B17" s="1135" t="s">
        <v>419</v>
      </c>
      <c r="C17" s="286" t="s">
        <v>0</v>
      </c>
      <c r="D17" s="14"/>
      <c r="E17" s="1136"/>
      <c r="F17" s="1137"/>
      <c r="G17" s="623">
        <f t="shared" ref="G17:I17" si="3">SUM(G18:G22)</f>
        <v>0</v>
      </c>
      <c r="H17" s="16">
        <f t="shared" si="3"/>
        <v>0</v>
      </c>
      <c r="I17" s="16">
        <f t="shared" si="3"/>
        <v>0</v>
      </c>
      <c r="J17" s="16">
        <f t="shared" ref="J17:L17" si="4">SUM(J18:J22)</f>
        <v>0</v>
      </c>
      <c r="K17" s="16">
        <f t="shared" si="4"/>
        <v>0</v>
      </c>
      <c r="L17" s="16">
        <f t="shared" si="4"/>
        <v>0</v>
      </c>
      <c r="M17" s="16">
        <f t="shared" ref="M17:Z17" si="5">SUM(M18:M22)</f>
        <v>0</v>
      </c>
      <c r="N17" s="16">
        <f t="shared" si="5"/>
        <v>0</v>
      </c>
      <c r="O17" s="16">
        <f t="shared" si="5"/>
        <v>0</v>
      </c>
      <c r="P17" s="16">
        <f t="shared" si="5"/>
        <v>0</v>
      </c>
      <c r="Q17" s="16">
        <f t="shared" si="5"/>
        <v>0</v>
      </c>
      <c r="R17" s="16">
        <f t="shared" si="5"/>
        <v>0</v>
      </c>
      <c r="S17" s="16">
        <f t="shared" si="5"/>
        <v>0</v>
      </c>
      <c r="T17" s="16">
        <f t="shared" si="5"/>
        <v>0</v>
      </c>
      <c r="U17" s="16">
        <f t="shared" si="5"/>
        <v>0</v>
      </c>
      <c r="V17" s="16">
        <f t="shared" si="5"/>
        <v>0</v>
      </c>
      <c r="W17" s="16">
        <f t="shared" si="5"/>
        <v>0</v>
      </c>
      <c r="X17" s="16">
        <f t="shared" si="5"/>
        <v>0</v>
      </c>
      <c r="Y17" s="16">
        <f t="shared" si="5"/>
        <v>0</v>
      </c>
      <c r="Z17" s="16">
        <f t="shared" si="5"/>
        <v>0</v>
      </c>
      <c r="AA17" s="1159">
        <f t="shared" ref="AA17:AA46" si="6">X17+U17+R17+O17+L17+I17+H17</f>
        <v>0</v>
      </c>
      <c r="AB17" s="1159">
        <f t="shared" ref="AB17:AB46" si="7">+AA17-G17</f>
        <v>0</v>
      </c>
    </row>
    <row r="18" spans="2:28" s="1134" customFormat="1" ht="12.75" customHeight="1" x14ac:dyDescent="0.2">
      <c r="B18" s="1564"/>
      <c r="C18" s="1138"/>
      <c r="D18" s="1565" t="s">
        <v>448</v>
      </c>
      <c r="E18" s="1139"/>
      <c r="F18" s="1140"/>
      <c r="G18" s="1160">
        <f>+E18*F18</f>
        <v>0</v>
      </c>
      <c r="H18" s="1137"/>
      <c r="I18" s="1648">
        <f>J18+K18</f>
        <v>0</v>
      </c>
      <c r="J18" s="1137"/>
      <c r="K18" s="1137"/>
      <c r="L18" s="1648">
        <f>M18+N18</f>
        <v>0</v>
      </c>
      <c r="M18" s="1137"/>
      <c r="N18" s="1137"/>
      <c r="O18" s="1648">
        <f>P18+Q18</f>
        <v>0</v>
      </c>
      <c r="P18" s="1137"/>
      <c r="Q18" s="1137"/>
      <c r="R18" s="1648">
        <f>S18+T18</f>
        <v>0</v>
      </c>
      <c r="S18" s="1137"/>
      <c r="T18" s="1137"/>
      <c r="U18" s="1648">
        <f>V18+W18</f>
        <v>0</v>
      </c>
      <c r="V18" s="1137"/>
      <c r="W18" s="1137"/>
      <c r="X18" s="1648">
        <f>Y18+Z18</f>
        <v>0</v>
      </c>
      <c r="Y18" s="1137"/>
      <c r="Z18" s="1137"/>
      <c r="AA18" s="1159">
        <f t="shared" si="6"/>
        <v>0</v>
      </c>
      <c r="AB18" s="1159">
        <f t="shared" si="7"/>
        <v>0</v>
      </c>
    </row>
    <row r="19" spans="2:28" s="1134" customFormat="1" ht="12.75" customHeight="1" x14ac:dyDescent="0.2">
      <c r="B19" s="1564"/>
      <c r="C19" s="1138"/>
      <c r="D19" s="1565" t="s">
        <v>448</v>
      </c>
      <c r="E19" s="1139"/>
      <c r="F19" s="1140"/>
      <c r="G19" s="1160">
        <f>+E19*F19</f>
        <v>0</v>
      </c>
      <c r="H19" s="1137"/>
      <c r="I19" s="1137">
        <f t="shared" ref="I19:I22" si="8">J19+K19</f>
        <v>0</v>
      </c>
      <c r="J19" s="1137"/>
      <c r="K19" s="1137"/>
      <c r="L19" s="1137">
        <f t="shared" ref="L19:L22" si="9">M19+N19</f>
        <v>0</v>
      </c>
      <c r="M19" s="1137"/>
      <c r="N19" s="1137"/>
      <c r="O19" s="1137">
        <f t="shared" ref="O19:O22" si="10">P19+Q19</f>
        <v>0</v>
      </c>
      <c r="P19" s="1137"/>
      <c r="Q19" s="1137"/>
      <c r="R19" s="1137">
        <f t="shared" ref="R19:R22" si="11">S19+T19</f>
        <v>0</v>
      </c>
      <c r="S19" s="1137"/>
      <c r="T19" s="1137"/>
      <c r="U19" s="1137">
        <f t="shared" ref="U19:U22" si="12">V19+W19</f>
        <v>0</v>
      </c>
      <c r="V19" s="1137"/>
      <c r="W19" s="1137"/>
      <c r="X19" s="1137">
        <f t="shared" ref="X19:X22" si="13">Y19+Z19</f>
        <v>0</v>
      </c>
      <c r="Y19" s="1137"/>
      <c r="Z19" s="1137"/>
      <c r="AA19" s="1159">
        <f t="shared" si="6"/>
        <v>0</v>
      </c>
      <c r="AB19" s="1159">
        <f t="shared" si="7"/>
        <v>0</v>
      </c>
    </row>
    <row r="20" spans="2:28" s="1134" customFormat="1" ht="12.75" customHeight="1" x14ac:dyDescent="0.2">
      <c r="B20" s="1564"/>
      <c r="C20" s="1138"/>
      <c r="D20" s="1565" t="s">
        <v>448</v>
      </c>
      <c r="E20" s="1139"/>
      <c r="F20" s="1140"/>
      <c r="G20" s="1160">
        <f>+E20*F20</f>
        <v>0</v>
      </c>
      <c r="H20" s="1141"/>
      <c r="I20" s="1142">
        <f t="shared" si="8"/>
        <v>0</v>
      </c>
      <c r="J20" s="1142"/>
      <c r="K20" s="1142"/>
      <c r="L20" s="1142">
        <f t="shared" si="9"/>
        <v>0</v>
      </c>
      <c r="M20" s="1142"/>
      <c r="N20" s="1142"/>
      <c r="O20" s="1142">
        <f t="shared" si="10"/>
        <v>0</v>
      </c>
      <c r="P20" s="1142"/>
      <c r="Q20" s="1142"/>
      <c r="R20" s="1142">
        <f t="shared" si="11"/>
        <v>0</v>
      </c>
      <c r="S20" s="1142"/>
      <c r="T20" s="1142"/>
      <c r="U20" s="1142">
        <f t="shared" si="12"/>
        <v>0</v>
      </c>
      <c r="V20" s="1142"/>
      <c r="W20" s="1142"/>
      <c r="X20" s="1142">
        <f t="shared" si="13"/>
        <v>0</v>
      </c>
      <c r="Y20" s="1142"/>
      <c r="Z20" s="1142"/>
      <c r="AA20" s="1159">
        <f t="shared" si="6"/>
        <v>0</v>
      </c>
      <c r="AB20" s="1159">
        <f t="shared" si="7"/>
        <v>0</v>
      </c>
    </row>
    <row r="21" spans="2:28" s="1134" customFormat="1" ht="12.75" customHeight="1" x14ac:dyDescent="0.2">
      <c r="B21" s="1564"/>
      <c r="C21" s="1138"/>
      <c r="D21" s="1565" t="s">
        <v>448</v>
      </c>
      <c r="E21" s="1139"/>
      <c r="F21" s="1140"/>
      <c r="G21" s="1160">
        <f>+E21*F21</f>
        <v>0</v>
      </c>
      <c r="H21" s="1141"/>
      <c r="I21" s="1142">
        <f t="shared" si="8"/>
        <v>0</v>
      </c>
      <c r="J21" s="1142"/>
      <c r="K21" s="1142"/>
      <c r="L21" s="1142">
        <f t="shared" si="9"/>
        <v>0</v>
      </c>
      <c r="M21" s="1142"/>
      <c r="N21" s="1142"/>
      <c r="O21" s="1142">
        <f t="shared" si="10"/>
        <v>0</v>
      </c>
      <c r="P21" s="1142"/>
      <c r="Q21" s="1142"/>
      <c r="R21" s="1142">
        <f t="shared" si="11"/>
        <v>0</v>
      </c>
      <c r="S21" s="1142"/>
      <c r="T21" s="1142"/>
      <c r="U21" s="1142">
        <f t="shared" si="12"/>
        <v>0</v>
      </c>
      <c r="V21" s="1142"/>
      <c r="W21" s="1142"/>
      <c r="X21" s="1142">
        <f t="shared" si="13"/>
        <v>0</v>
      </c>
      <c r="Y21" s="1142"/>
      <c r="Z21" s="1142"/>
      <c r="AA21" s="1159">
        <f t="shared" si="6"/>
        <v>0</v>
      </c>
      <c r="AB21" s="1159">
        <f t="shared" si="7"/>
        <v>0</v>
      </c>
    </row>
    <row r="22" spans="2:28" s="1134" customFormat="1" ht="12.75" customHeight="1" x14ac:dyDescent="0.2">
      <c r="B22" s="1563"/>
      <c r="C22" s="1143"/>
      <c r="D22" s="1566" t="s">
        <v>448</v>
      </c>
      <c r="E22" s="1144"/>
      <c r="F22" s="1145"/>
      <c r="G22" s="1161">
        <f>+E22*F22</f>
        <v>0</v>
      </c>
      <c r="H22" s="1146"/>
      <c r="I22" s="1147">
        <f t="shared" si="8"/>
        <v>0</v>
      </c>
      <c r="J22" s="1147"/>
      <c r="K22" s="1147"/>
      <c r="L22" s="1147">
        <f t="shared" si="9"/>
        <v>0</v>
      </c>
      <c r="M22" s="1147"/>
      <c r="N22" s="1147"/>
      <c r="O22" s="1147">
        <f t="shared" si="10"/>
        <v>0</v>
      </c>
      <c r="P22" s="1147"/>
      <c r="Q22" s="1147"/>
      <c r="R22" s="1147">
        <f t="shared" si="11"/>
        <v>0</v>
      </c>
      <c r="S22" s="1147"/>
      <c r="T22" s="1147"/>
      <c r="U22" s="1147">
        <f t="shared" si="12"/>
        <v>0</v>
      </c>
      <c r="V22" s="1147"/>
      <c r="W22" s="1147"/>
      <c r="X22" s="1147">
        <f t="shared" si="13"/>
        <v>0</v>
      </c>
      <c r="Y22" s="1147"/>
      <c r="Z22" s="1147"/>
      <c r="AA22" s="1159">
        <f t="shared" si="6"/>
        <v>0</v>
      </c>
      <c r="AB22" s="1159">
        <f t="shared" si="7"/>
        <v>0</v>
      </c>
    </row>
    <row r="23" spans="2:28" s="1134" customFormat="1" ht="12.75" customHeight="1" x14ac:dyDescent="0.15">
      <c r="B23" s="1135" t="s">
        <v>419</v>
      </c>
      <c r="C23" s="286" t="s">
        <v>75</v>
      </c>
      <c r="D23" s="14"/>
      <c r="E23" s="1136"/>
      <c r="F23" s="1137"/>
      <c r="G23" s="623">
        <f t="shared" ref="G23:I23" si="14">SUM(G24:G28)</f>
        <v>0</v>
      </c>
      <c r="H23" s="16">
        <f t="shared" si="14"/>
        <v>0</v>
      </c>
      <c r="I23" s="16">
        <f t="shared" si="14"/>
        <v>0</v>
      </c>
      <c r="J23" s="16">
        <f t="shared" ref="J23:L23" si="15">SUM(J24:J28)</f>
        <v>0</v>
      </c>
      <c r="K23" s="16">
        <f t="shared" si="15"/>
        <v>0</v>
      </c>
      <c r="L23" s="16">
        <f t="shared" si="15"/>
        <v>0</v>
      </c>
      <c r="M23" s="16">
        <f t="shared" ref="M23:Z23" si="16">SUM(M24:M28)</f>
        <v>0</v>
      </c>
      <c r="N23" s="16">
        <f t="shared" si="16"/>
        <v>0</v>
      </c>
      <c r="O23" s="16">
        <f t="shared" si="16"/>
        <v>0</v>
      </c>
      <c r="P23" s="16">
        <f t="shared" si="16"/>
        <v>0</v>
      </c>
      <c r="Q23" s="16">
        <f t="shared" si="16"/>
        <v>0</v>
      </c>
      <c r="R23" s="16">
        <f t="shared" si="16"/>
        <v>0</v>
      </c>
      <c r="S23" s="16">
        <f t="shared" si="16"/>
        <v>0</v>
      </c>
      <c r="T23" s="16">
        <f t="shared" si="16"/>
        <v>0</v>
      </c>
      <c r="U23" s="16">
        <f t="shared" si="16"/>
        <v>0</v>
      </c>
      <c r="V23" s="16">
        <f t="shared" si="16"/>
        <v>0</v>
      </c>
      <c r="W23" s="16">
        <f t="shared" si="16"/>
        <v>0</v>
      </c>
      <c r="X23" s="16">
        <f t="shared" si="16"/>
        <v>0</v>
      </c>
      <c r="Y23" s="16">
        <f t="shared" si="16"/>
        <v>0</v>
      </c>
      <c r="Z23" s="16">
        <f t="shared" si="16"/>
        <v>0</v>
      </c>
      <c r="AA23" s="1159">
        <f t="shared" si="6"/>
        <v>0</v>
      </c>
      <c r="AB23" s="1159">
        <f t="shared" si="7"/>
        <v>0</v>
      </c>
    </row>
    <row r="24" spans="2:28" s="1134" customFormat="1" ht="12.75" customHeight="1" x14ac:dyDescent="0.2">
      <c r="B24" s="1564"/>
      <c r="C24" s="1138"/>
      <c r="D24" s="1565" t="s">
        <v>448</v>
      </c>
      <c r="E24" s="1139"/>
      <c r="F24" s="1140"/>
      <c r="G24" s="1160">
        <f>+E24*F24</f>
        <v>0</v>
      </c>
      <c r="H24" s="1140"/>
      <c r="I24" s="1148">
        <f t="shared" ref="I24:I28" si="17">J24+K24</f>
        <v>0</v>
      </c>
      <c r="J24" s="1148"/>
      <c r="K24" s="1148"/>
      <c r="L24" s="1148">
        <f t="shared" ref="L24:L28" si="18">M24+N24</f>
        <v>0</v>
      </c>
      <c r="M24" s="1148"/>
      <c r="N24" s="1148"/>
      <c r="O24" s="1148">
        <f t="shared" ref="O24:O28" si="19">P24+Q24</f>
        <v>0</v>
      </c>
      <c r="P24" s="1148"/>
      <c r="Q24" s="1148"/>
      <c r="R24" s="1148">
        <f t="shared" ref="R24:R28" si="20">S24+T24</f>
        <v>0</v>
      </c>
      <c r="S24" s="1148"/>
      <c r="T24" s="1148"/>
      <c r="U24" s="1148">
        <f t="shared" ref="U24:U28" si="21">V24+W24</f>
        <v>0</v>
      </c>
      <c r="V24" s="1148"/>
      <c r="W24" s="1148"/>
      <c r="X24" s="1148">
        <f t="shared" ref="X24:X28" si="22">Y24+Z24</f>
        <v>0</v>
      </c>
      <c r="Y24" s="1148"/>
      <c r="Z24" s="1148"/>
      <c r="AA24" s="1159">
        <f t="shared" si="6"/>
        <v>0</v>
      </c>
      <c r="AB24" s="1159">
        <f t="shared" si="7"/>
        <v>0</v>
      </c>
    </row>
    <row r="25" spans="2:28" s="1134" customFormat="1" ht="12.75" customHeight="1" x14ac:dyDescent="0.2">
      <c r="B25" s="1564"/>
      <c r="C25" s="1138"/>
      <c r="D25" s="1565" t="s">
        <v>448</v>
      </c>
      <c r="E25" s="1139"/>
      <c r="F25" s="1140"/>
      <c r="G25" s="1160">
        <f>+E25*F25</f>
        <v>0</v>
      </c>
      <c r="H25" s="1149"/>
      <c r="I25" s="1137">
        <f t="shared" si="17"/>
        <v>0</v>
      </c>
      <c r="J25" s="1137"/>
      <c r="K25" s="1137"/>
      <c r="L25" s="1137">
        <f t="shared" si="18"/>
        <v>0</v>
      </c>
      <c r="M25" s="1137"/>
      <c r="N25" s="1137"/>
      <c r="O25" s="1137">
        <f t="shared" si="19"/>
        <v>0</v>
      </c>
      <c r="P25" s="1137"/>
      <c r="Q25" s="1137"/>
      <c r="R25" s="1137">
        <f t="shared" si="20"/>
        <v>0</v>
      </c>
      <c r="S25" s="1137"/>
      <c r="T25" s="1137"/>
      <c r="U25" s="1137">
        <f t="shared" si="21"/>
        <v>0</v>
      </c>
      <c r="V25" s="1137"/>
      <c r="W25" s="1137"/>
      <c r="X25" s="1137">
        <f t="shared" si="22"/>
        <v>0</v>
      </c>
      <c r="Y25" s="1137"/>
      <c r="Z25" s="1137"/>
      <c r="AA25" s="1159">
        <f t="shared" si="6"/>
        <v>0</v>
      </c>
      <c r="AB25" s="1159">
        <f t="shared" si="7"/>
        <v>0</v>
      </c>
    </row>
    <row r="26" spans="2:28" s="1134" customFormat="1" ht="12.75" customHeight="1" x14ac:dyDescent="0.2">
      <c r="B26" s="1564"/>
      <c r="C26" s="1138"/>
      <c r="D26" s="1565" t="s">
        <v>448</v>
      </c>
      <c r="E26" s="1139"/>
      <c r="F26" s="1140"/>
      <c r="G26" s="1160">
        <f>+E26*F26</f>
        <v>0</v>
      </c>
      <c r="H26" s="1149"/>
      <c r="I26" s="1142">
        <f t="shared" si="17"/>
        <v>0</v>
      </c>
      <c r="J26" s="1142"/>
      <c r="K26" s="1142"/>
      <c r="L26" s="1142">
        <f t="shared" si="18"/>
        <v>0</v>
      </c>
      <c r="M26" s="1142"/>
      <c r="N26" s="1142"/>
      <c r="O26" s="1142">
        <f t="shared" si="19"/>
        <v>0</v>
      </c>
      <c r="P26" s="1142"/>
      <c r="Q26" s="1142"/>
      <c r="R26" s="1142">
        <f t="shared" si="20"/>
        <v>0</v>
      </c>
      <c r="S26" s="1142"/>
      <c r="T26" s="1142"/>
      <c r="U26" s="1142">
        <f t="shared" si="21"/>
        <v>0</v>
      </c>
      <c r="V26" s="1142"/>
      <c r="W26" s="1142"/>
      <c r="X26" s="1142">
        <f t="shared" si="22"/>
        <v>0</v>
      </c>
      <c r="Y26" s="1142"/>
      <c r="Z26" s="1142"/>
      <c r="AA26" s="1159">
        <f t="shared" si="6"/>
        <v>0</v>
      </c>
      <c r="AB26" s="1159">
        <f t="shared" si="7"/>
        <v>0</v>
      </c>
    </row>
    <row r="27" spans="2:28" s="1134" customFormat="1" ht="12.75" customHeight="1" x14ac:dyDescent="0.2">
      <c r="B27" s="1564"/>
      <c r="C27" s="1138"/>
      <c r="D27" s="1565" t="s">
        <v>448</v>
      </c>
      <c r="E27" s="1139"/>
      <c r="F27" s="1140"/>
      <c r="G27" s="1160">
        <f>+E27*F27</f>
        <v>0</v>
      </c>
      <c r="H27" s="1149"/>
      <c r="I27" s="1142">
        <f t="shared" si="17"/>
        <v>0</v>
      </c>
      <c r="J27" s="1142"/>
      <c r="K27" s="1142"/>
      <c r="L27" s="1142">
        <f t="shared" si="18"/>
        <v>0</v>
      </c>
      <c r="M27" s="1142"/>
      <c r="N27" s="1142"/>
      <c r="O27" s="1142">
        <f t="shared" si="19"/>
        <v>0</v>
      </c>
      <c r="P27" s="1142"/>
      <c r="Q27" s="1142"/>
      <c r="R27" s="1142">
        <f t="shared" si="20"/>
        <v>0</v>
      </c>
      <c r="S27" s="1142"/>
      <c r="T27" s="1142"/>
      <c r="U27" s="1142">
        <f t="shared" si="21"/>
        <v>0</v>
      </c>
      <c r="V27" s="1142"/>
      <c r="W27" s="1142"/>
      <c r="X27" s="1142">
        <f t="shared" si="22"/>
        <v>0</v>
      </c>
      <c r="Y27" s="1142"/>
      <c r="Z27" s="1142"/>
      <c r="AA27" s="1159">
        <f t="shared" si="6"/>
        <v>0</v>
      </c>
      <c r="AB27" s="1159">
        <f t="shared" si="7"/>
        <v>0</v>
      </c>
    </row>
    <row r="28" spans="2:28" s="1134" customFormat="1" ht="12.75" customHeight="1" x14ac:dyDescent="0.2">
      <c r="B28" s="1563"/>
      <c r="C28" s="1143"/>
      <c r="D28" s="1566" t="s">
        <v>448</v>
      </c>
      <c r="E28" s="1144"/>
      <c r="F28" s="1145"/>
      <c r="G28" s="1161">
        <f>+E28*F28</f>
        <v>0</v>
      </c>
      <c r="H28" s="1150"/>
      <c r="I28" s="1147">
        <f t="shared" si="17"/>
        <v>0</v>
      </c>
      <c r="J28" s="1147"/>
      <c r="K28" s="1147"/>
      <c r="L28" s="1147">
        <f t="shared" si="18"/>
        <v>0</v>
      </c>
      <c r="M28" s="1147"/>
      <c r="N28" s="1147"/>
      <c r="O28" s="1147">
        <f t="shared" si="19"/>
        <v>0</v>
      </c>
      <c r="P28" s="1147"/>
      <c r="Q28" s="1147"/>
      <c r="R28" s="1147">
        <f t="shared" si="20"/>
        <v>0</v>
      </c>
      <c r="S28" s="1147"/>
      <c r="T28" s="1147"/>
      <c r="U28" s="1147">
        <f t="shared" si="21"/>
        <v>0</v>
      </c>
      <c r="V28" s="1147"/>
      <c r="W28" s="1147"/>
      <c r="X28" s="1147">
        <f t="shared" si="22"/>
        <v>0</v>
      </c>
      <c r="Y28" s="1147"/>
      <c r="Z28" s="1147"/>
      <c r="AA28" s="1159">
        <f t="shared" si="6"/>
        <v>0</v>
      </c>
      <c r="AB28" s="1159">
        <f t="shared" si="7"/>
        <v>0</v>
      </c>
    </row>
    <row r="29" spans="2:28" s="1134" customFormat="1" ht="12.75" customHeight="1" x14ac:dyDescent="0.15">
      <c r="B29" s="1135" t="s">
        <v>419</v>
      </c>
      <c r="C29" s="286" t="s">
        <v>76</v>
      </c>
      <c r="D29" s="14"/>
      <c r="E29" s="1136"/>
      <c r="F29" s="1137"/>
      <c r="G29" s="623">
        <f t="shared" ref="G29:I29" si="23">SUM(G30:G34)</f>
        <v>0</v>
      </c>
      <c r="H29" s="16">
        <f t="shared" si="23"/>
        <v>0</v>
      </c>
      <c r="I29" s="16">
        <f t="shared" si="23"/>
        <v>0</v>
      </c>
      <c r="J29" s="16">
        <f t="shared" ref="J29:L29" si="24">SUM(J30:J34)</f>
        <v>0</v>
      </c>
      <c r="K29" s="16">
        <f t="shared" si="24"/>
        <v>0</v>
      </c>
      <c r="L29" s="16">
        <f t="shared" si="24"/>
        <v>0</v>
      </c>
      <c r="M29" s="16">
        <f t="shared" ref="M29:Z29" si="25">SUM(M30:M34)</f>
        <v>0</v>
      </c>
      <c r="N29" s="16">
        <f t="shared" si="25"/>
        <v>0</v>
      </c>
      <c r="O29" s="16">
        <f t="shared" si="25"/>
        <v>0</v>
      </c>
      <c r="P29" s="16">
        <f t="shared" si="25"/>
        <v>0</v>
      </c>
      <c r="Q29" s="16">
        <f t="shared" si="25"/>
        <v>0</v>
      </c>
      <c r="R29" s="16">
        <f t="shared" si="25"/>
        <v>0</v>
      </c>
      <c r="S29" s="16">
        <f t="shared" si="25"/>
        <v>0</v>
      </c>
      <c r="T29" s="16">
        <f t="shared" si="25"/>
        <v>0</v>
      </c>
      <c r="U29" s="16">
        <f t="shared" si="25"/>
        <v>0</v>
      </c>
      <c r="V29" s="16">
        <f t="shared" si="25"/>
        <v>0</v>
      </c>
      <c r="W29" s="16">
        <f t="shared" si="25"/>
        <v>0</v>
      </c>
      <c r="X29" s="16">
        <f t="shared" si="25"/>
        <v>0</v>
      </c>
      <c r="Y29" s="16">
        <f t="shared" si="25"/>
        <v>0</v>
      </c>
      <c r="Z29" s="16">
        <f t="shared" si="25"/>
        <v>0</v>
      </c>
      <c r="AA29" s="1159">
        <f t="shared" si="6"/>
        <v>0</v>
      </c>
      <c r="AB29" s="1159">
        <f t="shared" si="7"/>
        <v>0</v>
      </c>
    </row>
    <row r="30" spans="2:28" s="1134" customFormat="1" ht="12.75" customHeight="1" x14ac:dyDescent="0.2">
      <c r="B30" s="1564"/>
      <c r="C30" s="1138"/>
      <c r="D30" s="1565" t="s">
        <v>448</v>
      </c>
      <c r="E30" s="1139"/>
      <c r="F30" s="1140"/>
      <c r="G30" s="1160">
        <f>+E30*F30</f>
        <v>0</v>
      </c>
      <c r="H30" s="1137"/>
      <c r="I30" s="1137">
        <f t="shared" ref="I30:I34" si="26">J30+K30</f>
        <v>0</v>
      </c>
      <c r="J30" s="1137"/>
      <c r="K30" s="1137"/>
      <c r="L30" s="1137">
        <f t="shared" ref="L30:L34" si="27">M30+N30</f>
        <v>0</v>
      </c>
      <c r="M30" s="1137"/>
      <c r="N30" s="1137"/>
      <c r="O30" s="1137">
        <f t="shared" ref="O30:O34" si="28">P30+Q30</f>
        <v>0</v>
      </c>
      <c r="P30" s="1137"/>
      <c r="Q30" s="1137"/>
      <c r="R30" s="1137">
        <f t="shared" ref="R30:R34" si="29">S30+T30</f>
        <v>0</v>
      </c>
      <c r="S30" s="1137"/>
      <c r="T30" s="1137"/>
      <c r="U30" s="1137">
        <f t="shared" ref="U30:U34" si="30">V30+W30</f>
        <v>0</v>
      </c>
      <c r="V30" s="1137"/>
      <c r="W30" s="1137"/>
      <c r="X30" s="1137">
        <f t="shared" ref="X30:X34" si="31">Y30+Z30</f>
        <v>0</v>
      </c>
      <c r="Y30" s="1137"/>
      <c r="Z30" s="1137"/>
      <c r="AA30" s="1159">
        <f t="shared" si="6"/>
        <v>0</v>
      </c>
      <c r="AB30" s="1159">
        <f t="shared" si="7"/>
        <v>0</v>
      </c>
    </row>
    <row r="31" spans="2:28" s="1134" customFormat="1" ht="12.75" customHeight="1" x14ac:dyDescent="0.2">
      <c r="B31" s="1564"/>
      <c r="C31" s="1138"/>
      <c r="D31" s="1565" t="s">
        <v>448</v>
      </c>
      <c r="E31" s="1139"/>
      <c r="F31" s="1140"/>
      <c r="G31" s="1160">
        <f>+E31*F31</f>
        <v>0</v>
      </c>
      <c r="H31" s="1137"/>
      <c r="I31" s="1137">
        <f t="shared" si="26"/>
        <v>0</v>
      </c>
      <c r="J31" s="1137"/>
      <c r="K31" s="1137"/>
      <c r="L31" s="1137">
        <f t="shared" si="27"/>
        <v>0</v>
      </c>
      <c r="M31" s="1137"/>
      <c r="N31" s="1137"/>
      <c r="O31" s="1137">
        <f t="shared" si="28"/>
        <v>0</v>
      </c>
      <c r="P31" s="1137"/>
      <c r="Q31" s="1137"/>
      <c r="R31" s="1137">
        <f t="shared" si="29"/>
        <v>0</v>
      </c>
      <c r="S31" s="1137"/>
      <c r="T31" s="1137"/>
      <c r="U31" s="1137">
        <f t="shared" si="30"/>
        <v>0</v>
      </c>
      <c r="V31" s="1137"/>
      <c r="W31" s="1137"/>
      <c r="X31" s="1137">
        <f t="shared" si="31"/>
        <v>0</v>
      </c>
      <c r="Y31" s="1137"/>
      <c r="Z31" s="1137"/>
      <c r="AA31" s="1159">
        <f t="shared" si="6"/>
        <v>0</v>
      </c>
      <c r="AB31" s="1159">
        <f t="shared" si="7"/>
        <v>0</v>
      </c>
    </row>
    <row r="32" spans="2:28" s="1134" customFormat="1" ht="12.75" customHeight="1" x14ac:dyDescent="0.2">
      <c r="B32" s="1564"/>
      <c r="C32" s="1138"/>
      <c r="D32" s="1565" t="s">
        <v>448</v>
      </c>
      <c r="E32" s="1139"/>
      <c r="F32" s="1140"/>
      <c r="G32" s="1160">
        <f>+E32*F32</f>
        <v>0</v>
      </c>
      <c r="H32" s="1141"/>
      <c r="I32" s="1142">
        <f t="shared" si="26"/>
        <v>0</v>
      </c>
      <c r="J32" s="1142"/>
      <c r="K32" s="1142"/>
      <c r="L32" s="1142">
        <f t="shared" si="27"/>
        <v>0</v>
      </c>
      <c r="M32" s="1142"/>
      <c r="N32" s="1142"/>
      <c r="O32" s="1142">
        <f t="shared" si="28"/>
        <v>0</v>
      </c>
      <c r="P32" s="1142"/>
      <c r="Q32" s="1142"/>
      <c r="R32" s="1142">
        <f t="shared" si="29"/>
        <v>0</v>
      </c>
      <c r="S32" s="1142"/>
      <c r="T32" s="1142"/>
      <c r="U32" s="1142">
        <f t="shared" si="30"/>
        <v>0</v>
      </c>
      <c r="V32" s="1142"/>
      <c r="W32" s="1142"/>
      <c r="X32" s="1142">
        <f t="shared" si="31"/>
        <v>0</v>
      </c>
      <c r="Y32" s="1142"/>
      <c r="Z32" s="1142"/>
      <c r="AA32" s="1159">
        <f t="shared" si="6"/>
        <v>0</v>
      </c>
      <c r="AB32" s="1159">
        <f t="shared" si="7"/>
        <v>0</v>
      </c>
    </row>
    <row r="33" spans="2:28" s="1134" customFormat="1" ht="12.75" customHeight="1" x14ac:dyDescent="0.2">
      <c r="B33" s="1564"/>
      <c r="C33" s="1138"/>
      <c r="D33" s="1565" t="s">
        <v>448</v>
      </c>
      <c r="E33" s="1139"/>
      <c r="F33" s="1140"/>
      <c r="G33" s="1160">
        <f>+E33*F33</f>
        <v>0</v>
      </c>
      <c r="H33" s="1141"/>
      <c r="I33" s="1142">
        <f t="shared" si="26"/>
        <v>0</v>
      </c>
      <c r="J33" s="1142"/>
      <c r="K33" s="1142"/>
      <c r="L33" s="1142">
        <f t="shared" si="27"/>
        <v>0</v>
      </c>
      <c r="M33" s="1142"/>
      <c r="N33" s="1142"/>
      <c r="O33" s="1142">
        <f t="shared" si="28"/>
        <v>0</v>
      </c>
      <c r="P33" s="1142"/>
      <c r="Q33" s="1142"/>
      <c r="R33" s="1142">
        <f t="shared" si="29"/>
        <v>0</v>
      </c>
      <c r="S33" s="1142"/>
      <c r="T33" s="1142"/>
      <c r="U33" s="1142">
        <f t="shared" si="30"/>
        <v>0</v>
      </c>
      <c r="V33" s="1142"/>
      <c r="W33" s="1142"/>
      <c r="X33" s="1142">
        <f t="shared" si="31"/>
        <v>0</v>
      </c>
      <c r="Y33" s="1142"/>
      <c r="Z33" s="1142"/>
      <c r="AA33" s="1159">
        <f t="shared" si="6"/>
        <v>0</v>
      </c>
      <c r="AB33" s="1159">
        <f t="shared" si="7"/>
        <v>0</v>
      </c>
    </row>
    <row r="34" spans="2:28" s="1134" customFormat="1" ht="12.75" customHeight="1" x14ac:dyDescent="0.2">
      <c r="B34" s="1563"/>
      <c r="C34" s="1143"/>
      <c r="D34" s="1566" t="s">
        <v>448</v>
      </c>
      <c r="E34" s="1144"/>
      <c r="F34" s="1145"/>
      <c r="G34" s="1161">
        <f>+E34*F34</f>
        <v>0</v>
      </c>
      <c r="H34" s="1146"/>
      <c r="I34" s="1147">
        <f t="shared" si="26"/>
        <v>0</v>
      </c>
      <c r="J34" s="1147"/>
      <c r="K34" s="1147"/>
      <c r="L34" s="1147">
        <f t="shared" si="27"/>
        <v>0</v>
      </c>
      <c r="M34" s="1147"/>
      <c r="N34" s="1147"/>
      <c r="O34" s="1147">
        <f t="shared" si="28"/>
        <v>0</v>
      </c>
      <c r="P34" s="1147"/>
      <c r="Q34" s="1147"/>
      <c r="R34" s="1147">
        <f t="shared" si="29"/>
        <v>0</v>
      </c>
      <c r="S34" s="1147"/>
      <c r="T34" s="1147"/>
      <c r="U34" s="1147">
        <f t="shared" si="30"/>
        <v>0</v>
      </c>
      <c r="V34" s="1147"/>
      <c r="W34" s="1147"/>
      <c r="X34" s="1147">
        <f t="shared" si="31"/>
        <v>0</v>
      </c>
      <c r="Y34" s="1147"/>
      <c r="Z34" s="1147"/>
      <c r="AA34" s="1159">
        <f t="shared" si="6"/>
        <v>0</v>
      </c>
      <c r="AB34" s="1159">
        <f t="shared" si="7"/>
        <v>0</v>
      </c>
    </row>
    <row r="35" spans="2:28" s="1134" customFormat="1" ht="12.75" customHeight="1" x14ac:dyDescent="0.15">
      <c r="B35" s="1135" t="s">
        <v>419</v>
      </c>
      <c r="C35" s="286" t="s">
        <v>77</v>
      </c>
      <c r="D35" s="14"/>
      <c r="E35" s="1136"/>
      <c r="F35" s="1137"/>
      <c r="G35" s="623">
        <f t="shared" ref="G35:I35" si="32">SUM(G36:G40)</f>
        <v>0</v>
      </c>
      <c r="H35" s="16">
        <f t="shared" si="32"/>
        <v>0</v>
      </c>
      <c r="I35" s="16">
        <f t="shared" si="32"/>
        <v>0</v>
      </c>
      <c r="J35" s="16">
        <f t="shared" ref="J35:L35" si="33">SUM(J36:J40)</f>
        <v>0</v>
      </c>
      <c r="K35" s="16">
        <f t="shared" si="33"/>
        <v>0</v>
      </c>
      <c r="L35" s="16">
        <f t="shared" si="33"/>
        <v>0</v>
      </c>
      <c r="M35" s="16">
        <f t="shared" ref="M35:Z35" si="34">SUM(M36:M40)</f>
        <v>0</v>
      </c>
      <c r="N35" s="16">
        <f t="shared" si="34"/>
        <v>0</v>
      </c>
      <c r="O35" s="16">
        <f t="shared" si="34"/>
        <v>0</v>
      </c>
      <c r="P35" s="16">
        <f t="shared" si="34"/>
        <v>0</v>
      </c>
      <c r="Q35" s="16">
        <f t="shared" si="34"/>
        <v>0</v>
      </c>
      <c r="R35" s="16">
        <f t="shared" si="34"/>
        <v>0</v>
      </c>
      <c r="S35" s="16">
        <f t="shared" si="34"/>
        <v>0</v>
      </c>
      <c r="T35" s="16">
        <f t="shared" si="34"/>
        <v>0</v>
      </c>
      <c r="U35" s="16">
        <f t="shared" si="34"/>
        <v>0</v>
      </c>
      <c r="V35" s="16">
        <f t="shared" si="34"/>
        <v>0</v>
      </c>
      <c r="W35" s="16">
        <f t="shared" si="34"/>
        <v>0</v>
      </c>
      <c r="X35" s="16">
        <f t="shared" si="34"/>
        <v>0</v>
      </c>
      <c r="Y35" s="16">
        <f t="shared" si="34"/>
        <v>0</v>
      </c>
      <c r="Z35" s="16">
        <f t="shared" si="34"/>
        <v>0</v>
      </c>
      <c r="AA35" s="1159">
        <f t="shared" si="6"/>
        <v>0</v>
      </c>
      <c r="AB35" s="1159">
        <f t="shared" si="7"/>
        <v>0</v>
      </c>
    </row>
    <row r="36" spans="2:28" s="1134" customFormat="1" ht="12.75" customHeight="1" x14ac:dyDescent="0.2">
      <c r="B36" s="1564"/>
      <c r="C36" s="1138"/>
      <c r="D36" s="1565" t="s">
        <v>448</v>
      </c>
      <c r="E36" s="1139"/>
      <c r="F36" s="1140"/>
      <c r="G36" s="1160">
        <f>+E36*F36</f>
        <v>0</v>
      </c>
      <c r="H36" s="1137"/>
      <c r="I36" s="1142">
        <f t="shared" ref="I36:I40" si="35">J36+K36</f>
        <v>0</v>
      </c>
      <c r="J36" s="1142"/>
      <c r="K36" s="1142"/>
      <c r="L36" s="1142">
        <f t="shared" ref="L36:L40" si="36">M36+N36</f>
        <v>0</v>
      </c>
      <c r="M36" s="1142"/>
      <c r="N36" s="1142"/>
      <c r="O36" s="1142">
        <f t="shared" ref="O36:O40" si="37">P36+Q36</f>
        <v>0</v>
      </c>
      <c r="P36" s="1142"/>
      <c r="Q36" s="1142"/>
      <c r="R36" s="1142">
        <f t="shared" ref="R36:R40" si="38">S36+T36</f>
        <v>0</v>
      </c>
      <c r="S36" s="1142"/>
      <c r="T36" s="1142"/>
      <c r="U36" s="1142">
        <f t="shared" ref="U36:U40" si="39">V36+W36</f>
        <v>0</v>
      </c>
      <c r="V36" s="1142"/>
      <c r="W36" s="1142"/>
      <c r="X36" s="1142">
        <f t="shared" ref="X36:X40" si="40">Y36+Z36</f>
        <v>0</v>
      </c>
      <c r="Y36" s="1142"/>
      <c r="Z36" s="1142"/>
      <c r="AA36" s="1159">
        <f t="shared" si="6"/>
        <v>0</v>
      </c>
      <c r="AB36" s="1159">
        <f t="shared" si="7"/>
        <v>0</v>
      </c>
    </row>
    <row r="37" spans="2:28" s="1134" customFormat="1" ht="12.75" customHeight="1" x14ac:dyDescent="0.2">
      <c r="B37" s="1564"/>
      <c r="C37" s="1138"/>
      <c r="D37" s="1565" t="s">
        <v>448</v>
      </c>
      <c r="E37" s="1139"/>
      <c r="F37" s="1140"/>
      <c r="G37" s="1160">
        <f>+E37*F37</f>
        <v>0</v>
      </c>
      <c r="H37" s="1137"/>
      <c r="I37" s="1142">
        <f t="shared" si="35"/>
        <v>0</v>
      </c>
      <c r="J37" s="1142"/>
      <c r="K37" s="1142"/>
      <c r="L37" s="1142">
        <f t="shared" si="36"/>
        <v>0</v>
      </c>
      <c r="M37" s="1142"/>
      <c r="N37" s="1142"/>
      <c r="O37" s="1142">
        <f t="shared" si="37"/>
        <v>0</v>
      </c>
      <c r="P37" s="1142"/>
      <c r="Q37" s="1142"/>
      <c r="R37" s="1142">
        <f t="shared" si="38"/>
        <v>0</v>
      </c>
      <c r="S37" s="1142"/>
      <c r="T37" s="1142"/>
      <c r="U37" s="1142">
        <f t="shared" si="39"/>
        <v>0</v>
      </c>
      <c r="V37" s="1142"/>
      <c r="W37" s="1142"/>
      <c r="X37" s="1142">
        <f t="shared" si="40"/>
        <v>0</v>
      </c>
      <c r="Y37" s="1142"/>
      <c r="Z37" s="1142"/>
      <c r="AA37" s="1159">
        <f t="shared" si="6"/>
        <v>0</v>
      </c>
      <c r="AB37" s="1159">
        <f t="shared" si="7"/>
        <v>0</v>
      </c>
    </row>
    <row r="38" spans="2:28" s="1134" customFormat="1" ht="12.75" customHeight="1" x14ac:dyDescent="0.2">
      <c r="B38" s="1564"/>
      <c r="C38" s="1138"/>
      <c r="D38" s="1565" t="s">
        <v>448</v>
      </c>
      <c r="E38" s="1139"/>
      <c r="F38" s="1140"/>
      <c r="G38" s="1160">
        <f>+E38*F38</f>
        <v>0</v>
      </c>
      <c r="H38" s="1141"/>
      <c r="I38" s="1142">
        <f t="shared" si="35"/>
        <v>0</v>
      </c>
      <c r="J38" s="1142"/>
      <c r="K38" s="1142"/>
      <c r="L38" s="1142">
        <f t="shared" si="36"/>
        <v>0</v>
      </c>
      <c r="M38" s="1142"/>
      <c r="N38" s="1142"/>
      <c r="O38" s="1142">
        <f t="shared" si="37"/>
        <v>0</v>
      </c>
      <c r="P38" s="1142"/>
      <c r="Q38" s="1142"/>
      <c r="R38" s="1142">
        <f t="shared" si="38"/>
        <v>0</v>
      </c>
      <c r="S38" s="1142"/>
      <c r="T38" s="1142"/>
      <c r="U38" s="1142">
        <f t="shared" si="39"/>
        <v>0</v>
      </c>
      <c r="V38" s="1142"/>
      <c r="W38" s="1142"/>
      <c r="X38" s="1142">
        <f t="shared" si="40"/>
        <v>0</v>
      </c>
      <c r="Y38" s="1142"/>
      <c r="Z38" s="1142"/>
      <c r="AA38" s="1159">
        <f t="shared" si="6"/>
        <v>0</v>
      </c>
      <c r="AB38" s="1159">
        <f t="shared" si="7"/>
        <v>0</v>
      </c>
    </row>
    <row r="39" spans="2:28" s="1134" customFormat="1" ht="12.75" customHeight="1" x14ac:dyDescent="0.2">
      <c r="B39" s="1564"/>
      <c r="C39" s="1138"/>
      <c r="D39" s="1565" t="s">
        <v>448</v>
      </c>
      <c r="E39" s="1139"/>
      <c r="F39" s="1140"/>
      <c r="G39" s="1160">
        <f>+E39*F39</f>
        <v>0</v>
      </c>
      <c r="H39" s="1141"/>
      <c r="I39" s="1142">
        <f t="shared" si="35"/>
        <v>0</v>
      </c>
      <c r="J39" s="1142"/>
      <c r="K39" s="1142"/>
      <c r="L39" s="1142">
        <f t="shared" si="36"/>
        <v>0</v>
      </c>
      <c r="M39" s="1142"/>
      <c r="N39" s="1142"/>
      <c r="O39" s="1142">
        <f t="shared" si="37"/>
        <v>0</v>
      </c>
      <c r="P39" s="1142"/>
      <c r="Q39" s="1142"/>
      <c r="R39" s="1142">
        <f t="shared" si="38"/>
        <v>0</v>
      </c>
      <c r="S39" s="1142"/>
      <c r="T39" s="1142"/>
      <c r="U39" s="1142">
        <f t="shared" si="39"/>
        <v>0</v>
      </c>
      <c r="V39" s="1142"/>
      <c r="W39" s="1142"/>
      <c r="X39" s="1142">
        <f t="shared" si="40"/>
        <v>0</v>
      </c>
      <c r="Y39" s="1142"/>
      <c r="Z39" s="1142"/>
      <c r="AA39" s="1159">
        <f t="shared" si="6"/>
        <v>0</v>
      </c>
      <c r="AB39" s="1159">
        <f t="shared" si="7"/>
        <v>0</v>
      </c>
    </row>
    <row r="40" spans="2:28" s="1134" customFormat="1" ht="12.75" customHeight="1" x14ac:dyDescent="0.2">
      <c r="B40" s="1563"/>
      <c r="C40" s="1143"/>
      <c r="D40" s="1566" t="s">
        <v>448</v>
      </c>
      <c r="E40" s="1144"/>
      <c r="F40" s="1145"/>
      <c r="G40" s="1161">
        <f>+E40*F40</f>
        <v>0</v>
      </c>
      <c r="H40" s="1146"/>
      <c r="I40" s="1147">
        <f t="shared" si="35"/>
        <v>0</v>
      </c>
      <c r="J40" s="1147"/>
      <c r="K40" s="1147"/>
      <c r="L40" s="1147">
        <f t="shared" si="36"/>
        <v>0</v>
      </c>
      <c r="M40" s="1147"/>
      <c r="N40" s="1147"/>
      <c r="O40" s="1147">
        <f t="shared" si="37"/>
        <v>0</v>
      </c>
      <c r="P40" s="1147"/>
      <c r="Q40" s="1147"/>
      <c r="R40" s="1147">
        <f t="shared" si="38"/>
        <v>0</v>
      </c>
      <c r="S40" s="1147"/>
      <c r="T40" s="1147"/>
      <c r="U40" s="1147">
        <f t="shared" si="39"/>
        <v>0</v>
      </c>
      <c r="V40" s="1147"/>
      <c r="W40" s="1147"/>
      <c r="X40" s="1147">
        <f t="shared" si="40"/>
        <v>0</v>
      </c>
      <c r="Y40" s="1147"/>
      <c r="Z40" s="1147"/>
      <c r="AA40" s="1159">
        <f t="shared" si="6"/>
        <v>0</v>
      </c>
      <c r="AB40" s="1159">
        <f t="shared" si="7"/>
        <v>0</v>
      </c>
    </row>
    <row r="41" spans="2:28" s="1134" customFormat="1" ht="12.75" customHeight="1" x14ac:dyDescent="0.15">
      <c r="B41" s="1135" t="s">
        <v>419</v>
      </c>
      <c r="C41" s="286" t="s">
        <v>78</v>
      </c>
      <c r="D41" s="14"/>
      <c r="E41" s="1136"/>
      <c r="F41" s="1137"/>
      <c r="G41" s="623">
        <f t="shared" ref="G41:I41" si="41">SUM(G42:G46)</f>
        <v>0</v>
      </c>
      <c r="H41" s="16">
        <f t="shared" si="41"/>
        <v>0</v>
      </c>
      <c r="I41" s="20">
        <f t="shared" si="41"/>
        <v>0</v>
      </c>
      <c r="J41" s="20">
        <f t="shared" ref="J41:L41" si="42">SUM(J42:J46)</f>
        <v>0</v>
      </c>
      <c r="K41" s="20">
        <f t="shared" si="42"/>
        <v>0</v>
      </c>
      <c r="L41" s="20">
        <f t="shared" si="42"/>
        <v>0</v>
      </c>
      <c r="M41" s="20">
        <f t="shared" ref="M41:Z41" si="43">SUM(M42:M46)</f>
        <v>0</v>
      </c>
      <c r="N41" s="20">
        <f t="shared" si="43"/>
        <v>0</v>
      </c>
      <c r="O41" s="20">
        <f t="shared" si="43"/>
        <v>0</v>
      </c>
      <c r="P41" s="20">
        <f t="shared" si="43"/>
        <v>0</v>
      </c>
      <c r="Q41" s="20">
        <f t="shared" si="43"/>
        <v>0</v>
      </c>
      <c r="R41" s="20">
        <f t="shared" si="43"/>
        <v>0</v>
      </c>
      <c r="S41" s="20">
        <f t="shared" si="43"/>
        <v>0</v>
      </c>
      <c r="T41" s="20">
        <f t="shared" si="43"/>
        <v>0</v>
      </c>
      <c r="U41" s="20">
        <f t="shared" si="43"/>
        <v>0</v>
      </c>
      <c r="V41" s="20">
        <f t="shared" si="43"/>
        <v>0</v>
      </c>
      <c r="W41" s="20">
        <f t="shared" si="43"/>
        <v>0</v>
      </c>
      <c r="X41" s="20">
        <f t="shared" si="43"/>
        <v>0</v>
      </c>
      <c r="Y41" s="20">
        <f t="shared" si="43"/>
        <v>0</v>
      </c>
      <c r="Z41" s="20">
        <f t="shared" si="43"/>
        <v>0</v>
      </c>
      <c r="AA41" s="1159">
        <f t="shared" si="6"/>
        <v>0</v>
      </c>
      <c r="AB41" s="1159">
        <f t="shared" si="7"/>
        <v>0</v>
      </c>
    </row>
    <row r="42" spans="2:28" s="1134" customFormat="1" ht="12.75" customHeight="1" x14ac:dyDescent="0.2">
      <c r="B42" s="1564"/>
      <c r="C42" s="1138"/>
      <c r="D42" s="1565" t="s">
        <v>448</v>
      </c>
      <c r="E42" s="1139"/>
      <c r="F42" s="1140"/>
      <c r="G42" s="1160">
        <f>+E42*F42</f>
        <v>0</v>
      </c>
      <c r="H42" s="1137"/>
      <c r="I42" s="1137">
        <f t="shared" ref="I42:I46" si="44">J42+K42</f>
        <v>0</v>
      </c>
      <c r="J42" s="1137"/>
      <c r="K42" s="1137"/>
      <c r="L42" s="1137">
        <f t="shared" ref="L42:L46" si="45">M42+N42</f>
        <v>0</v>
      </c>
      <c r="M42" s="1137"/>
      <c r="N42" s="1137"/>
      <c r="O42" s="1137">
        <f t="shared" ref="O42:O46" si="46">P42+Q42</f>
        <v>0</v>
      </c>
      <c r="P42" s="1137"/>
      <c r="Q42" s="1137"/>
      <c r="R42" s="1137">
        <f t="shared" ref="R42:R46" si="47">S42+T42</f>
        <v>0</v>
      </c>
      <c r="S42" s="1137"/>
      <c r="T42" s="1137"/>
      <c r="U42" s="1137">
        <f t="shared" ref="U42:U46" si="48">V42+W42</f>
        <v>0</v>
      </c>
      <c r="V42" s="1137"/>
      <c r="W42" s="1137"/>
      <c r="X42" s="1137">
        <f t="shared" ref="X42:X46" si="49">Y42+Z42</f>
        <v>0</v>
      </c>
      <c r="Y42" s="1137"/>
      <c r="Z42" s="1137"/>
      <c r="AA42" s="1159">
        <f t="shared" si="6"/>
        <v>0</v>
      </c>
      <c r="AB42" s="1159">
        <f t="shared" si="7"/>
        <v>0</v>
      </c>
    </row>
    <row r="43" spans="2:28" s="1134" customFormat="1" ht="12.75" customHeight="1" x14ac:dyDescent="0.2">
      <c r="B43" s="1564"/>
      <c r="C43" s="1138"/>
      <c r="D43" s="1565" t="s">
        <v>448</v>
      </c>
      <c r="E43" s="1139"/>
      <c r="F43" s="1140"/>
      <c r="G43" s="1160">
        <f>+E43*F43</f>
        <v>0</v>
      </c>
      <c r="H43" s="1137"/>
      <c r="I43" s="1137">
        <f t="shared" si="44"/>
        <v>0</v>
      </c>
      <c r="J43" s="1137"/>
      <c r="K43" s="1137"/>
      <c r="L43" s="1137">
        <f t="shared" si="45"/>
        <v>0</v>
      </c>
      <c r="M43" s="1137"/>
      <c r="N43" s="1137"/>
      <c r="O43" s="1137">
        <f t="shared" si="46"/>
        <v>0</v>
      </c>
      <c r="P43" s="1137"/>
      <c r="Q43" s="1137"/>
      <c r="R43" s="1137">
        <f t="shared" si="47"/>
        <v>0</v>
      </c>
      <c r="S43" s="1137"/>
      <c r="T43" s="1137"/>
      <c r="U43" s="1137">
        <f t="shared" si="48"/>
        <v>0</v>
      </c>
      <c r="V43" s="1137"/>
      <c r="W43" s="1137"/>
      <c r="X43" s="1137">
        <f t="shared" si="49"/>
        <v>0</v>
      </c>
      <c r="Y43" s="1137"/>
      <c r="Z43" s="1137"/>
      <c r="AA43" s="1159">
        <f t="shared" si="6"/>
        <v>0</v>
      </c>
      <c r="AB43" s="1159">
        <f t="shared" si="7"/>
        <v>0</v>
      </c>
    </row>
    <row r="44" spans="2:28" s="1134" customFormat="1" ht="12.75" customHeight="1" x14ac:dyDescent="0.2">
      <c r="B44" s="1564"/>
      <c r="C44" s="1138"/>
      <c r="D44" s="1565" t="s">
        <v>448</v>
      </c>
      <c r="E44" s="1139"/>
      <c r="F44" s="1140"/>
      <c r="G44" s="1160">
        <f>+E44*F44</f>
        <v>0</v>
      </c>
      <c r="H44" s="1141"/>
      <c r="I44" s="1142">
        <f t="shared" si="44"/>
        <v>0</v>
      </c>
      <c r="J44" s="1142"/>
      <c r="K44" s="1142"/>
      <c r="L44" s="1142">
        <f t="shared" si="45"/>
        <v>0</v>
      </c>
      <c r="M44" s="1142"/>
      <c r="N44" s="1142"/>
      <c r="O44" s="1142">
        <f t="shared" si="46"/>
        <v>0</v>
      </c>
      <c r="P44" s="1142"/>
      <c r="Q44" s="1142"/>
      <c r="R44" s="1142">
        <f t="shared" si="47"/>
        <v>0</v>
      </c>
      <c r="S44" s="1142"/>
      <c r="T44" s="1142"/>
      <c r="U44" s="1142">
        <f t="shared" si="48"/>
        <v>0</v>
      </c>
      <c r="V44" s="1142"/>
      <c r="W44" s="1142"/>
      <c r="X44" s="1142">
        <f t="shared" si="49"/>
        <v>0</v>
      </c>
      <c r="Y44" s="1142"/>
      <c r="Z44" s="1142"/>
      <c r="AA44" s="1159">
        <f t="shared" si="6"/>
        <v>0</v>
      </c>
      <c r="AB44" s="1159">
        <f t="shared" si="7"/>
        <v>0</v>
      </c>
    </row>
    <row r="45" spans="2:28" s="1134" customFormat="1" ht="12.75" customHeight="1" x14ac:dyDescent="0.2">
      <c r="B45" s="1564"/>
      <c r="C45" s="1138"/>
      <c r="D45" s="1565" t="s">
        <v>448</v>
      </c>
      <c r="E45" s="1139"/>
      <c r="F45" s="1140"/>
      <c r="G45" s="1160">
        <f>+E45*F45</f>
        <v>0</v>
      </c>
      <c r="H45" s="1141"/>
      <c r="I45" s="1142">
        <f t="shared" si="44"/>
        <v>0</v>
      </c>
      <c r="J45" s="1142"/>
      <c r="K45" s="1142"/>
      <c r="L45" s="1142">
        <f t="shared" si="45"/>
        <v>0</v>
      </c>
      <c r="M45" s="1142"/>
      <c r="N45" s="1142"/>
      <c r="O45" s="1142">
        <f t="shared" si="46"/>
        <v>0</v>
      </c>
      <c r="P45" s="1142"/>
      <c r="Q45" s="1142"/>
      <c r="R45" s="1142">
        <f t="shared" si="47"/>
        <v>0</v>
      </c>
      <c r="S45" s="1142"/>
      <c r="T45" s="1142"/>
      <c r="U45" s="1142">
        <f t="shared" si="48"/>
        <v>0</v>
      </c>
      <c r="V45" s="1142"/>
      <c r="W45" s="1142"/>
      <c r="X45" s="1142">
        <f t="shared" si="49"/>
        <v>0</v>
      </c>
      <c r="Y45" s="1142"/>
      <c r="Z45" s="1142"/>
      <c r="AA45" s="1159">
        <f t="shared" si="6"/>
        <v>0</v>
      </c>
      <c r="AB45" s="1159">
        <f t="shared" si="7"/>
        <v>0</v>
      </c>
    </row>
    <row r="46" spans="2:28" s="1134" customFormat="1" ht="12.75" customHeight="1" x14ac:dyDescent="0.2">
      <c r="B46" s="1563"/>
      <c r="C46" s="1143"/>
      <c r="D46" s="1566" t="s">
        <v>448</v>
      </c>
      <c r="E46" s="1144"/>
      <c r="F46" s="1145"/>
      <c r="G46" s="1160">
        <f>+E46*F46</f>
        <v>0</v>
      </c>
      <c r="H46" s="1141"/>
      <c r="I46" s="1142">
        <f t="shared" si="44"/>
        <v>0</v>
      </c>
      <c r="J46" s="1142"/>
      <c r="K46" s="1142"/>
      <c r="L46" s="1142">
        <f t="shared" si="45"/>
        <v>0</v>
      </c>
      <c r="M46" s="1142"/>
      <c r="N46" s="1142"/>
      <c r="O46" s="1142">
        <f t="shared" si="46"/>
        <v>0</v>
      </c>
      <c r="P46" s="1142"/>
      <c r="Q46" s="1142"/>
      <c r="R46" s="1142">
        <f t="shared" si="47"/>
        <v>0</v>
      </c>
      <c r="S46" s="1142"/>
      <c r="T46" s="1142"/>
      <c r="U46" s="1142">
        <f t="shared" si="48"/>
        <v>0</v>
      </c>
      <c r="V46" s="1142"/>
      <c r="W46" s="1142"/>
      <c r="X46" s="1142">
        <f t="shared" si="49"/>
        <v>0</v>
      </c>
      <c r="Y46" s="1142"/>
      <c r="Z46" s="1142"/>
      <c r="AA46" s="1159">
        <f t="shared" si="6"/>
        <v>0</v>
      </c>
      <c r="AB46" s="1159">
        <f t="shared" si="7"/>
        <v>0</v>
      </c>
    </row>
    <row r="47" spans="2:28" s="1163" customFormat="1" ht="25.5" customHeight="1" x14ac:dyDescent="0.15">
      <c r="B47" s="52">
        <f>+'CRONOGRAMA ACTIVIDADES'!C19</f>
        <v>0</v>
      </c>
      <c r="C47" s="232" t="str">
        <f>+'CRONOGRAMA ACTIVIDADES'!B19</f>
        <v>1.1.2</v>
      </c>
      <c r="D47" s="625" t="str">
        <f>+'CRONOGRAMA ACTIVIDADES'!D19</f>
        <v>Unidad medida</v>
      </c>
      <c r="E47" s="626">
        <f>+'CRONOGRAMA ACTIVIDADES'!E19</f>
        <v>0</v>
      </c>
      <c r="F47" s="624"/>
      <c r="G47" s="624">
        <f t="shared" ref="G47:I47" si="50">+G49+G55+G61+G67+G73</f>
        <v>0</v>
      </c>
      <c r="H47" s="12">
        <f t="shared" si="50"/>
        <v>0</v>
      </c>
      <c r="I47" s="12">
        <f t="shared" si="50"/>
        <v>0</v>
      </c>
      <c r="J47" s="12">
        <f t="shared" ref="J47:L47" si="51">+J49+J55+J61+J67+J73</f>
        <v>0</v>
      </c>
      <c r="K47" s="12">
        <f t="shared" si="51"/>
        <v>0</v>
      </c>
      <c r="L47" s="12">
        <f t="shared" si="51"/>
        <v>0</v>
      </c>
      <c r="M47" s="12">
        <f t="shared" ref="M47:Z47" si="52">+M49+M55+M61+M67+M73</f>
        <v>0</v>
      </c>
      <c r="N47" s="12">
        <f t="shared" si="52"/>
        <v>0</v>
      </c>
      <c r="O47" s="12">
        <f t="shared" si="52"/>
        <v>0</v>
      </c>
      <c r="P47" s="12">
        <f t="shared" si="52"/>
        <v>0</v>
      </c>
      <c r="Q47" s="12">
        <f t="shared" si="52"/>
        <v>0</v>
      </c>
      <c r="R47" s="12">
        <f t="shared" si="52"/>
        <v>0</v>
      </c>
      <c r="S47" s="12">
        <f t="shared" si="52"/>
        <v>0</v>
      </c>
      <c r="T47" s="12">
        <f t="shared" si="52"/>
        <v>0</v>
      </c>
      <c r="U47" s="12">
        <f t="shared" si="52"/>
        <v>0</v>
      </c>
      <c r="V47" s="12">
        <f t="shared" si="52"/>
        <v>0</v>
      </c>
      <c r="W47" s="12">
        <f t="shared" si="52"/>
        <v>0</v>
      </c>
      <c r="X47" s="12">
        <f t="shared" si="52"/>
        <v>0</v>
      </c>
      <c r="Y47" s="12">
        <f t="shared" si="52"/>
        <v>0</v>
      </c>
      <c r="Z47" s="12">
        <f t="shared" si="52"/>
        <v>0</v>
      </c>
      <c r="AA47" s="1159">
        <f>X47+U47+R47+O47+L47+I47+H47</f>
        <v>0</v>
      </c>
      <c r="AB47" s="1159">
        <f>+AA47-G47</f>
        <v>0</v>
      </c>
    </row>
    <row r="48" spans="2:28" s="1134" customFormat="1" ht="25.5" customHeight="1" x14ac:dyDescent="0.15">
      <c r="B48" s="633" t="s">
        <v>768</v>
      </c>
      <c r="C48" s="634"/>
      <c r="D48" s="2014"/>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6"/>
      <c r="AA48" s="1163"/>
      <c r="AB48" s="1163"/>
    </row>
    <row r="49" spans="2:28" s="1134" customFormat="1" ht="12.75" customHeight="1" x14ac:dyDescent="0.15">
      <c r="B49" s="1135" t="s">
        <v>419</v>
      </c>
      <c r="C49" s="286" t="s">
        <v>1</v>
      </c>
      <c r="D49" s="14"/>
      <c r="E49" s="1136"/>
      <c r="F49" s="1137"/>
      <c r="G49" s="623">
        <f t="shared" ref="G49:I49" si="53">SUM(G50:G54)</f>
        <v>0</v>
      </c>
      <c r="H49" s="16">
        <f t="shared" si="53"/>
        <v>0</v>
      </c>
      <c r="I49" s="16">
        <f t="shared" si="53"/>
        <v>0</v>
      </c>
      <c r="J49" s="16">
        <f t="shared" ref="J49:L49" si="54">SUM(J50:J54)</f>
        <v>0</v>
      </c>
      <c r="K49" s="16">
        <f t="shared" si="54"/>
        <v>0</v>
      </c>
      <c r="L49" s="16">
        <f t="shared" si="54"/>
        <v>0</v>
      </c>
      <c r="M49" s="16">
        <f t="shared" ref="M49:Z49" si="55">SUM(M50:M54)</f>
        <v>0</v>
      </c>
      <c r="N49" s="16">
        <f t="shared" si="55"/>
        <v>0</v>
      </c>
      <c r="O49" s="16">
        <f t="shared" si="55"/>
        <v>0</v>
      </c>
      <c r="P49" s="16">
        <f t="shared" si="55"/>
        <v>0</v>
      </c>
      <c r="Q49" s="16">
        <f t="shared" si="55"/>
        <v>0</v>
      </c>
      <c r="R49" s="16">
        <f t="shared" si="55"/>
        <v>0</v>
      </c>
      <c r="S49" s="16">
        <f t="shared" si="55"/>
        <v>0</v>
      </c>
      <c r="T49" s="16">
        <f t="shared" si="55"/>
        <v>0</v>
      </c>
      <c r="U49" s="16">
        <f t="shared" si="55"/>
        <v>0</v>
      </c>
      <c r="V49" s="16">
        <f t="shared" si="55"/>
        <v>0</v>
      </c>
      <c r="W49" s="16">
        <f t="shared" si="55"/>
        <v>0</v>
      </c>
      <c r="X49" s="16">
        <f t="shared" si="55"/>
        <v>0</v>
      </c>
      <c r="Y49" s="16">
        <f t="shared" si="55"/>
        <v>0</v>
      </c>
      <c r="Z49" s="16">
        <f t="shared" si="55"/>
        <v>0</v>
      </c>
      <c r="AA49" s="1159">
        <f t="shared" ref="AA49:AA78" si="56">X49+U49+R49+O49+L49+I49+H49</f>
        <v>0</v>
      </c>
      <c r="AB49" s="1159">
        <f t="shared" ref="AB49:AB78" si="57">+AA49-G49</f>
        <v>0</v>
      </c>
    </row>
    <row r="50" spans="2:28" s="1134" customFormat="1" ht="12.75" customHeight="1" x14ac:dyDescent="0.2">
      <c r="B50" s="1564"/>
      <c r="C50" s="1138"/>
      <c r="D50" s="1565" t="s">
        <v>448</v>
      </c>
      <c r="E50" s="1139"/>
      <c r="F50" s="1140"/>
      <c r="G50" s="1160">
        <f>+E50*F50</f>
        <v>0</v>
      </c>
      <c r="H50" s="1137"/>
      <c r="I50" s="1137">
        <f t="shared" ref="I50:I54" si="58">J50+K50</f>
        <v>0</v>
      </c>
      <c r="J50" s="1137"/>
      <c r="K50" s="1137"/>
      <c r="L50" s="1137">
        <f t="shared" ref="L50:L54" si="59">M50+N50</f>
        <v>0</v>
      </c>
      <c r="M50" s="1137"/>
      <c r="N50" s="1137"/>
      <c r="O50" s="1137">
        <f t="shared" ref="O50:O54" si="60">P50+Q50</f>
        <v>0</v>
      </c>
      <c r="P50" s="1137"/>
      <c r="Q50" s="1137"/>
      <c r="R50" s="1137">
        <f t="shared" ref="R50:R54" si="61">S50+T50</f>
        <v>0</v>
      </c>
      <c r="S50" s="1137"/>
      <c r="T50" s="1137"/>
      <c r="U50" s="1137">
        <f t="shared" ref="U50:U54" si="62">V50+W50</f>
        <v>0</v>
      </c>
      <c r="V50" s="1137"/>
      <c r="W50" s="1137"/>
      <c r="X50" s="1137">
        <f t="shared" ref="X50:X54" si="63">Y50+Z50</f>
        <v>0</v>
      </c>
      <c r="Y50" s="1137"/>
      <c r="Z50" s="1137"/>
      <c r="AA50" s="1159">
        <f t="shared" si="56"/>
        <v>0</v>
      </c>
      <c r="AB50" s="1159">
        <f t="shared" si="57"/>
        <v>0</v>
      </c>
    </row>
    <row r="51" spans="2:28" s="1134" customFormat="1" ht="12.75" customHeight="1" x14ac:dyDescent="0.2">
      <c r="B51" s="1564"/>
      <c r="C51" s="1138"/>
      <c r="D51" s="1565" t="s">
        <v>448</v>
      </c>
      <c r="E51" s="1139"/>
      <c r="F51" s="1140"/>
      <c r="G51" s="1160">
        <f>+E51*F51</f>
        <v>0</v>
      </c>
      <c r="H51" s="1137"/>
      <c r="I51" s="1137">
        <f t="shared" si="58"/>
        <v>0</v>
      </c>
      <c r="J51" s="1137"/>
      <c r="K51" s="1137"/>
      <c r="L51" s="1137">
        <f t="shared" si="59"/>
        <v>0</v>
      </c>
      <c r="M51" s="1137"/>
      <c r="N51" s="1137"/>
      <c r="O51" s="1137">
        <f t="shared" si="60"/>
        <v>0</v>
      </c>
      <c r="P51" s="1137"/>
      <c r="Q51" s="1137"/>
      <c r="R51" s="1137">
        <f t="shared" si="61"/>
        <v>0</v>
      </c>
      <c r="S51" s="1137"/>
      <c r="T51" s="1137"/>
      <c r="U51" s="1137">
        <f t="shared" si="62"/>
        <v>0</v>
      </c>
      <c r="V51" s="1137"/>
      <c r="W51" s="1137"/>
      <c r="X51" s="1137">
        <f t="shared" si="63"/>
        <v>0</v>
      </c>
      <c r="Y51" s="1137"/>
      <c r="Z51" s="1137"/>
      <c r="AA51" s="1159">
        <f t="shared" si="56"/>
        <v>0</v>
      </c>
      <c r="AB51" s="1159">
        <f t="shared" si="57"/>
        <v>0</v>
      </c>
    </row>
    <row r="52" spans="2:28" s="1134" customFormat="1" ht="12.75" customHeight="1" x14ac:dyDescent="0.2">
      <c r="B52" s="1564"/>
      <c r="C52" s="1138"/>
      <c r="D52" s="1565" t="s">
        <v>448</v>
      </c>
      <c r="E52" s="1139"/>
      <c r="F52" s="1140"/>
      <c r="G52" s="1160">
        <f>+E52*F52</f>
        <v>0</v>
      </c>
      <c r="H52" s="1141"/>
      <c r="I52" s="1142">
        <f t="shared" si="58"/>
        <v>0</v>
      </c>
      <c r="J52" s="1142"/>
      <c r="K52" s="1142"/>
      <c r="L52" s="1142">
        <f t="shared" si="59"/>
        <v>0</v>
      </c>
      <c r="M52" s="1142"/>
      <c r="N52" s="1142"/>
      <c r="O52" s="1142">
        <f t="shared" si="60"/>
        <v>0</v>
      </c>
      <c r="P52" s="1142"/>
      <c r="Q52" s="1142"/>
      <c r="R52" s="1142">
        <f t="shared" si="61"/>
        <v>0</v>
      </c>
      <c r="S52" s="1142"/>
      <c r="T52" s="1142"/>
      <c r="U52" s="1142">
        <f t="shared" si="62"/>
        <v>0</v>
      </c>
      <c r="V52" s="1142"/>
      <c r="W52" s="1142"/>
      <c r="X52" s="1142">
        <f t="shared" si="63"/>
        <v>0</v>
      </c>
      <c r="Y52" s="1142"/>
      <c r="Z52" s="1142"/>
      <c r="AA52" s="1159">
        <f t="shared" si="56"/>
        <v>0</v>
      </c>
      <c r="AB52" s="1159">
        <f t="shared" si="57"/>
        <v>0</v>
      </c>
    </row>
    <row r="53" spans="2:28" s="1134" customFormat="1" ht="12.75" customHeight="1" x14ac:dyDescent="0.2">
      <c r="B53" s="1564"/>
      <c r="C53" s="1138"/>
      <c r="D53" s="1565" t="s">
        <v>448</v>
      </c>
      <c r="E53" s="1139"/>
      <c r="F53" s="1140"/>
      <c r="G53" s="1160">
        <f>+E53*F53</f>
        <v>0</v>
      </c>
      <c r="H53" s="1141"/>
      <c r="I53" s="1142">
        <f t="shared" si="58"/>
        <v>0</v>
      </c>
      <c r="J53" s="1142"/>
      <c r="K53" s="1142"/>
      <c r="L53" s="1142">
        <f t="shared" si="59"/>
        <v>0</v>
      </c>
      <c r="M53" s="1142"/>
      <c r="N53" s="1142"/>
      <c r="O53" s="1142">
        <f t="shared" si="60"/>
        <v>0</v>
      </c>
      <c r="P53" s="1142"/>
      <c r="Q53" s="1142"/>
      <c r="R53" s="1142">
        <f t="shared" si="61"/>
        <v>0</v>
      </c>
      <c r="S53" s="1142"/>
      <c r="T53" s="1142"/>
      <c r="U53" s="1142">
        <f t="shared" si="62"/>
        <v>0</v>
      </c>
      <c r="V53" s="1142"/>
      <c r="W53" s="1142"/>
      <c r="X53" s="1142">
        <f t="shared" si="63"/>
        <v>0</v>
      </c>
      <c r="Y53" s="1142"/>
      <c r="Z53" s="1142"/>
      <c r="AA53" s="1159">
        <f t="shared" si="56"/>
        <v>0</v>
      </c>
      <c r="AB53" s="1159">
        <f t="shared" si="57"/>
        <v>0</v>
      </c>
    </row>
    <row r="54" spans="2:28" s="1134" customFormat="1" ht="12.75" customHeight="1" x14ac:dyDescent="0.2">
      <c r="B54" s="1563"/>
      <c r="C54" s="1143"/>
      <c r="D54" s="1566" t="s">
        <v>448</v>
      </c>
      <c r="E54" s="1144"/>
      <c r="F54" s="1145"/>
      <c r="G54" s="1161">
        <f>+E54*F54</f>
        <v>0</v>
      </c>
      <c r="H54" s="1146"/>
      <c r="I54" s="1147">
        <f t="shared" si="58"/>
        <v>0</v>
      </c>
      <c r="J54" s="1147"/>
      <c r="K54" s="1147"/>
      <c r="L54" s="1147">
        <f t="shared" si="59"/>
        <v>0</v>
      </c>
      <c r="M54" s="1147"/>
      <c r="N54" s="1147"/>
      <c r="O54" s="1147">
        <f t="shared" si="60"/>
        <v>0</v>
      </c>
      <c r="P54" s="1147"/>
      <c r="Q54" s="1147"/>
      <c r="R54" s="1147">
        <f t="shared" si="61"/>
        <v>0</v>
      </c>
      <c r="S54" s="1147"/>
      <c r="T54" s="1147"/>
      <c r="U54" s="1147">
        <f t="shared" si="62"/>
        <v>0</v>
      </c>
      <c r="V54" s="1147"/>
      <c r="W54" s="1147"/>
      <c r="X54" s="1147">
        <f t="shared" si="63"/>
        <v>0</v>
      </c>
      <c r="Y54" s="1147"/>
      <c r="Z54" s="1147"/>
      <c r="AA54" s="1159">
        <f t="shared" si="56"/>
        <v>0</v>
      </c>
      <c r="AB54" s="1159">
        <f t="shared" si="57"/>
        <v>0</v>
      </c>
    </row>
    <row r="55" spans="2:28" s="1134" customFormat="1" ht="12.75" customHeight="1" x14ac:dyDescent="0.15">
      <c r="B55" s="1135" t="s">
        <v>419</v>
      </c>
      <c r="C55" s="286" t="s">
        <v>2</v>
      </c>
      <c r="D55" s="14"/>
      <c r="E55" s="1136"/>
      <c r="F55" s="1137"/>
      <c r="G55" s="623">
        <f t="shared" ref="G55:I55" si="64">SUM(G56:G60)</f>
        <v>0</v>
      </c>
      <c r="H55" s="16">
        <f t="shared" si="64"/>
        <v>0</v>
      </c>
      <c r="I55" s="16">
        <f t="shared" si="64"/>
        <v>0</v>
      </c>
      <c r="J55" s="16">
        <f t="shared" ref="J55:L55" si="65">SUM(J56:J60)</f>
        <v>0</v>
      </c>
      <c r="K55" s="16">
        <f t="shared" si="65"/>
        <v>0</v>
      </c>
      <c r="L55" s="16">
        <f t="shared" si="65"/>
        <v>0</v>
      </c>
      <c r="M55" s="16">
        <f t="shared" ref="M55:Z55" si="66">SUM(M56:M60)</f>
        <v>0</v>
      </c>
      <c r="N55" s="16">
        <f t="shared" si="66"/>
        <v>0</v>
      </c>
      <c r="O55" s="16">
        <f t="shared" si="66"/>
        <v>0</v>
      </c>
      <c r="P55" s="16">
        <f t="shared" si="66"/>
        <v>0</v>
      </c>
      <c r="Q55" s="16">
        <f t="shared" si="66"/>
        <v>0</v>
      </c>
      <c r="R55" s="16">
        <f t="shared" si="66"/>
        <v>0</v>
      </c>
      <c r="S55" s="16">
        <f t="shared" si="66"/>
        <v>0</v>
      </c>
      <c r="T55" s="16">
        <f t="shared" si="66"/>
        <v>0</v>
      </c>
      <c r="U55" s="16">
        <f t="shared" si="66"/>
        <v>0</v>
      </c>
      <c r="V55" s="16">
        <f t="shared" si="66"/>
        <v>0</v>
      </c>
      <c r="W55" s="16">
        <f t="shared" si="66"/>
        <v>0</v>
      </c>
      <c r="X55" s="16">
        <f t="shared" si="66"/>
        <v>0</v>
      </c>
      <c r="Y55" s="16">
        <f t="shared" si="66"/>
        <v>0</v>
      </c>
      <c r="Z55" s="16">
        <f t="shared" si="66"/>
        <v>0</v>
      </c>
      <c r="AA55" s="1159">
        <f t="shared" si="56"/>
        <v>0</v>
      </c>
      <c r="AB55" s="1159">
        <f t="shared" si="57"/>
        <v>0</v>
      </c>
    </row>
    <row r="56" spans="2:28" s="1134" customFormat="1" ht="12.75" customHeight="1" x14ac:dyDescent="0.2">
      <c r="B56" s="1564"/>
      <c r="C56" s="1138"/>
      <c r="D56" s="1565" t="s">
        <v>448</v>
      </c>
      <c r="E56" s="1139"/>
      <c r="F56" s="1140"/>
      <c r="G56" s="1160">
        <f>+E56*F56</f>
        <v>0</v>
      </c>
      <c r="H56" s="1140"/>
      <c r="I56" s="1148">
        <f t="shared" ref="I56:I78" si="67">J56+K56</f>
        <v>0</v>
      </c>
      <c r="J56" s="1148"/>
      <c r="K56" s="1148"/>
      <c r="L56" s="1148">
        <f t="shared" ref="L56:L60" si="68">M56+N56</f>
        <v>0</v>
      </c>
      <c r="M56" s="1148"/>
      <c r="N56" s="1148"/>
      <c r="O56" s="1148">
        <f t="shared" ref="O56:O60" si="69">P56+Q56</f>
        <v>0</v>
      </c>
      <c r="P56" s="1148"/>
      <c r="Q56" s="1148"/>
      <c r="R56" s="1148">
        <f t="shared" ref="R56:R60" si="70">S56+T56</f>
        <v>0</v>
      </c>
      <c r="S56" s="1148"/>
      <c r="T56" s="1148"/>
      <c r="U56" s="1148">
        <f t="shared" ref="U56:U60" si="71">V56+W56</f>
        <v>0</v>
      </c>
      <c r="V56" s="1148"/>
      <c r="W56" s="1148"/>
      <c r="X56" s="1148">
        <f t="shared" ref="X56:X60" si="72">Y56+Z56</f>
        <v>0</v>
      </c>
      <c r="Y56" s="1148"/>
      <c r="Z56" s="1148"/>
      <c r="AA56" s="1159">
        <f t="shared" si="56"/>
        <v>0</v>
      </c>
      <c r="AB56" s="1159">
        <f t="shared" si="57"/>
        <v>0</v>
      </c>
    </row>
    <row r="57" spans="2:28" s="1134" customFormat="1" ht="12.75" customHeight="1" x14ac:dyDescent="0.2">
      <c r="B57" s="1564"/>
      <c r="C57" s="1138"/>
      <c r="D57" s="1565" t="s">
        <v>448</v>
      </c>
      <c r="E57" s="1139"/>
      <c r="F57" s="1140"/>
      <c r="G57" s="1160">
        <f>+E57*F57</f>
        <v>0</v>
      </c>
      <c r="H57" s="1149"/>
      <c r="I57" s="1137">
        <f t="shared" si="67"/>
        <v>0</v>
      </c>
      <c r="J57" s="1137"/>
      <c r="K57" s="1137"/>
      <c r="L57" s="1137">
        <f t="shared" si="68"/>
        <v>0</v>
      </c>
      <c r="M57" s="1137"/>
      <c r="N57" s="1137"/>
      <c r="O57" s="1137">
        <f t="shared" si="69"/>
        <v>0</v>
      </c>
      <c r="P57" s="1137"/>
      <c r="Q57" s="1137"/>
      <c r="R57" s="1137">
        <f t="shared" si="70"/>
        <v>0</v>
      </c>
      <c r="S57" s="1137"/>
      <c r="T57" s="1137"/>
      <c r="U57" s="1137">
        <f t="shared" si="71"/>
        <v>0</v>
      </c>
      <c r="V57" s="1137"/>
      <c r="W57" s="1137"/>
      <c r="X57" s="1137">
        <f t="shared" si="72"/>
        <v>0</v>
      </c>
      <c r="Y57" s="1137"/>
      <c r="Z57" s="1137"/>
      <c r="AA57" s="1159">
        <f t="shared" si="56"/>
        <v>0</v>
      </c>
      <c r="AB57" s="1159">
        <f t="shared" si="57"/>
        <v>0</v>
      </c>
    </row>
    <row r="58" spans="2:28" s="1134" customFormat="1" ht="12.75" customHeight="1" x14ac:dyDescent="0.2">
      <c r="B58" s="1564"/>
      <c r="C58" s="1138"/>
      <c r="D58" s="1565" t="s">
        <v>448</v>
      </c>
      <c r="E58" s="1139"/>
      <c r="F58" s="1140"/>
      <c r="G58" s="1160">
        <f>+E58*F58</f>
        <v>0</v>
      </c>
      <c r="H58" s="1149"/>
      <c r="I58" s="1142">
        <f t="shared" si="67"/>
        <v>0</v>
      </c>
      <c r="J58" s="1142"/>
      <c r="K58" s="1142"/>
      <c r="L58" s="1142">
        <f t="shared" si="68"/>
        <v>0</v>
      </c>
      <c r="M58" s="1142"/>
      <c r="N58" s="1142"/>
      <c r="O58" s="1142">
        <f t="shared" si="69"/>
        <v>0</v>
      </c>
      <c r="P58" s="1142"/>
      <c r="Q58" s="1142"/>
      <c r="R58" s="1142">
        <f t="shared" si="70"/>
        <v>0</v>
      </c>
      <c r="S58" s="1142"/>
      <c r="T58" s="1142"/>
      <c r="U58" s="1142">
        <f t="shared" si="71"/>
        <v>0</v>
      </c>
      <c r="V58" s="1142"/>
      <c r="W58" s="1142"/>
      <c r="X58" s="1142">
        <f t="shared" si="72"/>
        <v>0</v>
      </c>
      <c r="Y58" s="1142"/>
      <c r="Z58" s="1142"/>
      <c r="AA58" s="1159">
        <f t="shared" si="56"/>
        <v>0</v>
      </c>
      <c r="AB58" s="1159">
        <f t="shared" si="57"/>
        <v>0</v>
      </c>
    </row>
    <row r="59" spans="2:28" s="1134" customFormat="1" ht="12.75" customHeight="1" x14ac:dyDescent="0.2">
      <c r="B59" s="1564"/>
      <c r="C59" s="1138"/>
      <c r="D59" s="1565" t="s">
        <v>448</v>
      </c>
      <c r="E59" s="1139"/>
      <c r="F59" s="1140"/>
      <c r="G59" s="1160">
        <f>+E59*F59</f>
        <v>0</v>
      </c>
      <c r="H59" s="1149"/>
      <c r="I59" s="1142">
        <f t="shared" si="67"/>
        <v>0</v>
      </c>
      <c r="J59" s="1142"/>
      <c r="K59" s="1142"/>
      <c r="L59" s="1142">
        <f t="shared" si="68"/>
        <v>0</v>
      </c>
      <c r="M59" s="1142"/>
      <c r="N59" s="1142"/>
      <c r="O59" s="1142">
        <f t="shared" si="69"/>
        <v>0</v>
      </c>
      <c r="P59" s="1142"/>
      <c r="Q59" s="1142"/>
      <c r="R59" s="1142">
        <f t="shared" si="70"/>
        <v>0</v>
      </c>
      <c r="S59" s="1142"/>
      <c r="T59" s="1142"/>
      <c r="U59" s="1142">
        <f t="shared" si="71"/>
        <v>0</v>
      </c>
      <c r="V59" s="1142"/>
      <c r="W59" s="1142"/>
      <c r="X59" s="1142">
        <f t="shared" si="72"/>
        <v>0</v>
      </c>
      <c r="Y59" s="1142"/>
      <c r="Z59" s="1142"/>
      <c r="AA59" s="1159">
        <f t="shared" si="56"/>
        <v>0</v>
      </c>
      <c r="AB59" s="1159">
        <f t="shared" si="57"/>
        <v>0</v>
      </c>
    </row>
    <row r="60" spans="2:28" s="1134" customFormat="1" ht="12.75" customHeight="1" x14ac:dyDescent="0.2">
      <c r="B60" s="1563"/>
      <c r="C60" s="1143"/>
      <c r="D60" s="1566" t="s">
        <v>448</v>
      </c>
      <c r="E60" s="1144"/>
      <c r="F60" s="1145"/>
      <c r="G60" s="1161">
        <f>+E60*F60</f>
        <v>0</v>
      </c>
      <c r="H60" s="1150"/>
      <c r="I60" s="1147">
        <f t="shared" si="67"/>
        <v>0</v>
      </c>
      <c r="J60" s="1147"/>
      <c r="K60" s="1147"/>
      <c r="L60" s="1147">
        <f t="shared" si="68"/>
        <v>0</v>
      </c>
      <c r="M60" s="1147"/>
      <c r="N60" s="1147"/>
      <c r="O60" s="1147">
        <f t="shared" si="69"/>
        <v>0</v>
      </c>
      <c r="P60" s="1147"/>
      <c r="Q60" s="1147"/>
      <c r="R60" s="1147">
        <f t="shared" si="70"/>
        <v>0</v>
      </c>
      <c r="S60" s="1147"/>
      <c r="T60" s="1147"/>
      <c r="U60" s="1147">
        <f t="shared" si="71"/>
        <v>0</v>
      </c>
      <c r="V60" s="1147"/>
      <c r="W60" s="1147"/>
      <c r="X60" s="1147">
        <f t="shared" si="72"/>
        <v>0</v>
      </c>
      <c r="Y60" s="1147"/>
      <c r="Z60" s="1147"/>
      <c r="AA60" s="1159">
        <f t="shared" si="56"/>
        <v>0</v>
      </c>
      <c r="AB60" s="1159">
        <f t="shared" si="57"/>
        <v>0</v>
      </c>
    </row>
    <row r="61" spans="2:28" s="1134" customFormat="1" ht="12.75" customHeight="1" x14ac:dyDescent="0.15">
      <c r="B61" s="1135" t="s">
        <v>419</v>
      </c>
      <c r="C61" s="286" t="s">
        <v>79</v>
      </c>
      <c r="D61" s="14"/>
      <c r="E61" s="1136"/>
      <c r="F61" s="1137"/>
      <c r="G61" s="623">
        <f t="shared" ref="G61:I61" si="73">SUM(G62:G66)</f>
        <v>0</v>
      </c>
      <c r="H61" s="16">
        <f t="shared" si="73"/>
        <v>0</v>
      </c>
      <c r="I61" s="16">
        <f t="shared" si="73"/>
        <v>0</v>
      </c>
      <c r="J61" s="16">
        <f t="shared" ref="J61:L61" si="74">SUM(J62:J66)</f>
        <v>0</v>
      </c>
      <c r="K61" s="16">
        <f t="shared" si="74"/>
        <v>0</v>
      </c>
      <c r="L61" s="16">
        <f t="shared" si="74"/>
        <v>0</v>
      </c>
      <c r="M61" s="16">
        <f t="shared" ref="M61:Z61" si="75">SUM(M62:M66)</f>
        <v>0</v>
      </c>
      <c r="N61" s="16">
        <f t="shared" si="75"/>
        <v>0</v>
      </c>
      <c r="O61" s="16">
        <f t="shared" si="75"/>
        <v>0</v>
      </c>
      <c r="P61" s="16">
        <f t="shared" si="75"/>
        <v>0</v>
      </c>
      <c r="Q61" s="16">
        <f t="shared" si="75"/>
        <v>0</v>
      </c>
      <c r="R61" s="16">
        <f t="shared" si="75"/>
        <v>0</v>
      </c>
      <c r="S61" s="16">
        <f t="shared" si="75"/>
        <v>0</v>
      </c>
      <c r="T61" s="16">
        <f t="shared" si="75"/>
        <v>0</v>
      </c>
      <c r="U61" s="16">
        <f t="shared" si="75"/>
        <v>0</v>
      </c>
      <c r="V61" s="16">
        <f t="shared" si="75"/>
        <v>0</v>
      </c>
      <c r="W61" s="16">
        <f t="shared" si="75"/>
        <v>0</v>
      </c>
      <c r="X61" s="16">
        <f t="shared" si="75"/>
        <v>0</v>
      </c>
      <c r="Y61" s="16">
        <f t="shared" si="75"/>
        <v>0</v>
      </c>
      <c r="Z61" s="16">
        <f t="shared" si="75"/>
        <v>0</v>
      </c>
      <c r="AA61" s="1159">
        <f t="shared" si="56"/>
        <v>0</v>
      </c>
      <c r="AB61" s="1159">
        <f t="shared" si="57"/>
        <v>0</v>
      </c>
    </row>
    <row r="62" spans="2:28" s="1134" customFormat="1" ht="12.75" customHeight="1" x14ac:dyDescent="0.2">
      <c r="B62" s="1564"/>
      <c r="C62" s="1138"/>
      <c r="D62" s="1565" t="s">
        <v>448</v>
      </c>
      <c r="E62" s="1139"/>
      <c r="F62" s="1140"/>
      <c r="G62" s="1160">
        <f>+E62*F62</f>
        <v>0</v>
      </c>
      <c r="H62" s="1137"/>
      <c r="I62" s="1148">
        <f t="shared" si="67"/>
        <v>0</v>
      </c>
      <c r="J62" s="1137"/>
      <c r="K62" s="1137"/>
      <c r="L62" s="1148">
        <f t="shared" ref="L62:L66" si="76">M62+N62</f>
        <v>0</v>
      </c>
      <c r="M62" s="1137"/>
      <c r="N62" s="1137"/>
      <c r="O62" s="1148">
        <f t="shared" ref="O62:O66" si="77">P62+Q62</f>
        <v>0</v>
      </c>
      <c r="P62" s="1137"/>
      <c r="Q62" s="1137"/>
      <c r="R62" s="1148">
        <f t="shared" ref="R62:R66" si="78">S62+T62</f>
        <v>0</v>
      </c>
      <c r="S62" s="1137"/>
      <c r="T62" s="1137"/>
      <c r="U62" s="1148">
        <f t="shared" ref="U62:U66" si="79">V62+W62</f>
        <v>0</v>
      </c>
      <c r="V62" s="1137"/>
      <c r="W62" s="1137"/>
      <c r="X62" s="1148">
        <f t="shared" ref="X62:X66" si="80">Y62+Z62</f>
        <v>0</v>
      </c>
      <c r="Y62" s="1137"/>
      <c r="Z62" s="1137"/>
      <c r="AA62" s="1159">
        <f t="shared" si="56"/>
        <v>0</v>
      </c>
      <c r="AB62" s="1159">
        <f t="shared" si="57"/>
        <v>0</v>
      </c>
    </row>
    <row r="63" spans="2:28" s="1134" customFormat="1" ht="12.75" customHeight="1" x14ac:dyDescent="0.2">
      <c r="B63" s="1564"/>
      <c r="C63" s="1138"/>
      <c r="D63" s="1565" t="s">
        <v>448</v>
      </c>
      <c r="E63" s="1139"/>
      <c r="F63" s="1140"/>
      <c r="G63" s="1160">
        <f>+E63*F63</f>
        <v>0</v>
      </c>
      <c r="H63" s="1137"/>
      <c r="I63" s="1137">
        <f t="shared" si="67"/>
        <v>0</v>
      </c>
      <c r="J63" s="1137"/>
      <c r="K63" s="1137"/>
      <c r="L63" s="1137">
        <f t="shared" si="76"/>
        <v>0</v>
      </c>
      <c r="M63" s="1137"/>
      <c r="N63" s="1137"/>
      <c r="O63" s="1137">
        <f t="shared" si="77"/>
        <v>0</v>
      </c>
      <c r="P63" s="1137"/>
      <c r="Q63" s="1137"/>
      <c r="R63" s="1137">
        <f t="shared" si="78"/>
        <v>0</v>
      </c>
      <c r="S63" s="1137"/>
      <c r="T63" s="1137"/>
      <c r="U63" s="1137">
        <f t="shared" si="79"/>
        <v>0</v>
      </c>
      <c r="V63" s="1137"/>
      <c r="W63" s="1137"/>
      <c r="X63" s="1137">
        <f t="shared" si="80"/>
        <v>0</v>
      </c>
      <c r="Y63" s="1137"/>
      <c r="Z63" s="1137"/>
      <c r="AA63" s="1159">
        <f t="shared" si="56"/>
        <v>0</v>
      </c>
      <c r="AB63" s="1159">
        <f t="shared" si="57"/>
        <v>0</v>
      </c>
    </row>
    <row r="64" spans="2:28" s="1134" customFormat="1" ht="12.75" customHeight="1" x14ac:dyDescent="0.2">
      <c r="B64" s="1564"/>
      <c r="C64" s="1138"/>
      <c r="D64" s="1565" t="s">
        <v>448</v>
      </c>
      <c r="E64" s="1139"/>
      <c r="F64" s="1140"/>
      <c r="G64" s="1160">
        <f>+E64*F64</f>
        <v>0</v>
      </c>
      <c r="H64" s="1141"/>
      <c r="I64" s="1142">
        <f t="shared" si="67"/>
        <v>0</v>
      </c>
      <c r="J64" s="1142"/>
      <c r="K64" s="1142"/>
      <c r="L64" s="1142">
        <f t="shared" si="76"/>
        <v>0</v>
      </c>
      <c r="M64" s="1142"/>
      <c r="N64" s="1142"/>
      <c r="O64" s="1142">
        <f t="shared" si="77"/>
        <v>0</v>
      </c>
      <c r="P64" s="1142"/>
      <c r="Q64" s="1142"/>
      <c r="R64" s="1142">
        <f t="shared" si="78"/>
        <v>0</v>
      </c>
      <c r="S64" s="1142"/>
      <c r="T64" s="1142"/>
      <c r="U64" s="1142">
        <f t="shared" si="79"/>
        <v>0</v>
      </c>
      <c r="V64" s="1142"/>
      <c r="W64" s="1142"/>
      <c r="X64" s="1142">
        <f t="shared" si="80"/>
        <v>0</v>
      </c>
      <c r="Y64" s="1142"/>
      <c r="Z64" s="1142"/>
      <c r="AA64" s="1159">
        <f t="shared" si="56"/>
        <v>0</v>
      </c>
      <c r="AB64" s="1159">
        <f t="shared" si="57"/>
        <v>0</v>
      </c>
    </row>
    <row r="65" spans="2:28" s="1134" customFormat="1" ht="12.75" customHeight="1" x14ac:dyDescent="0.2">
      <c r="B65" s="1564"/>
      <c r="C65" s="1138"/>
      <c r="D65" s="1565" t="s">
        <v>448</v>
      </c>
      <c r="E65" s="1139"/>
      <c r="F65" s="1140"/>
      <c r="G65" s="1160">
        <f>+E65*F65</f>
        <v>0</v>
      </c>
      <c r="H65" s="1141"/>
      <c r="I65" s="1142">
        <f t="shared" si="67"/>
        <v>0</v>
      </c>
      <c r="J65" s="1142"/>
      <c r="K65" s="1142"/>
      <c r="L65" s="1142">
        <f t="shared" si="76"/>
        <v>0</v>
      </c>
      <c r="M65" s="1142"/>
      <c r="N65" s="1142"/>
      <c r="O65" s="1142">
        <f t="shared" si="77"/>
        <v>0</v>
      </c>
      <c r="P65" s="1142"/>
      <c r="Q65" s="1142"/>
      <c r="R65" s="1142">
        <f t="shared" si="78"/>
        <v>0</v>
      </c>
      <c r="S65" s="1142"/>
      <c r="T65" s="1142"/>
      <c r="U65" s="1142">
        <f t="shared" si="79"/>
        <v>0</v>
      </c>
      <c r="V65" s="1142"/>
      <c r="W65" s="1142"/>
      <c r="X65" s="1142">
        <f t="shared" si="80"/>
        <v>0</v>
      </c>
      <c r="Y65" s="1142"/>
      <c r="Z65" s="1142"/>
      <c r="AA65" s="1159">
        <f t="shared" si="56"/>
        <v>0</v>
      </c>
      <c r="AB65" s="1159">
        <f t="shared" si="57"/>
        <v>0</v>
      </c>
    </row>
    <row r="66" spans="2:28" s="1134" customFormat="1" ht="12.75" customHeight="1" x14ac:dyDescent="0.2">
      <c r="B66" s="1563"/>
      <c r="C66" s="1143"/>
      <c r="D66" s="1566" t="s">
        <v>448</v>
      </c>
      <c r="E66" s="1144"/>
      <c r="F66" s="1145"/>
      <c r="G66" s="1161">
        <f>+E66*F66</f>
        <v>0</v>
      </c>
      <c r="H66" s="1146"/>
      <c r="I66" s="1147">
        <f t="shared" si="67"/>
        <v>0</v>
      </c>
      <c r="J66" s="1147"/>
      <c r="K66" s="1147"/>
      <c r="L66" s="1147">
        <f t="shared" si="76"/>
        <v>0</v>
      </c>
      <c r="M66" s="1147"/>
      <c r="N66" s="1147"/>
      <c r="O66" s="1147">
        <f t="shared" si="77"/>
        <v>0</v>
      </c>
      <c r="P66" s="1147"/>
      <c r="Q66" s="1147"/>
      <c r="R66" s="1147">
        <f t="shared" si="78"/>
        <v>0</v>
      </c>
      <c r="S66" s="1147"/>
      <c r="T66" s="1147"/>
      <c r="U66" s="1147">
        <f t="shared" si="79"/>
        <v>0</v>
      </c>
      <c r="V66" s="1147"/>
      <c r="W66" s="1147"/>
      <c r="X66" s="1147">
        <f t="shared" si="80"/>
        <v>0</v>
      </c>
      <c r="Y66" s="1147"/>
      <c r="Z66" s="1147"/>
      <c r="AA66" s="1159">
        <f t="shared" si="56"/>
        <v>0</v>
      </c>
      <c r="AB66" s="1159">
        <f t="shared" si="57"/>
        <v>0</v>
      </c>
    </row>
    <row r="67" spans="2:28" s="1134" customFormat="1" ht="12.75" customHeight="1" x14ac:dyDescent="0.15">
      <c r="B67" s="1135" t="s">
        <v>419</v>
      </c>
      <c r="C67" s="286" t="s">
        <v>80</v>
      </c>
      <c r="D67" s="14"/>
      <c r="E67" s="1136"/>
      <c r="F67" s="1137"/>
      <c r="G67" s="623">
        <f t="shared" ref="G67:I67" si="81">SUM(G68:G72)</f>
        <v>0</v>
      </c>
      <c r="H67" s="16">
        <f t="shared" si="81"/>
        <v>0</v>
      </c>
      <c r="I67" s="16">
        <f t="shared" si="81"/>
        <v>0</v>
      </c>
      <c r="J67" s="16">
        <f t="shared" ref="J67:L67" si="82">SUM(J68:J72)</f>
        <v>0</v>
      </c>
      <c r="K67" s="16">
        <f t="shared" si="82"/>
        <v>0</v>
      </c>
      <c r="L67" s="16">
        <f t="shared" si="82"/>
        <v>0</v>
      </c>
      <c r="M67" s="16">
        <f t="shared" ref="M67:Z67" si="83">SUM(M68:M72)</f>
        <v>0</v>
      </c>
      <c r="N67" s="16">
        <f t="shared" si="83"/>
        <v>0</v>
      </c>
      <c r="O67" s="16">
        <f t="shared" si="83"/>
        <v>0</v>
      </c>
      <c r="P67" s="16">
        <f t="shared" si="83"/>
        <v>0</v>
      </c>
      <c r="Q67" s="16">
        <f t="shared" si="83"/>
        <v>0</v>
      </c>
      <c r="R67" s="16">
        <f t="shared" si="83"/>
        <v>0</v>
      </c>
      <c r="S67" s="16">
        <f t="shared" si="83"/>
        <v>0</v>
      </c>
      <c r="T67" s="16">
        <f t="shared" si="83"/>
        <v>0</v>
      </c>
      <c r="U67" s="16">
        <f t="shared" si="83"/>
        <v>0</v>
      </c>
      <c r="V67" s="16">
        <f t="shared" si="83"/>
        <v>0</v>
      </c>
      <c r="W67" s="16">
        <f t="shared" si="83"/>
        <v>0</v>
      </c>
      <c r="X67" s="16">
        <f t="shared" si="83"/>
        <v>0</v>
      </c>
      <c r="Y67" s="16">
        <f t="shared" si="83"/>
        <v>0</v>
      </c>
      <c r="Z67" s="16">
        <f t="shared" si="83"/>
        <v>0</v>
      </c>
      <c r="AA67" s="1159">
        <f t="shared" si="56"/>
        <v>0</v>
      </c>
      <c r="AB67" s="1159">
        <f t="shared" si="57"/>
        <v>0</v>
      </c>
    </row>
    <row r="68" spans="2:28" s="1134" customFormat="1" ht="12.75" customHeight="1" x14ac:dyDescent="0.2">
      <c r="B68" s="1564"/>
      <c r="C68" s="1138"/>
      <c r="D68" s="1565" t="s">
        <v>448</v>
      </c>
      <c r="E68" s="1139"/>
      <c r="F68" s="1140"/>
      <c r="G68" s="1160">
        <f>+E68*F68</f>
        <v>0</v>
      </c>
      <c r="H68" s="1137"/>
      <c r="I68" s="1148">
        <f t="shared" si="67"/>
        <v>0</v>
      </c>
      <c r="J68" s="1142"/>
      <c r="K68" s="1142"/>
      <c r="L68" s="1148">
        <f t="shared" ref="L68:L72" si="84">M68+N68</f>
        <v>0</v>
      </c>
      <c r="M68" s="1142"/>
      <c r="N68" s="1142"/>
      <c r="O68" s="1148">
        <f t="shared" ref="O68:O72" si="85">P68+Q68</f>
        <v>0</v>
      </c>
      <c r="P68" s="1142"/>
      <c r="Q68" s="1142"/>
      <c r="R68" s="1148">
        <f t="shared" ref="R68:R72" si="86">S68+T68</f>
        <v>0</v>
      </c>
      <c r="S68" s="1142"/>
      <c r="T68" s="1142"/>
      <c r="U68" s="1148">
        <f t="shared" ref="U68:U72" si="87">V68+W68</f>
        <v>0</v>
      </c>
      <c r="V68" s="1142"/>
      <c r="W68" s="1142"/>
      <c r="X68" s="1148">
        <f t="shared" ref="X68:X72" si="88">Y68+Z68</f>
        <v>0</v>
      </c>
      <c r="Y68" s="1142"/>
      <c r="Z68" s="1142"/>
      <c r="AA68" s="1159">
        <f t="shared" si="56"/>
        <v>0</v>
      </c>
      <c r="AB68" s="1159">
        <f t="shared" si="57"/>
        <v>0</v>
      </c>
    </row>
    <row r="69" spans="2:28" s="1134" customFormat="1" ht="12.75" customHeight="1" x14ac:dyDescent="0.2">
      <c r="B69" s="1564"/>
      <c r="C69" s="1138"/>
      <c r="D69" s="1565" t="s">
        <v>448</v>
      </c>
      <c r="E69" s="1139"/>
      <c r="F69" s="1140"/>
      <c r="G69" s="1160">
        <f>+E69*F69</f>
        <v>0</v>
      </c>
      <c r="H69" s="1137"/>
      <c r="I69" s="1137">
        <f t="shared" si="67"/>
        <v>0</v>
      </c>
      <c r="J69" s="1142"/>
      <c r="K69" s="1142"/>
      <c r="L69" s="1137">
        <f t="shared" si="84"/>
        <v>0</v>
      </c>
      <c r="M69" s="1142"/>
      <c r="N69" s="1142"/>
      <c r="O69" s="1137">
        <f t="shared" si="85"/>
        <v>0</v>
      </c>
      <c r="P69" s="1142"/>
      <c r="Q69" s="1142"/>
      <c r="R69" s="1137">
        <f t="shared" si="86"/>
        <v>0</v>
      </c>
      <c r="S69" s="1142"/>
      <c r="T69" s="1142"/>
      <c r="U69" s="1137">
        <f t="shared" si="87"/>
        <v>0</v>
      </c>
      <c r="V69" s="1142"/>
      <c r="W69" s="1142"/>
      <c r="X69" s="1137">
        <f t="shared" si="88"/>
        <v>0</v>
      </c>
      <c r="Y69" s="1142"/>
      <c r="Z69" s="1142"/>
      <c r="AA69" s="1159">
        <f t="shared" si="56"/>
        <v>0</v>
      </c>
      <c r="AB69" s="1159">
        <f t="shared" si="57"/>
        <v>0</v>
      </c>
    </row>
    <row r="70" spans="2:28" s="1134" customFormat="1" ht="12.75" customHeight="1" x14ac:dyDescent="0.2">
      <c r="B70" s="1564"/>
      <c r="C70" s="1138"/>
      <c r="D70" s="1565" t="s">
        <v>448</v>
      </c>
      <c r="E70" s="1139"/>
      <c r="F70" s="1140"/>
      <c r="G70" s="1160">
        <f>+E70*F70</f>
        <v>0</v>
      </c>
      <c r="H70" s="1141"/>
      <c r="I70" s="1142">
        <f t="shared" si="67"/>
        <v>0</v>
      </c>
      <c r="J70" s="1142"/>
      <c r="K70" s="1142"/>
      <c r="L70" s="1142">
        <f t="shared" si="84"/>
        <v>0</v>
      </c>
      <c r="M70" s="1142"/>
      <c r="N70" s="1142"/>
      <c r="O70" s="1142">
        <f t="shared" si="85"/>
        <v>0</v>
      </c>
      <c r="P70" s="1142"/>
      <c r="Q70" s="1142"/>
      <c r="R70" s="1142">
        <f t="shared" si="86"/>
        <v>0</v>
      </c>
      <c r="S70" s="1142"/>
      <c r="T70" s="1142"/>
      <c r="U70" s="1142">
        <f t="shared" si="87"/>
        <v>0</v>
      </c>
      <c r="V70" s="1142"/>
      <c r="W70" s="1142"/>
      <c r="X70" s="1142">
        <f t="shared" si="88"/>
        <v>0</v>
      </c>
      <c r="Y70" s="1142"/>
      <c r="Z70" s="1142"/>
      <c r="AA70" s="1159">
        <f t="shared" si="56"/>
        <v>0</v>
      </c>
      <c r="AB70" s="1159">
        <f t="shared" si="57"/>
        <v>0</v>
      </c>
    </row>
    <row r="71" spans="2:28" s="1134" customFormat="1" ht="12.75" customHeight="1" x14ac:dyDescent="0.2">
      <c r="B71" s="1564"/>
      <c r="C71" s="1138"/>
      <c r="D71" s="1565" t="s">
        <v>448</v>
      </c>
      <c r="E71" s="1139"/>
      <c r="F71" s="1140"/>
      <c r="G71" s="1160">
        <f>+E71*F71</f>
        <v>0</v>
      </c>
      <c r="H71" s="1141"/>
      <c r="I71" s="1142">
        <f t="shared" si="67"/>
        <v>0</v>
      </c>
      <c r="J71" s="1142"/>
      <c r="K71" s="1142"/>
      <c r="L71" s="1142">
        <f t="shared" si="84"/>
        <v>0</v>
      </c>
      <c r="M71" s="1142"/>
      <c r="N71" s="1142"/>
      <c r="O71" s="1142">
        <f t="shared" si="85"/>
        <v>0</v>
      </c>
      <c r="P71" s="1142"/>
      <c r="Q71" s="1142"/>
      <c r="R71" s="1142">
        <f t="shared" si="86"/>
        <v>0</v>
      </c>
      <c r="S71" s="1142"/>
      <c r="T71" s="1142"/>
      <c r="U71" s="1142">
        <f t="shared" si="87"/>
        <v>0</v>
      </c>
      <c r="V71" s="1142"/>
      <c r="W71" s="1142"/>
      <c r="X71" s="1142">
        <f t="shared" si="88"/>
        <v>0</v>
      </c>
      <c r="Y71" s="1142"/>
      <c r="Z71" s="1142"/>
      <c r="AA71" s="1159">
        <f t="shared" si="56"/>
        <v>0</v>
      </c>
      <c r="AB71" s="1159">
        <f t="shared" si="57"/>
        <v>0</v>
      </c>
    </row>
    <row r="72" spans="2:28" s="1134" customFormat="1" ht="12.75" customHeight="1" x14ac:dyDescent="0.2">
      <c r="B72" s="1563"/>
      <c r="C72" s="1143"/>
      <c r="D72" s="1566" t="s">
        <v>448</v>
      </c>
      <c r="E72" s="1144"/>
      <c r="F72" s="1145"/>
      <c r="G72" s="1161">
        <f>+E72*F72</f>
        <v>0</v>
      </c>
      <c r="H72" s="1146"/>
      <c r="I72" s="1147">
        <f t="shared" si="67"/>
        <v>0</v>
      </c>
      <c r="J72" s="1147"/>
      <c r="K72" s="1147"/>
      <c r="L72" s="1147">
        <f t="shared" si="84"/>
        <v>0</v>
      </c>
      <c r="M72" s="1147"/>
      <c r="N72" s="1147"/>
      <c r="O72" s="1147">
        <f t="shared" si="85"/>
        <v>0</v>
      </c>
      <c r="P72" s="1147"/>
      <c r="Q72" s="1147"/>
      <c r="R72" s="1147">
        <f t="shared" si="86"/>
        <v>0</v>
      </c>
      <c r="S72" s="1147"/>
      <c r="T72" s="1147"/>
      <c r="U72" s="1147">
        <f t="shared" si="87"/>
        <v>0</v>
      </c>
      <c r="V72" s="1147"/>
      <c r="W72" s="1147"/>
      <c r="X72" s="1147">
        <f t="shared" si="88"/>
        <v>0</v>
      </c>
      <c r="Y72" s="1147"/>
      <c r="Z72" s="1147"/>
      <c r="AA72" s="1159">
        <f t="shared" si="56"/>
        <v>0</v>
      </c>
      <c r="AB72" s="1159">
        <f t="shared" si="57"/>
        <v>0</v>
      </c>
    </row>
    <row r="73" spans="2:28" s="1134" customFormat="1" ht="12.75" customHeight="1" x14ac:dyDescent="0.15">
      <c r="B73" s="1135" t="s">
        <v>419</v>
      </c>
      <c r="C73" s="286" t="s">
        <v>81</v>
      </c>
      <c r="D73" s="14"/>
      <c r="E73" s="1136"/>
      <c r="F73" s="1137"/>
      <c r="G73" s="623">
        <f t="shared" ref="G73:I73" si="89">SUM(G74:G78)</f>
        <v>0</v>
      </c>
      <c r="H73" s="16">
        <f t="shared" si="89"/>
        <v>0</v>
      </c>
      <c r="I73" s="16">
        <f t="shared" si="89"/>
        <v>0</v>
      </c>
      <c r="J73" s="20">
        <f t="shared" ref="J73:L73" si="90">SUM(J74:J78)</f>
        <v>0</v>
      </c>
      <c r="K73" s="20">
        <f t="shared" si="90"/>
        <v>0</v>
      </c>
      <c r="L73" s="16">
        <f t="shared" si="90"/>
        <v>0</v>
      </c>
      <c r="M73" s="20">
        <f t="shared" ref="M73:Z73" si="91">SUM(M74:M78)</f>
        <v>0</v>
      </c>
      <c r="N73" s="20">
        <f t="shared" si="91"/>
        <v>0</v>
      </c>
      <c r="O73" s="16">
        <f t="shared" si="91"/>
        <v>0</v>
      </c>
      <c r="P73" s="20">
        <f t="shared" si="91"/>
        <v>0</v>
      </c>
      <c r="Q73" s="20">
        <f t="shared" si="91"/>
        <v>0</v>
      </c>
      <c r="R73" s="16">
        <f t="shared" si="91"/>
        <v>0</v>
      </c>
      <c r="S73" s="20">
        <f t="shared" si="91"/>
        <v>0</v>
      </c>
      <c r="T73" s="20">
        <f t="shared" si="91"/>
        <v>0</v>
      </c>
      <c r="U73" s="16">
        <f t="shared" si="91"/>
        <v>0</v>
      </c>
      <c r="V73" s="20">
        <f t="shared" si="91"/>
        <v>0</v>
      </c>
      <c r="W73" s="20">
        <f t="shared" si="91"/>
        <v>0</v>
      </c>
      <c r="X73" s="16">
        <f t="shared" si="91"/>
        <v>0</v>
      </c>
      <c r="Y73" s="20">
        <f t="shared" si="91"/>
        <v>0</v>
      </c>
      <c r="Z73" s="20">
        <f t="shared" si="91"/>
        <v>0</v>
      </c>
      <c r="AA73" s="1159">
        <f t="shared" si="56"/>
        <v>0</v>
      </c>
      <c r="AB73" s="1159">
        <f t="shared" si="57"/>
        <v>0</v>
      </c>
    </row>
    <row r="74" spans="2:28" s="1134" customFormat="1" ht="12.75" customHeight="1" x14ac:dyDescent="0.2">
      <c r="B74" s="1564"/>
      <c r="C74" s="1138"/>
      <c r="D74" s="1565" t="s">
        <v>448</v>
      </c>
      <c r="E74" s="1139"/>
      <c r="F74" s="1140"/>
      <c r="G74" s="1160">
        <f>+E74*F74</f>
        <v>0</v>
      </c>
      <c r="H74" s="1137"/>
      <c r="I74" s="1148">
        <f t="shared" si="67"/>
        <v>0</v>
      </c>
      <c r="J74" s="1137"/>
      <c r="K74" s="1137"/>
      <c r="L74" s="1148">
        <f t="shared" ref="L74:L78" si="92">M74+N74</f>
        <v>0</v>
      </c>
      <c r="M74" s="1137"/>
      <c r="N74" s="1137"/>
      <c r="O74" s="1148">
        <f t="shared" ref="O74:O78" si="93">P74+Q74</f>
        <v>0</v>
      </c>
      <c r="P74" s="1137"/>
      <c r="Q74" s="1137"/>
      <c r="R74" s="1148">
        <f t="shared" ref="R74:R78" si="94">S74+T74</f>
        <v>0</v>
      </c>
      <c r="S74" s="1137"/>
      <c r="T74" s="1137"/>
      <c r="U74" s="1148">
        <f t="shared" ref="U74:U78" si="95">V74+W74</f>
        <v>0</v>
      </c>
      <c r="V74" s="1137"/>
      <c r="W74" s="1137"/>
      <c r="X74" s="1148">
        <f t="shared" ref="X74:X78" si="96">Y74+Z74</f>
        <v>0</v>
      </c>
      <c r="Y74" s="1137"/>
      <c r="Z74" s="1137"/>
      <c r="AA74" s="1159">
        <f t="shared" si="56"/>
        <v>0</v>
      </c>
      <c r="AB74" s="1159">
        <f t="shared" si="57"/>
        <v>0</v>
      </c>
    </row>
    <row r="75" spans="2:28" s="1134" customFormat="1" ht="12.75" customHeight="1" x14ac:dyDescent="0.2">
      <c r="B75" s="1564"/>
      <c r="C75" s="1138"/>
      <c r="D75" s="1565" t="s">
        <v>448</v>
      </c>
      <c r="E75" s="1139"/>
      <c r="F75" s="1140"/>
      <c r="G75" s="1160">
        <f>+E75*F75</f>
        <v>0</v>
      </c>
      <c r="H75" s="1137"/>
      <c r="I75" s="1137">
        <f t="shared" si="67"/>
        <v>0</v>
      </c>
      <c r="J75" s="1137"/>
      <c r="K75" s="1137"/>
      <c r="L75" s="1137">
        <f t="shared" si="92"/>
        <v>0</v>
      </c>
      <c r="M75" s="1137"/>
      <c r="N75" s="1137"/>
      <c r="O75" s="1137">
        <f t="shared" si="93"/>
        <v>0</v>
      </c>
      <c r="P75" s="1137"/>
      <c r="Q75" s="1137"/>
      <c r="R75" s="1137">
        <f t="shared" si="94"/>
        <v>0</v>
      </c>
      <c r="S75" s="1137"/>
      <c r="T75" s="1137"/>
      <c r="U75" s="1137">
        <f t="shared" si="95"/>
        <v>0</v>
      </c>
      <c r="V75" s="1137"/>
      <c r="W75" s="1137"/>
      <c r="X75" s="1137">
        <f t="shared" si="96"/>
        <v>0</v>
      </c>
      <c r="Y75" s="1137"/>
      <c r="Z75" s="1137"/>
      <c r="AA75" s="1159">
        <f t="shared" si="56"/>
        <v>0</v>
      </c>
      <c r="AB75" s="1159">
        <f t="shared" si="57"/>
        <v>0</v>
      </c>
    </row>
    <row r="76" spans="2:28" s="1134" customFormat="1" ht="12.75" customHeight="1" x14ac:dyDescent="0.2">
      <c r="B76" s="1564"/>
      <c r="C76" s="1138"/>
      <c r="D76" s="1565" t="s">
        <v>448</v>
      </c>
      <c r="E76" s="1139"/>
      <c r="F76" s="1140"/>
      <c r="G76" s="1160">
        <f>+E76*F76</f>
        <v>0</v>
      </c>
      <c r="H76" s="1141"/>
      <c r="I76" s="1142">
        <f t="shared" si="67"/>
        <v>0</v>
      </c>
      <c r="J76" s="1142"/>
      <c r="K76" s="1142"/>
      <c r="L76" s="1142">
        <f t="shared" si="92"/>
        <v>0</v>
      </c>
      <c r="M76" s="1142"/>
      <c r="N76" s="1142"/>
      <c r="O76" s="1142">
        <f t="shared" si="93"/>
        <v>0</v>
      </c>
      <c r="P76" s="1142"/>
      <c r="Q76" s="1142"/>
      <c r="R76" s="1142">
        <f t="shared" si="94"/>
        <v>0</v>
      </c>
      <c r="S76" s="1142"/>
      <c r="T76" s="1142"/>
      <c r="U76" s="1142">
        <f t="shared" si="95"/>
        <v>0</v>
      </c>
      <c r="V76" s="1142"/>
      <c r="W76" s="1142"/>
      <c r="X76" s="1142">
        <f t="shared" si="96"/>
        <v>0</v>
      </c>
      <c r="Y76" s="1142"/>
      <c r="Z76" s="1142"/>
      <c r="AA76" s="1159">
        <f t="shared" si="56"/>
        <v>0</v>
      </c>
      <c r="AB76" s="1159">
        <f t="shared" si="57"/>
        <v>0</v>
      </c>
    </row>
    <row r="77" spans="2:28" s="1134" customFormat="1" ht="12.75" customHeight="1" x14ac:dyDescent="0.2">
      <c r="B77" s="1564"/>
      <c r="C77" s="1138"/>
      <c r="D77" s="1565" t="s">
        <v>448</v>
      </c>
      <c r="E77" s="1139"/>
      <c r="F77" s="1140"/>
      <c r="G77" s="1160">
        <f>+E77*F77</f>
        <v>0</v>
      </c>
      <c r="H77" s="1141"/>
      <c r="I77" s="1142">
        <f t="shared" si="67"/>
        <v>0</v>
      </c>
      <c r="J77" s="1142"/>
      <c r="K77" s="1142"/>
      <c r="L77" s="1142">
        <f t="shared" si="92"/>
        <v>0</v>
      </c>
      <c r="M77" s="1142"/>
      <c r="N77" s="1142"/>
      <c r="O77" s="1142">
        <f t="shared" si="93"/>
        <v>0</v>
      </c>
      <c r="P77" s="1142"/>
      <c r="Q77" s="1142"/>
      <c r="R77" s="1142">
        <f t="shared" si="94"/>
        <v>0</v>
      </c>
      <c r="S77" s="1142"/>
      <c r="T77" s="1142"/>
      <c r="U77" s="1142">
        <f t="shared" si="95"/>
        <v>0</v>
      </c>
      <c r="V77" s="1142"/>
      <c r="W77" s="1142"/>
      <c r="X77" s="1142">
        <f t="shared" si="96"/>
        <v>0</v>
      </c>
      <c r="Y77" s="1142"/>
      <c r="Z77" s="1142"/>
      <c r="AA77" s="1159">
        <f t="shared" si="56"/>
        <v>0</v>
      </c>
      <c r="AB77" s="1159">
        <f t="shared" si="57"/>
        <v>0</v>
      </c>
    </row>
    <row r="78" spans="2:28" s="1134" customFormat="1" ht="12.75" customHeight="1" x14ac:dyDescent="0.2">
      <c r="B78" s="1563"/>
      <c r="C78" s="1143"/>
      <c r="D78" s="1566" t="s">
        <v>448</v>
      </c>
      <c r="E78" s="1144"/>
      <c r="F78" s="1145"/>
      <c r="G78" s="1160">
        <f>+E78*F78</f>
        <v>0</v>
      </c>
      <c r="H78" s="1141"/>
      <c r="I78" s="1147">
        <f t="shared" si="67"/>
        <v>0</v>
      </c>
      <c r="J78" s="1142"/>
      <c r="K78" s="1142"/>
      <c r="L78" s="1147">
        <f t="shared" si="92"/>
        <v>0</v>
      </c>
      <c r="M78" s="1142"/>
      <c r="N78" s="1142"/>
      <c r="O78" s="1147">
        <f t="shared" si="93"/>
        <v>0</v>
      </c>
      <c r="P78" s="1142"/>
      <c r="Q78" s="1142"/>
      <c r="R78" s="1147">
        <f t="shared" si="94"/>
        <v>0</v>
      </c>
      <c r="S78" s="1142"/>
      <c r="T78" s="1142"/>
      <c r="U78" s="1147">
        <f t="shared" si="95"/>
        <v>0</v>
      </c>
      <c r="V78" s="1142"/>
      <c r="W78" s="1142"/>
      <c r="X78" s="1147">
        <f t="shared" si="96"/>
        <v>0</v>
      </c>
      <c r="Y78" s="1142"/>
      <c r="Z78" s="1142"/>
      <c r="AA78" s="1159">
        <f t="shared" si="56"/>
        <v>0</v>
      </c>
      <c r="AB78" s="1159">
        <f t="shared" si="57"/>
        <v>0</v>
      </c>
    </row>
    <row r="79" spans="2:28" s="1163" customFormat="1" ht="25.5" customHeight="1" x14ac:dyDescent="0.15">
      <c r="B79" s="52">
        <f>+'CRONOGRAMA ACTIVIDADES'!C20</f>
        <v>0</v>
      </c>
      <c r="C79" s="232" t="str">
        <f>+'CRONOGRAMA ACTIVIDADES'!B20</f>
        <v>1.1.3</v>
      </c>
      <c r="D79" s="625" t="str">
        <f>+'CRONOGRAMA ACTIVIDADES'!D20</f>
        <v>Unidad medida</v>
      </c>
      <c r="E79" s="626">
        <f>+'CRONOGRAMA ACTIVIDADES'!E20</f>
        <v>0</v>
      </c>
      <c r="F79" s="624"/>
      <c r="G79" s="624">
        <f t="shared" ref="G79:I79" si="97">+G81+G87+G93+G99+G105</f>
        <v>0</v>
      </c>
      <c r="H79" s="12">
        <f t="shared" si="97"/>
        <v>0</v>
      </c>
      <c r="I79" s="12">
        <f t="shared" si="97"/>
        <v>0</v>
      </c>
      <c r="J79" s="12">
        <f t="shared" ref="J79:L79" si="98">+J81+J87+J93+J99+J105</f>
        <v>0</v>
      </c>
      <c r="K79" s="12">
        <f t="shared" si="98"/>
        <v>0</v>
      </c>
      <c r="L79" s="12">
        <f t="shared" si="98"/>
        <v>0</v>
      </c>
      <c r="M79" s="12">
        <f t="shared" ref="M79:Z79" si="99">+M81+M87+M93+M99+M105</f>
        <v>0</v>
      </c>
      <c r="N79" s="12">
        <f t="shared" si="99"/>
        <v>0</v>
      </c>
      <c r="O79" s="12">
        <f t="shared" si="99"/>
        <v>0</v>
      </c>
      <c r="P79" s="12">
        <f t="shared" si="99"/>
        <v>0</v>
      </c>
      <c r="Q79" s="12">
        <f t="shared" si="99"/>
        <v>0</v>
      </c>
      <c r="R79" s="12">
        <f t="shared" si="99"/>
        <v>0</v>
      </c>
      <c r="S79" s="12">
        <f t="shared" si="99"/>
        <v>0</v>
      </c>
      <c r="T79" s="12">
        <f t="shared" si="99"/>
        <v>0</v>
      </c>
      <c r="U79" s="12">
        <f t="shared" si="99"/>
        <v>0</v>
      </c>
      <c r="V79" s="12">
        <f t="shared" si="99"/>
        <v>0</v>
      </c>
      <c r="W79" s="12">
        <f t="shared" si="99"/>
        <v>0</v>
      </c>
      <c r="X79" s="12">
        <f t="shared" si="99"/>
        <v>0</v>
      </c>
      <c r="Y79" s="12">
        <f t="shared" si="99"/>
        <v>0</v>
      </c>
      <c r="Z79" s="12">
        <f t="shared" si="99"/>
        <v>0</v>
      </c>
      <c r="AA79" s="1159">
        <f>X79+U79+R79+O79+L79+I79+H79</f>
        <v>0</v>
      </c>
      <c r="AB79" s="1159">
        <f>+AA79-G79</f>
        <v>0</v>
      </c>
    </row>
    <row r="80" spans="2:28" s="1134" customFormat="1" ht="25.5" customHeight="1" x14ac:dyDescent="0.15">
      <c r="B80" s="633" t="s">
        <v>768</v>
      </c>
      <c r="C80" s="634"/>
      <c r="D80" s="2014"/>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6"/>
      <c r="AA80" s="1163"/>
      <c r="AB80" s="1163"/>
    </row>
    <row r="81" spans="2:28" s="1134" customFormat="1" ht="12.75" customHeight="1" x14ac:dyDescent="0.15">
      <c r="B81" s="1135" t="s">
        <v>419</v>
      </c>
      <c r="C81" s="286" t="s">
        <v>71</v>
      </c>
      <c r="D81" s="14"/>
      <c r="E81" s="1136"/>
      <c r="F81" s="1137"/>
      <c r="G81" s="623">
        <f t="shared" ref="G81:I81" si="100">SUM(G82:G86)</f>
        <v>0</v>
      </c>
      <c r="H81" s="16">
        <f t="shared" si="100"/>
        <v>0</v>
      </c>
      <c r="I81" s="16">
        <f t="shared" si="100"/>
        <v>0</v>
      </c>
      <c r="J81" s="16">
        <f t="shared" ref="J81:L81" si="101">SUM(J82:J86)</f>
        <v>0</v>
      </c>
      <c r="K81" s="16">
        <f t="shared" si="101"/>
        <v>0</v>
      </c>
      <c r="L81" s="16">
        <f t="shared" si="101"/>
        <v>0</v>
      </c>
      <c r="M81" s="16">
        <f t="shared" ref="M81:Z81" si="102">SUM(M82:M86)</f>
        <v>0</v>
      </c>
      <c r="N81" s="16">
        <f t="shared" si="102"/>
        <v>0</v>
      </c>
      <c r="O81" s="16">
        <f t="shared" si="102"/>
        <v>0</v>
      </c>
      <c r="P81" s="16">
        <f t="shared" si="102"/>
        <v>0</v>
      </c>
      <c r="Q81" s="16">
        <f t="shared" si="102"/>
        <v>0</v>
      </c>
      <c r="R81" s="16">
        <f t="shared" si="102"/>
        <v>0</v>
      </c>
      <c r="S81" s="16">
        <f t="shared" si="102"/>
        <v>0</v>
      </c>
      <c r="T81" s="16">
        <f t="shared" si="102"/>
        <v>0</v>
      </c>
      <c r="U81" s="16">
        <f t="shared" si="102"/>
        <v>0</v>
      </c>
      <c r="V81" s="16">
        <f t="shared" si="102"/>
        <v>0</v>
      </c>
      <c r="W81" s="16">
        <f t="shared" si="102"/>
        <v>0</v>
      </c>
      <c r="X81" s="16">
        <f t="shared" si="102"/>
        <v>0</v>
      </c>
      <c r="Y81" s="16">
        <f t="shared" si="102"/>
        <v>0</v>
      </c>
      <c r="Z81" s="16">
        <f t="shared" si="102"/>
        <v>0</v>
      </c>
      <c r="AA81" s="1159">
        <f t="shared" ref="AA81:AA110" si="103">X81+U81+R81+O81+L81+I81+H81</f>
        <v>0</v>
      </c>
      <c r="AB81" s="1159">
        <f t="shared" ref="AB81:AB110" si="104">+AA81-G81</f>
        <v>0</v>
      </c>
    </row>
    <row r="82" spans="2:28" s="1134" customFormat="1" ht="12.75" customHeight="1" x14ac:dyDescent="0.2">
      <c r="B82" s="1564"/>
      <c r="C82" s="1138"/>
      <c r="D82" s="1565" t="s">
        <v>448</v>
      </c>
      <c r="E82" s="1139"/>
      <c r="F82" s="1140"/>
      <c r="G82" s="1160">
        <f>+E82*F82</f>
        <v>0</v>
      </c>
      <c r="H82" s="1137"/>
      <c r="I82" s="1137">
        <f t="shared" ref="I82:I86" si="105">J82+K82</f>
        <v>0</v>
      </c>
      <c r="J82" s="1137"/>
      <c r="K82" s="1137"/>
      <c r="L82" s="1137">
        <f t="shared" ref="L82:L86" si="106">M82+N82</f>
        <v>0</v>
      </c>
      <c r="M82" s="1137"/>
      <c r="N82" s="1137"/>
      <c r="O82" s="1137">
        <f t="shared" ref="O82:O86" si="107">P82+Q82</f>
        <v>0</v>
      </c>
      <c r="P82" s="1137"/>
      <c r="Q82" s="1137"/>
      <c r="R82" s="1137">
        <f t="shared" ref="R82:R86" si="108">S82+T82</f>
        <v>0</v>
      </c>
      <c r="S82" s="1137"/>
      <c r="T82" s="1137"/>
      <c r="U82" s="1137">
        <f t="shared" ref="U82:U86" si="109">V82+W82</f>
        <v>0</v>
      </c>
      <c r="V82" s="1137"/>
      <c r="W82" s="1137"/>
      <c r="X82" s="1137">
        <f t="shared" ref="X82:X86" si="110">Y82+Z82</f>
        <v>0</v>
      </c>
      <c r="Y82" s="1137"/>
      <c r="Z82" s="1137"/>
      <c r="AA82" s="1159">
        <f t="shared" si="103"/>
        <v>0</v>
      </c>
      <c r="AB82" s="1159">
        <f t="shared" si="104"/>
        <v>0</v>
      </c>
    </row>
    <row r="83" spans="2:28" s="1134" customFormat="1" ht="12.75" customHeight="1" x14ac:dyDescent="0.2">
      <c r="B83" s="1564"/>
      <c r="C83" s="1138"/>
      <c r="D83" s="1565" t="s">
        <v>448</v>
      </c>
      <c r="E83" s="1139"/>
      <c r="F83" s="1140"/>
      <c r="G83" s="1160">
        <f>+E83*F83</f>
        <v>0</v>
      </c>
      <c r="H83" s="1137"/>
      <c r="I83" s="1137">
        <f t="shared" si="105"/>
        <v>0</v>
      </c>
      <c r="J83" s="1137"/>
      <c r="K83" s="1137"/>
      <c r="L83" s="1137">
        <f t="shared" si="106"/>
        <v>0</v>
      </c>
      <c r="M83" s="1137"/>
      <c r="N83" s="1137"/>
      <c r="O83" s="1137">
        <f t="shared" si="107"/>
        <v>0</v>
      </c>
      <c r="P83" s="1137"/>
      <c r="Q83" s="1137"/>
      <c r="R83" s="1137">
        <f t="shared" si="108"/>
        <v>0</v>
      </c>
      <c r="S83" s="1137"/>
      <c r="T83" s="1137"/>
      <c r="U83" s="1137">
        <f t="shared" si="109"/>
        <v>0</v>
      </c>
      <c r="V83" s="1137"/>
      <c r="W83" s="1137"/>
      <c r="X83" s="1137">
        <f t="shared" si="110"/>
        <v>0</v>
      </c>
      <c r="Y83" s="1137"/>
      <c r="Z83" s="1137"/>
      <c r="AA83" s="1159">
        <f t="shared" si="103"/>
        <v>0</v>
      </c>
      <c r="AB83" s="1159">
        <f t="shared" si="104"/>
        <v>0</v>
      </c>
    </row>
    <row r="84" spans="2:28" s="1134" customFormat="1" ht="12.75" customHeight="1" x14ac:dyDescent="0.2">
      <c r="B84" s="1564"/>
      <c r="C84" s="1138"/>
      <c r="D84" s="1565" t="s">
        <v>448</v>
      </c>
      <c r="E84" s="1139"/>
      <c r="F84" s="1140"/>
      <c r="G84" s="1160">
        <f>+E84*F84</f>
        <v>0</v>
      </c>
      <c r="H84" s="1141"/>
      <c r="I84" s="1142">
        <f t="shared" si="105"/>
        <v>0</v>
      </c>
      <c r="J84" s="1142"/>
      <c r="K84" s="1142"/>
      <c r="L84" s="1142">
        <f t="shared" si="106"/>
        <v>0</v>
      </c>
      <c r="M84" s="1142"/>
      <c r="N84" s="1142"/>
      <c r="O84" s="1142">
        <f t="shared" si="107"/>
        <v>0</v>
      </c>
      <c r="P84" s="1142"/>
      <c r="Q84" s="1142"/>
      <c r="R84" s="1142">
        <f t="shared" si="108"/>
        <v>0</v>
      </c>
      <c r="S84" s="1142"/>
      <c r="T84" s="1142"/>
      <c r="U84" s="1142">
        <f t="shared" si="109"/>
        <v>0</v>
      </c>
      <c r="V84" s="1142"/>
      <c r="W84" s="1142"/>
      <c r="X84" s="1142">
        <f t="shared" si="110"/>
        <v>0</v>
      </c>
      <c r="Y84" s="1142"/>
      <c r="Z84" s="1142"/>
      <c r="AA84" s="1159">
        <f t="shared" si="103"/>
        <v>0</v>
      </c>
      <c r="AB84" s="1159">
        <f t="shared" si="104"/>
        <v>0</v>
      </c>
    </row>
    <row r="85" spans="2:28" s="1134" customFormat="1" ht="12.75" customHeight="1" x14ac:dyDescent="0.2">
      <c r="B85" s="1564"/>
      <c r="C85" s="1138"/>
      <c r="D85" s="1565" t="s">
        <v>448</v>
      </c>
      <c r="E85" s="1139"/>
      <c r="F85" s="1140"/>
      <c r="G85" s="1160">
        <f>+E85*F85</f>
        <v>0</v>
      </c>
      <c r="H85" s="1141"/>
      <c r="I85" s="1142">
        <f t="shared" si="105"/>
        <v>0</v>
      </c>
      <c r="J85" s="1142"/>
      <c r="K85" s="1142"/>
      <c r="L85" s="1142">
        <f t="shared" si="106"/>
        <v>0</v>
      </c>
      <c r="M85" s="1142"/>
      <c r="N85" s="1142"/>
      <c r="O85" s="1142">
        <f t="shared" si="107"/>
        <v>0</v>
      </c>
      <c r="P85" s="1142"/>
      <c r="Q85" s="1142"/>
      <c r="R85" s="1142">
        <f t="shared" si="108"/>
        <v>0</v>
      </c>
      <c r="S85" s="1142"/>
      <c r="T85" s="1142"/>
      <c r="U85" s="1142">
        <f t="shared" si="109"/>
        <v>0</v>
      </c>
      <c r="V85" s="1142"/>
      <c r="W85" s="1142"/>
      <c r="X85" s="1142">
        <f t="shared" si="110"/>
        <v>0</v>
      </c>
      <c r="Y85" s="1142"/>
      <c r="Z85" s="1142"/>
      <c r="AA85" s="1159">
        <f t="shared" si="103"/>
        <v>0</v>
      </c>
      <c r="AB85" s="1159">
        <f t="shared" si="104"/>
        <v>0</v>
      </c>
    </row>
    <row r="86" spans="2:28" s="1134" customFormat="1" ht="12.75" customHeight="1" x14ac:dyDescent="0.2">
      <c r="B86" s="1563"/>
      <c r="C86" s="1143"/>
      <c r="D86" s="1566" t="s">
        <v>448</v>
      </c>
      <c r="E86" s="1144"/>
      <c r="F86" s="1145"/>
      <c r="G86" s="1161">
        <f>+E86*F86</f>
        <v>0</v>
      </c>
      <c r="H86" s="1146"/>
      <c r="I86" s="1147">
        <f t="shared" si="105"/>
        <v>0</v>
      </c>
      <c r="J86" s="1147"/>
      <c r="K86" s="1147"/>
      <c r="L86" s="1147">
        <f t="shared" si="106"/>
        <v>0</v>
      </c>
      <c r="M86" s="1147"/>
      <c r="N86" s="1147"/>
      <c r="O86" s="1147">
        <f t="shared" si="107"/>
        <v>0</v>
      </c>
      <c r="P86" s="1147"/>
      <c r="Q86" s="1147"/>
      <c r="R86" s="1147">
        <f t="shared" si="108"/>
        <v>0</v>
      </c>
      <c r="S86" s="1147"/>
      <c r="T86" s="1147"/>
      <c r="U86" s="1147">
        <f t="shared" si="109"/>
        <v>0</v>
      </c>
      <c r="V86" s="1147"/>
      <c r="W86" s="1147"/>
      <c r="X86" s="1147">
        <f t="shared" si="110"/>
        <v>0</v>
      </c>
      <c r="Y86" s="1147"/>
      <c r="Z86" s="1147"/>
      <c r="AA86" s="1159">
        <f t="shared" si="103"/>
        <v>0</v>
      </c>
      <c r="AB86" s="1159">
        <f t="shared" si="104"/>
        <v>0</v>
      </c>
    </row>
    <row r="87" spans="2:28" s="1134" customFormat="1" ht="12.75" customHeight="1" x14ac:dyDescent="0.15">
      <c r="B87" s="1135" t="s">
        <v>419</v>
      </c>
      <c r="C87" s="286" t="s">
        <v>82</v>
      </c>
      <c r="D87" s="14"/>
      <c r="E87" s="1136"/>
      <c r="F87" s="1137"/>
      <c r="G87" s="623">
        <f t="shared" ref="G87:I87" si="111">SUM(G88:G92)</f>
        <v>0</v>
      </c>
      <c r="H87" s="16">
        <f t="shared" si="111"/>
        <v>0</v>
      </c>
      <c r="I87" s="16">
        <f t="shared" si="111"/>
        <v>0</v>
      </c>
      <c r="J87" s="16">
        <f t="shared" ref="J87:L87" si="112">SUM(J88:J92)</f>
        <v>0</v>
      </c>
      <c r="K87" s="16">
        <f t="shared" si="112"/>
        <v>0</v>
      </c>
      <c r="L87" s="16">
        <f t="shared" si="112"/>
        <v>0</v>
      </c>
      <c r="M87" s="16">
        <f t="shared" ref="M87:Z87" si="113">SUM(M88:M92)</f>
        <v>0</v>
      </c>
      <c r="N87" s="16">
        <f t="shared" si="113"/>
        <v>0</v>
      </c>
      <c r="O87" s="16">
        <f t="shared" si="113"/>
        <v>0</v>
      </c>
      <c r="P87" s="16">
        <f t="shared" si="113"/>
        <v>0</v>
      </c>
      <c r="Q87" s="16">
        <f t="shared" si="113"/>
        <v>0</v>
      </c>
      <c r="R87" s="16">
        <f t="shared" si="113"/>
        <v>0</v>
      </c>
      <c r="S87" s="16">
        <f t="shared" si="113"/>
        <v>0</v>
      </c>
      <c r="T87" s="16">
        <f t="shared" si="113"/>
        <v>0</v>
      </c>
      <c r="U87" s="16">
        <f t="shared" si="113"/>
        <v>0</v>
      </c>
      <c r="V87" s="16">
        <f t="shared" si="113"/>
        <v>0</v>
      </c>
      <c r="W87" s="16">
        <f t="shared" si="113"/>
        <v>0</v>
      </c>
      <c r="X87" s="16">
        <f t="shared" si="113"/>
        <v>0</v>
      </c>
      <c r="Y87" s="16">
        <f t="shared" si="113"/>
        <v>0</v>
      </c>
      <c r="Z87" s="16">
        <f t="shared" si="113"/>
        <v>0</v>
      </c>
      <c r="AA87" s="1159">
        <f t="shared" si="103"/>
        <v>0</v>
      </c>
      <c r="AB87" s="1159">
        <f t="shared" si="104"/>
        <v>0</v>
      </c>
    </row>
    <row r="88" spans="2:28" s="1134" customFormat="1" ht="12.75" customHeight="1" x14ac:dyDescent="0.2">
      <c r="B88" s="1564"/>
      <c r="C88" s="1138"/>
      <c r="D88" s="1565" t="s">
        <v>448</v>
      </c>
      <c r="E88" s="1139"/>
      <c r="F88" s="1140"/>
      <c r="G88" s="1160">
        <f>+E88*F88</f>
        <v>0</v>
      </c>
      <c r="H88" s="1140"/>
      <c r="I88" s="1148">
        <f t="shared" ref="I88:I110" si="114">J88+K88</f>
        <v>0</v>
      </c>
      <c r="J88" s="1148"/>
      <c r="K88" s="1148"/>
      <c r="L88" s="1148">
        <f t="shared" ref="L88:L92" si="115">M88+N88</f>
        <v>0</v>
      </c>
      <c r="M88" s="1148"/>
      <c r="N88" s="1148"/>
      <c r="O88" s="1148">
        <f t="shared" ref="O88:O92" si="116">P88+Q88</f>
        <v>0</v>
      </c>
      <c r="P88" s="1148"/>
      <c r="Q88" s="1148"/>
      <c r="R88" s="1148">
        <f t="shared" ref="R88:R92" si="117">S88+T88</f>
        <v>0</v>
      </c>
      <c r="S88" s="1148"/>
      <c r="T88" s="1148"/>
      <c r="U88" s="1148">
        <f t="shared" ref="U88:U92" si="118">V88+W88</f>
        <v>0</v>
      </c>
      <c r="V88" s="1148"/>
      <c r="W88" s="1148"/>
      <c r="X88" s="1148">
        <f t="shared" ref="X88:X92" si="119">Y88+Z88</f>
        <v>0</v>
      </c>
      <c r="Y88" s="1148"/>
      <c r="Z88" s="1148"/>
      <c r="AA88" s="1159">
        <f t="shared" si="103"/>
        <v>0</v>
      </c>
      <c r="AB88" s="1159">
        <f t="shared" si="104"/>
        <v>0</v>
      </c>
    </row>
    <row r="89" spans="2:28" s="1134" customFormat="1" ht="12.75" customHeight="1" x14ac:dyDescent="0.2">
      <c r="B89" s="1564"/>
      <c r="C89" s="1138"/>
      <c r="D89" s="1565" t="s">
        <v>448</v>
      </c>
      <c r="E89" s="1139"/>
      <c r="F89" s="1140"/>
      <c r="G89" s="1160">
        <f>+E89*F89</f>
        <v>0</v>
      </c>
      <c r="H89" s="1149"/>
      <c r="I89" s="1137">
        <f t="shared" si="114"/>
        <v>0</v>
      </c>
      <c r="J89" s="1137"/>
      <c r="K89" s="1137"/>
      <c r="L89" s="1137">
        <f t="shared" si="115"/>
        <v>0</v>
      </c>
      <c r="M89" s="1137"/>
      <c r="N89" s="1137"/>
      <c r="O89" s="1137">
        <f t="shared" si="116"/>
        <v>0</v>
      </c>
      <c r="P89" s="1137"/>
      <c r="Q89" s="1137"/>
      <c r="R89" s="1137">
        <f t="shared" si="117"/>
        <v>0</v>
      </c>
      <c r="S89" s="1137"/>
      <c r="T89" s="1137"/>
      <c r="U89" s="1137">
        <f t="shared" si="118"/>
        <v>0</v>
      </c>
      <c r="V89" s="1137"/>
      <c r="W89" s="1137"/>
      <c r="X89" s="1137">
        <f t="shared" si="119"/>
        <v>0</v>
      </c>
      <c r="Y89" s="1137"/>
      <c r="Z89" s="1137"/>
      <c r="AA89" s="1159">
        <f t="shared" si="103"/>
        <v>0</v>
      </c>
      <c r="AB89" s="1159">
        <f t="shared" si="104"/>
        <v>0</v>
      </c>
    </row>
    <row r="90" spans="2:28" s="1134" customFormat="1" ht="12.75" customHeight="1" x14ac:dyDescent="0.2">
      <c r="B90" s="1564"/>
      <c r="C90" s="1138"/>
      <c r="D90" s="1565" t="s">
        <v>448</v>
      </c>
      <c r="E90" s="1139"/>
      <c r="F90" s="1140"/>
      <c r="G90" s="1160">
        <f>+E90*F90</f>
        <v>0</v>
      </c>
      <c r="H90" s="1149"/>
      <c r="I90" s="1142">
        <f t="shared" si="114"/>
        <v>0</v>
      </c>
      <c r="J90" s="1142"/>
      <c r="K90" s="1142"/>
      <c r="L90" s="1142">
        <f t="shared" si="115"/>
        <v>0</v>
      </c>
      <c r="M90" s="1142"/>
      <c r="N90" s="1142"/>
      <c r="O90" s="1142">
        <f t="shared" si="116"/>
        <v>0</v>
      </c>
      <c r="P90" s="1142"/>
      <c r="Q90" s="1142"/>
      <c r="R90" s="1142">
        <f t="shared" si="117"/>
        <v>0</v>
      </c>
      <c r="S90" s="1142"/>
      <c r="T90" s="1142"/>
      <c r="U90" s="1142">
        <f t="shared" si="118"/>
        <v>0</v>
      </c>
      <c r="V90" s="1142"/>
      <c r="W90" s="1142"/>
      <c r="X90" s="1142">
        <f t="shared" si="119"/>
        <v>0</v>
      </c>
      <c r="Y90" s="1142"/>
      <c r="Z90" s="1142"/>
      <c r="AA90" s="1159">
        <f t="shared" si="103"/>
        <v>0</v>
      </c>
      <c r="AB90" s="1159">
        <f t="shared" si="104"/>
        <v>0</v>
      </c>
    </row>
    <row r="91" spans="2:28" s="1134" customFormat="1" ht="12.75" customHeight="1" x14ac:dyDescent="0.2">
      <c r="B91" s="1564"/>
      <c r="C91" s="1138"/>
      <c r="D91" s="1565" t="s">
        <v>448</v>
      </c>
      <c r="E91" s="1139"/>
      <c r="F91" s="1140"/>
      <c r="G91" s="1160">
        <f>+E91*F91</f>
        <v>0</v>
      </c>
      <c r="H91" s="1149"/>
      <c r="I91" s="1142">
        <f t="shared" si="114"/>
        <v>0</v>
      </c>
      <c r="J91" s="1142"/>
      <c r="K91" s="1142"/>
      <c r="L91" s="1142">
        <f t="shared" si="115"/>
        <v>0</v>
      </c>
      <c r="M91" s="1142"/>
      <c r="N91" s="1142"/>
      <c r="O91" s="1142">
        <f t="shared" si="116"/>
        <v>0</v>
      </c>
      <c r="P91" s="1142"/>
      <c r="Q91" s="1142"/>
      <c r="R91" s="1142">
        <f t="shared" si="117"/>
        <v>0</v>
      </c>
      <c r="S91" s="1142"/>
      <c r="T91" s="1142"/>
      <c r="U91" s="1142">
        <f t="shared" si="118"/>
        <v>0</v>
      </c>
      <c r="V91" s="1142"/>
      <c r="W91" s="1142"/>
      <c r="X91" s="1142">
        <f t="shared" si="119"/>
        <v>0</v>
      </c>
      <c r="Y91" s="1142"/>
      <c r="Z91" s="1142"/>
      <c r="AA91" s="1159">
        <f t="shared" si="103"/>
        <v>0</v>
      </c>
      <c r="AB91" s="1159">
        <f t="shared" si="104"/>
        <v>0</v>
      </c>
    </row>
    <row r="92" spans="2:28" s="1134" customFormat="1" ht="12.75" customHeight="1" x14ac:dyDescent="0.2">
      <c r="B92" s="1563"/>
      <c r="C92" s="1143"/>
      <c r="D92" s="1566" t="s">
        <v>448</v>
      </c>
      <c r="E92" s="1144"/>
      <c r="F92" s="1145"/>
      <c r="G92" s="1161">
        <f>+E92*F92</f>
        <v>0</v>
      </c>
      <c r="H92" s="1150"/>
      <c r="I92" s="1147">
        <f t="shared" si="114"/>
        <v>0</v>
      </c>
      <c r="J92" s="1147"/>
      <c r="K92" s="1147"/>
      <c r="L92" s="1147">
        <f t="shared" si="115"/>
        <v>0</v>
      </c>
      <c r="M92" s="1147"/>
      <c r="N92" s="1147"/>
      <c r="O92" s="1147">
        <f t="shared" si="116"/>
        <v>0</v>
      </c>
      <c r="P92" s="1147"/>
      <c r="Q92" s="1147"/>
      <c r="R92" s="1147">
        <f t="shared" si="117"/>
        <v>0</v>
      </c>
      <c r="S92" s="1147"/>
      <c r="T92" s="1147"/>
      <c r="U92" s="1147">
        <f t="shared" si="118"/>
        <v>0</v>
      </c>
      <c r="V92" s="1147"/>
      <c r="W92" s="1147"/>
      <c r="X92" s="1147">
        <f t="shared" si="119"/>
        <v>0</v>
      </c>
      <c r="Y92" s="1147"/>
      <c r="Z92" s="1147"/>
      <c r="AA92" s="1159">
        <f t="shared" si="103"/>
        <v>0</v>
      </c>
      <c r="AB92" s="1159">
        <f t="shared" si="104"/>
        <v>0</v>
      </c>
    </row>
    <row r="93" spans="2:28" s="1134" customFormat="1" ht="12.75" customHeight="1" x14ac:dyDescent="0.15">
      <c r="B93" s="1135" t="s">
        <v>419</v>
      </c>
      <c r="C93" s="286" t="s">
        <v>83</v>
      </c>
      <c r="D93" s="14"/>
      <c r="E93" s="1136"/>
      <c r="F93" s="1137"/>
      <c r="G93" s="623">
        <f t="shared" ref="G93:I93" si="120">SUM(G94:G98)</f>
        <v>0</v>
      </c>
      <c r="H93" s="16">
        <f t="shared" si="120"/>
        <v>0</v>
      </c>
      <c r="I93" s="16">
        <f t="shared" si="120"/>
        <v>0</v>
      </c>
      <c r="J93" s="16">
        <f t="shared" ref="J93:L93" si="121">SUM(J94:J98)</f>
        <v>0</v>
      </c>
      <c r="K93" s="16">
        <f t="shared" si="121"/>
        <v>0</v>
      </c>
      <c r="L93" s="16">
        <f t="shared" si="121"/>
        <v>0</v>
      </c>
      <c r="M93" s="16">
        <f t="shared" ref="M93:Z93" si="122">SUM(M94:M98)</f>
        <v>0</v>
      </c>
      <c r="N93" s="16">
        <f t="shared" si="122"/>
        <v>0</v>
      </c>
      <c r="O93" s="16">
        <f t="shared" si="122"/>
        <v>0</v>
      </c>
      <c r="P93" s="16">
        <f t="shared" si="122"/>
        <v>0</v>
      </c>
      <c r="Q93" s="16">
        <f t="shared" si="122"/>
        <v>0</v>
      </c>
      <c r="R93" s="16">
        <f t="shared" si="122"/>
        <v>0</v>
      </c>
      <c r="S93" s="16">
        <f t="shared" si="122"/>
        <v>0</v>
      </c>
      <c r="T93" s="16">
        <f t="shared" si="122"/>
        <v>0</v>
      </c>
      <c r="U93" s="16">
        <f t="shared" si="122"/>
        <v>0</v>
      </c>
      <c r="V93" s="16">
        <f t="shared" si="122"/>
        <v>0</v>
      </c>
      <c r="W93" s="16">
        <f t="shared" si="122"/>
        <v>0</v>
      </c>
      <c r="X93" s="16">
        <f t="shared" si="122"/>
        <v>0</v>
      </c>
      <c r="Y93" s="16">
        <f t="shared" si="122"/>
        <v>0</v>
      </c>
      <c r="Z93" s="16">
        <f t="shared" si="122"/>
        <v>0</v>
      </c>
      <c r="AA93" s="1159">
        <f t="shared" si="103"/>
        <v>0</v>
      </c>
      <c r="AB93" s="1159">
        <f t="shared" si="104"/>
        <v>0</v>
      </c>
    </row>
    <row r="94" spans="2:28" s="1134" customFormat="1" ht="12.75" customHeight="1" x14ac:dyDescent="0.2">
      <c r="B94" s="1564"/>
      <c r="C94" s="1138"/>
      <c r="D94" s="1565" t="s">
        <v>448</v>
      </c>
      <c r="E94" s="1139"/>
      <c r="F94" s="1140"/>
      <c r="G94" s="1160">
        <f>+E94*F94</f>
        <v>0</v>
      </c>
      <c r="H94" s="1137"/>
      <c r="I94" s="1148">
        <f t="shared" si="114"/>
        <v>0</v>
      </c>
      <c r="J94" s="1137"/>
      <c r="K94" s="1137"/>
      <c r="L94" s="1148">
        <f t="shared" ref="L94:L98" si="123">M94+N94</f>
        <v>0</v>
      </c>
      <c r="M94" s="1137"/>
      <c r="N94" s="1137"/>
      <c r="O94" s="1148">
        <f t="shared" ref="O94:O98" si="124">P94+Q94</f>
        <v>0</v>
      </c>
      <c r="P94" s="1137"/>
      <c r="Q94" s="1137"/>
      <c r="R94" s="1148">
        <f t="shared" ref="R94:R98" si="125">S94+T94</f>
        <v>0</v>
      </c>
      <c r="S94" s="1137"/>
      <c r="T94" s="1137"/>
      <c r="U94" s="1148">
        <f t="shared" ref="U94:U98" si="126">V94+W94</f>
        <v>0</v>
      </c>
      <c r="V94" s="1137"/>
      <c r="W94" s="1137"/>
      <c r="X94" s="1148">
        <f t="shared" ref="X94:X98" si="127">Y94+Z94</f>
        <v>0</v>
      </c>
      <c r="Y94" s="1137"/>
      <c r="Z94" s="1137"/>
      <c r="AA94" s="1159">
        <f t="shared" si="103"/>
        <v>0</v>
      </c>
      <c r="AB94" s="1159">
        <f t="shared" si="104"/>
        <v>0</v>
      </c>
    </row>
    <row r="95" spans="2:28" s="1134" customFormat="1" ht="12.75" customHeight="1" x14ac:dyDescent="0.2">
      <c r="B95" s="1564"/>
      <c r="C95" s="1138"/>
      <c r="D95" s="1565" t="s">
        <v>448</v>
      </c>
      <c r="E95" s="1139"/>
      <c r="F95" s="1140"/>
      <c r="G95" s="1160">
        <f>+E95*F95</f>
        <v>0</v>
      </c>
      <c r="H95" s="1137"/>
      <c r="I95" s="1137">
        <f t="shared" si="114"/>
        <v>0</v>
      </c>
      <c r="J95" s="1137"/>
      <c r="K95" s="1137"/>
      <c r="L95" s="1137">
        <f t="shared" si="123"/>
        <v>0</v>
      </c>
      <c r="M95" s="1137"/>
      <c r="N95" s="1137"/>
      <c r="O95" s="1137">
        <f t="shared" si="124"/>
        <v>0</v>
      </c>
      <c r="P95" s="1137"/>
      <c r="Q95" s="1137"/>
      <c r="R95" s="1137">
        <f t="shared" si="125"/>
        <v>0</v>
      </c>
      <c r="S95" s="1137"/>
      <c r="T95" s="1137"/>
      <c r="U95" s="1137">
        <f t="shared" si="126"/>
        <v>0</v>
      </c>
      <c r="V95" s="1137"/>
      <c r="W95" s="1137"/>
      <c r="X95" s="1137">
        <f t="shared" si="127"/>
        <v>0</v>
      </c>
      <c r="Y95" s="1137"/>
      <c r="Z95" s="1137"/>
      <c r="AA95" s="1159">
        <f t="shared" si="103"/>
        <v>0</v>
      </c>
      <c r="AB95" s="1159">
        <f t="shared" si="104"/>
        <v>0</v>
      </c>
    </row>
    <row r="96" spans="2:28" s="1134" customFormat="1" ht="12.75" customHeight="1" x14ac:dyDescent="0.2">
      <c r="B96" s="1564"/>
      <c r="C96" s="1138"/>
      <c r="D96" s="1565" t="s">
        <v>448</v>
      </c>
      <c r="E96" s="1139"/>
      <c r="F96" s="1140"/>
      <c r="G96" s="1160">
        <f>+E96*F96</f>
        <v>0</v>
      </c>
      <c r="H96" s="1141"/>
      <c r="I96" s="1142">
        <f t="shared" si="114"/>
        <v>0</v>
      </c>
      <c r="J96" s="1142"/>
      <c r="K96" s="1142"/>
      <c r="L96" s="1142">
        <f t="shared" si="123"/>
        <v>0</v>
      </c>
      <c r="M96" s="1142"/>
      <c r="N96" s="1142"/>
      <c r="O96" s="1142">
        <f t="shared" si="124"/>
        <v>0</v>
      </c>
      <c r="P96" s="1142"/>
      <c r="Q96" s="1142"/>
      <c r="R96" s="1142">
        <f t="shared" si="125"/>
        <v>0</v>
      </c>
      <c r="S96" s="1142"/>
      <c r="T96" s="1142"/>
      <c r="U96" s="1142">
        <f t="shared" si="126"/>
        <v>0</v>
      </c>
      <c r="V96" s="1142"/>
      <c r="W96" s="1142"/>
      <c r="X96" s="1142">
        <f t="shared" si="127"/>
        <v>0</v>
      </c>
      <c r="Y96" s="1142"/>
      <c r="Z96" s="1142"/>
      <c r="AA96" s="1159">
        <f t="shared" si="103"/>
        <v>0</v>
      </c>
      <c r="AB96" s="1159">
        <f t="shared" si="104"/>
        <v>0</v>
      </c>
    </row>
    <row r="97" spans="2:28" s="1134" customFormat="1" ht="12.75" customHeight="1" x14ac:dyDescent="0.2">
      <c r="B97" s="1564"/>
      <c r="C97" s="1138"/>
      <c r="D97" s="1565" t="s">
        <v>448</v>
      </c>
      <c r="E97" s="1139"/>
      <c r="F97" s="1140"/>
      <c r="G97" s="1160">
        <f>+E97*F97</f>
        <v>0</v>
      </c>
      <c r="H97" s="1141"/>
      <c r="I97" s="1142">
        <f t="shared" si="114"/>
        <v>0</v>
      </c>
      <c r="J97" s="1142"/>
      <c r="K97" s="1142"/>
      <c r="L97" s="1142">
        <f t="shared" si="123"/>
        <v>0</v>
      </c>
      <c r="M97" s="1142"/>
      <c r="N97" s="1142"/>
      <c r="O97" s="1142">
        <f t="shared" si="124"/>
        <v>0</v>
      </c>
      <c r="P97" s="1142"/>
      <c r="Q97" s="1142"/>
      <c r="R97" s="1142">
        <f t="shared" si="125"/>
        <v>0</v>
      </c>
      <c r="S97" s="1142"/>
      <c r="T97" s="1142"/>
      <c r="U97" s="1142">
        <f t="shared" si="126"/>
        <v>0</v>
      </c>
      <c r="V97" s="1142"/>
      <c r="W97" s="1142"/>
      <c r="X97" s="1142">
        <f t="shared" si="127"/>
        <v>0</v>
      </c>
      <c r="Y97" s="1142"/>
      <c r="Z97" s="1142"/>
      <c r="AA97" s="1159">
        <f t="shared" si="103"/>
        <v>0</v>
      </c>
      <c r="AB97" s="1159">
        <f t="shared" si="104"/>
        <v>0</v>
      </c>
    </row>
    <row r="98" spans="2:28" s="1134" customFormat="1" ht="12.75" customHeight="1" x14ac:dyDescent="0.2">
      <c r="B98" s="1563"/>
      <c r="C98" s="1143"/>
      <c r="D98" s="1566" t="s">
        <v>448</v>
      </c>
      <c r="E98" s="1144"/>
      <c r="F98" s="1145"/>
      <c r="G98" s="1161">
        <f>+E98*F98</f>
        <v>0</v>
      </c>
      <c r="H98" s="1146"/>
      <c r="I98" s="1147">
        <f t="shared" si="114"/>
        <v>0</v>
      </c>
      <c r="J98" s="1147"/>
      <c r="K98" s="1147"/>
      <c r="L98" s="1147">
        <f t="shared" si="123"/>
        <v>0</v>
      </c>
      <c r="M98" s="1147"/>
      <c r="N98" s="1147"/>
      <c r="O98" s="1147">
        <f t="shared" si="124"/>
        <v>0</v>
      </c>
      <c r="P98" s="1147"/>
      <c r="Q98" s="1147"/>
      <c r="R98" s="1147">
        <f t="shared" si="125"/>
        <v>0</v>
      </c>
      <c r="S98" s="1147"/>
      <c r="T98" s="1147"/>
      <c r="U98" s="1147">
        <f t="shared" si="126"/>
        <v>0</v>
      </c>
      <c r="V98" s="1147"/>
      <c r="W98" s="1147"/>
      <c r="X98" s="1147">
        <f t="shared" si="127"/>
        <v>0</v>
      </c>
      <c r="Y98" s="1147"/>
      <c r="Z98" s="1147"/>
      <c r="AA98" s="1159">
        <f t="shared" si="103"/>
        <v>0</v>
      </c>
      <c r="AB98" s="1159">
        <f t="shared" si="104"/>
        <v>0</v>
      </c>
    </row>
    <row r="99" spans="2:28" s="1134" customFormat="1" ht="12.75" customHeight="1" x14ac:dyDescent="0.15">
      <c r="B99" s="1135" t="s">
        <v>419</v>
      </c>
      <c r="C99" s="286" t="s">
        <v>84</v>
      </c>
      <c r="D99" s="14"/>
      <c r="E99" s="1136"/>
      <c r="F99" s="1137"/>
      <c r="G99" s="623">
        <f t="shared" ref="G99:I99" si="128">SUM(G100:G104)</f>
        <v>0</v>
      </c>
      <c r="H99" s="16">
        <f t="shared" si="128"/>
        <v>0</v>
      </c>
      <c r="I99" s="16">
        <f t="shared" si="128"/>
        <v>0</v>
      </c>
      <c r="J99" s="16">
        <f t="shared" ref="J99:L99" si="129">SUM(J100:J104)</f>
        <v>0</v>
      </c>
      <c r="K99" s="16">
        <f t="shared" si="129"/>
        <v>0</v>
      </c>
      <c r="L99" s="16">
        <f t="shared" si="129"/>
        <v>0</v>
      </c>
      <c r="M99" s="16">
        <f t="shared" ref="M99:Z99" si="130">SUM(M100:M104)</f>
        <v>0</v>
      </c>
      <c r="N99" s="16">
        <f t="shared" si="130"/>
        <v>0</v>
      </c>
      <c r="O99" s="16">
        <f t="shared" si="130"/>
        <v>0</v>
      </c>
      <c r="P99" s="16">
        <f t="shared" si="130"/>
        <v>0</v>
      </c>
      <c r="Q99" s="16">
        <f t="shared" si="130"/>
        <v>0</v>
      </c>
      <c r="R99" s="16">
        <f t="shared" si="130"/>
        <v>0</v>
      </c>
      <c r="S99" s="16">
        <f t="shared" si="130"/>
        <v>0</v>
      </c>
      <c r="T99" s="16">
        <f t="shared" si="130"/>
        <v>0</v>
      </c>
      <c r="U99" s="16">
        <f t="shared" si="130"/>
        <v>0</v>
      </c>
      <c r="V99" s="16">
        <f t="shared" si="130"/>
        <v>0</v>
      </c>
      <c r="W99" s="16">
        <f t="shared" si="130"/>
        <v>0</v>
      </c>
      <c r="X99" s="16">
        <f t="shared" si="130"/>
        <v>0</v>
      </c>
      <c r="Y99" s="16">
        <f t="shared" si="130"/>
        <v>0</v>
      </c>
      <c r="Z99" s="16">
        <f t="shared" si="130"/>
        <v>0</v>
      </c>
      <c r="AA99" s="1159">
        <f t="shared" si="103"/>
        <v>0</v>
      </c>
      <c r="AB99" s="1159">
        <f t="shared" si="104"/>
        <v>0</v>
      </c>
    </row>
    <row r="100" spans="2:28" s="1134" customFormat="1" ht="12.75" customHeight="1" x14ac:dyDescent="0.2">
      <c r="B100" s="1564"/>
      <c r="C100" s="1138"/>
      <c r="D100" s="1565" t="s">
        <v>448</v>
      </c>
      <c r="E100" s="1139"/>
      <c r="F100" s="1140"/>
      <c r="G100" s="1160">
        <f>+E100*F100</f>
        <v>0</v>
      </c>
      <c r="H100" s="1137"/>
      <c r="I100" s="1148">
        <f t="shared" si="114"/>
        <v>0</v>
      </c>
      <c r="J100" s="1142"/>
      <c r="K100" s="1142"/>
      <c r="L100" s="1148">
        <f t="shared" ref="L100:L104" si="131">M100+N100</f>
        <v>0</v>
      </c>
      <c r="M100" s="1142"/>
      <c r="N100" s="1142"/>
      <c r="O100" s="1148">
        <f t="shared" ref="O100:O104" si="132">P100+Q100</f>
        <v>0</v>
      </c>
      <c r="P100" s="1142"/>
      <c r="Q100" s="1142"/>
      <c r="R100" s="1148">
        <f t="shared" ref="R100:R104" si="133">S100+T100</f>
        <v>0</v>
      </c>
      <c r="S100" s="1142"/>
      <c r="T100" s="1142"/>
      <c r="U100" s="1148">
        <f t="shared" ref="U100:U104" si="134">V100+W100</f>
        <v>0</v>
      </c>
      <c r="V100" s="1142"/>
      <c r="W100" s="1142"/>
      <c r="X100" s="1148">
        <f t="shared" ref="X100:X104" si="135">Y100+Z100</f>
        <v>0</v>
      </c>
      <c r="Y100" s="1142"/>
      <c r="Z100" s="1142"/>
      <c r="AA100" s="1159">
        <f t="shared" si="103"/>
        <v>0</v>
      </c>
      <c r="AB100" s="1159">
        <f t="shared" si="104"/>
        <v>0</v>
      </c>
    </row>
    <row r="101" spans="2:28" s="1134" customFormat="1" ht="12.75" customHeight="1" x14ac:dyDescent="0.2">
      <c r="B101" s="1564"/>
      <c r="C101" s="1138"/>
      <c r="D101" s="1565" t="s">
        <v>448</v>
      </c>
      <c r="E101" s="1139"/>
      <c r="F101" s="1140"/>
      <c r="G101" s="1160">
        <f>+E101*F101</f>
        <v>0</v>
      </c>
      <c r="H101" s="1137"/>
      <c r="I101" s="1137">
        <f t="shared" si="114"/>
        <v>0</v>
      </c>
      <c r="J101" s="1142"/>
      <c r="K101" s="1142"/>
      <c r="L101" s="1137">
        <f t="shared" si="131"/>
        <v>0</v>
      </c>
      <c r="M101" s="1142"/>
      <c r="N101" s="1142"/>
      <c r="O101" s="1137">
        <f t="shared" si="132"/>
        <v>0</v>
      </c>
      <c r="P101" s="1142"/>
      <c r="Q101" s="1142"/>
      <c r="R101" s="1137">
        <f t="shared" si="133"/>
        <v>0</v>
      </c>
      <c r="S101" s="1142"/>
      <c r="T101" s="1142"/>
      <c r="U101" s="1137">
        <f t="shared" si="134"/>
        <v>0</v>
      </c>
      <c r="V101" s="1142"/>
      <c r="W101" s="1142"/>
      <c r="X101" s="1137">
        <f t="shared" si="135"/>
        <v>0</v>
      </c>
      <c r="Y101" s="1142"/>
      <c r="Z101" s="1142"/>
      <c r="AA101" s="1159">
        <f t="shared" si="103"/>
        <v>0</v>
      </c>
      <c r="AB101" s="1159">
        <f t="shared" si="104"/>
        <v>0</v>
      </c>
    </row>
    <row r="102" spans="2:28" s="1134" customFormat="1" ht="12.75" customHeight="1" x14ac:dyDescent="0.2">
      <c r="B102" s="1564"/>
      <c r="C102" s="1138"/>
      <c r="D102" s="1565" t="s">
        <v>448</v>
      </c>
      <c r="E102" s="1139"/>
      <c r="F102" s="1140"/>
      <c r="G102" s="1160">
        <f>+E102*F102</f>
        <v>0</v>
      </c>
      <c r="H102" s="1141"/>
      <c r="I102" s="1142">
        <f t="shared" si="114"/>
        <v>0</v>
      </c>
      <c r="J102" s="1142"/>
      <c r="K102" s="1142"/>
      <c r="L102" s="1142">
        <f t="shared" si="131"/>
        <v>0</v>
      </c>
      <c r="M102" s="1142"/>
      <c r="N102" s="1142"/>
      <c r="O102" s="1142">
        <f t="shared" si="132"/>
        <v>0</v>
      </c>
      <c r="P102" s="1142"/>
      <c r="Q102" s="1142"/>
      <c r="R102" s="1142">
        <f t="shared" si="133"/>
        <v>0</v>
      </c>
      <c r="S102" s="1142"/>
      <c r="T102" s="1142"/>
      <c r="U102" s="1142">
        <f t="shared" si="134"/>
        <v>0</v>
      </c>
      <c r="V102" s="1142"/>
      <c r="W102" s="1142"/>
      <c r="X102" s="1142">
        <f t="shared" si="135"/>
        <v>0</v>
      </c>
      <c r="Y102" s="1142"/>
      <c r="Z102" s="1142"/>
      <c r="AA102" s="1159">
        <f t="shared" si="103"/>
        <v>0</v>
      </c>
      <c r="AB102" s="1159">
        <f t="shared" si="104"/>
        <v>0</v>
      </c>
    </row>
    <row r="103" spans="2:28" s="1134" customFormat="1" ht="12.75" customHeight="1" x14ac:dyDescent="0.2">
      <c r="B103" s="1564"/>
      <c r="C103" s="1138"/>
      <c r="D103" s="1565" t="s">
        <v>448</v>
      </c>
      <c r="E103" s="1139"/>
      <c r="F103" s="1140"/>
      <c r="G103" s="1160">
        <f>+E103*F103</f>
        <v>0</v>
      </c>
      <c r="H103" s="1141"/>
      <c r="I103" s="1142">
        <f t="shared" si="114"/>
        <v>0</v>
      </c>
      <c r="J103" s="1142"/>
      <c r="K103" s="1142"/>
      <c r="L103" s="1142">
        <f t="shared" si="131"/>
        <v>0</v>
      </c>
      <c r="M103" s="1142"/>
      <c r="N103" s="1142"/>
      <c r="O103" s="1142">
        <f t="shared" si="132"/>
        <v>0</v>
      </c>
      <c r="P103" s="1142"/>
      <c r="Q103" s="1142"/>
      <c r="R103" s="1142">
        <f t="shared" si="133"/>
        <v>0</v>
      </c>
      <c r="S103" s="1142"/>
      <c r="T103" s="1142"/>
      <c r="U103" s="1142">
        <f t="shared" si="134"/>
        <v>0</v>
      </c>
      <c r="V103" s="1142"/>
      <c r="W103" s="1142"/>
      <c r="X103" s="1142">
        <f t="shared" si="135"/>
        <v>0</v>
      </c>
      <c r="Y103" s="1142"/>
      <c r="Z103" s="1142"/>
      <c r="AA103" s="1159">
        <f t="shared" si="103"/>
        <v>0</v>
      </c>
      <c r="AB103" s="1159">
        <f t="shared" si="104"/>
        <v>0</v>
      </c>
    </row>
    <row r="104" spans="2:28" s="1134" customFormat="1" ht="12.75" customHeight="1" x14ac:dyDescent="0.2">
      <c r="B104" s="1563"/>
      <c r="C104" s="1143"/>
      <c r="D104" s="1566" t="s">
        <v>448</v>
      </c>
      <c r="E104" s="1144"/>
      <c r="F104" s="1145"/>
      <c r="G104" s="1161">
        <f>+E104*F104</f>
        <v>0</v>
      </c>
      <c r="H104" s="1146"/>
      <c r="I104" s="1147">
        <f t="shared" si="114"/>
        <v>0</v>
      </c>
      <c r="J104" s="1147"/>
      <c r="K104" s="1147"/>
      <c r="L104" s="1147">
        <f t="shared" si="131"/>
        <v>0</v>
      </c>
      <c r="M104" s="1147"/>
      <c r="N104" s="1147"/>
      <c r="O104" s="1147">
        <f t="shared" si="132"/>
        <v>0</v>
      </c>
      <c r="P104" s="1147"/>
      <c r="Q104" s="1147"/>
      <c r="R104" s="1147">
        <f t="shared" si="133"/>
        <v>0</v>
      </c>
      <c r="S104" s="1147"/>
      <c r="T104" s="1147"/>
      <c r="U104" s="1147">
        <f t="shared" si="134"/>
        <v>0</v>
      </c>
      <c r="V104" s="1147"/>
      <c r="W104" s="1147"/>
      <c r="X104" s="1147">
        <f t="shared" si="135"/>
        <v>0</v>
      </c>
      <c r="Y104" s="1147"/>
      <c r="Z104" s="1147"/>
      <c r="AA104" s="1159">
        <f t="shared" si="103"/>
        <v>0</v>
      </c>
      <c r="AB104" s="1159">
        <f t="shared" si="104"/>
        <v>0</v>
      </c>
    </row>
    <row r="105" spans="2:28" s="1134" customFormat="1" ht="12.75" customHeight="1" x14ac:dyDescent="0.15">
      <c r="B105" s="1135" t="s">
        <v>419</v>
      </c>
      <c r="C105" s="286" t="s">
        <v>85</v>
      </c>
      <c r="D105" s="14"/>
      <c r="E105" s="1136"/>
      <c r="F105" s="1137"/>
      <c r="G105" s="623">
        <f t="shared" ref="G105:H105" si="136">SUM(G106:G110)</f>
        <v>0</v>
      </c>
      <c r="H105" s="16">
        <f t="shared" si="136"/>
        <v>0</v>
      </c>
      <c r="I105" s="16">
        <f t="shared" ref="I105" si="137">SUM(I106:I110)</f>
        <v>0</v>
      </c>
      <c r="J105" s="20">
        <f t="shared" ref="J105:K105" si="138">SUM(J106:J110)</f>
        <v>0</v>
      </c>
      <c r="K105" s="20">
        <f t="shared" si="138"/>
        <v>0</v>
      </c>
      <c r="L105" s="16">
        <f t="shared" ref="L105" si="139">SUM(L106:L110)</f>
        <v>0</v>
      </c>
      <c r="M105" s="20">
        <f t="shared" ref="M105:N105" si="140">SUM(M106:M110)</f>
        <v>0</v>
      </c>
      <c r="N105" s="20">
        <f t="shared" si="140"/>
        <v>0</v>
      </c>
      <c r="O105" s="16">
        <f t="shared" ref="O105" si="141">SUM(O106:O110)</f>
        <v>0</v>
      </c>
      <c r="P105" s="20">
        <f t="shared" ref="P105:Q105" si="142">SUM(P106:P110)</f>
        <v>0</v>
      </c>
      <c r="Q105" s="20">
        <f t="shared" si="142"/>
        <v>0</v>
      </c>
      <c r="R105" s="16">
        <f t="shared" ref="R105" si="143">SUM(R106:R110)</f>
        <v>0</v>
      </c>
      <c r="S105" s="20">
        <f t="shared" ref="S105:T105" si="144">SUM(S106:S110)</f>
        <v>0</v>
      </c>
      <c r="T105" s="20">
        <f t="shared" si="144"/>
        <v>0</v>
      </c>
      <c r="U105" s="16">
        <f t="shared" ref="U105" si="145">SUM(U106:U110)</f>
        <v>0</v>
      </c>
      <c r="V105" s="20">
        <f t="shared" ref="V105:W105" si="146">SUM(V106:V110)</f>
        <v>0</v>
      </c>
      <c r="W105" s="20">
        <f t="shared" si="146"/>
        <v>0</v>
      </c>
      <c r="X105" s="16">
        <f t="shared" ref="X105" si="147">SUM(X106:X110)</f>
        <v>0</v>
      </c>
      <c r="Y105" s="20">
        <f t="shared" ref="Y105:Z105" si="148">SUM(Y106:Y110)</f>
        <v>0</v>
      </c>
      <c r="Z105" s="20">
        <f t="shared" si="148"/>
        <v>0</v>
      </c>
      <c r="AA105" s="1159">
        <f t="shared" si="103"/>
        <v>0</v>
      </c>
      <c r="AB105" s="1159">
        <f t="shared" si="104"/>
        <v>0</v>
      </c>
    </row>
    <row r="106" spans="2:28" s="1134" customFormat="1" ht="12.75" customHeight="1" x14ac:dyDescent="0.2">
      <c r="B106" s="1564"/>
      <c r="C106" s="1138"/>
      <c r="D106" s="1565" t="s">
        <v>448</v>
      </c>
      <c r="E106" s="1139"/>
      <c r="F106" s="1140"/>
      <c r="G106" s="1160">
        <f>+E106*F106</f>
        <v>0</v>
      </c>
      <c r="H106" s="1137"/>
      <c r="I106" s="1148">
        <f t="shared" si="114"/>
        <v>0</v>
      </c>
      <c r="J106" s="1137"/>
      <c r="K106" s="1137"/>
      <c r="L106" s="1148">
        <f t="shared" ref="L106:L110" si="149">M106+N106</f>
        <v>0</v>
      </c>
      <c r="M106" s="1137"/>
      <c r="N106" s="1137"/>
      <c r="O106" s="1148">
        <f t="shared" ref="O106:O110" si="150">P106+Q106</f>
        <v>0</v>
      </c>
      <c r="P106" s="1137"/>
      <c r="Q106" s="1137"/>
      <c r="R106" s="1148">
        <f t="shared" ref="R106:R110" si="151">S106+T106</f>
        <v>0</v>
      </c>
      <c r="S106" s="1137"/>
      <c r="T106" s="1137"/>
      <c r="U106" s="1148">
        <f t="shared" ref="U106:U110" si="152">V106+W106</f>
        <v>0</v>
      </c>
      <c r="V106" s="1137"/>
      <c r="W106" s="1137"/>
      <c r="X106" s="1148">
        <f t="shared" ref="X106:X110" si="153">Y106+Z106</f>
        <v>0</v>
      </c>
      <c r="Y106" s="1137"/>
      <c r="Z106" s="1137"/>
      <c r="AA106" s="1159">
        <f t="shared" si="103"/>
        <v>0</v>
      </c>
      <c r="AB106" s="1159">
        <f t="shared" si="104"/>
        <v>0</v>
      </c>
    </row>
    <row r="107" spans="2:28" s="1134" customFormat="1" ht="12.75" customHeight="1" x14ac:dyDescent="0.2">
      <c r="B107" s="1564"/>
      <c r="C107" s="1138"/>
      <c r="D107" s="1565" t="s">
        <v>448</v>
      </c>
      <c r="E107" s="1139"/>
      <c r="F107" s="1140"/>
      <c r="G107" s="1160">
        <f>+E107*F107</f>
        <v>0</v>
      </c>
      <c r="H107" s="1137"/>
      <c r="I107" s="1137">
        <f t="shared" si="114"/>
        <v>0</v>
      </c>
      <c r="J107" s="1137"/>
      <c r="K107" s="1137"/>
      <c r="L107" s="1137">
        <f t="shared" si="149"/>
        <v>0</v>
      </c>
      <c r="M107" s="1137"/>
      <c r="N107" s="1137"/>
      <c r="O107" s="1137">
        <f t="shared" si="150"/>
        <v>0</v>
      </c>
      <c r="P107" s="1137"/>
      <c r="Q107" s="1137"/>
      <c r="R107" s="1137">
        <f t="shared" si="151"/>
        <v>0</v>
      </c>
      <c r="S107" s="1137"/>
      <c r="T107" s="1137"/>
      <c r="U107" s="1137">
        <f t="shared" si="152"/>
        <v>0</v>
      </c>
      <c r="V107" s="1137"/>
      <c r="W107" s="1137"/>
      <c r="X107" s="1137">
        <f t="shared" si="153"/>
        <v>0</v>
      </c>
      <c r="Y107" s="1137"/>
      <c r="Z107" s="1137"/>
      <c r="AA107" s="1159">
        <f t="shared" si="103"/>
        <v>0</v>
      </c>
      <c r="AB107" s="1159">
        <f t="shared" si="104"/>
        <v>0</v>
      </c>
    </row>
    <row r="108" spans="2:28" s="1134" customFormat="1" ht="12.75" customHeight="1" x14ac:dyDescent="0.2">
      <c r="B108" s="1564"/>
      <c r="C108" s="1138"/>
      <c r="D108" s="1565" t="s">
        <v>448</v>
      </c>
      <c r="E108" s="1139"/>
      <c r="F108" s="1140"/>
      <c r="G108" s="1160">
        <f>+E108*F108</f>
        <v>0</v>
      </c>
      <c r="H108" s="1141"/>
      <c r="I108" s="1142">
        <f t="shared" si="114"/>
        <v>0</v>
      </c>
      <c r="J108" s="1142"/>
      <c r="K108" s="1142"/>
      <c r="L108" s="1142">
        <f t="shared" si="149"/>
        <v>0</v>
      </c>
      <c r="M108" s="1142"/>
      <c r="N108" s="1142"/>
      <c r="O108" s="1142">
        <f t="shared" si="150"/>
        <v>0</v>
      </c>
      <c r="P108" s="1142"/>
      <c r="Q108" s="1142"/>
      <c r="R108" s="1142">
        <f t="shared" si="151"/>
        <v>0</v>
      </c>
      <c r="S108" s="1142"/>
      <c r="T108" s="1142"/>
      <c r="U108" s="1142">
        <f t="shared" si="152"/>
        <v>0</v>
      </c>
      <c r="V108" s="1142"/>
      <c r="W108" s="1142"/>
      <c r="X108" s="1142">
        <f t="shared" si="153"/>
        <v>0</v>
      </c>
      <c r="Y108" s="1142"/>
      <c r="Z108" s="1142"/>
      <c r="AA108" s="1159">
        <f t="shared" si="103"/>
        <v>0</v>
      </c>
      <c r="AB108" s="1159">
        <f t="shared" si="104"/>
        <v>0</v>
      </c>
    </row>
    <row r="109" spans="2:28" s="1134" customFormat="1" ht="12.75" customHeight="1" x14ac:dyDescent="0.2">
      <c r="B109" s="1564"/>
      <c r="C109" s="1138"/>
      <c r="D109" s="1565" t="s">
        <v>448</v>
      </c>
      <c r="E109" s="1139"/>
      <c r="F109" s="1140"/>
      <c r="G109" s="1160">
        <f>+E109*F109</f>
        <v>0</v>
      </c>
      <c r="H109" s="1141"/>
      <c r="I109" s="1142">
        <f t="shared" si="114"/>
        <v>0</v>
      </c>
      <c r="J109" s="1142"/>
      <c r="K109" s="1142"/>
      <c r="L109" s="1142">
        <f t="shared" si="149"/>
        <v>0</v>
      </c>
      <c r="M109" s="1142"/>
      <c r="N109" s="1142"/>
      <c r="O109" s="1142">
        <f t="shared" si="150"/>
        <v>0</v>
      </c>
      <c r="P109" s="1142"/>
      <c r="Q109" s="1142"/>
      <c r="R109" s="1142">
        <f t="shared" si="151"/>
        <v>0</v>
      </c>
      <c r="S109" s="1142"/>
      <c r="T109" s="1142"/>
      <c r="U109" s="1142">
        <f t="shared" si="152"/>
        <v>0</v>
      </c>
      <c r="V109" s="1142"/>
      <c r="W109" s="1142"/>
      <c r="X109" s="1142">
        <f t="shared" si="153"/>
        <v>0</v>
      </c>
      <c r="Y109" s="1142"/>
      <c r="Z109" s="1142"/>
      <c r="AA109" s="1159">
        <f t="shared" si="103"/>
        <v>0</v>
      </c>
      <c r="AB109" s="1159">
        <f t="shared" si="104"/>
        <v>0</v>
      </c>
    </row>
    <row r="110" spans="2:28" s="1134" customFormat="1" ht="12.75" customHeight="1" x14ac:dyDescent="0.2">
      <c r="B110" s="1563"/>
      <c r="C110" s="1143"/>
      <c r="D110" s="1566" t="s">
        <v>448</v>
      </c>
      <c r="E110" s="1144"/>
      <c r="F110" s="1145"/>
      <c r="G110" s="1160">
        <f>+E110*F110</f>
        <v>0</v>
      </c>
      <c r="H110" s="1141"/>
      <c r="I110" s="1147">
        <f t="shared" si="114"/>
        <v>0</v>
      </c>
      <c r="J110" s="1142"/>
      <c r="K110" s="1142"/>
      <c r="L110" s="1147">
        <f t="shared" si="149"/>
        <v>0</v>
      </c>
      <c r="M110" s="1142"/>
      <c r="N110" s="1142"/>
      <c r="O110" s="1147">
        <f t="shared" si="150"/>
        <v>0</v>
      </c>
      <c r="P110" s="1142"/>
      <c r="Q110" s="1142"/>
      <c r="R110" s="1147">
        <f t="shared" si="151"/>
        <v>0</v>
      </c>
      <c r="S110" s="1142"/>
      <c r="T110" s="1142"/>
      <c r="U110" s="1147">
        <f t="shared" si="152"/>
        <v>0</v>
      </c>
      <c r="V110" s="1142"/>
      <c r="W110" s="1142"/>
      <c r="X110" s="1147">
        <f t="shared" si="153"/>
        <v>0</v>
      </c>
      <c r="Y110" s="1142"/>
      <c r="Z110" s="1142"/>
      <c r="AA110" s="1159">
        <f t="shared" si="103"/>
        <v>0</v>
      </c>
      <c r="AB110" s="1159">
        <f t="shared" si="104"/>
        <v>0</v>
      </c>
    </row>
    <row r="111" spans="2:28" s="1163" customFormat="1" ht="25.5" customHeight="1" x14ac:dyDescent="0.15">
      <c r="B111" s="52">
        <f>+'CRONOGRAMA ACTIVIDADES'!C21</f>
        <v>0</v>
      </c>
      <c r="C111" s="232" t="str">
        <f>+'CRONOGRAMA ACTIVIDADES'!B21</f>
        <v>1.1.4</v>
      </c>
      <c r="D111" s="625" t="str">
        <f>+'CRONOGRAMA ACTIVIDADES'!D21</f>
        <v>Unidad medida</v>
      </c>
      <c r="E111" s="626">
        <f>+'CRONOGRAMA ACTIVIDADES'!E21</f>
        <v>0</v>
      </c>
      <c r="F111" s="624"/>
      <c r="G111" s="624">
        <f t="shared" ref="G111:I111" si="154">+G113+G119+G125+G131+G137</f>
        <v>0</v>
      </c>
      <c r="H111" s="12">
        <f t="shared" si="154"/>
        <v>0</v>
      </c>
      <c r="I111" s="12">
        <f t="shared" si="154"/>
        <v>0</v>
      </c>
      <c r="J111" s="12">
        <f t="shared" ref="J111:L111" si="155">+J113+J119+J125+J131+J137</f>
        <v>0</v>
      </c>
      <c r="K111" s="12">
        <f t="shared" si="155"/>
        <v>0</v>
      </c>
      <c r="L111" s="12">
        <f t="shared" si="155"/>
        <v>0</v>
      </c>
      <c r="M111" s="12">
        <f t="shared" ref="M111:Z111" si="156">+M113+M119+M125+M131+M137</f>
        <v>0</v>
      </c>
      <c r="N111" s="12">
        <f t="shared" si="156"/>
        <v>0</v>
      </c>
      <c r="O111" s="12">
        <f t="shared" si="156"/>
        <v>0</v>
      </c>
      <c r="P111" s="12">
        <f t="shared" si="156"/>
        <v>0</v>
      </c>
      <c r="Q111" s="12">
        <f t="shared" si="156"/>
        <v>0</v>
      </c>
      <c r="R111" s="12">
        <f t="shared" si="156"/>
        <v>0</v>
      </c>
      <c r="S111" s="12">
        <f t="shared" si="156"/>
        <v>0</v>
      </c>
      <c r="T111" s="12">
        <f t="shared" si="156"/>
        <v>0</v>
      </c>
      <c r="U111" s="12">
        <f t="shared" si="156"/>
        <v>0</v>
      </c>
      <c r="V111" s="12">
        <f t="shared" si="156"/>
        <v>0</v>
      </c>
      <c r="W111" s="12">
        <f t="shared" si="156"/>
        <v>0</v>
      </c>
      <c r="X111" s="12">
        <f t="shared" si="156"/>
        <v>0</v>
      </c>
      <c r="Y111" s="12">
        <f t="shared" si="156"/>
        <v>0</v>
      </c>
      <c r="Z111" s="12">
        <f t="shared" si="156"/>
        <v>0</v>
      </c>
      <c r="AA111" s="1159">
        <f>X111+U111+R111+O111+L111+I111+H111</f>
        <v>0</v>
      </c>
      <c r="AB111" s="1159">
        <f>+AA111-G111</f>
        <v>0</v>
      </c>
    </row>
    <row r="112" spans="2:28" s="1134" customFormat="1" ht="25.5" customHeight="1" x14ac:dyDescent="0.15">
      <c r="B112" s="633" t="s">
        <v>768</v>
      </c>
      <c r="C112" s="634"/>
      <c r="D112" s="2014"/>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6"/>
      <c r="AA112" s="1163"/>
      <c r="AB112" s="1163"/>
    </row>
    <row r="113" spans="2:28" s="1134" customFormat="1" ht="12.75" customHeight="1" x14ac:dyDescent="0.15">
      <c r="B113" s="1135" t="s">
        <v>419</v>
      </c>
      <c r="C113" s="286" t="s">
        <v>87</v>
      </c>
      <c r="D113" s="14"/>
      <c r="E113" s="1136"/>
      <c r="F113" s="1137"/>
      <c r="G113" s="623">
        <f t="shared" ref="G113:I113" si="157">SUM(G114:G118)</f>
        <v>0</v>
      </c>
      <c r="H113" s="16">
        <f t="shared" si="157"/>
        <v>0</v>
      </c>
      <c r="I113" s="16">
        <f t="shared" si="157"/>
        <v>0</v>
      </c>
      <c r="J113" s="16">
        <f t="shared" ref="J113:L113" si="158">SUM(J114:J118)</f>
        <v>0</v>
      </c>
      <c r="K113" s="16">
        <f t="shared" si="158"/>
        <v>0</v>
      </c>
      <c r="L113" s="16">
        <f t="shared" si="158"/>
        <v>0</v>
      </c>
      <c r="M113" s="16">
        <f t="shared" ref="M113:Z113" si="159">SUM(M114:M118)</f>
        <v>0</v>
      </c>
      <c r="N113" s="16">
        <f t="shared" si="159"/>
        <v>0</v>
      </c>
      <c r="O113" s="16">
        <f t="shared" si="159"/>
        <v>0</v>
      </c>
      <c r="P113" s="16">
        <f t="shared" si="159"/>
        <v>0</v>
      </c>
      <c r="Q113" s="16">
        <f t="shared" si="159"/>
        <v>0</v>
      </c>
      <c r="R113" s="16">
        <f t="shared" si="159"/>
        <v>0</v>
      </c>
      <c r="S113" s="16">
        <f t="shared" si="159"/>
        <v>0</v>
      </c>
      <c r="T113" s="16">
        <f t="shared" si="159"/>
        <v>0</v>
      </c>
      <c r="U113" s="16">
        <f t="shared" si="159"/>
        <v>0</v>
      </c>
      <c r="V113" s="16">
        <f t="shared" si="159"/>
        <v>0</v>
      </c>
      <c r="W113" s="16">
        <f t="shared" si="159"/>
        <v>0</v>
      </c>
      <c r="X113" s="16">
        <f t="shared" si="159"/>
        <v>0</v>
      </c>
      <c r="Y113" s="16">
        <f t="shared" si="159"/>
        <v>0</v>
      </c>
      <c r="Z113" s="16">
        <f t="shared" si="159"/>
        <v>0</v>
      </c>
      <c r="AA113" s="1159">
        <f t="shared" ref="AA113:AA142" si="160">X113+U113+R113+O113+L113+I113+H113</f>
        <v>0</v>
      </c>
      <c r="AB113" s="1159">
        <f t="shared" ref="AB113:AB142" si="161">+AA113-G113</f>
        <v>0</v>
      </c>
    </row>
    <row r="114" spans="2:28" s="1134" customFormat="1" ht="12.75" customHeight="1" x14ac:dyDescent="0.2">
      <c r="B114" s="1564"/>
      <c r="C114" s="1138"/>
      <c r="D114" s="1565" t="s">
        <v>448</v>
      </c>
      <c r="E114" s="1139"/>
      <c r="F114" s="1140"/>
      <c r="G114" s="1160">
        <f>+E114*F114</f>
        <v>0</v>
      </c>
      <c r="H114" s="1137"/>
      <c r="I114" s="1137">
        <f t="shared" ref="I114:I118" si="162">J114+K114</f>
        <v>0</v>
      </c>
      <c r="J114" s="1137"/>
      <c r="K114" s="1137"/>
      <c r="L114" s="1137">
        <f t="shared" ref="L114:L118" si="163">M114+N114</f>
        <v>0</v>
      </c>
      <c r="M114" s="1137"/>
      <c r="N114" s="1137"/>
      <c r="O114" s="1137">
        <f t="shared" ref="O114:O118" si="164">P114+Q114</f>
        <v>0</v>
      </c>
      <c r="P114" s="1137"/>
      <c r="Q114" s="1137"/>
      <c r="R114" s="1137">
        <f t="shared" ref="R114:R118" si="165">S114+T114</f>
        <v>0</v>
      </c>
      <c r="S114" s="1137"/>
      <c r="T114" s="1137"/>
      <c r="U114" s="1137">
        <f t="shared" ref="U114:U118" si="166">V114+W114</f>
        <v>0</v>
      </c>
      <c r="V114" s="1137"/>
      <c r="W114" s="1137"/>
      <c r="X114" s="1137">
        <f t="shared" ref="X114:X118" si="167">Y114+Z114</f>
        <v>0</v>
      </c>
      <c r="Y114" s="1137"/>
      <c r="Z114" s="1137"/>
      <c r="AA114" s="1159">
        <f t="shared" si="160"/>
        <v>0</v>
      </c>
      <c r="AB114" s="1159">
        <f t="shared" si="161"/>
        <v>0</v>
      </c>
    </row>
    <row r="115" spans="2:28" s="1134" customFormat="1" ht="12.75" customHeight="1" x14ac:dyDescent="0.2">
      <c r="B115" s="1564"/>
      <c r="C115" s="1138"/>
      <c r="D115" s="1565" t="s">
        <v>448</v>
      </c>
      <c r="E115" s="1139"/>
      <c r="F115" s="1140"/>
      <c r="G115" s="1160">
        <f>+E115*F115</f>
        <v>0</v>
      </c>
      <c r="H115" s="1137"/>
      <c r="I115" s="1137">
        <f t="shared" si="162"/>
        <v>0</v>
      </c>
      <c r="J115" s="1137"/>
      <c r="K115" s="1137"/>
      <c r="L115" s="1137">
        <f t="shared" si="163"/>
        <v>0</v>
      </c>
      <c r="M115" s="1137"/>
      <c r="N115" s="1137"/>
      <c r="O115" s="1137">
        <f t="shared" si="164"/>
        <v>0</v>
      </c>
      <c r="P115" s="1137"/>
      <c r="Q115" s="1137"/>
      <c r="R115" s="1137">
        <f t="shared" si="165"/>
        <v>0</v>
      </c>
      <c r="S115" s="1137"/>
      <c r="T115" s="1137"/>
      <c r="U115" s="1137">
        <f t="shared" si="166"/>
        <v>0</v>
      </c>
      <c r="V115" s="1137"/>
      <c r="W115" s="1137"/>
      <c r="X115" s="1137">
        <f t="shared" si="167"/>
        <v>0</v>
      </c>
      <c r="Y115" s="1137"/>
      <c r="Z115" s="1137"/>
      <c r="AA115" s="1159">
        <f t="shared" si="160"/>
        <v>0</v>
      </c>
      <c r="AB115" s="1159">
        <f t="shared" si="161"/>
        <v>0</v>
      </c>
    </row>
    <row r="116" spans="2:28" s="1134" customFormat="1" ht="12.75" customHeight="1" x14ac:dyDescent="0.2">
      <c r="B116" s="1564"/>
      <c r="C116" s="1138"/>
      <c r="D116" s="1565" t="s">
        <v>448</v>
      </c>
      <c r="E116" s="1139"/>
      <c r="F116" s="1140"/>
      <c r="G116" s="1160">
        <f>+E116*F116</f>
        <v>0</v>
      </c>
      <c r="H116" s="1141"/>
      <c r="I116" s="1142">
        <f t="shared" si="162"/>
        <v>0</v>
      </c>
      <c r="J116" s="1142"/>
      <c r="K116" s="1142"/>
      <c r="L116" s="1142">
        <f t="shared" si="163"/>
        <v>0</v>
      </c>
      <c r="M116" s="1142"/>
      <c r="N116" s="1142"/>
      <c r="O116" s="1142">
        <f t="shared" si="164"/>
        <v>0</v>
      </c>
      <c r="P116" s="1142"/>
      <c r="Q116" s="1142"/>
      <c r="R116" s="1142">
        <f t="shared" si="165"/>
        <v>0</v>
      </c>
      <c r="S116" s="1142"/>
      <c r="T116" s="1142"/>
      <c r="U116" s="1142">
        <f t="shared" si="166"/>
        <v>0</v>
      </c>
      <c r="V116" s="1142"/>
      <c r="W116" s="1142"/>
      <c r="X116" s="1142">
        <f t="shared" si="167"/>
        <v>0</v>
      </c>
      <c r="Y116" s="1142"/>
      <c r="Z116" s="1142"/>
      <c r="AA116" s="1159">
        <f t="shared" si="160"/>
        <v>0</v>
      </c>
      <c r="AB116" s="1159">
        <f t="shared" si="161"/>
        <v>0</v>
      </c>
    </row>
    <row r="117" spans="2:28" s="1134" customFormat="1" ht="12.75" customHeight="1" x14ac:dyDescent="0.2">
      <c r="B117" s="1564"/>
      <c r="C117" s="1138"/>
      <c r="D117" s="1565" t="s">
        <v>448</v>
      </c>
      <c r="E117" s="1139"/>
      <c r="F117" s="1140"/>
      <c r="G117" s="1160">
        <f>+E117*F117</f>
        <v>0</v>
      </c>
      <c r="H117" s="1141"/>
      <c r="I117" s="1142">
        <f t="shared" si="162"/>
        <v>0</v>
      </c>
      <c r="J117" s="1142"/>
      <c r="K117" s="1142"/>
      <c r="L117" s="1142">
        <f t="shared" si="163"/>
        <v>0</v>
      </c>
      <c r="M117" s="1142"/>
      <c r="N117" s="1142"/>
      <c r="O117" s="1142">
        <f t="shared" si="164"/>
        <v>0</v>
      </c>
      <c r="P117" s="1142"/>
      <c r="Q117" s="1142"/>
      <c r="R117" s="1142">
        <f t="shared" si="165"/>
        <v>0</v>
      </c>
      <c r="S117" s="1142"/>
      <c r="T117" s="1142"/>
      <c r="U117" s="1142">
        <f t="shared" si="166"/>
        <v>0</v>
      </c>
      <c r="V117" s="1142"/>
      <c r="W117" s="1142"/>
      <c r="X117" s="1142">
        <f t="shared" si="167"/>
        <v>0</v>
      </c>
      <c r="Y117" s="1142"/>
      <c r="Z117" s="1142"/>
      <c r="AA117" s="1159">
        <f t="shared" si="160"/>
        <v>0</v>
      </c>
      <c r="AB117" s="1159">
        <f t="shared" si="161"/>
        <v>0</v>
      </c>
    </row>
    <row r="118" spans="2:28" s="1134" customFormat="1" ht="12.75" customHeight="1" x14ac:dyDescent="0.2">
      <c r="B118" s="1563"/>
      <c r="C118" s="1143"/>
      <c r="D118" s="1566" t="s">
        <v>448</v>
      </c>
      <c r="E118" s="1144"/>
      <c r="F118" s="1145"/>
      <c r="G118" s="1161">
        <f>+E118*F118</f>
        <v>0</v>
      </c>
      <c r="H118" s="1146"/>
      <c r="I118" s="1147">
        <f t="shared" si="162"/>
        <v>0</v>
      </c>
      <c r="J118" s="1147"/>
      <c r="K118" s="1147"/>
      <c r="L118" s="1147">
        <f t="shared" si="163"/>
        <v>0</v>
      </c>
      <c r="M118" s="1147"/>
      <c r="N118" s="1147"/>
      <c r="O118" s="1147">
        <f t="shared" si="164"/>
        <v>0</v>
      </c>
      <c r="P118" s="1147"/>
      <c r="Q118" s="1147"/>
      <c r="R118" s="1147">
        <f t="shared" si="165"/>
        <v>0</v>
      </c>
      <c r="S118" s="1147"/>
      <c r="T118" s="1147"/>
      <c r="U118" s="1147">
        <f t="shared" si="166"/>
        <v>0</v>
      </c>
      <c r="V118" s="1147"/>
      <c r="W118" s="1147"/>
      <c r="X118" s="1147">
        <f t="shared" si="167"/>
        <v>0</v>
      </c>
      <c r="Y118" s="1147"/>
      <c r="Z118" s="1147"/>
      <c r="AA118" s="1159">
        <f t="shared" si="160"/>
        <v>0</v>
      </c>
      <c r="AB118" s="1159">
        <f t="shared" si="161"/>
        <v>0</v>
      </c>
    </row>
    <row r="119" spans="2:28" s="1134" customFormat="1" ht="12.75" customHeight="1" x14ac:dyDescent="0.15">
      <c r="B119" s="1135" t="s">
        <v>419</v>
      </c>
      <c r="C119" s="286" t="s">
        <v>88</v>
      </c>
      <c r="D119" s="14"/>
      <c r="E119" s="1136"/>
      <c r="F119" s="1137"/>
      <c r="G119" s="623">
        <f t="shared" ref="G119:I119" si="168">SUM(G120:G124)</f>
        <v>0</v>
      </c>
      <c r="H119" s="16">
        <f t="shared" si="168"/>
        <v>0</v>
      </c>
      <c r="I119" s="16">
        <f t="shared" si="168"/>
        <v>0</v>
      </c>
      <c r="J119" s="16">
        <f t="shared" ref="J119:L119" si="169">SUM(J120:J124)</f>
        <v>0</v>
      </c>
      <c r="K119" s="16">
        <f t="shared" si="169"/>
        <v>0</v>
      </c>
      <c r="L119" s="16">
        <f t="shared" si="169"/>
        <v>0</v>
      </c>
      <c r="M119" s="16">
        <f t="shared" ref="M119:Z119" si="170">SUM(M120:M124)</f>
        <v>0</v>
      </c>
      <c r="N119" s="16">
        <f t="shared" si="170"/>
        <v>0</v>
      </c>
      <c r="O119" s="16">
        <f t="shared" si="170"/>
        <v>0</v>
      </c>
      <c r="P119" s="16">
        <f t="shared" si="170"/>
        <v>0</v>
      </c>
      <c r="Q119" s="16">
        <f t="shared" si="170"/>
        <v>0</v>
      </c>
      <c r="R119" s="16">
        <f t="shared" si="170"/>
        <v>0</v>
      </c>
      <c r="S119" s="16">
        <f t="shared" si="170"/>
        <v>0</v>
      </c>
      <c r="T119" s="16">
        <f t="shared" si="170"/>
        <v>0</v>
      </c>
      <c r="U119" s="16">
        <f t="shared" si="170"/>
        <v>0</v>
      </c>
      <c r="V119" s="16">
        <f t="shared" si="170"/>
        <v>0</v>
      </c>
      <c r="W119" s="16">
        <f t="shared" si="170"/>
        <v>0</v>
      </c>
      <c r="X119" s="16">
        <f t="shared" si="170"/>
        <v>0</v>
      </c>
      <c r="Y119" s="16">
        <f t="shared" si="170"/>
        <v>0</v>
      </c>
      <c r="Z119" s="16">
        <f t="shared" si="170"/>
        <v>0</v>
      </c>
      <c r="AA119" s="1159">
        <f t="shared" si="160"/>
        <v>0</v>
      </c>
      <c r="AB119" s="1159">
        <f t="shared" si="161"/>
        <v>0</v>
      </c>
    </row>
    <row r="120" spans="2:28" s="1134" customFormat="1" ht="12.75" customHeight="1" x14ac:dyDescent="0.2">
      <c r="B120" s="1564"/>
      <c r="C120" s="1138"/>
      <c r="D120" s="1565" t="s">
        <v>448</v>
      </c>
      <c r="E120" s="1139"/>
      <c r="F120" s="1140"/>
      <c r="G120" s="1160">
        <f>+E120*F120</f>
        <v>0</v>
      </c>
      <c r="H120" s="1140"/>
      <c r="I120" s="1148">
        <f t="shared" ref="I120:I142" si="171">J120+K120</f>
        <v>0</v>
      </c>
      <c r="J120" s="1148"/>
      <c r="K120" s="1148"/>
      <c r="L120" s="1148">
        <f t="shared" ref="L120:L124" si="172">M120+N120</f>
        <v>0</v>
      </c>
      <c r="M120" s="1148"/>
      <c r="N120" s="1148"/>
      <c r="O120" s="1148">
        <f t="shared" ref="O120:O124" si="173">P120+Q120</f>
        <v>0</v>
      </c>
      <c r="P120" s="1148"/>
      <c r="Q120" s="1148"/>
      <c r="R120" s="1148">
        <f t="shared" ref="R120:R124" si="174">S120+T120</f>
        <v>0</v>
      </c>
      <c r="S120" s="1148"/>
      <c r="T120" s="1148"/>
      <c r="U120" s="1148">
        <f t="shared" ref="U120:U124" si="175">V120+W120</f>
        <v>0</v>
      </c>
      <c r="V120" s="1148"/>
      <c r="W120" s="1148"/>
      <c r="X120" s="1148">
        <f t="shared" ref="X120:X124" si="176">Y120+Z120</f>
        <v>0</v>
      </c>
      <c r="Y120" s="1148"/>
      <c r="Z120" s="1148"/>
      <c r="AA120" s="1159">
        <f t="shared" si="160"/>
        <v>0</v>
      </c>
      <c r="AB120" s="1159">
        <f t="shared" si="161"/>
        <v>0</v>
      </c>
    </row>
    <row r="121" spans="2:28" s="1134" customFormat="1" ht="12.75" customHeight="1" x14ac:dyDescent="0.2">
      <c r="B121" s="1564"/>
      <c r="C121" s="1138"/>
      <c r="D121" s="1565" t="s">
        <v>448</v>
      </c>
      <c r="E121" s="1139"/>
      <c r="F121" s="1140"/>
      <c r="G121" s="1160">
        <f>+E121*F121</f>
        <v>0</v>
      </c>
      <c r="H121" s="1149"/>
      <c r="I121" s="1137">
        <f t="shared" si="171"/>
        <v>0</v>
      </c>
      <c r="J121" s="1137"/>
      <c r="K121" s="1137"/>
      <c r="L121" s="1137">
        <f t="shared" si="172"/>
        <v>0</v>
      </c>
      <c r="M121" s="1137"/>
      <c r="N121" s="1137"/>
      <c r="O121" s="1137">
        <f t="shared" si="173"/>
        <v>0</v>
      </c>
      <c r="P121" s="1137"/>
      <c r="Q121" s="1137"/>
      <c r="R121" s="1137">
        <f t="shared" si="174"/>
        <v>0</v>
      </c>
      <c r="S121" s="1137"/>
      <c r="T121" s="1137"/>
      <c r="U121" s="1137">
        <f t="shared" si="175"/>
        <v>0</v>
      </c>
      <c r="V121" s="1137"/>
      <c r="W121" s="1137"/>
      <c r="X121" s="1137">
        <f t="shared" si="176"/>
        <v>0</v>
      </c>
      <c r="Y121" s="1137"/>
      <c r="Z121" s="1137"/>
      <c r="AA121" s="1159">
        <f t="shared" si="160"/>
        <v>0</v>
      </c>
      <c r="AB121" s="1159">
        <f t="shared" si="161"/>
        <v>0</v>
      </c>
    </row>
    <row r="122" spans="2:28" s="1134" customFormat="1" ht="12.75" customHeight="1" x14ac:dyDescent="0.2">
      <c r="B122" s="1564"/>
      <c r="C122" s="1138"/>
      <c r="D122" s="1565" t="s">
        <v>448</v>
      </c>
      <c r="E122" s="1139"/>
      <c r="F122" s="1140"/>
      <c r="G122" s="1160">
        <f>+E122*F122</f>
        <v>0</v>
      </c>
      <c r="H122" s="1149"/>
      <c r="I122" s="1142">
        <f t="shared" si="171"/>
        <v>0</v>
      </c>
      <c r="J122" s="1142"/>
      <c r="K122" s="1142"/>
      <c r="L122" s="1142">
        <f t="shared" si="172"/>
        <v>0</v>
      </c>
      <c r="M122" s="1142"/>
      <c r="N122" s="1142"/>
      <c r="O122" s="1142">
        <f t="shared" si="173"/>
        <v>0</v>
      </c>
      <c r="P122" s="1142"/>
      <c r="Q122" s="1142"/>
      <c r="R122" s="1142">
        <f t="shared" si="174"/>
        <v>0</v>
      </c>
      <c r="S122" s="1142"/>
      <c r="T122" s="1142"/>
      <c r="U122" s="1142">
        <f t="shared" si="175"/>
        <v>0</v>
      </c>
      <c r="V122" s="1142"/>
      <c r="W122" s="1142"/>
      <c r="X122" s="1142">
        <f t="shared" si="176"/>
        <v>0</v>
      </c>
      <c r="Y122" s="1142"/>
      <c r="Z122" s="1142"/>
      <c r="AA122" s="1159">
        <f t="shared" si="160"/>
        <v>0</v>
      </c>
      <c r="AB122" s="1159">
        <f t="shared" si="161"/>
        <v>0</v>
      </c>
    </row>
    <row r="123" spans="2:28" s="1134" customFormat="1" ht="12.75" customHeight="1" x14ac:dyDescent="0.2">
      <c r="B123" s="1564"/>
      <c r="C123" s="1138"/>
      <c r="D123" s="1565" t="s">
        <v>448</v>
      </c>
      <c r="E123" s="1139"/>
      <c r="F123" s="1140"/>
      <c r="G123" s="1160">
        <f>+E123*F123</f>
        <v>0</v>
      </c>
      <c r="H123" s="1149"/>
      <c r="I123" s="1142">
        <f t="shared" si="171"/>
        <v>0</v>
      </c>
      <c r="J123" s="1142"/>
      <c r="K123" s="1142"/>
      <c r="L123" s="1142">
        <f t="shared" si="172"/>
        <v>0</v>
      </c>
      <c r="M123" s="1142"/>
      <c r="N123" s="1142"/>
      <c r="O123" s="1142">
        <f t="shared" si="173"/>
        <v>0</v>
      </c>
      <c r="P123" s="1142"/>
      <c r="Q123" s="1142"/>
      <c r="R123" s="1142">
        <f t="shared" si="174"/>
        <v>0</v>
      </c>
      <c r="S123" s="1142"/>
      <c r="T123" s="1142"/>
      <c r="U123" s="1142">
        <f t="shared" si="175"/>
        <v>0</v>
      </c>
      <c r="V123" s="1142"/>
      <c r="W123" s="1142"/>
      <c r="X123" s="1142">
        <f t="shared" si="176"/>
        <v>0</v>
      </c>
      <c r="Y123" s="1142"/>
      <c r="Z123" s="1142"/>
      <c r="AA123" s="1159">
        <f t="shared" si="160"/>
        <v>0</v>
      </c>
      <c r="AB123" s="1159">
        <f t="shared" si="161"/>
        <v>0</v>
      </c>
    </row>
    <row r="124" spans="2:28" s="1134" customFormat="1" ht="12.75" customHeight="1" x14ac:dyDescent="0.2">
      <c r="B124" s="1563"/>
      <c r="C124" s="1143"/>
      <c r="D124" s="1566" t="s">
        <v>448</v>
      </c>
      <c r="E124" s="1144"/>
      <c r="F124" s="1145"/>
      <c r="G124" s="1161">
        <f>+E124*F124</f>
        <v>0</v>
      </c>
      <c r="H124" s="1150"/>
      <c r="I124" s="1147">
        <f t="shared" si="171"/>
        <v>0</v>
      </c>
      <c r="J124" s="1147"/>
      <c r="K124" s="1147"/>
      <c r="L124" s="1147">
        <f t="shared" si="172"/>
        <v>0</v>
      </c>
      <c r="M124" s="1147"/>
      <c r="N124" s="1147"/>
      <c r="O124" s="1147">
        <f t="shared" si="173"/>
        <v>0</v>
      </c>
      <c r="P124" s="1147"/>
      <c r="Q124" s="1147"/>
      <c r="R124" s="1147">
        <f t="shared" si="174"/>
        <v>0</v>
      </c>
      <c r="S124" s="1147"/>
      <c r="T124" s="1147"/>
      <c r="U124" s="1147">
        <f t="shared" si="175"/>
        <v>0</v>
      </c>
      <c r="V124" s="1147"/>
      <c r="W124" s="1147"/>
      <c r="X124" s="1147">
        <f t="shared" si="176"/>
        <v>0</v>
      </c>
      <c r="Y124" s="1147"/>
      <c r="Z124" s="1147"/>
      <c r="AA124" s="1159">
        <f t="shared" si="160"/>
        <v>0</v>
      </c>
      <c r="AB124" s="1159">
        <f t="shared" si="161"/>
        <v>0</v>
      </c>
    </row>
    <row r="125" spans="2:28" s="1134" customFormat="1" ht="12.75" customHeight="1" x14ac:dyDescent="0.15">
      <c r="B125" s="1135" t="s">
        <v>419</v>
      </c>
      <c r="C125" s="286" t="s">
        <v>89</v>
      </c>
      <c r="D125" s="14"/>
      <c r="E125" s="1136"/>
      <c r="F125" s="1137"/>
      <c r="G125" s="623">
        <f t="shared" ref="G125:I125" si="177">SUM(G126:G130)</f>
        <v>0</v>
      </c>
      <c r="H125" s="16">
        <f t="shared" si="177"/>
        <v>0</v>
      </c>
      <c r="I125" s="16">
        <f t="shared" si="177"/>
        <v>0</v>
      </c>
      <c r="J125" s="16">
        <f t="shared" ref="J125:L125" si="178">SUM(J126:J130)</f>
        <v>0</v>
      </c>
      <c r="K125" s="16">
        <f t="shared" si="178"/>
        <v>0</v>
      </c>
      <c r="L125" s="16">
        <f t="shared" si="178"/>
        <v>0</v>
      </c>
      <c r="M125" s="16">
        <f t="shared" ref="M125:Z125" si="179">SUM(M126:M130)</f>
        <v>0</v>
      </c>
      <c r="N125" s="16">
        <f t="shared" si="179"/>
        <v>0</v>
      </c>
      <c r="O125" s="16">
        <f t="shared" si="179"/>
        <v>0</v>
      </c>
      <c r="P125" s="16">
        <f t="shared" si="179"/>
        <v>0</v>
      </c>
      <c r="Q125" s="16">
        <f t="shared" si="179"/>
        <v>0</v>
      </c>
      <c r="R125" s="16">
        <f t="shared" si="179"/>
        <v>0</v>
      </c>
      <c r="S125" s="16">
        <f t="shared" si="179"/>
        <v>0</v>
      </c>
      <c r="T125" s="16">
        <f t="shared" si="179"/>
        <v>0</v>
      </c>
      <c r="U125" s="16">
        <f t="shared" si="179"/>
        <v>0</v>
      </c>
      <c r="V125" s="16">
        <f t="shared" si="179"/>
        <v>0</v>
      </c>
      <c r="W125" s="16">
        <f t="shared" si="179"/>
        <v>0</v>
      </c>
      <c r="X125" s="16">
        <f t="shared" si="179"/>
        <v>0</v>
      </c>
      <c r="Y125" s="16">
        <f t="shared" si="179"/>
        <v>0</v>
      </c>
      <c r="Z125" s="16">
        <f t="shared" si="179"/>
        <v>0</v>
      </c>
      <c r="AA125" s="1159">
        <f t="shared" si="160"/>
        <v>0</v>
      </c>
      <c r="AB125" s="1159">
        <f t="shared" si="161"/>
        <v>0</v>
      </c>
    </row>
    <row r="126" spans="2:28" s="1134" customFormat="1" ht="12.75" customHeight="1" x14ac:dyDescent="0.2">
      <c r="B126" s="1564"/>
      <c r="C126" s="1138"/>
      <c r="D126" s="1565" t="s">
        <v>448</v>
      </c>
      <c r="E126" s="1139"/>
      <c r="F126" s="1140"/>
      <c r="G126" s="1160">
        <f>+E126*F126</f>
        <v>0</v>
      </c>
      <c r="H126" s="1137"/>
      <c r="I126" s="1148">
        <f t="shared" si="171"/>
        <v>0</v>
      </c>
      <c r="J126" s="1137"/>
      <c r="K126" s="1137"/>
      <c r="L126" s="1148">
        <f t="shared" ref="L126:L130" si="180">M126+N126</f>
        <v>0</v>
      </c>
      <c r="M126" s="1137"/>
      <c r="N126" s="1137"/>
      <c r="O126" s="1148">
        <f t="shared" ref="O126:O130" si="181">P126+Q126</f>
        <v>0</v>
      </c>
      <c r="P126" s="1137"/>
      <c r="Q126" s="1137"/>
      <c r="R126" s="1148">
        <f t="shared" ref="R126:R130" si="182">S126+T126</f>
        <v>0</v>
      </c>
      <c r="S126" s="1137"/>
      <c r="T126" s="1137"/>
      <c r="U126" s="1148">
        <f t="shared" ref="U126:U130" si="183">V126+W126</f>
        <v>0</v>
      </c>
      <c r="V126" s="1137"/>
      <c r="W126" s="1137"/>
      <c r="X126" s="1148">
        <f t="shared" ref="X126:X130" si="184">Y126+Z126</f>
        <v>0</v>
      </c>
      <c r="Y126" s="1137"/>
      <c r="Z126" s="1137"/>
      <c r="AA126" s="1159">
        <f t="shared" si="160"/>
        <v>0</v>
      </c>
      <c r="AB126" s="1159">
        <f t="shared" si="161"/>
        <v>0</v>
      </c>
    </row>
    <row r="127" spans="2:28" s="1134" customFormat="1" ht="12.75" customHeight="1" x14ac:dyDescent="0.2">
      <c r="B127" s="1564"/>
      <c r="C127" s="1138"/>
      <c r="D127" s="1565" t="s">
        <v>448</v>
      </c>
      <c r="E127" s="1139"/>
      <c r="F127" s="1140"/>
      <c r="G127" s="1160">
        <f>+E127*F127</f>
        <v>0</v>
      </c>
      <c r="H127" s="1137"/>
      <c r="I127" s="1137">
        <f t="shared" si="171"/>
        <v>0</v>
      </c>
      <c r="J127" s="1137"/>
      <c r="K127" s="1137"/>
      <c r="L127" s="1137">
        <f t="shared" si="180"/>
        <v>0</v>
      </c>
      <c r="M127" s="1137"/>
      <c r="N127" s="1137"/>
      <c r="O127" s="1137">
        <f t="shared" si="181"/>
        <v>0</v>
      </c>
      <c r="P127" s="1137"/>
      <c r="Q127" s="1137"/>
      <c r="R127" s="1137">
        <f t="shared" si="182"/>
        <v>0</v>
      </c>
      <c r="S127" s="1137"/>
      <c r="T127" s="1137"/>
      <c r="U127" s="1137">
        <f t="shared" si="183"/>
        <v>0</v>
      </c>
      <c r="V127" s="1137"/>
      <c r="W127" s="1137"/>
      <c r="X127" s="1137">
        <f t="shared" si="184"/>
        <v>0</v>
      </c>
      <c r="Y127" s="1137"/>
      <c r="Z127" s="1137"/>
      <c r="AA127" s="1159">
        <f t="shared" si="160"/>
        <v>0</v>
      </c>
      <c r="AB127" s="1159">
        <f t="shared" si="161"/>
        <v>0</v>
      </c>
    </row>
    <row r="128" spans="2:28" s="1134" customFormat="1" ht="12.75" customHeight="1" x14ac:dyDescent="0.2">
      <c r="B128" s="1564"/>
      <c r="C128" s="1138"/>
      <c r="D128" s="1565" t="s">
        <v>448</v>
      </c>
      <c r="E128" s="1139"/>
      <c r="F128" s="1140"/>
      <c r="G128" s="1160">
        <f>+E128*F128</f>
        <v>0</v>
      </c>
      <c r="H128" s="1141"/>
      <c r="I128" s="1142">
        <f t="shared" si="171"/>
        <v>0</v>
      </c>
      <c r="J128" s="1142"/>
      <c r="K128" s="1142"/>
      <c r="L128" s="1142">
        <f t="shared" si="180"/>
        <v>0</v>
      </c>
      <c r="M128" s="1142"/>
      <c r="N128" s="1142"/>
      <c r="O128" s="1142">
        <f t="shared" si="181"/>
        <v>0</v>
      </c>
      <c r="P128" s="1142"/>
      <c r="Q128" s="1142"/>
      <c r="R128" s="1142">
        <f t="shared" si="182"/>
        <v>0</v>
      </c>
      <c r="S128" s="1142"/>
      <c r="T128" s="1142"/>
      <c r="U128" s="1142">
        <f t="shared" si="183"/>
        <v>0</v>
      </c>
      <c r="V128" s="1142"/>
      <c r="W128" s="1142"/>
      <c r="X128" s="1142">
        <f t="shared" si="184"/>
        <v>0</v>
      </c>
      <c r="Y128" s="1142"/>
      <c r="Z128" s="1142"/>
      <c r="AA128" s="1159">
        <f t="shared" si="160"/>
        <v>0</v>
      </c>
      <c r="AB128" s="1159">
        <f t="shared" si="161"/>
        <v>0</v>
      </c>
    </row>
    <row r="129" spans="2:28" s="1134" customFormat="1" ht="12.75" customHeight="1" x14ac:dyDescent="0.2">
      <c r="B129" s="1564"/>
      <c r="C129" s="1138"/>
      <c r="D129" s="1565" t="s">
        <v>448</v>
      </c>
      <c r="E129" s="1139"/>
      <c r="F129" s="1140"/>
      <c r="G129" s="1160">
        <f>+E129*F129</f>
        <v>0</v>
      </c>
      <c r="H129" s="1141"/>
      <c r="I129" s="1142">
        <f t="shared" si="171"/>
        <v>0</v>
      </c>
      <c r="J129" s="1142"/>
      <c r="K129" s="1142"/>
      <c r="L129" s="1142">
        <f t="shared" si="180"/>
        <v>0</v>
      </c>
      <c r="M129" s="1142"/>
      <c r="N129" s="1142"/>
      <c r="O129" s="1142">
        <f t="shared" si="181"/>
        <v>0</v>
      </c>
      <c r="P129" s="1142"/>
      <c r="Q129" s="1142"/>
      <c r="R129" s="1142">
        <f t="shared" si="182"/>
        <v>0</v>
      </c>
      <c r="S129" s="1142"/>
      <c r="T129" s="1142"/>
      <c r="U129" s="1142">
        <f t="shared" si="183"/>
        <v>0</v>
      </c>
      <c r="V129" s="1142"/>
      <c r="W129" s="1142"/>
      <c r="X129" s="1142">
        <f t="shared" si="184"/>
        <v>0</v>
      </c>
      <c r="Y129" s="1142"/>
      <c r="Z129" s="1142"/>
      <c r="AA129" s="1159">
        <f t="shared" si="160"/>
        <v>0</v>
      </c>
      <c r="AB129" s="1159">
        <f t="shared" si="161"/>
        <v>0</v>
      </c>
    </row>
    <row r="130" spans="2:28" s="1134" customFormat="1" ht="12.75" customHeight="1" x14ac:dyDescent="0.2">
      <c r="B130" s="1563"/>
      <c r="C130" s="1143"/>
      <c r="D130" s="1566" t="s">
        <v>448</v>
      </c>
      <c r="E130" s="1144"/>
      <c r="F130" s="1145"/>
      <c r="G130" s="1161">
        <f>+E130*F130</f>
        <v>0</v>
      </c>
      <c r="H130" s="1146"/>
      <c r="I130" s="1147">
        <f t="shared" si="171"/>
        <v>0</v>
      </c>
      <c r="J130" s="1147"/>
      <c r="K130" s="1147"/>
      <c r="L130" s="1147">
        <f t="shared" si="180"/>
        <v>0</v>
      </c>
      <c r="M130" s="1147"/>
      <c r="N130" s="1147"/>
      <c r="O130" s="1147">
        <f t="shared" si="181"/>
        <v>0</v>
      </c>
      <c r="P130" s="1147"/>
      <c r="Q130" s="1147"/>
      <c r="R130" s="1147">
        <f t="shared" si="182"/>
        <v>0</v>
      </c>
      <c r="S130" s="1147"/>
      <c r="T130" s="1147"/>
      <c r="U130" s="1147">
        <f t="shared" si="183"/>
        <v>0</v>
      </c>
      <c r="V130" s="1147"/>
      <c r="W130" s="1147"/>
      <c r="X130" s="1147">
        <f t="shared" si="184"/>
        <v>0</v>
      </c>
      <c r="Y130" s="1147"/>
      <c r="Z130" s="1147"/>
      <c r="AA130" s="1159">
        <f t="shared" si="160"/>
        <v>0</v>
      </c>
      <c r="AB130" s="1159">
        <f t="shared" si="161"/>
        <v>0</v>
      </c>
    </row>
    <row r="131" spans="2:28" s="1134" customFormat="1" ht="12.75" customHeight="1" x14ac:dyDescent="0.15">
      <c r="B131" s="1135" t="s">
        <v>419</v>
      </c>
      <c r="C131" s="286" t="s">
        <v>90</v>
      </c>
      <c r="D131" s="14"/>
      <c r="E131" s="1136"/>
      <c r="F131" s="1137"/>
      <c r="G131" s="623">
        <f t="shared" ref="G131:I131" si="185">SUM(G132:G136)</f>
        <v>0</v>
      </c>
      <c r="H131" s="16">
        <f t="shared" si="185"/>
        <v>0</v>
      </c>
      <c r="I131" s="16">
        <f t="shared" si="185"/>
        <v>0</v>
      </c>
      <c r="J131" s="16">
        <f t="shared" ref="J131:L131" si="186">SUM(J132:J136)</f>
        <v>0</v>
      </c>
      <c r="K131" s="16">
        <f t="shared" si="186"/>
        <v>0</v>
      </c>
      <c r="L131" s="16">
        <f t="shared" si="186"/>
        <v>0</v>
      </c>
      <c r="M131" s="16">
        <f t="shared" ref="M131:Z131" si="187">SUM(M132:M136)</f>
        <v>0</v>
      </c>
      <c r="N131" s="16">
        <f t="shared" si="187"/>
        <v>0</v>
      </c>
      <c r="O131" s="16">
        <f t="shared" si="187"/>
        <v>0</v>
      </c>
      <c r="P131" s="16">
        <f t="shared" si="187"/>
        <v>0</v>
      </c>
      <c r="Q131" s="16">
        <f t="shared" si="187"/>
        <v>0</v>
      </c>
      <c r="R131" s="16">
        <f t="shared" si="187"/>
        <v>0</v>
      </c>
      <c r="S131" s="16">
        <f t="shared" si="187"/>
        <v>0</v>
      </c>
      <c r="T131" s="16">
        <f t="shared" si="187"/>
        <v>0</v>
      </c>
      <c r="U131" s="16">
        <f t="shared" si="187"/>
        <v>0</v>
      </c>
      <c r="V131" s="16">
        <f t="shared" si="187"/>
        <v>0</v>
      </c>
      <c r="W131" s="16">
        <f t="shared" si="187"/>
        <v>0</v>
      </c>
      <c r="X131" s="16">
        <f t="shared" si="187"/>
        <v>0</v>
      </c>
      <c r="Y131" s="16">
        <f t="shared" si="187"/>
        <v>0</v>
      </c>
      <c r="Z131" s="16">
        <f t="shared" si="187"/>
        <v>0</v>
      </c>
      <c r="AA131" s="1159">
        <f t="shared" si="160"/>
        <v>0</v>
      </c>
      <c r="AB131" s="1159">
        <f t="shared" si="161"/>
        <v>0</v>
      </c>
    </row>
    <row r="132" spans="2:28" s="1134" customFormat="1" ht="12.75" customHeight="1" x14ac:dyDescent="0.2">
      <c r="B132" s="1564"/>
      <c r="C132" s="1138"/>
      <c r="D132" s="1565" t="s">
        <v>448</v>
      </c>
      <c r="E132" s="1139"/>
      <c r="F132" s="1140"/>
      <c r="G132" s="1160">
        <f>+E132*F132</f>
        <v>0</v>
      </c>
      <c r="H132" s="1137"/>
      <c r="I132" s="1148">
        <f t="shared" si="171"/>
        <v>0</v>
      </c>
      <c r="J132" s="1142"/>
      <c r="K132" s="1142"/>
      <c r="L132" s="1148">
        <f t="shared" ref="L132:L136" si="188">M132+N132</f>
        <v>0</v>
      </c>
      <c r="M132" s="1142"/>
      <c r="N132" s="1142"/>
      <c r="O132" s="1148">
        <f t="shared" ref="O132:O136" si="189">P132+Q132</f>
        <v>0</v>
      </c>
      <c r="P132" s="1142"/>
      <c r="Q132" s="1142"/>
      <c r="R132" s="1148">
        <f t="shared" ref="R132:R136" si="190">S132+T132</f>
        <v>0</v>
      </c>
      <c r="S132" s="1142"/>
      <c r="T132" s="1142"/>
      <c r="U132" s="1148">
        <f t="shared" ref="U132:U136" si="191">V132+W132</f>
        <v>0</v>
      </c>
      <c r="V132" s="1142"/>
      <c r="W132" s="1142"/>
      <c r="X132" s="1148">
        <f t="shared" ref="X132:X136" si="192">Y132+Z132</f>
        <v>0</v>
      </c>
      <c r="Y132" s="1142"/>
      <c r="Z132" s="1142"/>
      <c r="AA132" s="1159">
        <f t="shared" si="160"/>
        <v>0</v>
      </c>
      <c r="AB132" s="1159">
        <f t="shared" si="161"/>
        <v>0</v>
      </c>
    </row>
    <row r="133" spans="2:28" s="1134" customFormat="1" ht="12.75" customHeight="1" x14ac:dyDescent="0.2">
      <c r="B133" s="1564"/>
      <c r="C133" s="1138"/>
      <c r="D133" s="1565" t="s">
        <v>448</v>
      </c>
      <c r="E133" s="1139"/>
      <c r="F133" s="1140"/>
      <c r="G133" s="1160">
        <f>+E133*F133</f>
        <v>0</v>
      </c>
      <c r="H133" s="1137"/>
      <c r="I133" s="1137">
        <f t="shared" si="171"/>
        <v>0</v>
      </c>
      <c r="J133" s="1142"/>
      <c r="K133" s="1142"/>
      <c r="L133" s="1137">
        <f t="shared" si="188"/>
        <v>0</v>
      </c>
      <c r="M133" s="1142"/>
      <c r="N133" s="1142"/>
      <c r="O133" s="1137">
        <f t="shared" si="189"/>
        <v>0</v>
      </c>
      <c r="P133" s="1142"/>
      <c r="Q133" s="1142"/>
      <c r="R133" s="1137">
        <f t="shared" si="190"/>
        <v>0</v>
      </c>
      <c r="S133" s="1142"/>
      <c r="T133" s="1142"/>
      <c r="U133" s="1137">
        <f t="shared" si="191"/>
        <v>0</v>
      </c>
      <c r="V133" s="1142"/>
      <c r="W133" s="1142"/>
      <c r="X133" s="1137">
        <f t="shared" si="192"/>
        <v>0</v>
      </c>
      <c r="Y133" s="1142"/>
      <c r="Z133" s="1142"/>
      <c r="AA133" s="1159">
        <f t="shared" si="160"/>
        <v>0</v>
      </c>
      <c r="AB133" s="1159">
        <f t="shared" si="161"/>
        <v>0</v>
      </c>
    </row>
    <row r="134" spans="2:28" s="1134" customFormat="1" ht="12.75" customHeight="1" x14ac:dyDescent="0.2">
      <c r="B134" s="1564"/>
      <c r="C134" s="1138"/>
      <c r="D134" s="1565" t="s">
        <v>448</v>
      </c>
      <c r="E134" s="1139"/>
      <c r="F134" s="1140"/>
      <c r="G134" s="1160">
        <f>+E134*F134</f>
        <v>0</v>
      </c>
      <c r="H134" s="1141"/>
      <c r="I134" s="1142">
        <f t="shared" si="171"/>
        <v>0</v>
      </c>
      <c r="J134" s="1142"/>
      <c r="K134" s="1142"/>
      <c r="L134" s="1142">
        <f t="shared" si="188"/>
        <v>0</v>
      </c>
      <c r="M134" s="1142"/>
      <c r="N134" s="1142"/>
      <c r="O134" s="1142">
        <f t="shared" si="189"/>
        <v>0</v>
      </c>
      <c r="P134" s="1142"/>
      <c r="Q134" s="1142"/>
      <c r="R134" s="1142">
        <f t="shared" si="190"/>
        <v>0</v>
      </c>
      <c r="S134" s="1142"/>
      <c r="T134" s="1142"/>
      <c r="U134" s="1142">
        <f t="shared" si="191"/>
        <v>0</v>
      </c>
      <c r="V134" s="1142"/>
      <c r="W134" s="1142"/>
      <c r="X134" s="1142">
        <f t="shared" si="192"/>
        <v>0</v>
      </c>
      <c r="Y134" s="1142"/>
      <c r="Z134" s="1142"/>
      <c r="AA134" s="1159">
        <f t="shared" si="160"/>
        <v>0</v>
      </c>
      <c r="AB134" s="1159">
        <f t="shared" si="161"/>
        <v>0</v>
      </c>
    </row>
    <row r="135" spans="2:28" s="1134" customFormat="1" ht="12.75" customHeight="1" x14ac:dyDescent="0.2">
      <c r="B135" s="1564"/>
      <c r="C135" s="1138"/>
      <c r="D135" s="1565" t="s">
        <v>448</v>
      </c>
      <c r="E135" s="1139"/>
      <c r="F135" s="1140"/>
      <c r="G135" s="1160">
        <f>+E135*F135</f>
        <v>0</v>
      </c>
      <c r="H135" s="1141"/>
      <c r="I135" s="1142">
        <f t="shared" si="171"/>
        <v>0</v>
      </c>
      <c r="J135" s="1142"/>
      <c r="K135" s="1142"/>
      <c r="L135" s="1142">
        <f t="shared" si="188"/>
        <v>0</v>
      </c>
      <c r="M135" s="1142"/>
      <c r="N135" s="1142"/>
      <c r="O135" s="1142">
        <f t="shared" si="189"/>
        <v>0</v>
      </c>
      <c r="P135" s="1142"/>
      <c r="Q135" s="1142"/>
      <c r="R135" s="1142">
        <f t="shared" si="190"/>
        <v>0</v>
      </c>
      <c r="S135" s="1142"/>
      <c r="T135" s="1142"/>
      <c r="U135" s="1142">
        <f t="shared" si="191"/>
        <v>0</v>
      </c>
      <c r="V135" s="1142"/>
      <c r="W135" s="1142"/>
      <c r="X135" s="1142">
        <f t="shared" si="192"/>
        <v>0</v>
      </c>
      <c r="Y135" s="1142"/>
      <c r="Z135" s="1142"/>
      <c r="AA135" s="1159">
        <f t="shared" si="160"/>
        <v>0</v>
      </c>
      <c r="AB135" s="1159">
        <f t="shared" si="161"/>
        <v>0</v>
      </c>
    </row>
    <row r="136" spans="2:28" s="1134" customFormat="1" ht="12.75" customHeight="1" x14ac:dyDescent="0.2">
      <c r="B136" s="1563"/>
      <c r="C136" s="1143"/>
      <c r="D136" s="1566" t="s">
        <v>448</v>
      </c>
      <c r="E136" s="1144"/>
      <c r="F136" s="1145"/>
      <c r="G136" s="1161">
        <f>+E136*F136</f>
        <v>0</v>
      </c>
      <c r="H136" s="1146"/>
      <c r="I136" s="1147">
        <f t="shared" si="171"/>
        <v>0</v>
      </c>
      <c r="J136" s="1147"/>
      <c r="K136" s="1147"/>
      <c r="L136" s="1147">
        <f t="shared" si="188"/>
        <v>0</v>
      </c>
      <c r="M136" s="1147"/>
      <c r="N136" s="1147"/>
      <c r="O136" s="1147">
        <f t="shared" si="189"/>
        <v>0</v>
      </c>
      <c r="P136" s="1147"/>
      <c r="Q136" s="1147"/>
      <c r="R136" s="1147">
        <f t="shared" si="190"/>
        <v>0</v>
      </c>
      <c r="S136" s="1147"/>
      <c r="T136" s="1147"/>
      <c r="U136" s="1147">
        <f t="shared" si="191"/>
        <v>0</v>
      </c>
      <c r="V136" s="1147"/>
      <c r="W136" s="1147"/>
      <c r="X136" s="1147">
        <f t="shared" si="192"/>
        <v>0</v>
      </c>
      <c r="Y136" s="1147"/>
      <c r="Z136" s="1147"/>
      <c r="AA136" s="1159">
        <f t="shared" si="160"/>
        <v>0</v>
      </c>
      <c r="AB136" s="1159">
        <f t="shared" si="161"/>
        <v>0</v>
      </c>
    </row>
    <row r="137" spans="2:28" s="1134" customFormat="1" ht="12.75" customHeight="1" x14ac:dyDescent="0.15">
      <c r="B137" s="1135" t="s">
        <v>419</v>
      </c>
      <c r="C137" s="286" t="s">
        <v>91</v>
      </c>
      <c r="D137" s="14"/>
      <c r="E137" s="1136"/>
      <c r="F137" s="1137"/>
      <c r="G137" s="623">
        <f t="shared" ref="G137:I137" si="193">SUM(G138:G142)</f>
        <v>0</v>
      </c>
      <c r="H137" s="16">
        <f t="shared" si="193"/>
        <v>0</v>
      </c>
      <c r="I137" s="16">
        <f t="shared" si="193"/>
        <v>0</v>
      </c>
      <c r="J137" s="20">
        <f t="shared" ref="J137:L137" si="194">SUM(J138:J142)</f>
        <v>0</v>
      </c>
      <c r="K137" s="20">
        <f t="shared" si="194"/>
        <v>0</v>
      </c>
      <c r="L137" s="16">
        <f t="shared" si="194"/>
        <v>0</v>
      </c>
      <c r="M137" s="20">
        <f t="shared" ref="M137:Z137" si="195">SUM(M138:M142)</f>
        <v>0</v>
      </c>
      <c r="N137" s="20">
        <f t="shared" si="195"/>
        <v>0</v>
      </c>
      <c r="O137" s="16">
        <f t="shared" si="195"/>
        <v>0</v>
      </c>
      <c r="P137" s="20">
        <f t="shared" si="195"/>
        <v>0</v>
      </c>
      <c r="Q137" s="20">
        <f t="shared" si="195"/>
        <v>0</v>
      </c>
      <c r="R137" s="16">
        <f t="shared" si="195"/>
        <v>0</v>
      </c>
      <c r="S137" s="20">
        <f t="shared" si="195"/>
        <v>0</v>
      </c>
      <c r="T137" s="20">
        <f t="shared" si="195"/>
        <v>0</v>
      </c>
      <c r="U137" s="16">
        <f t="shared" si="195"/>
        <v>0</v>
      </c>
      <c r="V137" s="20">
        <f t="shared" si="195"/>
        <v>0</v>
      </c>
      <c r="W137" s="20">
        <f t="shared" si="195"/>
        <v>0</v>
      </c>
      <c r="X137" s="16">
        <f t="shared" si="195"/>
        <v>0</v>
      </c>
      <c r="Y137" s="20">
        <f t="shared" si="195"/>
        <v>0</v>
      </c>
      <c r="Z137" s="20">
        <f t="shared" si="195"/>
        <v>0</v>
      </c>
      <c r="AA137" s="1159">
        <f t="shared" si="160"/>
        <v>0</v>
      </c>
      <c r="AB137" s="1159">
        <f t="shared" si="161"/>
        <v>0</v>
      </c>
    </row>
    <row r="138" spans="2:28" s="1134" customFormat="1" ht="12.75" customHeight="1" x14ac:dyDescent="0.2">
      <c r="B138" s="1564"/>
      <c r="C138" s="1138"/>
      <c r="D138" s="1565" t="s">
        <v>448</v>
      </c>
      <c r="E138" s="1139"/>
      <c r="F138" s="1140"/>
      <c r="G138" s="1160">
        <f>+E138*F138</f>
        <v>0</v>
      </c>
      <c r="H138" s="1137"/>
      <c r="I138" s="1148">
        <f t="shared" si="171"/>
        <v>0</v>
      </c>
      <c r="J138" s="1137"/>
      <c r="K138" s="1137"/>
      <c r="L138" s="1148">
        <f t="shared" ref="L138:L142" si="196">M138+N138</f>
        <v>0</v>
      </c>
      <c r="M138" s="1137"/>
      <c r="N138" s="1137"/>
      <c r="O138" s="1148">
        <f t="shared" ref="O138:O142" si="197">P138+Q138</f>
        <v>0</v>
      </c>
      <c r="P138" s="1137"/>
      <c r="Q138" s="1137"/>
      <c r="R138" s="1148">
        <f t="shared" ref="R138:R142" si="198">S138+T138</f>
        <v>0</v>
      </c>
      <c r="S138" s="1137"/>
      <c r="T138" s="1137"/>
      <c r="U138" s="1148">
        <f t="shared" ref="U138:U142" si="199">V138+W138</f>
        <v>0</v>
      </c>
      <c r="V138" s="1137"/>
      <c r="W138" s="1137"/>
      <c r="X138" s="1148">
        <f t="shared" ref="X138:X142" si="200">Y138+Z138</f>
        <v>0</v>
      </c>
      <c r="Y138" s="1137"/>
      <c r="Z138" s="1137"/>
      <c r="AA138" s="1159">
        <f t="shared" si="160"/>
        <v>0</v>
      </c>
      <c r="AB138" s="1159">
        <f t="shared" si="161"/>
        <v>0</v>
      </c>
    </row>
    <row r="139" spans="2:28" s="1134" customFormat="1" ht="12.75" customHeight="1" x14ac:dyDescent="0.2">
      <c r="B139" s="1564"/>
      <c r="C139" s="1138"/>
      <c r="D139" s="1565" t="s">
        <v>448</v>
      </c>
      <c r="E139" s="1139"/>
      <c r="F139" s="1140"/>
      <c r="G139" s="1160">
        <f>+E139*F139</f>
        <v>0</v>
      </c>
      <c r="H139" s="1137"/>
      <c r="I139" s="1137">
        <f t="shared" si="171"/>
        <v>0</v>
      </c>
      <c r="J139" s="1137"/>
      <c r="K139" s="1137"/>
      <c r="L139" s="1137">
        <f t="shared" si="196"/>
        <v>0</v>
      </c>
      <c r="M139" s="1137"/>
      <c r="N139" s="1137"/>
      <c r="O139" s="1137">
        <f t="shared" si="197"/>
        <v>0</v>
      </c>
      <c r="P139" s="1137"/>
      <c r="Q139" s="1137"/>
      <c r="R139" s="1137">
        <f t="shared" si="198"/>
        <v>0</v>
      </c>
      <c r="S139" s="1137"/>
      <c r="T139" s="1137"/>
      <c r="U139" s="1137">
        <f t="shared" si="199"/>
        <v>0</v>
      </c>
      <c r="V139" s="1137"/>
      <c r="W139" s="1137"/>
      <c r="X139" s="1137">
        <f t="shared" si="200"/>
        <v>0</v>
      </c>
      <c r="Y139" s="1137"/>
      <c r="Z139" s="1137"/>
      <c r="AA139" s="1159">
        <f t="shared" si="160"/>
        <v>0</v>
      </c>
      <c r="AB139" s="1159">
        <f t="shared" si="161"/>
        <v>0</v>
      </c>
    </row>
    <row r="140" spans="2:28" s="1134" customFormat="1" ht="12.75" customHeight="1" x14ac:dyDescent="0.2">
      <c r="B140" s="1564"/>
      <c r="C140" s="1138"/>
      <c r="D140" s="1565" t="s">
        <v>448</v>
      </c>
      <c r="E140" s="1139"/>
      <c r="F140" s="1140"/>
      <c r="G140" s="1160">
        <f>+E140*F140</f>
        <v>0</v>
      </c>
      <c r="H140" s="1141"/>
      <c r="I140" s="1142">
        <f t="shared" si="171"/>
        <v>0</v>
      </c>
      <c r="J140" s="1142"/>
      <c r="K140" s="1142"/>
      <c r="L140" s="1142">
        <f t="shared" si="196"/>
        <v>0</v>
      </c>
      <c r="M140" s="1142"/>
      <c r="N140" s="1142"/>
      <c r="O140" s="1142">
        <f t="shared" si="197"/>
        <v>0</v>
      </c>
      <c r="P140" s="1142"/>
      <c r="Q140" s="1142"/>
      <c r="R140" s="1142">
        <f t="shared" si="198"/>
        <v>0</v>
      </c>
      <c r="S140" s="1142"/>
      <c r="T140" s="1142"/>
      <c r="U140" s="1142">
        <f t="shared" si="199"/>
        <v>0</v>
      </c>
      <c r="V140" s="1142"/>
      <c r="W140" s="1142"/>
      <c r="X140" s="1142">
        <f t="shared" si="200"/>
        <v>0</v>
      </c>
      <c r="Y140" s="1142"/>
      <c r="Z140" s="1142"/>
      <c r="AA140" s="1159">
        <f t="shared" si="160"/>
        <v>0</v>
      </c>
      <c r="AB140" s="1159">
        <f t="shared" si="161"/>
        <v>0</v>
      </c>
    </row>
    <row r="141" spans="2:28" s="1134" customFormat="1" ht="12.75" customHeight="1" x14ac:dyDescent="0.2">
      <c r="B141" s="1564"/>
      <c r="C141" s="1138"/>
      <c r="D141" s="1565" t="s">
        <v>448</v>
      </c>
      <c r="E141" s="1139"/>
      <c r="F141" s="1140"/>
      <c r="G141" s="1160">
        <f>+E141*F141</f>
        <v>0</v>
      </c>
      <c r="H141" s="1141"/>
      <c r="I141" s="1142">
        <f t="shared" si="171"/>
        <v>0</v>
      </c>
      <c r="J141" s="1142"/>
      <c r="K141" s="1142"/>
      <c r="L141" s="1142">
        <f t="shared" si="196"/>
        <v>0</v>
      </c>
      <c r="M141" s="1142"/>
      <c r="N141" s="1142"/>
      <c r="O141" s="1142">
        <f t="shared" si="197"/>
        <v>0</v>
      </c>
      <c r="P141" s="1142"/>
      <c r="Q141" s="1142"/>
      <c r="R141" s="1142">
        <f t="shared" si="198"/>
        <v>0</v>
      </c>
      <c r="S141" s="1142"/>
      <c r="T141" s="1142"/>
      <c r="U141" s="1142">
        <f t="shared" si="199"/>
        <v>0</v>
      </c>
      <c r="V141" s="1142"/>
      <c r="W141" s="1142"/>
      <c r="X141" s="1142">
        <f t="shared" si="200"/>
        <v>0</v>
      </c>
      <c r="Y141" s="1142"/>
      <c r="Z141" s="1142"/>
      <c r="AA141" s="1159">
        <f t="shared" si="160"/>
        <v>0</v>
      </c>
      <c r="AB141" s="1159">
        <f t="shared" si="161"/>
        <v>0</v>
      </c>
    </row>
    <row r="142" spans="2:28" s="1134" customFormat="1" ht="12.75" customHeight="1" x14ac:dyDescent="0.2">
      <c r="B142" s="1563"/>
      <c r="C142" s="1143"/>
      <c r="D142" s="1566" t="s">
        <v>448</v>
      </c>
      <c r="E142" s="1144"/>
      <c r="F142" s="1145"/>
      <c r="G142" s="1160">
        <f>+E142*F142</f>
        <v>0</v>
      </c>
      <c r="H142" s="1141"/>
      <c r="I142" s="1147">
        <f t="shared" si="171"/>
        <v>0</v>
      </c>
      <c r="J142" s="1142"/>
      <c r="K142" s="1142"/>
      <c r="L142" s="1147">
        <f t="shared" si="196"/>
        <v>0</v>
      </c>
      <c r="M142" s="1142"/>
      <c r="N142" s="1142"/>
      <c r="O142" s="1147">
        <f t="shared" si="197"/>
        <v>0</v>
      </c>
      <c r="P142" s="1142"/>
      <c r="Q142" s="1142"/>
      <c r="R142" s="1147">
        <f t="shared" si="198"/>
        <v>0</v>
      </c>
      <c r="S142" s="1142"/>
      <c r="T142" s="1142"/>
      <c r="U142" s="1147">
        <f t="shared" si="199"/>
        <v>0</v>
      </c>
      <c r="V142" s="1142"/>
      <c r="W142" s="1142"/>
      <c r="X142" s="1147">
        <f t="shared" si="200"/>
        <v>0</v>
      </c>
      <c r="Y142" s="1142"/>
      <c r="Z142" s="1142"/>
      <c r="AA142" s="1159">
        <f t="shared" si="160"/>
        <v>0</v>
      </c>
      <c r="AB142" s="1159">
        <f t="shared" si="161"/>
        <v>0</v>
      </c>
    </row>
    <row r="143" spans="2:28" s="1163" customFormat="1" ht="26.25" customHeight="1" x14ac:dyDescent="0.15">
      <c r="B143" s="52">
        <f>+'CRONOGRAMA ACTIVIDADES'!C22</f>
        <v>0</v>
      </c>
      <c r="C143" s="232" t="str">
        <f>+'CRONOGRAMA ACTIVIDADES'!B22</f>
        <v>1.1.5</v>
      </c>
      <c r="D143" s="625" t="str">
        <f>+'CRONOGRAMA ACTIVIDADES'!D22</f>
        <v>Unidad medida</v>
      </c>
      <c r="E143" s="626">
        <f>+'CRONOGRAMA ACTIVIDADES'!E22</f>
        <v>0</v>
      </c>
      <c r="F143" s="624"/>
      <c r="G143" s="624">
        <f t="shared" ref="G143:I143" si="201">+G145+G151+G157+G163+G169</f>
        <v>0</v>
      </c>
      <c r="H143" s="12">
        <f t="shared" si="201"/>
        <v>0</v>
      </c>
      <c r="I143" s="12">
        <f t="shared" si="201"/>
        <v>0</v>
      </c>
      <c r="J143" s="12">
        <f t="shared" ref="J143:L143" si="202">+J145+J151+J157+J163+J169</f>
        <v>0</v>
      </c>
      <c r="K143" s="12">
        <f t="shared" si="202"/>
        <v>0</v>
      </c>
      <c r="L143" s="12">
        <f t="shared" si="202"/>
        <v>0</v>
      </c>
      <c r="M143" s="12">
        <f t="shared" ref="M143:Z143" si="203">+M145+M151+M157+M163+M169</f>
        <v>0</v>
      </c>
      <c r="N143" s="12">
        <f t="shared" si="203"/>
        <v>0</v>
      </c>
      <c r="O143" s="12">
        <f t="shared" si="203"/>
        <v>0</v>
      </c>
      <c r="P143" s="12">
        <f t="shared" si="203"/>
        <v>0</v>
      </c>
      <c r="Q143" s="12">
        <f t="shared" si="203"/>
        <v>0</v>
      </c>
      <c r="R143" s="12">
        <f t="shared" si="203"/>
        <v>0</v>
      </c>
      <c r="S143" s="12">
        <f t="shared" si="203"/>
        <v>0</v>
      </c>
      <c r="T143" s="12">
        <f t="shared" si="203"/>
        <v>0</v>
      </c>
      <c r="U143" s="12">
        <f t="shared" si="203"/>
        <v>0</v>
      </c>
      <c r="V143" s="12">
        <f t="shared" si="203"/>
        <v>0</v>
      </c>
      <c r="W143" s="12">
        <f t="shared" si="203"/>
        <v>0</v>
      </c>
      <c r="X143" s="12">
        <f t="shared" si="203"/>
        <v>0</v>
      </c>
      <c r="Y143" s="12">
        <f t="shared" si="203"/>
        <v>0</v>
      </c>
      <c r="Z143" s="12">
        <f t="shared" si="203"/>
        <v>0</v>
      </c>
      <c r="AA143" s="1159">
        <f>X143+U143+R143+O143+L143+I143+H143</f>
        <v>0</v>
      </c>
      <c r="AB143" s="1159">
        <f>+AA143-G143</f>
        <v>0</v>
      </c>
    </row>
    <row r="144" spans="2:28" s="1163" customFormat="1" ht="30" customHeight="1" x14ac:dyDescent="0.15">
      <c r="B144" s="633" t="s">
        <v>768</v>
      </c>
      <c r="C144" s="634"/>
      <c r="D144" s="2014"/>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6"/>
    </row>
    <row r="145" spans="2:28" s="1134" customFormat="1" ht="12.75" customHeight="1" x14ac:dyDescent="0.15">
      <c r="B145" s="1135" t="s">
        <v>419</v>
      </c>
      <c r="C145" s="286" t="s">
        <v>93</v>
      </c>
      <c r="D145" s="14"/>
      <c r="E145" s="1136"/>
      <c r="F145" s="1137"/>
      <c r="G145" s="623">
        <f t="shared" ref="G145:I145" si="204">SUM(G146:G150)</f>
        <v>0</v>
      </c>
      <c r="H145" s="16">
        <f t="shared" si="204"/>
        <v>0</v>
      </c>
      <c r="I145" s="16">
        <f t="shared" si="204"/>
        <v>0</v>
      </c>
      <c r="J145" s="16">
        <f t="shared" ref="J145:L145" si="205">SUM(J146:J150)</f>
        <v>0</v>
      </c>
      <c r="K145" s="16">
        <f t="shared" si="205"/>
        <v>0</v>
      </c>
      <c r="L145" s="16">
        <f t="shared" si="205"/>
        <v>0</v>
      </c>
      <c r="M145" s="16">
        <f t="shared" ref="M145:Z145" si="206">SUM(M146:M150)</f>
        <v>0</v>
      </c>
      <c r="N145" s="16">
        <f t="shared" si="206"/>
        <v>0</v>
      </c>
      <c r="O145" s="16">
        <f t="shared" si="206"/>
        <v>0</v>
      </c>
      <c r="P145" s="16">
        <f t="shared" si="206"/>
        <v>0</v>
      </c>
      <c r="Q145" s="16">
        <f t="shared" si="206"/>
        <v>0</v>
      </c>
      <c r="R145" s="16">
        <f t="shared" si="206"/>
        <v>0</v>
      </c>
      <c r="S145" s="16">
        <f t="shared" si="206"/>
        <v>0</v>
      </c>
      <c r="T145" s="16">
        <f t="shared" si="206"/>
        <v>0</v>
      </c>
      <c r="U145" s="16">
        <f t="shared" si="206"/>
        <v>0</v>
      </c>
      <c r="V145" s="16">
        <f t="shared" si="206"/>
        <v>0</v>
      </c>
      <c r="W145" s="16">
        <f t="shared" si="206"/>
        <v>0</v>
      </c>
      <c r="X145" s="16">
        <f t="shared" si="206"/>
        <v>0</v>
      </c>
      <c r="Y145" s="16">
        <f t="shared" si="206"/>
        <v>0</v>
      </c>
      <c r="Z145" s="16">
        <f t="shared" si="206"/>
        <v>0</v>
      </c>
      <c r="AA145" s="1159">
        <f t="shared" ref="AA145:AA174" si="207">X145+U145+R145+O145+L145+I145+H145</f>
        <v>0</v>
      </c>
      <c r="AB145" s="1159">
        <f t="shared" ref="AB145:AB174" si="208">+AA145-G145</f>
        <v>0</v>
      </c>
    </row>
    <row r="146" spans="2:28" s="1134" customFormat="1" ht="12.75" customHeight="1" x14ac:dyDescent="0.2">
      <c r="B146" s="1564"/>
      <c r="C146" s="1138"/>
      <c r="D146" s="1565" t="s">
        <v>448</v>
      </c>
      <c r="E146" s="1139"/>
      <c r="F146" s="1140"/>
      <c r="G146" s="1160">
        <f>+E146*F146</f>
        <v>0</v>
      </c>
      <c r="H146" s="1137"/>
      <c r="I146" s="1137">
        <f t="shared" ref="I146:I150" si="209">J146+K146</f>
        <v>0</v>
      </c>
      <c r="J146" s="1137"/>
      <c r="K146" s="1137"/>
      <c r="L146" s="1137">
        <f t="shared" ref="L146:L150" si="210">M146+N146</f>
        <v>0</v>
      </c>
      <c r="M146" s="1137"/>
      <c r="N146" s="1137"/>
      <c r="O146" s="1137">
        <f t="shared" ref="O146:O150" si="211">P146+Q146</f>
        <v>0</v>
      </c>
      <c r="P146" s="1137"/>
      <c r="Q146" s="1137"/>
      <c r="R146" s="1137">
        <f t="shared" ref="R146:R150" si="212">S146+T146</f>
        <v>0</v>
      </c>
      <c r="S146" s="1137"/>
      <c r="T146" s="1137"/>
      <c r="U146" s="1137">
        <f t="shared" ref="U146:U150" si="213">V146+W146</f>
        <v>0</v>
      </c>
      <c r="V146" s="1137"/>
      <c r="W146" s="1137"/>
      <c r="X146" s="1137">
        <f t="shared" ref="X146:X150" si="214">Y146+Z146</f>
        <v>0</v>
      </c>
      <c r="Y146" s="1137"/>
      <c r="Z146" s="1137"/>
      <c r="AA146" s="1159">
        <f t="shared" si="207"/>
        <v>0</v>
      </c>
      <c r="AB146" s="1159">
        <f t="shared" si="208"/>
        <v>0</v>
      </c>
    </row>
    <row r="147" spans="2:28" s="1134" customFormat="1" ht="12.75" customHeight="1" x14ac:dyDescent="0.2">
      <c r="B147" s="1564"/>
      <c r="C147" s="1138"/>
      <c r="D147" s="1565" t="s">
        <v>448</v>
      </c>
      <c r="E147" s="1139"/>
      <c r="F147" s="1140"/>
      <c r="G147" s="1160">
        <f>+E147*F147</f>
        <v>0</v>
      </c>
      <c r="H147" s="1137"/>
      <c r="I147" s="1137">
        <f t="shared" si="209"/>
        <v>0</v>
      </c>
      <c r="J147" s="1137"/>
      <c r="K147" s="1137"/>
      <c r="L147" s="1137">
        <f t="shared" si="210"/>
        <v>0</v>
      </c>
      <c r="M147" s="1137"/>
      <c r="N147" s="1137"/>
      <c r="O147" s="1137">
        <f t="shared" si="211"/>
        <v>0</v>
      </c>
      <c r="P147" s="1137"/>
      <c r="Q147" s="1137"/>
      <c r="R147" s="1137">
        <f t="shared" si="212"/>
        <v>0</v>
      </c>
      <c r="S147" s="1137"/>
      <c r="T147" s="1137"/>
      <c r="U147" s="1137">
        <f t="shared" si="213"/>
        <v>0</v>
      </c>
      <c r="V147" s="1137"/>
      <c r="W147" s="1137"/>
      <c r="X147" s="1137">
        <f t="shared" si="214"/>
        <v>0</v>
      </c>
      <c r="Y147" s="1137"/>
      <c r="Z147" s="1137"/>
      <c r="AA147" s="1159">
        <f t="shared" si="207"/>
        <v>0</v>
      </c>
      <c r="AB147" s="1159">
        <f t="shared" si="208"/>
        <v>0</v>
      </c>
    </row>
    <row r="148" spans="2:28" s="1134" customFormat="1" ht="12.75" customHeight="1" x14ac:dyDescent="0.2">
      <c r="B148" s="1564"/>
      <c r="C148" s="1138"/>
      <c r="D148" s="1565" t="s">
        <v>448</v>
      </c>
      <c r="E148" s="1139"/>
      <c r="F148" s="1140"/>
      <c r="G148" s="1160">
        <f>+E148*F148</f>
        <v>0</v>
      </c>
      <c r="H148" s="1141"/>
      <c r="I148" s="1142">
        <f t="shared" si="209"/>
        <v>0</v>
      </c>
      <c r="J148" s="1142"/>
      <c r="K148" s="1142"/>
      <c r="L148" s="1142">
        <f t="shared" si="210"/>
        <v>0</v>
      </c>
      <c r="M148" s="1142"/>
      <c r="N148" s="1142"/>
      <c r="O148" s="1142">
        <f t="shared" si="211"/>
        <v>0</v>
      </c>
      <c r="P148" s="1142"/>
      <c r="Q148" s="1142"/>
      <c r="R148" s="1142">
        <f t="shared" si="212"/>
        <v>0</v>
      </c>
      <c r="S148" s="1142"/>
      <c r="T148" s="1142"/>
      <c r="U148" s="1142">
        <f t="shared" si="213"/>
        <v>0</v>
      </c>
      <c r="V148" s="1142"/>
      <c r="W148" s="1142"/>
      <c r="X148" s="1142">
        <f t="shared" si="214"/>
        <v>0</v>
      </c>
      <c r="Y148" s="1142"/>
      <c r="Z148" s="1142"/>
      <c r="AA148" s="1159">
        <f t="shared" si="207"/>
        <v>0</v>
      </c>
      <c r="AB148" s="1159">
        <f t="shared" si="208"/>
        <v>0</v>
      </c>
    </row>
    <row r="149" spans="2:28" s="1134" customFormat="1" ht="12.75" customHeight="1" x14ac:dyDescent="0.2">
      <c r="B149" s="1564"/>
      <c r="C149" s="1138"/>
      <c r="D149" s="1565" t="s">
        <v>448</v>
      </c>
      <c r="E149" s="1139"/>
      <c r="F149" s="1140"/>
      <c r="G149" s="1160">
        <f>+E149*F149</f>
        <v>0</v>
      </c>
      <c r="H149" s="1141"/>
      <c r="I149" s="1142">
        <f t="shared" si="209"/>
        <v>0</v>
      </c>
      <c r="J149" s="1142"/>
      <c r="K149" s="1142"/>
      <c r="L149" s="1142">
        <f t="shared" si="210"/>
        <v>0</v>
      </c>
      <c r="M149" s="1142"/>
      <c r="N149" s="1142"/>
      <c r="O149" s="1142">
        <f t="shared" si="211"/>
        <v>0</v>
      </c>
      <c r="P149" s="1142"/>
      <c r="Q149" s="1142"/>
      <c r="R149" s="1142">
        <f t="shared" si="212"/>
        <v>0</v>
      </c>
      <c r="S149" s="1142"/>
      <c r="T149" s="1142"/>
      <c r="U149" s="1142">
        <f t="shared" si="213"/>
        <v>0</v>
      </c>
      <c r="V149" s="1142"/>
      <c r="W149" s="1142"/>
      <c r="X149" s="1142">
        <f t="shared" si="214"/>
        <v>0</v>
      </c>
      <c r="Y149" s="1142"/>
      <c r="Z149" s="1142"/>
      <c r="AA149" s="1159">
        <f t="shared" si="207"/>
        <v>0</v>
      </c>
      <c r="AB149" s="1159">
        <f t="shared" si="208"/>
        <v>0</v>
      </c>
    </row>
    <row r="150" spans="2:28" s="1134" customFormat="1" ht="12.75" customHeight="1" x14ac:dyDescent="0.2">
      <c r="B150" s="1563"/>
      <c r="C150" s="1143"/>
      <c r="D150" s="1566" t="s">
        <v>448</v>
      </c>
      <c r="E150" s="1144"/>
      <c r="F150" s="1145"/>
      <c r="G150" s="1161">
        <f>+E150*F150</f>
        <v>0</v>
      </c>
      <c r="H150" s="1146"/>
      <c r="I150" s="1147">
        <f t="shared" si="209"/>
        <v>0</v>
      </c>
      <c r="J150" s="1147"/>
      <c r="K150" s="1147"/>
      <c r="L150" s="1147">
        <f t="shared" si="210"/>
        <v>0</v>
      </c>
      <c r="M150" s="1147"/>
      <c r="N150" s="1147"/>
      <c r="O150" s="1147">
        <f t="shared" si="211"/>
        <v>0</v>
      </c>
      <c r="P150" s="1147"/>
      <c r="Q150" s="1147"/>
      <c r="R150" s="1147">
        <f t="shared" si="212"/>
        <v>0</v>
      </c>
      <c r="S150" s="1147"/>
      <c r="T150" s="1147"/>
      <c r="U150" s="1147">
        <f t="shared" si="213"/>
        <v>0</v>
      </c>
      <c r="V150" s="1147"/>
      <c r="W150" s="1147"/>
      <c r="X150" s="1147">
        <f t="shared" si="214"/>
        <v>0</v>
      </c>
      <c r="Y150" s="1147"/>
      <c r="Z150" s="1147"/>
      <c r="AA150" s="1159">
        <f t="shared" si="207"/>
        <v>0</v>
      </c>
      <c r="AB150" s="1159">
        <f t="shared" si="208"/>
        <v>0</v>
      </c>
    </row>
    <row r="151" spans="2:28" s="1134" customFormat="1" ht="12.75" customHeight="1" x14ac:dyDescent="0.15">
      <c r="B151" s="1135" t="s">
        <v>419</v>
      </c>
      <c r="C151" s="286" t="s">
        <v>94</v>
      </c>
      <c r="D151" s="14"/>
      <c r="E151" s="1136"/>
      <c r="F151" s="1137"/>
      <c r="G151" s="623">
        <f t="shared" ref="G151:I151" si="215">SUM(G152:G156)</f>
        <v>0</v>
      </c>
      <c r="H151" s="16">
        <f t="shared" si="215"/>
        <v>0</v>
      </c>
      <c r="I151" s="16">
        <f t="shared" si="215"/>
        <v>0</v>
      </c>
      <c r="J151" s="16">
        <f t="shared" ref="J151:L151" si="216">SUM(J152:J156)</f>
        <v>0</v>
      </c>
      <c r="K151" s="16">
        <f t="shared" si="216"/>
        <v>0</v>
      </c>
      <c r="L151" s="16">
        <f t="shared" si="216"/>
        <v>0</v>
      </c>
      <c r="M151" s="16">
        <f t="shared" ref="M151:Z151" si="217">SUM(M152:M156)</f>
        <v>0</v>
      </c>
      <c r="N151" s="16">
        <f t="shared" si="217"/>
        <v>0</v>
      </c>
      <c r="O151" s="16">
        <f t="shared" si="217"/>
        <v>0</v>
      </c>
      <c r="P151" s="16">
        <f t="shared" si="217"/>
        <v>0</v>
      </c>
      <c r="Q151" s="16">
        <f t="shared" si="217"/>
        <v>0</v>
      </c>
      <c r="R151" s="16">
        <f t="shared" si="217"/>
        <v>0</v>
      </c>
      <c r="S151" s="16">
        <f t="shared" si="217"/>
        <v>0</v>
      </c>
      <c r="T151" s="16">
        <f t="shared" si="217"/>
        <v>0</v>
      </c>
      <c r="U151" s="16">
        <f t="shared" si="217"/>
        <v>0</v>
      </c>
      <c r="V151" s="16">
        <f t="shared" si="217"/>
        <v>0</v>
      </c>
      <c r="W151" s="16">
        <f t="shared" si="217"/>
        <v>0</v>
      </c>
      <c r="X151" s="16">
        <f t="shared" si="217"/>
        <v>0</v>
      </c>
      <c r="Y151" s="16">
        <f t="shared" si="217"/>
        <v>0</v>
      </c>
      <c r="Z151" s="16">
        <f t="shared" si="217"/>
        <v>0</v>
      </c>
      <c r="AA151" s="1159">
        <f t="shared" si="207"/>
        <v>0</v>
      </c>
      <c r="AB151" s="1159">
        <f t="shared" si="208"/>
        <v>0</v>
      </c>
    </row>
    <row r="152" spans="2:28" s="1134" customFormat="1" ht="12.75" customHeight="1" x14ac:dyDescent="0.2">
      <c r="B152" s="1564"/>
      <c r="C152" s="1138"/>
      <c r="D152" s="1565" t="s">
        <v>448</v>
      </c>
      <c r="E152" s="1139"/>
      <c r="F152" s="1140"/>
      <c r="G152" s="1160">
        <f>+E152*F152</f>
        <v>0</v>
      </c>
      <c r="H152" s="1140"/>
      <c r="I152" s="1148">
        <f t="shared" ref="I152:I174" si="218">J152+K152</f>
        <v>0</v>
      </c>
      <c r="J152" s="1148"/>
      <c r="K152" s="1148"/>
      <c r="L152" s="1148">
        <f t="shared" ref="L152:L156" si="219">M152+N152</f>
        <v>0</v>
      </c>
      <c r="M152" s="1148"/>
      <c r="N152" s="1148"/>
      <c r="O152" s="1148">
        <f t="shared" ref="O152:O156" si="220">P152+Q152</f>
        <v>0</v>
      </c>
      <c r="P152" s="1148"/>
      <c r="Q152" s="1148"/>
      <c r="R152" s="1148">
        <f t="shared" ref="R152:R156" si="221">S152+T152</f>
        <v>0</v>
      </c>
      <c r="S152" s="1148"/>
      <c r="T152" s="1148"/>
      <c r="U152" s="1148">
        <f t="shared" ref="U152:U156" si="222">V152+W152</f>
        <v>0</v>
      </c>
      <c r="V152" s="1148"/>
      <c r="W152" s="1148"/>
      <c r="X152" s="1148">
        <f t="shared" ref="X152:X156" si="223">Y152+Z152</f>
        <v>0</v>
      </c>
      <c r="Y152" s="1148"/>
      <c r="Z152" s="1148"/>
      <c r="AA152" s="1159">
        <f t="shared" si="207"/>
        <v>0</v>
      </c>
      <c r="AB152" s="1159">
        <f t="shared" si="208"/>
        <v>0</v>
      </c>
    </row>
    <row r="153" spans="2:28" s="1134" customFormat="1" ht="12.75" customHeight="1" x14ac:dyDescent="0.2">
      <c r="B153" s="1564"/>
      <c r="C153" s="1138"/>
      <c r="D153" s="1565" t="s">
        <v>448</v>
      </c>
      <c r="E153" s="1139"/>
      <c r="F153" s="1140"/>
      <c r="G153" s="1160">
        <f>+E153*F153</f>
        <v>0</v>
      </c>
      <c r="H153" s="1149"/>
      <c r="I153" s="1137">
        <f t="shared" si="218"/>
        <v>0</v>
      </c>
      <c r="J153" s="1137"/>
      <c r="K153" s="1137"/>
      <c r="L153" s="1137">
        <f t="shared" si="219"/>
        <v>0</v>
      </c>
      <c r="M153" s="1137"/>
      <c r="N153" s="1137"/>
      <c r="O153" s="1137">
        <f t="shared" si="220"/>
        <v>0</v>
      </c>
      <c r="P153" s="1137"/>
      <c r="Q153" s="1137"/>
      <c r="R153" s="1137">
        <f t="shared" si="221"/>
        <v>0</v>
      </c>
      <c r="S153" s="1137"/>
      <c r="T153" s="1137"/>
      <c r="U153" s="1137">
        <f t="shared" si="222"/>
        <v>0</v>
      </c>
      <c r="V153" s="1137"/>
      <c r="W153" s="1137"/>
      <c r="X153" s="1137">
        <f t="shared" si="223"/>
        <v>0</v>
      </c>
      <c r="Y153" s="1137"/>
      <c r="Z153" s="1137"/>
      <c r="AA153" s="1159">
        <f t="shared" si="207"/>
        <v>0</v>
      </c>
      <c r="AB153" s="1159">
        <f t="shared" si="208"/>
        <v>0</v>
      </c>
    </row>
    <row r="154" spans="2:28" s="1134" customFormat="1" ht="12.75" customHeight="1" x14ac:dyDescent="0.2">
      <c r="B154" s="1564"/>
      <c r="C154" s="1138"/>
      <c r="D154" s="1565" t="s">
        <v>448</v>
      </c>
      <c r="E154" s="1139"/>
      <c r="F154" s="1140"/>
      <c r="G154" s="1160">
        <f>+E154*F154</f>
        <v>0</v>
      </c>
      <c r="H154" s="1149"/>
      <c r="I154" s="1142">
        <f t="shared" si="218"/>
        <v>0</v>
      </c>
      <c r="J154" s="1142"/>
      <c r="K154" s="1142"/>
      <c r="L154" s="1142">
        <f t="shared" si="219"/>
        <v>0</v>
      </c>
      <c r="M154" s="1142"/>
      <c r="N154" s="1142"/>
      <c r="O154" s="1142">
        <f t="shared" si="220"/>
        <v>0</v>
      </c>
      <c r="P154" s="1142"/>
      <c r="Q154" s="1142"/>
      <c r="R154" s="1142">
        <f t="shared" si="221"/>
        <v>0</v>
      </c>
      <c r="S154" s="1142"/>
      <c r="T154" s="1142"/>
      <c r="U154" s="1142">
        <f t="shared" si="222"/>
        <v>0</v>
      </c>
      <c r="V154" s="1142"/>
      <c r="W154" s="1142"/>
      <c r="X154" s="1142">
        <f t="shared" si="223"/>
        <v>0</v>
      </c>
      <c r="Y154" s="1142"/>
      <c r="Z154" s="1142"/>
      <c r="AA154" s="1159">
        <f t="shared" si="207"/>
        <v>0</v>
      </c>
      <c r="AB154" s="1159">
        <f t="shared" si="208"/>
        <v>0</v>
      </c>
    </row>
    <row r="155" spans="2:28" s="1134" customFormat="1" ht="12.75" customHeight="1" x14ac:dyDescent="0.2">
      <c r="B155" s="1564"/>
      <c r="C155" s="1138"/>
      <c r="D155" s="1565" t="s">
        <v>448</v>
      </c>
      <c r="E155" s="1139"/>
      <c r="F155" s="1140"/>
      <c r="G155" s="1160">
        <f>+E155*F155</f>
        <v>0</v>
      </c>
      <c r="H155" s="1149"/>
      <c r="I155" s="1142">
        <f t="shared" si="218"/>
        <v>0</v>
      </c>
      <c r="J155" s="1142"/>
      <c r="K155" s="1142"/>
      <c r="L155" s="1142">
        <f t="shared" si="219"/>
        <v>0</v>
      </c>
      <c r="M155" s="1142"/>
      <c r="N155" s="1142"/>
      <c r="O155" s="1142">
        <f t="shared" si="220"/>
        <v>0</v>
      </c>
      <c r="P155" s="1142"/>
      <c r="Q155" s="1142"/>
      <c r="R155" s="1142">
        <f t="shared" si="221"/>
        <v>0</v>
      </c>
      <c r="S155" s="1142"/>
      <c r="T155" s="1142"/>
      <c r="U155" s="1142">
        <f t="shared" si="222"/>
        <v>0</v>
      </c>
      <c r="V155" s="1142"/>
      <c r="W155" s="1142"/>
      <c r="X155" s="1142">
        <f t="shared" si="223"/>
        <v>0</v>
      </c>
      <c r="Y155" s="1142"/>
      <c r="Z155" s="1142"/>
      <c r="AA155" s="1159">
        <f t="shared" si="207"/>
        <v>0</v>
      </c>
      <c r="AB155" s="1159">
        <f t="shared" si="208"/>
        <v>0</v>
      </c>
    </row>
    <row r="156" spans="2:28" s="1134" customFormat="1" ht="12.75" customHeight="1" x14ac:dyDescent="0.2">
      <c r="B156" s="1563"/>
      <c r="C156" s="1143"/>
      <c r="D156" s="1566" t="s">
        <v>448</v>
      </c>
      <c r="E156" s="1144"/>
      <c r="F156" s="1145"/>
      <c r="G156" s="1161">
        <f>+E156*F156</f>
        <v>0</v>
      </c>
      <c r="H156" s="1150"/>
      <c r="I156" s="1147">
        <f t="shared" si="218"/>
        <v>0</v>
      </c>
      <c r="J156" s="1147"/>
      <c r="K156" s="1147"/>
      <c r="L156" s="1147">
        <f t="shared" si="219"/>
        <v>0</v>
      </c>
      <c r="M156" s="1147"/>
      <c r="N156" s="1147"/>
      <c r="O156" s="1147">
        <f t="shared" si="220"/>
        <v>0</v>
      </c>
      <c r="P156" s="1147"/>
      <c r="Q156" s="1147"/>
      <c r="R156" s="1147">
        <f t="shared" si="221"/>
        <v>0</v>
      </c>
      <c r="S156" s="1147"/>
      <c r="T156" s="1147"/>
      <c r="U156" s="1147">
        <f t="shared" si="222"/>
        <v>0</v>
      </c>
      <c r="V156" s="1147"/>
      <c r="W156" s="1147"/>
      <c r="X156" s="1147">
        <f t="shared" si="223"/>
        <v>0</v>
      </c>
      <c r="Y156" s="1147"/>
      <c r="Z156" s="1147"/>
      <c r="AA156" s="1159">
        <f t="shared" si="207"/>
        <v>0</v>
      </c>
      <c r="AB156" s="1159">
        <f t="shared" si="208"/>
        <v>0</v>
      </c>
    </row>
    <row r="157" spans="2:28" s="1134" customFormat="1" ht="12.75" customHeight="1" x14ac:dyDescent="0.15">
      <c r="B157" s="1135" t="s">
        <v>419</v>
      </c>
      <c r="C157" s="286" t="s">
        <v>95</v>
      </c>
      <c r="D157" s="14"/>
      <c r="E157" s="1136"/>
      <c r="F157" s="1137"/>
      <c r="G157" s="623">
        <f t="shared" ref="G157:I157" si="224">SUM(G158:G162)</f>
        <v>0</v>
      </c>
      <c r="H157" s="16">
        <f t="shared" si="224"/>
        <v>0</v>
      </c>
      <c r="I157" s="16">
        <f t="shared" si="224"/>
        <v>0</v>
      </c>
      <c r="J157" s="16">
        <f t="shared" ref="J157:L157" si="225">SUM(J158:J162)</f>
        <v>0</v>
      </c>
      <c r="K157" s="16">
        <f t="shared" si="225"/>
        <v>0</v>
      </c>
      <c r="L157" s="16">
        <f t="shared" si="225"/>
        <v>0</v>
      </c>
      <c r="M157" s="16">
        <f t="shared" ref="M157:Z157" si="226">SUM(M158:M162)</f>
        <v>0</v>
      </c>
      <c r="N157" s="16">
        <f t="shared" si="226"/>
        <v>0</v>
      </c>
      <c r="O157" s="16">
        <f t="shared" si="226"/>
        <v>0</v>
      </c>
      <c r="P157" s="16">
        <f t="shared" si="226"/>
        <v>0</v>
      </c>
      <c r="Q157" s="16">
        <f t="shared" si="226"/>
        <v>0</v>
      </c>
      <c r="R157" s="16">
        <f t="shared" si="226"/>
        <v>0</v>
      </c>
      <c r="S157" s="16">
        <f t="shared" si="226"/>
        <v>0</v>
      </c>
      <c r="T157" s="16">
        <f t="shared" si="226"/>
        <v>0</v>
      </c>
      <c r="U157" s="16">
        <f t="shared" si="226"/>
        <v>0</v>
      </c>
      <c r="V157" s="16">
        <f t="shared" si="226"/>
        <v>0</v>
      </c>
      <c r="W157" s="16">
        <f t="shared" si="226"/>
        <v>0</v>
      </c>
      <c r="X157" s="16">
        <f t="shared" si="226"/>
        <v>0</v>
      </c>
      <c r="Y157" s="16">
        <f t="shared" si="226"/>
        <v>0</v>
      </c>
      <c r="Z157" s="16">
        <f t="shared" si="226"/>
        <v>0</v>
      </c>
      <c r="AA157" s="1159">
        <f t="shared" si="207"/>
        <v>0</v>
      </c>
      <c r="AB157" s="1159">
        <f t="shared" si="208"/>
        <v>0</v>
      </c>
    </row>
    <row r="158" spans="2:28" s="1134" customFormat="1" ht="12.75" customHeight="1" x14ac:dyDescent="0.2">
      <c r="B158" s="1564"/>
      <c r="C158" s="1138"/>
      <c r="D158" s="1565" t="s">
        <v>448</v>
      </c>
      <c r="E158" s="1139"/>
      <c r="F158" s="1140"/>
      <c r="G158" s="1160">
        <f>+E158*F158</f>
        <v>0</v>
      </c>
      <c r="H158" s="1137"/>
      <c r="I158" s="1148">
        <f t="shared" si="218"/>
        <v>0</v>
      </c>
      <c r="J158" s="1137"/>
      <c r="K158" s="1137"/>
      <c r="L158" s="1148">
        <f t="shared" ref="L158:L162" si="227">M158+N158</f>
        <v>0</v>
      </c>
      <c r="M158" s="1137"/>
      <c r="N158" s="1137"/>
      <c r="O158" s="1148">
        <f t="shared" ref="O158:O162" si="228">P158+Q158</f>
        <v>0</v>
      </c>
      <c r="P158" s="1137"/>
      <c r="Q158" s="1137"/>
      <c r="R158" s="1148">
        <f t="shared" ref="R158:R162" si="229">S158+T158</f>
        <v>0</v>
      </c>
      <c r="S158" s="1137"/>
      <c r="T158" s="1137"/>
      <c r="U158" s="1148">
        <f t="shared" ref="U158:U162" si="230">V158+W158</f>
        <v>0</v>
      </c>
      <c r="V158" s="1137"/>
      <c r="W158" s="1137"/>
      <c r="X158" s="1148">
        <f t="shared" ref="X158:X162" si="231">Y158+Z158</f>
        <v>0</v>
      </c>
      <c r="Y158" s="1137"/>
      <c r="Z158" s="1137"/>
      <c r="AA158" s="1159">
        <f t="shared" si="207"/>
        <v>0</v>
      </c>
      <c r="AB158" s="1159">
        <f t="shared" si="208"/>
        <v>0</v>
      </c>
    </row>
    <row r="159" spans="2:28" s="1134" customFormat="1" ht="12.75" customHeight="1" x14ac:dyDescent="0.2">
      <c r="B159" s="1564"/>
      <c r="C159" s="1138"/>
      <c r="D159" s="1565" t="s">
        <v>448</v>
      </c>
      <c r="E159" s="1139"/>
      <c r="F159" s="1140"/>
      <c r="G159" s="1160">
        <f>+E159*F159</f>
        <v>0</v>
      </c>
      <c r="H159" s="1137"/>
      <c r="I159" s="1137">
        <f t="shared" si="218"/>
        <v>0</v>
      </c>
      <c r="J159" s="1137"/>
      <c r="K159" s="1137"/>
      <c r="L159" s="1137">
        <f t="shared" si="227"/>
        <v>0</v>
      </c>
      <c r="M159" s="1137"/>
      <c r="N159" s="1137"/>
      <c r="O159" s="1137">
        <f t="shared" si="228"/>
        <v>0</v>
      </c>
      <c r="P159" s="1137"/>
      <c r="Q159" s="1137"/>
      <c r="R159" s="1137">
        <f t="shared" si="229"/>
        <v>0</v>
      </c>
      <c r="S159" s="1137"/>
      <c r="T159" s="1137"/>
      <c r="U159" s="1137">
        <f t="shared" si="230"/>
        <v>0</v>
      </c>
      <c r="V159" s="1137"/>
      <c r="W159" s="1137"/>
      <c r="X159" s="1137">
        <f t="shared" si="231"/>
        <v>0</v>
      </c>
      <c r="Y159" s="1137"/>
      <c r="Z159" s="1137"/>
      <c r="AA159" s="1159">
        <f t="shared" si="207"/>
        <v>0</v>
      </c>
      <c r="AB159" s="1159">
        <f t="shared" si="208"/>
        <v>0</v>
      </c>
    </row>
    <row r="160" spans="2:28" s="1134" customFormat="1" ht="12.75" customHeight="1" x14ac:dyDescent="0.2">
      <c r="B160" s="1564"/>
      <c r="C160" s="1138"/>
      <c r="D160" s="1565" t="s">
        <v>448</v>
      </c>
      <c r="E160" s="1139"/>
      <c r="F160" s="1140"/>
      <c r="G160" s="1160">
        <f>+E160*F160</f>
        <v>0</v>
      </c>
      <c r="H160" s="1141"/>
      <c r="I160" s="1142">
        <f t="shared" si="218"/>
        <v>0</v>
      </c>
      <c r="J160" s="1142"/>
      <c r="K160" s="1142"/>
      <c r="L160" s="1142">
        <f t="shared" si="227"/>
        <v>0</v>
      </c>
      <c r="M160" s="1142"/>
      <c r="N160" s="1142"/>
      <c r="O160" s="1142">
        <f t="shared" si="228"/>
        <v>0</v>
      </c>
      <c r="P160" s="1142"/>
      <c r="Q160" s="1142"/>
      <c r="R160" s="1142">
        <f t="shared" si="229"/>
        <v>0</v>
      </c>
      <c r="S160" s="1142"/>
      <c r="T160" s="1142"/>
      <c r="U160" s="1142">
        <f t="shared" si="230"/>
        <v>0</v>
      </c>
      <c r="V160" s="1142"/>
      <c r="W160" s="1142"/>
      <c r="X160" s="1142">
        <f t="shared" si="231"/>
        <v>0</v>
      </c>
      <c r="Y160" s="1142"/>
      <c r="Z160" s="1142"/>
      <c r="AA160" s="1159">
        <f t="shared" si="207"/>
        <v>0</v>
      </c>
      <c r="AB160" s="1159">
        <f t="shared" si="208"/>
        <v>0</v>
      </c>
    </row>
    <row r="161" spans="2:28" s="1134" customFormat="1" ht="12.75" customHeight="1" x14ac:dyDescent="0.2">
      <c r="B161" s="1564"/>
      <c r="C161" s="1138"/>
      <c r="D161" s="1565" t="s">
        <v>448</v>
      </c>
      <c r="E161" s="1139"/>
      <c r="F161" s="1140"/>
      <c r="G161" s="1160">
        <f>+E161*F161</f>
        <v>0</v>
      </c>
      <c r="H161" s="1141"/>
      <c r="I161" s="1142">
        <f t="shared" si="218"/>
        <v>0</v>
      </c>
      <c r="J161" s="1142"/>
      <c r="K161" s="1142"/>
      <c r="L161" s="1142">
        <f t="shared" si="227"/>
        <v>0</v>
      </c>
      <c r="M161" s="1142"/>
      <c r="N161" s="1142"/>
      <c r="O161" s="1142">
        <f t="shared" si="228"/>
        <v>0</v>
      </c>
      <c r="P161" s="1142"/>
      <c r="Q161" s="1142"/>
      <c r="R161" s="1142">
        <f t="shared" si="229"/>
        <v>0</v>
      </c>
      <c r="S161" s="1142"/>
      <c r="T161" s="1142"/>
      <c r="U161" s="1142">
        <f t="shared" si="230"/>
        <v>0</v>
      </c>
      <c r="V161" s="1142"/>
      <c r="W161" s="1142"/>
      <c r="X161" s="1142">
        <f t="shared" si="231"/>
        <v>0</v>
      </c>
      <c r="Y161" s="1142"/>
      <c r="Z161" s="1142"/>
      <c r="AA161" s="1159">
        <f t="shared" si="207"/>
        <v>0</v>
      </c>
      <c r="AB161" s="1159">
        <f t="shared" si="208"/>
        <v>0</v>
      </c>
    </row>
    <row r="162" spans="2:28" s="1134" customFormat="1" ht="12.75" customHeight="1" x14ac:dyDescent="0.2">
      <c r="B162" s="1563"/>
      <c r="C162" s="1143"/>
      <c r="D162" s="1566" t="s">
        <v>448</v>
      </c>
      <c r="E162" s="1144"/>
      <c r="F162" s="1145"/>
      <c r="G162" s="1161">
        <f>+E162*F162</f>
        <v>0</v>
      </c>
      <c r="H162" s="1146"/>
      <c r="I162" s="1147">
        <f t="shared" si="218"/>
        <v>0</v>
      </c>
      <c r="J162" s="1147"/>
      <c r="K162" s="1147"/>
      <c r="L162" s="1147">
        <f t="shared" si="227"/>
        <v>0</v>
      </c>
      <c r="M162" s="1147"/>
      <c r="N162" s="1147"/>
      <c r="O162" s="1147">
        <f t="shared" si="228"/>
        <v>0</v>
      </c>
      <c r="P162" s="1147"/>
      <c r="Q162" s="1147"/>
      <c r="R162" s="1147">
        <f t="shared" si="229"/>
        <v>0</v>
      </c>
      <c r="S162" s="1147"/>
      <c r="T162" s="1147"/>
      <c r="U162" s="1147">
        <f t="shared" si="230"/>
        <v>0</v>
      </c>
      <c r="V162" s="1147"/>
      <c r="W162" s="1147"/>
      <c r="X162" s="1147">
        <f t="shared" si="231"/>
        <v>0</v>
      </c>
      <c r="Y162" s="1147"/>
      <c r="Z162" s="1147"/>
      <c r="AA162" s="1159">
        <f t="shared" si="207"/>
        <v>0</v>
      </c>
      <c r="AB162" s="1159">
        <f t="shared" si="208"/>
        <v>0</v>
      </c>
    </row>
    <row r="163" spans="2:28" s="1134" customFormat="1" ht="12.75" customHeight="1" x14ac:dyDescent="0.15">
      <c r="B163" s="1135" t="s">
        <v>419</v>
      </c>
      <c r="C163" s="286" t="s">
        <v>96</v>
      </c>
      <c r="D163" s="14"/>
      <c r="E163" s="1136"/>
      <c r="F163" s="1137"/>
      <c r="G163" s="623">
        <f t="shared" ref="G163:H163" si="232">SUM(G164:G168)</f>
        <v>0</v>
      </c>
      <c r="H163" s="16">
        <f t="shared" si="232"/>
        <v>0</v>
      </c>
      <c r="I163" s="16">
        <f t="shared" ref="I163" si="233">SUM(I164:I168)</f>
        <v>0</v>
      </c>
      <c r="J163" s="16">
        <f t="shared" ref="J163:K163" si="234">SUM(J164:J168)</f>
        <v>0</v>
      </c>
      <c r="K163" s="16">
        <f t="shared" si="234"/>
        <v>0</v>
      </c>
      <c r="L163" s="16">
        <f t="shared" ref="L163" si="235">SUM(L164:L168)</f>
        <v>0</v>
      </c>
      <c r="M163" s="16">
        <f t="shared" ref="M163:N163" si="236">SUM(M164:M168)</f>
        <v>0</v>
      </c>
      <c r="N163" s="16">
        <f t="shared" si="236"/>
        <v>0</v>
      </c>
      <c r="O163" s="16">
        <f t="shared" ref="O163" si="237">SUM(O164:O168)</f>
        <v>0</v>
      </c>
      <c r="P163" s="16">
        <f t="shared" ref="P163:Q163" si="238">SUM(P164:P168)</f>
        <v>0</v>
      </c>
      <c r="Q163" s="16">
        <f t="shared" si="238"/>
        <v>0</v>
      </c>
      <c r="R163" s="16">
        <f t="shared" ref="R163" si="239">SUM(R164:R168)</f>
        <v>0</v>
      </c>
      <c r="S163" s="16">
        <f t="shared" ref="S163:T163" si="240">SUM(S164:S168)</f>
        <v>0</v>
      </c>
      <c r="T163" s="16">
        <f t="shared" si="240"/>
        <v>0</v>
      </c>
      <c r="U163" s="16">
        <f t="shared" ref="U163" si="241">SUM(U164:U168)</f>
        <v>0</v>
      </c>
      <c r="V163" s="16">
        <f t="shared" ref="V163:W163" si="242">SUM(V164:V168)</f>
        <v>0</v>
      </c>
      <c r="W163" s="16">
        <f t="shared" si="242"/>
        <v>0</v>
      </c>
      <c r="X163" s="16">
        <f t="shared" ref="X163" si="243">SUM(X164:X168)</f>
        <v>0</v>
      </c>
      <c r="Y163" s="16">
        <f t="shared" ref="Y163:Z163" si="244">SUM(Y164:Y168)</f>
        <v>0</v>
      </c>
      <c r="Z163" s="16">
        <f t="shared" si="244"/>
        <v>0</v>
      </c>
      <c r="AA163" s="1159">
        <f t="shared" si="207"/>
        <v>0</v>
      </c>
      <c r="AB163" s="1159">
        <f t="shared" si="208"/>
        <v>0</v>
      </c>
    </row>
    <row r="164" spans="2:28" s="1134" customFormat="1" ht="12.75" customHeight="1" x14ac:dyDescent="0.2">
      <c r="B164" s="1564"/>
      <c r="C164" s="1138"/>
      <c r="D164" s="1565" t="s">
        <v>448</v>
      </c>
      <c r="E164" s="1139"/>
      <c r="F164" s="1140"/>
      <c r="G164" s="1160">
        <f>+E164*F164</f>
        <v>0</v>
      </c>
      <c r="H164" s="1137"/>
      <c r="I164" s="1148">
        <f t="shared" si="218"/>
        <v>0</v>
      </c>
      <c r="J164" s="1142"/>
      <c r="K164" s="1142"/>
      <c r="L164" s="1148">
        <f t="shared" ref="L164:L168" si="245">M164+N164</f>
        <v>0</v>
      </c>
      <c r="M164" s="1142"/>
      <c r="N164" s="1142"/>
      <c r="O164" s="1148">
        <f t="shared" ref="O164:O168" si="246">P164+Q164</f>
        <v>0</v>
      </c>
      <c r="P164" s="1142"/>
      <c r="Q164" s="1142"/>
      <c r="R164" s="1148">
        <f t="shared" ref="R164:R168" si="247">S164+T164</f>
        <v>0</v>
      </c>
      <c r="S164" s="1142"/>
      <c r="T164" s="1142"/>
      <c r="U164" s="1148">
        <f t="shared" ref="U164:U168" si="248">V164+W164</f>
        <v>0</v>
      </c>
      <c r="V164" s="1142"/>
      <c r="W164" s="1142"/>
      <c r="X164" s="1148">
        <f t="shared" ref="X164:X168" si="249">Y164+Z164</f>
        <v>0</v>
      </c>
      <c r="Y164" s="1142"/>
      <c r="Z164" s="1142"/>
      <c r="AA164" s="1159">
        <f t="shared" si="207"/>
        <v>0</v>
      </c>
      <c r="AB164" s="1159">
        <f t="shared" si="208"/>
        <v>0</v>
      </c>
    </row>
    <row r="165" spans="2:28" s="1134" customFormat="1" ht="12.75" customHeight="1" x14ac:dyDescent="0.2">
      <c r="B165" s="1564"/>
      <c r="C165" s="1138"/>
      <c r="D165" s="1565" t="s">
        <v>448</v>
      </c>
      <c r="E165" s="1139"/>
      <c r="F165" s="1140"/>
      <c r="G165" s="1160">
        <f>+E165*F165</f>
        <v>0</v>
      </c>
      <c r="H165" s="1137"/>
      <c r="I165" s="1137">
        <f t="shared" si="218"/>
        <v>0</v>
      </c>
      <c r="J165" s="1142"/>
      <c r="K165" s="1142"/>
      <c r="L165" s="1137">
        <f t="shared" si="245"/>
        <v>0</v>
      </c>
      <c r="M165" s="1142"/>
      <c r="N165" s="1142"/>
      <c r="O165" s="1137">
        <f t="shared" si="246"/>
        <v>0</v>
      </c>
      <c r="P165" s="1142"/>
      <c r="Q165" s="1142"/>
      <c r="R165" s="1137">
        <f t="shared" si="247"/>
        <v>0</v>
      </c>
      <c r="S165" s="1142"/>
      <c r="T165" s="1142"/>
      <c r="U165" s="1137">
        <f t="shared" si="248"/>
        <v>0</v>
      </c>
      <c r="V165" s="1142"/>
      <c r="W165" s="1142"/>
      <c r="X165" s="1137">
        <f t="shared" si="249"/>
        <v>0</v>
      </c>
      <c r="Y165" s="1142"/>
      <c r="Z165" s="1142"/>
      <c r="AA165" s="1159">
        <f t="shared" si="207"/>
        <v>0</v>
      </c>
      <c r="AB165" s="1159">
        <f t="shared" si="208"/>
        <v>0</v>
      </c>
    </row>
    <row r="166" spans="2:28" s="1134" customFormat="1" ht="12.75" customHeight="1" x14ac:dyDescent="0.2">
      <c r="B166" s="1564"/>
      <c r="C166" s="1138"/>
      <c r="D166" s="1565" t="s">
        <v>448</v>
      </c>
      <c r="E166" s="1139"/>
      <c r="F166" s="1140"/>
      <c r="G166" s="1160">
        <f>+E166*F166</f>
        <v>0</v>
      </c>
      <c r="H166" s="1141"/>
      <c r="I166" s="1142">
        <f t="shared" si="218"/>
        <v>0</v>
      </c>
      <c r="J166" s="1142"/>
      <c r="K166" s="1142"/>
      <c r="L166" s="1142">
        <f t="shared" si="245"/>
        <v>0</v>
      </c>
      <c r="M166" s="1142"/>
      <c r="N166" s="1142"/>
      <c r="O166" s="1142">
        <f t="shared" si="246"/>
        <v>0</v>
      </c>
      <c r="P166" s="1142"/>
      <c r="Q166" s="1142"/>
      <c r="R166" s="1142">
        <f t="shared" si="247"/>
        <v>0</v>
      </c>
      <c r="S166" s="1142"/>
      <c r="T166" s="1142"/>
      <c r="U166" s="1142">
        <f t="shared" si="248"/>
        <v>0</v>
      </c>
      <c r="V166" s="1142"/>
      <c r="W166" s="1142"/>
      <c r="X166" s="1142">
        <f t="shared" si="249"/>
        <v>0</v>
      </c>
      <c r="Y166" s="1142"/>
      <c r="Z166" s="1142"/>
      <c r="AA166" s="1159">
        <f t="shared" si="207"/>
        <v>0</v>
      </c>
      <c r="AB166" s="1159">
        <f t="shared" si="208"/>
        <v>0</v>
      </c>
    </row>
    <row r="167" spans="2:28" s="1134" customFormat="1" ht="12.75" customHeight="1" x14ac:dyDescent="0.2">
      <c r="B167" s="1564"/>
      <c r="C167" s="1138"/>
      <c r="D167" s="1565" t="s">
        <v>448</v>
      </c>
      <c r="E167" s="1139"/>
      <c r="F167" s="1140"/>
      <c r="G167" s="1160">
        <f>+E167*F167</f>
        <v>0</v>
      </c>
      <c r="H167" s="1141"/>
      <c r="I167" s="1142">
        <f t="shared" si="218"/>
        <v>0</v>
      </c>
      <c r="J167" s="1142"/>
      <c r="K167" s="1142"/>
      <c r="L167" s="1142">
        <f t="shared" si="245"/>
        <v>0</v>
      </c>
      <c r="M167" s="1142"/>
      <c r="N167" s="1142"/>
      <c r="O167" s="1142">
        <f t="shared" si="246"/>
        <v>0</v>
      </c>
      <c r="P167" s="1142"/>
      <c r="Q167" s="1142"/>
      <c r="R167" s="1142">
        <f t="shared" si="247"/>
        <v>0</v>
      </c>
      <c r="S167" s="1142"/>
      <c r="T167" s="1142"/>
      <c r="U167" s="1142">
        <f t="shared" si="248"/>
        <v>0</v>
      </c>
      <c r="V167" s="1142"/>
      <c r="W167" s="1142"/>
      <c r="X167" s="1142">
        <f t="shared" si="249"/>
        <v>0</v>
      </c>
      <c r="Y167" s="1142"/>
      <c r="Z167" s="1142"/>
      <c r="AA167" s="1159">
        <f t="shared" si="207"/>
        <v>0</v>
      </c>
      <c r="AB167" s="1159">
        <f t="shared" si="208"/>
        <v>0</v>
      </c>
    </row>
    <row r="168" spans="2:28" s="1134" customFormat="1" ht="12.75" customHeight="1" x14ac:dyDescent="0.2">
      <c r="B168" s="1563"/>
      <c r="C168" s="1143"/>
      <c r="D168" s="1566" t="s">
        <v>448</v>
      </c>
      <c r="E168" s="1144"/>
      <c r="F168" s="1145"/>
      <c r="G168" s="1161">
        <f>+E168*F168</f>
        <v>0</v>
      </c>
      <c r="H168" s="1146"/>
      <c r="I168" s="1147">
        <f t="shared" si="218"/>
        <v>0</v>
      </c>
      <c r="J168" s="1147"/>
      <c r="K168" s="1147"/>
      <c r="L168" s="1147">
        <f t="shared" si="245"/>
        <v>0</v>
      </c>
      <c r="M168" s="1147"/>
      <c r="N168" s="1147"/>
      <c r="O168" s="1147">
        <f t="shared" si="246"/>
        <v>0</v>
      </c>
      <c r="P168" s="1147"/>
      <c r="Q168" s="1147"/>
      <c r="R168" s="1147">
        <f t="shared" si="247"/>
        <v>0</v>
      </c>
      <c r="S168" s="1147"/>
      <c r="T168" s="1147"/>
      <c r="U168" s="1147">
        <f t="shared" si="248"/>
        <v>0</v>
      </c>
      <c r="V168" s="1147"/>
      <c r="W168" s="1147"/>
      <c r="X168" s="1147">
        <f t="shared" si="249"/>
        <v>0</v>
      </c>
      <c r="Y168" s="1147"/>
      <c r="Z168" s="1147"/>
      <c r="AA168" s="1159">
        <f t="shared" si="207"/>
        <v>0</v>
      </c>
      <c r="AB168" s="1159">
        <f t="shared" si="208"/>
        <v>0</v>
      </c>
    </row>
    <row r="169" spans="2:28" s="1134" customFormat="1" ht="12.75" customHeight="1" x14ac:dyDescent="0.15">
      <c r="B169" s="1135" t="s">
        <v>419</v>
      </c>
      <c r="C169" s="286" t="s">
        <v>123</v>
      </c>
      <c r="D169" s="14"/>
      <c r="E169" s="1136"/>
      <c r="F169" s="1137"/>
      <c r="G169" s="623">
        <f t="shared" ref="G169:H169" si="250">SUM(G170:G174)</f>
        <v>0</v>
      </c>
      <c r="H169" s="16">
        <f t="shared" si="250"/>
        <v>0</v>
      </c>
      <c r="I169" s="16">
        <f t="shared" ref="I169" si="251">SUM(I170:I174)</f>
        <v>0</v>
      </c>
      <c r="J169" s="20">
        <f t="shared" ref="J169:K169" si="252">SUM(J170:J174)</f>
        <v>0</v>
      </c>
      <c r="K169" s="20">
        <f t="shared" si="252"/>
        <v>0</v>
      </c>
      <c r="L169" s="16">
        <f t="shared" ref="L169" si="253">SUM(L170:L174)</f>
        <v>0</v>
      </c>
      <c r="M169" s="20">
        <f t="shared" ref="M169:N169" si="254">SUM(M170:M174)</f>
        <v>0</v>
      </c>
      <c r="N169" s="20">
        <f t="shared" si="254"/>
        <v>0</v>
      </c>
      <c r="O169" s="16">
        <f t="shared" ref="O169" si="255">SUM(O170:O174)</f>
        <v>0</v>
      </c>
      <c r="P169" s="20">
        <f t="shared" ref="P169:Q169" si="256">SUM(P170:P174)</f>
        <v>0</v>
      </c>
      <c r="Q169" s="20">
        <f t="shared" si="256"/>
        <v>0</v>
      </c>
      <c r="R169" s="16">
        <f t="shared" ref="R169" si="257">SUM(R170:R174)</f>
        <v>0</v>
      </c>
      <c r="S169" s="20">
        <f t="shared" ref="S169:T169" si="258">SUM(S170:S174)</f>
        <v>0</v>
      </c>
      <c r="T169" s="20">
        <f t="shared" si="258"/>
        <v>0</v>
      </c>
      <c r="U169" s="16">
        <f t="shared" ref="U169" si="259">SUM(U170:U174)</f>
        <v>0</v>
      </c>
      <c r="V169" s="20">
        <f t="shared" ref="V169:W169" si="260">SUM(V170:V174)</f>
        <v>0</v>
      </c>
      <c r="W169" s="20">
        <f t="shared" si="260"/>
        <v>0</v>
      </c>
      <c r="X169" s="16">
        <f t="shared" ref="X169" si="261">SUM(X170:X174)</f>
        <v>0</v>
      </c>
      <c r="Y169" s="20">
        <f t="shared" ref="Y169:Z169" si="262">SUM(Y170:Y174)</f>
        <v>0</v>
      </c>
      <c r="Z169" s="20">
        <f t="shared" si="262"/>
        <v>0</v>
      </c>
      <c r="AA169" s="1159">
        <f t="shared" si="207"/>
        <v>0</v>
      </c>
      <c r="AB169" s="1159">
        <f t="shared" si="208"/>
        <v>0</v>
      </c>
    </row>
    <row r="170" spans="2:28" s="1134" customFormat="1" ht="12.75" customHeight="1" x14ac:dyDescent="0.2">
      <c r="B170" s="1564"/>
      <c r="C170" s="1138"/>
      <c r="D170" s="1565" t="s">
        <v>448</v>
      </c>
      <c r="E170" s="1139"/>
      <c r="F170" s="1140"/>
      <c r="G170" s="1160">
        <f>+E170*F170</f>
        <v>0</v>
      </c>
      <c r="H170" s="1137"/>
      <c r="I170" s="1148">
        <f t="shared" si="218"/>
        <v>0</v>
      </c>
      <c r="J170" s="1137"/>
      <c r="K170" s="1137"/>
      <c r="L170" s="1148">
        <f t="shared" ref="L170:L174" si="263">M170+N170</f>
        <v>0</v>
      </c>
      <c r="M170" s="1137"/>
      <c r="N170" s="1137"/>
      <c r="O170" s="1148">
        <f t="shared" ref="O170:O174" si="264">P170+Q170</f>
        <v>0</v>
      </c>
      <c r="P170" s="1137"/>
      <c r="Q170" s="1137"/>
      <c r="R170" s="1148">
        <f t="shared" ref="R170:R174" si="265">S170+T170</f>
        <v>0</v>
      </c>
      <c r="S170" s="1137"/>
      <c r="T170" s="1137"/>
      <c r="U170" s="1148">
        <f t="shared" ref="U170:U174" si="266">V170+W170</f>
        <v>0</v>
      </c>
      <c r="V170" s="1137"/>
      <c r="W170" s="1137"/>
      <c r="X170" s="1148">
        <f t="shared" ref="X170:X174" si="267">Y170+Z170</f>
        <v>0</v>
      </c>
      <c r="Y170" s="1137"/>
      <c r="Z170" s="1137"/>
      <c r="AA170" s="1159">
        <f t="shared" si="207"/>
        <v>0</v>
      </c>
      <c r="AB170" s="1159">
        <f t="shared" si="208"/>
        <v>0</v>
      </c>
    </row>
    <row r="171" spans="2:28" s="1134" customFormat="1" ht="12.75" customHeight="1" x14ac:dyDescent="0.2">
      <c r="B171" s="1564"/>
      <c r="C171" s="1138"/>
      <c r="D171" s="1565" t="s">
        <v>448</v>
      </c>
      <c r="E171" s="1139"/>
      <c r="F171" s="1140"/>
      <c r="G171" s="1160">
        <f>+E171*F171</f>
        <v>0</v>
      </c>
      <c r="H171" s="1137"/>
      <c r="I171" s="1137">
        <f t="shared" si="218"/>
        <v>0</v>
      </c>
      <c r="J171" s="1137"/>
      <c r="K171" s="1137"/>
      <c r="L171" s="1137">
        <f t="shared" si="263"/>
        <v>0</v>
      </c>
      <c r="M171" s="1137"/>
      <c r="N171" s="1137"/>
      <c r="O171" s="1137">
        <f t="shared" si="264"/>
        <v>0</v>
      </c>
      <c r="P171" s="1137"/>
      <c r="Q171" s="1137"/>
      <c r="R171" s="1137">
        <f t="shared" si="265"/>
        <v>0</v>
      </c>
      <c r="S171" s="1137"/>
      <c r="T171" s="1137"/>
      <c r="U171" s="1137">
        <f t="shared" si="266"/>
        <v>0</v>
      </c>
      <c r="V171" s="1137"/>
      <c r="W171" s="1137"/>
      <c r="X171" s="1137">
        <f t="shared" si="267"/>
        <v>0</v>
      </c>
      <c r="Y171" s="1137"/>
      <c r="Z171" s="1137"/>
      <c r="AA171" s="1159">
        <f t="shared" si="207"/>
        <v>0</v>
      </c>
      <c r="AB171" s="1159">
        <f t="shared" si="208"/>
        <v>0</v>
      </c>
    </row>
    <row r="172" spans="2:28" s="1134" customFormat="1" ht="12.75" customHeight="1" x14ac:dyDescent="0.2">
      <c r="B172" s="1564"/>
      <c r="C172" s="1138"/>
      <c r="D172" s="1565" t="s">
        <v>448</v>
      </c>
      <c r="E172" s="1139"/>
      <c r="F172" s="1140"/>
      <c r="G172" s="1160">
        <f>+E172*F172</f>
        <v>0</v>
      </c>
      <c r="H172" s="1141"/>
      <c r="I172" s="1142">
        <f t="shared" si="218"/>
        <v>0</v>
      </c>
      <c r="J172" s="1142"/>
      <c r="K172" s="1142"/>
      <c r="L172" s="1142">
        <f t="shared" si="263"/>
        <v>0</v>
      </c>
      <c r="M172" s="1142"/>
      <c r="N172" s="1142"/>
      <c r="O172" s="1142">
        <f t="shared" si="264"/>
        <v>0</v>
      </c>
      <c r="P172" s="1142"/>
      <c r="Q172" s="1142"/>
      <c r="R172" s="1142">
        <f t="shared" si="265"/>
        <v>0</v>
      </c>
      <c r="S172" s="1142"/>
      <c r="T172" s="1142"/>
      <c r="U172" s="1142">
        <f t="shared" si="266"/>
        <v>0</v>
      </c>
      <c r="V172" s="1142"/>
      <c r="W172" s="1142"/>
      <c r="X172" s="1142">
        <f t="shared" si="267"/>
        <v>0</v>
      </c>
      <c r="Y172" s="1142"/>
      <c r="Z172" s="1142"/>
      <c r="AA172" s="1159">
        <f t="shared" si="207"/>
        <v>0</v>
      </c>
      <c r="AB172" s="1159">
        <f t="shared" si="208"/>
        <v>0</v>
      </c>
    </row>
    <row r="173" spans="2:28" s="1134" customFormat="1" ht="12.75" customHeight="1" x14ac:dyDescent="0.2">
      <c r="B173" s="1564"/>
      <c r="C173" s="1138"/>
      <c r="D173" s="1565" t="s">
        <v>448</v>
      </c>
      <c r="E173" s="1139"/>
      <c r="F173" s="1140"/>
      <c r="G173" s="1160">
        <f>+E173*F173</f>
        <v>0</v>
      </c>
      <c r="H173" s="1141"/>
      <c r="I173" s="1142">
        <f t="shared" si="218"/>
        <v>0</v>
      </c>
      <c r="J173" s="1142"/>
      <c r="K173" s="1142"/>
      <c r="L173" s="1142">
        <f t="shared" si="263"/>
        <v>0</v>
      </c>
      <c r="M173" s="1142"/>
      <c r="N173" s="1142"/>
      <c r="O173" s="1142">
        <f t="shared" si="264"/>
        <v>0</v>
      </c>
      <c r="P173" s="1142"/>
      <c r="Q173" s="1142"/>
      <c r="R173" s="1142">
        <f t="shared" si="265"/>
        <v>0</v>
      </c>
      <c r="S173" s="1142"/>
      <c r="T173" s="1142"/>
      <c r="U173" s="1142">
        <f t="shared" si="266"/>
        <v>0</v>
      </c>
      <c r="V173" s="1142"/>
      <c r="W173" s="1142"/>
      <c r="X173" s="1142">
        <f t="shared" si="267"/>
        <v>0</v>
      </c>
      <c r="Y173" s="1142"/>
      <c r="Z173" s="1142"/>
      <c r="AA173" s="1159">
        <f t="shared" si="207"/>
        <v>0</v>
      </c>
      <c r="AB173" s="1159">
        <f t="shared" si="208"/>
        <v>0</v>
      </c>
    </row>
    <row r="174" spans="2:28" s="1134" customFormat="1" ht="12.75" customHeight="1" x14ac:dyDescent="0.2">
      <c r="B174" s="1563"/>
      <c r="C174" s="1143"/>
      <c r="D174" s="1566" t="s">
        <v>448</v>
      </c>
      <c r="E174" s="1144"/>
      <c r="F174" s="1145"/>
      <c r="G174" s="1160">
        <f>+E174*F174</f>
        <v>0</v>
      </c>
      <c r="H174" s="1141"/>
      <c r="I174" s="1147">
        <f t="shared" si="218"/>
        <v>0</v>
      </c>
      <c r="J174" s="1142"/>
      <c r="K174" s="1142"/>
      <c r="L174" s="1147">
        <f t="shared" si="263"/>
        <v>0</v>
      </c>
      <c r="M174" s="1142"/>
      <c r="N174" s="1142"/>
      <c r="O174" s="1147">
        <f t="shared" si="264"/>
        <v>0</v>
      </c>
      <c r="P174" s="1142"/>
      <c r="Q174" s="1142"/>
      <c r="R174" s="1147">
        <f t="shared" si="265"/>
        <v>0</v>
      </c>
      <c r="S174" s="1142"/>
      <c r="T174" s="1142"/>
      <c r="U174" s="1147">
        <f t="shared" si="266"/>
        <v>0</v>
      </c>
      <c r="V174" s="1142"/>
      <c r="W174" s="1142"/>
      <c r="X174" s="1147">
        <f t="shared" si="267"/>
        <v>0</v>
      </c>
      <c r="Y174" s="1142"/>
      <c r="Z174" s="1142"/>
      <c r="AA174" s="1159">
        <f t="shared" si="207"/>
        <v>0</v>
      </c>
      <c r="AB174" s="1159">
        <f t="shared" si="208"/>
        <v>0</v>
      </c>
    </row>
    <row r="175" spans="2:28" s="1134" customFormat="1" ht="15" customHeight="1" x14ac:dyDescent="0.15">
      <c r="B175" s="1647" t="s">
        <v>287</v>
      </c>
      <c r="C175" s="1627"/>
      <c r="D175" s="1627"/>
      <c r="E175" s="1627"/>
      <c r="F175" s="1627"/>
      <c r="G175" s="628">
        <f t="shared" ref="G175:I175" si="268">+G15+G47+G79+G111+G143</f>
        <v>0</v>
      </c>
      <c r="H175" s="11">
        <f t="shared" si="268"/>
        <v>0</v>
      </c>
      <c r="I175" s="11">
        <f t="shared" si="268"/>
        <v>0</v>
      </c>
      <c r="J175" s="11">
        <f t="shared" ref="J175:L175" si="269">+J15+J47+J79+J111+J143</f>
        <v>0</v>
      </c>
      <c r="K175" s="11">
        <f t="shared" si="269"/>
        <v>0</v>
      </c>
      <c r="L175" s="11">
        <f t="shared" si="269"/>
        <v>0</v>
      </c>
      <c r="M175" s="11">
        <f t="shared" ref="M175:Z175" si="270">+M15+M47+M79+M111+M143</f>
        <v>0</v>
      </c>
      <c r="N175" s="11">
        <f t="shared" si="270"/>
        <v>0</v>
      </c>
      <c r="O175" s="11">
        <f t="shared" si="270"/>
        <v>0</v>
      </c>
      <c r="P175" s="11">
        <f t="shared" si="270"/>
        <v>0</v>
      </c>
      <c r="Q175" s="11">
        <f t="shared" si="270"/>
        <v>0</v>
      </c>
      <c r="R175" s="11">
        <f t="shared" si="270"/>
        <v>0</v>
      </c>
      <c r="S175" s="11">
        <f t="shared" si="270"/>
        <v>0</v>
      </c>
      <c r="T175" s="11">
        <f t="shared" si="270"/>
        <v>0</v>
      </c>
      <c r="U175" s="11">
        <f t="shared" si="270"/>
        <v>0</v>
      </c>
      <c r="V175" s="11">
        <f t="shared" si="270"/>
        <v>0</v>
      </c>
      <c r="W175" s="11">
        <f t="shared" si="270"/>
        <v>0</v>
      </c>
      <c r="X175" s="11">
        <f t="shared" si="270"/>
        <v>0</v>
      </c>
      <c r="Y175" s="11">
        <f t="shared" si="270"/>
        <v>0</v>
      </c>
      <c r="Z175" s="11">
        <f t="shared" si="270"/>
        <v>0</v>
      </c>
      <c r="AA175" s="1159">
        <f t="shared" ref="AA175:AA176" si="271">X175+U175+R175+O175+L175+I175+H175</f>
        <v>0</v>
      </c>
      <c r="AB175" s="1159">
        <f t="shared" ref="AB175:AB176" si="272">+AA175-G175</f>
        <v>0</v>
      </c>
    </row>
    <row r="176" spans="2:28" s="1134" customFormat="1" ht="30" customHeight="1" x14ac:dyDescent="0.15">
      <c r="B176" s="1567" t="s">
        <v>288</v>
      </c>
      <c r="C176" s="1568">
        <f>+'CRONOGRAMA ACTIVIDADES'!B23</f>
        <v>1.2</v>
      </c>
      <c r="D176" s="1644">
        <f>+'CRONOGRAMA ACTIVIDADES'!C23</f>
        <v>0</v>
      </c>
      <c r="E176" s="1645"/>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159">
        <f t="shared" si="271"/>
        <v>0</v>
      </c>
      <c r="AB176" s="1159">
        <f t="shared" si="272"/>
        <v>0</v>
      </c>
    </row>
    <row r="177" spans="2:28" s="1134" customFormat="1" ht="25.5" customHeight="1" x14ac:dyDescent="0.15">
      <c r="B177" s="52">
        <f>+'CRONOGRAMA ACTIVIDADES'!C27</f>
        <v>0</v>
      </c>
      <c r="C177" s="232" t="str">
        <f>+'CRONOGRAMA ACTIVIDADES'!B27</f>
        <v>1.2.1</v>
      </c>
      <c r="D177" s="625" t="str">
        <f>+'CRONOGRAMA ACTIVIDADES'!D27</f>
        <v>Unidad medida</v>
      </c>
      <c r="E177" s="626">
        <f>+'CRONOGRAMA ACTIVIDADES'!E27</f>
        <v>0</v>
      </c>
      <c r="F177" s="624"/>
      <c r="G177" s="624">
        <f t="shared" ref="G177:I177" si="273">+G179+G185+G191+G197+G203</f>
        <v>0</v>
      </c>
      <c r="H177" s="12">
        <f t="shared" si="273"/>
        <v>0</v>
      </c>
      <c r="I177" s="12">
        <f t="shared" si="273"/>
        <v>0</v>
      </c>
      <c r="J177" s="12">
        <f t="shared" ref="J177:L177" si="274">+J179+J185+J191+J197+J203</f>
        <v>0</v>
      </c>
      <c r="K177" s="12">
        <f t="shared" si="274"/>
        <v>0</v>
      </c>
      <c r="L177" s="12">
        <f t="shared" si="274"/>
        <v>0</v>
      </c>
      <c r="M177" s="12">
        <f t="shared" ref="M177:Z177" si="275">+M179+M185+M191+M197+M203</f>
        <v>0</v>
      </c>
      <c r="N177" s="12">
        <f t="shared" si="275"/>
        <v>0</v>
      </c>
      <c r="O177" s="12">
        <f t="shared" si="275"/>
        <v>0</v>
      </c>
      <c r="P177" s="12">
        <f t="shared" si="275"/>
        <v>0</v>
      </c>
      <c r="Q177" s="12">
        <f t="shared" si="275"/>
        <v>0</v>
      </c>
      <c r="R177" s="12">
        <f t="shared" si="275"/>
        <v>0</v>
      </c>
      <c r="S177" s="12">
        <f t="shared" si="275"/>
        <v>0</v>
      </c>
      <c r="T177" s="12">
        <f t="shared" si="275"/>
        <v>0</v>
      </c>
      <c r="U177" s="12">
        <f t="shared" si="275"/>
        <v>0</v>
      </c>
      <c r="V177" s="12">
        <f t="shared" si="275"/>
        <v>0</v>
      </c>
      <c r="W177" s="12">
        <f t="shared" si="275"/>
        <v>0</v>
      </c>
      <c r="X177" s="12">
        <f t="shared" si="275"/>
        <v>0</v>
      </c>
      <c r="Y177" s="12">
        <f t="shared" si="275"/>
        <v>0</v>
      </c>
      <c r="Z177" s="12">
        <f t="shared" si="275"/>
        <v>0</v>
      </c>
      <c r="AA177" s="1159">
        <f>X177+U177+R177+O177+L177+I177+H177</f>
        <v>0</v>
      </c>
      <c r="AB177" s="1159">
        <f>+AA177-G177</f>
        <v>0</v>
      </c>
    </row>
    <row r="178" spans="2:28" s="1134" customFormat="1" ht="25.5" customHeight="1" x14ac:dyDescent="0.15">
      <c r="B178" s="633" t="s">
        <v>768</v>
      </c>
      <c r="C178" s="634"/>
      <c r="D178" s="2014"/>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6"/>
      <c r="AA178" s="1163"/>
      <c r="AB178" s="1163"/>
    </row>
    <row r="179" spans="2:28" s="1134" customFormat="1" ht="12.75" customHeight="1" x14ac:dyDescent="0.15">
      <c r="B179" s="1135" t="s">
        <v>419</v>
      </c>
      <c r="C179" s="286" t="s">
        <v>3</v>
      </c>
      <c r="D179" s="14"/>
      <c r="E179" s="1136"/>
      <c r="F179" s="1137"/>
      <c r="G179" s="623">
        <f t="shared" ref="G179:H179" si="276">SUM(G180:G184)</f>
        <v>0</v>
      </c>
      <c r="H179" s="16">
        <f t="shared" si="276"/>
        <v>0</v>
      </c>
      <c r="I179" s="16">
        <f t="shared" ref="I179" si="277">SUM(I180:I184)</f>
        <v>0</v>
      </c>
      <c r="J179" s="16">
        <f t="shared" ref="J179:K179" si="278">SUM(J180:J184)</f>
        <v>0</v>
      </c>
      <c r="K179" s="16">
        <f t="shared" si="278"/>
        <v>0</v>
      </c>
      <c r="L179" s="16">
        <f t="shared" ref="L179" si="279">SUM(L180:L184)</f>
        <v>0</v>
      </c>
      <c r="M179" s="16">
        <f t="shared" ref="M179:N179" si="280">SUM(M180:M184)</f>
        <v>0</v>
      </c>
      <c r="N179" s="16">
        <f t="shared" si="280"/>
        <v>0</v>
      </c>
      <c r="O179" s="16">
        <f t="shared" ref="O179" si="281">SUM(O180:O184)</f>
        <v>0</v>
      </c>
      <c r="P179" s="16">
        <f t="shared" ref="P179:Q179" si="282">SUM(P180:P184)</f>
        <v>0</v>
      </c>
      <c r="Q179" s="16">
        <f t="shared" si="282"/>
        <v>0</v>
      </c>
      <c r="R179" s="16">
        <f t="shared" ref="R179" si="283">SUM(R180:R184)</f>
        <v>0</v>
      </c>
      <c r="S179" s="16">
        <f t="shared" ref="S179:T179" si="284">SUM(S180:S184)</f>
        <v>0</v>
      </c>
      <c r="T179" s="16">
        <f t="shared" si="284"/>
        <v>0</v>
      </c>
      <c r="U179" s="16">
        <f t="shared" ref="U179" si="285">SUM(U180:U184)</f>
        <v>0</v>
      </c>
      <c r="V179" s="16">
        <f t="shared" ref="V179:W179" si="286">SUM(V180:V184)</f>
        <v>0</v>
      </c>
      <c r="W179" s="16">
        <f t="shared" si="286"/>
        <v>0</v>
      </c>
      <c r="X179" s="16">
        <f t="shared" ref="X179" si="287">SUM(X180:X184)</f>
        <v>0</v>
      </c>
      <c r="Y179" s="16">
        <f t="shared" ref="Y179:Z179" si="288">SUM(Y180:Y184)</f>
        <v>0</v>
      </c>
      <c r="Z179" s="16">
        <f t="shared" si="288"/>
        <v>0</v>
      </c>
      <c r="AA179" s="1159">
        <f t="shared" ref="AA179:AA208" si="289">X179+U179+R179+O179+L179+I179+H179</f>
        <v>0</v>
      </c>
      <c r="AB179" s="1159">
        <f t="shared" ref="AB179:AB208" si="290">+AA179-G179</f>
        <v>0</v>
      </c>
    </row>
    <row r="180" spans="2:28" s="1134" customFormat="1" ht="12.75" customHeight="1" x14ac:dyDescent="0.2">
      <c r="B180" s="1564"/>
      <c r="C180" s="1138"/>
      <c r="D180" s="1565" t="s">
        <v>448</v>
      </c>
      <c r="E180" s="1139"/>
      <c r="F180" s="1140"/>
      <c r="G180" s="1160">
        <f>+E180*F180</f>
        <v>0</v>
      </c>
      <c r="H180" s="1137"/>
      <c r="I180" s="1137">
        <f t="shared" ref="I180:I184" si="291">J180+K180</f>
        <v>0</v>
      </c>
      <c r="J180" s="1137"/>
      <c r="K180" s="1137"/>
      <c r="L180" s="1137">
        <f t="shared" ref="L180:L184" si="292">M180+N180</f>
        <v>0</v>
      </c>
      <c r="M180" s="1137"/>
      <c r="N180" s="1137"/>
      <c r="O180" s="1137">
        <f t="shared" ref="O180:O184" si="293">P180+Q180</f>
        <v>0</v>
      </c>
      <c r="P180" s="1137"/>
      <c r="Q180" s="1137"/>
      <c r="R180" s="1137">
        <f t="shared" ref="R180:R184" si="294">S180+T180</f>
        <v>0</v>
      </c>
      <c r="S180" s="1137"/>
      <c r="T180" s="1137"/>
      <c r="U180" s="1137">
        <f t="shared" ref="U180:U184" si="295">V180+W180</f>
        <v>0</v>
      </c>
      <c r="V180" s="1137"/>
      <c r="W180" s="1137"/>
      <c r="X180" s="1137">
        <f t="shared" ref="X180:X184" si="296">Y180+Z180</f>
        <v>0</v>
      </c>
      <c r="Y180" s="1137"/>
      <c r="Z180" s="1137"/>
      <c r="AA180" s="1159">
        <f t="shared" si="289"/>
        <v>0</v>
      </c>
      <c r="AB180" s="1159">
        <f t="shared" si="290"/>
        <v>0</v>
      </c>
    </row>
    <row r="181" spans="2:28" s="1134" customFormat="1" ht="12.75" customHeight="1" x14ac:dyDescent="0.2">
      <c r="B181" s="1564"/>
      <c r="C181" s="1138"/>
      <c r="D181" s="1565" t="s">
        <v>448</v>
      </c>
      <c r="E181" s="1139"/>
      <c r="F181" s="1140"/>
      <c r="G181" s="1160">
        <f>+E181*F181</f>
        <v>0</v>
      </c>
      <c r="H181" s="1137"/>
      <c r="I181" s="1137">
        <f t="shared" si="291"/>
        <v>0</v>
      </c>
      <c r="J181" s="1137"/>
      <c r="K181" s="1137"/>
      <c r="L181" s="1137">
        <f t="shared" si="292"/>
        <v>0</v>
      </c>
      <c r="M181" s="1137"/>
      <c r="N181" s="1137"/>
      <c r="O181" s="1137">
        <f t="shared" si="293"/>
        <v>0</v>
      </c>
      <c r="P181" s="1137"/>
      <c r="Q181" s="1137"/>
      <c r="R181" s="1137">
        <f t="shared" si="294"/>
        <v>0</v>
      </c>
      <c r="S181" s="1137"/>
      <c r="T181" s="1137"/>
      <c r="U181" s="1137">
        <f t="shared" si="295"/>
        <v>0</v>
      </c>
      <c r="V181" s="1137"/>
      <c r="W181" s="1137"/>
      <c r="X181" s="1137">
        <f t="shared" si="296"/>
        <v>0</v>
      </c>
      <c r="Y181" s="1137"/>
      <c r="Z181" s="1137"/>
      <c r="AA181" s="1159">
        <f t="shared" si="289"/>
        <v>0</v>
      </c>
      <c r="AB181" s="1159">
        <f t="shared" si="290"/>
        <v>0</v>
      </c>
    </row>
    <row r="182" spans="2:28" s="1134" customFormat="1" ht="12.75" customHeight="1" x14ac:dyDescent="0.2">
      <c r="B182" s="1564"/>
      <c r="C182" s="1138"/>
      <c r="D182" s="1565" t="s">
        <v>448</v>
      </c>
      <c r="E182" s="1139"/>
      <c r="F182" s="1140"/>
      <c r="G182" s="1160">
        <f>+E182*F182</f>
        <v>0</v>
      </c>
      <c r="H182" s="1141"/>
      <c r="I182" s="1142">
        <f t="shared" si="291"/>
        <v>0</v>
      </c>
      <c r="J182" s="1142"/>
      <c r="K182" s="1142"/>
      <c r="L182" s="1142">
        <f t="shared" si="292"/>
        <v>0</v>
      </c>
      <c r="M182" s="1142"/>
      <c r="N182" s="1142"/>
      <c r="O182" s="1142">
        <f t="shared" si="293"/>
        <v>0</v>
      </c>
      <c r="P182" s="1142"/>
      <c r="Q182" s="1142"/>
      <c r="R182" s="1142">
        <f t="shared" si="294"/>
        <v>0</v>
      </c>
      <c r="S182" s="1142"/>
      <c r="T182" s="1142"/>
      <c r="U182" s="1142">
        <f t="shared" si="295"/>
        <v>0</v>
      </c>
      <c r="V182" s="1142"/>
      <c r="W182" s="1142"/>
      <c r="X182" s="1142">
        <f t="shared" si="296"/>
        <v>0</v>
      </c>
      <c r="Y182" s="1142"/>
      <c r="Z182" s="1142"/>
      <c r="AA182" s="1159">
        <f t="shared" si="289"/>
        <v>0</v>
      </c>
      <c r="AB182" s="1159">
        <f t="shared" si="290"/>
        <v>0</v>
      </c>
    </row>
    <row r="183" spans="2:28" s="1134" customFormat="1" ht="12.75" customHeight="1" x14ac:dyDescent="0.2">
      <c r="B183" s="1564"/>
      <c r="C183" s="1138"/>
      <c r="D183" s="1565" t="s">
        <v>448</v>
      </c>
      <c r="E183" s="1139"/>
      <c r="F183" s="1140"/>
      <c r="G183" s="1160">
        <f>+E183*F183</f>
        <v>0</v>
      </c>
      <c r="H183" s="1141"/>
      <c r="I183" s="1142">
        <f t="shared" si="291"/>
        <v>0</v>
      </c>
      <c r="J183" s="1142"/>
      <c r="K183" s="1142"/>
      <c r="L183" s="1142">
        <f t="shared" si="292"/>
        <v>0</v>
      </c>
      <c r="M183" s="1142"/>
      <c r="N183" s="1142"/>
      <c r="O183" s="1142">
        <f t="shared" si="293"/>
        <v>0</v>
      </c>
      <c r="P183" s="1142"/>
      <c r="Q183" s="1142"/>
      <c r="R183" s="1142">
        <f t="shared" si="294"/>
        <v>0</v>
      </c>
      <c r="S183" s="1142"/>
      <c r="T183" s="1142"/>
      <c r="U183" s="1142">
        <f t="shared" si="295"/>
        <v>0</v>
      </c>
      <c r="V183" s="1142"/>
      <c r="W183" s="1142"/>
      <c r="X183" s="1142">
        <f t="shared" si="296"/>
        <v>0</v>
      </c>
      <c r="Y183" s="1142"/>
      <c r="Z183" s="1142"/>
      <c r="AA183" s="1159">
        <f t="shared" si="289"/>
        <v>0</v>
      </c>
      <c r="AB183" s="1159">
        <f t="shared" si="290"/>
        <v>0</v>
      </c>
    </row>
    <row r="184" spans="2:28" s="1134" customFormat="1" ht="12.75" customHeight="1" x14ac:dyDescent="0.2">
      <c r="B184" s="1563"/>
      <c r="C184" s="1143"/>
      <c r="D184" s="1566" t="s">
        <v>448</v>
      </c>
      <c r="E184" s="1144"/>
      <c r="F184" s="1145"/>
      <c r="G184" s="1161">
        <f>+E184*F184</f>
        <v>0</v>
      </c>
      <c r="H184" s="1146"/>
      <c r="I184" s="1147">
        <f t="shared" si="291"/>
        <v>0</v>
      </c>
      <c r="J184" s="1147"/>
      <c r="K184" s="1147"/>
      <c r="L184" s="1147">
        <f t="shared" si="292"/>
        <v>0</v>
      </c>
      <c r="M184" s="1147"/>
      <c r="N184" s="1147"/>
      <c r="O184" s="1147">
        <f t="shared" si="293"/>
        <v>0</v>
      </c>
      <c r="P184" s="1147"/>
      <c r="Q184" s="1147"/>
      <c r="R184" s="1147">
        <f t="shared" si="294"/>
        <v>0</v>
      </c>
      <c r="S184" s="1147"/>
      <c r="T184" s="1147"/>
      <c r="U184" s="1147">
        <f t="shared" si="295"/>
        <v>0</v>
      </c>
      <c r="V184" s="1147"/>
      <c r="W184" s="1147"/>
      <c r="X184" s="1147">
        <f t="shared" si="296"/>
        <v>0</v>
      </c>
      <c r="Y184" s="1147"/>
      <c r="Z184" s="1147"/>
      <c r="AA184" s="1159">
        <f t="shared" si="289"/>
        <v>0</v>
      </c>
      <c r="AB184" s="1159">
        <f t="shared" si="290"/>
        <v>0</v>
      </c>
    </row>
    <row r="185" spans="2:28" s="1134" customFormat="1" ht="12.75" customHeight="1" x14ac:dyDescent="0.15">
      <c r="B185" s="1135" t="s">
        <v>419</v>
      </c>
      <c r="C185" s="286" t="s">
        <v>4</v>
      </c>
      <c r="D185" s="14"/>
      <c r="E185" s="1136"/>
      <c r="F185" s="1137"/>
      <c r="G185" s="623">
        <f t="shared" ref="G185:I185" si="297">SUM(G186:G190)</f>
        <v>0</v>
      </c>
      <c r="H185" s="16">
        <f t="shared" si="297"/>
        <v>0</v>
      </c>
      <c r="I185" s="16">
        <f t="shared" si="297"/>
        <v>0</v>
      </c>
      <c r="J185" s="16">
        <f t="shared" ref="J185:L185" si="298">SUM(J186:J190)</f>
        <v>0</v>
      </c>
      <c r="K185" s="16">
        <f t="shared" si="298"/>
        <v>0</v>
      </c>
      <c r="L185" s="16">
        <f t="shared" si="298"/>
        <v>0</v>
      </c>
      <c r="M185" s="16">
        <f t="shared" ref="M185:Z185" si="299">SUM(M186:M190)</f>
        <v>0</v>
      </c>
      <c r="N185" s="16">
        <f t="shared" si="299"/>
        <v>0</v>
      </c>
      <c r="O185" s="16">
        <f t="shared" si="299"/>
        <v>0</v>
      </c>
      <c r="P185" s="16">
        <f t="shared" si="299"/>
        <v>0</v>
      </c>
      <c r="Q185" s="16">
        <f t="shared" si="299"/>
        <v>0</v>
      </c>
      <c r="R185" s="16">
        <f t="shared" si="299"/>
        <v>0</v>
      </c>
      <c r="S185" s="16">
        <f t="shared" si="299"/>
        <v>0</v>
      </c>
      <c r="T185" s="16">
        <f t="shared" si="299"/>
        <v>0</v>
      </c>
      <c r="U185" s="16">
        <f t="shared" si="299"/>
        <v>0</v>
      </c>
      <c r="V185" s="16">
        <f t="shared" si="299"/>
        <v>0</v>
      </c>
      <c r="W185" s="16">
        <f t="shared" si="299"/>
        <v>0</v>
      </c>
      <c r="X185" s="16">
        <f t="shared" si="299"/>
        <v>0</v>
      </c>
      <c r="Y185" s="16">
        <f t="shared" si="299"/>
        <v>0</v>
      </c>
      <c r="Z185" s="16">
        <f t="shared" si="299"/>
        <v>0</v>
      </c>
      <c r="AA185" s="1159">
        <f t="shared" si="289"/>
        <v>0</v>
      </c>
      <c r="AB185" s="1159">
        <f t="shared" si="290"/>
        <v>0</v>
      </c>
    </row>
    <row r="186" spans="2:28" s="1134" customFormat="1" ht="12.75" customHeight="1" x14ac:dyDescent="0.2">
      <c r="B186" s="1564"/>
      <c r="C186" s="1138"/>
      <c r="D186" s="1565" t="s">
        <v>448</v>
      </c>
      <c r="E186" s="1139"/>
      <c r="F186" s="1140"/>
      <c r="G186" s="1160">
        <f>+E186*F186</f>
        <v>0</v>
      </c>
      <c r="H186" s="1140"/>
      <c r="I186" s="1148">
        <f t="shared" ref="I186:I208" si="300">J186+K186</f>
        <v>0</v>
      </c>
      <c r="J186" s="1148"/>
      <c r="K186" s="1148"/>
      <c r="L186" s="1148">
        <f t="shared" ref="L186:L190" si="301">M186+N186</f>
        <v>0</v>
      </c>
      <c r="M186" s="1148"/>
      <c r="N186" s="1148"/>
      <c r="O186" s="1148">
        <f t="shared" ref="O186:O190" si="302">P186+Q186</f>
        <v>0</v>
      </c>
      <c r="P186" s="1148"/>
      <c r="Q186" s="1148"/>
      <c r="R186" s="1148">
        <f t="shared" ref="R186:R190" si="303">S186+T186</f>
        <v>0</v>
      </c>
      <c r="S186" s="1148"/>
      <c r="T186" s="1148"/>
      <c r="U186" s="1148">
        <f t="shared" ref="U186:U190" si="304">V186+W186</f>
        <v>0</v>
      </c>
      <c r="V186" s="1148"/>
      <c r="W186" s="1148"/>
      <c r="X186" s="1148">
        <f t="shared" ref="X186:X190" si="305">Y186+Z186</f>
        <v>0</v>
      </c>
      <c r="Y186" s="1148"/>
      <c r="Z186" s="1148"/>
      <c r="AA186" s="1159">
        <f t="shared" si="289"/>
        <v>0</v>
      </c>
      <c r="AB186" s="1159">
        <f t="shared" si="290"/>
        <v>0</v>
      </c>
    </row>
    <row r="187" spans="2:28" s="1134" customFormat="1" ht="12.75" customHeight="1" x14ac:dyDescent="0.2">
      <c r="B187" s="1564"/>
      <c r="C187" s="1138"/>
      <c r="D187" s="1565" t="s">
        <v>448</v>
      </c>
      <c r="E187" s="1139"/>
      <c r="F187" s="1140"/>
      <c r="G187" s="1160">
        <f>+E187*F187</f>
        <v>0</v>
      </c>
      <c r="H187" s="1149"/>
      <c r="I187" s="1137">
        <f t="shared" si="300"/>
        <v>0</v>
      </c>
      <c r="J187" s="1137"/>
      <c r="K187" s="1137"/>
      <c r="L187" s="1137">
        <f t="shared" si="301"/>
        <v>0</v>
      </c>
      <c r="M187" s="1137"/>
      <c r="N187" s="1137"/>
      <c r="O187" s="1137">
        <f t="shared" si="302"/>
        <v>0</v>
      </c>
      <c r="P187" s="1137"/>
      <c r="Q187" s="1137"/>
      <c r="R187" s="1137">
        <f t="shared" si="303"/>
        <v>0</v>
      </c>
      <c r="S187" s="1137"/>
      <c r="T187" s="1137"/>
      <c r="U187" s="1137">
        <f t="shared" si="304"/>
        <v>0</v>
      </c>
      <c r="V187" s="1137"/>
      <c r="W187" s="1137"/>
      <c r="X187" s="1137">
        <f t="shared" si="305"/>
        <v>0</v>
      </c>
      <c r="Y187" s="1137"/>
      <c r="Z187" s="1137"/>
      <c r="AA187" s="1159">
        <f t="shared" si="289"/>
        <v>0</v>
      </c>
      <c r="AB187" s="1159">
        <f t="shared" si="290"/>
        <v>0</v>
      </c>
    </row>
    <row r="188" spans="2:28" s="1134" customFormat="1" ht="12.75" customHeight="1" x14ac:dyDescent="0.2">
      <c r="B188" s="1564"/>
      <c r="C188" s="1138"/>
      <c r="D188" s="1565" t="s">
        <v>448</v>
      </c>
      <c r="E188" s="1139"/>
      <c r="F188" s="1140"/>
      <c r="G188" s="1160">
        <f>+E188*F188</f>
        <v>0</v>
      </c>
      <c r="H188" s="1149"/>
      <c r="I188" s="1142">
        <f t="shared" si="300"/>
        <v>0</v>
      </c>
      <c r="J188" s="1142"/>
      <c r="K188" s="1142"/>
      <c r="L188" s="1142">
        <f t="shared" si="301"/>
        <v>0</v>
      </c>
      <c r="M188" s="1142"/>
      <c r="N188" s="1142"/>
      <c r="O188" s="1142">
        <f t="shared" si="302"/>
        <v>0</v>
      </c>
      <c r="P188" s="1142"/>
      <c r="Q188" s="1142"/>
      <c r="R188" s="1142">
        <f t="shared" si="303"/>
        <v>0</v>
      </c>
      <c r="S188" s="1142"/>
      <c r="T188" s="1142"/>
      <c r="U188" s="1142">
        <f t="shared" si="304"/>
        <v>0</v>
      </c>
      <c r="V188" s="1142"/>
      <c r="W188" s="1142"/>
      <c r="X188" s="1142">
        <f t="shared" si="305"/>
        <v>0</v>
      </c>
      <c r="Y188" s="1142"/>
      <c r="Z188" s="1142"/>
      <c r="AA188" s="1159">
        <f t="shared" si="289"/>
        <v>0</v>
      </c>
      <c r="AB188" s="1159">
        <f t="shared" si="290"/>
        <v>0</v>
      </c>
    </row>
    <row r="189" spans="2:28" s="1134" customFormat="1" ht="12.75" customHeight="1" x14ac:dyDescent="0.2">
      <c r="B189" s="1564"/>
      <c r="C189" s="1138"/>
      <c r="D189" s="1565" t="s">
        <v>448</v>
      </c>
      <c r="E189" s="1139"/>
      <c r="F189" s="1140"/>
      <c r="G189" s="1160">
        <f>+E189*F189</f>
        <v>0</v>
      </c>
      <c r="H189" s="1149"/>
      <c r="I189" s="1142">
        <f t="shared" si="300"/>
        <v>0</v>
      </c>
      <c r="J189" s="1142"/>
      <c r="K189" s="1142"/>
      <c r="L189" s="1142">
        <f t="shared" si="301"/>
        <v>0</v>
      </c>
      <c r="M189" s="1142"/>
      <c r="N189" s="1142"/>
      <c r="O189" s="1142">
        <f t="shared" si="302"/>
        <v>0</v>
      </c>
      <c r="P189" s="1142"/>
      <c r="Q189" s="1142"/>
      <c r="R189" s="1142">
        <f t="shared" si="303"/>
        <v>0</v>
      </c>
      <c r="S189" s="1142"/>
      <c r="T189" s="1142"/>
      <c r="U189" s="1142">
        <f t="shared" si="304"/>
        <v>0</v>
      </c>
      <c r="V189" s="1142"/>
      <c r="W189" s="1142"/>
      <c r="X189" s="1142">
        <f t="shared" si="305"/>
        <v>0</v>
      </c>
      <c r="Y189" s="1142"/>
      <c r="Z189" s="1142"/>
      <c r="AA189" s="1159">
        <f t="shared" si="289"/>
        <v>0</v>
      </c>
      <c r="AB189" s="1159">
        <f t="shared" si="290"/>
        <v>0</v>
      </c>
    </row>
    <row r="190" spans="2:28" s="1134" customFormat="1" ht="12.75" customHeight="1" x14ac:dyDescent="0.2">
      <c r="B190" s="1563"/>
      <c r="C190" s="1143"/>
      <c r="D190" s="1566" t="s">
        <v>448</v>
      </c>
      <c r="E190" s="1144"/>
      <c r="F190" s="1145"/>
      <c r="G190" s="1161">
        <f>+E190*F190</f>
        <v>0</v>
      </c>
      <c r="H190" s="1150"/>
      <c r="I190" s="1147">
        <f t="shared" si="300"/>
        <v>0</v>
      </c>
      <c r="J190" s="1147"/>
      <c r="K190" s="1147"/>
      <c r="L190" s="1147">
        <f t="shared" si="301"/>
        <v>0</v>
      </c>
      <c r="M190" s="1147"/>
      <c r="N190" s="1147"/>
      <c r="O190" s="1147">
        <f t="shared" si="302"/>
        <v>0</v>
      </c>
      <c r="P190" s="1147"/>
      <c r="Q190" s="1147"/>
      <c r="R190" s="1147">
        <f t="shared" si="303"/>
        <v>0</v>
      </c>
      <c r="S190" s="1147"/>
      <c r="T190" s="1147"/>
      <c r="U190" s="1147">
        <f t="shared" si="304"/>
        <v>0</v>
      </c>
      <c r="V190" s="1147"/>
      <c r="W190" s="1147"/>
      <c r="X190" s="1147">
        <f t="shared" si="305"/>
        <v>0</v>
      </c>
      <c r="Y190" s="1147"/>
      <c r="Z190" s="1147"/>
      <c r="AA190" s="1159">
        <f t="shared" si="289"/>
        <v>0</v>
      </c>
      <c r="AB190" s="1159">
        <f t="shared" si="290"/>
        <v>0</v>
      </c>
    </row>
    <row r="191" spans="2:28" s="1134" customFormat="1" ht="12.75" customHeight="1" x14ac:dyDescent="0.15">
      <c r="B191" s="1135" t="s">
        <v>419</v>
      </c>
      <c r="C191" s="286" t="s">
        <v>5</v>
      </c>
      <c r="D191" s="14"/>
      <c r="E191" s="1136"/>
      <c r="F191" s="1137"/>
      <c r="G191" s="623">
        <f t="shared" ref="G191:I191" si="306">SUM(G192:G196)</f>
        <v>0</v>
      </c>
      <c r="H191" s="16">
        <f t="shared" si="306"/>
        <v>0</v>
      </c>
      <c r="I191" s="16">
        <f t="shared" si="306"/>
        <v>0</v>
      </c>
      <c r="J191" s="16">
        <f t="shared" ref="J191:L191" si="307">SUM(J192:J196)</f>
        <v>0</v>
      </c>
      <c r="K191" s="16">
        <f t="shared" si="307"/>
        <v>0</v>
      </c>
      <c r="L191" s="16">
        <f t="shared" si="307"/>
        <v>0</v>
      </c>
      <c r="M191" s="16">
        <f t="shared" ref="M191:Z191" si="308">SUM(M192:M196)</f>
        <v>0</v>
      </c>
      <c r="N191" s="16">
        <f t="shared" si="308"/>
        <v>0</v>
      </c>
      <c r="O191" s="16">
        <f t="shared" si="308"/>
        <v>0</v>
      </c>
      <c r="P191" s="16">
        <f t="shared" si="308"/>
        <v>0</v>
      </c>
      <c r="Q191" s="16">
        <f t="shared" si="308"/>
        <v>0</v>
      </c>
      <c r="R191" s="16">
        <f t="shared" si="308"/>
        <v>0</v>
      </c>
      <c r="S191" s="16">
        <f t="shared" si="308"/>
        <v>0</v>
      </c>
      <c r="T191" s="16">
        <f t="shared" si="308"/>
        <v>0</v>
      </c>
      <c r="U191" s="16">
        <f t="shared" si="308"/>
        <v>0</v>
      </c>
      <c r="V191" s="16">
        <f t="shared" si="308"/>
        <v>0</v>
      </c>
      <c r="W191" s="16">
        <f t="shared" si="308"/>
        <v>0</v>
      </c>
      <c r="X191" s="16">
        <f t="shared" si="308"/>
        <v>0</v>
      </c>
      <c r="Y191" s="16">
        <f t="shared" si="308"/>
        <v>0</v>
      </c>
      <c r="Z191" s="16">
        <f t="shared" si="308"/>
        <v>0</v>
      </c>
      <c r="AA191" s="1159">
        <f t="shared" si="289"/>
        <v>0</v>
      </c>
      <c r="AB191" s="1159">
        <f t="shared" si="290"/>
        <v>0</v>
      </c>
    </row>
    <row r="192" spans="2:28" s="1134" customFormat="1" ht="12.75" customHeight="1" x14ac:dyDescent="0.2">
      <c r="B192" s="1564"/>
      <c r="C192" s="1138"/>
      <c r="D192" s="1565" t="s">
        <v>448</v>
      </c>
      <c r="E192" s="1139"/>
      <c r="F192" s="1140"/>
      <c r="G192" s="1160">
        <f>+E192*F192</f>
        <v>0</v>
      </c>
      <c r="H192" s="1137"/>
      <c r="I192" s="1148">
        <f t="shared" si="300"/>
        <v>0</v>
      </c>
      <c r="J192" s="1137"/>
      <c r="K192" s="1137"/>
      <c r="L192" s="1148">
        <f t="shared" ref="L192:L196" si="309">M192+N192</f>
        <v>0</v>
      </c>
      <c r="M192" s="1137"/>
      <c r="N192" s="1137"/>
      <c r="O192" s="1148">
        <f t="shared" ref="O192:O196" si="310">P192+Q192</f>
        <v>0</v>
      </c>
      <c r="P192" s="1137"/>
      <c r="Q192" s="1137"/>
      <c r="R192" s="1148">
        <f t="shared" ref="R192:R196" si="311">S192+T192</f>
        <v>0</v>
      </c>
      <c r="S192" s="1137"/>
      <c r="T192" s="1137"/>
      <c r="U192" s="1148">
        <f t="shared" ref="U192:U196" si="312">V192+W192</f>
        <v>0</v>
      </c>
      <c r="V192" s="1137"/>
      <c r="W192" s="1137"/>
      <c r="X192" s="1148">
        <f t="shared" ref="X192:X196" si="313">Y192+Z192</f>
        <v>0</v>
      </c>
      <c r="Y192" s="1137"/>
      <c r="Z192" s="1137"/>
      <c r="AA192" s="1159">
        <f t="shared" si="289"/>
        <v>0</v>
      </c>
      <c r="AB192" s="1159">
        <f t="shared" si="290"/>
        <v>0</v>
      </c>
    </row>
    <row r="193" spans="2:28" s="1134" customFormat="1" ht="12.75" customHeight="1" x14ac:dyDescent="0.2">
      <c r="B193" s="1564"/>
      <c r="C193" s="1138"/>
      <c r="D193" s="1565" t="s">
        <v>448</v>
      </c>
      <c r="E193" s="1139"/>
      <c r="F193" s="1140"/>
      <c r="G193" s="1160">
        <f>+E193*F193</f>
        <v>0</v>
      </c>
      <c r="H193" s="1137"/>
      <c r="I193" s="1137">
        <f t="shared" si="300"/>
        <v>0</v>
      </c>
      <c r="J193" s="1137"/>
      <c r="K193" s="1137"/>
      <c r="L193" s="1137">
        <f t="shared" si="309"/>
        <v>0</v>
      </c>
      <c r="M193" s="1137"/>
      <c r="N193" s="1137"/>
      <c r="O193" s="1137">
        <f t="shared" si="310"/>
        <v>0</v>
      </c>
      <c r="P193" s="1137"/>
      <c r="Q193" s="1137"/>
      <c r="R193" s="1137">
        <f t="shared" si="311"/>
        <v>0</v>
      </c>
      <c r="S193" s="1137"/>
      <c r="T193" s="1137"/>
      <c r="U193" s="1137">
        <f t="shared" si="312"/>
        <v>0</v>
      </c>
      <c r="V193" s="1137"/>
      <c r="W193" s="1137"/>
      <c r="X193" s="1137">
        <f t="shared" si="313"/>
        <v>0</v>
      </c>
      <c r="Y193" s="1137"/>
      <c r="Z193" s="1137"/>
      <c r="AA193" s="1159">
        <f t="shared" si="289"/>
        <v>0</v>
      </c>
      <c r="AB193" s="1159">
        <f t="shared" si="290"/>
        <v>0</v>
      </c>
    </row>
    <row r="194" spans="2:28" s="1134" customFormat="1" ht="12.75" customHeight="1" x14ac:dyDescent="0.2">
      <c r="B194" s="1564"/>
      <c r="C194" s="1138"/>
      <c r="D194" s="1565" t="s">
        <v>448</v>
      </c>
      <c r="E194" s="1139"/>
      <c r="F194" s="1140"/>
      <c r="G194" s="1160">
        <f>+E194*F194</f>
        <v>0</v>
      </c>
      <c r="H194" s="1141"/>
      <c r="I194" s="1142">
        <f t="shared" si="300"/>
        <v>0</v>
      </c>
      <c r="J194" s="1142"/>
      <c r="K194" s="1142"/>
      <c r="L194" s="1142">
        <f t="shared" si="309"/>
        <v>0</v>
      </c>
      <c r="M194" s="1142"/>
      <c r="N194" s="1142"/>
      <c r="O194" s="1142">
        <f t="shared" si="310"/>
        <v>0</v>
      </c>
      <c r="P194" s="1142"/>
      <c r="Q194" s="1142"/>
      <c r="R194" s="1142">
        <f t="shared" si="311"/>
        <v>0</v>
      </c>
      <c r="S194" s="1142"/>
      <c r="T194" s="1142"/>
      <c r="U194" s="1142">
        <f t="shared" si="312"/>
        <v>0</v>
      </c>
      <c r="V194" s="1142"/>
      <c r="W194" s="1142"/>
      <c r="X194" s="1142">
        <f t="shared" si="313"/>
        <v>0</v>
      </c>
      <c r="Y194" s="1142"/>
      <c r="Z194" s="1142"/>
      <c r="AA194" s="1159">
        <f t="shared" si="289"/>
        <v>0</v>
      </c>
      <c r="AB194" s="1159">
        <f t="shared" si="290"/>
        <v>0</v>
      </c>
    </row>
    <row r="195" spans="2:28" s="1134" customFormat="1" ht="12.75" customHeight="1" x14ac:dyDescent="0.2">
      <c r="B195" s="1564"/>
      <c r="C195" s="1138"/>
      <c r="D195" s="1565" t="s">
        <v>448</v>
      </c>
      <c r="E195" s="1139"/>
      <c r="F195" s="1140"/>
      <c r="G195" s="1160">
        <f>+E195*F195</f>
        <v>0</v>
      </c>
      <c r="H195" s="1141"/>
      <c r="I195" s="1142">
        <f t="shared" si="300"/>
        <v>0</v>
      </c>
      <c r="J195" s="1142"/>
      <c r="K195" s="1142"/>
      <c r="L195" s="1142">
        <f t="shared" si="309"/>
        <v>0</v>
      </c>
      <c r="M195" s="1142"/>
      <c r="N195" s="1142"/>
      <c r="O195" s="1142">
        <f t="shared" si="310"/>
        <v>0</v>
      </c>
      <c r="P195" s="1142"/>
      <c r="Q195" s="1142"/>
      <c r="R195" s="1142">
        <f t="shared" si="311"/>
        <v>0</v>
      </c>
      <c r="S195" s="1142"/>
      <c r="T195" s="1142"/>
      <c r="U195" s="1142">
        <f t="shared" si="312"/>
        <v>0</v>
      </c>
      <c r="V195" s="1142"/>
      <c r="W195" s="1142"/>
      <c r="X195" s="1142">
        <f t="shared" si="313"/>
        <v>0</v>
      </c>
      <c r="Y195" s="1142"/>
      <c r="Z195" s="1142"/>
      <c r="AA195" s="1159">
        <f t="shared" si="289"/>
        <v>0</v>
      </c>
      <c r="AB195" s="1159">
        <f t="shared" si="290"/>
        <v>0</v>
      </c>
    </row>
    <row r="196" spans="2:28" s="1134" customFormat="1" ht="12.75" customHeight="1" x14ac:dyDescent="0.2">
      <c r="B196" s="1563"/>
      <c r="C196" s="1143"/>
      <c r="D196" s="1566" t="s">
        <v>448</v>
      </c>
      <c r="E196" s="1144"/>
      <c r="F196" s="1145"/>
      <c r="G196" s="1161">
        <f>+E196*F196</f>
        <v>0</v>
      </c>
      <c r="H196" s="1146"/>
      <c r="I196" s="1147">
        <f t="shared" si="300"/>
        <v>0</v>
      </c>
      <c r="J196" s="1147"/>
      <c r="K196" s="1147"/>
      <c r="L196" s="1147">
        <f t="shared" si="309"/>
        <v>0</v>
      </c>
      <c r="M196" s="1147"/>
      <c r="N196" s="1147"/>
      <c r="O196" s="1147">
        <f t="shared" si="310"/>
        <v>0</v>
      </c>
      <c r="P196" s="1147"/>
      <c r="Q196" s="1147"/>
      <c r="R196" s="1147">
        <f t="shared" si="311"/>
        <v>0</v>
      </c>
      <c r="S196" s="1147"/>
      <c r="T196" s="1147"/>
      <c r="U196" s="1147">
        <f t="shared" si="312"/>
        <v>0</v>
      </c>
      <c r="V196" s="1147"/>
      <c r="W196" s="1147"/>
      <c r="X196" s="1147">
        <f t="shared" si="313"/>
        <v>0</v>
      </c>
      <c r="Y196" s="1147"/>
      <c r="Z196" s="1147"/>
      <c r="AA196" s="1159">
        <f t="shared" si="289"/>
        <v>0</v>
      </c>
      <c r="AB196" s="1159">
        <f t="shared" si="290"/>
        <v>0</v>
      </c>
    </row>
    <row r="197" spans="2:28" s="1134" customFormat="1" ht="12.75" customHeight="1" x14ac:dyDescent="0.15">
      <c r="B197" s="1135" t="s">
        <v>419</v>
      </c>
      <c r="C197" s="286" t="s">
        <v>97</v>
      </c>
      <c r="D197" s="14"/>
      <c r="E197" s="1136"/>
      <c r="F197" s="1137"/>
      <c r="G197" s="623">
        <f t="shared" ref="G197:I197" si="314">SUM(G198:G202)</f>
        <v>0</v>
      </c>
      <c r="H197" s="16">
        <f t="shared" si="314"/>
        <v>0</v>
      </c>
      <c r="I197" s="16">
        <f t="shared" si="314"/>
        <v>0</v>
      </c>
      <c r="J197" s="16">
        <f t="shared" ref="J197:L197" si="315">SUM(J198:J202)</f>
        <v>0</v>
      </c>
      <c r="K197" s="16">
        <f t="shared" si="315"/>
        <v>0</v>
      </c>
      <c r="L197" s="16">
        <f t="shared" si="315"/>
        <v>0</v>
      </c>
      <c r="M197" s="16">
        <f t="shared" ref="M197:Z197" si="316">SUM(M198:M202)</f>
        <v>0</v>
      </c>
      <c r="N197" s="16">
        <f t="shared" si="316"/>
        <v>0</v>
      </c>
      <c r="O197" s="16">
        <f t="shared" si="316"/>
        <v>0</v>
      </c>
      <c r="P197" s="16">
        <f t="shared" si="316"/>
        <v>0</v>
      </c>
      <c r="Q197" s="16">
        <f t="shared" si="316"/>
        <v>0</v>
      </c>
      <c r="R197" s="16">
        <f t="shared" si="316"/>
        <v>0</v>
      </c>
      <c r="S197" s="16">
        <f t="shared" si="316"/>
        <v>0</v>
      </c>
      <c r="T197" s="16">
        <f t="shared" si="316"/>
        <v>0</v>
      </c>
      <c r="U197" s="16">
        <f t="shared" si="316"/>
        <v>0</v>
      </c>
      <c r="V197" s="16">
        <f t="shared" si="316"/>
        <v>0</v>
      </c>
      <c r="W197" s="16">
        <f t="shared" si="316"/>
        <v>0</v>
      </c>
      <c r="X197" s="16">
        <f t="shared" si="316"/>
        <v>0</v>
      </c>
      <c r="Y197" s="16">
        <f t="shared" si="316"/>
        <v>0</v>
      </c>
      <c r="Z197" s="16">
        <f t="shared" si="316"/>
        <v>0</v>
      </c>
      <c r="AA197" s="1159">
        <f t="shared" si="289"/>
        <v>0</v>
      </c>
      <c r="AB197" s="1159">
        <f t="shared" si="290"/>
        <v>0</v>
      </c>
    </row>
    <row r="198" spans="2:28" s="1134" customFormat="1" ht="12.75" customHeight="1" x14ac:dyDescent="0.2">
      <c r="B198" s="1564"/>
      <c r="C198" s="1138"/>
      <c r="D198" s="1565" t="s">
        <v>448</v>
      </c>
      <c r="E198" s="1139"/>
      <c r="F198" s="1140"/>
      <c r="G198" s="1160">
        <f>+E198*F198</f>
        <v>0</v>
      </c>
      <c r="H198" s="1137"/>
      <c r="I198" s="1148">
        <f t="shared" si="300"/>
        <v>0</v>
      </c>
      <c r="J198" s="1142"/>
      <c r="K198" s="1142"/>
      <c r="L198" s="1148">
        <f t="shared" ref="L198:L202" si="317">M198+N198</f>
        <v>0</v>
      </c>
      <c r="M198" s="1142"/>
      <c r="N198" s="1142"/>
      <c r="O198" s="1148">
        <f t="shared" ref="O198:O202" si="318">P198+Q198</f>
        <v>0</v>
      </c>
      <c r="P198" s="1142"/>
      <c r="Q198" s="1142"/>
      <c r="R198" s="1148">
        <f t="shared" ref="R198:R202" si="319">S198+T198</f>
        <v>0</v>
      </c>
      <c r="S198" s="1142"/>
      <c r="T198" s="1142"/>
      <c r="U198" s="1148">
        <f t="shared" ref="U198:U202" si="320">V198+W198</f>
        <v>0</v>
      </c>
      <c r="V198" s="1142"/>
      <c r="W198" s="1142"/>
      <c r="X198" s="1148">
        <f t="shared" ref="X198:X202" si="321">Y198+Z198</f>
        <v>0</v>
      </c>
      <c r="Y198" s="1142"/>
      <c r="Z198" s="1142"/>
      <c r="AA198" s="1159">
        <f t="shared" si="289"/>
        <v>0</v>
      </c>
      <c r="AB198" s="1159">
        <f t="shared" si="290"/>
        <v>0</v>
      </c>
    </row>
    <row r="199" spans="2:28" s="1134" customFormat="1" ht="12.75" customHeight="1" x14ac:dyDescent="0.2">
      <c r="B199" s="1564"/>
      <c r="C199" s="1138"/>
      <c r="D199" s="1565" t="s">
        <v>448</v>
      </c>
      <c r="E199" s="1139"/>
      <c r="F199" s="1140"/>
      <c r="G199" s="1160">
        <f>+E199*F199</f>
        <v>0</v>
      </c>
      <c r="H199" s="1137"/>
      <c r="I199" s="1137">
        <f t="shared" si="300"/>
        <v>0</v>
      </c>
      <c r="J199" s="1142"/>
      <c r="K199" s="1142"/>
      <c r="L199" s="1137">
        <f t="shared" si="317"/>
        <v>0</v>
      </c>
      <c r="M199" s="1142"/>
      <c r="N199" s="1142"/>
      <c r="O199" s="1137">
        <f t="shared" si="318"/>
        <v>0</v>
      </c>
      <c r="P199" s="1142"/>
      <c r="Q199" s="1142"/>
      <c r="R199" s="1137">
        <f t="shared" si="319"/>
        <v>0</v>
      </c>
      <c r="S199" s="1142"/>
      <c r="T199" s="1142"/>
      <c r="U199" s="1137">
        <f t="shared" si="320"/>
        <v>0</v>
      </c>
      <c r="V199" s="1142"/>
      <c r="W199" s="1142"/>
      <c r="X199" s="1137">
        <f t="shared" si="321"/>
        <v>0</v>
      </c>
      <c r="Y199" s="1142"/>
      <c r="Z199" s="1142"/>
      <c r="AA199" s="1159">
        <f t="shared" si="289"/>
        <v>0</v>
      </c>
      <c r="AB199" s="1159">
        <f t="shared" si="290"/>
        <v>0</v>
      </c>
    </row>
    <row r="200" spans="2:28" s="1134" customFormat="1" ht="12.75" customHeight="1" x14ac:dyDescent="0.2">
      <c r="B200" s="1564"/>
      <c r="C200" s="1138"/>
      <c r="D200" s="1565" t="s">
        <v>448</v>
      </c>
      <c r="E200" s="1139"/>
      <c r="F200" s="1140"/>
      <c r="G200" s="1160">
        <f>+E200*F200</f>
        <v>0</v>
      </c>
      <c r="H200" s="1141"/>
      <c r="I200" s="1142">
        <f t="shared" si="300"/>
        <v>0</v>
      </c>
      <c r="J200" s="1142"/>
      <c r="K200" s="1142"/>
      <c r="L200" s="1142">
        <f t="shared" si="317"/>
        <v>0</v>
      </c>
      <c r="M200" s="1142"/>
      <c r="N200" s="1142"/>
      <c r="O200" s="1142">
        <f t="shared" si="318"/>
        <v>0</v>
      </c>
      <c r="P200" s="1142"/>
      <c r="Q200" s="1142"/>
      <c r="R200" s="1142">
        <f t="shared" si="319"/>
        <v>0</v>
      </c>
      <c r="S200" s="1142"/>
      <c r="T200" s="1142"/>
      <c r="U200" s="1142">
        <f t="shared" si="320"/>
        <v>0</v>
      </c>
      <c r="V200" s="1142"/>
      <c r="W200" s="1142"/>
      <c r="X200" s="1142">
        <f t="shared" si="321"/>
        <v>0</v>
      </c>
      <c r="Y200" s="1142"/>
      <c r="Z200" s="1142"/>
      <c r="AA200" s="1159">
        <f t="shared" si="289"/>
        <v>0</v>
      </c>
      <c r="AB200" s="1159">
        <f t="shared" si="290"/>
        <v>0</v>
      </c>
    </row>
    <row r="201" spans="2:28" s="1134" customFormat="1" ht="12.75" customHeight="1" x14ac:dyDescent="0.2">
      <c r="B201" s="1564"/>
      <c r="C201" s="1138"/>
      <c r="D201" s="1565" t="s">
        <v>448</v>
      </c>
      <c r="E201" s="1139"/>
      <c r="F201" s="1140"/>
      <c r="G201" s="1160">
        <f>+E201*F201</f>
        <v>0</v>
      </c>
      <c r="H201" s="1141"/>
      <c r="I201" s="1142">
        <f t="shared" si="300"/>
        <v>0</v>
      </c>
      <c r="J201" s="1142"/>
      <c r="K201" s="1142"/>
      <c r="L201" s="1142">
        <f t="shared" si="317"/>
        <v>0</v>
      </c>
      <c r="M201" s="1142"/>
      <c r="N201" s="1142"/>
      <c r="O201" s="1142">
        <f t="shared" si="318"/>
        <v>0</v>
      </c>
      <c r="P201" s="1142"/>
      <c r="Q201" s="1142"/>
      <c r="R201" s="1142">
        <f t="shared" si="319"/>
        <v>0</v>
      </c>
      <c r="S201" s="1142"/>
      <c r="T201" s="1142"/>
      <c r="U201" s="1142">
        <f t="shared" si="320"/>
        <v>0</v>
      </c>
      <c r="V201" s="1142"/>
      <c r="W201" s="1142"/>
      <c r="X201" s="1142">
        <f t="shared" si="321"/>
        <v>0</v>
      </c>
      <c r="Y201" s="1142"/>
      <c r="Z201" s="1142"/>
      <c r="AA201" s="1159">
        <f t="shared" si="289"/>
        <v>0</v>
      </c>
      <c r="AB201" s="1159">
        <f t="shared" si="290"/>
        <v>0</v>
      </c>
    </row>
    <row r="202" spans="2:28" s="1134" customFormat="1" ht="12.75" customHeight="1" x14ac:dyDescent="0.2">
      <c r="B202" s="1563"/>
      <c r="C202" s="1143"/>
      <c r="D202" s="1566" t="s">
        <v>448</v>
      </c>
      <c r="E202" s="1144"/>
      <c r="F202" s="1145"/>
      <c r="G202" s="1161">
        <f>+E202*F202</f>
        <v>0</v>
      </c>
      <c r="H202" s="1146"/>
      <c r="I202" s="1147">
        <f t="shared" si="300"/>
        <v>0</v>
      </c>
      <c r="J202" s="1147"/>
      <c r="K202" s="1147"/>
      <c r="L202" s="1147">
        <f t="shared" si="317"/>
        <v>0</v>
      </c>
      <c r="M202" s="1147"/>
      <c r="N202" s="1147"/>
      <c r="O202" s="1147">
        <f t="shared" si="318"/>
        <v>0</v>
      </c>
      <c r="P202" s="1147"/>
      <c r="Q202" s="1147"/>
      <c r="R202" s="1147">
        <f t="shared" si="319"/>
        <v>0</v>
      </c>
      <c r="S202" s="1147"/>
      <c r="T202" s="1147"/>
      <c r="U202" s="1147">
        <f t="shared" si="320"/>
        <v>0</v>
      </c>
      <c r="V202" s="1147"/>
      <c r="W202" s="1147"/>
      <c r="X202" s="1147">
        <f t="shared" si="321"/>
        <v>0</v>
      </c>
      <c r="Y202" s="1147"/>
      <c r="Z202" s="1147"/>
      <c r="AA202" s="1159">
        <f t="shared" si="289"/>
        <v>0</v>
      </c>
      <c r="AB202" s="1159">
        <f t="shared" si="290"/>
        <v>0</v>
      </c>
    </row>
    <row r="203" spans="2:28" s="1134" customFormat="1" ht="12.75" customHeight="1" x14ac:dyDescent="0.15">
      <c r="B203" s="1135" t="s">
        <v>419</v>
      </c>
      <c r="C203" s="286" t="s">
        <v>98</v>
      </c>
      <c r="D203" s="14"/>
      <c r="E203" s="1136"/>
      <c r="F203" s="1137"/>
      <c r="G203" s="623">
        <f t="shared" ref="G203:I203" si="322">SUM(G204:G208)</f>
        <v>0</v>
      </c>
      <c r="H203" s="16">
        <f t="shared" si="322"/>
        <v>0</v>
      </c>
      <c r="I203" s="16">
        <f t="shared" si="322"/>
        <v>0</v>
      </c>
      <c r="J203" s="20">
        <f t="shared" ref="J203:L203" si="323">SUM(J204:J208)</f>
        <v>0</v>
      </c>
      <c r="K203" s="20">
        <f t="shared" si="323"/>
        <v>0</v>
      </c>
      <c r="L203" s="16">
        <f t="shared" si="323"/>
        <v>0</v>
      </c>
      <c r="M203" s="20">
        <f t="shared" ref="M203:Z203" si="324">SUM(M204:M208)</f>
        <v>0</v>
      </c>
      <c r="N203" s="20">
        <f t="shared" si="324"/>
        <v>0</v>
      </c>
      <c r="O203" s="16">
        <f t="shared" si="324"/>
        <v>0</v>
      </c>
      <c r="P203" s="20">
        <f t="shared" si="324"/>
        <v>0</v>
      </c>
      <c r="Q203" s="20">
        <f t="shared" si="324"/>
        <v>0</v>
      </c>
      <c r="R203" s="16">
        <f t="shared" si="324"/>
        <v>0</v>
      </c>
      <c r="S203" s="20">
        <f t="shared" si="324"/>
        <v>0</v>
      </c>
      <c r="T203" s="20">
        <f t="shared" si="324"/>
        <v>0</v>
      </c>
      <c r="U203" s="16">
        <f t="shared" si="324"/>
        <v>0</v>
      </c>
      <c r="V203" s="20">
        <f t="shared" si="324"/>
        <v>0</v>
      </c>
      <c r="W203" s="20">
        <f t="shared" si="324"/>
        <v>0</v>
      </c>
      <c r="X203" s="16">
        <f t="shared" si="324"/>
        <v>0</v>
      </c>
      <c r="Y203" s="20">
        <f t="shared" si="324"/>
        <v>0</v>
      </c>
      <c r="Z203" s="20">
        <f t="shared" si="324"/>
        <v>0</v>
      </c>
      <c r="AA203" s="1159">
        <f t="shared" si="289"/>
        <v>0</v>
      </c>
      <c r="AB203" s="1159">
        <f t="shared" si="290"/>
        <v>0</v>
      </c>
    </row>
    <row r="204" spans="2:28" s="1134" customFormat="1" ht="12.75" customHeight="1" x14ac:dyDescent="0.2">
      <c r="B204" s="1564"/>
      <c r="C204" s="1138"/>
      <c r="D204" s="1565" t="s">
        <v>448</v>
      </c>
      <c r="E204" s="1139"/>
      <c r="F204" s="1140"/>
      <c r="G204" s="1160">
        <f>+E204*F204</f>
        <v>0</v>
      </c>
      <c r="H204" s="1137"/>
      <c r="I204" s="1148">
        <f t="shared" si="300"/>
        <v>0</v>
      </c>
      <c r="J204" s="1137"/>
      <c r="K204" s="1137"/>
      <c r="L204" s="1148">
        <f t="shared" ref="L204:L208" si="325">M204+N204</f>
        <v>0</v>
      </c>
      <c r="M204" s="1137"/>
      <c r="N204" s="1137"/>
      <c r="O204" s="1148">
        <f t="shared" ref="O204:O208" si="326">P204+Q204</f>
        <v>0</v>
      </c>
      <c r="P204" s="1137"/>
      <c r="Q204" s="1137"/>
      <c r="R204" s="1148">
        <f t="shared" ref="R204:R208" si="327">S204+T204</f>
        <v>0</v>
      </c>
      <c r="S204" s="1137"/>
      <c r="T204" s="1137"/>
      <c r="U204" s="1148">
        <f t="shared" ref="U204:U208" si="328">V204+W204</f>
        <v>0</v>
      </c>
      <c r="V204" s="1137"/>
      <c r="W204" s="1137"/>
      <c r="X204" s="1148">
        <f t="shared" ref="X204:X208" si="329">Y204+Z204</f>
        <v>0</v>
      </c>
      <c r="Y204" s="1137"/>
      <c r="Z204" s="1137"/>
      <c r="AA204" s="1159">
        <f t="shared" si="289"/>
        <v>0</v>
      </c>
      <c r="AB204" s="1159">
        <f t="shared" si="290"/>
        <v>0</v>
      </c>
    </row>
    <row r="205" spans="2:28" s="1134" customFormat="1" ht="12.75" customHeight="1" x14ac:dyDescent="0.2">
      <c r="B205" s="1564"/>
      <c r="C205" s="1138"/>
      <c r="D205" s="1565" t="s">
        <v>448</v>
      </c>
      <c r="E205" s="1139"/>
      <c r="F205" s="1140"/>
      <c r="G205" s="1160">
        <f>+E205*F205</f>
        <v>0</v>
      </c>
      <c r="H205" s="1137"/>
      <c r="I205" s="1137">
        <f t="shared" si="300"/>
        <v>0</v>
      </c>
      <c r="J205" s="1137"/>
      <c r="K205" s="1137"/>
      <c r="L205" s="1137">
        <f t="shared" si="325"/>
        <v>0</v>
      </c>
      <c r="M205" s="1137"/>
      <c r="N205" s="1137"/>
      <c r="O205" s="1137">
        <f t="shared" si="326"/>
        <v>0</v>
      </c>
      <c r="P205" s="1137"/>
      <c r="Q205" s="1137"/>
      <c r="R205" s="1137">
        <f t="shared" si="327"/>
        <v>0</v>
      </c>
      <c r="S205" s="1137"/>
      <c r="T205" s="1137"/>
      <c r="U205" s="1137">
        <f t="shared" si="328"/>
        <v>0</v>
      </c>
      <c r="V205" s="1137"/>
      <c r="W205" s="1137"/>
      <c r="X205" s="1137">
        <f t="shared" si="329"/>
        <v>0</v>
      </c>
      <c r="Y205" s="1137"/>
      <c r="Z205" s="1137"/>
      <c r="AA205" s="1159">
        <f t="shared" si="289"/>
        <v>0</v>
      </c>
      <c r="AB205" s="1159">
        <f t="shared" si="290"/>
        <v>0</v>
      </c>
    </row>
    <row r="206" spans="2:28" s="1134" customFormat="1" ht="12.75" customHeight="1" x14ac:dyDescent="0.2">
      <c r="B206" s="1564"/>
      <c r="C206" s="1138"/>
      <c r="D206" s="1565" t="s">
        <v>448</v>
      </c>
      <c r="E206" s="1139"/>
      <c r="F206" s="1140"/>
      <c r="G206" s="1160">
        <f>+E206*F206</f>
        <v>0</v>
      </c>
      <c r="H206" s="1141"/>
      <c r="I206" s="1142">
        <f t="shared" si="300"/>
        <v>0</v>
      </c>
      <c r="J206" s="1142"/>
      <c r="K206" s="1142"/>
      <c r="L206" s="1142">
        <f t="shared" si="325"/>
        <v>0</v>
      </c>
      <c r="M206" s="1142"/>
      <c r="N206" s="1142"/>
      <c r="O206" s="1142">
        <f t="shared" si="326"/>
        <v>0</v>
      </c>
      <c r="P206" s="1142"/>
      <c r="Q206" s="1142"/>
      <c r="R206" s="1142">
        <f t="shared" si="327"/>
        <v>0</v>
      </c>
      <c r="S206" s="1142"/>
      <c r="T206" s="1142"/>
      <c r="U206" s="1142">
        <f t="shared" si="328"/>
        <v>0</v>
      </c>
      <c r="V206" s="1142"/>
      <c r="W206" s="1142"/>
      <c r="X206" s="1142">
        <f t="shared" si="329"/>
        <v>0</v>
      </c>
      <c r="Y206" s="1142"/>
      <c r="Z206" s="1142"/>
      <c r="AA206" s="1159">
        <f t="shared" si="289"/>
        <v>0</v>
      </c>
      <c r="AB206" s="1159">
        <f t="shared" si="290"/>
        <v>0</v>
      </c>
    </row>
    <row r="207" spans="2:28" s="1134" customFormat="1" ht="12.75" customHeight="1" x14ac:dyDescent="0.2">
      <c r="B207" s="1564"/>
      <c r="C207" s="1138"/>
      <c r="D207" s="1565" t="s">
        <v>448</v>
      </c>
      <c r="E207" s="1139"/>
      <c r="F207" s="1140"/>
      <c r="G207" s="1160">
        <f>+E207*F207</f>
        <v>0</v>
      </c>
      <c r="H207" s="1141"/>
      <c r="I207" s="1142">
        <f t="shared" si="300"/>
        <v>0</v>
      </c>
      <c r="J207" s="1142"/>
      <c r="K207" s="1142"/>
      <c r="L207" s="1142">
        <f t="shared" si="325"/>
        <v>0</v>
      </c>
      <c r="M207" s="1142"/>
      <c r="N207" s="1142"/>
      <c r="O207" s="1142">
        <f t="shared" si="326"/>
        <v>0</v>
      </c>
      <c r="P207" s="1142"/>
      <c r="Q207" s="1142"/>
      <c r="R207" s="1142">
        <f t="shared" si="327"/>
        <v>0</v>
      </c>
      <c r="S207" s="1142"/>
      <c r="T207" s="1142"/>
      <c r="U207" s="1142">
        <f t="shared" si="328"/>
        <v>0</v>
      </c>
      <c r="V207" s="1142"/>
      <c r="W207" s="1142"/>
      <c r="X207" s="1142">
        <f t="shared" si="329"/>
        <v>0</v>
      </c>
      <c r="Y207" s="1142"/>
      <c r="Z207" s="1142"/>
      <c r="AA207" s="1159">
        <f t="shared" si="289"/>
        <v>0</v>
      </c>
      <c r="AB207" s="1159">
        <f t="shared" si="290"/>
        <v>0</v>
      </c>
    </row>
    <row r="208" spans="2:28" s="1134" customFormat="1" ht="12.75" customHeight="1" x14ac:dyDescent="0.2">
      <c r="B208" s="1563"/>
      <c r="C208" s="1143"/>
      <c r="D208" s="1566" t="s">
        <v>448</v>
      </c>
      <c r="E208" s="1144"/>
      <c r="F208" s="1145"/>
      <c r="G208" s="1160">
        <f>+E208*F208</f>
        <v>0</v>
      </c>
      <c r="H208" s="1141"/>
      <c r="I208" s="1147">
        <f t="shared" si="300"/>
        <v>0</v>
      </c>
      <c r="J208" s="1142"/>
      <c r="K208" s="1142"/>
      <c r="L208" s="1147">
        <f t="shared" si="325"/>
        <v>0</v>
      </c>
      <c r="M208" s="1142"/>
      <c r="N208" s="1142"/>
      <c r="O208" s="1147">
        <f t="shared" si="326"/>
        <v>0</v>
      </c>
      <c r="P208" s="1142"/>
      <c r="Q208" s="1142"/>
      <c r="R208" s="1147">
        <f t="shared" si="327"/>
        <v>0</v>
      </c>
      <c r="S208" s="1142"/>
      <c r="T208" s="1142"/>
      <c r="U208" s="1147">
        <f t="shared" si="328"/>
        <v>0</v>
      </c>
      <c r="V208" s="1142"/>
      <c r="W208" s="1142"/>
      <c r="X208" s="1147">
        <f t="shared" si="329"/>
        <v>0</v>
      </c>
      <c r="Y208" s="1142"/>
      <c r="Z208" s="1142"/>
      <c r="AA208" s="1159">
        <f t="shared" si="289"/>
        <v>0</v>
      </c>
      <c r="AB208" s="1159">
        <f t="shared" si="290"/>
        <v>0</v>
      </c>
    </row>
    <row r="209" spans="2:28" s="1134" customFormat="1" ht="26.25" customHeight="1" x14ac:dyDescent="0.15">
      <c r="B209" s="52">
        <f>+'CRONOGRAMA ACTIVIDADES'!C28</f>
        <v>0</v>
      </c>
      <c r="C209" s="232" t="str">
        <f>+'CRONOGRAMA ACTIVIDADES'!B28</f>
        <v>1.2.2</v>
      </c>
      <c r="D209" s="625" t="str">
        <f>+'CRONOGRAMA ACTIVIDADES'!D28</f>
        <v>Unidad medida</v>
      </c>
      <c r="E209" s="626">
        <f>+'CRONOGRAMA ACTIVIDADES'!E28</f>
        <v>0</v>
      </c>
      <c r="F209" s="624"/>
      <c r="G209" s="624">
        <f t="shared" ref="G209:I209" si="330">+G211+G217+G223+G229+G235</f>
        <v>0</v>
      </c>
      <c r="H209" s="12">
        <f t="shared" si="330"/>
        <v>0</v>
      </c>
      <c r="I209" s="12">
        <f t="shared" si="330"/>
        <v>0</v>
      </c>
      <c r="J209" s="12">
        <f t="shared" ref="J209:L209" si="331">+J211+J217+J223+J229+J235</f>
        <v>0</v>
      </c>
      <c r="K209" s="12">
        <f t="shared" si="331"/>
        <v>0</v>
      </c>
      <c r="L209" s="12">
        <f t="shared" si="331"/>
        <v>0</v>
      </c>
      <c r="M209" s="12">
        <f t="shared" ref="M209:Z209" si="332">+M211+M217+M223+M229+M235</f>
        <v>0</v>
      </c>
      <c r="N209" s="12">
        <f t="shared" si="332"/>
        <v>0</v>
      </c>
      <c r="O209" s="12">
        <f t="shared" si="332"/>
        <v>0</v>
      </c>
      <c r="P209" s="12">
        <f t="shared" si="332"/>
        <v>0</v>
      </c>
      <c r="Q209" s="12">
        <f t="shared" si="332"/>
        <v>0</v>
      </c>
      <c r="R209" s="12">
        <f t="shared" si="332"/>
        <v>0</v>
      </c>
      <c r="S209" s="12">
        <f t="shared" si="332"/>
        <v>0</v>
      </c>
      <c r="T209" s="12">
        <f t="shared" si="332"/>
        <v>0</v>
      </c>
      <c r="U209" s="12">
        <f t="shared" si="332"/>
        <v>0</v>
      </c>
      <c r="V209" s="12">
        <f t="shared" si="332"/>
        <v>0</v>
      </c>
      <c r="W209" s="12">
        <f t="shared" si="332"/>
        <v>0</v>
      </c>
      <c r="X209" s="12">
        <f t="shared" si="332"/>
        <v>0</v>
      </c>
      <c r="Y209" s="12">
        <f t="shared" si="332"/>
        <v>0</v>
      </c>
      <c r="Z209" s="12">
        <f t="shared" si="332"/>
        <v>0</v>
      </c>
      <c r="AA209" s="1159">
        <f>X209+U209+R209+O209+L209+I209+H209</f>
        <v>0</v>
      </c>
      <c r="AB209" s="1159">
        <f>+AA209-G209</f>
        <v>0</v>
      </c>
    </row>
    <row r="210" spans="2:28" s="1134" customFormat="1" ht="26.25" customHeight="1" x14ac:dyDescent="0.15">
      <c r="B210" s="633" t="s">
        <v>768</v>
      </c>
      <c r="C210" s="634"/>
      <c r="D210" s="2014"/>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6"/>
      <c r="AA210" s="1163"/>
      <c r="AB210" s="1163"/>
    </row>
    <row r="211" spans="2:28" s="1134" customFormat="1" ht="12.75" customHeight="1" x14ac:dyDescent="0.15">
      <c r="B211" s="1135" t="s">
        <v>419</v>
      </c>
      <c r="C211" s="286" t="s">
        <v>100</v>
      </c>
      <c r="D211" s="14"/>
      <c r="E211" s="1136"/>
      <c r="F211" s="1137"/>
      <c r="G211" s="623">
        <f t="shared" ref="G211:H211" si="333">SUM(G212:G216)</f>
        <v>0</v>
      </c>
      <c r="H211" s="16">
        <f t="shared" si="333"/>
        <v>0</v>
      </c>
      <c r="I211" s="16">
        <f t="shared" ref="I211" si="334">SUM(I212:I216)</f>
        <v>0</v>
      </c>
      <c r="J211" s="16">
        <f t="shared" ref="J211:K211" si="335">SUM(J212:J216)</f>
        <v>0</v>
      </c>
      <c r="K211" s="16">
        <f t="shared" si="335"/>
        <v>0</v>
      </c>
      <c r="L211" s="16">
        <f t="shared" ref="L211" si="336">SUM(L212:L216)</f>
        <v>0</v>
      </c>
      <c r="M211" s="16">
        <f t="shared" ref="M211:N211" si="337">SUM(M212:M216)</f>
        <v>0</v>
      </c>
      <c r="N211" s="16">
        <f t="shared" si="337"/>
        <v>0</v>
      </c>
      <c r="O211" s="16">
        <f t="shared" ref="O211" si="338">SUM(O212:O216)</f>
        <v>0</v>
      </c>
      <c r="P211" s="16">
        <f t="shared" ref="P211:Q211" si="339">SUM(P212:P216)</f>
        <v>0</v>
      </c>
      <c r="Q211" s="16">
        <f t="shared" si="339"/>
        <v>0</v>
      </c>
      <c r="R211" s="16">
        <f t="shared" ref="R211" si="340">SUM(R212:R216)</f>
        <v>0</v>
      </c>
      <c r="S211" s="16">
        <f t="shared" ref="S211:T211" si="341">SUM(S212:S216)</f>
        <v>0</v>
      </c>
      <c r="T211" s="16">
        <f t="shared" si="341"/>
        <v>0</v>
      </c>
      <c r="U211" s="16">
        <f t="shared" ref="U211" si="342">SUM(U212:U216)</f>
        <v>0</v>
      </c>
      <c r="V211" s="16">
        <f t="shared" ref="V211:W211" si="343">SUM(V212:V216)</f>
        <v>0</v>
      </c>
      <c r="W211" s="16">
        <f t="shared" si="343"/>
        <v>0</v>
      </c>
      <c r="X211" s="16">
        <f t="shared" ref="X211" si="344">SUM(X212:X216)</f>
        <v>0</v>
      </c>
      <c r="Y211" s="16">
        <f t="shared" ref="Y211:Z211" si="345">SUM(Y212:Y216)</f>
        <v>0</v>
      </c>
      <c r="Z211" s="16">
        <f t="shared" si="345"/>
        <v>0</v>
      </c>
      <c r="AA211" s="1159">
        <f t="shared" ref="AA211:AA240" si="346">X211+U211+R211+O211+L211+I211+H211</f>
        <v>0</v>
      </c>
      <c r="AB211" s="1159">
        <f t="shared" ref="AB211:AB240" si="347">+AA211-G211</f>
        <v>0</v>
      </c>
    </row>
    <row r="212" spans="2:28" s="1134" customFormat="1" ht="12.75" customHeight="1" x14ac:dyDescent="0.2">
      <c r="B212" s="1564"/>
      <c r="C212" s="1138"/>
      <c r="D212" s="1565" t="s">
        <v>448</v>
      </c>
      <c r="E212" s="1139"/>
      <c r="F212" s="1140"/>
      <c r="G212" s="1160">
        <f>+E212*F212</f>
        <v>0</v>
      </c>
      <c r="H212" s="1137"/>
      <c r="I212" s="1137">
        <f t="shared" ref="I212:I216" si="348">J212+K212</f>
        <v>0</v>
      </c>
      <c r="J212" s="1137"/>
      <c r="K212" s="1137"/>
      <c r="L212" s="1137">
        <f t="shared" ref="L212:L216" si="349">M212+N212</f>
        <v>0</v>
      </c>
      <c r="M212" s="1137"/>
      <c r="N212" s="1137"/>
      <c r="O212" s="1137">
        <f t="shared" ref="O212:O216" si="350">P212+Q212</f>
        <v>0</v>
      </c>
      <c r="P212" s="1137"/>
      <c r="Q212" s="1137"/>
      <c r="R212" s="1137">
        <f t="shared" ref="R212:R216" si="351">S212+T212</f>
        <v>0</v>
      </c>
      <c r="S212" s="1137"/>
      <c r="T212" s="1137"/>
      <c r="U212" s="1137">
        <f t="shared" ref="U212:U216" si="352">V212+W212</f>
        <v>0</v>
      </c>
      <c r="V212" s="1137"/>
      <c r="W212" s="1137"/>
      <c r="X212" s="1137">
        <f t="shared" ref="X212:X216" si="353">Y212+Z212</f>
        <v>0</v>
      </c>
      <c r="Y212" s="1137"/>
      <c r="Z212" s="1137"/>
      <c r="AA212" s="1159">
        <f t="shared" si="346"/>
        <v>0</v>
      </c>
      <c r="AB212" s="1159">
        <f t="shared" si="347"/>
        <v>0</v>
      </c>
    </row>
    <row r="213" spans="2:28" s="1134" customFormat="1" ht="12.75" customHeight="1" x14ac:dyDescent="0.2">
      <c r="B213" s="1564"/>
      <c r="C213" s="1138"/>
      <c r="D213" s="1565" t="s">
        <v>448</v>
      </c>
      <c r="E213" s="1139"/>
      <c r="F213" s="1140"/>
      <c r="G213" s="1160">
        <f>+E213*F213</f>
        <v>0</v>
      </c>
      <c r="H213" s="1137"/>
      <c r="I213" s="1137">
        <f t="shared" si="348"/>
        <v>0</v>
      </c>
      <c r="J213" s="1137"/>
      <c r="K213" s="1137"/>
      <c r="L213" s="1137">
        <f t="shared" si="349"/>
        <v>0</v>
      </c>
      <c r="M213" s="1137"/>
      <c r="N213" s="1137"/>
      <c r="O213" s="1137">
        <f t="shared" si="350"/>
        <v>0</v>
      </c>
      <c r="P213" s="1137"/>
      <c r="Q213" s="1137"/>
      <c r="R213" s="1137">
        <f t="shared" si="351"/>
        <v>0</v>
      </c>
      <c r="S213" s="1137"/>
      <c r="T213" s="1137"/>
      <c r="U213" s="1137">
        <f t="shared" si="352"/>
        <v>0</v>
      </c>
      <c r="V213" s="1137"/>
      <c r="W213" s="1137"/>
      <c r="X213" s="1137">
        <f t="shared" si="353"/>
        <v>0</v>
      </c>
      <c r="Y213" s="1137"/>
      <c r="Z213" s="1137"/>
      <c r="AA213" s="1159">
        <f t="shared" si="346"/>
        <v>0</v>
      </c>
      <c r="AB213" s="1159">
        <f t="shared" si="347"/>
        <v>0</v>
      </c>
    </row>
    <row r="214" spans="2:28" s="1134" customFormat="1" ht="12.75" customHeight="1" x14ac:dyDescent="0.2">
      <c r="B214" s="1564"/>
      <c r="C214" s="1138"/>
      <c r="D214" s="1565" t="s">
        <v>448</v>
      </c>
      <c r="E214" s="1139"/>
      <c r="F214" s="1140"/>
      <c r="G214" s="1160">
        <f>+E214*F214</f>
        <v>0</v>
      </c>
      <c r="H214" s="1141"/>
      <c r="I214" s="1142">
        <f t="shared" si="348"/>
        <v>0</v>
      </c>
      <c r="J214" s="1142"/>
      <c r="K214" s="1142"/>
      <c r="L214" s="1142">
        <f t="shared" si="349"/>
        <v>0</v>
      </c>
      <c r="M214" s="1142"/>
      <c r="N214" s="1142"/>
      <c r="O214" s="1142">
        <f t="shared" si="350"/>
        <v>0</v>
      </c>
      <c r="P214" s="1142"/>
      <c r="Q214" s="1142"/>
      <c r="R214" s="1142">
        <f t="shared" si="351"/>
        <v>0</v>
      </c>
      <c r="S214" s="1142"/>
      <c r="T214" s="1142"/>
      <c r="U214" s="1142">
        <f t="shared" si="352"/>
        <v>0</v>
      </c>
      <c r="V214" s="1142"/>
      <c r="W214" s="1142"/>
      <c r="X214" s="1142">
        <f t="shared" si="353"/>
        <v>0</v>
      </c>
      <c r="Y214" s="1142"/>
      <c r="Z214" s="1142"/>
      <c r="AA214" s="1159">
        <f t="shared" si="346"/>
        <v>0</v>
      </c>
      <c r="AB214" s="1159">
        <f t="shared" si="347"/>
        <v>0</v>
      </c>
    </row>
    <row r="215" spans="2:28" s="1134" customFormat="1" ht="12.75" customHeight="1" x14ac:dyDescent="0.2">
      <c r="B215" s="1564"/>
      <c r="C215" s="1138"/>
      <c r="D215" s="1565" t="s">
        <v>448</v>
      </c>
      <c r="E215" s="1139"/>
      <c r="F215" s="1140"/>
      <c r="G215" s="1160">
        <f>+E215*F215</f>
        <v>0</v>
      </c>
      <c r="H215" s="1141"/>
      <c r="I215" s="1142">
        <f t="shared" si="348"/>
        <v>0</v>
      </c>
      <c r="J215" s="1142"/>
      <c r="K215" s="1142"/>
      <c r="L215" s="1142">
        <f t="shared" si="349"/>
        <v>0</v>
      </c>
      <c r="M215" s="1142"/>
      <c r="N215" s="1142"/>
      <c r="O215" s="1142">
        <f t="shared" si="350"/>
        <v>0</v>
      </c>
      <c r="P215" s="1142"/>
      <c r="Q215" s="1142"/>
      <c r="R215" s="1142">
        <f t="shared" si="351"/>
        <v>0</v>
      </c>
      <c r="S215" s="1142"/>
      <c r="T215" s="1142"/>
      <c r="U215" s="1142">
        <f t="shared" si="352"/>
        <v>0</v>
      </c>
      <c r="V215" s="1142"/>
      <c r="W215" s="1142"/>
      <c r="X215" s="1142">
        <f t="shared" si="353"/>
        <v>0</v>
      </c>
      <c r="Y215" s="1142"/>
      <c r="Z215" s="1142"/>
      <c r="AA215" s="1159">
        <f t="shared" si="346"/>
        <v>0</v>
      </c>
      <c r="AB215" s="1159">
        <f t="shared" si="347"/>
        <v>0</v>
      </c>
    </row>
    <row r="216" spans="2:28" s="1134" customFormat="1" ht="12.75" customHeight="1" x14ac:dyDescent="0.2">
      <c r="B216" s="1563"/>
      <c r="C216" s="1143"/>
      <c r="D216" s="1566" t="s">
        <v>448</v>
      </c>
      <c r="E216" s="1144"/>
      <c r="F216" s="1145"/>
      <c r="G216" s="1161">
        <f>+E216*F216</f>
        <v>0</v>
      </c>
      <c r="H216" s="1146"/>
      <c r="I216" s="1147">
        <f t="shared" si="348"/>
        <v>0</v>
      </c>
      <c r="J216" s="1147"/>
      <c r="K216" s="1147"/>
      <c r="L216" s="1147">
        <f t="shared" si="349"/>
        <v>0</v>
      </c>
      <c r="M216" s="1147"/>
      <c r="N216" s="1147"/>
      <c r="O216" s="1147">
        <f t="shared" si="350"/>
        <v>0</v>
      </c>
      <c r="P216" s="1147"/>
      <c r="Q216" s="1147"/>
      <c r="R216" s="1147">
        <f t="shared" si="351"/>
        <v>0</v>
      </c>
      <c r="S216" s="1147"/>
      <c r="T216" s="1147"/>
      <c r="U216" s="1147">
        <f t="shared" si="352"/>
        <v>0</v>
      </c>
      <c r="V216" s="1147"/>
      <c r="W216" s="1147"/>
      <c r="X216" s="1147">
        <f t="shared" si="353"/>
        <v>0</v>
      </c>
      <c r="Y216" s="1147"/>
      <c r="Z216" s="1147"/>
      <c r="AA216" s="1159">
        <f t="shared" si="346"/>
        <v>0</v>
      </c>
      <c r="AB216" s="1159">
        <f t="shared" si="347"/>
        <v>0</v>
      </c>
    </row>
    <row r="217" spans="2:28" s="1134" customFormat="1" ht="12.75" customHeight="1" x14ac:dyDescent="0.15">
      <c r="B217" s="1135" t="s">
        <v>419</v>
      </c>
      <c r="C217" s="286" t="s">
        <v>101</v>
      </c>
      <c r="D217" s="14"/>
      <c r="E217" s="1136"/>
      <c r="F217" s="1137"/>
      <c r="G217" s="623">
        <f t="shared" ref="G217:I217" si="354">SUM(G218:G222)</f>
        <v>0</v>
      </c>
      <c r="H217" s="16">
        <f t="shared" si="354"/>
        <v>0</v>
      </c>
      <c r="I217" s="16">
        <f t="shared" si="354"/>
        <v>0</v>
      </c>
      <c r="J217" s="16">
        <f t="shared" ref="J217:L217" si="355">SUM(J218:J222)</f>
        <v>0</v>
      </c>
      <c r="K217" s="16">
        <f t="shared" si="355"/>
        <v>0</v>
      </c>
      <c r="L217" s="16">
        <f t="shared" si="355"/>
        <v>0</v>
      </c>
      <c r="M217" s="16">
        <f t="shared" ref="M217:Z217" si="356">SUM(M218:M222)</f>
        <v>0</v>
      </c>
      <c r="N217" s="16">
        <f t="shared" si="356"/>
        <v>0</v>
      </c>
      <c r="O217" s="16">
        <f t="shared" si="356"/>
        <v>0</v>
      </c>
      <c r="P217" s="16">
        <f t="shared" si="356"/>
        <v>0</v>
      </c>
      <c r="Q217" s="16">
        <f t="shared" si="356"/>
        <v>0</v>
      </c>
      <c r="R217" s="16">
        <f t="shared" si="356"/>
        <v>0</v>
      </c>
      <c r="S217" s="16">
        <f t="shared" si="356"/>
        <v>0</v>
      </c>
      <c r="T217" s="16">
        <f t="shared" si="356"/>
        <v>0</v>
      </c>
      <c r="U217" s="16">
        <f t="shared" si="356"/>
        <v>0</v>
      </c>
      <c r="V217" s="16">
        <f t="shared" si="356"/>
        <v>0</v>
      </c>
      <c r="W217" s="16">
        <f t="shared" si="356"/>
        <v>0</v>
      </c>
      <c r="X217" s="16">
        <f t="shared" si="356"/>
        <v>0</v>
      </c>
      <c r="Y217" s="16">
        <f t="shared" si="356"/>
        <v>0</v>
      </c>
      <c r="Z217" s="16">
        <f t="shared" si="356"/>
        <v>0</v>
      </c>
      <c r="AA217" s="1159">
        <f t="shared" si="346"/>
        <v>0</v>
      </c>
      <c r="AB217" s="1159">
        <f t="shared" si="347"/>
        <v>0</v>
      </c>
    </row>
    <row r="218" spans="2:28" s="1134" customFormat="1" ht="12.75" customHeight="1" x14ac:dyDescent="0.2">
      <c r="B218" s="1564"/>
      <c r="C218" s="1138"/>
      <c r="D218" s="1565" t="s">
        <v>448</v>
      </c>
      <c r="E218" s="1139"/>
      <c r="F218" s="1140"/>
      <c r="G218" s="1160">
        <f>+E218*F218</f>
        <v>0</v>
      </c>
      <c r="H218" s="1140"/>
      <c r="I218" s="1148">
        <f t="shared" ref="I218:I240" si="357">J218+K218</f>
        <v>0</v>
      </c>
      <c r="J218" s="1148"/>
      <c r="K218" s="1148"/>
      <c r="L218" s="1148">
        <f t="shared" ref="L218:L222" si="358">M218+N218</f>
        <v>0</v>
      </c>
      <c r="M218" s="1148"/>
      <c r="N218" s="1148"/>
      <c r="O218" s="1148">
        <f t="shared" ref="O218:O222" si="359">P218+Q218</f>
        <v>0</v>
      </c>
      <c r="P218" s="1148"/>
      <c r="Q218" s="1148"/>
      <c r="R218" s="1148">
        <f t="shared" ref="R218:R222" si="360">S218+T218</f>
        <v>0</v>
      </c>
      <c r="S218" s="1148"/>
      <c r="T218" s="1148"/>
      <c r="U218" s="1148">
        <f t="shared" ref="U218:U222" si="361">V218+W218</f>
        <v>0</v>
      </c>
      <c r="V218" s="1148"/>
      <c r="W218" s="1148"/>
      <c r="X218" s="1148">
        <f t="shared" ref="X218:X222" si="362">Y218+Z218</f>
        <v>0</v>
      </c>
      <c r="Y218" s="1148"/>
      <c r="Z218" s="1148"/>
      <c r="AA218" s="1159">
        <f t="shared" si="346"/>
        <v>0</v>
      </c>
      <c r="AB218" s="1159">
        <f t="shared" si="347"/>
        <v>0</v>
      </c>
    </row>
    <row r="219" spans="2:28" s="1134" customFormat="1" ht="12.75" customHeight="1" x14ac:dyDescent="0.2">
      <c r="B219" s="1564"/>
      <c r="C219" s="1138"/>
      <c r="D219" s="1565" t="s">
        <v>448</v>
      </c>
      <c r="E219" s="1139"/>
      <c r="F219" s="1140"/>
      <c r="G219" s="1160">
        <f>+E219*F219</f>
        <v>0</v>
      </c>
      <c r="H219" s="1149"/>
      <c r="I219" s="1137">
        <f t="shared" si="357"/>
        <v>0</v>
      </c>
      <c r="J219" s="1137"/>
      <c r="K219" s="1137"/>
      <c r="L219" s="1137">
        <f t="shared" si="358"/>
        <v>0</v>
      </c>
      <c r="M219" s="1137"/>
      <c r="N219" s="1137"/>
      <c r="O219" s="1137">
        <f t="shared" si="359"/>
        <v>0</v>
      </c>
      <c r="P219" s="1137"/>
      <c r="Q219" s="1137"/>
      <c r="R219" s="1137">
        <f t="shared" si="360"/>
        <v>0</v>
      </c>
      <c r="S219" s="1137"/>
      <c r="T219" s="1137"/>
      <c r="U219" s="1137">
        <f t="shared" si="361"/>
        <v>0</v>
      </c>
      <c r="V219" s="1137"/>
      <c r="W219" s="1137"/>
      <c r="X219" s="1137">
        <f t="shared" si="362"/>
        <v>0</v>
      </c>
      <c r="Y219" s="1137"/>
      <c r="Z219" s="1137"/>
      <c r="AA219" s="1159">
        <f t="shared" si="346"/>
        <v>0</v>
      </c>
      <c r="AB219" s="1159">
        <f t="shared" si="347"/>
        <v>0</v>
      </c>
    </row>
    <row r="220" spans="2:28" s="1134" customFormat="1" ht="12.75" customHeight="1" x14ac:dyDescent="0.2">
      <c r="B220" s="1564"/>
      <c r="C220" s="1138"/>
      <c r="D220" s="1565" t="s">
        <v>448</v>
      </c>
      <c r="E220" s="1139"/>
      <c r="F220" s="1140"/>
      <c r="G220" s="1160">
        <f>+E220*F220</f>
        <v>0</v>
      </c>
      <c r="H220" s="1149"/>
      <c r="I220" s="1142">
        <f t="shared" si="357"/>
        <v>0</v>
      </c>
      <c r="J220" s="1142"/>
      <c r="K220" s="1142"/>
      <c r="L220" s="1142">
        <f t="shared" si="358"/>
        <v>0</v>
      </c>
      <c r="M220" s="1142"/>
      <c r="N220" s="1142"/>
      <c r="O220" s="1142">
        <f t="shared" si="359"/>
        <v>0</v>
      </c>
      <c r="P220" s="1142"/>
      <c r="Q220" s="1142"/>
      <c r="R220" s="1142">
        <f t="shared" si="360"/>
        <v>0</v>
      </c>
      <c r="S220" s="1142"/>
      <c r="T220" s="1142"/>
      <c r="U220" s="1142">
        <f t="shared" si="361"/>
        <v>0</v>
      </c>
      <c r="V220" s="1142"/>
      <c r="W220" s="1142"/>
      <c r="X220" s="1142">
        <f t="shared" si="362"/>
        <v>0</v>
      </c>
      <c r="Y220" s="1142"/>
      <c r="Z220" s="1142"/>
      <c r="AA220" s="1159">
        <f t="shared" si="346"/>
        <v>0</v>
      </c>
      <c r="AB220" s="1159">
        <f t="shared" si="347"/>
        <v>0</v>
      </c>
    </row>
    <row r="221" spans="2:28" s="1134" customFormat="1" ht="12.75" customHeight="1" x14ac:dyDescent="0.2">
      <c r="B221" s="1564"/>
      <c r="C221" s="1138"/>
      <c r="D221" s="1565" t="s">
        <v>448</v>
      </c>
      <c r="E221" s="1139"/>
      <c r="F221" s="1140"/>
      <c r="G221" s="1160">
        <f>+E221*F221</f>
        <v>0</v>
      </c>
      <c r="H221" s="1149"/>
      <c r="I221" s="1142">
        <f t="shared" si="357"/>
        <v>0</v>
      </c>
      <c r="J221" s="1142"/>
      <c r="K221" s="1142"/>
      <c r="L221" s="1142">
        <f t="shared" si="358"/>
        <v>0</v>
      </c>
      <c r="M221" s="1142"/>
      <c r="N221" s="1142"/>
      <c r="O221" s="1142">
        <f t="shared" si="359"/>
        <v>0</v>
      </c>
      <c r="P221" s="1142"/>
      <c r="Q221" s="1142"/>
      <c r="R221" s="1142">
        <f t="shared" si="360"/>
        <v>0</v>
      </c>
      <c r="S221" s="1142"/>
      <c r="T221" s="1142"/>
      <c r="U221" s="1142">
        <f t="shared" si="361"/>
        <v>0</v>
      </c>
      <c r="V221" s="1142"/>
      <c r="W221" s="1142"/>
      <c r="X221" s="1142">
        <f t="shared" si="362"/>
        <v>0</v>
      </c>
      <c r="Y221" s="1142"/>
      <c r="Z221" s="1142"/>
      <c r="AA221" s="1159">
        <f t="shared" si="346"/>
        <v>0</v>
      </c>
      <c r="AB221" s="1159">
        <f t="shared" si="347"/>
        <v>0</v>
      </c>
    </row>
    <row r="222" spans="2:28" s="1134" customFormat="1" ht="12.75" customHeight="1" x14ac:dyDescent="0.2">
      <c r="B222" s="1563"/>
      <c r="C222" s="1143"/>
      <c r="D222" s="1566" t="s">
        <v>448</v>
      </c>
      <c r="E222" s="1144"/>
      <c r="F222" s="1145"/>
      <c r="G222" s="1161">
        <f>+E222*F222</f>
        <v>0</v>
      </c>
      <c r="H222" s="1150"/>
      <c r="I222" s="1147">
        <f t="shared" si="357"/>
        <v>0</v>
      </c>
      <c r="J222" s="1147"/>
      <c r="K222" s="1147"/>
      <c r="L222" s="1147">
        <f t="shared" si="358"/>
        <v>0</v>
      </c>
      <c r="M222" s="1147"/>
      <c r="N222" s="1147"/>
      <c r="O222" s="1147">
        <f t="shared" si="359"/>
        <v>0</v>
      </c>
      <c r="P222" s="1147"/>
      <c r="Q222" s="1147"/>
      <c r="R222" s="1147">
        <f t="shared" si="360"/>
        <v>0</v>
      </c>
      <c r="S222" s="1147"/>
      <c r="T222" s="1147"/>
      <c r="U222" s="1147">
        <f t="shared" si="361"/>
        <v>0</v>
      </c>
      <c r="V222" s="1147"/>
      <c r="W222" s="1147"/>
      <c r="X222" s="1147">
        <f t="shared" si="362"/>
        <v>0</v>
      </c>
      <c r="Y222" s="1147"/>
      <c r="Z222" s="1147"/>
      <c r="AA222" s="1159">
        <f t="shared" si="346"/>
        <v>0</v>
      </c>
      <c r="AB222" s="1159">
        <f t="shared" si="347"/>
        <v>0</v>
      </c>
    </row>
    <row r="223" spans="2:28" s="1134" customFormat="1" ht="12.75" customHeight="1" x14ac:dyDescent="0.15">
      <c r="B223" s="1135" t="s">
        <v>419</v>
      </c>
      <c r="C223" s="286" t="s">
        <v>102</v>
      </c>
      <c r="D223" s="14"/>
      <c r="E223" s="1136"/>
      <c r="F223" s="1137"/>
      <c r="G223" s="623">
        <f t="shared" ref="G223:H223" si="363">SUM(G224:G228)</f>
        <v>0</v>
      </c>
      <c r="H223" s="16">
        <f t="shared" si="363"/>
        <v>0</v>
      </c>
      <c r="I223" s="16">
        <f t="shared" ref="I223" si="364">SUM(I224:I228)</f>
        <v>0</v>
      </c>
      <c r="J223" s="16">
        <f t="shared" ref="J223:K223" si="365">SUM(J224:J228)</f>
        <v>0</v>
      </c>
      <c r="K223" s="16">
        <f t="shared" si="365"/>
        <v>0</v>
      </c>
      <c r="L223" s="16">
        <f t="shared" ref="L223" si="366">SUM(L224:L228)</f>
        <v>0</v>
      </c>
      <c r="M223" s="16">
        <f t="shared" ref="M223:N223" si="367">SUM(M224:M228)</f>
        <v>0</v>
      </c>
      <c r="N223" s="16">
        <f t="shared" si="367"/>
        <v>0</v>
      </c>
      <c r="O223" s="16">
        <f t="shared" ref="O223" si="368">SUM(O224:O228)</f>
        <v>0</v>
      </c>
      <c r="P223" s="16">
        <f t="shared" ref="P223:Q223" si="369">SUM(P224:P228)</f>
        <v>0</v>
      </c>
      <c r="Q223" s="16">
        <f t="shared" si="369"/>
        <v>0</v>
      </c>
      <c r="R223" s="16">
        <f t="shared" ref="R223" si="370">SUM(R224:R228)</f>
        <v>0</v>
      </c>
      <c r="S223" s="16">
        <f t="shared" ref="S223:T223" si="371">SUM(S224:S228)</f>
        <v>0</v>
      </c>
      <c r="T223" s="16">
        <f t="shared" si="371"/>
        <v>0</v>
      </c>
      <c r="U223" s="16">
        <f t="shared" ref="U223" si="372">SUM(U224:U228)</f>
        <v>0</v>
      </c>
      <c r="V223" s="16">
        <f t="shared" ref="V223:W223" si="373">SUM(V224:V228)</f>
        <v>0</v>
      </c>
      <c r="W223" s="16">
        <f t="shared" si="373"/>
        <v>0</v>
      </c>
      <c r="X223" s="16">
        <f t="shared" ref="X223" si="374">SUM(X224:X228)</f>
        <v>0</v>
      </c>
      <c r="Y223" s="16">
        <f t="shared" ref="Y223:Z223" si="375">SUM(Y224:Y228)</f>
        <v>0</v>
      </c>
      <c r="Z223" s="16">
        <f t="shared" si="375"/>
        <v>0</v>
      </c>
      <c r="AA223" s="1159">
        <f t="shared" si="346"/>
        <v>0</v>
      </c>
      <c r="AB223" s="1159">
        <f t="shared" si="347"/>
        <v>0</v>
      </c>
    </row>
    <row r="224" spans="2:28" s="1134" customFormat="1" ht="12.75" customHeight="1" x14ac:dyDescent="0.2">
      <c r="B224" s="1564"/>
      <c r="C224" s="1138"/>
      <c r="D224" s="1565" t="s">
        <v>448</v>
      </c>
      <c r="E224" s="1139"/>
      <c r="F224" s="1140"/>
      <c r="G224" s="1160">
        <f>+E224*F224</f>
        <v>0</v>
      </c>
      <c r="H224" s="1137"/>
      <c r="I224" s="1148">
        <f t="shared" si="357"/>
        <v>0</v>
      </c>
      <c r="J224" s="1137"/>
      <c r="K224" s="1137"/>
      <c r="L224" s="1148">
        <f t="shared" ref="L224:L228" si="376">M224+N224</f>
        <v>0</v>
      </c>
      <c r="M224" s="1137"/>
      <c r="N224" s="1137"/>
      <c r="O224" s="1148">
        <f t="shared" ref="O224:O228" si="377">P224+Q224</f>
        <v>0</v>
      </c>
      <c r="P224" s="1137"/>
      <c r="Q224" s="1137"/>
      <c r="R224" s="1148">
        <f t="shared" ref="R224:R228" si="378">S224+T224</f>
        <v>0</v>
      </c>
      <c r="S224" s="1137"/>
      <c r="T224" s="1137"/>
      <c r="U224" s="1148">
        <f t="shared" ref="U224:U228" si="379">V224+W224</f>
        <v>0</v>
      </c>
      <c r="V224" s="1137"/>
      <c r="W224" s="1137"/>
      <c r="X224" s="1148">
        <f t="shared" ref="X224:X228" si="380">Y224+Z224</f>
        <v>0</v>
      </c>
      <c r="Y224" s="1137"/>
      <c r="Z224" s="1137"/>
      <c r="AA224" s="1159">
        <f t="shared" si="346"/>
        <v>0</v>
      </c>
      <c r="AB224" s="1159">
        <f t="shared" si="347"/>
        <v>0</v>
      </c>
    </row>
    <row r="225" spans="2:28" s="1134" customFormat="1" ht="12.75" customHeight="1" x14ac:dyDescent="0.2">
      <c r="B225" s="1564"/>
      <c r="C225" s="1138"/>
      <c r="D225" s="1565" t="s">
        <v>448</v>
      </c>
      <c r="E225" s="1139"/>
      <c r="F225" s="1140"/>
      <c r="G225" s="1160">
        <f>+E225*F225</f>
        <v>0</v>
      </c>
      <c r="H225" s="1137"/>
      <c r="I225" s="1137">
        <f t="shared" si="357"/>
        <v>0</v>
      </c>
      <c r="J225" s="1137"/>
      <c r="K225" s="1137"/>
      <c r="L225" s="1137">
        <f t="shared" si="376"/>
        <v>0</v>
      </c>
      <c r="M225" s="1137"/>
      <c r="N225" s="1137"/>
      <c r="O225" s="1137">
        <f t="shared" si="377"/>
        <v>0</v>
      </c>
      <c r="P225" s="1137"/>
      <c r="Q225" s="1137"/>
      <c r="R225" s="1137">
        <f t="shared" si="378"/>
        <v>0</v>
      </c>
      <c r="S225" s="1137"/>
      <c r="T225" s="1137"/>
      <c r="U225" s="1137">
        <f t="shared" si="379"/>
        <v>0</v>
      </c>
      <c r="V225" s="1137"/>
      <c r="W225" s="1137"/>
      <c r="X225" s="1137">
        <f t="shared" si="380"/>
        <v>0</v>
      </c>
      <c r="Y225" s="1137"/>
      <c r="Z225" s="1137"/>
      <c r="AA225" s="1159">
        <f t="shared" si="346"/>
        <v>0</v>
      </c>
      <c r="AB225" s="1159">
        <f t="shared" si="347"/>
        <v>0</v>
      </c>
    </row>
    <row r="226" spans="2:28" s="1134" customFormat="1" ht="12.75" customHeight="1" x14ac:dyDescent="0.2">
      <c r="B226" s="1564"/>
      <c r="C226" s="1138"/>
      <c r="D226" s="1565" t="s">
        <v>448</v>
      </c>
      <c r="E226" s="1139"/>
      <c r="F226" s="1140"/>
      <c r="G226" s="1160">
        <f>+E226*F226</f>
        <v>0</v>
      </c>
      <c r="H226" s="1141"/>
      <c r="I226" s="1142">
        <f t="shared" si="357"/>
        <v>0</v>
      </c>
      <c r="J226" s="1142"/>
      <c r="K226" s="1142"/>
      <c r="L226" s="1142">
        <f t="shared" si="376"/>
        <v>0</v>
      </c>
      <c r="M226" s="1142"/>
      <c r="N226" s="1142"/>
      <c r="O226" s="1142">
        <f t="shared" si="377"/>
        <v>0</v>
      </c>
      <c r="P226" s="1142"/>
      <c r="Q226" s="1142"/>
      <c r="R226" s="1142">
        <f t="shared" si="378"/>
        <v>0</v>
      </c>
      <c r="S226" s="1142"/>
      <c r="T226" s="1142"/>
      <c r="U226" s="1142">
        <f t="shared" si="379"/>
        <v>0</v>
      </c>
      <c r="V226" s="1142"/>
      <c r="W226" s="1142"/>
      <c r="X226" s="1142">
        <f t="shared" si="380"/>
        <v>0</v>
      </c>
      <c r="Y226" s="1142"/>
      <c r="Z226" s="1142"/>
      <c r="AA226" s="1159">
        <f t="shared" si="346"/>
        <v>0</v>
      </c>
      <c r="AB226" s="1159">
        <f t="shared" si="347"/>
        <v>0</v>
      </c>
    </row>
    <row r="227" spans="2:28" s="1134" customFormat="1" ht="12.75" customHeight="1" x14ac:dyDescent="0.2">
      <c r="B227" s="1564"/>
      <c r="C227" s="1138"/>
      <c r="D227" s="1565" t="s">
        <v>448</v>
      </c>
      <c r="E227" s="1139"/>
      <c r="F227" s="1140"/>
      <c r="G227" s="1160">
        <f>+E227*F227</f>
        <v>0</v>
      </c>
      <c r="H227" s="1141"/>
      <c r="I227" s="1142">
        <f t="shared" si="357"/>
        <v>0</v>
      </c>
      <c r="J227" s="1142"/>
      <c r="K227" s="1142"/>
      <c r="L227" s="1142">
        <f t="shared" si="376"/>
        <v>0</v>
      </c>
      <c r="M227" s="1142"/>
      <c r="N227" s="1142"/>
      <c r="O227" s="1142">
        <f t="shared" si="377"/>
        <v>0</v>
      </c>
      <c r="P227" s="1142"/>
      <c r="Q227" s="1142"/>
      <c r="R227" s="1142">
        <f t="shared" si="378"/>
        <v>0</v>
      </c>
      <c r="S227" s="1142"/>
      <c r="T227" s="1142"/>
      <c r="U227" s="1142">
        <f t="shared" si="379"/>
        <v>0</v>
      </c>
      <c r="V227" s="1142"/>
      <c r="W227" s="1142"/>
      <c r="X227" s="1142">
        <f t="shared" si="380"/>
        <v>0</v>
      </c>
      <c r="Y227" s="1142"/>
      <c r="Z227" s="1142"/>
      <c r="AA227" s="1159">
        <f t="shared" si="346"/>
        <v>0</v>
      </c>
      <c r="AB227" s="1159">
        <f t="shared" si="347"/>
        <v>0</v>
      </c>
    </row>
    <row r="228" spans="2:28" s="1134" customFormat="1" ht="12.75" customHeight="1" x14ac:dyDescent="0.2">
      <c r="B228" s="1563"/>
      <c r="C228" s="1143"/>
      <c r="D228" s="1566" t="s">
        <v>448</v>
      </c>
      <c r="E228" s="1144"/>
      <c r="F228" s="1145"/>
      <c r="G228" s="1161">
        <f>+E228*F228</f>
        <v>0</v>
      </c>
      <c r="H228" s="1146"/>
      <c r="I228" s="1147">
        <f t="shared" si="357"/>
        <v>0</v>
      </c>
      <c r="J228" s="1147"/>
      <c r="K228" s="1147"/>
      <c r="L228" s="1147">
        <f t="shared" si="376"/>
        <v>0</v>
      </c>
      <c r="M228" s="1147"/>
      <c r="N228" s="1147"/>
      <c r="O228" s="1147">
        <f t="shared" si="377"/>
        <v>0</v>
      </c>
      <c r="P228" s="1147"/>
      <c r="Q228" s="1147"/>
      <c r="R228" s="1147">
        <f t="shared" si="378"/>
        <v>0</v>
      </c>
      <c r="S228" s="1147"/>
      <c r="T228" s="1147"/>
      <c r="U228" s="1147">
        <f t="shared" si="379"/>
        <v>0</v>
      </c>
      <c r="V228" s="1147"/>
      <c r="W228" s="1147"/>
      <c r="X228" s="1147">
        <f t="shared" si="380"/>
        <v>0</v>
      </c>
      <c r="Y228" s="1147"/>
      <c r="Z228" s="1147"/>
      <c r="AA228" s="1159">
        <f t="shared" si="346"/>
        <v>0</v>
      </c>
      <c r="AB228" s="1159">
        <f t="shared" si="347"/>
        <v>0</v>
      </c>
    </row>
    <row r="229" spans="2:28" s="1134" customFormat="1" ht="12.75" customHeight="1" x14ac:dyDescent="0.15">
      <c r="B229" s="1135" t="s">
        <v>419</v>
      </c>
      <c r="C229" s="286" t="s">
        <v>103</v>
      </c>
      <c r="D229" s="14"/>
      <c r="E229" s="1136"/>
      <c r="F229" s="1137"/>
      <c r="G229" s="623">
        <f t="shared" ref="G229:H229" si="381">SUM(G230:G234)</f>
        <v>0</v>
      </c>
      <c r="H229" s="16">
        <f t="shared" si="381"/>
        <v>0</v>
      </c>
      <c r="I229" s="16">
        <f t="shared" ref="I229" si="382">SUM(I230:I234)</f>
        <v>0</v>
      </c>
      <c r="J229" s="16">
        <f t="shared" ref="J229:K229" si="383">SUM(J230:J234)</f>
        <v>0</v>
      </c>
      <c r="K229" s="16">
        <f t="shared" si="383"/>
        <v>0</v>
      </c>
      <c r="L229" s="16">
        <f t="shared" ref="L229" si="384">SUM(L230:L234)</f>
        <v>0</v>
      </c>
      <c r="M229" s="16">
        <f t="shared" ref="M229:N229" si="385">SUM(M230:M234)</f>
        <v>0</v>
      </c>
      <c r="N229" s="16">
        <f t="shared" si="385"/>
        <v>0</v>
      </c>
      <c r="O229" s="16">
        <f t="shared" ref="O229" si="386">SUM(O230:O234)</f>
        <v>0</v>
      </c>
      <c r="P229" s="16">
        <f t="shared" ref="P229:Q229" si="387">SUM(P230:P234)</f>
        <v>0</v>
      </c>
      <c r="Q229" s="16">
        <f t="shared" si="387"/>
        <v>0</v>
      </c>
      <c r="R229" s="16">
        <f t="shared" ref="R229" si="388">SUM(R230:R234)</f>
        <v>0</v>
      </c>
      <c r="S229" s="16">
        <f t="shared" ref="S229:T229" si="389">SUM(S230:S234)</f>
        <v>0</v>
      </c>
      <c r="T229" s="16">
        <f t="shared" si="389"/>
        <v>0</v>
      </c>
      <c r="U229" s="16">
        <f t="shared" ref="U229" si="390">SUM(U230:U234)</f>
        <v>0</v>
      </c>
      <c r="V229" s="16">
        <f t="shared" ref="V229:W229" si="391">SUM(V230:V234)</f>
        <v>0</v>
      </c>
      <c r="W229" s="16">
        <f t="shared" si="391"/>
        <v>0</v>
      </c>
      <c r="X229" s="16">
        <f t="shared" ref="X229" si="392">SUM(X230:X234)</f>
        <v>0</v>
      </c>
      <c r="Y229" s="16">
        <f t="shared" ref="Y229:Z229" si="393">SUM(Y230:Y234)</f>
        <v>0</v>
      </c>
      <c r="Z229" s="16">
        <f t="shared" si="393"/>
        <v>0</v>
      </c>
      <c r="AA229" s="1159">
        <f t="shared" si="346"/>
        <v>0</v>
      </c>
      <c r="AB229" s="1159">
        <f t="shared" si="347"/>
        <v>0</v>
      </c>
    </row>
    <row r="230" spans="2:28" s="1134" customFormat="1" ht="12.75" customHeight="1" x14ac:dyDescent="0.2">
      <c r="B230" s="1564"/>
      <c r="C230" s="1138"/>
      <c r="D230" s="1565" t="s">
        <v>448</v>
      </c>
      <c r="E230" s="1139"/>
      <c r="F230" s="1140"/>
      <c r="G230" s="1160">
        <f>+E230*F230</f>
        <v>0</v>
      </c>
      <c r="H230" s="1137"/>
      <c r="I230" s="1148">
        <f t="shared" si="357"/>
        <v>0</v>
      </c>
      <c r="J230" s="1142"/>
      <c r="K230" s="1142"/>
      <c r="L230" s="1148">
        <f t="shared" ref="L230:L234" si="394">M230+N230</f>
        <v>0</v>
      </c>
      <c r="M230" s="1142"/>
      <c r="N230" s="1142"/>
      <c r="O230" s="1148">
        <f t="shared" ref="O230:O234" si="395">P230+Q230</f>
        <v>0</v>
      </c>
      <c r="P230" s="1142"/>
      <c r="Q230" s="1142"/>
      <c r="R230" s="1148">
        <f t="shared" ref="R230:R234" si="396">S230+T230</f>
        <v>0</v>
      </c>
      <c r="S230" s="1142"/>
      <c r="T230" s="1142"/>
      <c r="U230" s="1148">
        <f t="shared" ref="U230:U234" si="397">V230+W230</f>
        <v>0</v>
      </c>
      <c r="V230" s="1142"/>
      <c r="W230" s="1142"/>
      <c r="X230" s="1148">
        <f t="shared" ref="X230:X234" si="398">Y230+Z230</f>
        <v>0</v>
      </c>
      <c r="Y230" s="1142"/>
      <c r="Z230" s="1142"/>
      <c r="AA230" s="1159">
        <f t="shared" si="346"/>
        <v>0</v>
      </c>
      <c r="AB230" s="1159">
        <f t="shared" si="347"/>
        <v>0</v>
      </c>
    </row>
    <row r="231" spans="2:28" s="1134" customFormat="1" ht="12.75" customHeight="1" x14ac:dyDescent="0.2">
      <c r="B231" s="1564"/>
      <c r="C231" s="1138"/>
      <c r="D231" s="1565" t="s">
        <v>448</v>
      </c>
      <c r="E231" s="1139"/>
      <c r="F231" s="1140"/>
      <c r="G231" s="1160">
        <f>+E231*F231</f>
        <v>0</v>
      </c>
      <c r="H231" s="1137"/>
      <c r="I231" s="1137">
        <f t="shared" si="357"/>
        <v>0</v>
      </c>
      <c r="J231" s="1142"/>
      <c r="K231" s="1142"/>
      <c r="L231" s="1137">
        <f t="shared" si="394"/>
        <v>0</v>
      </c>
      <c r="M231" s="1142"/>
      <c r="N231" s="1142"/>
      <c r="O231" s="1137">
        <f t="shared" si="395"/>
        <v>0</v>
      </c>
      <c r="P231" s="1142"/>
      <c r="Q231" s="1142"/>
      <c r="R231" s="1137">
        <f t="shared" si="396"/>
        <v>0</v>
      </c>
      <c r="S231" s="1142"/>
      <c r="T231" s="1142"/>
      <c r="U231" s="1137">
        <f t="shared" si="397"/>
        <v>0</v>
      </c>
      <c r="V231" s="1142"/>
      <c r="W231" s="1142"/>
      <c r="X231" s="1137">
        <f t="shared" si="398"/>
        <v>0</v>
      </c>
      <c r="Y231" s="1142"/>
      <c r="Z231" s="1142"/>
      <c r="AA231" s="1159">
        <f t="shared" si="346"/>
        <v>0</v>
      </c>
      <c r="AB231" s="1159">
        <f t="shared" si="347"/>
        <v>0</v>
      </c>
    </row>
    <row r="232" spans="2:28" s="1134" customFormat="1" ht="12.75" customHeight="1" x14ac:dyDescent="0.2">
      <c r="B232" s="1564"/>
      <c r="C232" s="1138"/>
      <c r="D232" s="1565" t="s">
        <v>448</v>
      </c>
      <c r="E232" s="1139"/>
      <c r="F232" s="1140"/>
      <c r="G232" s="1160">
        <f>+E232*F232</f>
        <v>0</v>
      </c>
      <c r="H232" s="1141"/>
      <c r="I232" s="1142">
        <f t="shared" si="357"/>
        <v>0</v>
      </c>
      <c r="J232" s="1142"/>
      <c r="K232" s="1142"/>
      <c r="L232" s="1142">
        <f t="shared" si="394"/>
        <v>0</v>
      </c>
      <c r="M232" s="1142"/>
      <c r="N232" s="1142"/>
      <c r="O232" s="1142">
        <f t="shared" si="395"/>
        <v>0</v>
      </c>
      <c r="P232" s="1142"/>
      <c r="Q232" s="1142"/>
      <c r="R232" s="1142">
        <f t="shared" si="396"/>
        <v>0</v>
      </c>
      <c r="S232" s="1142"/>
      <c r="T232" s="1142"/>
      <c r="U232" s="1142">
        <f t="shared" si="397"/>
        <v>0</v>
      </c>
      <c r="V232" s="1142"/>
      <c r="W232" s="1142"/>
      <c r="X232" s="1142">
        <f t="shared" si="398"/>
        <v>0</v>
      </c>
      <c r="Y232" s="1142"/>
      <c r="Z232" s="1142"/>
      <c r="AA232" s="1159">
        <f t="shared" si="346"/>
        <v>0</v>
      </c>
      <c r="AB232" s="1159">
        <f t="shared" si="347"/>
        <v>0</v>
      </c>
    </row>
    <row r="233" spans="2:28" s="1134" customFormat="1" ht="12.75" customHeight="1" x14ac:dyDescent="0.2">
      <c r="B233" s="1564"/>
      <c r="C233" s="1138"/>
      <c r="D233" s="1565" t="s">
        <v>448</v>
      </c>
      <c r="E233" s="1139"/>
      <c r="F233" s="1140"/>
      <c r="G233" s="1160">
        <f>+E233*F233</f>
        <v>0</v>
      </c>
      <c r="H233" s="1141"/>
      <c r="I233" s="1142">
        <f t="shared" si="357"/>
        <v>0</v>
      </c>
      <c r="J233" s="1142"/>
      <c r="K233" s="1142"/>
      <c r="L233" s="1142">
        <f t="shared" si="394"/>
        <v>0</v>
      </c>
      <c r="M233" s="1142"/>
      <c r="N233" s="1142"/>
      <c r="O233" s="1142">
        <f t="shared" si="395"/>
        <v>0</v>
      </c>
      <c r="P233" s="1142"/>
      <c r="Q233" s="1142"/>
      <c r="R233" s="1142">
        <f t="shared" si="396"/>
        <v>0</v>
      </c>
      <c r="S233" s="1142"/>
      <c r="T233" s="1142"/>
      <c r="U233" s="1142">
        <f t="shared" si="397"/>
        <v>0</v>
      </c>
      <c r="V233" s="1142"/>
      <c r="W233" s="1142"/>
      <c r="X233" s="1142">
        <f t="shared" si="398"/>
        <v>0</v>
      </c>
      <c r="Y233" s="1142"/>
      <c r="Z233" s="1142"/>
      <c r="AA233" s="1159">
        <f t="shared" si="346"/>
        <v>0</v>
      </c>
      <c r="AB233" s="1159">
        <f t="shared" si="347"/>
        <v>0</v>
      </c>
    </row>
    <row r="234" spans="2:28" s="1134" customFormat="1" ht="12.75" customHeight="1" x14ac:dyDescent="0.2">
      <c r="B234" s="1563"/>
      <c r="C234" s="1143"/>
      <c r="D234" s="1566" t="s">
        <v>448</v>
      </c>
      <c r="E234" s="1144"/>
      <c r="F234" s="1145"/>
      <c r="G234" s="1161">
        <f>+E234*F234</f>
        <v>0</v>
      </c>
      <c r="H234" s="1146"/>
      <c r="I234" s="1147">
        <f t="shared" si="357"/>
        <v>0</v>
      </c>
      <c r="J234" s="1147"/>
      <c r="K234" s="1147"/>
      <c r="L234" s="1147">
        <f t="shared" si="394"/>
        <v>0</v>
      </c>
      <c r="M234" s="1147"/>
      <c r="N234" s="1147"/>
      <c r="O234" s="1147">
        <f t="shared" si="395"/>
        <v>0</v>
      </c>
      <c r="P234" s="1147"/>
      <c r="Q234" s="1147"/>
      <c r="R234" s="1147">
        <f t="shared" si="396"/>
        <v>0</v>
      </c>
      <c r="S234" s="1147"/>
      <c r="T234" s="1147"/>
      <c r="U234" s="1147">
        <f t="shared" si="397"/>
        <v>0</v>
      </c>
      <c r="V234" s="1147"/>
      <c r="W234" s="1147"/>
      <c r="X234" s="1147">
        <f t="shared" si="398"/>
        <v>0</v>
      </c>
      <c r="Y234" s="1147"/>
      <c r="Z234" s="1147"/>
      <c r="AA234" s="1159">
        <f t="shared" si="346"/>
        <v>0</v>
      </c>
      <c r="AB234" s="1159">
        <f t="shared" si="347"/>
        <v>0</v>
      </c>
    </row>
    <row r="235" spans="2:28" s="1134" customFormat="1" ht="12.75" customHeight="1" x14ac:dyDescent="0.15">
      <c r="B235" s="1135" t="s">
        <v>419</v>
      </c>
      <c r="C235" s="286" t="s">
        <v>104</v>
      </c>
      <c r="D235" s="14"/>
      <c r="E235" s="1136"/>
      <c r="F235" s="1137"/>
      <c r="G235" s="623">
        <f t="shared" ref="G235:H235" si="399">SUM(G236:G240)</f>
        <v>0</v>
      </c>
      <c r="H235" s="16">
        <f t="shared" si="399"/>
        <v>0</v>
      </c>
      <c r="I235" s="16">
        <f t="shared" ref="I235" si="400">SUM(I236:I240)</f>
        <v>0</v>
      </c>
      <c r="J235" s="20">
        <f t="shared" ref="J235:K235" si="401">SUM(J236:J240)</f>
        <v>0</v>
      </c>
      <c r="K235" s="20">
        <f t="shared" si="401"/>
        <v>0</v>
      </c>
      <c r="L235" s="16">
        <f t="shared" ref="L235" si="402">SUM(L236:L240)</f>
        <v>0</v>
      </c>
      <c r="M235" s="20">
        <f t="shared" ref="M235:N235" si="403">SUM(M236:M240)</f>
        <v>0</v>
      </c>
      <c r="N235" s="20">
        <f t="shared" si="403"/>
        <v>0</v>
      </c>
      <c r="O235" s="16">
        <f t="shared" ref="O235" si="404">SUM(O236:O240)</f>
        <v>0</v>
      </c>
      <c r="P235" s="20">
        <f t="shared" ref="P235:Q235" si="405">SUM(P236:P240)</f>
        <v>0</v>
      </c>
      <c r="Q235" s="20">
        <f t="shared" si="405"/>
        <v>0</v>
      </c>
      <c r="R235" s="16">
        <f t="shared" ref="R235" si="406">SUM(R236:R240)</f>
        <v>0</v>
      </c>
      <c r="S235" s="20">
        <f t="shared" ref="S235:T235" si="407">SUM(S236:S240)</f>
        <v>0</v>
      </c>
      <c r="T235" s="20">
        <f t="shared" si="407"/>
        <v>0</v>
      </c>
      <c r="U235" s="16">
        <f t="shared" ref="U235" si="408">SUM(U236:U240)</f>
        <v>0</v>
      </c>
      <c r="V235" s="20">
        <f t="shared" ref="V235:W235" si="409">SUM(V236:V240)</f>
        <v>0</v>
      </c>
      <c r="W235" s="20">
        <f t="shared" si="409"/>
        <v>0</v>
      </c>
      <c r="X235" s="16">
        <f t="shared" ref="X235" si="410">SUM(X236:X240)</f>
        <v>0</v>
      </c>
      <c r="Y235" s="20">
        <f t="shared" ref="Y235:Z235" si="411">SUM(Y236:Y240)</f>
        <v>0</v>
      </c>
      <c r="Z235" s="20">
        <f t="shared" si="411"/>
        <v>0</v>
      </c>
      <c r="AA235" s="1159">
        <f t="shared" si="346"/>
        <v>0</v>
      </c>
      <c r="AB235" s="1159">
        <f t="shared" si="347"/>
        <v>0</v>
      </c>
    </row>
    <row r="236" spans="2:28" s="1134" customFormat="1" ht="12.75" customHeight="1" x14ac:dyDescent="0.2">
      <c r="B236" s="1564"/>
      <c r="C236" s="1138"/>
      <c r="D236" s="1565" t="s">
        <v>448</v>
      </c>
      <c r="E236" s="1139"/>
      <c r="F236" s="1140"/>
      <c r="G236" s="1160">
        <f>+E236*F236</f>
        <v>0</v>
      </c>
      <c r="H236" s="1137"/>
      <c r="I236" s="1148">
        <f t="shared" si="357"/>
        <v>0</v>
      </c>
      <c r="J236" s="1137"/>
      <c r="K236" s="1137"/>
      <c r="L236" s="1148">
        <f t="shared" ref="L236:L240" si="412">M236+N236</f>
        <v>0</v>
      </c>
      <c r="M236" s="1137"/>
      <c r="N236" s="1137"/>
      <c r="O236" s="1148">
        <f t="shared" ref="O236:O240" si="413">P236+Q236</f>
        <v>0</v>
      </c>
      <c r="P236" s="1137"/>
      <c r="Q236" s="1137"/>
      <c r="R236" s="1148">
        <f t="shared" ref="R236:R240" si="414">S236+T236</f>
        <v>0</v>
      </c>
      <c r="S236" s="1137"/>
      <c r="T236" s="1137"/>
      <c r="U236" s="1148">
        <f t="shared" ref="U236:U240" si="415">V236+W236</f>
        <v>0</v>
      </c>
      <c r="V236" s="1137"/>
      <c r="W236" s="1137"/>
      <c r="X236" s="1148">
        <f t="shared" ref="X236:X240" si="416">Y236+Z236</f>
        <v>0</v>
      </c>
      <c r="Y236" s="1137"/>
      <c r="Z236" s="1137"/>
      <c r="AA236" s="1159">
        <f t="shared" si="346"/>
        <v>0</v>
      </c>
      <c r="AB236" s="1159">
        <f t="shared" si="347"/>
        <v>0</v>
      </c>
    </row>
    <row r="237" spans="2:28" s="1134" customFormat="1" ht="12.75" customHeight="1" x14ac:dyDescent="0.2">
      <c r="B237" s="1564"/>
      <c r="C237" s="1138"/>
      <c r="D237" s="1565" t="s">
        <v>448</v>
      </c>
      <c r="E237" s="1139"/>
      <c r="F237" s="1140"/>
      <c r="G237" s="1160">
        <f>+E237*F237</f>
        <v>0</v>
      </c>
      <c r="H237" s="1137"/>
      <c r="I237" s="1137">
        <f t="shared" si="357"/>
        <v>0</v>
      </c>
      <c r="J237" s="1137"/>
      <c r="K237" s="1137"/>
      <c r="L237" s="1137">
        <f t="shared" si="412"/>
        <v>0</v>
      </c>
      <c r="M237" s="1137"/>
      <c r="N237" s="1137"/>
      <c r="O237" s="1137">
        <f t="shared" si="413"/>
        <v>0</v>
      </c>
      <c r="P237" s="1137"/>
      <c r="Q237" s="1137"/>
      <c r="R237" s="1137">
        <f t="shared" si="414"/>
        <v>0</v>
      </c>
      <c r="S237" s="1137"/>
      <c r="T237" s="1137"/>
      <c r="U237" s="1137">
        <f t="shared" si="415"/>
        <v>0</v>
      </c>
      <c r="V237" s="1137"/>
      <c r="W237" s="1137"/>
      <c r="X237" s="1137">
        <f t="shared" si="416"/>
        <v>0</v>
      </c>
      <c r="Y237" s="1137"/>
      <c r="Z237" s="1137"/>
      <c r="AA237" s="1159">
        <f t="shared" si="346"/>
        <v>0</v>
      </c>
      <c r="AB237" s="1159">
        <f t="shared" si="347"/>
        <v>0</v>
      </c>
    </row>
    <row r="238" spans="2:28" s="1134" customFormat="1" ht="12.75" customHeight="1" x14ac:dyDescent="0.2">
      <c r="B238" s="1564"/>
      <c r="C238" s="1138"/>
      <c r="D238" s="1565" t="s">
        <v>448</v>
      </c>
      <c r="E238" s="1139"/>
      <c r="F238" s="1140"/>
      <c r="G238" s="1160">
        <f>+E238*F238</f>
        <v>0</v>
      </c>
      <c r="H238" s="1141"/>
      <c r="I238" s="1142">
        <f t="shared" si="357"/>
        <v>0</v>
      </c>
      <c r="J238" s="1142"/>
      <c r="K238" s="1142"/>
      <c r="L238" s="1142">
        <f t="shared" si="412"/>
        <v>0</v>
      </c>
      <c r="M238" s="1142"/>
      <c r="N238" s="1142"/>
      <c r="O238" s="1142">
        <f t="shared" si="413"/>
        <v>0</v>
      </c>
      <c r="P238" s="1142"/>
      <c r="Q238" s="1142"/>
      <c r="R238" s="1142">
        <f t="shared" si="414"/>
        <v>0</v>
      </c>
      <c r="S238" s="1142"/>
      <c r="T238" s="1142"/>
      <c r="U238" s="1142">
        <f t="shared" si="415"/>
        <v>0</v>
      </c>
      <c r="V238" s="1142"/>
      <c r="W238" s="1142"/>
      <c r="X238" s="1142">
        <f t="shared" si="416"/>
        <v>0</v>
      </c>
      <c r="Y238" s="1142"/>
      <c r="Z238" s="1142"/>
      <c r="AA238" s="1159">
        <f t="shared" si="346"/>
        <v>0</v>
      </c>
      <c r="AB238" s="1159">
        <f t="shared" si="347"/>
        <v>0</v>
      </c>
    </row>
    <row r="239" spans="2:28" s="1134" customFormat="1" ht="12.75" customHeight="1" x14ac:dyDescent="0.2">
      <c r="B239" s="1564"/>
      <c r="C239" s="1138"/>
      <c r="D239" s="1565" t="s">
        <v>448</v>
      </c>
      <c r="E239" s="1139"/>
      <c r="F239" s="1140"/>
      <c r="G239" s="1160">
        <f>+E239*F239</f>
        <v>0</v>
      </c>
      <c r="H239" s="1141"/>
      <c r="I239" s="1142">
        <f t="shared" si="357"/>
        <v>0</v>
      </c>
      <c r="J239" s="1142"/>
      <c r="K239" s="1142"/>
      <c r="L239" s="1142">
        <f t="shared" si="412"/>
        <v>0</v>
      </c>
      <c r="M239" s="1142"/>
      <c r="N239" s="1142"/>
      <c r="O239" s="1142">
        <f t="shared" si="413"/>
        <v>0</v>
      </c>
      <c r="P239" s="1142"/>
      <c r="Q239" s="1142"/>
      <c r="R239" s="1142">
        <f t="shared" si="414"/>
        <v>0</v>
      </c>
      <c r="S239" s="1142"/>
      <c r="T239" s="1142"/>
      <c r="U239" s="1142">
        <f t="shared" si="415"/>
        <v>0</v>
      </c>
      <c r="V239" s="1142"/>
      <c r="W239" s="1142"/>
      <c r="X239" s="1142">
        <f t="shared" si="416"/>
        <v>0</v>
      </c>
      <c r="Y239" s="1142"/>
      <c r="Z239" s="1142"/>
      <c r="AA239" s="1159">
        <f t="shared" si="346"/>
        <v>0</v>
      </c>
      <c r="AB239" s="1159">
        <f t="shared" si="347"/>
        <v>0</v>
      </c>
    </row>
    <row r="240" spans="2:28" s="1134" customFormat="1" ht="12.75" customHeight="1" x14ac:dyDescent="0.2">
      <c r="B240" s="1563"/>
      <c r="C240" s="1143"/>
      <c r="D240" s="1566" t="s">
        <v>448</v>
      </c>
      <c r="E240" s="1144"/>
      <c r="F240" s="1145"/>
      <c r="G240" s="1160">
        <f>+E240*F240</f>
        <v>0</v>
      </c>
      <c r="H240" s="1141"/>
      <c r="I240" s="1147">
        <f t="shared" si="357"/>
        <v>0</v>
      </c>
      <c r="J240" s="1142"/>
      <c r="K240" s="1142"/>
      <c r="L240" s="1147">
        <f t="shared" si="412"/>
        <v>0</v>
      </c>
      <c r="M240" s="1142"/>
      <c r="N240" s="1142"/>
      <c r="O240" s="1147">
        <f t="shared" si="413"/>
        <v>0</v>
      </c>
      <c r="P240" s="1142"/>
      <c r="Q240" s="1142"/>
      <c r="R240" s="1147">
        <f t="shared" si="414"/>
        <v>0</v>
      </c>
      <c r="S240" s="1142"/>
      <c r="T240" s="1142"/>
      <c r="U240" s="1147">
        <f t="shared" si="415"/>
        <v>0</v>
      </c>
      <c r="V240" s="1142"/>
      <c r="W240" s="1142"/>
      <c r="X240" s="1147">
        <f t="shared" si="416"/>
        <v>0</v>
      </c>
      <c r="Y240" s="1142"/>
      <c r="Z240" s="1142"/>
      <c r="AA240" s="1159">
        <f t="shared" si="346"/>
        <v>0</v>
      </c>
      <c r="AB240" s="1159">
        <f t="shared" si="347"/>
        <v>0</v>
      </c>
    </row>
    <row r="241" spans="2:28" s="1134" customFormat="1" ht="26.25" customHeight="1" x14ac:dyDescent="0.15">
      <c r="B241" s="52">
        <f>+'CRONOGRAMA ACTIVIDADES'!C29</f>
        <v>0</v>
      </c>
      <c r="C241" s="232" t="str">
        <f>+'CRONOGRAMA ACTIVIDADES'!B29</f>
        <v>1.2.3</v>
      </c>
      <c r="D241" s="625" t="str">
        <f>+'CRONOGRAMA ACTIVIDADES'!D29</f>
        <v>Unidad medida</v>
      </c>
      <c r="E241" s="626">
        <f>+'CRONOGRAMA ACTIVIDADES'!E29</f>
        <v>0</v>
      </c>
      <c r="F241" s="624"/>
      <c r="G241" s="624">
        <f t="shared" ref="G241:I241" si="417">+G243+G249+G255+G261+G267</f>
        <v>0</v>
      </c>
      <c r="H241" s="12">
        <f t="shared" si="417"/>
        <v>0</v>
      </c>
      <c r="I241" s="12">
        <f t="shared" si="417"/>
        <v>0</v>
      </c>
      <c r="J241" s="12">
        <f t="shared" ref="J241:L241" si="418">+J243+J249+J255+J261+J267</f>
        <v>0</v>
      </c>
      <c r="K241" s="12">
        <f t="shared" si="418"/>
        <v>0</v>
      </c>
      <c r="L241" s="12">
        <f t="shared" si="418"/>
        <v>0</v>
      </c>
      <c r="M241" s="12">
        <f t="shared" ref="M241:Z241" si="419">+M243+M249+M255+M261+M267</f>
        <v>0</v>
      </c>
      <c r="N241" s="12">
        <f t="shared" si="419"/>
        <v>0</v>
      </c>
      <c r="O241" s="12">
        <f t="shared" si="419"/>
        <v>0</v>
      </c>
      <c r="P241" s="12">
        <f t="shared" si="419"/>
        <v>0</v>
      </c>
      <c r="Q241" s="12">
        <f t="shared" si="419"/>
        <v>0</v>
      </c>
      <c r="R241" s="12">
        <f t="shared" si="419"/>
        <v>0</v>
      </c>
      <c r="S241" s="12">
        <f t="shared" si="419"/>
        <v>0</v>
      </c>
      <c r="T241" s="12">
        <f t="shared" si="419"/>
        <v>0</v>
      </c>
      <c r="U241" s="12">
        <f t="shared" si="419"/>
        <v>0</v>
      </c>
      <c r="V241" s="12">
        <f t="shared" si="419"/>
        <v>0</v>
      </c>
      <c r="W241" s="12">
        <f t="shared" si="419"/>
        <v>0</v>
      </c>
      <c r="X241" s="12">
        <f t="shared" si="419"/>
        <v>0</v>
      </c>
      <c r="Y241" s="12">
        <f t="shared" si="419"/>
        <v>0</v>
      </c>
      <c r="Z241" s="12">
        <f t="shared" si="419"/>
        <v>0</v>
      </c>
      <c r="AA241" s="1159">
        <f>X241+U241+R241+O241+L241+I241+H241</f>
        <v>0</v>
      </c>
      <c r="AB241" s="1159">
        <f>+AA241-G241</f>
        <v>0</v>
      </c>
    </row>
    <row r="242" spans="2:28" s="1134" customFormat="1" ht="26.25" customHeight="1" x14ac:dyDescent="0.15">
      <c r="B242" s="633" t="s">
        <v>768</v>
      </c>
      <c r="C242" s="634"/>
      <c r="D242" s="2014"/>
      <c r="E242" s="2015"/>
      <c r="F242" s="2015"/>
      <c r="G242" s="2015"/>
      <c r="H242" s="2015"/>
      <c r="I242" s="2015"/>
      <c r="J242" s="2015"/>
      <c r="K242" s="2015"/>
      <c r="L242" s="2015"/>
      <c r="M242" s="2015"/>
      <c r="N242" s="2015"/>
      <c r="O242" s="2015"/>
      <c r="P242" s="2015"/>
      <c r="Q242" s="2015"/>
      <c r="R242" s="2015"/>
      <c r="S242" s="2015"/>
      <c r="T242" s="2015"/>
      <c r="U242" s="2015"/>
      <c r="V242" s="2015"/>
      <c r="W242" s="2015"/>
      <c r="X242" s="2015"/>
      <c r="Y242" s="2015"/>
      <c r="Z242" s="2016"/>
      <c r="AA242" s="1163"/>
      <c r="AB242" s="1163"/>
    </row>
    <row r="243" spans="2:28" s="1134" customFormat="1" ht="12.75" customHeight="1" x14ac:dyDescent="0.15">
      <c r="B243" s="1135" t="s">
        <v>419</v>
      </c>
      <c r="C243" s="286" t="s">
        <v>106</v>
      </c>
      <c r="D243" s="14"/>
      <c r="E243" s="1136"/>
      <c r="F243" s="1137"/>
      <c r="G243" s="623">
        <f t="shared" ref="G243:H243" si="420">SUM(G244:G248)</f>
        <v>0</v>
      </c>
      <c r="H243" s="16">
        <f t="shared" si="420"/>
        <v>0</v>
      </c>
      <c r="I243" s="16">
        <f t="shared" ref="I243" si="421">SUM(I244:I248)</f>
        <v>0</v>
      </c>
      <c r="J243" s="16">
        <f t="shared" ref="J243:K243" si="422">SUM(J244:J248)</f>
        <v>0</v>
      </c>
      <c r="K243" s="16">
        <f t="shared" si="422"/>
        <v>0</v>
      </c>
      <c r="L243" s="16">
        <f t="shared" ref="L243" si="423">SUM(L244:L248)</f>
        <v>0</v>
      </c>
      <c r="M243" s="16">
        <f t="shared" ref="M243:N243" si="424">SUM(M244:M248)</f>
        <v>0</v>
      </c>
      <c r="N243" s="16">
        <f t="shared" si="424"/>
        <v>0</v>
      </c>
      <c r="O243" s="16">
        <f t="shared" ref="O243" si="425">SUM(O244:O248)</f>
        <v>0</v>
      </c>
      <c r="P243" s="16">
        <f t="shared" ref="P243:Q243" si="426">SUM(P244:P248)</f>
        <v>0</v>
      </c>
      <c r="Q243" s="16">
        <f t="shared" si="426"/>
        <v>0</v>
      </c>
      <c r="R243" s="16">
        <f t="shared" ref="R243" si="427">SUM(R244:R248)</f>
        <v>0</v>
      </c>
      <c r="S243" s="16">
        <f t="shared" ref="S243:T243" si="428">SUM(S244:S248)</f>
        <v>0</v>
      </c>
      <c r="T243" s="16">
        <f t="shared" si="428"/>
        <v>0</v>
      </c>
      <c r="U243" s="16">
        <f t="shared" ref="U243" si="429">SUM(U244:U248)</f>
        <v>0</v>
      </c>
      <c r="V243" s="16">
        <f t="shared" ref="V243:W243" si="430">SUM(V244:V248)</f>
        <v>0</v>
      </c>
      <c r="W243" s="16">
        <f t="shared" si="430"/>
        <v>0</v>
      </c>
      <c r="X243" s="16">
        <f t="shared" ref="X243" si="431">SUM(X244:X248)</f>
        <v>0</v>
      </c>
      <c r="Y243" s="16">
        <f t="shared" ref="Y243:Z243" si="432">SUM(Y244:Y248)</f>
        <v>0</v>
      </c>
      <c r="Z243" s="16">
        <f t="shared" si="432"/>
        <v>0</v>
      </c>
      <c r="AA243" s="1159">
        <f t="shared" ref="AA243:AA272" si="433">X243+U243+R243+O243+L243+I243+H243</f>
        <v>0</v>
      </c>
      <c r="AB243" s="1159">
        <f t="shared" ref="AB243:AB272" si="434">+AA243-G243</f>
        <v>0</v>
      </c>
    </row>
    <row r="244" spans="2:28" s="1134" customFormat="1" ht="12.75" customHeight="1" x14ac:dyDescent="0.2">
      <c r="B244" s="1564"/>
      <c r="C244" s="1138"/>
      <c r="D244" s="1565" t="s">
        <v>448</v>
      </c>
      <c r="E244" s="1139"/>
      <c r="F244" s="1140"/>
      <c r="G244" s="1160">
        <f>+E244*F244</f>
        <v>0</v>
      </c>
      <c r="H244" s="1137"/>
      <c r="I244" s="1137">
        <f t="shared" ref="I244:I248" si="435">J244+K244</f>
        <v>0</v>
      </c>
      <c r="J244" s="1137"/>
      <c r="K244" s="1137"/>
      <c r="L244" s="1137">
        <f t="shared" ref="L244:L248" si="436">M244+N244</f>
        <v>0</v>
      </c>
      <c r="M244" s="1137"/>
      <c r="N244" s="1137"/>
      <c r="O244" s="1137">
        <f t="shared" ref="O244:O248" si="437">P244+Q244</f>
        <v>0</v>
      </c>
      <c r="P244" s="1137"/>
      <c r="Q244" s="1137"/>
      <c r="R244" s="1137">
        <f t="shared" ref="R244:R248" si="438">S244+T244</f>
        <v>0</v>
      </c>
      <c r="S244" s="1137"/>
      <c r="T244" s="1137"/>
      <c r="U244" s="1137">
        <f t="shared" ref="U244:U248" si="439">V244+W244</f>
        <v>0</v>
      </c>
      <c r="V244" s="1137"/>
      <c r="W244" s="1137"/>
      <c r="X244" s="1137">
        <f t="shared" ref="X244:X248" si="440">Y244+Z244</f>
        <v>0</v>
      </c>
      <c r="Y244" s="1137"/>
      <c r="Z244" s="1137"/>
      <c r="AA244" s="1159">
        <f t="shared" si="433"/>
        <v>0</v>
      </c>
      <c r="AB244" s="1159">
        <f t="shared" si="434"/>
        <v>0</v>
      </c>
    </row>
    <row r="245" spans="2:28" s="1134" customFormat="1" ht="12.75" customHeight="1" x14ac:dyDescent="0.2">
      <c r="B245" s="1564"/>
      <c r="C245" s="1138"/>
      <c r="D245" s="1565" t="s">
        <v>448</v>
      </c>
      <c r="E245" s="1139"/>
      <c r="F245" s="1140"/>
      <c r="G245" s="1160">
        <f>+E245*F245</f>
        <v>0</v>
      </c>
      <c r="H245" s="1137"/>
      <c r="I245" s="1137">
        <f t="shared" si="435"/>
        <v>0</v>
      </c>
      <c r="J245" s="1137"/>
      <c r="K245" s="1137"/>
      <c r="L245" s="1137">
        <f t="shared" si="436"/>
        <v>0</v>
      </c>
      <c r="M245" s="1137"/>
      <c r="N245" s="1137"/>
      <c r="O245" s="1137">
        <f t="shared" si="437"/>
        <v>0</v>
      </c>
      <c r="P245" s="1137"/>
      <c r="Q245" s="1137"/>
      <c r="R245" s="1137">
        <f t="shared" si="438"/>
        <v>0</v>
      </c>
      <c r="S245" s="1137"/>
      <c r="T245" s="1137"/>
      <c r="U245" s="1137">
        <f t="shared" si="439"/>
        <v>0</v>
      </c>
      <c r="V245" s="1137"/>
      <c r="W245" s="1137"/>
      <c r="X245" s="1137">
        <f t="shared" si="440"/>
        <v>0</v>
      </c>
      <c r="Y245" s="1137"/>
      <c r="Z245" s="1137"/>
      <c r="AA245" s="1159">
        <f t="shared" si="433"/>
        <v>0</v>
      </c>
      <c r="AB245" s="1159">
        <f t="shared" si="434"/>
        <v>0</v>
      </c>
    </row>
    <row r="246" spans="2:28" s="1134" customFormat="1" ht="12.75" customHeight="1" x14ac:dyDescent="0.2">
      <c r="B246" s="1564"/>
      <c r="C246" s="1138"/>
      <c r="D246" s="1565" t="s">
        <v>448</v>
      </c>
      <c r="E246" s="1139"/>
      <c r="F246" s="1140"/>
      <c r="G246" s="1160">
        <f>+E246*F246</f>
        <v>0</v>
      </c>
      <c r="H246" s="1141"/>
      <c r="I246" s="1142">
        <f t="shared" si="435"/>
        <v>0</v>
      </c>
      <c r="J246" s="1142"/>
      <c r="K246" s="1142"/>
      <c r="L246" s="1142">
        <f t="shared" si="436"/>
        <v>0</v>
      </c>
      <c r="M246" s="1142"/>
      <c r="N246" s="1142"/>
      <c r="O246" s="1142">
        <f t="shared" si="437"/>
        <v>0</v>
      </c>
      <c r="P246" s="1142"/>
      <c r="Q246" s="1142"/>
      <c r="R246" s="1142">
        <f t="shared" si="438"/>
        <v>0</v>
      </c>
      <c r="S246" s="1142"/>
      <c r="T246" s="1142"/>
      <c r="U246" s="1142">
        <f t="shared" si="439"/>
        <v>0</v>
      </c>
      <c r="V246" s="1142"/>
      <c r="W246" s="1142"/>
      <c r="X246" s="1142">
        <f t="shared" si="440"/>
        <v>0</v>
      </c>
      <c r="Y246" s="1142"/>
      <c r="Z246" s="1142"/>
      <c r="AA246" s="1159">
        <f t="shared" si="433"/>
        <v>0</v>
      </c>
      <c r="AB246" s="1159">
        <f t="shared" si="434"/>
        <v>0</v>
      </c>
    </row>
    <row r="247" spans="2:28" s="1134" customFormat="1" ht="12.75" customHeight="1" x14ac:dyDescent="0.2">
      <c r="B247" s="1564"/>
      <c r="C247" s="1138"/>
      <c r="D247" s="1565" t="s">
        <v>448</v>
      </c>
      <c r="E247" s="1139"/>
      <c r="F247" s="1140"/>
      <c r="G247" s="1160">
        <f>+E247*F247</f>
        <v>0</v>
      </c>
      <c r="H247" s="1141"/>
      <c r="I247" s="1142">
        <f t="shared" si="435"/>
        <v>0</v>
      </c>
      <c r="J247" s="1142"/>
      <c r="K247" s="1142"/>
      <c r="L247" s="1142">
        <f t="shared" si="436"/>
        <v>0</v>
      </c>
      <c r="M247" s="1142"/>
      <c r="N247" s="1142"/>
      <c r="O247" s="1142">
        <f t="shared" si="437"/>
        <v>0</v>
      </c>
      <c r="P247" s="1142"/>
      <c r="Q247" s="1142"/>
      <c r="R247" s="1142">
        <f t="shared" si="438"/>
        <v>0</v>
      </c>
      <c r="S247" s="1142"/>
      <c r="T247" s="1142"/>
      <c r="U247" s="1142">
        <f t="shared" si="439"/>
        <v>0</v>
      </c>
      <c r="V247" s="1142"/>
      <c r="W247" s="1142"/>
      <c r="X247" s="1142">
        <f t="shared" si="440"/>
        <v>0</v>
      </c>
      <c r="Y247" s="1142"/>
      <c r="Z247" s="1142"/>
      <c r="AA247" s="1159">
        <f t="shared" si="433"/>
        <v>0</v>
      </c>
      <c r="AB247" s="1159">
        <f t="shared" si="434"/>
        <v>0</v>
      </c>
    </row>
    <row r="248" spans="2:28" s="1134" customFormat="1" ht="12.75" customHeight="1" x14ac:dyDescent="0.2">
      <c r="B248" s="1563"/>
      <c r="C248" s="1143"/>
      <c r="D248" s="1566" t="s">
        <v>448</v>
      </c>
      <c r="E248" s="1144"/>
      <c r="F248" s="1145"/>
      <c r="G248" s="1161">
        <f>+E248*F248</f>
        <v>0</v>
      </c>
      <c r="H248" s="1146"/>
      <c r="I248" s="1147">
        <f t="shared" si="435"/>
        <v>0</v>
      </c>
      <c r="J248" s="1147"/>
      <c r="K248" s="1147"/>
      <c r="L248" s="1147">
        <f t="shared" si="436"/>
        <v>0</v>
      </c>
      <c r="M248" s="1147"/>
      <c r="N248" s="1147"/>
      <c r="O248" s="1147">
        <f t="shared" si="437"/>
        <v>0</v>
      </c>
      <c r="P248" s="1147"/>
      <c r="Q248" s="1147"/>
      <c r="R248" s="1147">
        <f t="shared" si="438"/>
        <v>0</v>
      </c>
      <c r="S248" s="1147"/>
      <c r="T248" s="1147"/>
      <c r="U248" s="1147">
        <f t="shared" si="439"/>
        <v>0</v>
      </c>
      <c r="V248" s="1147"/>
      <c r="W248" s="1147"/>
      <c r="X248" s="1147">
        <f t="shared" si="440"/>
        <v>0</v>
      </c>
      <c r="Y248" s="1147"/>
      <c r="Z248" s="1147"/>
      <c r="AA248" s="1159">
        <f t="shared" si="433"/>
        <v>0</v>
      </c>
      <c r="AB248" s="1159">
        <f t="shared" si="434"/>
        <v>0</v>
      </c>
    </row>
    <row r="249" spans="2:28" s="1134" customFormat="1" ht="12.75" customHeight="1" x14ac:dyDescent="0.15">
      <c r="B249" s="1135" t="s">
        <v>419</v>
      </c>
      <c r="C249" s="286" t="s">
        <v>107</v>
      </c>
      <c r="D249" s="14"/>
      <c r="E249" s="1136"/>
      <c r="F249" s="1137"/>
      <c r="G249" s="623">
        <f t="shared" ref="G249:I249" si="441">SUM(G250:G254)</f>
        <v>0</v>
      </c>
      <c r="H249" s="16">
        <f t="shared" si="441"/>
        <v>0</v>
      </c>
      <c r="I249" s="16">
        <f t="shared" si="441"/>
        <v>0</v>
      </c>
      <c r="J249" s="16">
        <f t="shared" ref="J249:L249" si="442">SUM(J250:J254)</f>
        <v>0</v>
      </c>
      <c r="K249" s="16">
        <f t="shared" si="442"/>
        <v>0</v>
      </c>
      <c r="L249" s="16">
        <f t="shared" si="442"/>
        <v>0</v>
      </c>
      <c r="M249" s="16">
        <f t="shared" ref="M249:Z249" si="443">SUM(M250:M254)</f>
        <v>0</v>
      </c>
      <c r="N249" s="16">
        <f t="shared" si="443"/>
        <v>0</v>
      </c>
      <c r="O249" s="16">
        <f t="shared" si="443"/>
        <v>0</v>
      </c>
      <c r="P249" s="16">
        <f t="shared" si="443"/>
        <v>0</v>
      </c>
      <c r="Q249" s="16">
        <f t="shared" si="443"/>
        <v>0</v>
      </c>
      <c r="R249" s="16">
        <f t="shared" si="443"/>
        <v>0</v>
      </c>
      <c r="S249" s="16">
        <f t="shared" si="443"/>
        <v>0</v>
      </c>
      <c r="T249" s="16">
        <f t="shared" si="443"/>
        <v>0</v>
      </c>
      <c r="U249" s="16">
        <f t="shared" si="443"/>
        <v>0</v>
      </c>
      <c r="V249" s="16">
        <f t="shared" si="443"/>
        <v>0</v>
      </c>
      <c r="W249" s="16">
        <f t="shared" si="443"/>
        <v>0</v>
      </c>
      <c r="X249" s="16">
        <f t="shared" si="443"/>
        <v>0</v>
      </c>
      <c r="Y249" s="16">
        <f t="shared" si="443"/>
        <v>0</v>
      </c>
      <c r="Z249" s="16">
        <f t="shared" si="443"/>
        <v>0</v>
      </c>
      <c r="AA249" s="1159">
        <f t="shared" si="433"/>
        <v>0</v>
      </c>
      <c r="AB249" s="1159">
        <f t="shared" si="434"/>
        <v>0</v>
      </c>
    </row>
    <row r="250" spans="2:28" s="1134" customFormat="1" ht="12.75" customHeight="1" x14ac:dyDescent="0.2">
      <c r="B250" s="1564"/>
      <c r="C250" s="1138"/>
      <c r="D250" s="1565" t="s">
        <v>448</v>
      </c>
      <c r="E250" s="1139"/>
      <c r="F250" s="1140"/>
      <c r="G250" s="1160">
        <f>+E250*F250</f>
        <v>0</v>
      </c>
      <c r="H250" s="1140"/>
      <c r="I250" s="1148">
        <f t="shared" ref="I250:I272" si="444">J250+K250</f>
        <v>0</v>
      </c>
      <c r="J250" s="1148"/>
      <c r="K250" s="1148"/>
      <c r="L250" s="1148">
        <f t="shared" ref="L250:L254" si="445">M250+N250</f>
        <v>0</v>
      </c>
      <c r="M250" s="1148"/>
      <c r="N250" s="1148"/>
      <c r="O250" s="1148">
        <f t="shared" ref="O250:O254" si="446">P250+Q250</f>
        <v>0</v>
      </c>
      <c r="P250" s="1148"/>
      <c r="Q250" s="1148"/>
      <c r="R250" s="1148">
        <f t="shared" ref="R250:R254" si="447">S250+T250</f>
        <v>0</v>
      </c>
      <c r="S250" s="1148"/>
      <c r="T250" s="1148"/>
      <c r="U250" s="1148">
        <f t="shared" ref="U250:U254" si="448">V250+W250</f>
        <v>0</v>
      </c>
      <c r="V250" s="1148"/>
      <c r="W250" s="1148"/>
      <c r="X250" s="1148">
        <f t="shared" ref="X250:X254" si="449">Y250+Z250</f>
        <v>0</v>
      </c>
      <c r="Y250" s="1148"/>
      <c r="Z250" s="1148"/>
      <c r="AA250" s="1159">
        <f t="shared" si="433"/>
        <v>0</v>
      </c>
      <c r="AB250" s="1159">
        <f t="shared" si="434"/>
        <v>0</v>
      </c>
    </row>
    <row r="251" spans="2:28" s="1134" customFormat="1" ht="12.75" customHeight="1" x14ac:dyDescent="0.2">
      <c r="B251" s="1564"/>
      <c r="C251" s="1138"/>
      <c r="D251" s="1565" t="s">
        <v>448</v>
      </c>
      <c r="E251" s="1139"/>
      <c r="F251" s="1140"/>
      <c r="G251" s="1160">
        <f>+E251*F251</f>
        <v>0</v>
      </c>
      <c r="H251" s="1149"/>
      <c r="I251" s="1137">
        <f t="shared" si="444"/>
        <v>0</v>
      </c>
      <c r="J251" s="1137"/>
      <c r="K251" s="1137"/>
      <c r="L251" s="1137">
        <f t="shared" si="445"/>
        <v>0</v>
      </c>
      <c r="M251" s="1137"/>
      <c r="N251" s="1137"/>
      <c r="O251" s="1137">
        <f t="shared" si="446"/>
        <v>0</v>
      </c>
      <c r="P251" s="1137"/>
      <c r="Q251" s="1137"/>
      <c r="R251" s="1137">
        <f t="shared" si="447"/>
        <v>0</v>
      </c>
      <c r="S251" s="1137"/>
      <c r="T251" s="1137"/>
      <c r="U251" s="1137">
        <f t="shared" si="448"/>
        <v>0</v>
      </c>
      <c r="V251" s="1137"/>
      <c r="W251" s="1137"/>
      <c r="X251" s="1137">
        <f t="shared" si="449"/>
        <v>0</v>
      </c>
      <c r="Y251" s="1137"/>
      <c r="Z251" s="1137"/>
      <c r="AA251" s="1159">
        <f t="shared" si="433"/>
        <v>0</v>
      </c>
      <c r="AB251" s="1159">
        <f t="shared" si="434"/>
        <v>0</v>
      </c>
    </row>
    <row r="252" spans="2:28" s="1134" customFormat="1" ht="12.75" customHeight="1" x14ac:dyDescent="0.2">
      <c r="B252" s="1564"/>
      <c r="C252" s="1138"/>
      <c r="D252" s="1565" t="s">
        <v>448</v>
      </c>
      <c r="E252" s="1139"/>
      <c r="F252" s="1140"/>
      <c r="G252" s="1160">
        <f>+E252*F252</f>
        <v>0</v>
      </c>
      <c r="H252" s="1149"/>
      <c r="I252" s="1142">
        <f t="shared" si="444"/>
        <v>0</v>
      </c>
      <c r="J252" s="1142"/>
      <c r="K252" s="1142"/>
      <c r="L252" s="1142">
        <f t="shared" si="445"/>
        <v>0</v>
      </c>
      <c r="M252" s="1142"/>
      <c r="N252" s="1142"/>
      <c r="O252" s="1142">
        <f t="shared" si="446"/>
        <v>0</v>
      </c>
      <c r="P252" s="1142"/>
      <c r="Q252" s="1142"/>
      <c r="R252" s="1142">
        <f t="shared" si="447"/>
        <v>0</v>
      </c>
      <c r="S252" s="1142"/>
      <c r="T252" s="1142"/>
      <c r="U252" s="1142">
        <f t="shared" si="448"/>
        <v>0</v>
      </c>
      <c r="V252" s="1142"/>
      <c r="W252" s="1142"/>
      <c r="X252" s="1142">
        <f t="shared" si="449"/>
        <v>0</v>
      </c>
      <c r="Y252" s="1142"/>
      <c r="Z252" s="1142"/>
      <c r="AA252" s="1159">
        <f t="shared" si="433"/>
        <v>0</v>
      </c>
      <c r="AB252" s="1159">
        <f t="shared" si="434"/>
        <v>0</v>
      </c>
    </row>
    <row r="253" spans="2:28" s="1134" customFormat="1" ht="12.75" customHeight="1" x14ac:dyDescent="0.2">
      <c r="B253" s="1564"/>
      <c r="C253" s="1138"/>
      <c r="D253" s="1565" t="s">
        <v>448</v>
      </c>
      <c r="E253" s="1139"/>
      <c r="F253" s="1140"/>
      <c r="G253" s="1160">
        <f>+E253*F253</f>
        <v>0</v>
      </c>
      <c r="H253" s="1149"/>
      <c r="I253" s="1142">
        <f t="shared" si="444"/>
        <v>0</v>
      </c>
      <c r="J253" s="1142"/>
      <c r="K253" s="1142"/>
      <c r="L253" s="1142">
        <f t="shared" si="445"/>
        <v>0</v>
      </c>
      <c r="M253" s="1142"/>
      <c r="N253" s="1142"/>
      <c r="O253" s="1142">
        <f t="shared" si="446"/>
        <v>0</v>
      </c>
      <c r="P253" s="1142"/>
      <c r="Q253" s="1142"/>
      <c r="R253" s="1142">
        <f t="shared" si="447"/>
        <v>0</v>
      </c>
      <c r="S253" s="1142"/>
      <c r="T253" s="1142"/>
      <c r="U253" s="1142">
        <f t="shared" si="448"/>
        <v>0</v>
      </c>
      <c r="V253" s="1142"/>
      <c r="W253" s="1142"/>
      <c r="X253" s="1142">
        <f t="shared" si="449"/>
        <v>0</v>
      </c>
      <c r="Y253" s="1142"/>
      <c r="Z253" s="1142"/>
      <c r="AA253" s="1159">
        <f t="shared" si="433"/>
        <v>0</v>
      </c>
      <c r="AB253" s="1159">
        <f t="shared" si="434"/>
        <v>0</v>
      </c>
    </row>
    <row r="254" spans="2:28" s="1134" customFormat="1" ht="12.75" customHeight="1" x14ac:dyDescent="0.2">
      <c r="B254" s="1563"/>
      <c r="C254" s="1143"/>
      <c r="D254" s="1566" t="s">
        <v>448</v>
      </c>
      <c r="E254" s="1144"/>
      <c r="F254" s="1145"/>
      <c r="G254" s="1161">
        <f>+E254*F254</f>
        <v>0</v>
      </c>
      <c r="H254" s="1150"/>
      <c r="I254" s="1147">
        <f t="shared" si="444"/>
        <v>0</v>
      </c>
      <c r="J254" s="1147"/>
      <c r="K254" s="1147"/>
      <c r="L254" s="1147">
        <f t="shared" si="445"/>
        <v>0</v>
      </c>
      <c r="M254" s="1147"/>
      <c r="N254" s="1147"/>
      <c r="O254" s="1147">
        <f t="shared" si="446"/>
        <v>0</v>
      </c>
      <c r="P254" s="1147"/>
      <c r="Q254" s="1147"/>
      <c r="R254" s="1147">
        <f t="shared" si="447"/>
        <v>0</v>
      </c>
      <c r="S254" s="1147"/>
      <c r="T254" s="1147"/>
      <c r="U254" s="1147">
        <f t="shared" si="448"/>
        <v>0</v>
      </c>
      <c r="V254" s="1147"/>
      <c r="W254" s="1147"/>
      <c r="X254" s="1147">
        <f t="shared" si="449"/>
        <v>0</v>
      </c>
      <c r="Y254" s="1147"/>
      <c r="Z254" s="1147"/>
      <c r="AA254" s="1159">
        <f t="shared" si="433"/>
        <v>0</v>
      </c>
      <c r="AB254" s="1159">
        <f t="shared" si="434"/>
        <v>0</v>
      </c>
    </row>
    <row r="255" spans="2:28" s="1134" customFormat="1" ht="12.75" customHeight="1" x14ac:dyDescent="0.15">
      <c r="B255" s="1135" t="s">
        <v>419</v>
      </c>
      <c r="C255" s="286" t="s">
        <v>108</v>
      </c>
      <c r="D255" s="14"/>
      <c r="E255" s="1136"/>
      <c r="F255" s="1137"/>
      <c r="G255" s="623">
        <f t="shared" ref="G255:H255" si="450">SUM(G256:G260)</f>
        <v>0</v>
      </c>
      <c r="H255" s="16">
        <f t="shared" si="450"/>
        <v>0</v>
      </c>
      <c r="I255" s="16">
        <f t="shared" ref="I255" si="451">SUM(I256:I260)</f>
        <v>0</v>
      </c>
      <c r="J255" s="16">
        <f t="shared" ref="J255:K255" si="452">SUM(J256:J260)</f>
        <v>0</v>
      </c>
      <c r="K255" s="16">
        <f t="shared" si="452"/>
        <v>0</v>
      </c>
      <c r="L255" s="16">
        <f t="shared" ref="L255" si="453">SUM(L256:L260)</f>
        <v>0</v>
      </c>
      <c r="M255" s="16">
        <f t="shared" ref="M255:N255" si="454">SUM(M256:M260)</f>
        <v>0</v>
      </c>
      <c r="N255" s="16">
        <f t="shared" si="454"/>
        <v>0</v>
      </c>
      <c r="O255" s="16">
        <f t="shared" ref="O255" si="455">SUM(O256:O260)</f>
        <v>0</v>
      </c>
      <c r="P255" s="16">
        <f t="shared" ref="P255:Q255" si="456">SUM(P256:P260)</f>
        <v>0</v>
      </c>
      <c r="Q255" s="16">
        <f t="shared" si="456"/>
        <v>0</v>
      </c>
      <c r="R255" s="16">
        <f t="shared" ref="R255" si="457">SUM(R256:R260)</f>
        <v>0</v>
      </c>
      <c r="S255" s="16">
        <f t="shared" ref="S255:T255" si="458">SUM(S256:S260)</f>
        <v>0</v>
      </c>
      <c r="T255" s="16">
        <f t="shared" si="458"/>
        <v>0</v>
      </c>
      <c r="U255" s="16">
        <f t="shared" ref="U255" si="459">SUM(U256:U260)</f>
        <v>0</v>
      </c>
      <c r="V255" s="16">
        <f t="shared" ref="V255:W255" si="460">SUM(V256:V260)</f>
        <v>0</v>
      </c>
      <c r="W255" s="16">
        <f t="shared" si="460"/>
        <v>0</v>
      </c>
      <c r="X255" s="16">
        <f t="shared" ref="X255" si="461">SUM(X256:X260)</f>
        <v>0</v>
      </c>
      <c r="Y255" s="16">
        <f t="shared" ref="Y255:Z255" si="462">SUM(Y256:Y260)</f>
        <v>0</v>
      </c>
      <c r="Z255" s="16">
        <f t="shared" si="462"/>
        <v>0</v>
      </c>
      <c r="AA255" s="1159">
        <f t="shared" si="433"/>
        <v>0</v>
      </c>
      <c r="AB255" s="1159">
        <f t="shared" si="434"/>
        <v>0</v>
      </c>
    </row>
    <row r="256" spans="2:28" s="1134" customFormat="1" ht="12.75" customHeight="1" x14ac:dyDescent="0.2">
      <c r="B256" s="1564"/>
      <c r="C256" s="1138"/>
      <c r="D256" s="1565" t="s">
        <v>448</v>
      </c>
      <c r="E256" s="1139"/>
      <c r="F256" s="1140"/>
      <c r="G256" s="1160">
        <f>+E256*F256</f>
        <v>0</v>
      </c>
      <c r="H256" s="1137"/>
      <c r="I256" s="1148">
        <f t="shared" si="444"/>
        <v>0</v>
      </c>
      <c r="J256" s="1137"/>
      <c r="K256" s="1137"/>
      <c r="L256" s="1148">
        <f t="shared" ref="L256:L260" si="463">M256+N256</f>
        <v>0</v>
      </c>
      <c r="M256" s="1137"/>
      <c r="N256" s="1137"/>
      <c r="O256" s="1148">
        <f t="shared" ref="O256:O260" si="464">P256+Q256</f>
        <v>0</v>
      </c>
      <c r="P256" s="1137"/>
      <c r="Q256" s="1137"/>
      <c r="R256" s="1148">
        <f t="shared" ref="R256:R260" si="465">S256+T256</f>
        <v>0</v>
      </c>
      <c r="S256" s="1137"/>
      <c r="T256" s="1137"/>
      <c r="U256" s="1148">
        <f t="shared" ref="U256:U260" si="466">V256+W256</f>
        <v>0</v>
      </c>
      <c r="V256" s="1137"/>
      <c r="W256" s="1137"/>
      <c r="X256" s="1148">
        <f t="shared" ref="X256:X260" si="467">Y256+Z256</f>
        <v>0</v>
      </c>
      <c r="Y256" s="1137"/>
      <c r="Z256" s="1137"/>
      <c r="AA256" s="1159">
        <f t="shared" si="433"/>
        <v>0</v>
      </c>
      <c r="AB256" s="1159">
        <f t="shared" si="434"/>
        <v>0</v>
      </c>
    </row>
    <row r="257" spans="2:28" s="1134" customFormat="1" ht="12.75" customHeight="1" x14ac:dyDescent="0.2">
      <c r="B257" s="1564"/>
      <c r="C257" s="1138"/>
      <c r="D257" s="1565" t="s">
        <v>448</v>
      </c>
      <c r="E257" s="1139"/>
      <c r="F257" s="1140"/>
      <c r="G257" s="1160">
        <f>+E257*F257</f>
        <v>0</v>
      </c>
      <c r="H257" s="1137"/>
      <c r="I257" s="1137">
        <f t="shared" si="444"/>
        <v>0</v>
      </c>
      <c r="J257" s="1137"/>
      <c r="K257" s="1137"/>
      <c r="L257" s="1137">
        <f t="shared" si="463"/>
        <v>0</v>
      </c>
      <c r="M257" s="1137"/>
      <c r="N257" s="1137"/>
      <c r="O257" s="1137">
        <f t="shared" si="464"/>
        <v>0</v>
      </c>
      <c r="P257" s="1137"/>
      <c r="Q257" s="1137"/>
      <c r="R257" s="1137">
        <f t="shared" si="465"/>
        <v>0</v>
      </c>
      <c r="S257" s="1137"/>
      <c r="T257" s="1137"/>
      <c r="U257" s="1137">
        <f t="shared" si="466"/>
        <v>0</v>
      </c>
      <c r="V257" s="1137"/>
      <c r="W257" s="1137"/>
      <c r="X257" s="1137">
        <f t="shared" si="467"/>
        <v>0</v>
      </c>
      <c r="Y257" s="1137"/>
      <c r="Z257" s="1137"/>
      <c r="AA257" s="1159">
        <f t="shared" si="433"/>
        <v>0</v>
      </c>
      <c r="AB257" s="1159">
        <f t="shared" si="434"/>
        <v>0</v>
      </c>
    </row>
    <row r="258" spans="2:28" s="1134" customFormat="1" ht="12.75" customHeight="1" x14ac:dyDescent="0.2">
      <c r="B258" s="1564"/>
      <c r="C258" s="1138"/>
      <c r="D258" s="1565" t="s">
        <v>448</v>
      </c>
      <c r="E258" s="1139"/>
      <c r="F258" s="1140"/>
      <c r="G258" s="1160">
        <f>+E258*F258</f>
        <v>0</v>
      </c>
      <c r="H258" s="1141"/>
      <c r="I258" s="1142">
        <f t="shared" si="444"/>
        <v>0</v>
      </c>
      <c r="J258" s="1142"/>
      <c r="K258" s="1142"/>
      <c r="L258" s="1142">
        <f t="shared" si="463"/>
        <v>0</v>
      </c>
      <c r="M258" s="1142"/>
      <c r="N258" s="1142"/>
      <c r="O258" s="1142">
        <f t="shared" si="464"/>
        <v>0</v>
      </c>
      <c r="P258" s="1142"/>
      <c r="Q258" s="1142"/>
      <c r="R258" s="1142">
        <f t="shared" si="465"/>
        <v>0</v>
      </c>
      <c r="S258" s="1142"/>
      <c r="T258" s="1142"/>
      <c r="U258" s="1142">
        <f t="shared" si="466"/>
        <v>0</v>
      </c>
      <c r="V258" s="1142"/>
      <c r="W258" s="1142"/>
      <c r="X258" s="1142">
        <f t="shared" si="467"/>
        <v>0</v>
      </c>
      <c r="Y258" s="1142"/>
      <c r="Z258" s="1142"/>
      <c r="AA258" s="1159">
        <f t="shared" si="433"/>
        <v>0</v>
      </c>
      <c r="AB258" s="1159">
        <f t="shared" si="434"/>
        <v>0</v>
      </c>
    </row>
    <row r="259" spans="2:28" s="1134" customFormat="1" ht="12.75" customHeight="1" x14ac:dyDescent="0.2">
      <c r="B259" s="1564"/>
      <c r="C259" s="1138"/>
      <c r="D259" s="1565" t="s">
        <v>448</v>
      </c>
      <c r="E259" s="1139"/>
      <c r="F259" s="1140"/>
      <c r="G259" s="1160">
        <f>+E259*F259</f>
        <v>0</v>
      </c>
      <c r="H259" s="1141"/>
      <c r="I259" s="1142">
        <f t="shared" si="444"/>
        <v>0</v>
      </c>
      <c r="J259" s="1142"/>
      <c r="K259" s="1142"/>
      <c r="L259" s="1142">
        <f t="shared" si="463"/>
        <v>0</v>
      </c>
      <c r="M259" s="1142"/>
      <c r="N259" s="1142"/>
      <c r="O259" s="1142">
        <f t="shared" si="464"/>
        <v>0</v>
      </c>
      <c r="P259" s="1142"/>
      <c r="Q259" s="1142"/>
      <c r="R259" s="1142">
        <f t="shared" si="465"/>
        <v>0</v>
      </c>
      <c r="S259" s="1142"/>
      <c r="T259" s="1142"/>
      <c r="U259" s="1142">
        <f t="shared" si="466"/>
        <v>0</v>
      </c>
      <c r="V259" s="1142"/>
      <c r="W259" s="1142"/>
      <c r="X259" s="1142">
        <f t="shared" si="467"/>
        <v>0</v>
      </c>
      <c r="Y259" s="1142"/>
      <c r="Z259" s="1142"/>
      <c r="AA259" s="1159">
        <f t="shared" si="433"/>
        <v>0</v>
      </c>
      <c r="AB259" s="1159">
        <f t="shared" si="434"/>
        <v>0</v>
      </c>
    </row>
    <row r="260" spans="2:28" s="1134" customFormat="1" ht="12.75" customHeight="1" x14ac:dyDescent="0.2">
      <c r="B260" s="1563"/>
      <c r="C260" s="1143"/>
      <c r="D260" s="1566" t="s">
        <v>448</v>
      </c>
      <c r="E260" s="1144"/>
      <c r="F260" s="1145"/>
      <c r="G260" s="1161">
        <f>+E260*F260</f>
        <v>0</v>
      </c>
      <c r="H260" s="1146"/>
      <c r="I260" s="1147">
        <f t="shared" si="444"/>
        <v>0</v>
      </c>
      <c r="J260" s="1147"/>
      <c r="K260" s="1147"/>
      <c r="L260" s="1147">
        <f t="shared" si="463"/>
        <v>0</v>
      </c>
      <c r="M260" s="1147"/>
      <c r="N260" s="1147"/>
      <c r="O260" s="1147">
        <f t="shared" si="464"/>
        <v>0</v>
      </c>
      <c r="P260" s="1147"/>
      <c r="Q260" s="1147"/>
      <c r="R260" s="1147">
        <f t="shared" si="465"/>
        <v>0</v>
      </c>
      <c r="S260" s="1147"/>
      <c r="T260" s="1147"/>
      <c r="U260" s="1147">
        <f t="shared" si="466"/>
        <v>0</v>
      </c>
      <c r="V260" s="1147"/>
      <c r="W260" s="1147"/>
      <c r="X260" s="1147">
        <f t="shared" si="467"/>
        <v>0</v>
      </c>
      <c r="Y260" s="1147"/>
      <c r="Z260" s="1147"/>
      <c r="AA260" s="1159">
        <f t="shared" si="433"/>
        <v>0</v>
      </c>
      <c r="AB260" s="1159">
        <f t="shared" si="434"/>
        <v>0</v>
      </c>
    </row>
    <row r="261" spans="2:28" s="1134" customFormat="1" ht="12.75" customHeight="1" x14ac:dyDescent="0.15">
      <c r="B261" s="1135" t="s">
        <v>419</v>
      </c>
      <c r="C261" s="286" t="s">
        <v>109</v>
      </c>
      <c r="D261" s="14"/>
      <c r="E261" s="1136"/>
      <c r="F261" s="1137"/>
      <c r="G261" s="623">
        <f t="shared" ref="G261:H261" si="468">SUM(G262:G266)</f>
        <v>0</v>
      </c>
      <c r="H261" s="16">
        <f t="shared" si="468"/>
        <v>0</v>
      </c>
      <c r="I261" s="16">
        <f t="shared" ref="I261" si="469">SUM(I262:I266)</f>
        <v>0</v>
      </c>
      <c r="J261" s="16">
        <f t="shared" ref="J261:K261" si="470">SUM(J262:J266)</f>
        <v>0</v>
      </c>
      <c r="K261" s="16">
        <f t="shared" si="470"/>
        <v>0</v>
      </c>
      <c r="L261" s="16">
        <f t="shared" ref="L261" si="471">SUM(L262:L266)</f>
        <v>0</v>
      </c>
      <c r="M261" s="16">
        <f t="shared" ref="M261:N261" si="472">SUM(M262:M266)</f>
        <v>0</v>
      </c>
      <c r="N261" s="16">
        <f t="shared" si="472"/>
        <v>0</v>
      </c>
      <c r="O261" s="16">
        <f t="shared" ref="O261" si="473">SUM(O262:O266)</f>
        <v>0</v>
      </c>
      <c r="P261" s="16">
        <f t="shared" ref="P261:Q261" si="474">SUM(P262:P266)</f>
        <v>0</v>
      </c>
      <c r="Q261" s="16">
        <f t="shared" si="474"/>
        <v>0</v>
      </c>
      <c r="R261" s="16">
        <f t="shared" ref="R261" si="475">SUM(R262:R266)</f>
        <v>0</v>
      </c>
      <c r="S261" s="16">
        <f t="shared" ref="S261:T261" si="476">SUM(S262:S266)</f>
        <v>0</v>
      </c>
      <c r="T261" s="16">
        <f t="shared" si="476"/>
        <v>0</v>
      </c>
      <c r="U261" s="16">
        <f t="shared" ref="U261" si="477">SUM(U262:U266)</f>
        <v>0</v>
      </c>
      <c r="V261" s="16">
        <f t="shared" ref="V261:W261" si="478">SUM(V262:V266)</f>
        <v>0</v>
      </c>
      <c r="W261" s="16">
        <f t="shared" si="478"/>
        <v>0</v>
      </c>
      <c r="X261" s="16">
        <f t="shared" ref="X261" si="479">SUM(X262:X266)</f>
        <v>0</v>
      </c>
      <c r="Y261" s="16">
        <f t="shared" ref="Y261:Z261" si="480">SUM(Y262:Y266)</f>
        <v>0</v>
      </c>
      <c r="Z261" s="16">
        <f t="shared" si="480"/>
        <v>0</v>
      </c>
      <c r="AA261" s="1159">
        <f t="shared" si="433"/>
        <v>0</v>
      </c>
      <c r="AB261" s="1159">
        <f t="shared" si="434"/>
        <v>0</v>
      </c>
    </row>
    <row r="262" spans="2:28" s="1134" customFormat="1" ht="12.75" customHeight="1" x14ac:dyDescent="0.2">
      <c r="B262" s="1564"/>
      <c r="C262" s="1138"/>
      <c r="D262" s="1565" t="s">
        <v>448</v>
      </c>
      <c r="E262" s="1139"/>
      <c r="F262" s="1140"/>
      <c r="G262" s="1160">
        <f>+E262*F262</f>
        <v>0</v>
      </c>
      <c r="H262" s="1137"/>
      <c r="I262" s="1148">
        <f t="shared" si="444"/>
        <v>0</v>
      </c>
      <c r="J262" s="1142"/>
      <c r="K262" s="1142"/>
      <c r="L262" s="1148">
        <f t="shared" ref="L262:L266" si="481">M262+N262</f>
        <v>0</v>
      </c>
      <c r="M262" s="1142"/>
      <c r="N262" s="1142"/>
      <c r="O262" s="1148">
        <f t="shared" ref="O262:O266" si="482">P262+Q262</f>
        <v>0</v>
      </c>
      <c r="P262" s="1142"/>
      <c r="Q262" s="1142"/>
      <c r="R262" s="1148">
        <f t="shared" ref="R262:R266" si="483">S262+T262</f>
        <v>0</v>
      </c>
      <c r="S262" s="1142"/>
      <c r="T262" s="1142"/>
      <c r="U262" s="1148">
        <f t="shared" ref="U262:U266" si="484">V262+W262</f>
        <v>0</v>
      </c>
      <c r="V262" s="1142"/>
      <c r="W262" s="1142"/>
      <c r="X262" s="1148">
        <f t="shared" ref="X262:X266" si="485">Y262+Z262</f>
        <v>0</v>
      </c>
      <c r="Y262" s="1142"/>
      <c r="Z262" s="1142"/>
      <c r="AA262" s="1159">
        <f t="shared" si="433"/>
        <v>0</v>
      </c>
      <c r="AB262" s="1159">
        <f t="shared" si="434"/>
        <v>0</v>
      </c>
    </row>
    <row r="263" spans="2:28" s="1134" customFormat="1" ht="12.75" customHeight="1" x14ac:dyDescent="0.2">
      <c r="B263" s="1564"/>
      <c r="C263" s="1138"/>
      <c r="D263" s="1565" t="s">
        <v>448</v>
      </c>
      <c r="E263" s="1139"/>
      <c r="F263" s="1140"/>
      <c r="G263" s="1160">
        <f>+E263*F263</f>
        <v>0</v>
      </c>
      <c r="H263" s="1137"/>
      <c r="I263" s="1137">
        <f t="shared" si="444"/>
        <v>0</v>
      </c>
      <c r="J263" s="1142"/>
      <c r="K263" s="1142"/>
      <c r="L263" s="1137">
        <f t="shared" si="481"/>
        <v>0</v>
      </c>
      <c r="M263" s="1142"/>
      <c r="N263" s="1142"/>
      <c r="O263" s="1137">
        <f t="shared" si="482"/>
        <v>0</v>
      </c>
      <c r="P263" s="1142"/>
      <c r="Q263" s="1142"/>
      <c r="R263" s="1137">
        <f t="shared" si="483"/>
        <v>0</v>
      </c>
      <c r="S263" s="1142"/>
      <c r="T263" s="1142"/>
      <c r="U263" s="1137">
        <f t="shared" si="484"/>
        <v>0</v>
      </c>
      <c r="V263" s="1142"/>
      <c r="W263" s="1142"/>
      <c r="X263" s="1137">
        <f t="shared" si="485"/>
        <v>0</v>
      </c>
      <c r="Y263" s="1142"/>
      <c r="Z263" s="1142"/>
      <c r="AA263" s="1159">
        <f t="shared" si="433"/>
        <v>0</v>
      </c>
      <c r="AB263" s="1159">
        <f t="shared" si="434"/>
        <v>0</v>
      </c>
    </row>
    <row r="264" spans="2:28" s="1134" customFormat="1" ht="12.75" customHeight="1" x14ac:dyDescent="0.2">
      <c r="B264" s="1564"/>
      <c r="C264" s="1138"/>
      <c r="D264" s="1565" t="s">
        <v>448</v>
      </c>
      <c r="E264" s="1139"/>
      <c r="F264" s="1140"/>
      <c r="G264" s="1160">
        <f>+E264*F264</f>
        <v>0</v>
      </c>
      <c r="H264" s="1141"/>
      <c r="I264" s="1142">
        <f t="shared" si="444"/>
        <v>0</v>
      </c>
      <c r="J264" s="1142"/>
      <c r="K264" s="1142"/>
      <c r="L264" s="1142">
        <f t="shared" si="481"/>
        <v>0</v>
      </c>
      <c r="M264" s="1142"/>
      <c r="N264" s="1142"/>
      <c r="O264" s="1142">
        <f t="shared" si="482"/>
        <v>0</v>
      </c>
      <c r="P264" s="1142"/>
      <c r="Q264" s="1142"/>
      <c r="R264" s="1142">
        <f t="shared" si="483"/>
        <v>0</v>
      </c>
      <c r="S264" s="1142"/>
      <c r="T264" s="1142"/>
      <c r="U264" s="1142">
        <f t="shared" si="484"/>
        <v>0</v>
      </c>
      <c r="V264" s="1142"/>
      <c r="W264" s="1142"/>
      <c r="X264" s="1142">
        <f t="shared" si="485"/>
        <v>0</v>
      </c>
      <c r="Y264" s="1142"/>
      <c r="Z264" s="1142"/>
      <c r="AA264" s="1159">
        <f t="shared" si="433"/>
        <v>0</v>
      </c>
      <c r="AB264" s="1159">
        <f t="shared" si="434"/>
        <v>0</v>
      </c>
    </row>
    <row r="265" spans="2:28" s="1134" customFormat="1" ht="12.75" customHeight="1" x14ac:dyDescent="0.2">
      <c r="B265" s="1564"/>
      <c r="C265" s="1138"/>
      <c r="D265" s="1565" t="s">
        <v>448</v>
      </c>
      <c r="E265" s="1139"/>
      <c r="F265" s="1140"/>
      <c r="G265" s="1160">
        <f>+E265*F265</f>
        <v>0</v>
      </c>
      <c r="H265" s="1141"/>
      <c r="I265" s="1142">
        <f t="shared" si="444"/>
        <v>0</v>
      </c>
      <c r="J265" s="1142"/>
      <c r="K265" s="1142"/>
      <c r="L265" s="1142">
        <f t="shared" si="481"/>
        <v>0</v>
      </c>
      <c r="M265" s="1142"/>
      <c r="N265" s="1142"/>
      <c r="O265" s="1142">
        <f t="shared" si="482"/>
        <v>0</v>
      </c>
      <c r="P265" s="1142"/>
      <c r="Q265" s="1142"/>
      <c r="R265" s="1142">
        <f t="shared" si="483"/>
        <v>0</v>
      </c>
      <c r="S265" s="1142"/>
      <c r="T265" s="1142"/>
      <c r="U265" s="1142">
        <f t="shared" si="484"/>
        <v>0</v>
      </c>
      <c r="V265" s="1142"/>
      <c r="W265" s="1142"/>
      <c r="X265" s="1142">
        <f t="shared" si="485"/>
        <v>0</v>
      </c>
      <c r="Y265" s="1142"/>
      <c r="Z265" s="1142"/>
      <c r="AA265" s="1159">
        <f t="shared" si="433"/>
        <v>0</v>
      </c>
      <c r="AB265" s="1159">
        <f t="shared" si="434"/>
        <v>0</v>
      </c>
    </row>
    <row r="266" spans="2:28" s="1134" customFormat="1" ht="12.75" customHeight="1" x14ac:dyDescent="0.2">
      <c r="B266" s="1563"/>
      <c r="C266" s="1143"/>
      <c r="D266" s="1566" t="s">
        <v>448</v>
      </c>
      <c r="E266" s="1144"/>
      <c r="F266" s="1145"/>
      <c r="G266" s="1161">
        <f>+E266*F266</f>
        <v>0</v>
      </c>
      <c r="H266" s="1146"/>
      <c r="I266" s="1147">
        <f t="shared" si="444"/>
        <v>0</v>
      </c>
      <c r="J266" s="1147"/>
      <c r="K266" s="1147"/>
      <c r="L266" s="1147">
        <f t="shared" si="481"/>
        <v>0</v>
      </c>
      <c r="M266" s="1147"/>
      <c r="N266" s="1147"/>
      <c r="O266" s="1147">
        <f t="shared" si="482"/>
        <v>0</v>
      </c>
      <c r="P266" s="1147"/>
      <c r="Q266" s="1147"/>
      <c r="R266" s="1147">
        <f t="shared" si="483"/>
        <v>0</v>
      </c>
      <c r="S266" s="1147"/>
      <c r="T266" s="1147"/>
      <c r="U266" s="1147">
        <f t="shared" si="484"/>
        <v>0</v>
      </c>
      <c r="V266" s="1147"/>
      <c r="W266" s="1147"/>
      <c r="X266" s="1147">
        <f t="shared" si="485"/>
        <v>0</v>
      </c>
      <c r="Y266" s="1147"/>
      <c r="Z266" s="1147"/>
      <c r="AA266" s="1159">
        <f t="shared" si="433"/>
        <v>0</v>
      </c>
      <c r="AB266" s="1159">
        <f t="shared" si="434"/>
        <v>0</v>
      </c>
    </row>
    <row r="267" spans="2:28" s="1134" customFormat="1" ht="12.75" customHeight="1" x14ac:dyDescent="0.15">
      <c r="B267" s="1135" t="s">
        <v>419</v>
      </c>
      <c r="C267" s="286" t="s">
        <v>110</v>
      </c>
      <c r="D267" s="14"/>
      <c r="E267" s="1136"/>
      <c r="F267" s="1137"/>
      <c r="G267" s="623">
        <f t="shared" ref="G267:H267" si="486">SUM(G268:G272)</f>
        <v>0</v>
      </c>
      <c r="H267" s="16">
        <f t="shared" si="486"/>
        <v>0</v>
      </c>
      <c r="I267" s="16">
        <f t="shared" ref="I267" si="487">SUM(I268:I272)</f>
        <v>0</v>
      </c>
      <c r="J267" s="20">
        <f t="shared" ref="J267:K267" si="488">SUM(J268:J272)</f>
        <v>0</v>
      </c>
      <c r="K267" s="20">
        <f t="shared" si="488"/>
        <v>0</v>
      </c>
      <c r="L267" s="16">
        <f t="shared" ref="L267" si="489">SUM(L268:L272)</f>
        <v>0</v>
      </c>
      <c r="M267" s="20">
        <f t="shared" ref="M267:N267" si="490">SUM(M268:M272)</f>
        <v>0</v>
      </c>
      <c r="N267" s="20">
        <f t="shared" si="490"/>
        <v>0</v>
      </c>
      <c r="O267" s="16">
        <f t="shared" ref="O267" si="491">SUM(O268:O272)</f>
        <v>0</v>
      </c>
      <c r="P267" s="20">
        <f t="shared" ref="P267:Q267" si="492">SUM(P268:P272)</f>
        <v>0</v>
      </c>
      <c r="Q267" s="20">
        <f t="shared" si="492"/>
        <v>0</v>
      </c>
      <c r="R267" s="16">
        <f t="shared" ref="R267" si="493">SUM(R268:R272)</f>
        <v>0</v>
      </c>
      <c r="S267" s="20">
        <f t="shared" ref="S267:T267" si="494">SUM(S268:S272)</f>
        <v>0</v>
      </c>
      <c r="T267" s="20">
        <f t="shared" si="494"/>
        <v>0</v>
      </c>
      <c r="U267" s="16">
        <f t="shared" ref="U267" si="495">SUM(U268:U272)</f>
        <v>0</v>
      </c>
      <c r="V267" s="20">
        <f t="shared" ref="V267:W267" si="496">SUM(V268:V272)</f>
        <v>0</v>
      </c>
      <c r="W267" s="20">
        <f t="shared" si="496"/>
        <v>0</v>
      </c>
      <c r="X267" s="16">
        <f t="shared" ref="X267" si="497">SUM(X268:X272)</f>
        <v>0</v>
      </c>
      <c r="Y267" s="20">
        <f t="shared" ref="Y267:Z267" si="498">SUM(Y268:Y272)</f>
        <v>0</v>
      </c>
      <c r="Z267" s="20">
        <f t="shared" si="498"/>
        <v>0</v>
      </c>
      <c r="AA267" s="1159">
        <f t="shared" si="433"/>
        <v>0</v>
      </c>
      <c r="AB267" s="1159">
        <f t="shared" si="434"/>
        <v>0</v>
      </c>
    </row>
    <row r="268" spans="2:28" s="1134" customFormat="1" ht="12.75" customHeight="1" x14ac:dyDescent="0.2">
      <c r="B268" s="1564"/>
      <c r="C268" s="1138"/>
      <c r="D268" s="1565" t="s">
        <v>448</v>
      </c>
      <c r="E268" s="1139"/>
      <c r="F268" s="1140"/>
      <c r="G268" s="1160">
        <f>+E268*F268</f>
        <v>0</v>
      </c>
      <c r="H268" s="1137"/>
      <c r="I268" s="1148">
        <f t="shared" si="444"/>
        <v>0</v>
      </c>
      <c r="J268" s="1137"/>
      <c r="K268" s="1137"/>
      <c r="L268" s="1148">
        <f t="shared" ref="L268:L272" si="499">M268+N268</f>
        <v>0</v>
      </c>
      <c r="M268" s="1137"/>
      <c r="N268" s="1137"/>
      <c r="O268" s="1148">
        <f t="shared" ref="O268:O272" si="500">P268+Q268</f>
        <v>0</v>
      </c>
      <c r="P268" s="1137"/>
      <c r="Q268" s="1137"/>
      <c r="R268" s="1148">
        <f t="shared" ref="R268:R272" si="501">S268+T268</f>
        <v>0</v>
      </c>
      <c r="S268" s="1137"/>
      <c r="T268" s="1137"/>
      <c r="U268" s="1148">
        <f t="shared" ref="U268:U272" si="502">V268+W268</f>
        <v>0</v>
      </c>
      <c r="V268" s="1137"/>
      <c r="W268" s="1137"/>
      <c r="X268" s="1148">
        <f t="shared" ref="X268:X272" si="503">Y268+Z268</f>
        <v>0</v>
      </c>
      <c r="Y268" s="1137"/>
      <c r="Z268" s="1137"/>
      <c r="AA268" s="1159">
        <f t="shared" si="433"/>
        <v>0</v>
      </c>
      <c r="AB268" s="1159">
        <f t="shared" si="434"/>
        <v>0</v>
      </c>
    </row>
    <row r="269" spans="2:28" s="1134" customFormat="1" ht="12.75" customHeight="1" x14ac:dyDescent="0.2">
      <c r="B269" s="1564"/>
      <c r="C269" s="1138"/>
      <c r="D269" s="1565" t="s">
        <v>448</v>
      </c>
      <c r="E269" s="1139"/>
      <c r="F269" s="1140"/>
      <c r="G269" s="1160">
        <f>+E269*F269</f>
        <v>0</v>
      </c>
      <c r="H269" s="1137"/>
      <c r="I269" s="1137">
        <f t="shared" si="444"/>
        <v>0</v>
      </c>
      <c r="J269" s="1137"/>
      <c r="K269" s="1137"/>
      <c r="L269" s="1137">
        <f t="shared" si="499"/>
        <v>0</v>
      </c>
      <c r="M269" s="1137"/>
      <c r="N269" s="1137"/>
      <c r="O269" s="1137">
        <f t="shared" si="500"/>
        <v>0</v>
      </c>
      <c r="P269" s="1137"/>
      <c r="Q269" s="1137"/>
      <c r="R269" s="1137">
        <f t="shared" si="501"/>
        <v>0</v>
      </c>
      <c r="S269" s="1137"/>
      <c r="T269" s="1137"/>
      <c r="U269" s="1137">
        <f t="shared" si="502"/>
        <v>0</v>
      </c>
      <c r="V269" s="1137"/>
      <c r="W269" s="1137"/>
      <c r="X269" s="1137">
        <f t="shared" si="503"/>
        <v>0</v>
      </c>
      <c r="Y269" s="1137"/>
      <c r="Z269" s="1137"/>
      <c r="AA269" s="1159">
        <f t="shared" si="433"/>
        <v>0</v>
      </c>
      <c r="AB269" s="1159">
        <f t="shared" si="434"/>
        <v>0</v>
      </c>
    </row>
    <row r="270" spans="2:28" s="1134" customFormat="1" ht="12.75" customHeight="1" x14ac:dyDescent="0.2">
      <c r="B270" s="1564"/>
      <c r="C270" s="1138"/>
      <c r="D270" s="1565" t="s">
        <v>448</v>
      </c>
      <c r="E270" s="1139"/>
      <c r="F270" s="1140"/>
      <c r="G270" s="1160">
        <f>+E270*F270</f>
        <v>0</v>
      </c>
      <c r="H270" s="1141"/>
      <c r="I270" s="1142">
        <f t="shared" si="444"/>
        <v>0</v>
      </c>
      <c r="J270" s="1142"/>
      <c r="K270" s="1142"/>
      <c r="L270" s="1142">
        <f t="shared" si="499"/>
        <v>0</v>
      </c>
      <c r="M270" s="1142"/>
      <c r="N270" s="1142"/>
      <c r="O270" s="1142">
        <f t="shared" si="500"/>
        <v>0</v>
      </c>
      <c r="P270" s="1142"/>
      <c r="Q270" s="1142"/>
      <c r="R270" s="1142">
        <f t="shared" si="501"/>
        <v>0</v>
      </c>
      <c r="S270" s="1142"/>
      <c r="T270" s="1142"/>
      <c r="U270" s="1142">
        <f t="shared" si="502"/>
        <v>0</v>
      </c>
      <c r="V270" s="1142"/>
      <c r="W270" s="1142"/>
      <c r="X270" s="1142">
        <f t="shared" si="503"/>
        <v>0</v>
      </c>
      <c r="Y270" s="1142"/>
      <c r="Z270" s="1142"/>
      <c r="AA270" s="1159">
        <f t="shared" si="433"/>
        <v>0</v>
      </c>
      <c r="AB270" s="1159">
        <f t="shared" si="434"/>
        <v>0</v>
      </c>
    </row>
    <row r="271" spans="2:28" s="1134" customFormat="1" ht="12.75" customHeight="1" x14ac:dyDescent="0.2">
      <c r="B271" s="1564"/>
      <c r="C271" s="1138"/>
      <c r="D271" s="1565" t="s">
        <v>448</v>
      </c>
      <c r="E271" s="1139"/>
      <c r="F271" s="1140"/>
      <c r="G271" s="1160">
        <f>+E271*F271</f>
        <v>0</v>
      </c>
      <c r="H271" s="1141"/>
      <c r="I271" s="1142">
        <f t="shared" si="444"/>
        <v>0</v>
      </c>
      <c r="J271" s="1142"/>
      <c r="K271" s="1142"/>
      <c r="L271" s="1142">
        <f t="shared" si="499"/>
        <v>0</v>
      </c>
      <c r="M271" s="1142"/>
      <c r="N271" s="1142"/>
      <c r="O271" s="1142">
        <f t="shared" si="500"/>
        <v>0</v>
      </c>
      <c r="P271" s="1142"/>
      <c r="Q271" s="1142"/>
      <c r="R271" s="1142">
        <f t="shared" si="501"/>
        <v>0</v>
      </c>
      <c r="S271" s="1142"/>
      <c r="T271" s="1142"/>
      <c r="U271" s="1142">
        <f t="shared" si="502"/>
        <v>0</v>
      </c>
      <c r="V271" s="1142"/>
      <c r="W271" s="1142"/>
      <c r="X271" s="1142">
        <f t="shared" si="503"/>
        <v>0</v>
      </c>
      <c r="Y271" s="1142"/>
      <c r="Z271" s="1142"/>
      <c r="AA271" s="1159">
        <f t="shared" si="433"/>
        <v>0</v>
      </c>
      <c r="AB271" s="1159">
        <f t="shared" si="434"/>
        <v>0</v>
      </c>
    </row>
    <row r="272" spans="2:28" s="1134" customFormat="1" ht="12.75" customHeight="1" x14ac:dyDescent="0.2">
      <c r="B272" s="1563"/>
      <c r="C272" s="1143"/>
      <c r="D272" s="1566" t="s">
        <v>448</v>
      </c>
      <c r="E272" s="1144"/>
      <c r="F272" s="1145"/>
      <c r="G272" s="1160">
        <f>+E272*F272</f>
        <v>0</v>
      </c>
      <c r="H272" s="1141"/>
      <c r="I272" s="1147">
        <f t="shared" si="444"/>
        <v>0</v>
      </c>
      <c r="J272" s="1142"/>
      <c r="K272" s="1142"/>
      <c r="L272" s="1147">
        <f t="shared" si="499"/>
        <v>0</v>
      </c>
      <c r="M272" s="1142"/>
      <c r="N272" s="1142"/>
      <c r="O272" s="1147">
        <f t="shared" si="500"/>
        <v>0</v>
      </c>
      <c r="P272" s="1142"/>
      <c r="Q272" s="1142"/>
      <c r="R272" s="1147">
        <f t="shared" si="501"/>
        <v>0</v>
      </c>
      <c r="S272" s="1142"/>
      <c r="T272" s="1142"/>
      <c r="U272" s="1147">
        <f t="shared" si="502"/>
        <v>0</v>
      </c>
      <c r="V272" s="1142"/>
      <c r="W272" s="1142"/>
      <c r="X272" s="1147">
        <f t="shared" si="503"/>
        <v>0</v>
      </c>
      <c r="Y272" s="1142"/>
      <c r="Z272" s="1142"/>
      <c r="AA272" s="1159">
        <f t="shared" si="433"/>
        <v>0</v>
      </c>
      <c r="AB272" s="1159">
        <f t="shared" si="434"/>
        <v>0</v>
      </c>
    </row>
    <row r="273" spans="2:28" s="1134" customFormat="1" ht="26.25" customHeight="1" x14ac:dyDescent="0.15">
      <c r="B273" s="52">
        <f>+'CRONOGRAMA ACTIVIDADES'!C30</f>
        <v>0</v>
      </c>
      <c r="C273" s="232" t="str">
        <f>+'CRONOGRAMA ACTIVIDADES'!B30</f>
        <v>1.2.4</v>
      </c>
      <c r="D273" s="625" t="str">
        <f>+'CRONOGRAMA ACTIVIDADES'!D30</f>
        <v>Unidad medida</v>
      </c>
      <c r="E273" s="626">
        <f>+'CRONOGRAMA ACTIVIDADES'!E30</f>
        <v>0</v>
      </c>
      <c r="F273" s="624"/>
      <c r="G273" s="624">
        <f t="shared" ref="G273:I273" si="504">+G275+G281+G287+G293+G299</f>
        <v>0</v>
      </c>
      <c r="H273" s="12">
        <f t="shared" si="504"/>
        <v>0</v>
      </c>
      <c r="I273" s="12">
        <f t="shared" si="504"/>
        <v>0</v>
      </c>
      <c r="J273" s="12">
        <f t="shared" ref="J273:L273" si="505">+J275+J281+J287+J293+J299</f>
        <v>0</v>
      </c>
      <c r="K273" s="12">
        <f t="shared" si="505"/>
        <v>0</v>
      </c>
      <c r="L273" s="12">
        <f t="shared" si="505"/>
        <v>0</v>
      </c>
      <c r="M273" s="12">
        <f t="shared" ref="M273:Z273" si="506">+M275+M281+M287+M293+M299</f>
        <v>0</v>
      </c>
      <c r="N273" s="12">
        <f t="shared" si="506"/>
        <v>0</v>
      </c>
      <c r="O273" s="12">
        <f t="shared" si="506"/>
        <v>0</v>
      </c>
      <c r="P273" s="12">
        <f t="shared" si="506"/>
        <v>0</v>
      </c>
      <c r="Q273" s="12">
        <f t="shared" si="506"/>
        <v>0</v>
      </c>
      <c r="R273" s="12">
        <f t="shared" si="506"/>
        <v>0</v>
      </c>
      <c r="S273" s="12">
        <f t="shared" si="506"/>
        <v>0</v>
      </c>
      <c r="T273" s="12">
        <f t="shared" si="506"/>
        <v>0</v>
      </c>
      <c r="U273" s="12">
        <f t="shared" si="506"/>
        <v>0</v>
      </c>
      <c r="V273" s="12">
        <f t="shared" si="506"/>
        <v>0</v>
      </c>
      <c r="W273" s="12">
        <f t="shared" si="506"/>
        <v>0</v>
      </c>
      <c r="X273" s="12">
        <f t="shared" si="506"/>
        <v>0</v>
      </c>
      <c r="Y273" s="12">
        <f t="shared" si="506"/>
        <v>0</v>
      </c>
      <c r="Z273" s="12">
        <f t="shared" si="506"/>
        <v>0</v>
      </c>
      <c r="AA273" s="1159">
        <f>X273+U273+R273+O273+L273+I273+H273</f>
        <v>0</v>
      </c>
      <c r="AB273" s="1159">
        <f>+AA273-G273</f>
        <v>0</v>
      </c>
    </row>
    <row r="274" spans="2:28" s="1134" customFormat="1" ht="26.25" customHeight="1" x14ac:dyDescent="0.15">
      <c r="B274" s="633" t="s">
        <v>768</v>
      </c>
      <c r="C274" s="634"/>
      <c r="D274" s="2014"/>
      <c r="E274" s="2015"/>
      <c r="F274" s="2015"/>
      <c r="G274" s="2015"/>
      <c r="H274" s="2015"/>
      <c r="I274" s="2015"/>
      <c r="J274" s="2015"/>
      <c r="K274" s="2015"/>
      <c r="L274" s="2015"/>
      <c r="M274" s="2015"/>
      <c r="N274" s="2015"/>
      <c r="O274" s="2015"/>
      <c r="P274" s="2015"/>
      <c r="Q274" s="2015"/>
      <c r="R274" s="2015"/>
      <c r="S274" s="2015"/>
      <c r="T274" s="2015"/>
      <c r="U274" s="2015"/>
      <c r="V274" s="2015"/>
      <c r="W274" s="2015"/>
      <c r="X274" s="2015"/>
      <c r="Y274" s="2015"/>
      <c r="Z274" s="2016"/>
      <c r="AA274" s="1163"/>
      <c r="AB274" s="1163"/>
    </row>
    <row r="275" spans="2:28" s="1134" customFormat="1" ht="12.75" customHeight="1" x14ac:dyDescent="0.15">
      <c r="B275" s="1135" t="s">
        <v>419</v>
      </c>
      <c r="C275" s="286" t="s">
        <v>112</v>
      </c>
      <c r="D275" s="14"/>
      <c r="E275" s="1136"/>
      <c r="F275" s="1137"/>
      <c r="G275" s="623">
        <f t="shared" ref="G275:H275" si="507">SUM(G276:G280)</f>
        <v>0</v>
      </c>
      <c r="H275" s="16">
        <f t="shared" si="507"/>
        <v>0</v>
      </c>
      <c r="I275" s="16">
        <f t="shared" ref="I275" si="508">SUM(I276:I280)</f>
        <v>0</v>
      </c>
      <c r="J275" s="16">
        <f t="shared" ref="J275:K275" si="509">SUM(J276:J280)</f>
        <v>0</v>
      </c>
      <c r="K275" s="16">
        <f t="shared" si="509"/>
        <v>0</v>
      </c>
      <c r="L275" s="16">
        <f t="shared" ref="L275" si="510">SUM(L276:L280)</f>
        <v>0</v>
      </c>
      <c r="M275" s="16">
        <f t="shared" ref="M275:N275" si="511">SUM(M276:M280)</f>
        <v>0</v>
      </c>
      <c r="N275" s="16">
        <f t="shared" si="511"/>
        <v>0</v>
      </c>
      <c r="O275" s="16">
        <f t="shared" ref="O275" si="512">SUM(O276:O280)</f>
        <v>0</v>
      </c>
      <c r="P275" s="16">
        <f t="shared" ref="P275:Q275" si="513">SUM(P276:P280)</f>
        <v>0</v>
      </c>
      <c r="Q275" s="16">
        <f t="shared" si="513"/>
        <v>0</v>
      </c>
      <c r="R275" s="16">
        <f t="shared" ref="R275" si="514">SUM(R276:R280)</f>
        <v>0</v>
      </c>
      <c r="S275" s="16">
        <f t="shared" ref="S275:T275" si="515">SUM(S276:S280)</f>
        <v>0</v>
      </c>
      <c r="T275" s="16">
        <f t="shared" si="515"/>
        <v>0</v>
      </c>
      <c r="U275" s="16">
        <f t="shared" ref="U275" si="516">SUM(U276:U280)</f>
        <v>0</v>
      </c>
      <c r="V275" s="16">
        <f t="shared" ref="V275:W275" si="517">SUM(V276:V280)</f>
        <v>0</v>
      </c>
      <c r="W275" s="16">
        <f t="shared" si="517"/>
        <v>0</v>
      </c>
      <c r="X275" s="16">
        <f t="shared" ref="X275" si="518">SUM(X276:X280)</f>
        <v>0</v>
      </c>
      <c r="Y275" s="16">
        <f t="shared" ref="Y275:Z275" si="519">SUM(Y276:Y280)</f>
        <v>0</v>
      </c>
      <c r="Z275" s="16">
        <f t="shared" si="519"/>
        <v>0</v>
      </c>
      <c r="AA275" s="1159">
        <f t="shared" ref="AA275:AA304" si="520">X275+U275+R275+O275+L275+I275+H275</f>
        <v>0</v>
      </c>
      <c r="AB275" s="1159">
        <f t="shared" ref="AB275:AB304" si="521">+AA275-G275</f>
        <v>0</v>
      </c>
    </row>
    <row r="276" spans="2:28" s="1134" customFormat="1" ht="12.75" customHeight="1" x14ac:dyDescent="0.2">
      <c r="B276" s="1564"/>
      <c r="C276" s="1138"/>
      <c r="D276" s="1565" t="s">
        <v>448</v>
      </c>
      <c r="E276" s="1139"/>
      <c r="F276" s="1140"/>
      <c r="G276" s="1160">
        <f>+E276*F276</f>
        <v>0</v>
      </c>
      <c r="H276" s="1137"/>
      <c r="I276" s="1137">
        <f t="shared" ref="I276:I280" si="522">J276+K276</f>
        <v>0</v>
      </c>
      <c r="J276" s="1137"/>
      <c r="K276" s="1137"/>
      <c r="L276" s="1137">
        <f t="shared" ref="L276:L280" si="523">M276+N276</f>
        <v>0</v>
      </c>
      <c r="M276" s="1137"/>
      <c r="N276" s="1137"/>
      <c r="O276" s="1137">
        <f t="shared" ref="O276:O280" si="524">P276+Q276</f>
        <v>0</v>
      </c>
      <c r="P276" s="1137"/>
      <c r="Q276" s="1137"/>
      <c r="R276" s="1137">
        <f t="shared" ref="R276:R280" si="525">S276+T276</f>
        <v>0</v>
      </c>
      <c r="S276" s="1137"/>
      <c r="T276" s="1137"/>
      <c r="U276" s="1137">
        <f t="shared" ref="U276:U280" si="526">V276+W276</f>
        <v>0</v>
      </c>
      <c r="V276" s="1137"/>
      <c r="W276" s="1137"/>
      <c r="X276" s="1137">
        <f t="shared" ref="X276:X280" si="527">Y276+Z276</f>
        <v>0</v>
      </c>
      <c r="Y276" s="1137"/>
      <c r="Z276" s="1137"/>
      <c r="AA276" s="1159">
        <f t="shared" si="520"/>
        <v>0</v>
      </c>
      <c r="AB276" s="1159">
        <f t="shared" si="521"/>
        <v>0</v>
      </c>
    </row>
    <row r="277" spans="2:28" s="1134" customFormat="1" ht="12.75" customHeight="1" x14ac:dyDescent="0.2">
      <c r="B277" s="1564"/>
      <c r="C277" s="1138"/>
      <c r="D277" s="1565" t="s">
        <v>448</v>
      </c>
      <c r="E277" s="1139"/>
      <c r="F277" s="1140"/>
      <c r="G277" s="1160">
        <f>+E277*F277</f>
        <v>0</v>
      </c>
      <c r="H277" s="1137"/>
      <c r="I277" s="1137">
        <f t="shared" si="522"/>
        <v>0</v>
      </c>
      <c r="J277" s="1137"/>
      <c r="K277" s="1137"/>
      <c r="L277" s="1137">
        <f t="shared" si="523"/>
        <v>0</v>
      </c>
      <c r="M277" s="1137"/>
      <c r="N277" s="1137"/>
      <c r="O277" s="1137">
        <f t="shared" si="524"/>
        <v>0</v>
      </c>
      <c r="P277" s="1137"/>
      <c r="Q277" s="1137"/>
      <c r="R277" s="1137">
        <f t="shared" si="525"/>
        <v>0</v>
      </c>
      <c r="S277" s="1137"/>
      <c r="T277" s="1137"/>
      <c r="U277" s="1137">
        <f t="shared" si="526"/>
        <v>0</v>
      </c>
      <c r="V277" s="1137"/>
      <c r="W277" s="1137"/>
      <c r="X277" s="1137">
        <f t="shared" si="527"/>
        <v>0</v>
      </c>
      <c r="Y277" s="1137"/>
      <c r="Z277" s="1137"/>
      <c r="AA277" s="1159">
        <f t="shared" si="520"/>
        <v>0</v>
      </c>
      <c r="AB277" s="1159">
        <f t="shared" si="521"/>
        <v>0</v>
      </c>
    </row>
    <row r="278" spans="2:28" s="1134" customFormat="1" ht="12.75" customHeight="1" x14ac:dyDescent="0.2">
      <c r="B278" s="1564"/>
      <c r="C278" s="1138"/>
      <c r="D278" s="1565" t="s">
        <v>448</v>
      </c>
      <c r="E278" s="1139"/>
      <c r="F278" s="1140"/>
      <c r="G278" s="1160">
        <f>+E278*F278</f>
        <v>0</v>
      </c>
      <c r="H278" s="1141"/>
      <c r="I278" s="1142">
        <f t="shared" si="522"/>
        <v>0</v>
      </c>
      <c r="J278" s="1142"/>
      <c r="K278" s="1142"/>
      <c r="L278" s="1142">
        <f t="shared" si="523"/>
        <v>0</v>
      </c>
      <c r="M278" s="1142"/>
      <c r="N278" s="1142"/>
      <c r="O278" s="1142">
        <f t="shared" si="524"/>
        <v>0</v>
      </c>
      <c r="P278" s="1142"/>
      <c r="Q278" s="1142"/>
      <c r="R278" s="1142">
        <f t="shared" si="525"/>
        <v>0</v>
      </c>
      <c r="S278" s="1142"/>
      <c r="T278" s="1142"/>
      <c r="U278" s="1142">
        <f t="shared" si="526"/>
        <v>0</v>
      </c>
      <c r="V278" s="1142"/>
      <c r="W278" s="1142"/>
      <c r="X278" s="1142">
        <f t="shared" si="527"/>
        <v>0</v>
      </c>
      <c r="Y278" s="1142"/>
      <c r="Z278" s="1142"/>
      <c r="AA278" s="1159">
        <f t="shared" si="520"/>
        <v>0</v>
      </c>
      <c r="AB278" s="1159">
        <f t="shared" si="521"/>
        <v>0</v>
      </c>
    </row>
    <row r="279" spans="2:28" s="1134" customFormat="1" ht="12.75" customHeight="1" x14ac:dyDescent="0.2">
      <c r="B279" s="1564"/>
      <c r="C279" s="1138"/>
      <c r="D279" s="1565" t="s">
        <v>448</v>
      </c>
      <c r="E279" s="1139"/>
      <c r="F279" s="1140"/>
      <c r="G279" s="1160">
        <f>+E279*F279</f>
        <v>0</v>
      </c>
      <c r="H279" s="1141"/>
      <c r="I279" s="1142">
        <f t="shared" si="522"/>
        <v>0</v>
      </c>
      <c r="J279" s="1142"/>
      <c r="K279" s="1142"/>
      <c r="L279" s="1142">
        <f t="shared" si="523"/>
        <v>0</v>
      </c>
      <c r="M279" s="1142"/>
      <c r="N279" s="1142"/>
      <c r="O279" s="1142">
        <f t="shared" si="524"/>
        <v>0</v>
      </c>
      <c r="P279" s="1142"/>
      <c r="Q279" s="1142"/>
      <c r="R279" s="1142">
        <f t="shared" si="525"/>
        <v>0</v>
      </c>
      <c r="S279" s="1142"/>
      <c r="T279" s="1142"/>
      <c r="U279" s="1142">
        <f t="shared" si="526"/>
        <v>0</v>
      </c>
      <c r="V279" s="1142"/>
      <c r="W279" s="1142"/>
      <c r="X279" s="1142">
        <f t="shared" si="527"/>
        <v>0</v>
      </c>
      <c r="Y279" s="1142"/>
      <c r="Z279" s="1142"/>
      <c r="AA279" s="1159">
        <f t="shared" si="520"/>
        <v>0</v>
      </c>
      <c r="AB279" s="1159">
        <f t="shared" si="521"/>
        <v>0</v>
      </c>
    </row>
    <row r="280" spans="2:28" s="1134" customFormat="1" ht="12.75" customHeight="1" x14ac:dyDescent="0.2">
      <c r="B280" s="1563"/>
      <c r="C280" s="1143"/>
      <c r="D280" s="1566" t="s">
        <v>448</v>
      </c>
      <c r="E280" s="1144"/>
      <c r="F280" s="1145"/>
      <c r="G280" s="1161">
        <f>+E280*F280</f>
        <v>0</v>
      </c>
      <c r="H280" s="1146"/>
      <c r="I280" s="1147">
        <f t="shared" si="522"/>
        <v>0</v>
      </c>
      <c r="J280" s="1147"/>
      <c r="K280" s="1147"/>
      <c r="L280" s="1147">
        <f t="shared" si="523"/>
        <v>0</v>
      </c>
      <c r="M280" s="1147"/>
      <c r="N280" s="1147"/>
      <c r="O280" s="1147">
        <f t="shared" si="524"/>
        <v>0</v>
      </c>
      <c r="P280" s="1147"/>
      <c r="Q280" s="1147"/>
      <c r="R280" s="1147">
        <f t="shared" si="525"/>
        <v>0</v>
      </c>
      <c r="S280" s="1147"/>
      <c r="T280" s="1147"/>
      <c r="U280" s="1147">
        <f t="shared" si="526"/>
        <v>0</v>
      </c>
      <c r="V280" s="1147"/>
      <c r="W280" s="1147"/>
      <c r="X280" s="1147">
        <f t="shared" si="527"/>
        <v>0</v>
      </c>
      <c r="Y280" s="1147"/>
      <c r="Z280" s="1147"/>
      <c r="AA280" s="1159">
        <f t="shared" si="520"/>
        <v>0</v>
      </c>
      <c r="AB280" s="1159">
        <f t="shared" si="521"/>
        <v>0</v>
      </c>
    </row>
    <row r="281" spans="2:28" s="1134" customFormat="1" ht="12.75" customHeight="1" x14ac:dyDescent="0.15">
      <c r="B281" s="1135" t="s">
        <v>419</v>
      </c>
      <c r="C281" s="286" t="s">
        <v>113</v>
      </c>
      <c r="D281" s="14"/>
      <c r="E281" s="1136"/>
      <c r="F281" s="1137"/>
      <c r="G281" s="623">
        <f t="shared" ref="G281:I281" si="528">SUM(G282:G286)</f>
        <v>0</v>
      </c>
      <c r="H281" s="16">
        <f t="shared" si="528"/>
        <v>0</v>
      </c>
      <c r="I281" s="16">
        <f t="shared" si="528"/>
        <v>0</v>
      </c>
      <c r="J281" s="16">
        <f t="shared" ref="J281:L281" si="529">SUM(J282:J286)</f>
        <v>0</v>
      </c>
      <c r="K281" s="16">
        <f t="shared" si="529"/>
        <v>0</v>
      </c>
      <c r="L281" s="16">
        <f t="shared" si="529"/>
        <v>0</v>
      </c>
      <c r="M281" s="16">
        <f t="shared" ref="M281:Z281" si="530">SUM(M282:M286)</f>
        <v>0</v>
      </c>
      <c r="N281" s="16">
        <f t="shared" si="530"/>
        <v>0</v>
      </c>
      <c r="O281" s="16">
        <f t="shared" si="530"/>
        <v>0</v>
      </c>
      <c r="P281" s="16">
        <f t="shared" si="530"/>
        <v>0</v>
      </c>
      <c r="Q281" s="16">
        <f t="shared" si="530"/>
        <v>0</v>
      </c>
      <c r="R281" s="16">
        <f t="shared" si="530"/>
        <v>0</v>
      </c>
      <c r="S281" s="16">
        <f t="shared" si="530"/>
        <v>0</v>
      </c>
      <c r="T281" s="16">
        <f t="shared" si="530"/>
        <v>0</v>
      </c>
      <c r="U281" s="16">
        <f t="shared" si="530"/>
        <v>0</v>
      </c>
      <c r="V281" s="16">
        <f t="shared" si="530"/>
        <v>0</v>
      </c>
      <c r="W281" s="16">
        <f t="shared" si="530"/>
        <v>0</v>
      </c>
      <c r="X281" s="16">
        <f t="shared" si="530"/>
        <v>0</v>
      </c>
      <c r="Y281" s="16">
        <f t="shared" si="530"/>
        <v>0</v>
      </c>
      <c r="Z281" s="16">
        <f t="shared" si="530"/>
        <v>0</v>
      </c>
      <c r="AA281" s="1159">
        <f t="shared" si="520"/>
        <v>0</v>
      </c>
      <c r="AB281" s="1159">
        <f t="shared" si="521"/>
        <v>0</v>
      </c>
    </row>
    <row r="282" spans="2:28" s="1134" customFormat="1" ht="12.75" customHeight="1" x14ac:dyDescent="0.2">
      <c r="B282" s="1564"/>
      <c r="C282" s="1138"/>
      <c r="D282" s="1565" t="s">
        <v>448</v>
      </c>
      <c r="E282" s="1139"/>
      <c r="F282" s="1140"/>
      <c r="G282" s="1160">
        <f>+E282*F282</f>
        <v>0</v>
      </c>
      <c r="H282" s="1140"/>
      <c r="I282" s="1148">
        <f t="shared" ref="I282:I304" si="531">J282+K282</f>
        <v>0</v>
      </c>
      <c r="J282" s="1148"/>
      <c r="K282" s="1148"/>
      <c r="L282" s="1148">
        <f t="shared" ref="L282:L286" si="532">M282+N282</f>
        <v>0</v>
      </c>
      <c r="M282" s="1148"/>
      <c r="N282" s="1148"/>
      <c r="O282" s="1148">
        <f t="shared" ref="O282:O286" si="533">P282+Q282</f>
        <v>0</v>
      </c>
      <c r="P282" s="1148"/>
      <c r="Q282" s="1148"/>
      <c r="R282" s="1148">
        <f t="shared" ref="R282:R286" si="534">S282+T282</f>
        <v>0</v>
      </c>
      <c r="S282" s="1148"/>
      <c r="T282" s="1148"/>
      <c r="U282" s="1148">
        <f t="shared" ref="U282:U286" si="535">V282+W282</f>
        <v>0</v>
      </c>
      <c r="V282" s="1148"/>
      <c r="W282" s="1148"/>
      <c r="X282" s="1148">
        <f t="shared" ref="X282:X286" si="536">Y282+Z282</f>
        <v>0</v>
      </c>
      <c r="Y282" s="1148"/>
      <c r="Z282" s="1148"/>
      <c r="AA282" s="1159">
        <f t="shared" si="520"/>
        <v>0</v>
      </c>
      <c r="AB282" s="1159">
        <f t="shared" si="521"/>
        <v>0</v>
      </c>
    </row>
    <row r="283" spans="2:28" s="1134" customFormat="1" ht="12.75" customHeight="1" x14ac:dyDescent="0.2">
      <c r="B283" s="1564"/>
      <c r="C283" s="1138"/>
      <c r="D283" s="1565" t="s">
        <v>448</v>
      </c>
      <c r="E283" s="1139"/>
      <c r="F283" s="1140"/>
      <c r="G283" s="1160">
        <f>+E283*F283</f>
        <v>0</v>
      </c>
      <c r="H283" s="1149"/>
      <c r="I283" s="1137">
        <f t="shared" si="531"/>
        <v>0</v>
      </c>
      <c r="J283" s="1137"/>
      <c r="K283" s="1137"/>
      <c r="L283" s="1137">
        <f t="shared" si="532"/>
        <v>0</v>
      </c>
      <c r="M283" s="1137"/>
      <c r="N283" s="1137"/>
      <c r="O283" s="1137">
        <f t="shared" si="533"/>
        <v>0</v>
      </c>
      <c r="P283" s="1137"/>
      <c r="Q283" s="1137"/>
      <c r="R283" s="1137">
        <f t="shared" si="534"/>
        <v>0</v>
      </c>
      <c r="S283" s="1137"/>
      <c r="T283" s="1137"/>
      <c r="U283" s="1137">
        <f t="shared" si="535"/>
        <v>0</v>
      </c>
      <c r="V283" s="1137"/>
      <c r="W283" s="1137"/>
      <c r="X283" s="1137">
        <f t="shared" si="536"/>
        <v>0</v>
      </c>
      <c r="Y283" s="1137"/>
      <c r="Z283" s="1137"/>
      <c r="AA283" s="1159">
        <f t="shared" si="520"/>
        <v>0</v>
      </c>
      <c r="AB283" s="1159">
        <f t="shared" si="521"/>
        <v>0</v>
      </c>
    </row>
    <row r="284" spans="2:28" s="1134" customFormat="1" ht="12.75" customHeight="1" x14ac:dyDescent="0.2">
      <c r="B284" s="1564"/>
      <c r="C284" s="1138"/>
      <c r="D284" s="1565" t="s">
        <v>448</v>
      </c>
      <c r="E284" s="1139"/>
      <c r="F284" s="1140"/>
      <c r="G284" s="1160">
        <f>+E284*F284</f>
        <v>0</v>
      </c>
      <c r="H284" s="1149"/>
      <c r="I284" s="1142">
        <f t="shared" si="531"/>
        <v>0</v>
      </c>
      <c r="J284" s="1142"/>
      <c r="K284" s="1142"/>
      <c r="L284" s="1142">
        <f t="shared" si="532"/>
        <v>0</v>
      </c>
      <c r="M284" s="1142"/>
      <c r="N284" s="1142"/>
      <c r="O284" s="1142">
        <f t="shared" si="533"/>
        <v>0</v>
      </c>
      <c r="P284" s="1142"/>
      <c r="Q284" s="1142"/>
      <c r="R284" s="1142">
        <f t="shared" si="534"/>
        <v>0</v>
      </c>
      <c r="S284" s="1142"/>
      <c r="T284" s="1142"/>
      <c r="U284" s="1142">
        <f t="shared" si="535"/>
        <v>0</v>
      </c>
      <c r="V284" s="1142"/>
      <c r="W284" s="1142"/>
      <c r="X284" s="1142">
        <f t="shared" si="536"/>
        <v>0</v>
      </c>
      <c r="Y284" s="1142"/>
      <c r="Z284" s="1142"/>
      <c r="AA284" s="1159">
        <f t="shared" si="520"/>
        <v>0</v>
      </c>
      <c r="AB284" s="1159">
        <f t="shared" si="521"/>
        <v>0</v>
      </c>
    </row>
    <row r="285" spans="2:28" s="1134" customFormat="1" ht="12.75" customHeight="1" x14ac:dyDescent="0.2">
      <c r="B285" s="1564"/>
      <c r="C285" s="1138"/>
      <c r="D285" s="1565" t="s">
        <v>448</v>
      </c>
      <c r="E285" s="1139"/>
      <c r="F285" s="1140"/>
      <c r="G285" s="1160">
        <f>+E285*F285</f>
        <v>0</v>
      </c>
      <c r="H285" s="1149"/>
      <c r="I285" s="1142">
        <f t="shared" si="531"/>
        <v>0</v>
      </c>
      <c r="J285" s="1142"/>
      <c r="K285" s="1142"/>
      <c r="L285" s="1142">
        <f t="shared" si="532"/>
        <v>0</v>
      </c>
      <c r="M285" s="1142"/>
      <c r="N285" s="1142"/>
      <c r="O285" s="1142">
        <f t="shared" si="533"/>
        <v>0</v>
      </c>
      <c r="P285" s="1142"/>
      <c r="Q285" s="1142"/>
      <c r="R285" s="1142">
        <f t="shared" si="534"/>
        <v>0</v>
      </c>
      <c r="S285" s="1142"/>
      <c r="T285" s="1142"/>
      <c r="U285" s="1142">
        <f t="shared" si="535"/>
        <v>0</v>
      </c>
      <c r="V285" s="1142"/>
      <c r="W285" s="1142"/>
      <c r="X285" s="1142">
        <f t="shared" si="536"/>
        <v>0</v>
      </c>
      <c r="Y285" s="1142"/>
      <c r="Z285" s="1142"/>
      <c r="AA285" s="1159">
        <f t="shared" si="520"/>
        <v>0</v>
      </c>
      <c r="AB285" s="1159">
        <f t="shared" si="521"/>
        <v>0</v>
      </c>
    </row>
    <row r="286" spans="2:28" s="1134" customFormat="1" ht="12.75" customHeight="1" x14ac:dyDescent="0.2">
      <c r="B286" s="1563"/>
      <c r="C286" s="1143"/>
      <c r="D286" s="1566" t="s">
        <v>448</v>
      </c>
      <c r="E286" s="1144"/>
      <c r="F286" s="1145"/>
      <c r="G286" s="1161">
        <f>+E286*F286</f>
        <v>0</v>
      </c>
      <c r="H286" s="1150"/>
      <c r="I286" s="1147">
        <f t="shared" si="531"/>
        <v>0</v>
      </c>
      <c r="J286" s="1147"/>
      <c r="K286" s="1147"/>
      <c r="L286" s="1147">
        <f t="shared" si="532"/>
        <v>0</v>
      </c>
      <c r="M286" s="1147"/>
      <c r="N286" s="1147"/>
      <c r="O286" s="1147">
        <f t="shared" si="533"/>
        <v>0</v>
      </c>
      <c r="P286" s="1147"/>
      <c r="Q286" s="1147"/>
      <c r="R286" s="1147">
        <f t="shared" si="534"/>
        <v>0</v>
      </c>
      <c r="S286" s="1147"/>
      <c r="T286" s="1147"/>
      <c r="U286" s="1147">
        <f t="shared" si="535"/>
        <v>0</v>
      </c>
      <c r="V286" s="1147"/>
      <c r="W286" s="1147"/>
      <c r="X286" s="1147">
        <f t="shared" si="536"/>
        <v>0</v>
      </c>
      <c r="Y286" s="1147"/>
      <c r="Z286" s="1147"/>
      <c r="AA286" s="1159">
        <f t="shared" si="520"/>
        <v>0</v>
      </c>
      <c r="AB286" s="1159">
        <f t="shared" si="521"/>
        <v>0</v>
      </c>
    </row>
    <row r="287" spans="2:28" s="1134" customFormat="1" ht="12.75" customHeight="1" x14ac:dyDescent="0.15">
      <c r="B287" s="1135" t="s">
        <v>419</v>
      </c>
      <c r="C287" s="286" t="s">
        <v>114</v>
      </c>
      <c r="D287" s="14"/>
      <c r="E287" s="1136"/>
      <c r="F287" s="1137"/>
      <c r="G287" s="623">
        <f t="shared" ref="G287:I287" si="537">SUM(G288:G292)</f>
        <v>0</v>
      </c>
      <c r="H287" s="16">
        <f t="shared" si="537"/>
        <v>0</v>
      </c>
      <c r="I287" s="16">
        <f t="shared" si="537"/>
        <v>0</v>
      </c>
      <c r="J287" s="16">
        <f t="shared" ref="J287:L287" si="538">SUM(J288:J292)</f>
        <v>0</v>
      </c>
      <c r="K287" s="16">
        <f t="shared" si="538"/>
        <v>0</v>
      </c>
      <c r="L287" s="16">
        <f t="shared" si="538"/>
        <v>0</v>
      </c>
      <c r="M287" s="16">
        <f t="shared" ref="M287:Z287" si="539">SUM(M288:M292)</f>
        <v>0</v>
      </c>
      <c r="N287" s="16">
        <f t="shared" si="539"/>
        <v>0</v>
      </c>
      <c r="O287" s="16">
        <f t="shared" si="539"/>
        <v>0</v>
      </c>
      <c r="P287" s="16">
        <f t="shared" si="539"/>
        <v>0</v>
      </c>
      <c r="Q287" s="16">
        <f t="shared" si="539"/>
        <v>0</v>
      </c>
      <c r="R287" s="16">
        <f t="shared" si="539"/>
        <v>0</v>
      </c>
      <c r="S287" s="16">
        <f t="shared" si="539"/>
        <v>0</v>
      </c>
      <c r="T287" s="16">
        <f t="shared" si="539"/>
        <v>0</v>
      </c>
      <c r="U287" s="16">
        <f t="shared" si="539"/>
        <v>0</v>
      </c>
      <c r="V287" s="16">
        <f t="shared" si="539"/>
        <v>0</v>
      </c>
      <c r="W287" s="16">
        <f t="shared" si="539"/>
        <v>0</v>
      </c>
      <c r="X287" s="16">
        <f t="shared" si="539"/>
        <v>0</v>
      </c>
      <c r="Y287" s="16">
        <f t="shared" si="539"/>
        <v>0</v>
      </c>
      <c r="Z287" s="16">
        <f t="shared" si="539"/>
        <v>0</v>
      </c>
      <c r="AA287" s="1159">
        <f t="shared" si="520"/>
        <v>0</v>
      </c>
      <c r="AB287" s="1159">
        <f t="shared" si="521"/>
        <v>0</v>
      </c>
    </row>
    <row r="288" spans="2:28" s="1134" customFormat="1" ht="12.75" customHeight="1" x14ac:dyDescent="0.2">
      <c r="B288" s="1564"/>
      <c r="C288" s="1138"/>
      <c r="D288" s="1565" t="s">
        <v>448</v>
      </c>
      <c r="E288" s="1139"/>
      <c r="F288" s="1140"/>
      <c r="G288" s="1160">
        <f>+E288*F288</f>
        <v>0</v>
      </c>
      <c r="H288" s="1137"/>
      <c r="I288" s="1148">
        <f t="shared" si="531"/>
        <v>0</v>
      </c>
      <c r="J288" s="1137"/>
      <c r="K288" s="1137"/>
      <c r="L288" s="1148">
        <f t="shared" ref="L288:L292" si="540">M288+N288</f>
        <v>0</v>
      </c>
      <c r="M288" s="1137"/>
      <c r="N288" s="1137"/>
      <c r="O288" s="1148">
        <f t="shared" ref="O288:O292" si="541">P288+Q288</f>
        <v>0</v>
      </c>
      <c r="P288" s="1137"/>
      <c r="Q288" s="1137"/>
      <c r="R288" s="1148">
        <f t="shared" ref="R288:R292" si="542">S288+T288</f>
        <v>0</v>
      </c>
      <c r="S288" s="1137"/>
      <c r="T288" s="1137"/>
      <c r="U288" s="1148">
        <f t="shared" ref="U288:U292" si="543">V288+W288</f>
        <v>0</v>
      </c>
      <c r="V288" s="1137"/>
      <c r="W288" s="1137"/>
      <c r="X288" s="1148">
        <f t="shared" ref="X288:X292" si="544">Y288+Z288</f>
        <v>0</v>
      </c>
      <c r="Y288" s="1137"/>
      <c r="Z288" s="1137"/>
      <c r="AA288" s="1159">
        <f t="shared" si="520"/>
        <v>0</v>
      </c>
      <c r="AB288" s="1159">
        <f t="shared" si="521"/>
        <v>0</v>
      </c>
    </row>
    <row r="289" spans="2:28" s="1134" customFormat="1" ht="12.75" customHeight="1" x14ac:dyDescent="0.2">
      <c r="B289" s="1564"/>
      <c r="C289" s="1138"/>
      <c r="D289" s="1565" t="s">
        <v>448</v>
      </c>
      <c r="E289" s="1139"/>
      <c r="F289" s="1140"/>
      <c r="G289" s="1160">
        <f>+E289*F289</f>
        <v>0</v>
      </c>
      <c r="H289" s="1137"/>
      <c r="I289" s="1137">
        <f t="shared" si="531"/>
        <v>0</v>
      </c>
      <c r="J289" s="1137"/>
      <c r="K289" s="1137"/>
      <c r="L289" s="1137">
        <f t="shared" si="540"/>
        <v>0</v>
      </c>
      <c r="M289" s="1137"/>
      <c r="N289" s="1137"/>
      <c r="O289" s="1137">
        <f t="shared" si="541"/>
        <v>0</v>
      </c>
      <c r="P289" s="1137"/>
      <c r="Q289" s="1137"/>
      <c r="R289" s="1137">
        <f t="shared" si="542"/>
        <v>0</v>
      </c>
      <c r="S289" s="1137"/>
      <c r="T289" s="1137"/>
      <c r="U289" s="1137">
        <f t="shared" si="543"/>
        <v>0</v>
      </c>
      <c r="V289" s="1137"/>
      <c r="W289" s="1137"/>
      <c r="X289" s="1137">
        <f t="shared" si="544"/>
        <v>0</v>
      </c>
      <c r="Y289" s="1137"/>
      <c r="Z289" s="1137"/>
      <c r="AA289" s="1159">
        <f t="shared" si="520"/>
        <v>0</v>
      </c>
      <c r="AB289" s="1159">
        <f t="shared" si="521"/>
        <v>0</v>
      </c>
    </row>
    <row r="290" spans="2:28" s="1134" customFormat="1" ht="12.75" customHeight="1" x14ac:dyDescent="0.2">
      <c r="B290" s="1564"/>
      <c r="C290" s="1138"/>
      <c r="D290" s="1565" t="s">
        <v>448</v>
      </c>
      <c r="E290" s="1139"/>
      <c r="F290" s="1140"/>
      <c r="G290" s="1160">
        <f>+E290*F290</f>
        <v>0</v>
      </c>
      <c r="H290" s="1141"/>
      <c r="I290" s="1142">
        <f t="shared" si="531"/>
        <v>0</v>
      </c>
      <c r="J290" s="1142"/>
      <c r="K290" s="1142"/>
      <c r="L290" s="1142">
        <f t="shared" si="540"/>
        <v>0</v>
      </c>
      <c r="M290" s="1142"/>
      <c r="N290" s="1142"/>
      <c r="O290" s="1142">
        <f t="shared" si="541"/>
        <v>0</v>
      </c>
      <c r="P290" s="1142"/>
      <c r="Q290" s="1142"/>
      <c r="R290" s="1142">
        <f t="shared" si="542"/>
        <v>0</v>
      </c>
      <c r="S290" s="1142"/>
      <c r="T290" s="1142"/>
      <c r="U290" s="1142">
        <f t="shared" si="543"/>
        <v>0</v>
      </c>
      <c r="V290" s="1142"/>
      <c r="W290" s="1142"/>
      <c r="X290" s="1142">
        <f t="shared" si="544"/>
        <v>0</v>
      </c>
      <c r="Y290" s="1142"/>
      <c r="Z290" s="1142"/>
      <c r="AA290" s="1159">
        <f t="shared" si="520"/>
        <v>0</v>
      </c>
      <c r="AB290" s="1159">
        <f t="shared" si="521"/>
        <v>0</v>
      </c>
    </row>
    <row r="291" spans="2:28" s="1134" customFormat="1" ht="12.75" customHeight="1" x14ac:dyDescent="0.2">
      <c r="B291" s="1564"/>
      <c r="C291" s="1138"/>
      <c r="D291" s="1565" t="s">
        <v>448</v>
      </c>
      <c r="E291" s="1139"/>
      <c r="F291" s="1140"/>
      <c r="G291" s="1160">
        <f>+E291*F291</f>
        <v>0</v>
      </c>
      <c r="H291" s="1141"/>
      <c r="I291" s="1142">
        <f t="shared" si="531"/>
        <v>0</v>
      </c>
      <c r="J291" s="1142"/>
      <c r="K291" s="1142"/>
      <c r="L291" s="1142">
        <f t="shared" si="540"/>
        <v>0</v>
      </c>
      <c r="M291" s="1142"/>
      <c r="N291" s="1142"/>
      <c r="O291" s="1142">
        <f t="shared" si="541"/>
        <v>0</v>
      </c>
      <c r="P291" s="1142"/>
      <c r="Q291" s="1142"/>
      <c r="R291" s="1142">
        <f t="shared" si="542"/>
        <v>0</v>
      </c>
      <c r="S291" s="1142"/>
      <c r="T291" s="1142"/>
      <c r="U291" s="1142">
        <f t="shared" si="543"/>
        <v>0</v>
      </c>
      <c r="V291" s="1142"/>
      <c r="W291" s="1142"/>
      <c r="X291" s="1142">
        <f t="shared" si="544"/>
        <v>0</v>
      </c>
      <c r="Y291" s="1142"/>
      <c r="Z291" s="1142"/>
      <c r="AA291" s="1159">
        <f t="shared" si="520"/>
        <v>0</v>
      </c>
      <c r="AB291" s="1159">
        <f t="shared" si="521"/>
        <v>0</v>
      </c>
    </row>
    <row r="292" spans="2:28" s="1134" customFormat="1" ht="12.75" customHeight="1" x14ac:dyDescent="0.2">
      <c r="B292" s="1563"/>
      <c r="C292" s="1143"/>
      <c r="D292" s="1566" t="s">
        <v>448</v>
      </c>
      <c r="E292" s="1144"/>
      <c r="F292" s="1145"/>
      <c r="G292" s="1161">
        <f>+E292*F292</f>
        <v>0</v>
      </c>
      <c r="H292" s="1146"/>
      <c r="I292" s="1147">
        <f t="shared" si="531"/>
        <v>0</v>
      </c>
      <c r="J292" s="1147"/>
      <c r="K292" s="1147"/>
      <c r="L292" s="1147">
        <f t="shared" si="540"/>
        <v>0</v>
      </c>
      <c r="M292" s="1147"/>
      <c r="N292" s="1147"/>
      <c r="O292" s="1147">
        <f t="shared" si="541"/>
        <v>0</v>
      </c>
      <c r="P292" s="1147"/>
      <c r="Q292" s="1147"/>
      <c r="R292" s="1147">
        <f t="shared" si="542"/>
        <v>0</v>
      </c>
      <c r="S292" s="1147"/>
      <c r="T292" s="1147"/>
      <c r="U292" s="1147">
        <f t="shared" si="543"/>
        <v>0</v>
      </c>
      <c r="V292" s="1147"/>
      <c r="W292" s="1147"/>
      <c r="X292" s="1147">
        <f t="shared" si="544"/>
        <v>0</v>
      </c>
      <c r="Y292" s="1147"/>
      <c r="Z292" s="1147"/>
      <c r="AA292" s="1159">
        <f t="shared" si="520"/>
        <v>0</v>
      </c>
      <c r="AB292" s="1159">
        <f t="shared" si="521"/>
        <v>0</v>
      </c>
    </row>
    <row r="293" spans="2:28" s="1134" customFormat="1" ht="12.75" customHeight="1" x14ac:dyDescent="0.15">
      <c r="B293" s="1135" t="s">
        <v>419</v>
      </c>
      <c r="C293" s="286" t="s">
        <v>115</v>
      </c>
      <c r="D293" s="14"/>
      <c r="E293" s="1136"/>
      <c r="F293" s="1137"/>
      <c r="G293" s="623">
        <f t="shared" ref="G293:I293" si="545">SUM(G294:G298)</f>
        <v>0</v>
      </c>
      <c r="H293" s="16">
        <f t="shared" si="545"/>
        <v>0</v>
      </c>
      <c r="I293" s="16">
        <f t="shared" si="545"/>
        <v>0</v>
      </c>
      <c r="J293" s="16">
        <f t="shared" ref="J293:L293" si="546">SUM(J294:J298)</f>
        <v>0</v>
      </c>
      <c r="K293" s="16">
        <f t="shared" si="546"/>
        <v>0</v>
      </c>
      <c r="L293" s="16">
        <f t="shared" si="546"/>
        <v>0</v>
      </c>
      <c r="M293" s="16">
        <f t="shared" ref="M293:Z293" si="547">SUM(M294:M298)</f>
        <v>0</v>
      </c>
      <c r="N293" s="16">
        <f t="shared" si="547"/>
        <v>0</v>
      </c>
      <c r="O293" s="16">
        <f t="shared" si="547"/>
        <v>0</v>
      </c>
      <c r="P293" s="16">
        <f t="shared" si="547"/>
        <v>0</v>
      </c>
      <c r="Q293" s="16">
        <f t="shared" si="547"/>
        <v>0</v>
      </c>
      <c r="R293" s="16">
        <f t="shared" si="547"/>
        <v>0</v>
      </c>
      <c r="S293" s="16">
        <f t="shared" si="547"/>
        <v>0</v>
      </c>
      <c r="T293" s="16">
        <f t="shared" si="547"/>
        <v>0</v>
      </c>
      <c r="U293" s="16">
        <f t="shared" si="547"/>
        <v>0</v>
      </c>
      <c r="V293" s="16">
        <f t="shared" si="547"/>
        <v>0</v>
      </c>
      <c r="W293" s="16">
        <f t="shared" si="547"/>
        <v>0</v>
      </c>
      <c r="X293" s="16">
        <f t="shared" si="547"/>
        <v>0</v>
      </c>
      <c r="Y293" s="16">
        <f t="shared" si="547"/>
        <v>0</v>
      </c>
      <c r="Z293" s="16">
        <f t="shared" si="547"/>
        <v>0</v>
      </c>
      <c r="AA293" s="1159">
        <f t="shared" si="520"/>
        <v>0</v>
      </c>
      <c r="AB293" s="1159">
        <f t="shared" si="521"/>
        <v>0</v>
      </c>
    </row>
    <row r="294" spans="2:28" s="1134" customFormat="1" ht="12.75" customHeight="1" x14ac:dyDescent="0.2">
      <c r="B294" s="1564"/>
      <c r="C294" s="1138"/>
      <c r="D294" s="1565" t="s">
        <v>448</v>
      </c>
      <c r="E294" s="1139"/>
      <c r="F294" s="1140"/>
      <c r="G294" s="1160">
        <f>+E294*F294</f>
        <v>0</v>
      </c>
      <c r="H294" s="1137"/>
      <c r="I294" s="1148">
        <f t="shared" si="531"/>
        <v>0</v>
      </c>
      <c r="J294" s="1142"/>
      <c r="K294" s="1142"/>
      <c r="L294" s="1148">
        <f t="shared" ref="L294:L298" si="548">M294+N294</f>
        <v>0</v>
      </c>
      <c r="M294" s="1142"/>
      <c r="N294" s="1142"/>
      <c r="O294" s="1148">
        <f t="shared" ref="O294:O298" si="549">P294+Q294</f>
        <v>0</v>
      </c>
      <c r="P294" s="1142"/>
      <c r="Q294" s="1142"/>
      <c r="R294" s="1148">
        <f t="shared" ref="R294:R298" si="550">S294+T294</f>
        <v>0</v>
      </c>
      <c r="S294" s="1142"/>
      <c r="T294" s="1142"/>
      <c r="U294" s="1148">
        <f t="shared" ref="U294:U298" si="551">V294+W294</f>
        <v>0</v>
      </c>
      <c r="V294" s="1142"/>
      <c r="W294" s="1142"/>
      <c r="X294" s="1148">
        <f t="shared" ref="X294:X298" si="552">Y294+Z294</f>
        <v>0</v>
      </c>
      <c r="Y294" s="1142"/>
      <c r="Z294" s="1142"/>
      <c r="AA294" s="1159">
        <f t="shared" si="520"/>
        <v>0</v>
      </c>
      <c r="AB294" s="1159">
        <f t="shared" si="521"/>
        <v>0</v>
      </c>
    </row>
    <row r="295" spans="2:28" s="1134" customFormat="1" ht="12.75" customHeight="1" x14ac:dyDescent="0.2">
      <c r="B295" s="1564"/>
      <c r="C295" s="1138"/>
      <c r="D295" s="1565" t="s">
        <v>448</v>
      </c>
      <c r="E295" s="1139"/>
      <c r="F295" s="1140"/>
      <c r="G295" s="1160">
        <f>+E295*F295</f>
        <v>0</v>
      </c>
      <c r="H295" s="1137"/>
      <c r="I295" s="1137">
        <f t="shared" si="531"/>
        <v>0</v>
      </c>
      <c r="J295" s="1142"/>
      <c r="K295" s="1142"/>
      <c r="L295" s="1137">
        <f t="shared" si="548"/>
        <v>0</v>
      </c>
      <c r="M295" s="1142"/>
      <c r="N295" s="1142"/>
      <c r="O295" s="1137">
        <f t="shared" si="549"/>
        <v>0</v>
      </c>
      <c r="P295" s="1142"/>
      <c r="Q295" s="1142"/>
      <c r="R295" s="1137">
        <f t="shared" si="550"/>
        <v>0</v>
      </c>
      <c r="S295" s="1142"/>
      <c r="T295" s="1142"/>
      <c r="U295" s="1137">
        <f t="shared" si="551"/>
        <v>0</v>
      </c>
      <c r="V295" s="1142"/>
      <c r="W295" s="1142"/>
      <c r="X295" s="1137">
        <f t="shared" si="552"/>
        <v>0</v>
      </c>
      <c r="Y295" s="1142"/>
      <c r="Z295" s="1142"/>
      <c r="AA295" s="1159">
        <f t="shared" si="520"/>
        <v>0</v>
      </c>
      <c r="AB295" s="1159">
        <f t="shared" si="521"/>
        <v>0</v>
      </c>
    </row>
    <row r="296" spans="2:28" s="1134" customFormat="1" ht="12.75" customHeight="1" x14ac:dyDescent="0.2">
      <c r="B296" s="1564"/>
      <c r="C296" s="1138"/>
      <c r="D296" s="1565" t="s">
        <v>448</v>
      </c>
      <c r="E296" s="1139"/>
      <c r="F296" s="1140"/>
      <c r="G296" s="1160">
        <f>+E296*F296</f>
        <v>0</v>
      </c>
      <c r="H296" s="1141"/>
      <c r="I296" s="1142">
        <f t="shared" si="531"/>
        <v>0</v>
      </c>
      <c r="J296" s="1142"/>
      <c r="K296" s="1142"/>
      <c r="L296" s="1142">
        <f t="shared" si="548"/>
        <v>0</v>
      </c>
      <c r="M296" s="1142"/>
      <c r="N296" s="1142"/>
      <c r="O296" s="1142">
        <f t="shared" si="549"/>
        <v>0</v>
      </c>
      <c r="P296" s="1142"/>
      <c r="Q296" s="1142"/>
      <c r="R296" s="1142">
        <f t="shared" si="550"/>
        <v>0</v>
      </c>
      <c r="S296" s="1142"/>
      <c r="T296" s="1142"/>
      <c r="U296" s="1142">
        <f t="shared" si="551"/>
        <v>0</v>
      </c>
      <c r="V296" s="1142"/>
      <c r="W296" s="1142"/>
      <c r="X296" s="1142">
        <f t="shared" si="552"/>
        <v>0</v>
      </c>
      <c r="Y296" s="1142"/>
      <c r="Z296" s="1142"/>
      <c r="AA296" s="1159">
        <f t="shared" si="520"/>
        <v>0</v>
      </c>
      <c r="AB296" s="1159">
        <f t="shared" si="521"/>
        <v>0</v>
      </c>
    </row>
    <row r="297" spans="2:28" s="1134" customFormat="1" ht="12.75" customHeight="1" x14ac:dyDescent="0.2">
      <c r="B297" s="1564"/>
      <c r="C297" s="1138"/>
      <c r="D297" s="1565" t="s">
        <v>448</v>
      </c>
      <c r="E297" s="1139"/>
      <c r="F297" s="1140"/>
      <c r="G297" s="1160">
        <f>+E297*F297</f>
        <v>0</v>
      </c>
      <c r="H297" s="1141"/>
      <c r="I297" s="1142">
        <f t="shared" si="531"/>
        <v>0</v>
      </c>
      <c r="J297" s="1142"/>
      <c r="K297" s="1142"/>
      <c r="L297" s="1142">
        <f t="shared" si="548"/>
        <v>0</v>
      </c>
      <c r="M297" s="1142"/>
      <c r="N297" s="1142"/>
      <c r="O297" s="1142">
        <f t="shared" si="549"/>
        <v>0</v>
      </c>
      <c r="P297" s="1142"/>
      <c r="Q297" s="1142"/>
      <c r="R297" s="1142">
        <f t="shared" si="550"/>
        <v>0</v>
      </c>
      <c r="S297" s="1142"/>
      <c r="T297" s="1142"/>
      <c r="U297" s="1142">
        <f t="shared" si="551"/>
        <v>0</v>
      </c>
      <c r="V297" s="1142"/>
      <c r="W297" s="1142"/>
      <c r="X297" s="1142">
        <f t="shared" si="552"/>
        <v>0</v>
      </c>
      <c r="Y297" s="1142"/>
      <c r="Z297" s="1142"/>
      <c r="AA297" s="1159">
        <f t="shared" si="520"/>
        <v>0</v>
      </c>
      <c r="AB297" s="1159">
        <f t="shared" si="521"/>
        <v>0</v>
      </c>
    </row>
    <row r="298" spans="2:28" s="1134" customFormat="1" ht="12.75" customHeight="1" x14ac:dyDescent="0.2">
      <c r="B298" s="1563"/>
      <c r="C298" s="1143"/>
      <c r="D298" s="1566" t="s">
        <v>448</v>
      </c>
      <c r="E298" s="1144"/>
      <c r="F298" s="1145"/>
      <c r="G298" s="1161">
        <f>+E298*F298</f>
        <v>0</v>
      </c>
      <c r="H298" s="1146"/>
      <c r="I298" s="1147">
        <f t="shared" si="531"/>
        <v>0</v>
      </c>
      <c r="J298" s="1147"/>
      <c r="K298" s="1147"/>
      <c r="L298" s="1147">
        <f t="shared" si="548"/>
        <v>0</v>
      </c>
      <c r="M298" s="1147"/>
      <c r="N298" s="1147"/>
      <c r="O298" s="1147">
        <f t="shared" si="549"/>
        <v>0</v>
      </c>
      <c r="P298" s="1147"/>
      <c r="Q298" s="1147"/>
      <c r="R298" s="1147">
        <f t="shared" si="550"/>
        <v>0</v>
      </c>
      <c r="S298" s="1147"/>
      <c r="T298" s="1147"/>
      <c r="U298" s="1147">
        <f t="shared" si="551"/>
        <v>0</v>
      </c>
      <c r="V298" s="1147"/>
      <c r="W298" s="1147"/>
      <c r="X298" s="1147">
        <f t="shared" si="552"/>
        <v>0</v>
      </c>
      <c r="Y298" s="1147"/>
      <c r="Z298" s="1147"/>
      <c r="AA298" s="1159">
        <f t="shared" si="520"/>
        <v>0</v>
      </c>
      <c r="AB298" s="1159">
        <f t="shared" si="521"/>
        <v>0</v>
      </c>
    </row>
    <row r="299" spans="2:28" s="1134" customFormat="1" ht="12.75" customHeight="1" x14ac:dyDescent="0.15">
      <c r="B299" s="1135" t="s">
        <v>419</v>
      </c>
      <c r="C299" s="286" t="s">
        <v>116</v>
      </c>
      <c r="D299" s="14"/>
      <c r="E299" s="1136"/>
      <c r="F299" s="1137"/>
      <c r="G299" s="623">
        <f t="shared" ref="G299:I299" si="553">SUM(G300:G304)</f>
        <v>0</v>
      </c>
      <c r="H299" s="16">
        <f t="shared" si="553"/>
        <v>0</v>
      </c>
      <c r="I299" s="16">
        <f t="shared" si="553"/>
        <v>0</v>
      </c>
      <c r="J299" s="20">
        <f t="shared" ref="J299:L299" si="554">SUM(J300:J304)</f>
        <v>0</v>
      </c>
      <c r="K299" s="20">
        <f t="shared" si="554"/>
        <v>0</v>
      </c>
      <c r="L299" s="16">
        <f t="shared" si="554"/>
        <v>0</v>
      </c>
      <c r="M299" s="20">
        <f t="shared" ref="M299:Z299" si="555">SUM(M300:M304)</f>
        <v>0</v>
      </c>
      <c r="N299" s="20">
        <f t="shared" si="555"/>
        <v>0</v>
      </c>
      <c r="O299" s="16">
        <f t="shared" si="555"/>
        <v>0</v>
      </c>
      <c r="P299" s="20">
        <f t="shared" si="555"/>
        <v>0</v>
      </c>
      <c r="Q299" s="20">
        <f t="shared" si="555"/>
        <v>0</v>
      </c>
      <c r="R299" s="16">
        <f t="shared" si="555"/>
        <v>0</v>
      </c>
      <c r="S299" s="20">
        <f t="shared" si="555"/>
        <v>0</v>
      </c>
      <c r="T299" s="20">
        <f t="shared" si="555"/>
        <v>0</v>
      </c>
      <c r="U299" s="16">
        <f t="shared" si="555"/>
        <v>0</v>
      </c>
      <c r="V299" s="20">
        <f t="shared" si="555"/>
        <v>0</v>
      </c>
      <c r="W299" s="20">
        <f t="shared" si="555"/>
        <v>0</v>
      </c>
      <c r="X299" s="16">
        <f t="shared" si="555"/>
        <v>0</v>
      </c>
      <c r="Y299" s="20">
        <f t="shared" si="555"/>
        <v>0</v>
      </c>
      <c r="Z299" s="20">
        <f t="shared" si="555"/>
        <v>0</v>
      </c>
      <c r="AA299" s="1159">
        <f t="shared" si="520"/>
        <v>0</v>
      </c>
      <c r="AB299" s="1159">
        <f t="shared" si="521"/>
        <v>0</v>
      </c>
    </row>
    <row r="300" spans="2:28" s="1134" customFormat="1" ht="12.75" customHeight="1" x14ac:dyDescent="0.2">
      <c r="B300" s="1564"/>
      <c r="C300" s="1138"/>
      <c r="D300" s="1565" t="s">
        <v>448</v>
      </c>
      <c r="E300" s="1139"/>
      <c r="F300" s="1140"/>
      <c r="G300" s="1160">
        <f>+E300*F300</f>
        <v>0</v>
      </c>
      <c r="H300" s="1137"/>
      <c r="I300" s="1148">
        <f t="shared" si="531"/>
        <v>0</v>
      </c>
      <c r="J300" s="1137"/>
      <c r="K300" s="1137"/>
      <c r="L300" s="1148">
        <f t="shared" ref="L300:L304" si="556">M300+N300</f>
        <v>0</v>
      </c>
      <c r="M300" s="1137"/>
      <c r="N300" s="1137"/>
      <c r="O300" s="1148">
        <f t="shared" ref="O300:O304" si="557">P300+Q300</f>
        <v>0</v>
      </c>
      <c r="P300" s="1137"/>
      <c r="Q300" s="1137"/>
      <c r="R300" s="1148">
        <f t="shared" ref="R300:R304" si="558">S300+T300</f>
        <v>0</v>
      </c>
      <c r="S300" s="1137"/>
      <c r="T300" s="1137"/>
      <c r="U300" s="1148">
        <f t="shared" ref="U300:U304" si="559">V300+W300</f>
        <v>0</v>
      </c>
      <c r="V300" s="1137"/>
      <c r="W300" s="1137"/>
      <c r="X300" s="1148">
        <f t="shared" ref="X300:X304" si="560">Y300+Z300</f>
        <v>0</v>
      </c>
      <c r="Y300" s="1137"/>
      <c r="Z300" s="1137"/>
      <c r="AA300" s="1159">
        <f t="shared" si="520"/>
        <v>0</v>
      </c>
      <c r="AB300" s="1159">
        <f t="shared" si="521"/>
        <v>0</v>
      </c>
    </row>
    <row r="301" spans="2:28" s="1134" customFormat="1" ht="12.75" customHeight="1" x14ac:dyDescent="0.2">
      <c r="B301" s="1564"/>
      <c r="C301" s="1138"/>
      <c r="D301" s="1565" t="s">
        <v>448</v>
      </c>
      <c r="E301" s="1139"/>
      <c r="F301" s="1140"/>
      <c r="G301" s="1160">
        <f>+E301*F301</f>
        <v>0</v>
      </c>
      <c r="H301" s="1137"/>
      <c r="I301" s="1137">
        <f t="shared" si="531"/>
        <v>0</v>
      </c>
      <c r="J301" s="1137"/>
      <c r="K301" s="1137"/>
      <c r="L301" s="1137">
        <f t="shared" si="556"/>
        <v>0</v>
      </c>
      <c r="M301" s="1137"/>
      <c r="N301" s="1137"/>
      <c r="O301" s="1137">
        <f t="shared" si="557"/>
        <v>0</v>
      </c>
      <c r="P301" s="1137"/>
      <c r="Q301" s="1137"/>
      <c r="R301" s="1137">
        <f t="shared" si="558"/>
        <v>0</v>
      </c>
      <c r="S301" s="1137"/>
      <c r="T301" s="1137"/>
      <c r="U301" s="1137">
        <f t="shared" si="559"/>
        <v>0</v>
      </c>
      <c r="V301" s="1137"/>
      <c r="W301" s="1137"/>
      <c r="X301" s="1137">
        <f t="shared" si="560"/>
        <v>0</v>
      </c>
      <c r="Y301" s="1137"/>
      <c r="Z301" s="1137"/>
      <c r="AA301" s="1159">
        <f t="shared" si="520"/>
        <v>0</v>
      </c>
      <c r="AB301" s="1159">
        <f t="shared" si="521"/>
        <v>0</v>
      </c>
    </row>
    <row r="302" spans="2:28" s="1134" customFormat="1" ht="12.75" customHeight="1" x14ac:dyDescent="0.2">
      <c r="B302" s="1564"/>
      <c r="C302" s="1138"/>
      <c r="D302" s="1565" t="s">
        <v>448</v>
      </c>
      <c r="E302" s="1139"/>
      <c r="F302" s="1140"/>
      <c r="G302" s="1160">
        <f>+E302*F302</f>
        <v>0</v>
      </c>
      <c r="H302" s="1141"/>
      <c r="I302" s="1142">
        <f t="shared" si="531"/>
        <v>0</v>
      </c>
      <c r="J302" s="1142"/>
      <c r="K302" s="1142"/>
      <c r="L302" s="1142">
        <f t="shared" si="556"/>
        <v>0</v>
      </c>
      <c r="M302" s="1142"/>
      <c r="N302" s="1142"/>
      <c r="O302" s="1142">
        <f t="shared" si="557"/>
        <v>0</v>
      </c>
      <c r="P302" s="1142"/>
      <c r="Q302" s="1142"/>
      <c r="R302" s="1142">
        <f t="shared" si="558"/>
        <v>0</v>
      </c>
      <c r="S302" s="1142"/>
      <c r="T302" s="1142"/>
      <c r="U302" s="1142">
        <f t="shared" si="559"/>
        <v>0</v>
      </c>
      <c r="V302" s="1142"/>
      <c r="W302" s="1142"/>
      <c r="X302" s="1142">
        <f t="shared" si="560"/>
        <v>0</v>
      </c>
      <c r="Y302" s="1142"/>
      <c r="Z302" s="1142"/>
      <c r="AA302" s="1159">
        <f t="shared" si="520"/>
        <v>0</v>
      </c>
      <c r="AB302" s="1159">
        <f t="shared" si="521"/>
        <v>0</v>
      </c>
    </row>
    <row r="303" spans="2:28" s="1134" customFormat="1" ht="12.75" customHeight="1" x14ac:dyDescent="0.2">
      <c r="B303" s="1564"/>
      <c r="C303" s="1138"/>
      <c r="D303" s="1565" t="s">
        <v>448</v>
      </c>
      <c r="E303" s="1139"/>
      <c r="F303" s="1140"/>
      <c r="G303" s="1160">
        <f>+E303*F303</f>
        <v>0</v>
      </c>
      <c r="H303" s="1141"/>
      <c r="I303" s="1142">
        <f t="shared" si="531"/>
        <v>0</v>
      </c>
      <c r="J303" s="1142"/>
      <c r="K303" s="1142"/>
      <c r="L303" s="1142">
        <f t="shared" si="556"/>
        <v>0</v>
      </c>
      <c r="M303" s="1142"/>
      <c r="N303" s="1142"/>
      <c r="O303" s="1142">
        <f t="shared" si="557"/>
        <v>0</v>
      </c>
      <c r="P303" s="1142"/>
      <c r="Q303" s="1142"/>
      <c r="R303" s="1142">
        <f t="shared" si="558"/>
        <v>0</v>
      </c>
      <c r="S303" s="1142"/>
      <c r="T303" s="1142"/>
      <c r="U303" s="1142">
        <f t="shared" si="559"/>
        <v>0</v>
      </c>
      <c r="V303" s="1142"/>
      <c r="W303" s="1142"/>
      <c r="X303" s="1142">
        <f t="shared" si="560"/>
        <v>0</v>
      </c>
      <c r="Y303" s="1142"/>
      <c r="Z303" s="1142"/>
      <c r="AA303" s="1159">
        <f t="shared" si="520"/>
        <v>0</v>
      </c>
      <c r="AB303" s="1159">
        <f t="shared" si="521"/>
        <v>0</v>
      </c>
    </row>
    <row r="304" spans="2:28" s="1134" customFormat="1" ht="12.75" customHeight="1" x14ac:dyDescent="0.2">
      <c r="B304" s="1563"/>
      <c r="C304" s="1143"/>
      <c r="D304" s="1566" t="s">
        <v>448</v>
      </c>
      <c r="E304" s="1144"/>
      <c r="F304" s="1145"/>
      <c r="G304" s="1160">
        <f>+E304*F304</f>
        <v>0</v>
      </c>
      <c r="H304" s="1141"/>
      <c r="I304" s="1147">
        <f t="shared" si="531"/>
        <v>0</v>
      </c>
      <c r="J304" s="1142"/>
      <c r="K304" s="1142"/>
      <c r="L304" s="1147">
        <f t="shared" si="556"/>
        <v>0</v>
      </c>
      <c r="M304" s="1142"/>
      <c r="N304" s="1142"/>
      <c r="O304" s="1147">
        <f t="shared" si="557"/>
        <v>0</v>
      </c>
      <c r="P304" s="1142"/>
      <c r="Q304" s="1142"/>
      <c r="R304" s="1147">
        <f t="shared" si="558"/>
        <v>0</v>
      </c>
      <c r="S304" s="1142"/>
      <c r="T304" s="1142"/>
      <c r="U304" s="1147">
        <f t="shared" si="559"/>
        <v>0</v>
      </c>
      <c r="V304" s="1142"/>
      <c r="W304" s="1142"/>
      <c r="X304" s="1147">
        <f t="shared" si="560"/>
        <v>0</v>
      </c>
      <c r="Y304" s="1142"/>
      <c r="Z304" s="1142"/>
      <c r="AA304" s="1159">
        <f t="shared" si="520"/>
        <v>0</v>
      </c>
      <c r="AB304" s="1159">
        <f t="shared" si="521"/>
        <v>0</v>
      </c>
    </row>
    <row r="305" spans="2:28" s="1151" customFormat="1" ht="26.25" customHeight="1" x14ac:dyDescent="0.15">
      <c r="B305" s="52">
        <f>+'CRONOGRAMA ACTIVIDADES'!C31</f>
        <v>0</v>
      </c>
      <c r="C305" s="232" t="str">
        <f>+'CRONOGRAMA ACTIVIDADES'!B31</f>
        <v>1.2.5</v>
      </c>
      <c r="D305" s="625" t="str">
        <f>+'CRONOGRAMA ACTIVIDADES'!D31</f>
        <v>Unidad medida</v>
      </c>
      <c r="E305" s="626">
        <f>+'CRONOGRAMA ACTIVIDADES'!E31</f>
        <v>0</v>
      </c>
      <c r="F305" s="624"/>
      <c r="G305" s="624">
        <f t="shared" ref="G305:I305" si="561">+G307+G313+G319+G325+G331</f>
        <v>0</v>
      </c>
      <c r="H305" s="12">
        <f t="shared" si="561"/>
        <v>0</v>
      </c>
      <c r="I305" s="12">
        <f t="shared" si="561"/>
        <v>0</v>
      </c>
      <c r="J305" s="12">
        <f t="shared" ref="J305:L305" si="562">+J307+J313+J319+J325+J331</f>
        <v>0</v>
      </c>
      <c r="K305" s="12">
        <f t="shared" si="562"/>
        <v>0</v>
      </c>
      <c r="L305" s="12">
        <f t="shared" si="562"/>
        <v>0</v>
      </c>
      <c r="M305" s="12">
        <f t="shared" ref="M305:Z305" si="563">+M307+M313+M319+M325+M331</f>
        <v>0</v>
      </c>
      <c r="N305" s="12">
        <f t="shared" si="563"/>
        <v>0</v>
      </c>
      <c r="O305" s="12">
        <f t="shared" si="563"/>
        <v>0</v>
      </c>
      <c r="P305" s="12">
        <f t="shared" si="563"/>
        <v>0</v>
      </c>
      <c r="Q305" s="12">
        <f t="shared" si="563"/>
        <v>0</v>
      </c>
      <c r="R305" s="12">
        <f t="shared" si="563"/>
        <v>0</v>
      </c>
      <c r="S305" s="12">
        <f t="shared" si="563"/>
        <v>0</v>
      </c>
      <c r="T305" s="12">
        <f t="shared" si="563"/>
        <v>0</v>
      </c>
      <c r="U305" s="12">
        <f t="shared" si="563"/>
        <v>0</v>
      </c>
      <c r="V305" s="12">
        <f t="shared" si="563"/>
        <v>0</v>
      </c>
      <c r="W305" s="12">
        <f t="shared" si="563"/>
        <v>0</v>
      </c>
      <c r="X305" s="12">
        <f t="shared" si="563"/>
        <v>0</v>
      </c>
      <c r="Y305" s="12">
        <f t="shared" si="563"/>
        <v>0</v>
      </c>
      <c r="Z305" s="12">
        <f t="shared" si="563"/>
        <v>0</v>
      </c>
      <c r="AA305" s="1159">
        <f>X305+U305+R305+O305+L305+I305+H305</f>
        <v>0</v>
      </c>
      <c r="AB305" s="1159">
        <f>+AA305-G305</f>
        <v>0</v>
      </c>
    </row>
    <row r="306" spans="2:28" s="1134" customFormat="1" ht="26.25" customHeight="1" x14ac:dyDescent="0.15">
      <c r="B306" s="633" t="s">
        <v>768</v>
      </c>
      <c r="C306" s="634"/>
      <c r="D306" s="2014"/>
      <c r="E306" s="2015"/>
      <c r="F306" s="2015"/>
      <c r="G306" s="2015"/>
      <c r="H306" s="2015"/>
      <c r="I306" s="2015"/>
      <c r="J306" s="2015"/>
      <c r="K306" s="2015"/>
      <c r="L306" s="2015"/>
      <c r="M306" s="2015"/>
      <c r="N306" s="2015"/>
      <c r="O306" s="2015"/>
      <c r="P306" s="2015"/>
      <c r="Q306" s="2015"/>
      <c r="R306" s="2015"/>
      <c r="S306" s="2015"/>
      <c r="T306" s="2015"/>
      <c r="U306" s="2015"/>
      <c r="V306" s="2015"/>
      <c r="W306" s="2015"/>
      <c r="X306" s="2015"/>
      <c r="Y306" s="2015"/>
      <c r="Z306" s="2016"/>
      <c r="AA306" s="1163"/>
      <c r="AB306" s="1163"/>
    </row>
    <row r="307" spans="2:28" s="1134" customFormat="1" ht="12.75" customHeight="1" x14ac:dyDescent="0.15">
      <c r="B307" s="1135" t="s">
        <v>419</v>
      </c>
      <c r="C307" s="286" t="s">
        <v>118</v>
      </c>
      <c r="D307" s="14"/>
      <c r="E307" s="1136"/>
      <c r="F307" s="1137"/>
      <c r="G307" s="623">
        <f t="shared" ref="G307:H307" si="564">SUM(G308:G312)</f>
        <v>0</v>
      </c>
      <c r="H307" s="16">
        <f t="shared" si="564"/>
        <v>0</v>
      </c>
      <c r="I307" s="16">
        <f t="shared" ref="I307" si="565">SUM(I308:I312)</f>
        <v>0</v>
      </c>
      <c r="J307" s="16">
        <f t="shared" ref="J307:K307" si="566">SUM(J308:J312)</f>
        <v>0</v>
      </c>
      <c r="K307" s="16">
        <f t="shared" si="566"/>
        <v>0</v>
      </c>
      <c r="L307" s="16">
        <f t="shared" ref="L307" si="567">SUM(L308:L312)</f>
        <v>0</v>
      </c>
      <c r="M307" s="16">
        <f t="shared" ref="M307:N307" si="568">SUM(M308:M312)</f>
        <v>0</v>
      </c>
      <c r="N307" s="16">
        <f t="shared" si="568"/>
        <v>0</v>
      </c>
      <c r="O307" s="16">
        <f t="shared" ref="O307" si="569">SUM(O308:O312)</f>
        <v>0</v>
      </c>
      <c r="P307" s="16">
        <f t="shared" ref="P307:Q307" si="570">SUM(P308:P312)</f>
        <v>0</v>
      </c>
      <c r="Q307" s="16">
        <f t="shared" si="570"/>
        <v>0</v>
      </c>
      <c r="R307" s="16">
        <f t="shared" ref="R307" si="571">SUM(R308:R312)</f>
        <v>0</v>
      </c>
      <c r="S307" s="16">
        <f t="shared" ref="S307:T307" si="572">SUM(S308:S312)</f>
        <v>0</v>
      </c>
      <c r="T307" s="16">
        <f t="shared" si="572"/>
        <v>0</v>
      </c>
      <c r="U307" s="16">
        <f t="shared" ref="U307" si="573">SUM(U308:U312)</f>
        <v>0</v>
      </c>
      <c r="V307" s="16">
        <f t="shared" ref="V307:W307" si="574">SUM(V308:V312)</f>
        <v>0</v>
      </c>
      <c r="W307" s="16">
        <f t="shared" si="574"/>
        <v>0</v>
      </c>
      <c r="X307" s="16">
        <f t="shared" ref="X307" si="575">SUM(X308:X312)</f>
        <v>0</v>
      </c>
      <c r="Y307" s="16">
        <f t="shared" ref="Y307:Z307" si="576">SUM(Y308:Y312)</f>
        <v>0</v>
      </c>
      <c r="Z307" s="16">
        <f t="shared" si="576"/>
        <v>0</v>
      </c>
      <c r="AA307" s="1159">
        <f t="shared" ref="AA307:AA336" si="577">X307+U307+R307+O307+L307+I307+H307</f>
        <v>0</v>
      </c>
      <c r="AB307" s="1159">
        <f t="shared" ref="AB307:AB336" si="578">+AA307-G307</f>
        <v>0</v>
      </c>
    </row>
    <row r="308" spans="2:28" s="1134" customFormat="1" ht="12.75" customHeight="1" x14ac:dyDescent="0.2">
      <c r="B308" s="1564"/>
      <c r="C308" s="1138"/>
      <c r="D308" s="1565" t="s">
        <v>448</v>
      </c>
      <c r="E308" s="1139"/>
      <c r="F308" s="1140"/>
      <c r="G308" s="1160">
        <f>+E308*F308</f>
        <v>0</v>
      </c>
      <c r="H308" s="1137"/>
      <c r="I308" s="1137">
        <f t="shared" ref="I308:I312" si="579">J308+K308</f>
        <v>0</v>
      </c>
      <c r="J308" s="1137"/>
      <c r="K308" s="1137"/>
      <c r="L308" s="1137">
        <f t="shared" ref="L308:L312" si="580">M308+N308</f>
        <v>0</v>
      </c>
      <c r="M308" s="1137"/>
      <c r="N308" s="1137"/>
      <c r="O308" s="1137">
        <f t="shared" ref="O308:O312" si="581">P308+Q308</f>
        <v>0</v>
      </c>
      <c r="P308" s="1137"/>
      <c r="Q308" s="1137"/>
      <c r="R308" s="1137">
        <f t="shared" ref="R308:R312" si="582">S308+T308</f>
        <v>0</v>
      </c>
      <c r="S308" s="1137"/>
      <c r="T308" s="1137"/>
      <c r="U308" s="1137">
        <f t="shared" ref="U308:U312" si="583">V308+W308</f>
        <v>0</v>
      </c>
      <c r="V308" s="1137"/>
      <c r="W308" s="1137"/>
      <c r="X308" s="1137">
        <f t="shared" ref="X308:X312" si="584">Y308+Z308</f>
        <v>0</v>
      </c>
      <c r="Y308" s="1137"/>
      <c r="Z308" s="1137"/>
      <c r="AA308" s="1159">
        <f t="shared" si="577"/>
        <v>0</v>
      </c>
      <c r="AB308" s="1159">
        <f t="shared" si="578"/>
        <v>0</v>
      </c>
    </row>
    <row r="309" spans="2:28" s="1134" customFormat="1" ht="12.75" customHeight="1" x14ac:dyDescent="0.2">
      <c r="B309" s="1564"/>
      <c r="C309" s="1138"/>
      <c r="D309" s="1565" t="s">
        <v>448</v>
      </c>
      <c r="E309" s="1139"/>
      <c r="F309" s="1140"/>
      <c r="G309" s="1160">
        <f>+E309*F309</f>
        <v>0</v>
      </c>
      <c r="H309" s="1137"/>
      <c r="I309" s="1137">
        <f t="shared" si="579"/>
        <v>0</v>
      </c>
      <c r="J309" s="1137"/>
      <c r="K309" s="1137"/>
      <c r="L309" s="1137">
        <f t="shared" si="580"/>
        <v>0</v>
      </c>
      <c r="M309" s="1137"/>
      <c r="N309" s="1137"/>
      <c r="O309" s="1137">
        <f t="shared" si="581"/>
        <v>0</v>
      </c>
      <c r="P309" s="1137"/>
      <c r="Q309" s="1137"/>
      <c r="R309" s="1137">
        <f t="shared" si="582"/>
        <v>0</v>
      </c>
      <c r="S309" s="1137"/>
      <c r="T309" s="1137"/>
      <c r="U309" s="1137">
        <f t="shared" si="583"/>
        <v>0</v>
      </c>
      <c r="V309" s="1137"/>
      <c r="W309" s="1137"/>
      <c r="X309" s="1137">
        <f t="shared" si="584"/>
        <v>0</v>
      </c>
      <c r="Y309" s="1137"/>
      <c r="Z309" s="1137"/>
      <c r="AA309" s="1159">
        <f t="shared" si="577"/>
        <v>0</v>
      </c>
      <c r="AB309" s="1159">
        <f t="shared" si="578"/>
        <v>0</v>
      </c>
    </row>
    <row r="310" spans="2:28" s="1134" customFormat="1" ht="12.75" customHeight="1" x14ac:dyDescent="0.2">
      <c r="B310" s="1564"/>
      <c r="C310" s="1138"/>
      <c r="D310" s="1565" t="s">
        <v>448</v>
      </c>
      <c r="E310" s="1139"/>
      <c r="F310" s="1140"/>
      <c r="G310" s="1160">
        <f>+E310*F310</f>
        <v>0</v>
      </c>
      <c r="H310" s="1141"/>
      <c r="I310" s="1142">
        <f t="shared" si="579"/>
        <v>0</v>
      </c>
      <c r="J310" s="1142"/>
      <c r="K310" s="1142"/>
      <c r="L310" s="1142">
        <f t="shared" si="580"/>
        <v>0</v>
      </c>
      <c r="M310" s="1142"/>
      <c r="N310" s="1142"/>
      <c r="O310" s="1142">
        <f t="shared" si="581"/>
        <v>0</v>
      </c>
      <c r="P310" s="1142"/>
      <c r="Q310" s="1142"/>
      <c r="R310" s="1142">
        <f t="shared" si="582"/>
        <v>0</v>
      </c>
      <c r="S310" s="1142"/>
      <c r="T310" s="1142"/>
      <c r="U310" s="1142">
        <f t="shared" si="583"/>
        <v>0</v>
      </c>
      <c r="V310" s="1142"/>
      <c r="W310" s="1142"/>
      <c r="X310" s="1142">
        <f t="shared" si="584"/>
        <v>0</v>
      </c>
      <c r="Y310" s="1142"/>
      <c r="Z310" s="1142"/>
      <c r="AA310" s="1159">
        <f t="shared" si="577"/>
        <v>0</v>
      </c>
      <c r="AB310" s="1159">
        <f t="shared" si="578"/>
        <v>0</v>
      </c>
    </row>
    <row r="311" spans="2:28" s="1134" customFormat="1" ht="12.75" customHeight="1" x14ac:dyDescent="0.2">
      <c r="B311" s="1564"/>
      <c r="C311" s="1138"/>
      <c r="D311" s="1565" t="s">
        <v>448</v>
      </c>
      <c r="E311" s="1139"/>
      <c r="F311" s="1140"/>
      <c r="G311" s="1160">
        <f>+E311*F311</f>
        <v>0</v>
      </c>
      <c r="H311" s="1141"/>
      <c r="I311" s="1142">
        <f t="shared" si="579"/>
        <v>0</v>
      </c>
      <c r="J311" s="1142"/>
      <c r="K311" s="1142"/>
      <c r="L311" s="1142">
        <f t="shared" si="580"/>
        <v>0</v>
      </c>
      <c r="M311" s="1142"/>
      <c r="N311" s="1142"/>
      <c r="O311" s="1142">
        <f t="shared" si="581"/>
        <v>0</v>
      </c>
      <c r="P311" s="1142"/>
      <c r="Q311" s="1142"/>
      <c r="R311" s="1142">
        <f t="shared" si="582"/>
        <v>0</v>
      </c>
      <c r="S311" s="1142"/>
      <c r="T311" s="1142"/>
      <c r="U311" s="1142">
        <f t="shared" si="583"/>
        <v>0</v>
      </c>
      <c r="V311" s="1142"/>
      <c r="W311" s="1142"/>
      <c r="X311" s="1142">
        <f t="shared" si="584"/>
        <v>0</v>
      </c>
      <c r="Y311" s="1142"/>
      <c r="Z311" s="1142"/>
      <c r="AA311" s="1159">
        <f t="shared" si="577"/>
        <v>0</v>
      </c>
      <c r="AB311" s="1159">
        <f t="shared" si="578"/>
        <v>0</v>
      </c>
    </row>
    <row r="312" spans="2:28" s="1134" customFormat="1" ht="12.75" customHeight="1" x14ac:dyDescent="0.2">
      <c r="B312" s="1563"/>
      <c r="C312" s="1143"/>
      <c r="D312" s="1566" t="s">
        <v>448</v>
      </c>
      <c r="E312" s="1144"/>
      <c r="F312" s="1145"/>
      <c r="G312" s="1161">
        <f>+E312*F312</f>
        <v>0</v>
      </c>
      <c r="H312" s="1146"/>
      <c r="I312" s="1147">
        <f t="shared" si="579"/>
        <v>0</v>
      </c>
      <c r="J312" s="1147"/>
      <c r="K312" s="1147"/>
      <c r="L312" s="1147">
        <f t="shared" si="580"/>
        <v>0</v>
      </c>
      <c r="M312" s="1147"/>
      <c r="N312" s="1147"/>
      <c r="O312" s="1147">
        <f t="shared" si="581"/>
        <v>0</v>
      </c>
      <c r="P312" s="1147"/>
      <c r="Q312" s="1147"/>
      <c r="R312" s="1147">
        <f t="shared" si="582"/>
        <v>0</v>
      </c>
      <c r="S312" s="1147"/>
      <c r="T312" s="1147"/>
      <c r="U312" s="1147">
        <f t="shared" si="583"/>
        <v>0</v>
      </c>
      <c r="V312" s="1147"/>
      <c r="W312" s="1147"/>
      <c r="X312" s="1147">
        <f t="shared" si="584"/>
        <v>0</v>
      </c>
      <c r="Y312" s="1147"/>
      <c r="Z312" s="1147"/>
      <c r="AA312" s="1159">
        <f t="shared" si="577"/>
        <v>0</v>
      </c>
      <c r="AB312" s="1159">
        <f t="shared" si="578"/>
        <v>0</v>
      </c>
    </row>
    <row r="313" spans="2:28" s="1134" customFormat="1" ht="12.75" customHeight="1" x14ac:dyDescent="0.15">
      <c r="B313" s="1135" t="s">
        <v>419</v>
      </c>
      <c r="C313" s="286" t="s">
        <v>119</v>
      </c>
      <c r="D313" s="14" t="s">
        <v>448</v>
      </c>
      <c r="E313" s="1136"/>
      <c r="F313" s="1137"/>
      <c r="G313" s="623">
        <f t="shared" ref="G313:I313" si="585">SUM(G314:G318)</f>
        <v>0</v>
      </c>
      <c r="H313" s="16">
        <f t="shared" si="585"/>
        <v>0</v>
      </c>
      <c r="I313" s="16">
        <f t="shared" si="585"/>
        <v>0</v>
      </c>
      <c r="J313" s="16">
        <f t="shared" ref="J313:L313" si="586">SUM(J314:J318)</f>
        <v>0</v>
      </c>
      <c r="K313" s="16">
        <f t="shared" si="586"/>
        <v>0</v>
      </c>
      <c r="L313" s="16">
        <f t="shared" si="586"/>
        <v>0</v>
      </c>
      <c r="M313" s="16">
        <f t="shared" ref="M313:Z313" si="587">SUM(M314:M318)</f>
        <v>0</v>
      </c>
      <c r="N313" s="16">
        <f t="shared" si="587"/>
        <v>0</v>
      </c>
      <c r="O313" s="16">
        <f t="shared" si="587"/>
        <v>0</v>
      </c>
      <c r="P313" s="16">
        <f t="shared" si="587"/>
        <v>0</v>
      </c>
      <c r="Q313" s="16">
        <f t="shared" si="587"/>
        <v>0</v>
      </c>
      <c r="R313" s="16">
        <f t="shared" si="587"/>
        <v>0</v>
      </c>
      <c r="S313" s="16">
        <f t="shared" si="587"/>
        <v>0</v>
      </c>
      <c r="T313" s="16">
        <f t="shared" si="587"/>
        <v>0</v>
      </c>
      <c r="U313" s="16">
        <f t="shared" si="587"/>
        <v>0</v>
      </c>
      <c r="V313" s="16">
        <f t="shared" si="587"/>
        <v>0</v>
      </c>
      <c r="W313" s="16">
        <f t="shared" si="587"/>
        <v>0</v>
      </c>
      <c r="X313" s="16">
        <f t="shared" si="587"/>
        <v>0</v>
      </c>
      <c r="Y313" s="16">
        <f t="shared" si="587"/>
        <v>0</v>
      </c>
      <c r="Z313" s="16">
        <f t="shared" si="587"/>
        <v>0</v>
      </c>
      <c r="AA313" s="1159">
        <f t="shared" si="577"/>
        <v>0</v>
      </c>
      <c r="AB313" s="1159">
        <f t="shared" si="578"/>
        <v>0</v>
      </c>
    </row>
    <row r="314" spans="2:28" s="1134" customFormat="1" ht="12.75" customHeight="1" x14ac:dyDescent="0.2">
      <c r="B314" s="1564"/>
      <c r="C314" s="1138"/>
      <c r="D314" s="1565" t="s">
        <v>448</v>
      </c>
      <c r="E314" s="1139"/>
      <c r="F314" s="1140"/>
      <c r="G314" s="1160">
        <f>+E314*F314</f>
        <v>0</v>
      </c>
      <c r="H314" s="1140"/>
      <c r="I314" s="1148">
        <f t="shared" ref="I314:I336" si="588">J314+K314</f>
        <v>0</v>
      </c>
      <c r="J314" s="1148"/>
      <c r="K314" s="1148"/>
      <c r="L314" s="1148">
        <f t="shared" ref="L314:L318" si="589">M314+N314</f>
        <v>0</v>
      </c>
      <c r="M314" s="1148"/>
      <c r="N314" s="1148"/>
      <c r="O314" s="1148">
        <f t="shared" ref="O314:O318" si="590">P314+Q314</f>
        <v>0</v>
      </c>
      <c r="P314" s="1148"/>
      <c r="Q314" s="1148"/>
      <c r="R314" s="1148">
        <f t="shared" ref="R314:R318" si="591">S314+T314</f>
        <v>0</v>
      </c>
      <c r="S314" s="1148"/>
      <c r="T314" s="1148"/>
      <c r="U314" s="1148">
        <f t="shared" ref="U314:U318" si="592">V314+W314</f>
        <v>0</v>
      </c>
      <c r="V314" s="1148"/>
      <c r="W314" s="1148"/>
      <c r="X314" s="1148">
        <f t="shared" ref="X314:X318" si="593">Y314+Z314</f>
        <v>0</v>
      </c>
      <c r="Y314" s="1148"/>
      <c r="Z314" s="1148"/>
      <c r="AA314" s="1159">
        <f t="shared" si="577"/>
        <v>0</v>
      </c>
      <c r="AB314" s="1159">
        <f t="shared" si="578"/>
        <v>0</v>
      </c>
    </row>
    <row r="315" spans="2:28" s="1134" customFormat="1" ht="12.75" customHeight="1" x14ac:dyDescent="0.2">
      <c r="B315" s="1564"/>
      <c r="C315" s="1138"/>
      <c r="D315" s="1565" t="s">
        <v>448</v>
      </c>
      <c r="E315" s="1139"/>
      <c r="F315" s="1140"/>
      <c r="G315" s="1160">
        <f>+E315*F315</f>
        <v>0</v>
      </c>
      <c r="H315" s="1149"/>
      <c r="I315" s="1137">
        <f t="shared" si="588"/>
        <v>0</v>
      </c>
      <c r="J315" s="1137"/>
      <c r="K315" s="1137"/>
      <c r="L315" s="1137">
        <f t="shared" si="589"/>
        <v>0</v>
      </c>
      <c r="M315" s="1137"/>
      <c r="N315" s="1137"/>
      <c r="O315" s="1137">
        <f t="shared" si="590"/>
        <v>0</v>
      </c>
      <c r="P315" s="1137"/>
      <c r="Q315" s="1137"/>
      <c r="R315" s="1137">
        <f t="shared" si="591"/>
        <v>0</v>
      </c>
      <c r="S315" s="1137"/>
      <c r="T315" s="1137"/>
      <c r="U315" s="1137">
        <f t="shared" si="592"/>
        <v>0</v>
      </c>
      <c r="V315" s="1137"/>
      <c r="W315" s="1137"/>
      <c r="X315" s="1137">
        <f t="shared" si="593"/>
        <v>0</v>
      </c>
      <c r="Y315" s="1137"/>
      <c r="Z315" s="1137"/>
      <c r="AA315" s="1159">
        <f t="shared" si="577"/>
        <v>0</v>
      </c>
      <c r="AB315" s="1159">
        <f t="shared" si="578"/>
        <v>0</v>
      </c>
    </row>
    <row r="316" spans="2:28" s="1134" customFormat="1" ht="12.75" customHeight="1" x14ac:dyDescent="0.2">
      <c r="B316" s="1564"/>
      <c r="C316" s="1138"/>
      <c r="D316" s="1565" t="s">
        <v>448</v>
      </c>
      <c r="E316" s="1139"/>
      <c r="F316" s="1140"/>
      <c r="G316" s="1160">
        <f>+E316*F316</f>
        <v>0</v>
      </c>
      <c r="H316" s="1149"/>
      <c r="I316" s="1142">
        <f t="shared" si="588"/>
        <v>0</v>
      </c>
      <c r="J316" s="1142"/>
      <c r="K316" s="1142"/>
      <c r="L316" s="1142">
        <f t="shared" si="589"/>
        <v>0</v>
      </c>
      <c r="M316" s="1142"/>
      <c r="N316" s="1142"/>
      <c r="O316" s="1142">
        <f t="shared" si="590"/>
        <v>0</v>
      </c>
      <c r="P316" s="1142"/>
      <c r="Q316" s="1142"/>
      <c r="R316" s="1142">
        <f t="shared" si="591"/>
        <v>0</v>
      </c>
      <c r="S316" s="1142"/>
      <c r="T316" s="1142"/>
      <c r="U316" s="1142">
        <f t="shared" si="592"/>
        <v>0</v>
      </c>
      <c r="V316" s="1142"/>
      <c r="W316" s="1142"/>
      <c r="X316" s="1142">
        <f t="shared" si="593"/>
        <v>0</v>
      </c>
      <c r="Y316" s="1142"/>
      <c r="Z316" s="1142"/>
      <c r="AA316" s="1159">
        <f t="shared" si="577"/>
        <v>0</v>
      </c>
      <c r="AB316" s="1159">
        <f t="shared" si="578"/>
        <v>0</v>
      </c>
    </row>
    <row r="317" spans="2:28" s="1134" customFormat="1" ht="12.75" customHeight="1" x14ac:dyDescent="0.2">
      <c r="B317" s="1564"/>
      <c r="C317" s="1138"/>
      <c r="D317" s="1565" t="s">
        <v>448</v>
      </c>
      <c r="E317" s="1139"/>
      <c r="F317" s="1140"/>
      <c r="G317" s="1160">
        <f>+E317*F317</f>
        <v>0</v>
      </c>
      <c r="H317" s="1149"/>
      <c r="I317" s="1142">
        <f t="shared" si="588"/>
        <v>0</v>
      </c>
      <c r="J317" s="1142"/>
      <c r="K317" s="1142"/>
      <c r="L317" s="1142">
        <f t="shared" si="589"/>
        <v>0</v>
      </c>
      <c r="M317" s="1142"/>
      <c r="N317" s="1142"/>
      <c r="O317" s="1142">
        <f t="shared" si="590"/>
        <v>0</v>
      </c>
      <c r="P317" s="1142"/>
      <c r="Q317" s="1142"/>
      <c r="R317" s="1142">
        <f t="shared" si="591"/>
        <v>0</v>
      </c>
      <c r="S317" s="1142"/>
      <c r="T317" s="1142"/>
      <c r="U317" s="1142">
        <f t="shared" si="592"/>
        <v>0</v>
      </c>
      <c r="V317" s="1142"/>
      <c r="W317" s="1142"/>
      <c r="X317" s="1142">
        <f t="shared" si="593"/>
        <v>0</v>
      </c>
      <c r="Y317" s="1142"/>
      <c r="Z317" s="1142"/>
      <c r="AA317" s="1159">
        <f t="shared" si="577"/>
        <v>0</v>
      </c>
      <c r="AB317" s="1159">
        <f t="shared" si="578"/>
        <v>0</v>
      </c>
    </row>
    <row r="318" spans="2:28" s="1134" customFormat="1" ht="12.75" customHeight="1" x14ac:dyDescent="0.2">
      <c r="B318" s="1563"/>
      <c r="C318" s="1143"/>
      <c r="D318" s="1566" t="s">
        <v>448</v>
      </c>
      <c r="E318" s="1144"/>
      <c r="F318" s="1145"/>
      <c r="G318" s="1161">
        <f>+E318*F318</f>
        <v>0</v>
      </c>
      <c r="H318" s="1150"/>
      <c r="I318" s="1147">
        <f t="shared" si="588"/>
        <v>0</v>
      </c>
      <c r="J318" s="1147"/>
      <c r="K318" s="1147"/>
      <c r="L318" s="1147">
        <f t="shared" si="589"/>
        <v>0</v>
      </c>
      <c r="M318" s="1147"/>
      <c r="N318" s="1147"/>
      <c r="O318" s="1147">
        <f t="shared" si="590"/>
        <v>0</v>
      </c>
      <c r="P318" s="1147"/>
      <c r="Q318" s="1147"/>
      <c r="R318" s="1147">
        <f t="shared" si="591"/>
        <v>0</v>
      </c>
      <c r="S318" s="1147"/>
      <c r="T318" s="1147"/>
      <c r="U318" s="1147">
        <f t="shared" si="592"/>
        <v>0</v>
      </c>
      <c r="V318" s="1147"/>
      <c r="W318" s="1147"/>
      <c r="X318" s="1147">
        <f t="shared" si="593"/>
        <v>0</v>
      </c>
      <c r="Y318" s="1147"/>
      <c r="Z318" s="1147"/>
      <c r="AA318" s="1159">
        <f t="shared" si="577"/>
        <v>0</v>
      </c>
      <c r="AB318" s="1159">
        <f t="shared" si="578"/>
        <v>0</v>
      </c>
    </row>
    <row r="319" spans="2:28" s="1134" customFormat="1" ht="12.75" customHeight="1" x14ac:dyDescent="0.15">
      <c r="B319" s="1135" t="s">
        <v>419</v>
      </c>
      <c r="C319" s="286" t="s">
        <v>120</v>
      </c>
      <c r="D319" s="14"/>
      <c r="E319" s="1136"/>
      <c r="F319" s="1137"/>
      <c r="G319" s="623">
        <f t="shared" ref="G319:I319" si="594">SUM(G320:G324)</f>
        <v>0</v>
      </c>
      <c r="H319" s="16">
        <f t="shared" si="594"/>
        <v>0</v>
      </c>
      <c r="I319" s="16">
        <f t="shared" si="594"/>
        <v>0</v>
      </c>
      <c r="J319" s="16">
        <f t="shared" ref="J319:L319" si="595">SUM(J320:J324)</f>
        <v>0</v>
      </c>
      <c r="K319" s="16">
        <f t="shared" si="595"/>
        <v>0</v>
      </c>
      <c r="L319" s="16">
        <f t="shared" si="595"/>
        <v>0</v>
      </c>
      <c r="M319" s="16">
        <f t="shared" ref="M319:Z319" si="596">SUM(M320:M324)</f>
        <v>0</v>
      </c>
      <c r="N319" s="16">
        <f t="shared" si="596"/>
        <v>0</v>
      </c>
      <c r="O319" s="16">
        <f t="shared" si="596"/>
        <v>0</v>
      </c>
      <c r="P319" s="16">
        <f t="shared" si="596"/>
        <v>0</v>
      </c>
      <c r="Q319" s="16">
        <f t="shared" si="596"/>
        <v>0</v>
      </c>
      <c r="R319" s="16">
        <f t="shared" si="596"/>
        <v>0</v>
      </c>
      <c r="S319" s="16">
        <f t="shared" si="596"/>
        <v>0</v>
      </c>
      <c r="T319" s="16">
        <f t="shared" si="596"/>
        <v>0</v>
      </c>
      <c r="U319" s="16">
        <f t="shared" si="596"/>
        <v>0</v>
      </c>
      <c r="V319" s="16">
        <f t="shared" si="596"/>
        <v>0</v>
      </c>
      <c r="W319" s="16">
        <f t="shared" si="596"/>
        <v>0</v>
      </c>
      <c r="X319" s="16">
        <f t="shared" si="596"/>
        <v>0</v>
      </c>
      <c r="Y319" s="16">
        <f t="shared" si="596"/>
        <v>0</v>
      </c>
      <c r="Z319" s="16">
        <f t="shared" si="596"/>
        <v>0</v>
      </c>
      <c r="AA319" s="1159">
        <f t="shared" si="577"/>
        <v>0</v>
      </c>
      <c r="AB319" s="1159">
        <f t="shared" si="578"/>
        <v>0</v>
      </c>
    </row>
    <row r="320" spans="2:28" s="1134" customFormat="1" ht="12.75" customHeight="1" x14ac:dyDescent="0.2">
      <c r="B320" s="1564"/>
      <c r="C320" s="1138"/>
      <c r="D320" s="1565" t="s">
        <v>448</v>
      </c>
      <c r="E320" s="1139"/>
      <c r="F320" s="1140"/>
      <c r="G320" s="1160">
        <f>+E320*F320</f>
        <v>0</v>
      </c>
      <c r="H320" s="1137"/>
      <c r="I320" s="1148">
        <f t="shared" si="588"/>
        <v>0</v>
      </c>
      <c r="J320" s="1137"/>
      <c r="K320" s="1137"/>
      <c r="L320" s="1148">
        <f t="shared" ref="L320:L324" si="597">M320+N320</f>
        <v>0</v>
      </c>
      <c r="M320" s="1137"/>
      <c r="N320" s="1137"/>
      <c r="O320" s="1148">
        <f t="shared" ref="O320:O324" si="598">P320+Q320</f>
        <v>0</v>
      </c>
      <c r="P320" s="1137"/>
      <c r="Q320" s="1137"/>
      <c r="R320" s="1148">
        <f t="shared" ref="R320:R324" si="599">S320+T320</f>
        <v>0</v>
      </c>
      <c r="S320" s="1137"/>
      <c r="T320" s="1137"/>
      <c r="U320" s="1148">
        <f t="shared" ref="U320:U324" si="600">V320+W320</f>
        <v>0</v>
      </c>
      <c r="V320" s="1137"/>
      <c r="W320" s="1137"/>
      <c r="X320" s="1148">
        <f t="shared" ref="X320:X324" si="601">Y320+Z320</f>
        <v>0</v>
      </c>
      <c r="Y320" s="1137"/>
      <c r="Z320" s="1137"/>
      <c r="AA320" s="1159">
        <f t="shared" si="577"/>
        <v>0</v>
      </c>
      <c r="AB320" s="1159">
        <f t="shared" si="578"/>
        <v>0</v>
      </c>
    </row>
    <row r="321" spans="2:28" s="1134" customFormat="1" ht="12.75" customHeight="1" x14ac:dyDescent="0.2">
      <c r="B321" s="1564"/>
      <c r="C321" s="1138"/>
      <c r="D321" s="1565" t="s">
        <v>448</v>
      </c>
      <c r="E321" s="1139"/>
      <c r="F321" s="1140"/>
      <c r="G321" s="1160">
        <f>+E321*F321</f>
        <v>0</v>
      </c>
      <c r="H321" s="1137"/>
      <c r="I321" s="1137">
        <f t="shared" si="588"/>
        <v>0</v>
      </c>
      <c r="J321" s="1137"/>
      <c r="K321" s="1137"/>
      <c r="L321" s="1137">
        <f t="shared" si="597"/>
        <v>0</v>
      </c>
      <c r="M321" s="1137"/>
      <c r="N321" s="1137"/>
      <c r="O321" s="1137">
        <f t="shared" si="598"/>
        <v>0</v>
      </c>
      <c r="P321" s="1137"/>
      <c r="Q321" s="1137"/>
      <c r="R321" s="1137">
        <f t="shared" si="599"/>
        <v>0</v>
      </c>
      <c r="S321" s="1137"/>
      <c r="T321" s="1137"/>
      <c r="U321" s="1137">
        <f t="shared" si="600"/>
        <v>0</v>
      </c>
      <c r="V321" s="1137"/>
      <c r="W321" s="1137"/>
      <c r="X321" s="1137">
        <f t="shared" si="601"/>
        <v>0</v>
      </c>
      <c r="Y321" s="1137"/>
      <c r="Z321" s="1137"/>
      <c r="AA321" s="1159">
        <f t="shared" si="577"/>
        <v>0</v>
      </c>
      <c r="AB321" s="1159">
        <f t="shared" si="578"/>
        <v>0</v>
      </c>
    </row>
    <row r="322" spans="2:28" s="1134" customFormat="1" ht="12.75" customHeight="1" x14ac:dyDescent="0.2">
      <c r="B322" s="1564"/>
      <c r="C322" s="1138"/>
      <c r="D322" s="1565" t="s">
        <v>448</v>
      </c>
      <c r="E322" s="1139"/>
      <c r="F322" s="1140"/>
      <c r="G322" s="1160">
        <f>+E322*F322</f>
        <v>0</v>
      </c>
      <c r="H322" s="1141"/>
      <c r="I322" s="1142">
        <f t="shared" si="588"/>
        <v>0</v>
      </c>
      <c r="J322" s="1142"/>
      <c r="K322" s="1142"/>
      <c r="L322" s="1142">
        <f t="shared" si="597"/>
        <v>0</v>
      </c>
      <c r="M322" s="1142"/>
      <c r="N322" s="1142"/>
      <c r="O322" s="1142">
        <f t="shared" si="598"/>
        <v>0</v>
      </c>
      <c r="P322" s="1142"/>
      <c r="Q322" s="1142"/>
      <c r="R322" s="1142">
        <f t="shared" si="599"/>
        <v>0</v>
      </c>
      <c r="S322" s="1142"/>
      <c r="T322" s="1142"/>
      <c r="U322" s="1142">
        <f t="shared" si="600"/>
        <v>0</v>
      </c>
      <c r="V322" s="1142"/>
      <c r="W322" s="1142"/>
      <c r="X322" s="1142">
        <f t="shared" si="601"/>
        <v>0</v>
      </c>
      <c r="Y322" s="1142"/>
      <c r="Z322" s="1142"/>
      <c r="AA322" s="1159">
        <f t="shared" si="577"/>
        <v>0</v>
      </c>
      <c r="AB322" s="1159">
        <f t="shared" si="578"/>
        <v>0</v>
      </c>
    </row>
    <row r="323" spans="2:28" s="1134" customFormat="1" ht="12.75" customHeight="1" x14ac:dyDescent="0.2">
      <c r="B323" s="1564"/>
      <c r="C323" s="1138"/>
      <c r="D323" s="1565" t="s">
        <v>448</v>
      </c>
      <c r="E323" s="1139"/>
      <c r="F323" s="1140"/>
      <c r="G323" s="1160">
        <f>+E323*F323</f>
        <v>0</v>
      </c>
      <c r="H323" s="1141"/>
      <c r="I323" s="1142">
        <f t="shared" si="588"/>
        <v>0</v>
      </c>
      <c r="J323" s="1142"/>
      <c r="K323" s="1142"/>
      <c r="L323" s="1142">
        <f t="shared" si="597"/>
        <v>0</v>
      </c>
      <c r="M323" s="1142"/>
      <c r="N323" s="1142"/>
      <c r="O323" s="1142">
        <f t="shared" si="598"/>
        <v>0</v>
      </c>
      <c r="P323" s="1142"/>
      <c r="Q323" s="1142"/>
      <c r="R323" s="1142">
        <f t="shared" si="599"/>
        <v>0</v>
      </c>
      <c r="S323" s="1142"/>
      <c r="T323" s="1142"/>
      <c r="U323" s="1142">
        <f t="shared" si="600"/>
        <v>0</v>
      </c>
      <c r="V323" s="1142"/>
      <c r="W323" s="1142"/>
      <c r="X323" s="1142">
        <f t="shared" si="601"/>
        <v>0</v>
      </c>
      <c r="Y323" s="1142"/>
      <c r="Z323" s="1142"/>
      <c r="AA323" s="1159">
        <f t="shared" si="577"/>
        <v>0</v>
      </c>
      <c r="AB323" s="1159">
        <f t="shared" si="578"/>
        <v>0</v>
      </c>
    </row>
    <row r="324" spans="2:28" s="1134" customFormat="1" ht="12.75" customHeight="1" x14ac:dyDescent="0.2">
      <c r="B324" s="1563"/>
      <c r="C324" s="1143"/>
      <c r="D324" s="1566" t="s">
        <v>448</v>
      </c>
      <c r="E324" s="1144"/>
      <c r="F324" s="1145"/>
      <c r="G324" s="1161">
        <f>+E324*F324</f>
        <v>0</v>
      </c>
      <c r="H324" s="1146"/>
      <c r="I324" s="1147">
        <f t="shared" si="588"/>
        <v>0</v>
      </c>
      <c r="J324" s="1147"/>
      <c r="K324" s="1147"/>
      <c r="L324" s="1147">
        <f t="shared" si="597"/>
        <v>0</v>
      </c>
      <c r="M324" s="1147"/>
      <c r="N324" s="1147"/>
      <c r="O324" s="1147">
        <f t="shared" si="598"/>
        <v>0</v>
      </c>
      <c r="P324" s="1147"/>
      <c r="Q324" s="1147"/>
      <c r="R324" s="1147">
        <f t="shared" si="599"/>
        <v>0</v>
      </c>
      <c r="S324" s="1147"/>
      <c r="T324" s="1147"/>
      <c r="U324" s="1147">
        <f t="shared" si="600"/>
        <v>0</v>
      </c>
      <c r="V324" s="1147"/>
      <c r="W324" s="1147"/>
      <c r="X324" s="1147">
        <f t="shared" si="601"/>
        <v>0</v>
      </c>
      <c r="Y324" s="1147"/>
      <c r="Z324" s="1147"/>
      <c r="AA324" s="1159">
        <f t="shared" si="577"/>
        <v>0</v>
      </c>
      <c r="AB324" s="1159">
        <f t="shared" si="578"/>
        <v>0</v>
      </c>
    </row>
    <row r="325" spans="2:28" s="1134" customFormat="1" ht="12.75" customHeight="1" x14ac:dyDescent="0.15">
      <c r="B325" s="1135" t="s">
        <v>419</v>
      </c>
      <c r="C325" s="286" t="s">
        <v>121</v>
      </c>
      <c r="D325" s="14"/>
      <c r="E325" s="1136"/>
      <c r="F325" s="1137"/>
      <c r="G325" s="623">
        <f t="shared" ref="G325:I325" si="602">SUM(G326:G330)</f>
        <v>0</v>
      </c>
      <c r="H325" s="16">
        <f t="shared" si="602"/>
        <v>0</v>
      </c>
      <c r="I325" s="16">
        <f t="shared" si="602"/>
        <v>0</v>
      </c>
      <c r="J325" s="16">
        <f t="shared" ref="J325:L325" si="603">SUM(J326:J330)</f>
        <v>0</v>
      </c>
      <c r="K325" s="16">
        <f t="shared" si="603"/>
        <v>0</v>
      </c>
      <c r="L325" s="16">
        <f t="shared" si="603"/>
        <v>0</v>
      </c>
      <c r="M325" s="16">
        <f t="shared" ref="M325:Z325" si="604">SUM(M326:M330)</f>
        <v>0</v>
      </c>
      <c r="N325" s="16">
        <f t="shared" si="604"/>
        <v>0</v>
      </c>
      <c r="O325" s="16">
        <f t="shared" si="604"/>
        <v>0</v>
      </c>
      <c r="P325" s="16">
        <f t="shared" si="604"/>
        <v>0</v>
      </c>
      <c r="Q325" s="16">
        <f t="shared" si="604"/>
        <v>0</v>
      </c>
      <c r="R325" s="16">
        <f t="shared" si="604"/>
        <v>0</v>
      </c>
      <c r="S325" s="16">
        <f t="shared" si="604"/>
        <v>0</v>
      </c>
      <c r="T325" s="16">
        <f t="shared" si="604"/>
        <v>0</v>
      </c>
      <c r="U325" s="16">
        <f t="shared" si="604"/>
        <v>0</v>
      </c>
      <c r="V325" s="16">
        <f t="shared" si="604"/>
        <v>0</v>
      </c>
      <c r="W325" s="16">
        <f t="shared" si="604"/>
        <v>0</v>
      </c>
      <c r="X325" s="16">
        <f t="shared" si="604"/>
        <v>0</v>
      </c>
      <c r="Y325" s="16">
        <f t="shared" si="604"/>
        <v>0</v>
      </c>
      <c r="Z325" s="16">
        <f t="shared" si="604"/>
        <v>0</v>
      </c>
      <c r="AA325" s="1159">
        <f t="shared" si="577"/>
        <v>0</v>
      </c>
      <c r="AB325" s="1159">
        <f t="shared" si="578"/>
        <v>0</v>
      </c>
    </row>
    <row r="326" spans="2:28" s="1134" customFormat="1" ht="12.75" customHeight="1" x14ac:dyDescent="0.2">
      <c r="B326" s="1564"/>
      <c r="C326" s="1138"/>
      <c r="D326" s="1565" t="s">
        <v>448</v>
      </c>
      <c r="E326" s="1139"/>
      <c r="F326" s="1140"/>
      <c r="G326" s="1160">
        <f>+E326*F326</f>
        <v>0</v>
      </c>
      <c r="H326" s="1137"/>
      <c r="I326" s="1148">
        <f t="shared" si="588"/>
        <v>0</v>
      </c>
      <c r="J326" s="1142"/>
      <c r="K326" s="1142"/>
      <c r="L326" s="1148">
        <f t="shared" ref="L326:L330" si="605">M326+N326</f>
        <v>0</v>
      </c>
      <c r="M326" s="1142"/>
      <c r="N326" s="1142"/>
      <c r="O326" s="1148">
        <f t="shared" ref="O326:O330" si="606">P326+Q326</f>
        <v>0</v>
      </c>
      <c r="P326" s="1142"/>
      <c r="Q326" s="1142"/>
      <c r="R326" s="1148">
        <f t="shared" ref="R326:R330" si="607">S326+T326</f>
        <v>0</v>
      </c>
      <c r="S326" s="1142"/>
      <c r="T326" s="1142"/>
      <c r="U326" s="1148">
        <f t="shared" ref="U326:U330" si="608">V326+W326</f>
        <v>0</v>
      </c>
      <c r="V326" s="1142"/>
      <c r="W326" s="1142"/>
      <c r="X326" s="1148">
        <f t="shared" ref="X326:X330" si="609">Y326+Z326</f>
        <v>0</v>
      </c>
      <c r="Y326" s="1142"/>
      <c r="Z326" s="1142"/>
      <c r="AA326" s="1159">
        <f t="shared" si="577"/>
        <v>0</v>
      </c>
      <c r="AB326" s="1159">
        <f t="shared" si="578"/>
        <v>0</v>
      </c>
    </row>
    <row r="327" spans="2:28" s="1134" customFormat="1" ht="12.75" customHeight="1" x14ac:dyDescent="0.2">
      <c r="B327" s="1564"/>
      <c r="C327" s="1138"/>
      <c r="D327" s="1565" t="s">
        <v>448</v>
      </c>
      <c r="E327" s="1139"/>
      <c r="F327" s="1140"/>
      <c r="G327" s="1160">
        <f>+E327*F327</f>
        <v>0</v>
      </c>
      <c r="H327" s="1137"/>
      <c r="I327" s="1137">
        <f t="shared" si="588"/>
        <v>0</v>
      </c>
      <c r="J327" s="1142"/>
      <c r="K327" s="1142"/>
      <c r="L327" s="1137">
        <f t="shared" si="605"/>
        <v>0</v>
      </c>
      <c r="M327" s="1142"/>
      <c r="N327" s="1142"/>
      <c r="O327" s="1137">
        <f t="shared" si="606"/>
        <v>0</v>
      </c>
      <c r="P327" s="1142"/>
      <c r="Q327" s="1142"/>
      <c r="R327" s="1137">
        <f t="shared" si="607"/>
        <v>0</v>
      </c>
      <c r="S327" s="1142"/>
      <c r="T327" s="1142"/>
      <c r="U327" s="1137">
        <f t="shared" si="608"/>
        <v>0</v>
      </c>
      <c r="V327" s="1142"/>
      <c r="W327" s="1142"/>
      <c r="X327" s="1137">
        <f t="shared" si="609"/>
        <v>0</v>
      </c>
      <c r="Y327" s="1142"/>
      <c r="Z327" s="1142"/>
      <c r="AA327" s="1159">
        <f t="shared" si="577"/>
        <v>0</v>
      </c>
      <c r="AB327" s="1159">
        <f t="shared" si="578"/>
        <v>0</v>
      </c>
    </row>
    <row r="328" spans="2:28" s="1134" customFormat="1" ht="12.75" customHeight="1" x14ac:dyDescent="0.2">
      <c r="B328" s="1564"/>
      <c r="C328" s="1138"/>
      <c r="D328" s="1565" t="s">
        <v>448</v>
      </c>
      <c r="E328" s="1139"/>
      <c r="F328" s="1140"/>
      <c r="G328" s="1160">
        <f>+E328*F328</f>
        <v>0</v>
      </c>
      <c r="H328" s="1141"/>
      <c r="I328" s="1142">
        <f t="shared" si="588"/>
        <v>0</v>
      </c>
      <c r="J328" s="1142"/>
      <c r="K328" s="1142"/>
      <c r="L328" s="1142">
        <f t="shared" si="605"/>
        <v>0</v>
      </c>
      <c r="M328" s="1142"/>
      <c r="N328" s="1142"/>
      <c r="O328" s="1142">
        <f t="shared" si="606"/>
        <v>0</v>
      </c>
      <c r="P328" s="1142"/>
      <c r="Q328" s="1142"/>
      <c r="R328" s="1142">
        <f t="shared" si="607"/>
        <v>0</v>
      </c>
      <c r="S328" s="1142"/>
      <c r="T328" s="1142"/>
      <c r="U328" s="1142">
        <f t="shared" si="608"/>
        <v>0</v>
      </c>
      <c r="V328" s="1142"/>
      <c r="W328" s="1142"/>
      <c r="X328" s="1142">
        <f t="shared" si="609"/>
        <v>0</v>
      </c>
      <c r="Y328" s="1142"/>
      <c r="Z328" s="1142"/>
      <c r="AA328" s="1159">
        <f t="shared" si="577"/>
        <v>0</v>
      </c>
      <c r="AB328" s="1159">
        <f t="shared" si="578"/>
        <v>0</v>
      </c>
    </row>
    <row r="329" spans="2:28" s="1134" customFormat="1" ht="12.75" customHeight="1" x14ac:dyDescent="0.2">
      <c r="B329" s="1564"/>
      <c r="C329" s="1138"/>
      <c r="D329" s="1565" t="s">
        <v>448</v>
      </c>
      <c r="E329" s="1139"/>
      <c r="F329" s="1140"/>
      <c r="G329" s="1160">
        <f>+E329*F329</f>
        <v>0</v>
      </c>
      <c r="H329" s="1141"/>
      <c r="I329" s="1142">
        <f t="shared" si="588"/>
        <v>0</v>
      </c>
      <c r="J329" s="1142"/>
      <c r="K329" s="1142"/>
      <c r="L329" s="1142">
        <f t="shared" si="605"/>
        <v>0</v>
      </c>
      <c r="M329" s="1142"/>
      <c r="N329" s="1142"/>
      <c r="O329" s="1142">
        <f t="shared" si="606"/>
        <v>0</v>
      </c>
      <c r="P329" s="1142"/>
      <c r="Q329" s="1142"/>
      <c r="R329" s="1142">
        <f t="shared" si="607"/>
        <v>0</v>
      </c>
      <c r="S329" s="1142"/>
      <c r="T329" s="1142"/>
      <c r="U329" s="1142">
        <f t="shared" si="608"/>
        <v>0</v>
      </c>
      <c r="V329" s="1142"/>
      <c r="W329" s="1142"/>
      <c r="X329" s="1142">
        <f t="shared" si="609"/>
        <v>0</v>
      </c>
      <c r="Y329" s="1142"/>
      <c r="Z329" s="1142"/>
      <c r="AA329" s="1159">
        <f t="shared" si="577"/>
        <v>0</v>
      </c>
      <c r="AB329" s="1159">
        <f t="shared" si="578"/>
        <v>0</v>
      </c>
    </row>
    <row r="330" spans="2:28" s="1134" customFormat="1" ht="12.75" customHeight="1" x14ac:dyDescent="0.2">
      <c r="B330" s="1563"/>
      <c r="C330" s="1143"/>
      <c r="D330" s="1566" t="s">
        <v>448</v>
      </c>
      <c r="E330" s="1144"/>
      <c r="F330" s="1145"/>
      <c r="G330" s="1161">
        <f>+E330*F330</f>
        <v>0</v>
      </c>
      <c r="H330" s="1146"/>
      <c r="I330" s="1147">
        <f t="shared" si="588"/>
        <v>0</v>
      </c>
      <c r="J330" s="1147"/>
      <c r="K330" s="1147"/>
      <c r="L330" s="1147">
        <f t="shared" si="605"/>
        <v>0</v>
      </c>
      <c r="M330" s="1147"/>
      <c r="N330" s="1147"/>
      <c r="O330" s="1147">
        <f t="shared" si="606"/>
        <v>0</v>
      </c>
      <c r="P330" s="1147"/>
      <c r="Q330" s="1147"/>
      <c r="R330" s="1147">
        <f t="shared" si="607"/>
        <v>0</v>
      </c>
      <c r="S330" s="1147"/>
      <c r="T330" s="1147"/>
      <c r="U330" s="1147">
        <f t="shared" si="608"/>
        <v>0</v>
      </c>
      <c r="V330" s="1147"/>
      <c r="W330" s="1147"/>
      <c r="X330" s="1147">
        <f t="shared" si="609"/>
        <v>0</v>
      </c>
      <c r="Y330" s="1147"/>
      <c r="Z330" s="1147"/>
      <c r="AA330" s="1159">
        <f t="shared" si="577"/>
        <v>0</v>
      </c>
      <c r="AB330" s="1159">
        <f t="shared" si="578"/>
        <v>0</v>
      </c>
    </row>
    <row r="331" spans="2:28" s="1134" customFormat="1" ht="12.75" customHeight="1" x14ac:dyDescent="0.15">
      <c r="B331" s="1135" t="s">
        <v>419</v>
      </c>
      <c r="C331" s="286" t="s">
        <v>122</v>
      </c>
      <c r="D331" s="14"/>
      <c r="E331" s="1136"/>
      <c r="F331" s="1137"/>
      <c r="G331" s="623">
        <f t="shared" ref="G331:I331" si="610">SUM(G332:G336)</f>
        <v>0</v>
      </c>
      <c r="H331" s="16">
        <f t="shared" si="610"/>
        <v>0</v>
      </c>
      <c r="I331" s="16">
        <f t="shared" si="610"/>
        <v>0</v>
      </c>
      <c r="J331" s="20">
        <f t="shared" ref="J331:L331" si="611">SUM(J332:J336)</f>
        <v>0</v>
      </c>
      <c r="K331" s="20">
        <f t="shared" si="611"/>
        <v>0</v>
      </c>
      <c r="L331" s="16">
        <f t="shared" si="611"/>
        <v>0</v>
      </c>
      <c r="M331" s="20">
        <f t="shared" ref="M331:Z331" si="612">SUM(M332:M336)</f>
        <v>0</v>
      </c>
      <c r="N331" s="20">
        <f t="shared" si="612"/>
        <v>0</v>
      </c>
      <c r="O331" s="16">
        <f t="shared" si="612"/>
        <v>0</v>
      </c>
      <c r="P331" s="20">
        <f t="shared" si="612"/>
        <v>0</v>
      </c>
      <c r="Q331" s="20">
        <f t="shared" si="612"/>
        <v>0</v>
      </c>
      <c r="R331" s="16">
        <f t="shared" si="612"/>
        <v>0</v>
      </c>
      <c r="S331" s="20">
        <f t="shared" si="612"/>
        <v>0</v>
      </c>
      <c r="T331" s="20">
        <f t="shared" si="612"/>
        <v>0</v>
      </c>
      <c r="U331" s="16">
        <f t="shared" si="612"/>
        <v>0</v>
      </c>
      <c r="V331" s="20">
        <f t="shared" si="612"/>
        <v>0</v>
      </c>
      <c r="W331" s="20">
        <f t="shared" si="612"/>
        <v>0</v>
      </c>
      <c r="X331" s="16">
        <f t="shared" si="612"/>
        <v>0</v>
      </c>
      <c r="Y331" s="20">
        <f t="shared" si="612"/>
        <v>0</v>
      </c>
      <c r="Z331" s="20">
        <f t="shared" si="612"/>
        <v>0</v>
      </c>
      <c r="AA331" s="1159">
        <f t="shared" si="577"/>
        <v>0</v>
      </c>
      <c r="AB331" s="1159">
        <f t="shared" si="578"/>
        <v>0</v>
      </c>
    </row>
    <row r="332" spans="2:28" s="1134" customFormat="1" ht="12.75" customHeight="1" x14ac:dyDescent="0.2">
      <c r="B332" s="1564"/>
      <c r="C332" s="1138"/>
      <c r="D332" s="1565" t="s">
        <v>448</v>
      </c>
      <c r="E332" s="1139"/>
      <c r="F332" s="1140"/>
      <c r="G332" s="1160">
        <f>+E332*F332</f>
        <v>0</v>
      </c>
      <c r="H332" s="1137"/>
      <c r="I332" s="1148">
        <f t="shared" si="588"/>
        <v>0</v>
      </c>
      <c r="J332" s="1137"/>
      <c r="K332" s="1137"/>
      <c r="L332" s="1148">
        <f t="shared" ref="L332:L336" si="613">M332+N332</f>
        <v>0</v>
      </c>
      <c r="M332" s="1137"/>
      <c r="N332" s="1137"/>
      <c r="O332" s="1148">
        <f t="shared" ref="O332:O336" si="614">P332+Q332</f>
        <v>0</v>
      </c>
      <c r="P332" s="1137"/>
      <c r="Q332" s="1137"/>
      <c r="R332" s="1148">
        <f t="shared" ref="R332:R336" si="615">S332+T332</f>
        <v>0</v>
      </c>
      <c r="S332" s="1137"/>
      <c r="T332" s="1137"/>
      <c r="U332" s="1148">
        <f t="shared" ref="U332:U336" si="616">V332+W332</f>
        <v>0</v>
      </c>
      <c r="V332" s="1137"/>
      <c r="W332" s="1137"/>
      <c r="X332" s="1148">
        <f t="shared" ref="X332:X336" si="617">Y332+Z332</f>
        <v>0</v>
      </c>
      <c r="Y332" s="1137"/>
      <c r="Z332" s="1137"/>
      <c r="AA332" s="1159">
        <f t="shared" si="577"/>
        <v>0</v>
      </c>
      <c r="AB332" s="1159">
        <f t="shared" si="578"/>
        <v>0</v>
      </c>
    </row>
    <row r="333" spans="2:28" s="1134" customFormat="1" ht="12.75" customHeight="1" x14ac:dyDescent="0.2">
      <c r="B333" s="1564"/>
      <c r="C333" s="1138"/>
      <c r="D333" s="1565" t="s">
        <v>448</v>
      </c>
      <c r="E333" s="1139"/>
      <c r="F333" s="1140"/>
      <c r="G333" s="1160">
        <f>+E333*F333</f>
        <v>0</v>
      </c>
      <c r="H333" s="1137"/>
      <c r="I333" s="1137">
        <f t="shared" si="588"/>
        <v>0</v>
      </c>
      <c r="J333" s="1137"/>
      <c r="K333" s="1137"/>
      <c r="L333" s="1137">
        <f t="shared" si="613"/>
        <v>0</v>
      </c>
      <c r="M333" s="1137"/>
      <c r="N333" s="1137"/>
      <c r="O333" s="1137">
        <f t="shared" si="614"/>
        <v>0</v>
      </c>
      <c r="P333" s="1137"/>
      <c r="Q333" s="1137"/>
      <c r="R333" s="1137">
        <f t="shared" si="615"/>
        <v>0</v>
      </c>
      <c r="S333" s="1137"/>
      <c r="T333" s="1137"/>
      <c r="U333" s="1137">
        <f t="shared" si="616"/>
        <v>0</v>
      </c>
      <c r="V333" s="1137"/>
      <c r="W333" s="1137"/>
      <c r="X333" s="1137">
        <f t="shared" si="617"/>
        <v>0</v>
      </c>
      <c r="Y333" s="1137"/>
      <c r="Z333" s="1137"/>
      <c r="AA333" s="1159">
        <f t="shared" si="577"/>
        <v>0</v>
      </c>
      <c r="AB333" s="1159">
        <f t="shared" si="578"/>
        <v>0</v>
      </c>
    </row>
    <row r="334" spans="2:28" s="1134" customFormat="1" ht="12.75" customHeight="1" x14ac:dyDescent="0.2">
      <c r="B334" s="1564"/>
      <c r="C334" s="1138"/>
      <c r="D334" s="1565" t="s">
        <v>448</v>
      </c>
      <c r="E334" s="1139"/>
      <c r="F334" s="1140"/>
      <c r="G334" s="1160">
        <f>+E334*F334</f>
        <v>0</v>
      </c>
      <c r="H334" s="1141"/>
      <c r="I334" s="1142">
        <f t="shared" si="588"/>
        <v>0</v>
      </c>
      <c r="J334" s="1142"/>
      <c r="K334" s="1142"/>
      <c r="L334" s="1142">
        <f t="shared" si="613"/>
        <v>0</v>
      </c>
      <c r="M334" s="1142"/>
      <c r="N334" s="1142"/>
      <c r="O334" s="1142">
        <f t="shared" si="614"/>
        <v>0</v>
      </c>
      <c r="P334" s="1142"/>
      <c r="Q334" s="1142"/>
      <c r="R334" s="1142">
        <f t="shared" si="615"/>
        <v>0</v>
      </c>
      <c r="S334" s="1142"/>
      <c r="T334" s="1142"/>
      <c r="U334" s="1142">
        <f t="shared" si="616"/>
        <v>0</v>
      </c>
      <c r="V334" s="1142"/>
      <c r="W334" s="1142"/>
      <c r="X334" s="1142">
        <f t="shared" si="617"/>
        <v>0</v>
      </c>
      <c r="Y334" s="1142"/>
      <c r="Z334" s="1142"/>
      <c r="AA334" s="1159">
        <f t="shared" si="577"/>
        <v>0</v>
      </c>
      <c r="AB334" s="1159">
        <f t="shared" si="578"/>
        <v>0</v>
      </c>
    </row>
    <row r="335" spans="2:28" s="1134" customFormat="1" ht="12.75" customHeight="1" x14ac:dyDescent="0.2">
      <c r="B335" s="1564"/>
      <c r="C335" s="1138"/>
      <c r="D335" s="1565" t="s">
        <v>448</v>
      </c>
      <c r="E335" s="1139"/>
      <c r="F335" s="1140"/>
      <c r="G335" s="1160">
        <f>+E335*F335</f>
        <v>0</v>
      </c>
      <c r="H335" s="1141"/>
      <c r="I335" s="1142">
        <f t="shared" si="588"/>
        <v>0</v>
      </c>
      <c r="J335" s="1142"/>
      <c r="K335" s="1142"/>
      <c r="L335" s="1142">
        <f t="shared" si="613"/>
        <v>0</v>
      </c>
      <c r="M335" s="1142"/>
      <c r="N335" s="1142"/>
      <c r="O335" s="1142">
        <f t="shared" si="614"/>
        <v>0</v>
      </c>
      <c r="P335" s="1142"/>
      <c r="Q335" s="1142"/>
      <c r="R335" s="1142">
        <f t="shared" si="615"/>
        <v>0</v>
      </c>
      <c r="S335" s="1142"/>
      <c r="T335" s="1142"/>
      <c r="U335" s="1142">
        <f t="shared" si="616"/>
        <v>0</v>
      </c>
      <c r="V335" s="1142"/>
      <c r="W335" s="1142"/>
      <c r="X335" s="1142">
        <f t="shared" si="617"/>
        <v>0</v>
      </c>
      <c r="Y335" s="1142"/>
      <c r="Z335" s="1142"/>
      <c r="AA335" s="1159">
        <f t="shared" si="577"/>
        <v>0</v>
      </c>
      <c r="AB335" s="1159">
        <f t="shared" si="578"/>
        <v>0</v>
      </c>
    </row>
    <row r="336" spans="2:28" s="1134" customFormat="1" ht="12.75" customHeight="1" x14ac:dyDescent="0.2">
      <c r="B336" s="1563"/>
      <c r="C336" s="1143"/>
      <c r="D336" s="1566" t="s">
        <v>448</v>
      </c>
      <c r="E336" s="1144"/>
      <c r="F336" s="1145"/>
      <c r="G336" s="1160">
        <f>+E336*F336</f>
        <v>0</v>
      </c>
      <c r="H336" s="1141"/>
      <c r="I336" s="1147">
        <f t="shared" si="588"/>
        <v>0</v>
      </c>
      <c r="J336" s="1142"/>
      <c r="K336" s="1142"/>
      <c r="L336" s="1147">
        <f t="shared" si="613"/>
        <v>0</v>
      </c>
      <c r="M336" s="1142"/>
      <c r="N336" s="1142"/>
      <c r="O336" s="1147">
        <f t="shared" si="614"/>
        <v>0</v>
      </c>
      <c r="P336" s="1142"/>
      <c r="Q336" s="1142"/>
      <c r="R336" s="1147">
        <f t="shared" si="615"/>
        <v>0</v>
      </c>
      <c r="S336" s="1142"/>
      <c r="T336" s="1142"/>
      <c r="U336" s="1147">
        <f t="shared" si="616"/>
        <v>0</v>
      </c>
      <c r="V336" s="1142"/>
      <c r="W336" s="1142"/>
      <c r="X336" s="1147">
        <f t="shared" si="617"/>
        <v>0</v>
      </c>
      <c r="Y336" s="1142"/>
      <c r="Z336" s="1142"/>
      <c r="AA336" s="1159">
        <f t="shared" si="577"/>
        <v>0</v>
      </c>
      <c r="AB336" s="1159">
        <f t="shared" si="578"/>
        <v>0</v>
      </c>
    </row>
    <row r="337" spans="2:28" s="1134" customFormat="1" ht="18" customHeight="1" x14ac:dyDescent="0.15">
      <c r="B337" s="1647" t="s">
        <v>287</v>
      </c>
      <c r="C337" s="1627"/>
      <c r="D337" s="1627"/>
      <c r="E337" s="1627"/>
      <c r="F337" s="1627"/>
      <c r="G337" s="628">
        <f t="shared" ref="G337:I337" si="618">+G177+G209+G241+G273+G305</f>
        <v>0</v>
      </c>
      <c r="H337" s="11">
        <f t="shared" si="618"/>
        <v>0</v>
      </c>
      <c r="I337" s="11">
        <f t="shared" si="618"/>
        <v>0</v>
      </c>
      <c r="J337" s="11">
        <f t="shared" ref="J337:L337" si="619">+J177+J209+J241+J273+J305</f>
        <v>0</v>
      </c>
      <c r="K337" s="11">
        <f t="shared" si="619"/>
        <v>0</v>
      </c>
      <c r="L337" s="11">
        <f t="shared" si="619"/>
        <v>0</v>
      </c>
      <c r="M337" s="11">
        <f t="shared" ref="M337:Z337" si="620">+M177+M209+M241+M273+M305</f>
        <v>0</v>
      </c>
      <c r="N337" s="11">
        <f t="shared" si="620"/>
        <v>0</v>
      </c>
      <c r="O337" s="11">
        <f t="shared" si="620"/>
        <v>0</v>
      </c>
      <c r="P337" s="11">
        <f t="shared" si="620"/>
        <v>0</v>
      </c>
      <c r="Q337" s="11">
        <f t="shared" si="620"/>
        <v>0</v>
      </c>
      <c r="R337" s="11">
        <f t="shared" si="620"/>
        <v>0</v>
      </c>
      <c r="S337" s="11">
        <f t="shared" si="620"/>
        <v>0</v>
      </c>
      <c r="T337" s="11">
        <f t="shared" si="620"/>
        <v>0</v>
      </c>
      <c r="U337" s="11">
        <f t="shared" si="620"/>
        <v>0</v>
      </c>
      <c r="V337" s="11">
        <f t="shared" si="620"/>
        <v>0</v>
      </c>
      <c r="W337" s="11">
        <f t="shared" si="620"/>
        <v>0</v>
      </c>
      <c r="X337" s="11">
        <f t="shared" si="620"/>
        <v>0</v>
      </c>
      <c r="Y337" s="11">
        <f t="shared" si="620"/>
        <v>0</v>
      </c>
      <c r="Z337" s="11">
        <f t="shared" si="620"/>
        <v>0</v>
      </c>
      <c r="AA337" s="1159">
        <f t="shared" ref="AA337" si="621">X337+U337+R337+O337+L337+I337+H337</f>
        <v>0</v>
      </c>
      <c r="AB337" s="1159">
        <f t="shared" ref="AB337" si="622">+AA337-G337</f>
        <v>0</v>
      </c>
    </row>
    <row r="338" spans="2:28" s="1134" customFormat="1" ht="30" customHeight="1" x14ac:dyDescent="0.15">
      <c r="B338" s="1567" t="s">
        <v>289</v>
      </c>
      <c r="C338" s="1568">
        <f>+'CRONOGRAMA ACTIVIDADES'!B32</f>
        <v>1.3</v>
      </c>
      <c r="D338" s="1644">
        <f>+'CRONOGRAMA ACTIVIDADES'!C32</f>
        <v>0</v>
      </c>
      <c r="E338" s="1645"/>
      <c r="F338" s="1645"/>
      <c r="G338" s="1645"/>
      <c r="H338" s="1645"/>
      <c r="I338" s="1645"/>
      <c r="J338" s="1645"/>
      <c r="K338" s="1645"/>
      <c r="L338" s="1645"/>
      <c r="M338" s="1645"/>
      <c r="N338" s="1645"/>
      <c r="O338" s="1645"/>
      <c r="P338" s="1645"/>
      <c r="Q338" s="1645"/>
      <c r="R338" s="1645"/>
      <c r="S338" s="1645"/>
      <c r="T338" s="1645"/>
      <c r="U338" s="1645"/>
      <c r="V338" s="1645"/>
      <c r="W338" s="1645"/>
      <c r="X338" s="1645"/>
      <c r="Y338" s="1645"/>
      <c r="Z338" s="1645"/>
      <c r="AA338" s="1159"/>
      <c r="AB338" s="1159"/>
    </row>
    <row r="339" spans="2:28" s="1134" customFormat="1" ht="26.25" customHeight="1" x14ac:dyDescent="0.15">
      <c r="B339" s="52">
        <f>+'CRONOGRAMA ACTIVIDADES'!C36</f>
        <v>0</v>
      </c>
      <c r="C339" s="232" t="str">
        <f>+'CRONOGRAMA ACTIVIDADES'!B36</f>
        <v>1.3.1</v>
      </c>
      <c r="D339" s="625" t="str">
        <f>+'CRONOGRAMA ACTIVIDADES'!D36</f>
        <v>Unidad medida</v>
      </c>
      <c r="E339" s="626">
        <f>+'CRONOGRAMA ACTIVIDADES'!E36</f>
        <v>0</v>
      </c>
      <c r="F339" s="624"/>
      <c r="G339" s="624">
        <f t="shared" ref="G339:I339" si="623">+G341+G347+G353+G359+G365</f>
        <v>0</v>
      </c>
      <c r="H339" s="12">
        <f t="shared" si="623"/>
        <v>0</v>
      </c>
      <c r="I339" s="12">
        <f t="shared" si="623"/>
        <v>0</v>
      </c>
      <c r="J339" s="12">
        <f t="shared" ref="J339:L339" si="624">+J341+J347+J353+J359+J365</f>
        <v>0</v>
      </c>
      <c r="K339" s="12">
        <f t="shared" si="624"/>
        <v>0</v>
      </c>
      <c r="L339" s="12">
        <f t="shared" si="624"/>
        <v>0</v>
      </c>
      <c r="M339" s="12">
        <f t="shared" ref="M339:Z339" si="625">+M341+M347+M353+M359+M365</f>
        <v>0</v>
      </c>
      <c r="N339" s="12">
        <f t="shared" si="625"/>
        <v>0</v>
      </c>
      <c r="O339" s="12">
        <f t="shared" si="625"/>
        <v>0</v>
      </c>
      <c r="P339" s="12">
        <f t="shared" si="625"/>
        <v>0</v>
      </c>
      <c r="Q339" s="12">
        <f t="shared" si="625"/>
        <v>0</v>
      </c>
      <c r="R339" s="12">
        <f t="shared" si="625"/>
        <v>0</v>
      </c>
      <c r="S339" s="12">
        <f t="shared" si="625"/>
        <v>0</v>
      </c>
      <c r="T339" s="12">
        <f t="shared" si="625"/>
        <v>0</v>
      </c>
      <c r="U339" s="12">
        <f t="shared" si="625"/>
        <v>0</v>
      </c>
      <c r="V339" s="12">
        <f t="shared" si="625"/>
        <v>0</v>
      </c>
      <c r="W339" s="12">
        <f t="shared" si="625"/>
        <v>0</v>
      </c>
      <c r="X339" s="12">
        <f t="shared" si="625"/>
        <v>0</v>
      </c>
      <c r="Y339" s="12">
        <f t="shared" si="625"/>
        <v>0</v>
      </c>
      <c r="Z339" s="12">
        <f t="shared" si="625"/>
        <v>0</v>
      </c>
      <c r="AA339" s="1159">
        <f>X339+U339+R339+O339+L339+I339+H339</f>
        <v>0</v>
      </c>
      <c r="AB339" s="1159">
        <f>+AA339-G339</f>
        <v>0</v>
      </c>
    </row>
    <row r="340" spans="2:28" s="1134" customFormat="1" ht="26.25" customHeight="1" x14ac:dyDescent="0.15">
      <c r="B340" s="633" t="s">
        <v>768</v>
      </c>
      <c r="C340" s="634"/>
      <c r="D340" s="2014"/>
      <c r="E340" s="2015"/>
      <c r="F340" s="2015"/>
      <c r="G340" s="2015"/>
      <c r="H340" s="2015"/>
      <c r="I340" s="2015"/>
      <c r="J340" s="2015"/>
      <c r="K340" s="2015"/>
      <c r="L340" s="2015"/>
      <c r="M340" s="2015"/>
      <c r="N340" s="2015"/>
      <c r="O340" s="2015"/>
      <c r="P340" s="2015"/>
      <c r="Q340" s="2015"/>
      <c r="R340" s="2015"/>
      <c r="S340" s="2015"/>
      <c r="T340" s="2015"/>
      <c r="U340" s="2015"/>
      <c r="V340" s="2015"/>
      <c r="W340" s="2015"/>
      <c r="X340" s="2015"/>
      <c r="Y340" s="2015"/>
      <c r="Z340" s="2016"/>
      <c r="AA340" s="1163"/>
      <c r="AB340" s="1163"/>
    </row>
    <row r="341" spans="2:28" s="1134" customFormat="1" ht="12.75" customHeight="1" x14ac:dyDescent="0.15">
      <c r="B341" s="1135" t="s">
        <v>419</v>
      </c>
      <c r="C341" s="286" t="s">
        <v>9</v>
      </c>
      <c r="D341" s="14"/>
      <c r="E341" s="1136"/>
      <c r="F341" s="1137"/>
      <c r="G341" s="623">
        <f t="shared" ref="G341:H341" si="626">SUM(G342:G346)</f>
        <v>0</v>
      </c>
      <c r="H341" s="16">
        <f t="shared" si="626"/>
        <v>0</v>
      </c>
      <c r="I341" s="16">
        <f t="shared" ref="I341" si="627">SUM(I342:I346)</f>
        <v>0</v>
      </c>
      <c r="J341" s="16">
        <f t="shared" ref="J341:K341" si="628">SUM(J342:J346)</f>
        <v>0</v>
      </c>
      <c r="K341" s="16">
        <f t="shared" si="628"/>
        <v>0</v>
      </c>
      <c r="L341" s="16">
        <f t="shared" ref="L341" si="629">SUM(L342:L346)</f>
        <v>0</v>
      </c>
      <c r="M341" s="16">
        <f t="shared" ref="M341:N341" si="630">SUM(M342:M346)</f>
        <v>0</v>
      </c>
      <c r="N341" s="16">
        <f t="shared" si="630"/>
        <v>0</v>
      </c>
      <c r="O341" s="16">
        <f t="shared" ref="O341" si="631">SUM(O342:O346)</f>
        <v>0</v>
      </c>
      <c r="P341" s="16">
        <f t="shared" ref="P341:Q341" si="632">SUM(P342:P346)</f>
        <v>0</v>
      </c>
      <c r="Q341" s="16">
        <f t="shared" si="632"/>
        <v>0</v>
      </c>
      <c r="R341" s="16">
        <f t="shared" ref="R341" si="633">SUM(R342:R346)</f>
        <v>0</v>
      </c>
      <c r="S341" s="16">
        <f t="shared" ref="S341:T341" si="634">SUM(S342:S346)</f>
        <v>0</v>
      </c>
      <c r="T341" s="16">
        <f t="shared" si="634"/>
        <v>0</v>
      </c>
      <c r="U341" s="16">
        <f t="shared" ref="U341" si="635">SUM(U342:U346)</f>
        <v>0</v>
      </c>
      <c r="V341" s="16">
        <f t="shared" ref="V341:W341" si="636">SUM(V342:V346)</f>
        <v>0</v>
      </c>
      <c r="W341" s="16">
        <f t="shared" si="636"/>
        <v>0</v>
      </c>
      <c r="X341" s="16">
        <f t="shared" ref="X341" si="637">SUM(X342:X346)</f>
        <v>0</v>
      </c>
      <c r="Y341" s="16">
        <f t="shared" ref="Y341:Z341" si="638">SUM(Y342:Y346)</f>
        <v>0</v>
      </c>
      <c r="Z341" s="16">
        <f t="shared" si="638"/>
        <v>0</v>
      </c>
      <c r="AA341" s="1159">
        <f t="shared" ref="AA341:AA370" si="639">X341+U341+R341+O341+L341+I341+H341</f>
        <v>0</v>
      </c>
      <c r="AB341" s="1159">
        <f t="shared" ref="AB341:AB370" si="640">+AA341-G341</f>
        <v>0</v>
      </c>
    </row>
    <row r="342" spans="2:28" s="1134" customFormat="1" ht="12.75" customHeight="1" x14ac:dyDescent="0.2">
      <c r="B342" s="1564"/>
      <c r="C342" s="1138"/>
      <c r="D342" s="1565" t="s">
        <v>448</v>
      </c>
      <c r="E342" s="1139"/>
      <c r="F342" s="1140"/>
      <c r="G342" s="1160">
        <f>+E342*F342</f>
        <v>0</v>
      </c>
      <c r="H342" s="1137"/>
      <c r="I342" s="1137">
        <f t="shared" ref="I342:I346" si="641">J342+K342</f>
        <v>0</v>
      </c>
      <c r="J342" s="1137"/>
      <c r="K342" s="1137"/>
      <c r="L342" s="1137">
        <f t="shared" ref="L342:L346" si="642">M342+N342</f>
        <v>0</v>
      </c>
      <c r="M342" s="1137"/>
      <c r="N342" s="1137"/>
      <c r="O342" s="1137">
        <f t="shared" ref="O342:O346" si="643">P342+Q342</f>
        <v>0</v>
      </c>
      <c r="P342" s="1137"/>
      <c r="Q342" s="1137"/>
      <c r="R342" s="1137">
        <f t="shared" ref="R342:R346" si="644">S342+T342</f>
        <v>0</v>
      </c>
      <c r="S342" s="1137"/>
      <c r="T342" s="1137"/>
      <c r="U342" s="1137">
        <f t="shared" ref="U342:U346" si="645">V342+W342</f>
        <v>0</v>
      </c>
      <c r="V342" s="1137"/>
      <c r="W342" s="1137"/>
      <c r="X342" s="1137">
        <f t="shared" ref="X342:X346" si="646">Y342+Z342</f>
        <v>0</v>
      </c>
      <c r="Y342" s="1137"/>
      <c r="Z342" s="1137"/>
      <c r="AA342" s="1159">
        <f t="shared" si="639"/>
        <v>0</v>
      </c>
      <c r="AB342" s="1159">
        <f t="shared" si="640"/>
        <v>0</v>
      </c>
    </row>
    <row r="343" spans="2:28" s="1134" customFormat="1" ht="12.75" customHeight="1" x14ac:dyDescent="0.2">
      <c r="B343" s="1564"/>
      <c r="C343" s="1138"/>
      <c r="D343" s="1565" t="s">
        <v>448</v>
      </c>
      <c r="E343" s="1139"/>
      <c r="F343" s="1140"/>
      <c r="G343" s="1160">
        <f>+E343*F343</f>
        <v>0</v>
      </c>
      <c r="H343" s="1137"/>
      <c r="I343" s="1137">
        <f t="shared" si="641"/>
        <v>0</v>
      </c>
      <c r="J343" s="1137"/>
      <c r="K343" s="1137"/>
      <c r="L343" s="1137">
        <f t="shared" si="642"/>
        <v>0</v>
      </c>
      <c r="M343" s="1137"/>
      <c r="N343" s="1137"/>
      <c r="O343" s="1137">
        <f t="shared" si="643"/>
        <v>0</v>
      </c>
      <c r="P343" s="1137"/>
      <c r="Q343" s="1137"/>
      <c r="R343" s="1137">
        <f t="shared" si="644"/>
        <v>0</v>
      </c>
      <c r="S343" s="1137"/>
      <c r="T343" s="1137"/>
      <c r="U343" s="1137">
        <f t="shared" si="645"/>
        <v>0</v>
      </c>
      <c r="V343" s="1137"/>
      <c r="W343" s="1137"/>
      <c r="X343" s="1137">
        <f t="shared" si="646"/>
        <v>0</v>
      </c>
      <c r="Y343" s="1137"/>
      <c r="Z343" s="1137"/>
      <c r="AA343" s="1159">
        <f t="shared" si="639"/>
        <v>0</v>
      </c>
      <c r="AB343" s="1159">
        <f t="shared" si="640"/>
        <v>0</v>
      </c>
    </row>
    <row r="344" spans="2:28" s="1134" customFormat="1" ht="12.75" customHeight="1" x14ac:dyDescent="0.2">
      <c r="B344" s="1564"/>
      <c r="C344" s="1138"/>
      <c r="D344" s="1565" t="s">
        <v>448</v>
      </c>
      <c r="E344" s="1139"/>
      <c r="F344" s="1140"/>
      <c r="G344" s="1160">
        <f>+E344*F344</f>
        <v>0</v>
      </c>
      <c r="H344" s="1141"/>
      <c r="I344" s="1142">
        <f t="shared" si="641"/>
        <v>0</v>
      </c>
      <c r="J344" s="1142"/>
      <c r="K344" s="1142"/>
      <c r="L344" s="1142">
        <f t="shared" si="642"/>
        <v>0</v>
      </c>
      <c r="M344" s="1142"/>
      <c r="N344" s="1142"/>
      <c r="O344" s="1142">
        <f t="shared" si="643"/>
        <v>0</v>
      </c>
      <c r="P344" s="1142"/>
      <c r="Q344" s="1142"/>
      <c r="R344" s="1142">
        <f t="shared" si="644"/>
        <v>0</v>
      </c>
      <c r="S344" s="1142"/>
      <c r="T344" s="1142"/>
      <c r="U344" s="1142">
        <f t="shared" si="645"/>
        <v>0</v>
      </c>
      <c r="V344" s="1142"/>
      <c r="W344" s="1142"/>
      <c r="X344" s="1142">
        <f t="shared" si="646"/>
        <v>0</v>
      </c>
      <c r="Y344" s="1142"/>
      <c r="Z344" s="1142"/>
      <c r="AA344" s="1159">
        <f t="shared" si="639"/>
        <v>0</v>
      </c>
      <c r="AB344" s="1159">
        <f t="shared" si="640"/>
        <v>0</v>
      </c>
    </row>
    <row r="345" spans="2:28" s="1134" customFormat="1" ht="12.75" customHeight="1" x14ac:dyDescent="0.2">
      <c r="B345" s="1564"/>
      <c r="C345" s="1138"/>
      <c r="D345" s="1565" t="s">
        <v>448</v>
      </c>
      <c r="E345" s="1139"/>
      <c r="F345" s="1140"/>
      <c r="G345" s="1160">
        <f>+E345*F345</f>
        <v>0</v>
      </c>
      <c r="H345" s="1141"/>
      <c r="I345" s="1142">
        <f t="shared" si="641"/>
        <v>0</v>
      </c>
      <c r="J345" s="1142"/>
      <c r="K345" s="1142"/>
      <c r="L345" s="1142">
        <f t="shared" si="642"/>
        <v>0</v>
      </c>
      <c r="M345" s="1142"/>
      <c r="N345" s="1142"/>
      <c r="O345" s="1142">
        <f t="shared" si="643"/>
        <v>0</v>
      </c>
      <c r="P345" s="1142"/>
      <c r="Q345" s="1142"/>
      <c r="R345" s="1142">
        <f t="shared" si="644"/>
        <v>0</v>
      </c>
      <c r="S345" s="1142"/>
      <c r="T345" s="1142"/>
      <c r="U345" s="1142">
        <f t="shared" si="645"/>
        <v>0</v>
      </c>
      <c r="V345" s="1142"/>
      <c r="W345" s="1142"/>
      <c r="X345" s="1142">
        <f t="shared" si="646"/>
        <v>0</v>
      </c>
      <c r="Y345" s="1142"/>
      <c r="Z345" s="1142"/>
      <c r="AA345" s="1159">
        <f t="shared" si="639"/>
        <v>0</v>
      </c>
      <c r="AB345" s="1159">
        <f t="shared" si="640"/>
        <v>0</v>
      </c>
    </row>
    <row r="346" spans="2:28" s="1134" customFormat="1" ht="12.75" customHeight="1" x14ac:dyDescent="0.2">
      <c r="B346" s="1563"/>
      <c r="C346" s="1143"/>
      <c r="D346" s="1566" t="s">
        <v>448</v>
      </c>
      <c r="E346" s="1144"/>
      <c r="F346" s="1145"/>
      <c r="G346" s="1161">
        <f>+E346*F346</f>
        <v>0</v>
      </c>
      <c r="H346" s="1146"/>
      <c r="I346" s="1147">
        <f t="shared" si="641"/>
        <v>0</v>
      </c>
      <c r="J346" s="1147"/>
      <c r="K346" s="1147"/>
      <c r="L346" s="1147">
        <f t="shared" si="642"/>
        <v>0</v>
      </c>
      <c r="M346" s="1147"/>
      <c r="N346" s="1147"/>
      <c r="O346" s="1147">
        <f t="shared" si="643"/>
        <v>0</v>
      </c>
      <c r="P346" s="1147"/>
      <c r="Q346" s="1147"/>
      <c r="R346" s="1147">
        <f t="shared" si="644"/>
        <v>0</v>
      </c>
      <c r="S346" s="1147"/>
      <c r="T346" s="1147"/>
      <c r="U346" s="1147">
        <f t="shared" si="645"/>
        <v>0</v>
      </c>
      <c r="V346" s="1147"/>
      <c r="W346" s="1147"/>
      <c r="X346" s="1147">
        <f t="shared" si="646"/>
        <v>0</v>
      </c>
      <c r="Y346" s="1147"/>
      <c r="Z346" s="1147"/>
      <c r="AA346" s="1159">
        <f t="shared" si="639"/>
        <v>0</v>
      </c>
      <c r="AB346" s="1159">
        <f t="shared" si="640"/>
        <v>0</v>
      </c>
    </row>
    <row r="347" spans="2:28" s="1134" customFormat="1" ht="12.75" customHeight="1" x14ac:dyDescent="0.15">
      <c r="B347" s="1135" t="s">
        <v>419</v>
      </c>
      <c r="C347" s="286" t="s">
        <v>10</v>
      </c>
      <c r="D347" s="14"/>
      <c r="E347" s="1136"/>
      <c r="F347" s="1137"/>
      <c r="G347" s="623">
        <f t="shared" ref="G347:I347" si="647">SUM(G348:G352)</f>
        <v>0</v>
      </c>
      <c r="H347" s="16">
        <f t="shared" si="647"/>
        <v>0</v>
      </c>
      <c r="I347" s="16">
        <f t="shared" si="647"/>
        <v>0</v>
      </c>
      <c r="J347" s="16">
        <f t="shared" ref="J347:L347" si="648">SUM(J348:J352)</f>
        <v>0</v>
      </c>
      <c r="K347" s="16">
        <f t="shared" si="648"/>
        <v>0</v>
      </c>
      <c r="L347" s="16">
        <f t="shared" si="648"/>
        <v>0</v>
      </c>
      <c r="M347" s="16">
        <f t="shared" ref="M347:Z347" si="649">SUM(M348:M352)</f>
        <v>0</v>
      </c>
      <c r="N347" s="16">
        <f t="shared" si="649"/>
        <v>0</v>
      </c>
      <c r="O347" s="16">
        <f t="shared" si="649"/>
        <v>0</v>
      </c>
      <c r="P347" s="16">
        <f t="shared" si="649"/>
        <v>0</v>
      </c>
      <c r="Q347" s="16">
        <f t="shared" si="649"/>
        <v>0</v>
      </c>
      <c r="R347" s="16">
        <f t="shared" si="649"/>
        <v>0</v>
      </c>
      <c r="S347" s="16">
        <f t="shared" si="649"/>
        <v>0</v>
      </c>
      <c r="T347" s="16">
        <f t="shared" si="649"/>
        <v>0</v>
      </c>
      <c r="U347" s="16">
        <f t="shared" si="649"/>
        <v>0</v>
      </c>
      <c r="V347" s="16">
        <f t="shared" si="649"/>
        <v>0</v>
      </c>
      <c r="W347" s="16">
        <f t="shared" si="649"/>
        <v>0</v>
      </c>
      <c r="X347" s="16">
        <f t="shared" si="649"/>
        <v>0</v>
      </c>
      <c r="Y347" s="16">
        <f t="shared" si="649"/>
        <v>0</v>
      </c>
      <c r="Z347" s="16">
        <f t="shared" si="649"/>
        <v>0</v>
      </c>
      <c r="AA347" s="1159">
        <f t="shared" si="639"/>
        <v>0</v>
      </c>
      <c r="AB347" s="1159">
        <f t="shared" si="640"/>
        <v>0</v>
      </c>
    </row>
    <row r="348" spans="2:28" s="1134" customFormat="1" ht="12.75" customHeight="1" x14ac:dyDescent="0.2">
      <c r="B348" s="1564"/>
      <c r="C348" s="1138"/>
      <c r="D348" s="1565" t="s">
        <v>448</v>
      </c>
      <c r="E348" s="1139"/>
      <c r="F348" s="1140"/>
      <c r="G348" s="1160">
        <f>+E348*F348</f>
        <v>0</v>
      </c>
      <c r="H348" s="1140"/>
      <c r="I348" s="1148">
        <f t="shared" ref="I348:I370" si="650">J348+K348</f>
        <v>0</v>
      </c>
      <c r="J348" s="1148"/>
      <c r="K348" s="1148"/>
      <c r="L348" s="1148">
        <f t="shared" ref="L348:L352" si="651">M348+N348</f>
        <v>0</v>
      </c>
      <c r="M348" s="1148"/>
      <c r="N348" s="1148"/>
      <c r="O348" s="1148">
        <f t="shared" ref="O348:O352" si="652">P348+Q348</f>
        <v>0</v>
      </c>
      <c r="P348" s="1148"/>
      <c r="Q348" s="1148"/>
      <c r="R348" s="1148">
        <f t="shared" ref="R348:R352" si="653">S348+T348</f>
        <v>0</v>
      </c>
      <c r="S348" s="1148"/>
      <c r="T348" s="1148"/>
      <c r="U348" s="1148">
        <f t="shared" ref="U348:U352" si="654">V348+W348</f>
        <v>0</v>
      </c>
      <c r="V348" s="1148"/>
      <c r="W348" s="1148"/>
      <c r="X348" s="1148">
        <f t="shared" ref="X348:X352" si="655">Y348+Z348</f>
        <v>0</v>
      </c>
      <c r="Y348" s="1148"/>
      <c r="Z348" s="1148"/>
      <c r="AA348" s="1159">
        <f t="shared" si="639"/>
        <v>0</v>
      </c>
      <c r="AB348" s="1159">
        <f t="shared" si="640"/>
        <v>0</v>
      </c>
    </row>
    <row r="349" spans="2:28" s="1134" customFormat="1" ht="12.75" customHeight="1" x14ac:dyDescent="0.2">
      <c r="B349" s="1564"/>
      <c r="C349" s="1138"/>
      <c r="D349" s="1565" t="s">
        <v>448</v>
      </c>
      <c r="E349" s="1139"/>
      <c r="F349" s="1140"/>
      <c r="G349" s="1160">
        <f>+E349*F349</f>
        <v>0</v>
      </c>
      <c r="H349" s="1149"/>
      <c r="I349" s="1137">
        <f t="shared" si="650"/>
        <v>0</v>
      </c>
      <c r="J349" s="1137"/>
      <c r="K349" s="1137"/>
      <c r="L349" s="1137">
        <f t="shared" si="651"/>
        <v>0</v>
      </c>
      <c r="M349" s="1137"/>
      <c r="N349" s="1137"/>
      <c r="O349" s="1137">
        <f t="shared" si="652"/>
        <v>0</v>
      </c>
      <c r="P349" s="1137"/>
      <c r="Q349" s="1137"/>
      <c r="R349" s="1137">
        <f t="shared" si="653"/>
        <v>0</v>
      </c>
      <c r="S349" s="1137"/>
      <c r="T349" s="1137"/>
      <c r="U349" s="1137">
        <f t="shared" si="654"/>
        <v>0</v>
      </c>
      <c r="V349" s="1137"/>
      <c r="W349" s="1137"/>
      <c r="X349" s="1137">
        <f t="shared" si="655"/>
        <v>0</v>
      </c>
      <c r="Y349" s="1137"/>
      <c r="Z349" s="1137"/>
      <c r="AA349" s="1159">
        <f t="shared" si="639"/>
        <v>0</v>
      </c>
      <c r="AB349" s="1159">
        <f t="shared" si="640"/>
        <v>0</v>
      </c>
    </row>
    <row r="350" spans="2:28" s="1134" customFormat="1" ht="12.75" customHeight="1" x14ac:dyDescent="0.2">
      <c r="B350" s="1564"/>
      <c r="C350" s="1138"/>
      <c r="D350" s="1565" t="s">
        <v>448</v>
      </c>
      <c r="E350" s="1139"/>
      <c r="F350" s="1140"/>
      <c r="G350" s="1160">
        <f>+E350*F350</f>
        <v>0</v>
      </c>
      <c r="H350" s="1149"/>
      <c r="I350" s="1142">
        <f t="shared" si="650"/>
        <v>0</v>
      </c>
      <c r="J350" s="1142"/>
      <c r="K350" s="1142"/>
      <c r="L350" s="1142">
        <f t="shared" si="651"/>
        <v>0</v>
      </c>
      <c r="M350" s="1142"/>
      <c r="N350" s="1142"/>
      <c r="O350" s="1142">
        <f t="shared" si="652"/>
        <v>0</v>
      </c>
      <c r="P350" s="1142"/>
      <c r="Q350" s="1142"/>
      <c r="R350" s="1142">
        <f t="shared" si="653"/>
        <v>0</v>
      </c>
      <c r="S350" s="1142"/>
      <c r="T350" s="1142"/>
      <c r="U350" s="1142">
        <f t="shared" si="654"/>
        <v>0</v>
      </c>
      <c r="V350" s="1142"/>
      <c r="W350" s="1142"/>
      <c r="X350" s="1142">
        <f t="shared" si="655"/>
        <v>0</v>
      </c>
      <c r="Y350" s="1142"/>
      <c r="Z350" s="1142"/>
      <c r="AA350" s="1159">
        <f t="shared" si="639"/>
        <v>0</v>
      </c>
      <c r="AB350" s="1159">
        <f t="shared" si="640"/>
        <v>0</v>
      </c>
    </row>
    <row r="351" spans="2:28" s="1134" customFormat="1" ht="12.75" customHeight="1" x14ac:dyDescent="0.2">
      <c r="B351" s="1564"/>
      <c r="C351" s="1138"/>
      <c r="D351" s="1565" t="s">
        <v>448</v>
      </c>
      <c r="E351" s="1139"/>
      <c r="F351" s="1140"/>
      <c r="G351" s="1160">
        <f>+E351*F351</f>
        <v>0</v>
      </c>
      <c r="H351" s="1149"/>
      <c r="I351" s="1142">
        <f t="shared" si="650"/>
        <v>0</v>
      </c>
      <c r="J351" s="1142"/>
      <c r="K351" s="1142"/>
      <c r="L351" s="1142">
        <f t="shared" si="651"/>
        <v>0</v>
      </c>
      <c r="M351" s="1142"/>
      <c r="N351" s="1142"/>
      <c r="O351" s="1142">
        <f t="shared" si="652"/>
        <v>0</v>
      </c>
      <c r="P351" s="1142"/>
      <c r="Q351" s="1142"/>
      <c r="R351" s="1142">
        <f t="shared" si="653"/>
        <v>0</v>
      </c>
      <c r="S351" s="1142"/>
      <c r="T351" s="1142"/>
      <c r="U351" s="1142">
        <f t="shared" si="654"/>
        <v>0</v>
      </c>
      <c r="V351" s="1142"/>
      <c r="W351" s="1142"/>
      <c r="X351" s="1142">
        <f t="shared" si="655"/>
        <v>0</v>
      </c>
      <c r="Y351" s="1142"/>
      <c r="Z351" s="1142"/>
      <c r="AA351" s="1159">
        <f t="shared" si="639"/>
        <v>0</v>
      </c>
      <c r="AB351" s="1159">
        <f t="shared" si="640"/>
        <v>0</v>
      </c>
    </row>
    <row r="352" spans="2:28" s="1134" customFormat="1" ht="12.75" customHeight="1" x14ac:dyDescent="0.2">
      <c r="B352" s="1563"/>
      <c r="C352" s="1143"/>
      <c r="D352" s="1566" t="s">
        <v>448</v>
      </c>
      <c r="E352" s="1144"/>
      <c r="F352" s="1145"/>
      <c r="G352" s="1161">
        <f>+E352*F352</f>
        <v>0</v>
      </c>
      <c r="H352" s="1150"/>
      <c r="I352" s="1147">
        <f t="shared" si="650"/>
        <v>0</v>
      </c>
      <c r="J352" s="1147"/>
      <c r="K352" s="1147"/>
      <c r="L352" s="1147">
        <f t="shared" si="651"/>
        <v>0</v>
      </c>
      <c r="M352" s="1147"/>
      <c r="N352" s="1147"/>
      <c r="O352" s="1147">
        <f t="shared" si="652"/>
        <v>0</v>
      </c>
      <c r="P352" s="1147"/>
      <c r="Q352" s="1147"/>
      <c r="R352" s="1147">
        <f t="shared" si="653"/>
        <v>0</v>
      </c>
      <c r="S352" s="1147"/>
      <c r="T352" s="1147"/>
      <c r="U352" s="1147">
        <f t="shared" si="654"/>
        <v>0</v>
      </c>
      <c r="V352" s="1147"/>
      <c r="W352" s="1147"/>
      <c r="X352" s="1147">
        <f t="shared" si="655"/>
        <v>0</v>
      </c>
      <c r="Y352" s="1147"/>
      <c r="Z352" s="1147"/>
      <c r="AA352" s="1159">
        <f t="shared" si="639"/>
        <v>0</v>
      </c>
      <c r="AB352" s="1159">
        <f t="shared" si="640"/>
        <v>0</v>
      </c>
    </row>
    <row r="353" spans="2:28" s="1134" customFormat="1" ht="12.75" customHeight="1" x14ac:dyDescent="0.15">
      <c r="B353" s="1135" t="s">
        <v>419</v>
      </c>
      <c r="C353" s="286" t="s">
        <v>194</v>
      </c>
      <c r="D353" s="14"/>
      <c r="E353" s="1136"/>
      <c r="F353" s="1137"/>
      <c r="G353" s="623">
        <f t="shared" ref="G353:I353" si="656">SUM(G354:G358)</f>
        <v>0</v>
      </c>
      <c r="H353" s="16">
        <f t="shared" si="656"/>
        <v>0</v>
      </c>
      <c r="I353" s="16">
        <f t="shared" si="656"/>
        <v>0</v>
      </c>
      <c r="J353" s="16">
        <f t="shared" ref="J353:L353" si="657">SUM(J354:J358)</f>
        <v>0</v>
      </c>
      <c r="K353" s="16">
        <f t="shared" si="657"/>
        <v>0</v>
      </c>
      <c r="L353" s="16">
        <f t="shared" si="657"/>
        <v>0</v>
      </c>
      <c r="M353" s="16">
        <f t="shared" ref="M353:Z353" si="658">SUM(M354:M358)</f>
        <v>0</v>
      </c>
      <c r="N353" s="16">
        <f t="shared" si="658"/>
        <v>0</v>
      </c>
      <c r="O353" s="16">
        <f t="shared" si="658"/>
        <v>0</v>
      </c>
      <c r="P353" s="16">
        <f t="shared" si="658"/>
        <v>0</v>
      </c>
      <c r="Q353" s="16">
        <f t="shared" si="658"/>
        <v>0</v>
      </c>
      <c r="R353" s="16">
        <f t="shared" si="658"/>
        <v>0</v>
      </c>
      <c r="S353" s="16">
        <f t="shared" si="658"/>
        <v>0</v>
      </c>
      <c r="T353" s="16">
        <f t="shared" si="658"/>
        <v>0</v>
      </c>
      <c r="U353" s="16">
        <f t="shared" si="658"/>
        <v>0</v>
      </c>
      <c r="V353" s="16">
        <f t="shared" si="658"/>
        <v>0</v>
      </c>
      <c r="W353" s="16">
        <f t="shared" si="658"/>
        <v>0</v>
      </c>
      <c r="X353" s="16">
        <f t="shared" si="658"/>
        <v>0</v>
      </c>
      <c r="Y353" s="16">
        <f t="shared" si="658"/>
        <v>0</v>
      </c>
      <c r="Z353" s="16">
        <f t="shared" si="658"/>
        <v>0</v>
      </c>
      <c r="AA353" s="1159">
        <f t="shared" si="639"/>
        <v>0</v>
      </c>
      <c r="AB353" s="1159">
        <f t="shared" si="640"/>
        <v>0</v>
      </c>
    </row>
    <row r="354" spans="2:28" s="1134" customFormat="1" ht="12.75" customHeight="1" x14ac:dyDescent="0.2">
      <c r="B354" s="1564"/>
      <c r="C354" s="1138"/>
      <c r="D354" s="1565" t="s">
        <v>448</v>
      </c>
      <c r="E354" s="1139"/>
      <c r="F354" s="1140"/>
      <c r="G354" s="1160">
        <f>+E354*F354</f>
        <v>0</v>
      </c>
      <c r="H354" s="1137"/>
      <c r="I354" s="1148">
        <f t="shared" si="650"/>
        <v>0</v>
      </c>
      <c r="J354" s="1137"/>
      <c r="K354" s="1137"/>
      <c r="L354" s="1148">
        <f t="shared" ref="L354:L358" si="659">M354+N354</f>
        <v>0</v>
      </c>
      <c r="M354" s="1137"/>
      <c r="N354" s="1137"/>
      <c r="O354" s="1148">
        <f t="shared" ref="O354:O358" si="660">P354+Q354</f>
        <v>0</v>
      </c>
      <c r="P354" s="1137"/>
      <c r="Q354" s="1137"/>
      <c r="R354" s="1148">
        <f t="shared" ref="R354:R358" si="661">S354+T354</f>
        <v>0</v>
      </c>
      <c r="S354" s="1137"/>
      <c r="T354" s="1137"/>
      <c r="U354" s="1148">
        <f t="shared" ref="U354:U358" si="662">V354+W354</f>
        <v>0</v>
      </c>
      <c r="V354" s="1137"/>
      <c r="W354" s="1137"/>
      <c r="X354" s="1148">
        <f t="shared" ref="X354:X358" si="663">Y354+Z354</f>
        <v>0</v>
      </c>
      <c r="Y354" s="1137"/>
      <c r="Z354" s="1137"/>
      <c r="AA354" s="1159">
        <f t="shared" si="639"/>
        <v>0</v>
      </c>
      <c r="AB354" s="1159">
        <f t="shared" si="640"/>
        <v>0</v>
      </c>
    </row>
    <row r="355" spans="2:28" s="1134" customFormat="1" ht="12.75" customHeight="1" x14ac:dyDescent="0.2">
      <c r="B355" s="1564"/>
      <c r="C355" s="1138"/>
      <c r="D355" s="1565" t="s">
        <v>448</v>
      </c>
      <c r="E355" s="1139"/>
      <c r="F355" s="1140"/>
      <c r="G355" s="1160">
        <f>+E355*F355</f>
        <v>0</v>
      </c>
      <c r="H355" s="1137"/>
      <c r="I355" s="1137">
        <f t="shared" si="650"/>
        <v>0</v>
      </c>
      <c r="J355" s="1137"/>
      <c r="K355" s="1137"/>
      <c r="L355" s="1137">
        <f t="shared" si="659"/>
        <v>0</v>
      </c>
      <c r="M355" s="1137"/>
      <c r="N355" s="1137"/>
      <c r="O355" s="1137">
        <f t="shared" si="660"/>
        <v>0</v>
      </c>
      <c r="P355" s="1137"/>
      <c r="Q355" s="1137"/>
      <c r="R355" s="1137">
        <f t="shared" si="661"/>
        <v>0</v>
      </c>
      <c r="S355" s="1137"/>
      <c r="T355" s="1137"/>
      <c r="U355" s="1137">
        <f t="shared" si="662"/>
        <v>0</v>
      </c>
      <c r="V355" s="1137"/>
      <c r="W355" s="1137"/>
      <c r="X355" s="1137">
        <f t="shared" si="663"/>
        <v>0</v>
      </c>
      <c r="Y355" s="1137"/>
      <c r="Z355" s="1137"/>
      <c r="AA355" s="1159">
        <f t="shared" si="639"/>
        <v>0</v>
      </c>
      <c r="AB355" s="1159">
        <f t="shared" si="640"/>
        <v>0</v>
      </c>
    </row>
    <row r="356" spans="2:28" s="1134" customFormat="1" ht="12.75" customHeight="1" x14ac:dyDescent="0.2">
      <c r="B356" s="1564"/>
      <c r="C356" s="1138"/>
      <c r="D356" s="1565" t="s">
        <v>448</v>
      </c>
      <c r="E356" s="1139"/>
      <c r="F356" s="1140"/>
      <c r="G356" s="1160">
        <f>+E356*F356</f>
        <v>0</v>
      </c>
      <c r="H356" s="1141"/>
      <c r="I356" s="1142">
        <f t="shared" si="650"/>
        <v>0</v>
      </c>
      <c r="J356" s="1142"/>
      <c r="K356" s="1142"/>
      <c r="L356" s="1142">
        <f t="shared" si="659"/>
        <v>0</v>
      </c>
      <c r="M356" s="1142"/>
      <c r="N356" s="1142"/>
      <c r="O356" s="1142">
        <f t="shared" si="660"/>
        <v>0</v>
      </c>
      <c r="P356" s="1142"/>
      <c r="Q356" s="1142"/>
      <c r="R356" s="1142">
        <f t="shared" si="661"/>
        <v>0</v>
      </c>
      <c r="S356" s="1142"/>
      <c r="T356" s="1142"/>
      <c r="U356" s="1142">
        <f t="shared" si="662"/>
        <v>0</v>
      </c>
      <c r="V356" s="1142"/>
      <c r="W356" s="1142"/>
      <c r="X356" s="1142">
        <f t="shared" si="663"/>
        <v>0</v>
      </c>
      <c r="Y356" s="1142"/>
      <c r="Z356" s="1142"/>
      <c r="AA356" s="1159">
        <f t="shared" si="639"/>
        <v>0</v>
      </c>
      <c r="AB356" s="1159">
        <f t="shared" si="640"/>
        <v>0</v>
      </c>
    </row>
    <row r="357" spans="2:28" s="1134" customFormat="1" ht="12.75" customHeight="1" x14ac:dyDescent="0.2">
      <c r="B357" s="1564"/>
      <c r="C357" s="1138"/>
      <c r="D357" s="1565" t="s">
        <v>448</v>
      </c>
      <c r="E357" s="1139"/>
      <c r="F357" s="1140"/>
      <c r="G357" s="1160">
        <f>+E357*F357</f>
        <v>0</v>
      </c>
      <c r="H357" s="1141"/>
      <c r="I357" s="1142">
        <f t="shared" si="650"/>
        <v>0</v>
      </c>
      <c r="J357" s="1142"/>
      <c r="K357" s="1142"/>
      <c r="L357" s="1142">
        <f t="shared" si="659"/>
        <v>0</v>
      </c>
      <c r="M357" s="1142"/>
      <c r="N357" s="1142"/>
      <c r="O357" s="1142">
        <f t="shared" si="660"/>
        <v>0</v>
      </c>
      <c r="P357" s="1142"/>
      <c r="Q357" s="1142"/>
      <c r="R357" s="1142">
        <f t="shared" si="661"/>
        <v>0</v>
      </c>
      <c r="S357" s="1142"/>
      <c r="T357" s="1142"/>
      <c r="U357" s="1142">
        <f t="shared" si="662"/>
        <v>0</v>
      </c>
      <c r="V357" s="1142"/>
      <c r="W357" s="1142"/>
      <c r="X357" s="1142">
        <f t="shared" si="663"/>
        <v>0</v>
      </c>
      <c r="Y357" s="1142"/>
      <c r="Z357" s="1142"/>
      <c r="AA357" s="1159">
        <f t="shared" si="639"/>
        <v>0</v>
      </c>
      <c r="AB357" s="1159">
        <f t="shared" si="640"/>
        <v>0</v>
      </c>
    </row>
    <row r="358" spans="2:28" s="1134" customFormat="1" ht="12.75" customHeight="1" x14ac:dyDescent="0.2">
      <c r="B358" s="1563"/>
      <c r="C358" s="1143"/>
      <c r="D358" s="1566" t="s">
        <v>448</v>
      </c>
      <c r="E358" s="1144"/>
      <c r="F358" s="1145"/>
      <c r="G358" s="1161">
        <f>+E358*F358</f>
        <v>0</v>
      </c>
      <c r="H358" s="1146"/>
      <c r="I358" s="1147">
        <f t="shared" si="650"/>
        <v>0</v>
      </c>
      <c r="J358" s="1147"/>
      <c r="K358" s="1147"/>
      <c r="L358" s="1147">
        <f t="shared" si="659"/>
        <v>0</v>
      </c>
      <c r="M358" s="1147"/>
      <c r="N358" s="1147"/>
      <c r="O358" s="1147">
        <f t="shared" si="660"/>
        <v>0</v>
      </c>
      <c r="P358" s="1147"/>
      <c r="Q358" s="1147"/>
      <c r="R358" s="1147">
        <f t="shared" si="661"/>
        <v>0</v>
      </c>
      <c r="S358" s="1147"/>
      <c r="T358" s="1147"/>
      <c r="U358" s="1147">
        <f t="shared" si="662"/>
        <v>0</v>
      </c>
      <c r="V358" s="1147"/>
      <c r="W358" s="1147"/>
      <c r="X358" s="1147">
        <f t="shared" si="663"/>
        <v>0</v>
      </c>
      <c r="Y358" s="1147"/>
      <c r="Z358" s="1147"/>
      <c r="AA358" s="1159">
        <f t="shared" si="639"/>
        <v>0</v>
      </c>
      <c r="AB358" s="1159">
        <f t="shared" si="640"/>
        <v>0</v>
      </c>
    </row>
    <row r="359" spans="2:28" s="1134" customFormat="1" ht="12.75" customHeight="1" x14ac:dyDescent="0.15">
      <c r="B359" s="1135" t="s">
        <v>419</v>
      </c>
      <c r="C359" s="286" t="s">
        <v>128</v>
      </c>
      <c r="D359" s="14"/>
      <c r="E359" s="1136"/>
      <c r="F359" s="1137"/>
      <c r="G359" s="623">
        <f t="shared" ref="G359:I359" si="664">SUM(G360:G364)</f>
        <v>0</v>
      </c>
      <c r="H359" s="16">
        <f t="shared" si="664"/>
        <v>0</v>
      </c>
      <c r="I359" s="16">
        <f t="shared" si="664"/>
        <v>0</v>
      </c>
      <c r="J359" s="16">
        <f t="shared" ref="J359:L359" si="665">SUM(J360:J364)</f>
        <v>0</v>
      </c>
      <c r="K359" s="16">
        <f t="shared" si="665"/>
        <v>0</v>
      </c>
      <c r="L359" s="16">
        <f t="shared" si="665"/>
        <v>0</v>
      </c>
      <c r="M359" s="16">
        <f t="shared" ref="M359:Z359" si="666">SUM(M360:M364)</f>
        <v>0</v>
      </c>
      <c r="N359" s="16">
        <f t="shared" si="666"/>
        <v>0</v>
      </c>
      <c r="O359" s="16">
        <f t="shared" si="666"/>
        <v>0</v>
      </c>
      <c r="P359" s="16">
        <f t="shared" si="666"/>
        <v>0</v>
      </c>
      <c r="Q359" s="16">
        <f t="shared" si="666"/>
        <v>0</v>
      </c>
      <c r="R359" s="16">
        <f t="shared" si="666"/>
        <v>0</v>
      </c>
      <c r="S359" s="16">
        <f t="shared" si="666"/>
        <v>0</v>
      </c>
      <c r="T359" s="16">
        <f t="shared" si="666"/>
        <v>0</v>
      </c>
      <c r="U359" s="16">
        <f t="shared" si="666"/>
        <v>0</v>
      </c>
      <c r="V359" s="16">
        <f t="shared" si="666"/>
        <v>0</v>
      </c>
      <c r="W359" s="16">
        <f t="shared" si="666"/>
        <v>0</v>
      </c>
      <c r="X359" s="16">
        <f t="shared" si="666"/>
        <v>0</v>
      </c>
      <c r="Y359" s="16">
        <f t="shared" si="666"/>
        <v>0</v>
      </c>
      <c r="Z359" s="16">
        <f t="shared" si="666"/>
        <v>0</v>
      </c>
      <c r="AA359" s="1159">
        <f t="shared" si="639"/>
        <v>0</v>
      </c>
      <c r="AB359" s="1159">
        <f t="shared" si="640"/>
        <v>0</v>
      </c>
    </row>
    <row r="360" spans="2:28" s="1134" customFormat="1" ht="12.75" customHeight="1" x14ac:dyDescent="0.2">
      <c r="B360" s="1564"/>
      <c r="C360" s="1138"/>
      <c r="D360" s="1565" t="s">
        <v>448</v>
      </c>
      <c r="E360" s="1139"/>
      <c r="F360" s="1140"/>
      <c r="G360" s="1160">
        <f>+E360*F360</f>
        <v>0</v>
      </c>
      <c r="H360" s="1137"/>
      <c r="I360" s="1148">
        <f t="shared" si="650"/>
        <v>0</v>
      </c>
      <c r="J360" s="1142"/>
      <c r="K360" s="1142"/>
      <c r="L360" s="1148">
        <f t="shared" ref="L360:L364" si="667">M360+N360</f>
        <v>0</v>
      </c>
      <c r="M360" s="1142"/>
      <c r="N360" s="1142"/>
      <c r="O360" s="1148">
        <f t="shared" ref="O360:O364" si="668">P360+Q360</f>
        <v>0</v>
      </c>
      <c r="P360" s="1142"/>
      <c r="Q360" s="1142"/>
      <c r="R360" s="1148">
        <f t="shared" ref="R360:R364" si="669">S360+T360</f>
        <v>0</v>
      </c>
      <c r="S360" s="1142"/>
      <c r="T360" s="1142"/>
      <c r="U360" s="1148">
        <f t="shared" ref="U360:U364" si="670">V360+W360</f>
        <v>0</v>
      </c>
      <c r="V360" s="1142"/>
      <c r="W360" s="1142"/>
      <c r="X360" s="1148">
        <f t="shared" ref="X360:X364" si="671">Y360+Z360</f>
        <v>0</v>
      </c>
      <c r="Y360" s="1142"/>
      <c r="Z360" s="1142"/>
      <c r="AA360" s="1159">
        <f t="shared" si="639"/>
        <v>0</v>
      </c>
      <c r="AB360" s="1159">
        <f t="shared" si="640"/>
        <v>0</v>
      </c>
    </row>
    <row r="361" spans="2:28" s="1134" customFormat="1" ht="12.75" customHeight="1" x14ac:dyDescent="0.2">
      <c r="B361" s="1564"/>
      <c r="C361" s="1138"/>
      <c r="D361" s="1565" t="s">
        <v>448</v>
      </c>
      <c r="E361" s="1139"/>
      <c r="F361" s="1140"/>
      <c r="G361" s="1160">
        <f>+E361*F361</f>
        <v>0</v>
      </c>
      <c r="H361" s="1137"/>
      <c r="I361" s="1137">
        <f t="shared" si="650"/>
        <v>0</v>
      </c>
      <c r="J361" s="1142"/>
      <c r="K361" s="1142"/>
      <c r="L361" s="1137">
        <f t="shared" si="667"/>
        <v>0</v>
      </c>
      <c r="M361" s="1142"/>
      <c r="N361" s="1142"/>
      <c r="O361" s="1137">
        <f t="shared" si="668"/>
        <v>0</v>
      </c>
      <c r="P361" s="1142"/>
      <c r="Q361" s="1142"/>
      <c r="R361" s="1137">
        <f t="shared" si="669"/>
        <v>0</v>
      </c>
      <c r="S361" s="1142"/>
      <c r="T361" s="1142"/>
      <c r="U361" s="1137">
        <f t="shared" si="670"/>
        <v>0</v>
      </c>
      <c r="V361" s="1142"/>
      <c r="W361" s="1142"/>
      <c r="X361" s="1137">
        <f t="shared" si="671"/>
        <v>0</v>
      </c>
      <c r="Y361" s="1142"/>
      <c r="Z361" s="1142"/>
      <c r="AA361" s="1159">
        <f t="shared" si="639"/>
        <v>0</v>
      </c>
      <c r="AB361" s="1159">
        <f t="shared" si="640"/>
        <v>0</v>
      </c>
    </row>
    <row r="362" spans="2:28" s="1134" customFormat="1" ht="12.75" customHeight="1" x14ac:dyDescent="0.2">
      <c r="B362" s="1564"/>
      <c r="C362" s="1138"/>
      <c r="D362" s="1565" t="s">
        <v>448</v>
      </c>
      <c r="E362" s="1139"/>
      <c r="F362" s="1140"/>
      <c r="G362" s="1160">
        <f>+E362*F362</f>
        <v>0</v>
      </c>
      <c r="H362" s="1141"/>
      <c r="I362" s="1142">
        <f t="shared" si="650"/>
        <v>0</v>
      </c>
      <c r="J362" s="1142"/>
      <c r="K362" s="1142"/>
      <c r="L362" s="1142">
        <f t="shared" si="667"/>
        <v>0</v>
      </c>
      <c r="M362" s="1142"/>
      <c r="N362" s="1142"/>
      <c r="O362" s="1142">
        <f t="shared" si="668"/>
        <v>0</v>
      </c>
      <c r="P362" s="1142"/>
      <c r="Q362" s="1142"/>
      <c r="R362" s="1142">
        <f t="shared" si="669"/>
        <v>0</v>
      </c>
      <c r="S362" s="1142"/>
      <c r="T362" s="1142"/>
      <c r="U362" s="1142">
        <f t="shared" si="670"/>
        <v>0</v>
      </c>
      <c r="V362" s="1142"/>
      <c r="W362" s="1142"/>
      <c r="X362" s="1142">
        <f t="shared" si="671"/>
        <v>0</v>
      </c>
      <c r="Y362" s="1142"/>
      <c r="Z362" s="1142"/>
      <c r="AA362" s="1159">
        <f t="shared" si="639"/>
        <v>0</v>
      </c>
      <c r="AB362" s="1159">
        <f t="shared" si="640"/>
        <v>0</v>
      </c>
    </row>
    <row r="363" spans="2:28" s="1134" customFormat="1" ht="12.75" customHeight="1" x14ac:dyDescent="0.2">
      <c r="B363" s="1564"/>
      <c r="C363" s="1138"/>
      <c r="D363" s="1565" t="s">
        <v>448</v>
      </c>
      <c r="E363" s="1139"/>
      <c r="F363" s="1140"/>
      <c r="G363" s="1160">
        <f>+E363*F363</f>
        <v>0</v>
      </c>
      <c r="H363" s="1141"/>
      <c r="I363" s="1142">
        <f t="shared" si="650"/>
        <v>0</v>
      </c>
      <c r="J363" s="1142"/>
      <c r="K363" s="1142"/>
      <c r="L363" s="1142">
        <f t="shared" si="667"/>
        <v>0</v>
      </c>
      <c r="M363" s="1142"/>
      <c r="N363" s="1142"/>
      <c r="O363" s="1142">
        <f t="shared" si="668"/>
        <v>0</v>
      </c>
      <c r="P363" s="1142"/>
      <c r="Q363" s="1142"/>
      <c r="R363" s="1142">
        <f t="shared" si="669"/>
        <v>0</v>
      </c>
      <c r="S363" s="1142"/>
      <c r="T363" s="1142"/>
      <c r="U363" s="1142">
        <f t="shared" si="670"/>
        <v>0</v>
      </c>
      <c r="V363" s="1142"/>
      <c r="W363" s="1142"/>
      <c r="X363" s="1142">
        <f t="shared" si="671"/>
        <v>0</v>
      </c>
      <c r="Y363" s="1142"/>
      <c r="Z363" s="1142"/>
      <c r="AA363" s="1159">
        <f t="shared" si="639"/>
        <v>0</v>
      </c>
      <c r="AB363" s="1159">
        <f t="shared" si="640"/>
        <v>0</v>
      </c>
    </row>
    <row r="364" spans="2:28" s="1134" customFormat="1" ht="12.75" customHeight="1" x14ac:dyDescent="0.2">
      <c r="B364" s="1563"/>
      <c r="C364" s="1143"/>
      <c r="D364" s="1566" t="s">
        <v>448</v>
      </c>
      <c r="E364" s="1144"/>
      <c r="F364" s="1145"/>
      <c r="G364" s="1161">
        <f>+E364*F364</f>
        <v>0</v>
      </c>
      <c r="H364" s="1146"/>
      <c r="I364" s="1147">
        <f t="shared" si="650"/>
        <v>0</v>
      </c>
      <c r="J364" s="1147"/>
      <c r="K364" s="1147"/>
      <c r="L364" s="1147">
        <f t="shared" si="667"/>
        <v>0</v>
      </c>
      <c r="M364" s="1147"/>
      <c r="N364" s="1147"/>
      <c r="O364" s="1147">
        <f t="shared" si="668"/>
        <v>0</v>
      </c>
      <c r="P364" s="1147"/>
      <c r="Q364" s="1147"/>
      <c r="R364" s="1147">
        <f t="shared" si="669"/>
        <v>0</v>
      </c>
      <c r="S364" s="1147"/>
      <c r="T364" s="1147"/>
      <c r="U364" s="1147">
        <f t="shared" si="670"/>
        <v>0</v>
      </c>
      <c r="V364" s="1147"/>
      <c r="W364" s="1147"/>
      <c r="X364" s="1147">
        <f t="shared" si="671"/>
        <v>0</v>
      </c>
      <c r="Y364" s="1147"/>
      <c r="Z364" s="1147"/>
      <c r="AA364" s="1159">
        <f t="shared" si="639"/>
        <v>0</v>
      </c>
      <c r="AB364" s="1159">
        <f t="shared" si="640"/>
        <v>0</v>
      </c>
    </row>
    <row r="365" spans="2:28" s="1134" customFormat="1" ht="12.75" customHeight="1" x14ac:dyDescent="0.15">
      <c r="B365" s="1135" t="s">
        <v>419</v>
      </c>
      <c r="C365" s="286" t="s">
        <v>129</v>
      </c>
      <c r="D365" s="14"/>
      <c r="E365" s="1136"/>
      <c r="F365" s="1137"/>
      <c r="G365" s="623">
        <f t="shared" ref="G365:I365" si="672">SUM(G366:G370)</f>
        <v>0</v>
      </c>
      <c r="H365" s="16">
        <f t="shared" si="672"/>
        <v>0</v>
      </c>
      <c r="I365" s="16">
        <f t="shared" si="672"/>
        <v>0</v>
      </c>
      <c r="J365" s="20">
        <f t="shared" ref="J365:L365" si="673">SUM(J366:J370)</f>
        <v>0</v>
      </c>
      <c r="K365" s="20">
        <f t="shared" si="673"/>
        <v>0</v>
      </c>
      <c r="L365" s="16">
        <f t="shared" si="673"/>
        <v>0</v>
      </c>
      <c r="M365" s="20">
        <f t="shared" ref="M365:Z365" si="674">SUM(M366:M370)</f>
        <v>0</v>
      </c>
      <c r="N365" s="20">
        <f t="shared" si="674"/>
        <v>0</v>
      </c>
      <c r="O365" s="16">
        <f t="shared" si="674"/>
        <v>0</v>
      </c>
      <c r="P365" s="20">
        <f t="shared" si="674"/>
        <v>0</v>
      </c>
      <c r="Q365" s="20">
        <f t="shared" si="674"/>
        <v>0</v>
      </c>
      <c r="R365" s="16">
        <f t="shared" si="674"/>
        <v>0</v>
      </c>
      <c r="S365" s="20">
        <f t="shared" si="674"/>
        <v>0</v>
      </c>
      <c r="T365" s="20">
        <f t="shared" si="674"/>
        <v>0</v>
      </c>
      <c r="U365" s="16">
        <f t="shared" si="674"/>
        <v>0</v>
      </c>
      <c r="V365" s="20">
        <f t="shared" si="674"/>
        <v>0</v>
      </c>
      <c r="W365" s="20">
        <f t="shared" si="674"/>
        <v>0</v>
      </c>
      <c r="X365" s="16">
        <f t="shared" si="674"/>
        <v>0</v>
      </c>
      <c r="Y365" s="20">
        <f t="shared" si="674"/>
        <v>0</v>
      </c>
      <c r="Z365" s="20">
        <f t="shared" si="674"/>
        <v>0</v>
      </c>
      <c r="AA365" s="1159">
        <f t="shared" si="639"/>
        <v>0</v>
      </c>
      <c r="AB365" s="1159">
        <f t="shared" si="640"/>
        <v>0</v>
      </c>
    </row>
    <row r="366" spans="2:28" s="1134" customFormat="1" ht="12.75" customHeight="1" x14ac:dyDescent="0.2">
      <c r="B366" s="1564"/>
      <c r="C366" s="1138"/>
      <c r="D366" s="1565" t="s">
        <v>448</v>
      </c>
      <c r="E366" s="1139"/>
      <c r="F366" s="1140"/>
      <c r="G366" s="1160">
        <f>+E366*F366</f>
        <v>0</v>
      </c>
      <c r="H366" s="1137"/>
      <c r="I366" s="1148">
        <f t="shared" si="650"/>
        <v>0</v>
      </c>
      <c r="J366" s="1137"/>
      <c r="K366" s="1137"/>
      <c r="L366" s="1148">
        <f t="shared" ref="L366:L370" si="675">M366+N366</f>
        <v>0</v>
      </c>
      <c r="M366" s="1137"/>
      <c r="N366" s="1137"/>
      <c r="O366" s="1148">
        <f t="shared" ref="O366:O370" si="676">P366+Q366</f>
        <v>0</v>
      </c>
      <c r="P366" s="1137"/>
      <c r="Q366" s="1137"/>
      <c r="R366" s="1148">
        <f t="shared" ref="R366:R370" si="677">S366+T366</f>
        <v>0</v>
      </c>
      <c r="S366" s="1137"/>
      <c r="T366" s="1137"/>
      <c r="U366" s="1148">
        <f t="shared" ref="U366:U370" si="678">V366+W366</f>
        <v>0</v>
      </c>
      <c r="V366" s="1137"/>
      <c r="W366" s="1137"/>
      <c r="X366" s="1148">
        <f t="shared" ref="X366:X370" si="679">Y366+Z366</f>
        <v>0</v>
      </c>
      <c r="Y366" s="1137"/>
      <c r="Z366" s="1137"/>
      <c r="AA366" s="1159">
        <f t="shared" si="639"/>
        <v>0</v>
      </c>
      <c r="AB366" s="1159">
        <f t="shared" si="640"/>
        <v>0</v>
      </c>
    </row>
    <row r="367" spans="2:28" s="1134" customFormat="1" ht="12.75" customHeight="1" x14ac:dyDescent="0.2">
      <c r="B367" s="1564"/>
      <c r="C367" s="1138"/>
      <c r="D367" s="1565" t="s">
        <v>448</v>
      </c>
      <c r="E367" s="1139"/>
      <c r="F367" s="1140"/>
      <c r="G367" s="1160">
        <f>+E367*F367</f>
        <v>0</v>
      </c>
      <c r="H367" s="1137"/>
      <c r="I367" s="1137">
        <f t="shared" si="650"/>
        <v>0</v>
      </c>
      <c r="J367" s="1137"/>
      <c r="K367" s="1137"/>
      <c r="L367" s="1137">
        <f t="shared" si="675"/>
        <v>0</v>
      </c>
      <c r="M367" s="1137"/>
      <c r="N367" s="1137"/>
      <c r="O367" s="1137">
        <f t="shared" si="676"/>
        <v>0</v>
      </c>
      <c r="P367" s="1137"/>
      <c r="Q367" s="1137"/>
      <c r="R367" s="1137">
        <f t="shared" si="677"/>
        <v>0</v>
      </c>
      <c r="S367" s="1137"/>
      <c r="T367" s="1137"/>
      <c r="U367" s="1137">
        <f t="shared" si="678"/>
        <v>0</v>
      </c>
      <c r="V367" s="1137"/>
      <c r="W367" s="1137"/>
      <c r="X367" s="1137">
        <f t="shared" si="679"/>
        <v>0</v>
      </c>
      <c r="Y367" s="1137"/>
      <c r="Z367" s="1137"/>
      <c r="AA367" s="1159">
        <f t="shared" si="639"/>
        <v>0</v>
      </c>
      <c r="AB367" s="1159">
        <f t="shared" si="640"/>
        <v>0</v>
      </c>
    </row>
    <row r="368" spans="2:28" s="1134" customFormat="1" ht="12.75" customHeight="1" x14ac:dyDescent="0.2">
      <c r="B368" s="1564"/>
      <c r="C368" s="1138"/>
      <c r="D368" s="1565" t="s">
        <v>448</v>
      </c>
      <c r="E368" s="1139"/>
      <c r="F368" s="1140"/>
      <c r="G368" s="1160">
        <f>+E368*F368</f>
        <v>0</v>
      </c>
      <c r="H368" s="1141"/>
      <c r="I368" s="1142">
        <f t="shared" si="650"/>
        <v>0</v>
      </c>
      <c r="J368" s="1142"/>
      <c r="K368" s="1142"/>
      <c r="L368" s="1142">
        <f t="shared" si="675"/>
        <v>0</v>
      </c>
      <c r="M368" s="1142"/>
      <c r="N368" s="1142"/>
      <c r="O368" s="1142">
        <f t="shared" si="676"/>
        <v>0</v>
      </c>
      <c r="P368" s="1142"/>
      <c r="Q368" s="1142"/>
      <c r="R368" s="1142">
        <f t="shared" si="677"/>
        <v>0</v>
      </c>
      <c r="S368" s="1142"/>
      <c r="T368" s="1142"/>
      <c r="U368" s="1142">
        <f t="shared" si="678"/>
        <v>0</v>
      </c>
      <c r="V368" s="1142"/>
      <c r="W368" s="1142"/>
      <c r="X368" s="1142">
        <f t="shared" si="679"/>
        <v>0</v>
      </c>
      <c r="Y368" s="1142"/>
      <c r="Z368" s="1142"/>
      <c r="AA368" s="1159">
        <f t="shared" si="639"/>
        <v>0</v>
      </c>
      <c r="AB368" s="1159">
        <f t="shared" si="640"/>
        <v>0</v>
      </c>
    </row>
    <row r="369" spans="2:28" s="1134" customFormat="1" ht="12.75" customHeight="1" x14ac:dyDescent="0.2">
      <c r="B369" s="1564"/>
      <c r="C369" s="1138"/>
      <c r="D369" s="1565" t="s">
        <v>448</v>
      </c>
      <c r="E369" s="1139"/>
      <c r="F369" s="1140"/>
      <c r="G369" s="1160">
        <f>+E369*F369</f>
        <v>0</v>
      </c>
      <c r="H369" s="1141"/>
      <c r="I369" s="1142">
        <f t="shared" si="650"/>
        <v>0</v>
      </c>
      <c r="J369" s="1142"/>
      <c r="K369" s="1142"/>
      <c r="L369" s="1142">
        <f t="shared" si="675"/>
        <v>0</v>
      </c>
      <c r="M369" s="1142"/>
      <c r="N369" s="1142"/>
      <c r="O369" s="1142">
        <f t="shared" si="676"/>
        <v>0</v>
      </c>
      <c r="P369" s="1142"/>
      <c r="Q369" s="1142"/>
      <c r="R369" s="1142">
        <f t="shared" si="677"/>
        <v>0</v>
      </c>
      <c r="S369" s="1142"/>
      <c r="T369" s="1142"/>
      <c r="U369" s="1142">
        <f t="shared" si="678"/>
        <v>0</v>
      </c>
      <c r="V369" s="1142"/>
      <c r="W369" s="1142"/>
      <c r="X369" s="1142">
        <f t="shared" si="679"/>
        <v>0</v>
      </c>
      <c r="Y369" s="1142"/>
      <c r="Z369" s="1142"/>
      <c r="AA369" s="1159">
        <f t="shared" si="639"/>
        <v>0</v>
      </c>
      <c r="AB369" s="1159">
        <f t="shared" si="640"/>
        <v>0</v>
      </c>
    </row>
    <row r="370" spans="2:28" s="1134" customFormat="1" ht="12.75" customHeight="1" x14ac:dyDescent="0.2">
      <c r="B370" s="1563"/>
      <c r="C370" s="1143"/>
      <c r="D370" s="1566" t="s">
        <v>448</v>
      </c>
      <c r="E370" s="1144"/>
      <c r="F370" s="1145"/>
      <c r="G370" s="1160">
        <f>+E370*F370</f>
        <v>0</v>
      </c>
      <c r="H370" s="1141"/>
      <c r="I370" s="1147">
        <f t="shared" si="650"/>
        <v>0</v>
      </c>
      <c r="J370" s="1142"/>
      <c r="K370" s="1142"/>
      <c r="L370" s="1147">
        <f t="shared" si="675"/>
        <v>0</v>
      </c>
      <c r="M370" s="1142"/>
      <c r="N370" s="1142"/>
      <c r="O370" s="1147">
        <f t="shared" si="676"/>
        <v>0</v>
      </c>
      <c r="P370" s="1142"/>
      <c r="Q370" s="1142"/>
      <c r="R370" s="1147">
        <f t="shared" si="677"/>
        <v>0</v>
      </c>
      <c r="S370" s="1142"/>
      <c r="T370" s="1142"/>
      <c r="U370" s="1147">
        <f t="shared" si="678"/>
        <v>0</v>
      </c>
      <c r="V370" s="1142"/>
      <c r="W370" s="1142"/>
      <c r="X370" s="1147">
        <f t="shared" si="679"/>
        <v>0</v>
      </c>
      <c r="Y370" s="1142"/>
      <c r="Z370" s="1142"/>
      <c r="AA370" s="1159">
        <f t="shared" si="639"/>
        <v>0</v>
      </c>
      <c r="AB370" s="1159">
        <f t="shared" si="640"/>
        <v>0</v>
      </c>
    </row>
    <row r="371" spans="2:28" s="1134" customFormat="1" ht="26.25" customHeight="1" x14ac:dyDescent="0.15">
      <c r="B371" s="52">
        <f>+'CRONOGRAMA ACTIVIDADES'!C37</f>
        <v>0</v>
      </c>
      <c r="C371" s="232" t="str">
        <f>+'CRONOGRAMA ACTIVIDADES'!B37</f>
        <v>1.3.2</v>
      </c>
      <c r="D371" s="625" t="str">
        <f>+'CRONOGRAMA ACTIVIDADES'!D37</f>
        <v>Unidad medida</v>
      </c>
      <c r="E371" s="626">
        <f>+'CRONOGRAMA ACTIVIDADES'!E37</f>
        <v>0</v>
      </c>
      <c r="F371" s="624"/>
      <c r="G371" s="624">
        <f t="shared" ref="G371:I371" si="680">+G373+G379+G385+G391+G397</f>
        <v>0</v>
      </c>
      <c r="H371" s="12">
        <f t="shared" si="680"/>
        <v>0</v>
      </c>
      <c r="I371" s="12">
        <f t="shared" si="680"/>
        <v>0</v>
      </c>
      <c r="J371" s="12">
        <f t="shared" ref="J371:L371" si="681">+J373+J379+J385+J391+J397</f>
        <v>0</v>
      </c>
      <c r="K371" s="12">
        <f t="shared" si="681"/>
        <v>0</v>
      </c>
      <c r="L371" s="12">
        <f t="shared" si="681"/>
        <v>0</v>
      </c>
      <c r="M371" s="12">
        <f t="shared" ref="M371:Z371" si="682">+M373+M379+M385+M391+M397</f>
        <v>0</v>
      </c>
      <c r="N371" s="12">
        <f t="shared" si="682"/>
        <v>0</v>
      </c>
      <c r="O371" s="12">
        <f t="shared" si="682"/>
        <v>0</v>
      </c>
      <c r="P371" s="12">
        <f t="shared" si="682"/>
        <v>0</v>
      </c>
      <c r="Q371" s="12">
        <f t="shared" si="682"/>
        <v>0</v>
      </c>
      <c r="R371" s="12">
        <f t="shared" si="682"/>
        <v>0</v>
      </c>
      <c r="S371" s="12">
        <f t="shared" si="682"/>
        <v>0</v>
      </c>
      <c r="T371" s="12">
        <f t="shared" si="682"/>
        <v>0</v>
      </c>
      <c r="U371" s="12">
        <f t="shared" si="682"/>
        <v>0</v>
      </c>
      <c r="V371" s="12">
        <f t="shared" si="682"/>
        <v>0</v>
      </c>
      <c r="W371" s="12">
        <f t="shared" si="682"/>
        <v>0</v>
      </c>
      <c r="X371" s="12">
        <f t="shared" si="682"/>
        <v>0</v>
      </c>
      <c r="Y371" s="12">
        <f t="shared" si="682"/>
        <v>0</v>
      </c>
      <c r="Z371" s="12">
        <f t="shared" si="682"/>
        <v>0</v>
      </c>
      <c r="AA371" s="1159">
        <f>X371+U371+R371+O371+L371+I371+H371</f>
        <v>0</v>
      </c>
      <c r="AB371" s="1159">
        <f>+AA371-G371</f>
        <v>0</v>
      </c>
    </row>
    <row r="372" spans="2:28" s="1134" customFormat="1" ht="26.25" customHeight="1" x14ac:dyDescent="0.15">
      <c r="B372" s="633" t="s">
        <v>768</v>
      </c>
      <c r="C372" s="634"/>
      <c r="D372" s="2014"/>
      <c r="E372" s="2015"/>
      <c r="F372" s="2015"/>
      <c r="G372" s="2015"/>
      <c r="H372" s="2015"/>
      <c r="I372" s="2015"/>
      <c r="J372" s="2015"/>
      <c r="K372" s="2015"/>
      <c r="L372" s="2015"/>
      <c r="M372" s="2015"/>
      <c r="N372" s="2015"/>
      <c r="O372" s="2015"/>
      <c r="P372" s="2015"/>
      <c r="Q372" s="2015"/>
      <c r="R372" s="2015"/>
      <c r="S372" s="2015"/>
      <c r="T372" s="2015"/>
      <c r="U372" s="2015"/>
      <c r="V372" s="2015"/>
      <c r="W372" s="2015"/>
      <c r="X372" s="2015"/>
      <c r="Y372" s="2015"/>
      <c r="Z372" s="2016"/>
      <c r="AA372" s="1163"/>
      <c r="AB372" s="1163"/>
    </row>
    <row r="373" spans="2:28" s="1134" customFormat="1" ht="12.75" customHeight="1" x14ac:dyDescent="0.15">
      <c r="B373" s="1135" t="s">
        <v>419</v>
      </c>
      <c r="C373" s="286" t="s">
        <v>130</v>
      </c>
      <c r="D373" s="14"/>
      <c r="E373" s="1136"/>
      <c r="F373" s="1137"/>
      <c r="G373" s="623">
        <f t="shared" ref="G373:I373" si="683">SUM(G374:G378)</f>
        <v>0</v>
      </c>
      <c r="H373" s="16">
        <f t="shared" si="683"/>
        <v>0</v>
      </c>
      <c r="I373" s="16">
        <f t="shared" si="683"/>
        <v>0</v>
      </c>
      <c r="J373" s="16">
        <f t="shared" ref="J373:L373" si="684">SUM(J374:J378)</f>
        <v>0</v>
      </c>
      <c r="K373" s="16">
        <f t="shared" si="684"/>
        <v>0</v>
      </c>
      <c r="L373" s="16">
        <f t="shared" si="684"/>
        <v>0</v>
      </c>
      <c r="M373" s="16">
        <f t="shared" ref="M373:Z373" si="685">SUM(M374:M378)</f>
        <v>0</v>
      </c>
      <c r="N373" s="16">
        <f t="shared" si="685"/>
        <v>0</v>
      </c>
      <c r="O373" s="16">
        <f t="shared" si="685"/>
        <v>0</v>
      </c>
      <c r="P373" s="16">
        <f t="shared" si="685"/>
        <v>0</v>
      </c>
      <c r="Q373" s="16">
        <f t="shared" si="685"/>
        <v>0</v>
      </c>
      <c r="R373" s="16">
        <f t="shared" si="685"/>
        <v>0</v>
      </c>
      <c r="S373" s="16">
        <f t="shared" si="685"/>
        <v>0</v>
      </c>
      <c r="T373" s="16">
        <f t="shared" si="685"/>
        <v>0</v>
      </c>
      <c r="U373" s="16">
        <f t="shared" si="685"/>
        <v>0</v>
      </c>
      <c r="V373" s="16">
        <f t="shared" si="685"/>
        <v>0</v>
      </c>
      <c r="W373" s="16">
        <f t="shared" si="685"/>
        <v>0</v>
      </c>
      <c r="X373" s="16">
        <f t="shared" si="685"/>
        <v>0</v>
      </c>
      <c r="Y373" s="16">
        <f t="shared" si="685"/>
        <v>0</v>
      </c>
      <c r="Z373" s="16">
        <f t="shared" si="685"/>
        <v>0</v>
      </c>
      <c r="AA373" s="1159">
        <f t="shared" ref="AA373:AA402" si="686">X373+U373+R373+O373+L373+I373+H373</f>
        <v>0</v>
      </c>
      <c r="AB373" s="1159">
        <f t="shared" ref="AB373:AB402" si="687">+AA373-G373</f>
        <v>0</v>
      </c>
    </row>
    <row r="374" spans="2:28" s="1134" customFormat="1" ht="12.75" customHeight="1" x14ac:dyDescent="0.2">
      <c r="B374" s="1564"/>
      <c r="C374" s="1138"/>
      <c r="D374" s="1565" t="s">
        <v>448</v>
      </c>
      <c r="E374" s="1139"/>
      <c r="F374" s="1140"/>
      <c r="G374" s="1160">
        <f>+E374*F374</f>
        <v>0</v>
      </c>
      <c r="H374" s="1137"/>
      <c r="I374" s="1137">
        <f t="shared" ref="I374:I378" si="688">J374+K374</f>
        <v>0</v>
      </c>
      <c r="J374" s="1137"/>
      <c r="K374" s="1137"/>
      <c r="L374" s="1137">
        <f t="shared" ref="L374:L378" si="689">M374+N374</f>
        <v>0</v>
      </c>
      <c r="M374" s="1137"/>
      <c r="N374" s="1137"/>
      <c r="O374" s="1137">
        <f t="shared" ref="O374:O378" si="690">P374+Q374</f>
        <v>0</v>
      </c>
      <c r="P374" s="1137"/>
      <c r="Q374" s="1137"/>
      <c r="R374" s="1137">
        <f t="shared" ref="R374:R378" si="691">S374+T374</f>
        <v>0</v>
      </c>
      <c r="S374" s="1137"/>
      <c r="T374" s="1137"/>
      <c r="U374" s="1137">
        <f t="shared" ref="U374:U378" si="692">V374+W374</f>
        <v>0</v>
      </c>
      <c r="V374" s="1137"/>
      <c r="W374" s="1137"/>
      <c r="X374" s="1137">
        <f t="shared" ref="X374:X378" si="693">Y374+Z374</f>
        <v>0</v>
      </c>
      <c r="Y374" s="1137"/>
      <c r="Z374" s="1137"/>
      <c r="AA374" s="1159">
        <f t="shared" si="686"/>
        <v>0</v>
      </c>
      <c r="AB374" s="1159">
        <f t="shared" si="687"/>
        <v>0</v>
      </c>
    </row>
    <row r="375" spans="2:28" s="1134" customFormat="1" ht="12.75" customHeight="1" x14ac:dyDescent="0.2">
      <c r="B375" s="1564"/>
      <c r="C375" s="1138"/>
      <c r="D375" s="1565" t="s">
        <v>448</v>
      </c>
      <c r="E375" s="1139"/>
      <c r="F375" s="1140"/>
      <c r="G375" s="1160">
        <f>+E375*F375</f>
        <v>0</v>
      </c>
      <c r="H375" s="1137"/>
      <c r="I375" s="1137">
        <f t="shared" si="688"/>
        <v>0</v>
      </c>
      <c r="J375" s="1137"/>
      <c r="K375" s="1137"/>
      <c r="L375" s="1137">
        <f t="shared" si="689"/>
        <v>0</v>
      </c>
      <c r="M375" s="1137"/>
      <c r="N375" s="1137"/>
      <c r="O375" s="1137">
        <f t="shared" si="690"/>
        <v>0</v>
      </c>
      <c r="P375" s="1137"/>
      <c r="Q375" s="1137"/>
      <c r="R375" s="1137">
        <f t="shared" si="691"/>
        <v>0</v>
      </c>
      <c r="S375" s="1137"/>
      <c r="T375" s="1137"/>
      <c r="U375" s="1137">
        <f t="shared" si="692"/>
        <v>0</v>
      </c>
      <c r="V375" s="1137"/>
      <c r="W375" s="1137"/>
      <c r="X375" s="1137">
        <f t="shared" si="693"/>
        <v>0</v>
      </c>
      <c r="Y375" s="1137"/>
      <c r="Z375" s="1137"/>
      <c r="AA375" s="1159">
        <f t="shared" si="686"/>
        <v>0</v>
      </c>
      <c r="AB375" s="1159">
        <f t="shared" si="687"/>
        <v>0</v>
      </c>
    </row>
    <row r="376" spans="2:28" s="1134" customFormat="1" ht="12.75" customHeight="1" x14ac:dyDescent="0.2">
      <c r="B376" s="1564"/>
      <c r="C376" s="1138"/>
      <c r="D376" s="1565" t="s">
        <v>448</v>
      </c>
      <c r="E376" s="1139"/>
      <c r="F376" s="1140"/>
      <c r="G376" s="1160">
        <f>+E376*F376</f>
        <v>0</v>
      </c>
      <c r="H376" s="1141"/>
      <c r="I376" s="1142">
        <f t="shared" si="688"/>
        <v>0</v>
      </c>
      <c r="J376" s="1142"/>
      <c r="K376" s="1142"/>
      <c r="L376" s="1142">
        <f t="shared" si="689"/>
        <v>0</v>
      </c>
      <c r="M376" s="1142"/>
      <c r="N376" s="1142"/>
      <c r="O376" s="1142">
        <f t="shared" si="690"/>
        <v>0</v>
      </c>
      <c r="P376" s="1142"/>
      <c r="Q376" s="1142"/>
      <c r="R376" s="1142">
        <f t="shared" si="691"/>
        <v>0</v>
      </c>
      <c r="S376" s="1142"/>
      <c r="T376" s="1142"/>
      <c r="U376" s="1142">
        <f t="shared" si="692"/>
        <v>0</v>
      </c>
      <c r="V376" s="1142"/>
      <c r="W376" s="1142"/>
      <c r="X376" s="1142">
        <f t="shared" si="693"/>
        <v>0</v>
      </c>
      <c r="Y376" s="1142"/>
      <c r="Z376" s="1142"/>
      <c r="AA376" s="1159">
        <f t="shared" si="686"/>
        <v>0</v>
      </c>
      <c r="AB376" s="1159">
        <f t="shared" si="687"/>
        <v>0</v>
      </c>
    </row>
    <row r="377" spans="2:28" s="1134" customFormat="1" ht="12.75" customHeight="1" x14ac:dyDescent="0.2">
      <c r="B377" s="1564"/>
      <c r="C377" s="1138"/>
      <c r="D377" s="1565" t="s">
        <v>448</v>
      </c>
      <c r="E377" s="1139"/>
      <c r="F377" s="1140"/>
      <c r="G377" s="1160">
        <f>+E377*F377</f>
        <v>0</v>
      </c>
      <c r="H377" s="1141"/>
      <c r="I377" s="1142">
        <f t="shared" si="688"/>
        <v>0</v>
      </c>
      <c r="J377" s="1142"/>
      <c r="K377" s="1142"/>
      <c r="L377" s="1142">
        <f t="shared" si="689"/>
        <v>0</v>
      </c>
      <c r="M377" s="1142"/>
      <c r="N377" s="1142"/>
      <c r="O377" s="1142">
        <f t="shared" si="690"/>
        <v>0</v>
      </c>
      <c r="P377" s="1142"/>
      <c r="Q377" s="1142"/>
      <c r="R377" s="1142">
        <f t="shared" si="691"/>
        <v>0</v>
      </c>
      <c r="S377" s="1142"/>
      <c r="T377" s="1142"/>
      <c r="U377" s="1142">
        <f t="shared" si="692"/>
        <v>0</v>
      </c>
      <c r="V377" s="1142"/>
      <c r="W377" s="1142"/>
      <c r="X377" s="1142">
        <f t="shared" si="693"/>
        <v>0</v>
      </c>
      <c r="Y377" s="1142"/>
      <c r="Z377" s="1142"/>
      <c r="AA377" s="1159">
        <f t="shared" si="686"/>
        <v>0</v>
      </c>
      <c r="AB377" s="1159">
        <f t="shared" si="687"/>
        <v>0</v>
      </c>
    </row>
    <row r="378" spans="2:28" s="1134" customFormat="1" ht="12.75" customHeight="1" x14ac:dyDescent="0.2">
      <c r="B378" s="1563"/>
      <c r="C378" s="1143"/>
      <c r="D378" s="1566" t="s">
        <v>448</v>
      </c>
      <c r="E378" s="1144"/>
      <c r="F378" s="1145"/>
      <c r="G378" s="1161">
        <f>+E378*F378</f>
        <v>0</v>
      </c>
      <c r="H378" s="1146"/>
      <c r="I378" s="1147">
        <f t="shared" si="688"/>
        <v>0</v>
      </c>
      <c r="J378" s="1147"/>
      <c r="K378" s="1147"/>
      <c r="L378" s="1147">
        <f t="shared" si="689"/>
        <v>0</v>
      </c>
      <c r="M378" s="1147"/>
      <c r="N378" s="1147"/>
      <c r="O378" s="1147">
        <f t="shared" si="690"/>
        <v>0</v>
      </c>
      <c r="P378" s="1147"/>
      <c r="Q378" s="1147"/>
      <c r="R378" s="1147">
        <f t="shared" si="691"/>
        <v>0</v>
      </c>
      <c r="S378" s="1147"/>
      <c r="T378" s="1147"/>
      <c r="U378" s="1147">
        <f t="shared" si="692"/>
        <v>0</v>
      </c>
      <c r="V378" s="1147"/>
      <c r="W378" s="1147"/>
      <c r="X378" s="1147">
        <f t="shared" si="693"/>
        <v>0</v>
      </c>
      <c r="Y378" s="1147"/>
      <c r="Z378" s="1147"/>
      <c r="AA378" s="1159">
        <f t="shared" si="686"/>
        <v>0</v>
      </c>
      <c r="AB378" s="1159">
        <f t="shared" si="687"/>
        <v>0</v>
      </c>
    </row>
    <row r="379" spans="2:28" s="1134" customFormat="1" ht="12.75" customHeight="1" x14ac:dyDescent="0.15">
      <c r="B379" s="1135" t="s">
        <v>419</v>
      </c>
      <c r="C379" s="286" t="s">
        <v>131</v>
      </c>
      <c r="D379" s="14"/>
      <c r="E379" s="1136"/>
      <c r="F379" s="1137"/>
      <c r="G379" s="623">
        <f t="shared" ref="G379:I379" si="694">SUM(G380:G384)</f>
        <v>0</v>
      </c>
      <c r="H379" s="16">
        <f t="shared" si="694"/>
        <v>0</v>
      </c>
      <c r="I379" s="16">
        <f t="shared" si="694"/>
        <v>0</v>
      </c>
      <c r="J379" s="16">
        <f t="shared" ref="J379:L379" si="695">SUM(J380:J384)</f>
        <v>0</v>
      </c>
      <c r="K379" s="16">
        <f t="shared" si="695"/>
        <v>0</v>
      </c>
      <c r="L379" s="16">
        <f t="shared" si="695"/>
        <v>0</v>
      </c>
      <c r="M379" s="16">
        <f t="shared" ref="M379:Z379" si="696">SUM(M380:M384)</f>
        <v>0</v>
      </c>
      <c r="N379" s="16">
        <f t="shared" si="696"/>
        <v>0</v>
      </c>
      <c r="O379" s="16">
        <f t="shared" si="696"/>
        <v>0</v>
      </c>
      <c r="P379" s="16">
        <f t="shared" si="696"/>
        <v>0</v>
      </c>
      <c r="Q379" s="16">
        <f t="shared" si="696"/>
        <v>0</v>
      </c>
      <c r="R379" s="16">
        <f t="shared" si="696"/>
        <v>0</v>
      </c>
      <c r="S379" s="16">
        <f t="shared" si="696"/>
        <v>0</v>
      </c>
      <c r="T379" s="16">
        <f t="shared" si="696"/>
        <v>0</v>
      </c>
      <c r="U379" s="16">
        <f t="shared" si="696"/>
        <v>0</v>
      </c>
      <c r="V379" s="16">
        <f t="shared" si="696"/>
        <v>0</v>
      </c>
      <c r="W379" s="16">
        <f t="shared" si="696"/>
        <v>0</v>
      </c>
      <c r="X379" s="16">
        <f t="shared" si="696"/>
        <v>0</v>
      </c>
      <c r="Y379" s="16">
        <f t="shared" si="696"/>
        <v>0</v>
      </c>
      <c r="Z379" s="16">
        <f t="shared" si="696"/>
        <v>0</v>
      </c>
      <c r="AA379" s="1159">
        <f t="shared" si="686"/>
        <v>0</v>
      </c>
      <c r="AB379" s="1159">
        <f t="shared" si="687"/>
        <v>0</v>
      </c>
    </row>
    <row r="380" spans="2:28" s="1134" customFormat="1" ht="12.75" customHeight="1" x14ac:dyDescent="0.2">
      <c r="B380" s="1564"/>
      <c r="C380" s="1138"/>
      <c r="D380" s="1565" t="s">
        <v>424</v>
      </c>
      <c r="E380" s="1139"/>
      <c r="F380" s="1140"/>
      <c r="G380" s="1160">
        <f>+E380*F380</f>
        <v>0</v>
      </c>
      <c r="H380" s="1140"/>
      <c r="I380" s="1148">
        <f t="shared" ref="I380:I402" si="697">J380+K380</f>
        <v>0</v>
      </c>
      <c r="J380" s="1148"/>
      <c r="K380" s="1148"/>
      <c r="L380" s="1148">
        <f t="shared" ref="L380:L384" si="698">M380+N380</f>
        <v>0</v>
      </c>
      <c r="M380" s="1148"/>
      <c r="N380" s="1148"/>
      <c r="O380" s="1148">
        <f t="shared" ref="O380:O384" si="699">P380+Q380</f>
        <v>0</v>
      </c>
      <c r="P380" s="1148"/>
      <c r="Q380" s="1148"/>
      <c r="R380" s="1148">
        <f t="shared" ref="R380:R384" si="700">S380+T380</f>
        <v>0</v>
      </c>
      <c r="S380" s="1148"/>
      <c r="T380" s="1148"/>
      <c r="U380" s="1148">
        <f t="shared" ref="U380:U384" si="701">V380+W380</f>
        <v>0</v>
      </c>
      <c r="V380" s="1148"/>
      <c r="W380" s="1148"/>
      <c r="X380" s="1148">
        <f t="shared" ref="X380:X384" si="702">Y380+Z380</f>
        <v>0</v>
      </c>
      <c r="Y380" s="1148"/>
      <c r="Z380" s="1148"/>
      <c r="AA380" s="1159">
        <f t="shared" si="686"/>
        <v>0</v>
      </c>
      <c r="AB380" s="1159">
        <f t="shared" si="687"/>
        <v>0</v>
      </c>
    </row>
    <row r="381" spans="2:28" s="1134" customFormat="1" ht="12.75" customHeight="1" x14ac:dyDescent="0.2">
      <c r="B381" s="1564"/>
      <c r="C381" s="1138"/>
      <c r="D381" s="1565" t="s">
        <v>424</v>
      </c>
      <c r="E381" s="1139"/>
      <c r="F381" s="1140"/>
      <c r="G381" s="1160">
        <f>+E381*F381</f>
        <v>0</v>
      </c>
      <c r="H381" s="1149"/>
      <c r="I381" s="1137">
        <f t="shared" si="697"/>
        <v>0</v>
      </c>
      <c r="J381" s="1137"/>
      <c r="K381" s="1137"/>
      <c r="L381" s="1137">
        <f t="shared" si="698"/>
        <v>0</v>
      </c>
      <c r="M381" s="1137"/>
      <c r="N381" s="1137"/>
      <c r="O381" s="1137">
        <f t="shared" si="699"/>
        <v>0</v>
      </c>
      <c r="P381" s="1137"/>
      <c r="Q381" s="1137"/>
      <c r="R381" s="1137">
        <f t="shared" si="700"/>
        <v>0</v>
      </c>
      <c r="S381" s="1137"/>
      <c r="T381" s="1137"/>
      <c r="U381" s="1137">
        <f t="shared" si="701"/>
        <v>0</v>
      </c>
      <c r="V381" s="1137"/>
      <c r="W381" s="1137"/>
      <c r="X381" s="1137">
        <f t="shared" si="702"/>
        <v>0</v>
      </c>
      <c r="Y381" s="1137"/>
      <c r="Z381" s="1137"/>
      <c r="AA381" s="1159">
        <f t="shared" si="686"/>
        <v>0</v>
      </c>
      <c r="AB381" s="1159">
        <f t="shared" si="687"/>
        <v>0</v>
      </c>
    </row>
    <row r="382" spans="2:28" s="1134" customFormat="1" ht="12.75" customHeight="1" x14ac:dyDescent="0.2">
      <c r="B382" s="1564"/>
      <c r="C382" s="1138"/>
      <c r="D382" s="1565" t="s">
        <v>448</v>
      </c>
      <c r="E382" s="1139"/>
      <c r="F382" s="1140"/>
      <c r="G382" s="1160">
        <f>+E382*F382</f>
        <v>0</v>
      </c>
      <c r="H382" s="1149"/>
      <c r="I382" s="1142">
        <f t="shared" si="697"/>
        <v>0</v>
      </c>
      <c r="J382" s="1142"/>
      <c r="K382" s="1142"/>
      <c r="L382" s="1142">
        <f t="shared" si="698"/>
        <v>0</v>
      </c>
      <c r="M382" s="1142"/>
      <c r="N382" s="1142"/>
      <c r="O382" s="1142">
        <f t="shared" si="699"/>
        <v>0</v>
      </c>
      <c r="P382" s="1142"/>
      <c r="Q382" s="1142"/>
      <c r="R382" s="1142">
        <f t="shared" si="700"/>
        <v>0</v>
      </c>
      <c r="S382" s="1142"/>
      <c r="T382" s="1142"/>
      <c r="U382" s="1142">
        <f t="shared" si="701"/>
        <v>0</v>
      </c>
      <c r="V382" s="1142"/>
      <c r="W382" s="1142"/>
      <c r="X382" s="1142">
        <f t="shared" si="702"/>
        <v>0</v>
      </c>
      <c r="Y382" s="1142"/>
      <c r="Z382" s="1142"/>
      <c r="AA382" s="1159">
        <f t="shared" si="686"/>
        <v>0</v>
      </c>
      <c r="AB382" s="1159">
        <f t="shared" si="687"/>
        <v>0</v>
      </c>
    </row>
    <row r="383" spans="2:28" s="1134" customFormat="1" ht="12.75" customHeight="1" x14ac:dyDescent="0.2">
      <c r="B383" s="1564"/>
      <c r="C383" s="1138"/>
      <c r="D383" s="1565" t="s">
        <v>448</v>
      </c>
      <c r="E383" s="1139"/>
      <c r="F383" s="1140"/>
      <c r="G383" s="1160">
        <f>+E383*F383</f>
        <v>0</v>
      </c>
      <c r="H383" s="1149"/>
      <c r="I383" s="1142">
        <f t="shared" si="697"/>
        <v>0</v>
      </c>
      <c r="J383" s="1142"/>
      <c r="K383" s="1142"/>
      <c r="L383" s="1142">
        <f t="shared" si="698"/>
        <v>0</v>
      </c>
      <c r="M383" s="1142"/>
      <c r="N383" s="1142"/>
      <c r="O383" s="1142">
        <f t="shared" si="699"/>
        <v>0</v>
      </c>
      <c r="P383" s="1142"/>
      <c r="Q383" s="1142"/>
      <c r="R383" s="1142">
        <f t="shared" si="700"/>
        <v>0</v>
      </c>
      <c r="S383" s="1142"/>
      <c r="T383" s="1142"/>
      <c r="U383" s="1142">
        <f t="shared" si="701"/>
        <v>0</v>
      </c>
      <c r="V383" s="1142"/>
      <c r="W383" s="1142"/>
      <c r="X383" s="1142">
        <f t="shared" si="702"/>
        <v>0</v>
      </c>
      <c r="Y383" s="1142"/>
      <c r="Z383" s="1142"/>
      <c r="AA383" s="1159">
        <f t="shared" si="686"/>
        <v>0</v>
      </c>
      <c r="AB383" s="1159">
        <f t="shared" si="687"/>
        <v>0</v>
      </c>
    </row>
    <row r="384" spans="2:28" s="1134" customFormat="1" ht="12.75" customHeight="1" x14ac:dyDescent="0.2">
      <c r="B384" s="1563"/>
      <c r="C384" s="1143"/>
      <c r="D384" s="1566" t="s">
        <v>448</v>
      </c>
      <c r="E384" s="1144"/>
      <c r="F384" s="1145"/>
      <c r="G384" s="1161">
        <f>+E384*F384</f>
        <v>0</v>
      </c>
      <c r="H384" s="1150"/>
      <c r="I384" s="1147">
        <f t="shared" si="697"/>
        <v>0</v>
      </c>
      <c r="J384" s="1147"/>
      <c r="K384" s="1147"/>
      <c r="L384" s="1147">
        <f t="shared" si="698"/>
        <v>0</v>
      </c>
      <c r="M384" s="1147"/>
      <c r="N384" s="1147"/>
      <c r="O384" s="1147">
        <f t="shared" si="699"/>
        <v>0</v>
      </c>
      <c r="P384" s="1147"/>
      <c r="Q384" s="1147"/>
      <c r="R384" s="1147">
        <f t="shared" si="700"/>
        <v>0</v>
      </c>
      <c r="S384" s="1147"/>
      <c r="T384" s="1147"/>
      <c r="U384" s="1147">
        <f t="shared" si="701"/>
        <v>0</v>
      </c>
      <c r="V384" s="1147"/>
      <c r="W384" s="1147"/>
      <c r="X384" s="1147">
        <f t="shared" si="702"/>
        <v>0</v>
      </c>
      <c r="Y384" s="1147"/>
      <c r="Z384" s="1147"/>
      <c r="AA384" s="1159">
        <f t="shared" si="686"/>
        <v>0</v>
      </c>
      <c r="AB384" s="1159">
        <f t="shared" si="687"/>
        <v>0</v>
      </c>
    </row>
    <row r="385" spans="2:28" s="1134" customFormat="1" ht="12.75" customHeight="1" x14ac:dyDescent="0.15">
      <c r="B385" s="1135" t="s">
        <v>419</v>
      </c>
      <c r="C385" s="286" t="s">
        <v>132</v>
      </c>
      <c r="D385" s="14"/>
      <c r="E385" s="1136"/>
      <c r="F385" s="1137"/>
      <c r="G385" s="623">
        <f t="shared" ref="G385:I385" si="703">SUM(G386:G390)</f>
        <v>0</v>
      </c>
      <c r="H385" s="16">
        <f t="shared" si="703"/>
        <v>0</v>
      </c>
      <c r="I385" s="16">
        <f t="shared" si="703"/>
        <v>0</v>
      </c>
      <c r="J385" s="16">
        <f t="shared" ref="J385:L385" si="704">SUM(J386:J390)</f>
        <v>0</v>
      </c>
      <c r="K385" s="16">
        <f t="shared" si="704"/>
        <v>0</v>
      </c>
      <c r="L385" s="16">
        <f t="shared" si="704"/>
        <v>0</v>
      </c>
      <c r="M385" s="16">
        <f t="shared" ref="M385:Z385" si="705">SUM(M386:M390)</f>
        <v>0</v>
      </c>
      <c r="N385" s="16">
        <f t="shared" si="705"/>
        <v>0</v>
      </c>
      <c r="O385" s="16">
        <f t="shared" si="705"/>
        <v>0</v>
      </c>
      <c r="P385" s="16">
        <f t="shared" si="705"/>
        <v>0</v>
      </c>
      <c r="Q385" s="16">
        <f t="shared" si="705"/>
        <v>0</v>
      </c>
      <c r="R385" s="16">
        <f t="shared" si="705"/>
        <v>0</v>
      </c>
      <c r="S385" s="16">
        <f t="shared" si="705"/>
        <v>0</v>
      </c>
      <c r="T385" s="16">
        <f t="shared" si="705"/>
        <v>0</v>
      </c>
      <c r="U385" s="16">
        <f t="shared" si="705"/>
        <v>0</v>
      </c>
      <c r="V385" s="16">
        <f t="shared" si="705"/>
        <v>0</v>
      </c>
      <c r="W385" s="16">
        <f t="shared" si="705"/>
        <v>0</v>
      </c>
      <c r="X385" s="16">
        <f t="shared" si="705"/>
        <v>0</v>
      </c>
      <c r="Y385" s="16">
        <f t="shared" si="705"/>
        <v>0</v>
      </c>
      <c r="Z385" s="16">
        <f t="shared" si="705"/>
        <v>0</v>
      </c>
      <c r="AA385" s="1159">
        <f t="shared" si="686"/>
        <v>0</v>
      </c>
      <c r="AB385" s="1159">
        <f t="shared" si="687"/>
        <v>0</v>
      </c>
    </row>
    <row r="386" spans="2:28" s="1134" customFormat="1" ht="12.75" customHeight="1" x14ac:dyDescent="0.2">
      <c r="B386" s="1564"/>
      <c r="C386" s="1138"/>
      <c r="D386" s="1565" t="s">
        <v>424</v>
      </c>
      <c r="E386" s="1139"/>
      <c r="F386" s="1140"/>
      <c r="G386" s="1160">
        <f>+E386*F386</f>
        <v>0</v>
      </c>
      <c r="H386" s="1137"/>
      <c r="I386" s="1148">
        <f t="shared" si="697"/>
        <v>0</v>
      </c>
      <c r="J386" s="1137"/>
      <c r="K386" s="1137"/>
      <c r="L386" s="1148">
        <f t="shared" ref="L386:L390" si="706">M386+N386</f>
        <v>0</v>
      </c>
      <c r="M386" s="1137"/>
      <c r="N386" s="1137"/>
      <c r="O386" s="1148">
        <f t="shared" ref="O386:O390" si="707">P386+Q386</f>
        <v>0</v>
      </c>
      <c r="P386" s="1137"/>
      <c r="Q386" s="1137"/>
      <c r="R386" s="1148">
        <f t="shared" ref="R386:R390" si="708">S386+T386</f>
        <v>0</v>
      </c>
      <c r="S386" s="1137"/>
      <c r="T386" s="1137"/>
      <c r="U386" s="1148">
        <f t="shared" ref="U386:U390" si="709">V386+W386</f>
        <v>0</v>
      </c>
      <c r="V386" s="1137"/>
      <c r="W386" s="1137"/>
      <c r="X386" s="1148">
        <f t="shared" ref="X386:X390" si="710">Y386+Z386</f>
        <v>0</v>
      </c>
      <c r="Y386" s="1137"/>
      <c r="Z386" s="1137"/>
      <c r="AA386" s="1159">
        <f t="shared" si="686"/>
        <v>0</v>
      </c>
      <c r="AB386" s="1159">
        <f t="shared" si="687"/>
        <v>0</v>
      </c>
    </row>
    <row r="387" spans="2:28" s="1134" customFormat="1" ht="12.75" customHeight="1" x14ac:dyDescent="0.2">
      <c r="B387" s="1564"/>
      <c r="C387" s="1138"/>
      <c r="D387" s="1565" t="s">
        <v>448</v>
      </c>
      <c r="E387" s="1139"/>
      <c r="F387" s="1140"/>
      <c r="G387" s="1160">
        <f>+E387*F387</f>
        <v>0</v>
      </c>
      <c r="H387" s="1137"/>
      <c r="I387" s="1137">
        <f t="shared" si="697"/>
        <v>0</v>
      </c>
      <c r="J387" s="1137"/>
      <c r="K387" s="1137"/>
      <c r="L387" s="1137">
        <f t="shared" si="706"/>
        <v>0</v>
      </c>
      <c r="M387" s="1137"/>
      <c r="N387" s="1137"/>
      <c r="O387" s="1137">
        <f t="shared" si="707"/>
        <v>0</v>
      </c>
      <c r="P387" s="1137"/>
      <c r="Q387" s="1137"/>
      <c r="R387" s="1137">
        <f t="shared" si="708"/>
        <v>0</v>
      </c>
      <c r="S387" s="1137"/>
      <c r="T387" s="1137"/>
      <c r="U387" s="1137">
        <f t="shared" si="709"/>
        <v>0</v>
      </c>
      <c r="V387" s="1137"/>
      <c r="W387" s="1137"/>
      <c r="X387" s="1137">
        <f t="shared" si="710"/>
        <v>0</v>
      </c>
      <c r="Y387" s="1137"/>
      <c r="Z387" s="1137"/>
      <c r="AA387" s="1159">
        <f t="shared" si="686"/>
        <v>0</v>
      </c>
      <c r="AB387" s="1159">
        <f t="shared" si="687"/>
        <v>0</v>
      </c>
    </row>
    <row r="388" spans="2:28" s="1134" customFormat="1" ht="12.75" customHeight="1" x14ac:dyDescent="0.2">
      <c r="B388" s="1564"/>
      <c r="C388" s="1138"/>
      <c r="D388" s="1565" t="s">
        <v>448</v>
      </c>
      <c r="E388" s="1139"/>
      <c r="F388" s="1140"/>
      <c r="G388" s="1160">
        <f>+E388*F388</f>
        <v>0</v>
      </c>
      <c r="H388" s="1141"/>
      <c r="I388" s="1142">
        <f t="shared" si="697"/>
        <v>0</v>
      </c>
      <c r="J388" s="1142"/>
      <c r="K388" s="1142"/>
      <c r="L388" s="1142">
        <f t="shared" si="706"/>
        <v>0</v>
      </c>
      <c r="M388" s="1142"/>
      <c r="N388" s="1142"/>
      <c r="O388" s="1142">
        <f t="shared" si="707"/>
        <v>0</v>
      </c>
      <c r="P388" s="1142"/>
      <c r="Q388" s="1142"/>
      <c r="R388" s="1142">
        <f t="shared" si="708"/>
        <v>0</v>
      </c>
      <c r="S388" s="1142"/>
      <c r="T388" s="1142"/>
      <c r="U388" s="1142">
        <f t="shared" si="709"/>
        <v>0</v>
      </c>
      <c r="V388" s="1142"/>
      <c r="W388" s="1142"/>
      <c r="X388" s="1142">
        <f t="shared" si="710"/>
        <v>0</v>
      </c>
      <c r="Y388" s="1142"/>
      <c r="Z388" s="1142"/>
      <c r="AA388" s="1159">
        <f t="shared" si="686"/>
        <v>0</v>
      </c>
      <c r="AB388" s="1159">
        <f t="shared" si="687"/>
        <v>0</v>
      </c>
    </row>
    <row r="389" spans="2:28" s="1134" customFormat="1" ht="12.75" customHeight="1" x14ac:dyDescent="0.2">
      <c r="B389" s="1564"/>
      <c r="C389" s="1138"/>
      <c r="D389" s="1565" t="s">
        <v>448</v>
      </c>
      <c r="E389" s="1139"/>
      <c r="F389" s="1140"/>
      <c r="G389" s="1160">
        <f>+E389*F389</f>
        <v>0</v>
      </c>
      <c r="H389" s="1141"/>
      <c r="I389" s="1142">
        <f t="shared" si="697"/>
        <v>0</v>
      </c>
      <c r="J389" s="1142"/>
      <c r="K389" s="1142"/>
      <c r="L389" s="1142">
        <f t="shared" si="706"/>
        <v>0</v>
      </c>
      <c r="M389" s="1142"/>
      <c r="N389" s="1142"/>
      <c r="O389" s="1142">
        <f t="shared" si="707"/>
        <v>0</v>
      </c>
      <c r="P389" s="1142"/>
      <c r="Q389" s="1142"/>
      <c r="R389" s="1142">
        <f t="shared" si="708"/>
        <v>0</v>
      </c>
      <c r="S389" s="1142"/>
      <c r="T389" s="1142"/>
      <c r="U389" s="1142">
        <f t="shared" si="709"/>
        <v>0</v>
      </c>
      <c r="V389" s="1142"/>
      <c r="W389" s="1142"/>
      <c r="X389" s="1142">
        <f t="shared" si="710"/>
        <v>0</v>
      </c>
      <c r="Y389" s="1142"/>
      <c r="Z389" s="1142"/>
      <c r="AA389" s="1159">
        <f t="shared" si="686"/>
        <v>0</v>
      </c>
      <c r="AB389" s="1159">
        <f t="shared" si="687"/>
        <v>0</v>
      </c>
    </row>
    <row r="390" spans="2:28" s="1134" customFormat="1" ht="12.75" customHeight="1" x14ac:dyDescent="0.2">
      <c r="B390" s="1563"/>
      <c r="C390" s="1143"/>
      <c r="D390" s="1566" t="s">
        <v>448</v>
      </c>
      <c r="E390" s="1144"/>
      <c r="F390" s="1145"/>
      <c r="G390" s="1161">
        <f>+E390*F390</f>
        <v>0</v>
      </c>
      <c r="H390" s="1146"/>
      <c r="I390" s="1147">
        <f t="shared" si="697"/>
        <v>0</v>
      </c>
      <c r="J390" s="1147"/>
      <c r="K390" s="1147"/>
      <c r="L390" s="1147">
        <f t="shared" si="706"/>
        <v>0</v>
      </c>
      <c r="M390" s="1147"/>
      <c r="N390" s="1147"/>
      <c r="O390" s="1147">
        <f t="shared" si="707"/>
        <v>0</v>
      </c>
      <c r="P390" s="1147"/>
      <c r="Q390" s="1147"/>
      <c r="R390" s="1147">
        <f t="shared" si="708"/>
        <v>0</v>
      </c>
      <c r="S390" s="1147"/>
      <c r="T390" s="1147"/>
      <c r="U390" s="1147">
        <f t="shared" si="709"/>
        <v>0</v>
      </c>
      <c r="V390" s="1147"/>
      <c r="W390" s="1147"/>
      <c r="X390" s="1147">
        <f t="shared" si="710"/>
        <v>0</v>
      </c>
      <c r="Y390" s="1147"/>
      <c r="Z390" s="1147"/>
      <c r="AA390" s="1159">
        <f t="shared" si="686"/>
        <v>0</v>
      </c>
      <c r="AB390" s="1159">
        <f t="shared" si="687"/>
        <v>0</v>
      </c>
    </row>
    <row r="391" spans="2:28" s="1134" customFormat="1" ht="12.75" customHeight="1" x14ac:dyDescent="0.15">
      <c r="B391" s="1135" t="s">
        <v>419</v>
      </c>
      <c r="C391" s="286" t="s">
        <v>133</v>
      </c>
      <c r="D391" s="14"/>
      <c r="E391" s="1136"/>
      <c r="F391" s="1137"/>
      <c r="G391" s="623">
        <f t="shared" ref="G391:I391" si="711">SUM(G392:G396)</f>
        <v>0</v>
      </c>
      <c r="H391" s="16">
        <f t="shared" si="711"/>
        <v>0</v>
      </c>
      <c r="I391" s="16">
        <f t="shared" si="711"/>
        <v>0</v>
      </c>
      <c r="J391" s="16">
        <f t="shared" ref="J391:L391" si="712">SUM(J392:J396)</f>
        <v>0</v>
      </c>
      <c r="K391" s="16">
        <f t="shared" si="712"/>
        <v>0</v>
      </c>
      <c r="L391" s="16">
        <f t="shared" si="712"/>
        <v>0</v>
      </c>
      <c r="M391" s="16">
        <f t="shared" ref="M391:Z391" si="713">SUM(M392:M396)</f>
        <v>0</v>
      </c>
      <c r="N391" s="16">
        <f t="shared" si="713"/>
        <v>0</v>
      </c>
      <c r="O391" s="16">
        <f t="shared" si="713"/>
        <v>0</v>
      </c>
      <c r="P391" s="16">
        <f t="shared" si="713"/>
        <v>0</v>
      </c>
      <c r="Q391" s="16">
        <f t="shared" si="713"/>
        <v>0</v>
      </c>
      <c r="R391" s="16">
        <f t="shared" si="713"/>
        <v>0</v>
      </c>
      <c r="S391" s="16">
        <f t="shared" si="713"/>
        <v>0</v>
      </c>
      <c r="T391" s="16">
        <f t="shared" si="713"/>
        <v>0</v>
      </c>
      <c r="U391" s="16">
        <f t="shared" si="713"/>
        <v>0</v>
      </c>
      <c r="V391" s="16">
        <f t="shared" si="713"/>
        <v>0</v>
      </c>
      <c r="W391" s="16">
        <f t="shared" si="713"/>
        <v>0</v>
      </c>
      <c r="X391" s="16">
        <f t="shared" si="713"/>
        <v>0</v>
      </c>
      <c r="Y391" s="16">
        <f t="shared" si="713"/>
        <v>0</v>
      </c>
      <c r="Z391" s="16">
        <f t="shared" si="713"/>
        <v>0</v>
      </c>
      <c r="AA391" s="1159">
        <f t="shared" si="686"/>
        <v>0</v>
      </c>
      <c r="AB391" s="1159">
        <f t="shared" si="687"/>
        <v>0</v>
      </c>
    </row>
    <row r="392" spans="2:28" s="1134" customFormat="1" ht="12.75" customHeight="1" x14ac:dyDescent="0.2">
      <c r="B392" s="1564"/>
      <c r="C392" s="1138"/>
      <c r="D392" s="1565" t="s">
        <v>448</v>
      </c>
      <c r="E392" s="1139"/>
      <c r="F392" s="1140"/>
      <c r="G392" s="1160">
        <f>+E392*F392</f>
        <v>0</v>
      </c>
      <c r="H392" s="1137"/>
      <c r="I392" s="1148">
        <f t="shared" si="697"/>
        <v>0</v>
      </c>
      <c r="J392" s="1142"/>
      <c r="K392" s="1142"/>
      <c r="L392" s="1148">
        <f t="shared" ref="L392:L396" si="714">M392+N392</f>
        <v>0</v>
      </c>
      <c r="M392" s="1142"/>
      <c r="N392" s="1142"/>
      <c r="O392" s="1148">
        <f t="shared" ref="O392:O396" si="715">P392+Q392</f>
        <v>0</v>
      </c>
      <c r="P392" s="1142"/>
      <c r="Q392" s="1142"/>
      <c r="R392" s="1148">
        <f t="shared" ref="R392:R396" si="716">S392+T392</f>
        <v>0</v>
      </c>
      <c r="S392" s="1142"/>
      <c r="T392" s="1142"/>
      <c r="U392" s="1148">
        <f t="shared" ref="U392:U396" si="717">V392+W392</f>
        <v>0</v>
      </c>
      <c r="V392" s="1142"/>
      <c r="W392" s="1142"/>
      <c r="X392" s="1148">
        <f t="shared" ref="X392:X396" si="718">Y392+Z392</f>
        <v>0</v>
      </c>
      <c r="Y392" s="1142"/>
      <c r="Z392" s="1142"/>
      <c r="AA392" s="1159">
        <f t="shared" si="686"/>
        <v>0</v>
      </c>
      <c r="AB392" s="1159">
        <f t="shared" si="687"/>
        <v>0</v>
      </c>
    </row>
    <row r="393" spans="2:28" s="1134" customFormat="1" ht="12.75" customHeight="1" x14ac:dyDescent="0.2">
      <c r="B393" s="1564"/>
      <c r="C393" s="1138"/>
      <c r="D393" s="1565" t="s">
        <v>448</v>
      </c>
      <c r="E393" s="1139"/>
      <c r="F393" s="1140"/>
      <c r="G393" s="1160">
        <f>+E393*F393</f>
        <v>0</v>
      </c>
      <c r="H393" s="1137"/>
      <c r="I393" s="1137">
        <f t="shared" si="697"/>
        <v>0</v>
      </c>
      <c r="J393" s="1142"/>
      <c r="K393" s="1142"/>
      <c r="L393" s="1137">
        <f t="shared" si="714"/>
        <v>0</v>
      </c>
      <c r="M393" s="1142"/>
      <c r="N393" s="1142"/>
      <c r="O393" s="1137">
        <f t="shared" si="715"/>
        <v>0</v>
      </c>
      <c r="P393" s="1142"/>
      <c r="Q393" s="1142"/>
      <c r="R393" s="1137">
        <f t="shared" si="716"/>
        <v>0</v>
      </c>
      <c r="S393" s="1142"/>
      <c r="T393" s="1142"/>
      <c r="U393" s="1137">
        <f t="shared" si="717"/>
        <v>0</v>
      </c>
      <c r="V393" s="1142"/>
      <c r="W393" s="1142"/>
      <c r="X393" s="1137">
        <f t="shared" si="718"/>
        <v>0</v>
      </c>
      <c r="Y393" s="1142"/>
      <c r="Z393" s="1142"/>
      <c r="AA393" s="1159">
        <f t="shared" si="686"/>
        <v>0</v>
      </c>
      <c r="AB393" s="1159">
        <f t="shared" si="687"/>
        <v>0</v>
      </c>
    </row>
    <row r="394" spans="2:28" s="1134" customFormat="1" ht="12.75" customHeight="1" x14ac:dyDescent="0.2">
      <c r="B394" s="1564"/>
      <c r="C394" s="1138"/>
      <c r="D394" s="1565" t="s">
        <v>448</v>
      </c>
      <c r="E394" s="1139"/>
      <c r="F394" s="1140"/>
      <c r="G394" s="1160">
        <f>+E394*F394</f>
        <v>0</v>
      </c>
      <c r="H394" s="1141"/>
      <c r="I394" s="1142">
        <f t="shared" si="697"/>
        <v>0</v>
      </c>
      <c r="J394" s="1142"/>
      <c r="K394" s="1142"/>
      <c r="L394" s="1142">
        <f t="shared" si="714"/>
        <v>0</v>
      </c>
      <c r="M394" s="1142"/>
      <c r="N394" s="1142"/>
      <c r="O394" s="1142">
        <f t="shared" si="715"/>
        <v>0</v>
      </c>
      <c r="P394" s="1142"/>
      <c r="Q394" s="1142"/>
      <c r="R394" s="1142">
        <f t="shared" si="716"/>
        <v>0</v>
      </c>
      <c r="S394" s="1142"/>
      <c r="T394" s="1142"/>
      <c r="U394" s="1142">
        <f t="shared" si="717"/>
        <v>0</v>
      </c>
      <c r="V394" s="1142"/>
      <c r="W394" s="1142"/>
      <c r="X394" s="1142">
        <f t="shared" si="718"/>
        <v>0</v>
      </c>
      <c r="Y394" s="1142"/>
      <c r="Z394" s="1142"/>
      <c r="AA394" s="1159">
        <f t="shared" si="686"/>
        <v>0</v>
      </c>
      <c r="AB394" s="1159">
        <f t="shared" si="687"/>
        <v>0</v>
      </c>
    </row>
    <row r="395" spans="2:28" s="1134" customFormat="1" ht="12.75" customHeight="1" x14ac:dyDescent="0.2">
      <c r="B395" s="1564"/>
      <c r="C395" s="1138"/>
      <c r="D395" s="1565" t="s">
        <v>448</v>
      </c>
      <c r="E395" s="1139"/>
      <c r="F395" s="1140"/>
      <c r="G395" s="1160">
        <f>+E395*F395</f>
        <v>0</v>
      </c>
      <c r="H395" s="1141"/>
      <c r="I395" s="1142">
        <f t="shared" si="697"/>
        <v>0</v>
      </c>
      <c r="J395" s="1142"/>
      <c r="K395" s="1142"/>
      <c r="L395" s="1142">
        <f t="shared" si="714"/>
        <v>0</v>
      </c>
      <c r="M395" s="1142"/>
      <c r="N395" s="1142"/>
      <c r="O395" s="1142">
        <f t="shared" si="715"/>
        <v>0</v>
      </c>
      <c r="P395" s="1142"/>
      <c r="Q395" s="1142"/>
      <c r="R395" s="1142">
        <f t="shared" si="716"/>
        <v>0</v>
      </c>
      <c r="S395" s="1142"/>
      <c r="T395" s="1142"/>
      <c r="U395" s="1142">
        <f t="shared" si="717"/>
        <v>0</v>
      </c>
      <c r="V395" s="1142"/>
      <c r="W395" s="1142"/>
      <c r="X395" s="1142">
        <f t="shared" si="718"/>
        <v>0</v>
      </c>
      <c r="Y395" s="1142"/>
      <c r="Z395" s="1142"/>
      <c r="AA395" s="1159">
        <f t="shared" si="686"/>
        <v>0</v>
      </c>
      <c r="AB395" s="1159">
        <f t="shared" si="687"/>
        <v>0</v>
      </c>
    </row>
    <row r="396" spans="2:28" s="1134" customFormat="1" ht="12.75" customHeight="1" x14ac:dyDescent="0.2">
      <c r="B396" s="1563"/>
      <c r="C396" s="1143"/>
      <c r="D396" s="1566" t="s">
        <v>448</v>
      </c>
      <c r="E396" s="1144"/>
      <c r="F396" s="1145"/>
      <c r="G396" s="1161">
        <f>+E396*F396</f>
        <v>0</v>
      </c>
      <c r="H396" s="1146"/>
      <c r="I396" s="1147">
        <f t="shared" si="697"/>
        <v>0</v>
      </c>
      <c r="J396" s="1147"/>
      <c r="K396" s="1147"/>
      <c r="L396" s="1147">
        <f t="shared" si="714"/>
        <v>0</v>
      </c>
      <c r="M396" s="1147"/>
      <c r="N396" s="1147"/>
      <c r="O396" s="1147">
        <f t="shared" si="715"/>
        <v>0</v>
      </c>
      <c r="P396" s="1147"/>
      <c r="Q396" s="1147"/>
      <c r="R396" s="1147">
        <f t="shared" si="716"/>
        <v>0</v>
      </c>
      <c r="S396" s="1147"/>
      <c r="T396" s="1147"/>
      <c r="U396" s="1147">
        <f t="shared" si="717"/>
        <v>0</v>
      </c>
      <c r="V396" s="1147"/>
      <c r="W396" s="1147"/>
      <c r="X396" s="1147">
        <f t="shared" si="718"/>
        <v>0</v>
      </c>
      <c r="Y396" s="1147"/>
      <c r="Z396" s="1147"/>
      <c r="AA396" s="1159">
        <f t="shared" si="686"/>
        <v>0</v>
      </c>
      <c r="AB396" s="1159">
        <f t="shared" si="687"/>
        <v>0</v>
      </c>
    </row>
    <row r="397" spans="2:28" s="1134" customFormat="1" ht="12.75" customHeight="1" x14ac:dyDescent="0.15">
      <c r="B397" s="1135" t="s">
        <v>419</v>
      </c>
      <c r="C397" s="286" t="s">
        <v>134</v>
      </c>
      <c r="D397" s="14"/>
      <c r="E397" s="1136"/>
      <c r="F397" s="1137"/>
      <c r="G397" s="623">
        <f t="shared" ref="G397:H397" si="719">SUM(G398:G402)</f>
        <v>0</v>
      </c>
      <c r="H397" s="16">
        <f t="shared" si="719"/>
        <v>0</v>
      </c>
      <c r="I397" s="16">
        <f t="shared" ref="I397" si="720">SUM(I398:I402)</f>
        <v>0</v>
      </c>
      <c r="J397" s="20">
        <f t="shared" ref="J397:K397" si="721">SUM(J398:J402)</f>
        <v>0</v>
      </c>
      <c r="K397" s="20">
        <f t="shared" si="721"/>
        <v>0</v>
      </c>
      <c r="L397" s="16">
        <f t="shared" ref="L397" si="722">SUM(L398:L402)</f>
        <v>0</v>
      </c>
      <c r="M397" s="20">
        <f t="shared" ref="M397:N397" si="723">SUM(M398:M402)</f>
        <v>0</v>
      </c>
      <c r="N397" s="20">
        <f t="shared" si="723"/>
        <v>0</v>
      </c>
      <c r="O397" s="16">
        <f t="shared" ref="O397" si="724">SUM(O398:O402)</f>
        <v>0</v>
      </c>
      <c r="P397" s="20">
        <f t="shared" ref="P397:Q397" si="725">SUM(P398:P402)</f>
        <v>0</v>
      </c>
      <c r="Q397" s="20">
        <f t="shared" si="725"/>
        <v>0</v>
      </c>
      <c r="R397" s="16">
        <f t="shared" ref="R397" si="726">SUM(R398:R402)</f>
        <v>0</v>
      </c>
      <c r="S397" s="20">
        <f t="shared" ref="S397:T397" si="727">SUM(S398:S402)</f>
        <v>0</v>
      </c>
      <c r="T397" s="20">
        <f t="shared" si="727"/>
        <v>0</v>
      </c>
      <c r="U397" s="16">
        <f t="shared" ref="U397" si="728">SUM(U398:U402)</f>
        <v>0</v>
      </c>
      <c r="V397" s="20">
        <f t="shared" ref="V397:W397" si="729">SUM(V398:V402)</f>
        <v>0</v>
      </c>
      <c r="W397" s="20">
        <f t="shared" si="729"/>
        <v>0</v>
      </c>
      <c r="X397" s="16">
        <f t="shared" ref="X397" si="730">SUM(X398:X402)</f>
        <v>0</v>
      </c>
      <c r="Y397" s="20">
        <f t="shared" ref="Y397:Z397" si="731">SUM(Y398:Y402)</f>
        <v>0</v>
      </c>
      <c r="Z397" s="20">
        <f t="shared" si="731"/>
        <v>0</v>
      </c>
      <c r="AA397" s="1159">
        <f t="shared" si="686"/>
        <v>0</v>
      </c>
      <c r="AB397" s="1159">
        <f t="shared" si="687"/>
        <v>0</v>
      </c>
    </row>
    <row r="398" spans="2:28" s="1134" customFormat="1" ht="12.75" customHeight="1" x14ac:dyDescent="0.2">
      <c r="B398" s="1564"/>
      <c r="C398" s="1138"/>
      <c r="D398" s="1565" t="s">
        <v>448</v>
      </c>
      <c r="E398" s="1139"/>
      <c r="F398" s="1140"/>
      <c r="G398" s="1160">
        <f>+E398*F398</f>
        <v>0</v>
      </c>
      <c r="H398" s="1137"/>
      <c r="I398" s="1148">
        <f t="shared" si="697"/>
        <v>0</v>
      </c>
      <c r="J398" s="1137"/>
      <c r="K398" s="1137"/>
      <c r="L398" s="1148">
        <f t="shared" ref="L398:L402" si="732">M398+N398</f>
        <v>0</v>
      </c>
      <c r="M398" s="1137"/>
      <c r="N398" s="1137"/>
      <c r="O398" s="1148">
        <f t="shared" ref="O398:O402" si="733">P398+Q398</f>
        <v>0</v>
      </c>
      <c r="P398" s="1137"/>
      <c r="Q398" s="1137"/>
      <c r="R398" s="1148">
        <f t="shared" ref="R398:R402" si="734">S398+T398</f>
        <v>0</v>
      </c>
      <c r="S398" s="1137"/>
      <c r="T398" s="1137"/>
      <c r="U398" s="1148">
        <f t="shared" ref="U398:U402" si="735">V398+W398</f>
        <v>0</v>
      </c>
      <c r="V398" s="1137"/>
      <c r="W398" s="1137"/>
      <c r="X398" s="1148">
        <f t="shared" ref="X398:X402" si="736">Y398+Z398</f>
        <v>0</v>
      </c>
      <c r="Y398" s="1137"/>
      <c r="Z398" s="1137"/>
      <c r="AA398" s="1159">
        <f t="shared" si="686"/>
        <v>0</v>
      </c>
      <c r="AB398" s="1159">
        <f t="shared" si="687"/>
        <v>0</v>
      </c>
    </row>
    <row r="399" spans="2:28" s="1134" customFormat="1" ht="12.75" customHeight="1" x14ac:dyDescent="0.2">
      <c r="B399" s="1564"/>
      <c r="C399" s="1138"/>
      <c r="D399" s="1565" t="s">
        <v>448</v>
      </c>
      <c r="E399" s="1139"/>
      <c r="F399" s="1140"/>
      <c r="G399" s="1160">
        <f>+E399*F399</f>
        <v>0</v>
      </c>
      <c r="H399" s="1137"/>
      <c r="I399" s="1137">
        <f t="shared" si="697"/>
        <v>0</v>
      </c>
      <c r="J399" s="1137"/>
      <c r="K399" s="1137"/>
      <c r="L399" s="1137">
        <f t="shared" si="732"/>
        <v>0</v>
      </c>
      <c r="M399" s="1137"/>
      <c r="N399" s="1137"/>
      <c r="O399" s="1137">
        <f t="shared" si="733"/>
        <v>0</v>
      </c>
      <c r="P399" s="1137"/>
      <c r="Q399" s="1137"/>
      <c r="R399" s="1137">
        <f t="shared" si="734"/>
        <v>0</v>
      </c>
      <c r="S399" s="1137"/>
      <c r="T399" s="1137"/>
      <c r="U399" s="1137">
        <f t="shared" si="735"/>
        <v>0</v>
      </c>
      <c r="V399" s="1137"/>
      <c r="W399" s="1137"/>
      <c r="X399" s="1137">
        <f t="shared" si="736"/>
        <v>0</v>
      </c>
      <c r="Y399" s="1137"/>
      <c r="Z399" s="1137"/>
      <c r="AA399" s="1159">
        <f t="shared" si="686"/>
        <v>0</v>
      </c>
      <c r="AB399" s="1159">
        <f t="shared" si="687"/>
        <v>0</v>
      </c>
    </row>
    <row r="400" spans="2:28" s="1134" customFormat="1" ht="12.75" customHeight="1" x14ac:dyDescent="0.2">
      <c r="B400" s="1564"/>
      <c r="C400" s="1138"/>
      <c r="D400" s="1565" t="s">
        <v>448</v>
      </c>
      <c r="E400" s="1139"/>
      <c r="F400" s="1140"/>
      <c r="G400" s="1160">
        <f>+E400*F400</f>
        <v>0</v>
      </c>
      <c r="H400" s="1141"/>
      <c r="I400" s="1142">
        <f t="shared" si="697"/>
        <v>0</v>
      </c>
      <c r="J400" s="1142"/>
      <c r="K400" s="1142"/>
      <c r="L400" s="1142">
        <f t="shared" si="732"/>
        <v>0</v>
      </c>
      <c r="M400" s="1142"/>
      <c r="N400" s="1142"/>
      <c r="O400" s="1142">
        <f t="shared" si="733"/>
        <v>0</v>
      </c>
      <c r="P400" s="1142"/>
      <c r="Q400" s="1142"/>
      <c r="R400" s="1142">
        <f t="shared" si="734"/>
        <v>0</v>
      </c>
      <c r="S400" s="1142"/>
      <c r="T400" s="1142"/>
      <c r="U400" s="1142">
        <f t="shared" si="735"/>
        <v>0</v>
      </c>
      <c r="V400" s="1142"/>
      <c r="W400" s="1142"/>
      <c r="X400" s="1142">
        <f t="shared" si="736"/>
        <v>0</v>
      </c>
      <c r="Y400" s="1142"/>
      <c r="Z400" s="1142"/>
      <c r="AA400" s="1159">
        <f t="shared" si="686"/>
        <v>0</v>
      </c>
      <c r="AB400" s="1159">
        <f t="shared" si="687"/>
        <v>0</v>
      </c>
    </row>
    <row r="401" spans="2:28" s="1134" customFormat="1" ht="12.75" customHeight="1" x14ac:dyDescent="0.2">
      <c r="B401" s="1564"/>
      <c r="C401" s="1138"/>
      <c r="D401" s="1565" t="s">
        <v>448</v>
      </c>
      <c r="E401" s="1139"/>
      <c r="F401" s="1140"/>
      <c r="G401" s="1160">
        <f>+E401*F401</f>
        <v>0</v>
      </c>
      <c r="H401" s="1141"/>
      <c r="I401" s="1142">
        <f t="shared" si="697"/>
        <v>0</v>
      </c>
      <c r="J401" s="1142"/>
      <c r="K401" s="1142"/>
      <c r="L401" s="1142">
        <f t="shared" si="732"/>
        <v>0</v>
      </c>
      <c r="M401" s="1142"/>
      <c r="N401" s="1142"/>
      <c r="O401" s="1142">
        <f t="shared" si="733"/>
        <v>0</v>
      </c>
      <c r="P401" s="1142"/>
      <c r="Q401" s="1142"/>
      <c r="R401" s="1142">
        <f t="shared" si="734"/>
        <v>0</v>
      </c>
      <c r="S401" s="1142"/>
      <c r="T401" s="1142"/>
      <c r="U401" s="1142">
        <f t="shared" si="735"/>
        <v>0</v>
      </c>
      <c r="V401" s="1142"/>
      <c r="W401" s="1142"/>
      <c r="X401" s="1142">
        <f t="shared" si="736"/>
        <v>0</v>
      </c>
      <c r="Y401" s="1142"/>
      <c r="Z401" s="1142"/>
      <c r="AA401" s="1159">
        <f t="shared" si="686"/>
        <v>0</v>
      </c>
      <c r="AB401" s="1159">
        <f t="shared" si="687"/>
        <v>0</v>
      </c>
    </row>
    <row r="402" spans="2:28" s="1134" customFormat="1" ht="12.75" customHeight="1" x14ac:dyDescent="0.2">
      <c r="B402" s="1563"/>
      <c r="C402" s="1143"/>
      <c r="D402" s="1566" t="s">
        <v>448</v>
      </c>
      <c r="E402" s="1144"/>
      <c r="F402" s="1145"/>
      <c r="G402" s="1160">
        <f>+E402*F402</f>
        <v>0</v>
      </c>
      <c r="H402" s="1141"/>
      <c r="I402" s="1147">
        <f t="shared" si="697"/>
        <v>0</v>
      </c>
      <c r="J402" s="1142"/>
      <c r="K402" s="1142"/>
      <c r="L402" s="1147">
        <f t="shared" si="732"/>
        <v>0</v>
      </c>
      <c r="M402" s="1142"/>
      <c r="N402" s="1142"/>
      <c r="O402" s="1147">
        <f t="shared" si="733"/>
        <v>0</v>
      </c>
      <c r="P402" s="1142"/>
      <c r="Q402" s="1142"/>
      <c r="R402" s="1147">
        <f t="shared" si="734"/>
        <v>0</v>
      </c>
      <c r="S402" s="1142"/>
      <c r="T402" s="1142"/>
      <c r="U402" s="1147">
        <f t="shared" si="735"/>
        <v>0</v>
      </c>
      <c r="V402" s="1142"/>
      <c r="W402" s="1142"/>
      <c r="X402" s="1147">
        <f t="shared" si="736"/>
        <v>0</v>
      </c>
      <c r="Y402" s="1142"/>
      <c r="Z402" s="1142"/>
      <c r="AA402" s="1159">
        <f t="shared" si="686"/>
        <v>0</v>
      </c>
      <c r="AB402" s="1159">
        <f t="shared" si="687"/>
        <v>0</v>
      </c>
    </row>
    <row r="403" spans="2:28" s="1134" customFormat="1" ht="26.25" customHeight="1" x14ac:dyDescent="0.15">
      <c r="B403" s="52">
        <f>+'CRONOGRAMA ACTIVIDADES'!C38</f>
        <v>0</v>
      </c>
      <c r="C403" s="232" t="str">
        <f>+'CRONOGRAMA ACTIVIDADES'!B38</f>
        <v>1.3.3</v>
      </c>
      <c r="D403" s="625" t="str">
        <f>+'CRONOGRAMA ACTIVIDADES'!D38</f>
        <v>Unidad medida</v>
      </c>
      <c r="E403" s="626">
        <f>+'CRONOGRAMA ACTIVIDADES'!E38</f>
        <v>0</v>
      </c>
      <c r="F403" s="624"/>
      <c r="G403" s="624">
        <f t="shared" ref="G403:I403" si="737">+G405+G411+G417+G423+G429</f>
        <v>0</v>
      </c>
      <c r="H403" s="12">
        <f t="shared" si="737"/>
        <v>0</v>
      </c>
      <c r="I403" s="12">
        <f t="shared" si="737"/>
        <v>0</v>
      </c>
      <c r="J403" s="12">
        <f t="shared" ref="J403:L403" si="738">+J405+J411+J417+J423+J429</f>
        <v>0</v>
      </c>
      <c r="K403" s="12">
        <f t="shared" si="738"/>
        <v>0</v>
      </c>
      <c r="L403" s="12">
        <f t="shared" si="738"/>
        <v>0</v>
      </c>
      <c r="M403" s="12">
        <f t="shared" ref="M403:Z403" si="739">+M405+M411+M417+M423+M429</f>
        <v>0</v>
      </c>
      <c r="N403" s="12">
        <f t="shared" si="739"/>
        <v>0</v>
      </c>
      <c r="O403" s="12">
        <f t="shared" si="739"/>
        <v>0</v>
      </c>
      <c r="P403" s="12">
        <f t="shared" si="739"/>
        <v>0</v>
      </c>
      <c r="Q403" s="12">
        <f t="shared" si="739"/>
        <v>0</v>
      </c>
      <c r="R403" s="12">
        <f t="shared" si="739"/>
        <v>0</v>
      </c>
      <c r="S403" s="12">
        <f t="shared" si="739"/>
        <v>0</v>
      </c>
      <c r="T403" s="12">
        <f t="shared" si="739"/>
        <v>0</v>
      </c>
      <c r="U403" s="12">
        <f t="shared" si="739"/>
        <v>0</v>
      </c>
      <c r="V403" s="12">
        <f t="shared" si="739"/>
        <v>0</v>
      </c>
      <c r="W403" s="12">
        <f t="shared" si="739"/>
        <v>0</v>
      </c>
      <c r="X403" s="12">
        <f t="shared" si="739"/>
        <v>0</v>
      </c>
      <c r="Y403" s="12">
        <f t="shared" si="739"/>
        <v>0</v>
      </c>
      <c r="Z403" s="12">
        <f t="shared" si="739"/>
        <v>0</v>
      </c>
      <c r="AA403" s="1159">
        <f>X403+U403+R403+O403+L403+I403+H403</f>
        <v>0</v>
      </c>
      <c r="AB403" s="1159">
        <f>+AA403-G403</f>
        <v>0</v>
      </c>
    </row>
    <row r="404" spans="2:28" s="1134" customFormat="1" ht="26.25" customHeight="1" x14ac:dyDescent="0.15">
      <c r="B404" s="633" t="s">
        <v>768</v>
      </c>
      <c r="C404" s="634"/>
      <c r="D404" s="2014"/>
      <c r="E404" s="2015"/>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6"/>
      <c r="AA404" s="1163"/>
      <c r="AB404" s="1163"/>
    </row>
    <row r="405" spans="2:28" s="1134" customFormat="1" ht="12.75" customHeight="1" x14ac:dyDescent="0.15">
      <c r="B405" s="1135" t="s">
        <v>419</v>
      </c>
      <c r="C405" s="286" t="s">
        <v>135</v>
      </c>
      <c r="D405" s="14"/>
      <c r="E405" s="1136"/>
      <c r="F405" s="1137"/>
      <c r="G405" s="623">
        <f t="shared" ref="G405:I405" si="740">SUM(G406:G410)</f>
        <v>0</v>
      </c>
      <c r="H405" s="16">
        <f t="shared" si="740"/>
        <v>0</v>
      </c>
      <c r="I405" s="16">
        <f t="shared" si="740"/>
        <v>0</v>
      </c>
      <c r="J405" s="16">
        <f t="shared" ref="J405:L405" si="741">SUM(J406:J410)</f>
        <v>0</v>
      </c>
      <c r="K405" s="16">
        <f t="shared" si="741"/>
        <v>0</v>
      </c>
      <c r="L405" s="16">
        <f t="shared" si="741"/>
        <v>0</v>
      </c>
      <c r="M405" s="16">
        <f t="shared" ref="M405:Z405" si="742">SUM(M406:M410)</f>
        <v>0</v>
      </c>
      <c r="N405" s="16">
        <f t="shared" si="742"/>
        <v>0</v>
      </c>
      <c r="O405" s="16">
        <f t="shared" si="742"/>
        <v>0</v>
      </c>
      <c r="P405" s="16">
        <f t="shared" si="742"/>
        <v>0</v>
      </c>
      <c r="Q405" s="16">
        <f t="shared" si="742"/>
        <v>0</v>
      </c>
      <c r="R405" s="16">
        <f t="shared" si="742"/>
        <v>0</v>
      </c>
      <c r="S405" s="16">
        <f t="shared" si="742"/>
        <v>0</v>
      </c>
      <c r="T405" s="16">
        <f t="shared" si="742"/>
        <v>0</v>
      </c>
      <c r="U405" s="16">
        <f t="shared" si="742"/>
        <v>0</v>
      </c>
      <c r="V405" s="16">
        <f t="shared" si="742"/>
        <v>0</v>
      </c>
      <c r="W405" s="16">
        <f t="shared" si="742"/>
        <v>0</v>
      </c>
      <c r="X405" s="16">
        <f t="shared" si="742"/>
        <v>0</v>
      </c>
      <c r="Y405" s="16">
        <f t="shared" si="742"/>
        <v>0</v>
      </c>
      <c r="Z405" s="16">
        <f t="shared" si="742"/>
        <v>0</v>
      </c>
      <c r="AA405" s="1159">
        <f t="shared" ref="AA405:AA434" si="743">X405+U405+R405+O405+L405+I405+H405</f>
        <v>0</v>
      </c>
      <c r="AB405" s="1159">
        <f t="shared" ref="AB405:AB434" si="744">+AA405-G405</f>
        <v>0</v>
      </c>
    </row>
    <row r="406" spans="2:28" s="1134" customFormat="1" ht="12.75" customHeight="1" x14ac:dyDescent="0.2">
      <c r="B406" s="1564"/>
      <c r="C406" s="1138"/>
      <c r="D406" s="1565" t="s">
        <v>448</v>
      </c>
      <c r="E406" s="1139"/>
      <c r="F406" s="1140"/>
      <c r="G406" s="1160">
        <f>+E406*F406</f>
        <v>0</v>
      </c>
      <c r="H406" s="1137"/>
      <c r="I406" s="1137">
        <f t="shared" ref="I406:I410" si="745">J406+K406</f>
        <v>0</v>
      </c>
      <c r="J406" s="1137"/>
      <c r="K406" s="1137"/>
      <c r="L406" s="1137">
        <f t="shared" ref="L406:L410" si="746">M406+N406</f>
        <v>0</v>
      </c>
      <c r="M406" s="1137"/>
      <c r="N406" s="1137"/>
      <c r="O406" s="1137">
        <f t="shared" ref="O406:O410" si="747">P406+Q406</f>
        <v>0</v>
      </c>
      <c r="P406" s="1137"/>
      <c r="Q406" s="1137"/>
      <c r="R406" s="1137">
        <f t="shared" ref="R406:R410" si="748">S406+T406</f>
        <v>0</v>
      </c>
      <c r="S406" s="1137"/>
      <c r="T406" s="1137"/>
      <c r="U406" s="1137">
        <f t="shared" ref="U406:U410" si="749">V406+W406</f>
        <v>0</v>
      </c>
      <c r="V406" s="1137"/>
      <c r="W406" s="1137"/>
      <c r="X406" s="1137">
        <f t="shared" ref="X406:X410" si="750">Y406+Z406</f>
        <v>0</v>
      </c>
      <c r="Y406" s="1137"/>
      <c r="Z406" s="1137"/>
      <c r="AA406" s="1159">
        <f t="shared" si="743"/>
        <v>0</v>
      </c>
      <c r="AB406" s="1159">
        <f t="shared" si="744"/>
        <v>0</v>
      </c>
    </row>
    <row r="407" spans="2:28" s="1134" customFormat="1" ht="12.75" customHeight="1" x14ac:dyDescent="0.2">
      <c r="B407" s="1564"/>
      <c r="C407" s="1138"/>
      <c r="D407" s="1565" t="s">
        <v>448</v>
      </c>
      <c r="E407" s="1139"/>
      <c r="F407" s="1140"/>
      <c r="G407" s="1160">
        <f>+E407*F407</f>
        <v>0</v>
      </c>
      <c r="H407" s="1137"/>
      <c r="I407" s="1137">
        <f t="shared" si="745"/>
        <v>0</v>
      </c>
      <c r="J407" s="1137"/>
      <c r="K407" s="1137"/>
      <c r="L407" s="1137">
        <f t="shared" si="746"/>
        <v>0</v>
      </c>
      <c r="M407" s="1137"/>
      <c r="N407" s="1137"/>
      <c r="O407" s="1137">
        <f t="shared" si="747"/>
        <v>0</v>
      </c>
      <c r="P407" s="1137"/>
      <c r="Q407" s="1137"/>
      <c r="R407" s="1137">
        <f t="shared" si="748"/>
        <v>0</v>
      </c>
      <c r="S407" s="1137"/>
      <c r="T407" s="1137"/>
      <c r="U407" s="1137">
        <f t="shared" si="749"/>
        <v>0</v>
      </c>
      <c r="V407" s="1137"/>
      <c r="W407" s="1137"/>
      <c r="X407" s="1137">
        <f t="shared" si="750"/>
        <v>0</v>
      </c>
      <c r="Y407" s="1137"/>
      <c r="Z407" s="1137"/>
      <c r="AA407" s="1159">
        <f t="shared" si="743"/>
        <v>0</v>
      </c>
      <c r="AB407" s="1159">
        <f t="shared" si="744"/>
        <v>0</v>
      </c>
    </row>
    <row r="408" spans="2:28" s="1134" customFormat="1" ht="12.75" customHeight="1" x14ac:dyDescent="0.2">
      <c r="B408" s="1564"/>
      <c r="C408" s="1138"/>
      <c r="D408" s="1565" t="s">
        <v>448</v>
      </c>
      <c r="E408" s="1139"/>
      <c r="F408" s="1140"/>
      <c r="G408" s="1160">
        <f>+E408*F408</f>
        <v>0</v>
      </c>
      <c r="H408" s="1141"/>
      <c r="I408" s="1142">
        <f t="shared" si="745"/>
        <v>0</v>
      </c>
      <c r="J408" s="1142"/>
      <c r="K408" s="1142"/>
      <c r="L408" s="1142">
        <f t="shared" si="746"/>
        <v>0</v>
      </c>
      <c r="M408" s="1142"/>
      <c r="N408" s="1142"/>
      <c r="O408" s="1142">
        <f t="shared" si="747"/>
        <v>0</v>
      </c>
      <c r="P408" s="1142"/>
      <c r="Q408" s="1142"/>
      <c r="R408" s="1142">
        <f t="shared" si="748"/>
        <v>0</v>
      </c>
      <c r="S408" s="1142"/>
      <c r="T408" s="1142"/>
      <c r="U408" s="1142">
        <f t="shared" si="749"/>
        <v>0</v>
      </c>
      <c r="V408" s="1142"/>
      <c r="W408" s="1142"/>
      <c r="X408" s="1142">
        <f t="shared" si="750"/>
        <v>0</v>
      </c>
      <c r="Y408" s="1142"/>
      <c r="Z408" s="1142"/>
      <c r="AA408" s="1159">
        <f t="shared" si="743"/>
        <v>0</v>
      </c>
      <c r="AB408" s="1159">
        <f t="shared" si="744"/>
        <v>0</v>
      </c>
    </row>
    <row r="409" spans="2:28" s="1134" customFormat="1" ht="12.75" customHeight="1" x14ac:dyDescent="0.2">
      <c r="B409" s="1564"/>
      <c r="C409" s="1138"/>
      <c r="D409" s="1565" t="s">
        <v>448</v>
      </c>
      <c r="E409" s="1139"/>
      <c r="F409" s="1140"/>
      <c r="G409" s="1160">
        <f>+E409*F409</f>
        <v>0</v>
      </c>
      <c r="H409" s="1141"/>
      <c r="I409" s="1142">
        <f t="shared" si="745"/>
        <v>0</v>
      </c>
      <c r="J409" s="1142"/>
      <c r="K409" s="1142"/>
      <c r="L409" s="1142">
        <f t="shared" si="746"/>
        <v>0</v>
      </c>
      <c r="M409" s="1142"/>
      <c r="N409" s="1142"/>
      <c r="O409" s="1142">
        <f t="shared" si="747"/>
        <v>0</v>
      </c>
      <c r="P409" s="1142"/>
      <c r="Q409" s="1142"/>
      <c r="R409" s="1142">
        <f t="shared" si="748"/>
        <v>0</v>
      </c>
      <c r="S409" s="1142"/>
      <c r="T409" s="1142"/>
      <c r="U409" s="1142">
        <f t="shared" si="749"/>
        <v>0</v>
      </c>
      <c r="V409" s="1142"/>
      <c r="W409" s="1142"/>
      <c r="X409" s="1142">
        <f t="shared" si="750"/>
        <v>0</v>
      </c>
      <c r="Y409" s="1142"/>
      <c r="Z409" s="1142"/>
      <c r="AA409" s="1159">
        <f t="shared" si="743"/>
        <v>0</v>
      </c>
      <c r="AB409" s="1159">
        <f t="shared" si="744"/>
        <v>0</v>
      </c>
    </row>
    <row r="410" spans="2:28" s="1134" customFormat="1" ht="12.75" customHeight="1" x14ac:dyDescent="0.2">
      <c r="B410" s="1563"/>
      <c r="C410" s="1143"/>
      <c r="D410" s="1566" t="s">
        <v>448</v>
      </c>
      <c r="E410" s="1144"/>
      <c r="F410" s="1145"/>
      <c r="G410" s="1161">
        <f>+E410*F410</f>
        <v>0</v>
      </c>
      <c r="H410" s="1146"/>
      <c r="I410" s="1147">
        <f t="shared" si="745"/>
        <v>0</v>
      </c>
      <c r="J410" s="1147"/>
      <c r="K410" s="1147"/>
      <c r="L410" s="1147">
        <f t="shared" si="746"/>
        <v>0</v>
      </c>
      <c r="M410" s="1147"/>
      <c r="N410" s="1147"/>
      <c r="O410" s="1147">
        <f t="shared" si="747"/>
        <v>0</v>
      </c>
      <c r="P410" s="1147"/>
      <c r="Q410" s="1147"/>
      <c r="R410" s="1147">
        <f t="shared" si="748"/>
        <v>0</v>
      </c>
      <c r="S410" s="1147"/>
      <c r="T410" s="1147"/>
      <c r="U410" s="1147">
        <f t="shared" si="749"/>
        <v>0</v>
      </c>
      <c r="V410" s="1147"/>
      <c r="W410" s="1147"/>
      <c r="X410" s="1147">
        <f t="shared" si="750"/>
        <v>0</v>
      </c>
      <c r="Y410" s="1147"/>
      <c r="Z410" s="1147"/>
      <c r="AA410" s="1159">
        <f t="shared" si="743"/>
        <v>0</v>
      </c>
      <c r="AB410" s="1159">
        <f t="shared" si="744"/>
        <v>0</v>
      </c>
    </row>
    <row r="411" spans="2:28" s="1134" customFormat="1" ht="12.75" customHeight="1" x14ac:dyDescent="0.15">
      <c r="B411" s="1135" t="s">
        <v>419</v>
      </c>
      <c r="C411" s="286" t="s">
        <v>136</v>
      </c>
      <c r="D411" s="14"/>
      <c r="E411" s="1136"/>
      <c r="F411" s="1137"/>
      <c r="G411" s="623">
        <f t="shared" ref="G411:I411" si="751">SUM(G412:G416)</f>
        <v>0</v>
      </c>
      <c r="H411" s="16">
        <f t="shared" si="751"/>
        <v>0</v>
      </c>
      <c r="I411" s="16">
        <f t="shared" si="751"/>
        <v>0</v>
      </c>
      <c r="J411" s="16">
        <f t="shared" ref="J411:L411" si="752">SUM(J412:J416)</f>
        <v>0</v>
      </c>
      <c r="K411" s="16">
        <f t="shared" si="752"/>
        <v>0</v>
      </c>
      <c r="L411" s="16">
        <f t="shared" si="752"/>
        <v>0</v>
      </c>
      <c r="M411" s="16">
        <f t="shared" ref="M411:Z411" si="753">SUM(M412:M416)</f>
        <v>0</v>
      </c>
      <c r="N411" s="16">
        <f t="shared" si="753"/>
        <v>0</v>
      </c>
      <c r="O411" s="16">
        <f t="shared" si="753"/>
        <v>0</v>
      </c>
      <c r="P411" s="16">
        <f t="shared" si="753"/>
        <v>0</v>
      </c>
      <c r="Q411" s="16">
        <f t="shared" si="753"/>
        <v>0</v>
      </c>
      <c r="R411" s="16">
        <f t="shared" si="753"/>
        <v>0</v>
      </c>
      <c r="S411" s="16">
        <f t="shared" si="753"/>
        <v>0</v>
      </c>
      <c r="T411" s="16">
        <f t="shared" si="753"/>
        <v>0</v>
      </c>
      <c r="U411" s="16">
        <f t="shared" si="753"/>
        <v>0</v>
      </c>
      <c r="V411" s="16">
        <f t="shared" si="753"/>
        <v>0</v>
      </c>
      <c r="W411" s="16">
        <f t="shared" si="753"/>
        <v>0</v>
      </c>
      <c r="X411" s="16">
        <f t="shared" si="753"/>
        <v>0</v>
      </c>
      <c r="Y411" s="16">
        <f t="shared" si="753"/>
        <v>0</v>
      </c>
      <c r="Z411" s="16">
        <f t="shared" si="753"/>
        <v>0</v>
      </c>
      <c r="AA411" s="1159">
        <f t="shared" si="743"/>
        <v>0</v>
      </c>
      <c r="AB411" s="1159">
        <f t="shared" si="744"/>
        <v>0</v>
      </c>
    </row>
    <row r="412" spans="2:28" s="1134" customFormat="1" ht="12.75" customHeight="1" x14ac:dyDescent="0.2">
      <c r="B412" s="1564"/>
      <c r="C412" s="1138"/>
      <c r="D412" s="1565" t="s">
        <v>448</v>
      </c>
      <c r="E412" s="1139"/>
      <c r="F412" s="1140"/>
      <c r="G412" s="1160">
        <f>+E412*F412</f>
        <v>0</v>
      </c>
      <c r="H412" s="1140"/>
      <c r="I412" s="1148">
        <f t="shared" ref="I412:I434" si="754">J412+K412</f>
        <v>0</v>
      </c>
      <c r="J412" s="1148"/>
      <c r="K412" s="1148"/>
      <c r="L412" s="1148">
        <f t="shared" ref="L412:L416" si="755">M412+N412</f>
        <v>0</v>
      </c>
      <c r="M412" s="1148"/>
      <c r="N412" s="1148"/>
      <c r="O412" s="1148">
        <f t="shared" ref="O412:O416" si="756">P412+Q412</f>
        <v>0</v>
      </c>
      <c r="P412" s="1148"/>
      <c r="Q412" s="1148"/>
      <c r="R412" s="1148">
        <f t="shared" ref="R412:R416" si="757">S412+T412</f>
        <v>0</v>
      </c>
      <c r="S412" s="1148"/>
      <c r="T412" s="1148"/>
      <c r="U412" s="1148">
        <f t="shared" ref="U412:U416" si="758">V412+W412</f>
        <v>0</v>
      </c>
      <c r="V412" s="1148"/>
      <c r="W412" s="1148"/>
      <c r="X412" s="1148">
        <f t="shared" ref="X412:X416" si="759">Y412+Z412</f>
        <v>0</v>
      </c>
      <c r="Y412" s="1148"/>
      <c r="Z412" s="1148"/>
      <c r="AA412" s="1159">
        <f t="shared" si="743"/>
        <v>0</v>
      </c>
      <c r="AB412" s="1159">
        <f t="shared" si="744"/>
        <v>0</v>
      </c>
    </row>
    <row r="413" spans="2:28" s="1134" customFormat="1" ht="12.75" customHeight="1" x14ac:dyDescent="0.2">
      <c r="B413" s="1564"/>
      <c r="C413" s="1138"/>
      <c r="D413" s="1565" t="s">
        <v>448</v>
      </c>
      <c r="E413" s="1139"/>
      <c r="F413" s="1140"/>
      <c r="G413" s="1160">
        <f>+E413*F413</f>
        <v>0</v>
      </c>
      <c r="H413" s="1149"/>
      <c r="I413" s="1137">
        <f t="shared" si="754"/>
        <v>0</v>
      </c>
      <c r="J413" s="1137"/>
      <c r="K413" s="1137"/>
      <c r="L413" s="1137">
        <f t="shared" si="755"/>
        <v>0</v>
      </c>
      <c r="M413" s="1137"/>
      <c r="N413" s="1137"/>
      <c r="O413" s="1137">
        <f t="shared" si="756"/>
        <v>0</v>
      </c>
      <c r="P413" s="1137"/>
      <c r="Q413" s="1137"/>
      <c r="R413" s="1137">
        <f t="shared" si="757"/>
        <v>0</v>
      </c>
      <c r="S413" s="1137"/>
      <c r="T413" s="1137"/>
      <c r="U413" s="1137">
        <f t="shared" si="758"/>
        <v>0</v>
      </c>
      <c r="V413" s="1137"/>
      <c r="W413" s="1137"/>
      <c r="X413" s="1137">
        <f t="shared" si="759"/>
        <v>0</v>
      </c>
      <c r="Y413" s="1137"/>
      <c r="Z413" s="1137"/>
      <c r="AA413" s="1159">
        <f t="shared" si="743"/>
        <v>0</v>
      </c>
      <c r="AB413" s="1159">
        <f t="shared" si="744"/>
        <v>0</v>
      </c>
    </row>
    <row r="414" spans="2:28" s="1134" customFormat="1" ht="12.75" customHeight="1" x14ac:dyDescent="0.2">
      <c r="B414" s="1564"/>
      <c r="C414" s="1138"/>
      <c r="D414" s="1565" t="s">
        <v>448</v>
      </c>
      <c r="E414" s="1139"/>
      <c r="F414" s="1140"/>
      <c r="G414" s="1160">
        <f>+E414*F414</f>
        <v>0</v>
      </c>
      <c r="H414" s="1149"/>
      <c r="I414" s="1142">
        <f t="shared" si="754"/>
        <v>0</v>
      </c>
      <c r="J414" s="1142"/>
      <c r="K414" s="1142"/>
      <c r="L414" s="1142">
        <f t="shared" si="755"/>
        <v>0</v>
      </c>
      <c r="M414" s="1142"/>
      <c r="N414" s="1142"/>
      <c r="O414" s="1142">
        <f t="shared" si="756"/>
        <v>0</v>
      </c>
      <c r="P414" s="1142"/>
      <c r="Q414" s="1142"/>
      <c r="R414" s="1142">
        <f t="shared" si="757"/>
        <v>0</v>
      </c>
      <c r="S414" s="1142"/>
      <c r="T414" s="1142"/>
      <c r="U414" s="1142">
        <f t="shared" si="758"/>
        <v>0</v>
      </c>
      <c r="V414" s="1142"/>
      <c r="W414" s="1142"/>
      <c r="X414" s="1142">
        <f t="shared" si="759"/>
        <v>0</v>
      </c>
      <c r="Y414" s="1142"/>
      <c r="Z414" s="1142"/>
      <c r="AA414" s="1159">
        <f t="shared" si="743"/>
        <v>0</v>
      </c>
      <c r="AB414" s="1159">
        <f t="shared" si="744"/>
        <v>0</v>
      </c>
    </row>
    <row r="415" spans="2:28" s="1134" customFormat="1" ht="12.75" customHeight="1" x14ac:dyDescent="0.2">
      <c r="B415" s="1564"/>
      <c r="C415" s="1138"/>
      <c r="D415" s="1565" t="s">
        <v>448</v>
      </c>
      <c r="E415" s="1139"/>
      <c r="F415" s="1140"/>
      <c r="G415" s="1160">
        <f>+E415*F415</f>
        <v>0</v>
      </c>
      <c r="H415" s="1149"/>
      <c r="I415" s="1142">
        <f t="shared" si="754"/>
        <v>0</v>
      </c>
      <c r="J415" s="1142"/>
      <c r="K415" s="1142"/>
      <c r="L415" s="1142">
        <f t="shared" si="755"/>
        <v>0</v>
      </c>
      <c r="M415" s="1142"/>
      <c r="N415" s="1142"/>
      <c r="O415" s="1142">
        <f t="shared" si="756"/>
        <v>0</v>
      </c>
      <c r="P415" s="1142"/>
      <c r="Q415" s="1142"/>
      <c r="R415" s="1142">
        <f t="shared" si="757"/>
        <v>0</v>
      </c>
      <c r="S415" s="1142"/>
      <c r="T415" s="1142"/>
      <c r="U415" s="1142">
        <f t="shared" si="758"/>
        <v>0</v>
      </c>
      <c r="V415" s="1142"/>
      <c r="W415" s="1142"/>
      <c r="X415" s="1142">
        <f t="shared" si="759"/>
        <v>0</v>
      </c>
      <c r="Y415" s="1142"/>
      <c r="Z415" s="1142"/>
      <c r="AA415" s="1159">
        <f t="shared" si="743"/>
        <v>0</v>
      </c>
      <c r="AB415" s="1159">
        <f t="shared" si="744"/>
        <v>0</v>
      </c>
    </row>
    <row r="416" spans="2:28" s="1134" customFormat="1" ht="12.75" customHeight="1" x14ac:dyDescent="0.2">
      <c r="B416" s="1563"/>
      <c r="C416" s="1143"/>
      <c r="D416" s="1566" t="s">
        <v>448</v>
      </c>
      <c r="E416" s="1144"/>
      <c r="F416" s="1145"/>
      <c r="G416" s="1161">
        <f>+E416*F416</f>
        <v>0</v>
      </c>
      <c r="H416" s="1150"/>
      <c r="I416" s="1147">
        <f t="shared" si="754"/>
        <v>0</v>
      </c>
      <c r="J416" s="1147"/>
      <c r="K416" s="1147"/>
      <c r="L416" s="1147">
        <f t="shared" si="755"/>
        <v>0</v>
      </c>
      <c r="M416" s="1147"/>
      <c r="N416" s="1147"/>
      <c r="O416" s="1147">
        <f t="shared" si="756"/>
        <v>0</v>
      </c>
      <c r="P416" s="1147"/>
      <c r="Q416" s="1147"/>
      <c r="R416" s="1147">
        <f t="shared" si="757"/>
        <v>0</v>
      </c>
      <c r="S416" s="1147"/>
      <c r="T416" s="1147"/>
      <c r="U416" s="1147">
        <f t="shared" si="758"/>
        <v>0</v>
      </c>
      <c r="V416" s="1147"/>
      <c r="W416" s="1147"/>
      <c r="X416" s="1147">
        <f t="shared" si="759"/>
        <v>0</v>
      </c>
      <c r="Y416" s="1147"/>
      <c r="Z416" s="1147"/>
      <c r="AA416" s="1159">
        <f t="shared" si="743"/>
        <v>0</v>
      </c>
      <c r="AB416" s="1159">
        <f t="shared" si="744"/>
        <v>0</v>
      </c>
    </row>
    <row r="417" spans="2:28" s="1134" customFormat="1" ht="12.75" customHeight="1" x14ac:dyDescent="0.15">
      <c r="B417" s="1135" t="s">
        <v>419</v>
      </c>
      <c r="C417" s="286" t="s">
        <v>137</v>
      </c>
      <c r="D417" s="14"/>
      <c r="E417" s="1136"/>
      <c r="F417" s="1137"/>
      <c r="G417" s="623">
        <f t="shared" ref="G417:I417" si="760">SUM(G418:G422)</f>
        <v>0</v>
      </c>
      <c r="H417" s="16">
        <f t="shared" si="760"/>
        <v>0</v>
      </c>
      <c r="I417" s="16">
        <f t="shared" si="760"/>
        <v>0</v>
      </c>
      <c r="J417" s="16">
        <f t="shared" ref="J417:L417" si="761">SUM(J418:J422)</f>
        <v>0</v>
      </c>
      <c r="K417" s="16">
        <f t="shared" si="761"/>
        <v>0</v>
      </c>
      <c r="L417" s="16">
        <f t="shared" si="761"/>
        <v>0</v>
      </c>
      <c r="M417" s="16">
        <f t="shared" ref="M417:Z417" si="762">SUM(M418:M422)</f>
        <v>0</v>
      </c>
      <c r="N417" s="16">
        <f t="shared" si="762"/>
        <v>0</v>
      </c>
      <c r="O417" s="16">
        <f t="shared" si="762"/>
        <v>0</v>
      </c>
      <c r="P417" s="16">
        <f t="shared" si="762"/>
        <v>0</v>
      </c>
      <c r="Q417" s="16">
        <f t="shared" si="762"/>
        <v>0</v>
      </c>
      <c r="R417" s="16">
        <f t="shared" si="762"/>
        <v>0</v>
      </c>
      <c r="S417" s="16">
        <f t="shared" si="762"/>
        <v>0</v>
      </c>
      <c r="T417" s="16">
        <f t="shared" si="762"/>
        <v>0</v>
      </c>
      <c r="U417" s="16">
        <f t="shared" si="762"/>
        <v>0</v>
      </c>
      <c r="V417" s="16">
        <f t="shared" si="762"/>
        <v>0</v>
      </c>
      <c r="W417" s="16">
        <f t="shared" si="762"/>
        <v>0</v>
      </c>
      <c r="X417" s="16">
        <f t="shared" si="762"/>
        <v>0</v>
      </c>
      <c r="Y417" s="16">
        <f t="shared" si="762"/>
        <v>0</v>
      </c>
      <c r="Z417" s="16">
        <f t="shared" si="762"/>
        <v>0</v>
      </c>
      <c r="AA417" s="1159">
        <f t="shared" si="743"/>
        <v>0</v>
      </c>
      <c r="AB417" s="1159">
        <f t="shared" si="744"/>
        <v>0</v>
      </c>
    </row>
    <row r="418" spans="2:28" s="1134" customFormat="1" ht="12.75" customHeight="1" x14ac:dyDescent="0.2">
      <c r="B418" s="1564"/>
      <c r="C418" s="1138"/>
      <c r="D418" s="1565" t="s">
        <v>448</v>
      </c>
      <c r="E418" s="1139"/>
      <c r="F418" s="1140"/>
      <c r="G418" s="1160">
        <f>+E418*F418</f>
        <v>0</v>
      </c>
      <c r="H418" s="1137"/>
      <c r="I418" s="1148">
        <f t="shared" si="754"/>
        <v>0</v>
      </c>
      <c r="J418" s="1137"/>
      <c r="K418" s="1137"/>
      <c r="L418" s="1148">
        <f t="shared" ref="L418:L422" si="763">M418+N418</f>
        <v>0</v>
      </c>
      <c r="M418" s="1137"/>
      <c r="N418" s="1137"/>
      <c r="O418" s="1148">
        <f t="shared" ref="O418:O422" si="764">P418+Q418</f>
        <v>0</v>
      </c>
      <c r="P418" s="1137"/>
      <c r="Q418" s="1137"/>
      <c r="R418" s="1148">
        <f t="shared" ref="R418:R422" si="765">S418+T418</f>
        <v>0</v>
      </c>
      <c r="S418" s="1137"/>
      <c r="T418" s="1137"/>
      <c r="U418" s="1148">
        <f t="shared" ref="U418:U422" si="766">V418+W418</f>
        <v>0</v>
      </c>
      <c r="V418" s="1137"/>
      <c r="W418" s="1137"/>
      <c r="X418" s="1148">
        <f t="shared" ref="X418:X422" si="767">Y418+Z418</f>
        <v>0</v>
      </c>
      <c r="Y418" s="1137"/>
      <c r="Z418" s="1137"/>
      <c r="AA418" s="1159">
        <f t="shared" si="743"/>
        <v>0</v>
      </c>
      <c r="AB418" s="1159">
        <f t="shared" si="744"/>
        <v>0</v>
      </c>
    </row>
    <row r="419" spans="2:28" s="1134" customFormat="1" ht="12.75" customHeight="1" x14ac:dyDescent="0.2">
      <c r="B419" s="1564"/>
      <c r="C419" s="1138"/>
      <c r="D419" s="1565" t="s">
        <v>448</v>
      </c>
      <c r="E419" s="1139"/>
      <c r="F419" s="1140"/>
      <c r="G419" s="1160">
        <f>+E419*F419</f>
        <v>0</v>
      </c>
      <c r="H419" s="1137"/>
      <c r="I419" s="1137">
        <f t="shared" si="754"/>
        <v>0</v>
      </c>
      <c r="J419" s="1137"/>
      <c r="K419" s="1137"/>
      <c r="L419" s="1137">
        <f t="shared" si="763"/>
        <v>0</v>
      </c>
      <c r="M419" s="1137"/>
      <c r="N419" s="1137"/>
      <c r="O419" s="1137">
        <f t="shared" si="764"/>
        <v>0</v>
      </c>
      <c r="P419" s="1137"/>
      <c r="Q419" s="1137"/>
      <c r="R419" s="1137">
        <f t="shared" si="765"/>
        <v>0</v>
      </c>
      <c r="S419" s="1137"/>
      <c r="T419" s="1137"/>
      <c r="U419" s="1137">
        <f t="shared" si="766"/>
        <v>0</v>
      </c>
      <c r="V419" s="1137"/>
      <c r="W419" s="1137"/>
      <c r="X419" s="1137">
        <f t="shared" si="767"/>
        <v>0</v>
      </c>
      <c r="Y419" s="1137"/>
      <c r="Z419" s="1137"/>
      <c r="AA419" s="1159">
        <f t="shared" si="743"/>
        <v>0</v>
      </c>
      <c r="AB419" s="1159">
        <f t="shared" si="744"/>
        <v>0</v>
      </c>
    </row>
    <row r="420" spans="2:28" s="1134" customFormat="1" ht="12.75" customHeight="1" x14ac:dyDescent="0.2">
      <c r="B420" s="1564"/>
      <c r="C420" s="1138"/>
      <c r="D420" s="1565" t="s">
        <v>448</v>
      </c>
      <c r="E420" s="1139"/>
      <c r="F420" s="1140"/>
      <c r="G420" s="1160">
        <f>+E420*F420</f>
        <v>0</v>
      </c>
      <c r="H420" s="1141"/>
      <c r="I420" s="1142">
        <f t="shared" si="754"/>
        <v>0</v>
      </c>
      <c r="J420" s="1142"/>
      <c r="K420" s="1142"/>
      <c r="L420" s="1142">
        <f t="shared" si="763"/>
        <v>0</v>
      </c>
      <c r="M420" s="1142"/>
      <c r="N420" s="1142"/>
      <c r="O420" s="1142">
        <f t="shared" si="764"/>
        <v>0</v>
      </c>
      <c r="P420" s="1142"/>
      <c r="Q420" s="1142"/>
      <c r="R420" s="1142">
        <f t="shared" si="765"/>
        <v>0</v>
      </c>
      <c r="S420" s="1142"/>
      <c r="T420" s="1142"/>
      <c r="U420" s="1142">
        <f t="shared" si="766"/>
        <v>0</v>
      </c>
      <c r="V420" s="1142"/>
      <c r="W420" s="1142"/>
      <c r="X420" s="1142">
        <f t="shared" si="767"/>
        <v>0</v>
      </c>
      <c r="Y420" s="1142"/>
      <c r="Z420" s="1142"/>
      <c r="AA420" s="1159">
        <f t="shared" si="743"/>
        <v>0</v>
      </c>
      <c r="AB420" s="1159">
        <f t="shared" si="744"/>
        <v>0</v>
      </c>
    </row>
    <row r="421" spans="2:28" s="1134" customFormat="1" ht="12.75" customHeight="1" x14ac:dyDescent="0.2">
      <c r="B421" s="1564"/>
      <c r="C421" s="1138"/>
      <c r="D421" s="1565" t="s">
        <v>448</v>
      </c>
      <c r="E421" s="1139"/>
      <c r="F421" s="1140"/>
      <c r="G421" s="1160">
        <f>+E421*F421</f>
        <v>0</v>
      </c>
      <c r="H421" s="1141"/>
      <c r="I421" s="1142">
        <f t="shared" si="754"/>
        <v>0</v>
      </c>
      <c r="J421" s="1142"/>
      <c r="K421" s="1142"/>
      <c r="L421" s="1142">
        <f t="shared" si="763"/>
        <v>0</v>
      </c>
      <c r="M421" s="1142"/>
      <c r="N421" s="1142"/>
      <c r="O421" s="1142">
        <f t="shared" si="764"/>
        <v>0</v>
      </c>
      <c r="P421" s="1142"/>
      <c r="Q421" s="1142"/>
      <c r="R421" s="1142">
        <f t="shared" si="765"/>
        <v>0</v>
      </c>
      <c r="S421" s="1142"/>
      <c r="T421" s="1142"/>
      <c r="U421" s="1142">
        <f t="shared" si="766"/>
        <v>0</v>
      </c>
      <c r="V421" s="1142"/>
      <c r="W421" s="1142"/>
      <c r="X421" s="1142">
        <f t="shared" si="767"/>
        <v>0</v>
      </c>
      <c r="Y421" s="1142"/>
      <c r="Z421" s="1142"/>
      <c r="AA421" s="1159">
        <f t="shared" si="743"/>
        <v>0</v>
      </c>
      <c r="AB421" s="1159">
        <f t="shared" si="744"/>
        <v>0</v>
      </c>
    </row>
    <row r="422" spans="2:28" s="1134" customFormat="1" ht="12.75" customHeight="1" x14ac:dyDescent="0.2">
      <c r="B422" s="1563"/>
      <c r="C422" s="1143"/>
      <c r="D422" s="1566" t="s">
        <v>448</v>
      </c>
      <c r="E422" s="1144"/>
      <c r="F422" s="1145"/>
      <c r="G422" s="1161">
        <f>+E422*F422</f>
        <v>0</v>
      </c>
      <c r="H422" s="1146"/>
      <c r="I422" s="1147">
        <f t="shared" si="754"/>
        <v>0</v>
      </c>
      <c r="J422" s="1147"/>
      <c r="K422" s="1147"/>
      <c r="L422" s="1147">
        <f t="shared" si="763"/>
        <v>0</v>
      </c>
      <c r="M422" s="1147"/>
      <c r="N422" s="1147"/>
      <c r="O422" s="1147">
        <f t="shared" si="764"/>
        <v>0</v>
      </c>
      <c r="P422" s="1147"/>
      <c r="Q422" s="1147"/>
      <c r="R422" s="1147">
        <f t="shared" si="765"/>
        <v>0</v>
      </c>
      <c r="S422" s="1147"/>
      <c r="T422" s="1147"/>
      <c r="U422" s="1147">
        <f t="shared" si="766"/>
        <v>0</v>
      </c>
      <c r="V422" s="1147"/>
      <c r="W422" s="1147"/>
      <c r="X422" s="1147">
        <f t="shared" si="767"/>
        <v>0</v>
      </c>
      <c r="Y422" s="1147"/>
      <c r="Z422" s="1147"/>
      <c r="AA422" s="1159">
        <f t="shared" si="743"/>
        <v>0</v>
      </c>
      <c r="AB422" s="1159">
        <f t="shared" si="744"/>
        <v>0</v>
      </c>
    </row>
    <row r="423" spans="2:28" s="1134" customFormat="1" ht="12.75" customHeight="1" x14ac:dyDescent="0.15">
      <c r="B423" s="1135" t="s">
        <v>419</v>
      </c>
      <c r="C423" s="286" t="s">
        <v>138</v>
      </c>
      <c r="D423" s="14"/>
      <c r="E423" s="1136"/>
      <c r="F423" s="1137"/>
      <c r="G423" s="623">
        <f t="shared" ref="G423:I423" si="768">SUM(G424:G428)</f>
        <v>0</v>
      </c>
      <c r="H423" s="16">
        <f t="shared" si="768"/>
        <v>0</v>
      </c>
      <c r="I423" s="16">
        <f t="shared" si="768"/>
        <v>0</v>
      </c>
      <c r="J423" s="16">
        <f t="shared" ref="J423:L423" si="769">SUM(J424:J428)</f>
        <v>0</v>
      </c>
      <c r="K423" s="16">
        <f t="shared" si="769"/>
        <v>0</v>
      </c>
      <c r="L423" s="16">
        <f t="shared" si="769"/>
        <v>0</v>
      </c>
      <c r="M423" s="16">
        <f t="shared" ref="M423:Z423" si="770">SUM(M424:M428)</f>
        <v>0</v>
      </c>
      <c r="N423" s="16">
        <f t="shared" si="770"/>
        <v>0</v>
      </c>
      <c r="O423" s="16">
        <f t="shared" si="770"/>
        <v>0</v>
      </c>
      <c r="P423" s="16">
        <f t="shared" si="770"/>
        <v>0</v>
      </c>
      <c r="Q423" s="16">
        <f t="shared" si="770"/>
        <v>0</v>
      </c>
      <c r="R423" s="16">
        <f t="shared" si="770"/>
        <v>0</v>
      </c>
      <c r="S423" s="16">
        <f t="shared" si="770"/>
        <v>0</v>
      </c>
      <c r="T423" s="16">
        <f t="shared" si="770"/>
        <v>0</v>
      </c>
      <c r="U423" s="16">
        <f t="shared" si="770"/>
        <v>0</v>
      </c>
      <c r="V423" s="16">
        <f t="shared" si="770"/>
        <v>0</v>
      </c>
      <c r="W423" s="16">
        <f t="shared" si="770"/>
        <v>0</v>
      </c>
      <c r="X423" s="16">
        <f t="shared" si="770"/>
        <v>0</v>
      </c>
      <c r="Y423" s="16">
        <f t="shared" si="770"/>
        <v>0</v>
      </c>
      <c r="Z423" s="16">
        <f t="shared" si="770"/>
        <v>0</v>
      </c>
      <c r="AA423" s="1159">
        <f t="shared" si="743"/>
        <v>0</v>
      </c>
      <c r="AB423" s="1159">
        <f t="shared" si="744"/>
        <v>0</v>
      </c>
    </row>
    <row r="424" spans="2:28" s="1134" customFormat="1" ht="12.75" customHeight="1" x14ac:dyDescent="0.2">
      <c r="B424" s="1564"/>
      <c r="C424" s="1138"/>
      <c r="D424" s="1565" t="s">
        <v>448</v>
      </c>
      <c r="E424" s="1139"/>
      <c r="F424" s="1140"/>
      <c r="G424" s="1160">
        <f>+E424*F424</f>
        <v>0</v>
      </c>
      <c r="H424" s="1137"/>
      <c r="I424" s="1148">
        <f t="shared" si="754"/>
        <v>0</v>
      </c>
      <c r="J424" s="1142"/>
      <c r="K424" s="1142"/>
      <c r="L424" s="1148">
        <f t="shared" ref="L424:L428" si="771">M424+N424</f>
        <v>0</v>
      </c>
      <c r="M424" s="1142"/>
      <c r="N424" s="1142"/>
      <c r="O424" s="1148">
        <f t="shared" ref="O424:O428" si="772">P424+Q424</f>
        <v>0</v>
      </c>
      <c r="P424" s="1142"/>
      <c r="Q424" s="1142"/>
      <c r="R424" s="1148">
        <f t="shared" ref="R424:R428" si="773">S424+T424</f>
        <v>0</v>
      </c>
      <c r="S424" s="1142"/>
      <c r="T424" s="1142"/>
      <c r="U424" s="1148">
        <f t="shared" ref="U424:U428" si="774">V424+W424</f>
        <v>0</v>
      </c>
      <c r="V424" s="1142"/>
      <c r="W424" s="1142"/>
      <c r="X424" s="1148">
        <f t="shared" ref="X424:X428" si="775">Y424+Z424</f>
        <v>0</v>
      </c>
      <c r="Y424" s="1142"/>
      <c r="Z424" s="1142"/>
      <c r="AA424" s="1159">
        <f t="shared" si="743"/>
        <v>0</v>
      </c>
      <c r="AB424" s="1159">
        <f t="shared" si="744"/>
        <v>0</v>
      </c>
    </row>
    <row r="425" spans="2:28" s="1134" customFormat="1" ht="12.75" customHeight="1" x14ac:dyDescent="0.2">
      <c r="B425" s="1564"/>
      <c r="C425" s="1138"/>
      <c r="D425" s="1565" t="s">
        <v>448</v>
      </c>
      <c r="E425" s="1139"/>
      <c r="F425" s="1140"/>
      <c r="G425" s="1160">
        <f>+E425*F425</f>
        <v>0</v>
      </c>
      <c r="H425" s="1137"/>
      <c r="I425" s="1137">
        <f t="shared" si="754"/>
        <v>0</v>
      </c>
      <c r="J425" s="1142"/>
      <c r="K425" s="1142"/>
      <c r="L425" s="1137">
        <f t="shared" si="771"/>
        <v>0</v>
      </c>
      <c r="M425" s="1142"/>
      <c r="N425" s="1142"/>
      <c r="O425" s="1137">
        <f t="shared" si="772"/>
        <v>0</v>
      </c>
      <c r="P425" s="1142"/>
      <c r="Q425" s="1142"/>
      <c r="R425" s="1137">
        <f t="shared" si="773"/>
        <v>0</v>
      </c>
      <c r="S425" s="1142"/>
      <c r="T425" s="1142"/>
      <c r="U425" s="1137">
        <f t="shared" si="774"/>
        <v>0</v>
      </c>
      <c r="V425" s="1142"/>
      <c r="W425" s="1142"/>
      <c r="X425" s="1137">
        <f t="shared" si="775"/>
        <v>0</v>
      </c>
      <c r="Y425" s="1142"/>
      <c r="Z425" s="1142"/>
      <c r="AA425" s="1159">
        <f t="shared" si="743"/>
        <v>0</v>
      </c>
      <c r="AB425" s="1159">
        <f t="shared" si="744"/>
        <v>0</v>
      </c>
    </row>
    <row r="426" spans="2:28" s="1134" customFormat="1" ht="12.75" customHeight="1" x14ac:dyDescent="0.2">
      <c r="B426" s="1564"/>
      <c r="C426" s="1138"/>
      <c r="D426" s="1565" t="s">
        <v>448</v>
      </c>
      <c r="E426" s="1139"/>
      <c r="F426" s="1140"/>
      <c r="G426" s="1160">
        <f>+E426*F426</f>
        <v>0</v>
      </c>
      <c r="H426" s="1141"/>
      <c r="I426" s="1142">
        <f t="shared" si="754"/>
        <v>0</v>
      </c>
      <c r="J426" s="1142"/>
      <c r="K426" s="1142"/>
      <c r="L426" s="1142">
        <f t="shared" si="771"/>
        <v>0</v>
      </c>
      <c r="M426" s="1142"/>
      <c r="N426" s="1142"/>
      <c r="O426" s="1142">
        <f t="shared" si="772"/>
        <v>0</v>
      </c>
      <c r="P426" s="1142"/>
      <c r="Q426" s="1142"/>
      <c r="R426" s="1142">
        <f t="shared" si="773"/>
        <v>0</v>
      </c>
      <c r="S426" s="1142"/>
      <c r="T426" s="1142"/>
      <c r="U426" s="1142">
        <f t="shared" si="774"/>
        <v>0</v>
      </c>
      <c r="V426" s="1142"/>
      <c r="W426" s="1142"/>
      <c r="X426" s="1142">
        <f t="shared" si="775"/>
        <v>0</v>
      </c>
      <c r="Y426" s="1142"/>
      <c r="Z426" s="1142"/>
      <c r="AA426" s="1159">
        <f t="shared" si="743"/>
        <v>0</v>
      </c>
      <c r="AB426" s="1159">
        <f t="shared" si="744"/>
        <v>0</v>
      </c>
    </row>
    <row r="427" spans="2:28" s="1134" customFormat="1" ht="12.75" customHeight="1" x14ac:dyDescent="0.2">
      <c r="B427" s="1564"/>
      <c r="C427" s="1138"/>
      <c r="D427" s="1565" t="s">
        <v>448</v>
      </c>
      <c r="E427" s="1139"/>
      <c r="F427" s="1140"/>
      <c r="G427" s="1160">
        <f>+E427*F427</f>
        <v>0</v>
      </c>
      <c r="H427" s="1141"/>
      <c r="I427" s="1142">
        <f t="shared" si="754"/>
        <v>0</v>
      </c>
      <c r="J427" s="1142"/>
      <c r="K427" s="1142"/>
      <c r="L427" s="1142">
        <f t="shared" si="771"/>
        <v>0</v>
      </c>
      <c r="M427" s="1142"/>
      <c r="N427" s="1142"/>
      <c r="O427" s="1142">
        <f t="shared" si="772"/>
        <v>0</v>
      </c>
      <c r="P427" s="1142"/>
      <c r="Q427" s="1142"/>
      <c r="R427" s="1142">
        <f t="shared" si="773"/>
        <v>0</v>
      </c>
      <c r="S427" s="1142"/>
      <c r="T427" s="1142"/>
      <c r="U427" s="1142">
        <f t="shared" si="774"/>
        <v>0</v>
      </c>
      <c r="V427" s="1142"/>
      <c r="W427" s="1142"/>
      <c r="X427" s="1142">
        <f t="shared" si="775"/>
        <v>0</v>
      </c>
      <c r="Y427" s="1142"/>
      <c r="Z427" s="1142"/>
      <c r="AA427" s="1159">
        <f t="shared" si="743"/>
        <v>0</v>
      </c>
      <c r="AB427" s="1159">
        <f t="shared" si="744"/>
        <v>0</v>
      </c>
    </row>
    <row r="428" spans="2:28" s="1134" customFormat="1" ht="12.75" customHeight="1" x14ac:dyDescent="0.2">
      <c r="B428" s="1563"/>
      <c r="C428" s="1143"/>
      <c r="D428" s="1566" t="s">
        <v>448</v>
      </c>
      <c r="E428" s="1144"/>
      <c r="F428" s="1145"/>
      <c r="G428" s="1161">
        <f>+E428*F428</f>
        <v>0</v>
      </c>
      <c r="H428" s="1146"/>
      <c r="I428" s="1147">
        <f t="shared" si="754"/>
        <v>0</v>
      </c>
      <c r="J428" s="1147"/>
      <c r="K428" s="1147"/>
      <c r="L428" s="1147">
        <f t="shared" si="771"/>
        <v>0</v>
      </c>
      <c r="M428" s="1147"/>
      <c r="N428" s="1147"/>
      <c r="O428" s="1147">
        <f t="shared" si="772"/>
        <v>0</v>
      </c>
      <c r="P428" s="1147"/>
      <c r="Q428" s="1147"/>
      <c r="R428" s="1147">
        <f t="shared" si="773"/>
        <v>0</v>
      </c>
      <c r="S428" s="1147"/>
      <c r="T428" s="1147"/>
      <c r="U428" s="1147">
        <f t="shared" si="774"/>
        <v>0</v>
      </c>
      <c r="V428" s="1147"/>
      <c r="W428" s="1147"/>
      <c r="X428" s="1147">
        <f t="shared" si="775"/>
        <v>0</v>
      </c>
      <c r="Y428" s="1147"/>
      <c r="Z428" s="1147"/>
      <c r="AA428" s="1159">
        <f t="shared" si="743"/>
        <v>0</v>
      </c>
      <c r="AB428" s="1159">
        <f t="shared" si="744"/>
        <v>0</v>
      </c>
    </row>
    <row r="429" spans="2:28" s="1134" customFormat="1" ht="12.75" customHeight="1" x14ac:dyDescent="0.15">
      <c r="B429" s="1135" t="s">
        <v>419</v>
      </c>
      <c r="C429" s="286" t="s">
        <v>139</v>
      </c>
      <c r="D429" s="14"/>
      <c r="E429" s="1136"/>
      <c r="F429" s="1137"/>
      <c r="G429" s="623">
        <f t="shared" ref="G429:I429" si="776">SUM(G430:G434)</f>
        <v>0</v>
      </c>
      <c r="H429" s="16">
        <f t="shared" si="776"/>
        <v>0</v>
      </c>
      <c r="I429" s="16">
        <f t="shared" si="776"/>
        <v>0</v>
      </c>
      <c r="J429" s="20">
        <f t="shared" ref="J429:L429" si="777">SUM(J430:J434)</f>
        <v>0</v>
      </c>
      <c r="K429" s="20">
        <f t="shared" si="777"/>
        <v>0</v>
      </c>
      <c r="L429" s="16">
        <f t="shared" si="777"/>
        <v>0</v>
      </c>
      <c r="M429" s="20">
        <f t="shared" ref="M429:Z429" si="778">SUM(M430:M434)</f>
        <v>0</v>
      </c>
      <c r="N429" s="20">
        <f t="shared" si="778"/>
        <v>0</v>
      </c>
      <c r="O429" s="16">
        <f t="shared" si="778"/>
        <v>0</v>
      </c>
      <c r="P429" s="20">
        <f t="shared" si="778"/>
        <v>0</v>
      </c>
      <c r="Q429" s="20">
        <f t="shared" si="778"/>
        <v>0</v>
      </c>
      <c r="R429" s="16">
        <f t="shared" si="778"/>
        <v>0</v>
      </c>
      <c r="S429" s="20">
        <f t="shared" si="778"/>
        <v>0</v>
      </c>
      <c r="T429" s="20">
        <f t="shared" si="778"/>
        <v>0</v>
      </c>
      <c r="U429" s="16">
        <f t="shared" si="778"/>
        <v>0</v>
      </c>
      <c r="V429" s="20">
        <f t="shared" si="778"/>
        <v>0</v>
      </c>
      <c r="W429" s="20">
        <f t="shared" si="778"/>
        <v>0</v>
      </c>
      <c r="X429" s="16">
        <f t="shared" si="778"/>
        <v>0</v>
      </c>
      <c r="Y429" s="20">
        <f t="shared" si="778"/>
        <v>0</v>
      </c>
      <c r="Z429" s="20">
        <f t="shared" si="778"/>
        <v>0</v>
      </c>
      <c r="AA429" s="1159">
        <f t="shared" si="743"/>
        <v>0</v>
      </c>
      <c r="AB429" s="1159">
        <f t="shared" si="744"/>
        <v>0</v>
      </c>
    </row>
    <row r="430" spans="2:28" s="1134" customFormat="1" ht="12.75" customHeight="1" x14ac:dyDescent="0.2">
      <c r="B430" s="1564"/>
      <c r="C430" s="1138"/>
      <c r="D430" s="1565" t="s">
        <v>448</v>
      </c>
      <c r="E430" s="1139"/>
      <c r="F430" s="1140"/>
      <c r="G430" s="1160">
        <f>+E430*F430</f>
        <v>0</v>
      </c>
      <c r="H430" s="1137"/>
      <c r="I430" s="1148">
        <f t="shared" si="754"/>
        <v>0</v>
      </c>
      <c r="J430" s="1137"/>
      <c r="K430" s="1137"/>
      <c r="L430" s="1148">
        <f t="shared" ref="L430:L434" si="779">M430+N430</f>
        <v>0</v>
      </c>
      <c r="M430" s="1137"/>
      <c r="N430" s="1137"/>
      <c r="O430" s="1148">
        <f t="shared" ref="O430:O434" si="780">P430+Q430</f>
        <v>0</v>
      </c>
      <c r="P430" s="1137"/>
      <c r="Q430" s="1137"/>
      <c r="R430" s="1148">
        <f t="shared" ref="R430:R434" si="781">S430+T430</f>
        <v>0</v>
      </c>
      <c r="S430" s="1137"/>
      <c r="T430" s="1137"/>
      <c r="U430" s="1148">
        <f t="shared" ref="U430:U434" si="782">V430+W430</f>
        <v>0</v>
      </c>
      <c r="V430" s="1137"/>
      <c r="W430" s="1137"/>
      <c r="X430" s="1148">
        <f t="shared" ref="X430:X434" si="783">Y430+Z430</f>
        <v>0</v>
      </c>
      <c r="Y430" s="1137"/>
      <c r="Z430" s="1137"/>
      <c r="AA430" s="1159">
        <f t="shared" si="743"/>
        <v>0</v>
      </c>
      <c r="AB430" s="1159">
        <f t="shared" si="744"/>
        <v>0</v>
      </c>
    </row>
    <row r="431" spans="2:28" s="1134" customFormat="1" ht="12.75" customHeight="1" x14ac:dyDescent="0.2">
      <c r="B431" s="1564"/>
      <c r="C431" s="1138"/>
      <c r="D431" s="1565" t="s">
        <v>448</v>
      </c>
      <c r="E431" s="1139"/>
      <c r="F431" s="1140"/>
      <c r="G431" s="1160">
        <f>+E431*F431</f>
        <v>0</v>
      </c>
      <c r="H431" s="1137"/>
      <c r="I431" s="1137">
        <f t="shared" si="754"/>
        <v>0</v>
      </c>
      <c r="J431" s="1137"/>
      <c r="K431" s="1137"/>
      <c r="L431" s="1137">
        <f t="shared" si="779"/>
        <v>0</v>
      </c>
      <c r="M431" s="1137"/>
      <c r="N431" s="1137"/>
      <c r="O431" s="1137">
        <f t="shared" si="780"/>
        <v>0</v>
      </c>
      <c r="P431" s="1137"/>
      <c r="Q431" s="1137"/>
      <c r="R431" s="1137">
        <f t="shared" si="781"/>
        <v>0</v>
      </c>
      <c r="S431" s="1137"/>
      <c r="T431" s="1137"/>
      <c r="U431" s="1137">
        <f t="shared" si="782"/>
        <v>0</v>
      </c>
      <c r="V431" s="1137"/>
      <c r="W431" s="1137"/>
      <c r="X431" s="1137">
        <f t="shared" si="783"/>
        <v>0</v>
      </c>
      <c r="Y431" s="1137"/>
      <c r="Z431" s="1137"/>
      <c r="AA431" s="1159">
        <f t="shared" si="743"/>
        <v>0</v>
      </c>
      <c r="AB431" s="1159">
        <f t="shared" si="744"/>
        <v>0</v>
      </c>
    </row>
    <row r="432" spans="2:28" s="1134" customFormat="1" ht="12.75" customHeight="1" x14ac:dyDescent="0.2">
      <c r="B432" s="1564"/>
      <c r="C432" s="1138"/>
      <c r="D432" s="1565" t="s">
        <v>448</v>
      </c>
      <c r="E432" s="1139"/>
      <c r="F432" s="1140"/>
      <c r="G432" s="1160">
        <f>+E432*F432</f>
        <v>0</v>
      </c>
      <c r="H432" s="1141"/>
      <c r="I432" s="1142">
        <f t="shared" si="754"/>
        <v>0</v>
      </c>
      <c r="J432" s="1142"/>
      <c r="K432" s="1142"/>
      <c r="L432" s="1142">
        <f t="shared" si="779"/>
        <v>0</v>
      </c>
      <c r="M432" s="1142"/>
      <c r="N432" s="1142"/>
      <c r="O432" s="1142">
        <f t="shared" si="780"/>
        <v>0</v>
      </c>
      <c r="P432" s="1142"/>
      <c r="Q432" s="1142"/>
      <c r="R432" s="1142">
        <f t="shared" si="781"/>
        <v>0</v>
      </c>
      <c r="S432" s="1142"/>
      <c r="T432" s="1142"/>
      <c r="U432" s="1142">
        <f t="shared" si="782"/>
        <v>0</v>
      </c>
      <c r="V432" s="1142"/>
      <c r="W432" s="1142"/>
      <c r="X432" s="1142">
        <f t="shared" si="783"/>
        <v>0</v>
      </c>
      <c r="Y432" s="1142"/>
      <c r="Z432" s="1142"/>
      <c r="AA432" s="1159">
        <f t="shared" si="743"/>
        <v>0</v>
      </c>
      <c r="AB432" s="1159">
        <f t="shared" si="744"/>
        <v>0</v>
      </c>
    </row>
    <row r="433" spans="2:28" s="1134" customFormat="1" ht="12.75" customHeight="1" x14ac:dyDescent="0.2">
      <c r="B433" s="1564"/>
      <c r="C433" s="1138"/>
      <c r="D433" s="1565" t="s">
        <v>448</v>
      </c>
      <c r="E433" s="1139"/>
      <c r="F433" s="1140"/>
      <c r="G433" s="1160">
        <f>+E433*F433</f>
        <v>0</v>
      </c>
      <c r="H433" s="1141"/>
      <c r="I433" s="1142">
        <f t="shared" si="754"/>
        <v>0</v>
      </c>
      <c r="J433" s="1142"/>
      <c r="K433" s="1142"/>
      <c r="L433" s="1142">
        <f t="shared" si="779"/>
        <v>0</v>
      </c>
      <c r="M433" s="1142"/>
      <c r="N433" s="1142"/>
      <c r="O433" s="1142">
        <f t="shared" si="780"/>
        <v>0</v>
      </c>
      <c r="P433" s="1142"/>
      <c r="Q433" s="1142"/>
      <c r="R433" s="1142">
        <f t="shared" si="781"/>
        <v>0</v>
      </c>
      <c r="S433" s="1142"/>
      <c r="T433" s="1142"/>
      <c r="U433" s="1142">
        <f t="shared" si="782"/>
        <v>0</v>
      </c>
      <c r="V433" s="1142"/>
      <c r="W433" s="1142"/>
      <c r="X433" s="1142">
        <f t="shared" si="783"/>
        <v>0</v>
      </c>
      <c r="Y433" s="1142"/>
      <c r="Z433" s="1142"/>
      <c r="AA433" s="1159">
        <f t="shared" si="743"/>
        <v>0</v>
      </c>
      <c r="AB433" s="1159">
        <f t="shared" si="744"/>
        <v>0</v>
      </c>
    </row>
    <row r="434" spans="2:28" s="1134" customFormat="1" ht="12.75" customHeight="1" x14ac:dyDescent="0.2">
      <c r="B434" s="1563"/>
      <c r="C434" s="1143"/>
      <c r="D434" s="1566" t="s">
        <v>448</v>
      </c>
      <c r="E434" s="1144"/>
      <c r="F434" s="1145"/>
      <c r="G434" s="1160">
        <f>+E434*F434</f>
        <v>0</v>
      </c>
      <c r="H434" s="1141"/>
      <c r="I434" s="1147">
        <f t="shared" si="754"/>
        <v>0</v>
      </c>
      <c r="J434" s="1142"/>
      <c r="K434" s="1142"/>
      <c r="L434" s="1147">
        <f t="shared" si="779"/>
        <v>0</v>
      </c>
      <c r="M434" s="1142"/>
      <c r="N434" s="1142"/>
      <c r="O434" s="1147">
        <f t="shared" si="780"/>
        <v>0</v>
      </c>
      <c r="P434" s="1142"/>
      <c r="Q434" s="1142"/>
      <c r="R434" s="1147">
        <f t="shared" si="781"/>
        <v>0</v>
      </c>
      <c r="S434" s="1142"/>
      <c r="T434" s="1142"/>
      <c r="U434" s="1147">
        <f t="shared" si="782"/>
        <v>0</v>
      </c>
      <c r="V434" s="1142"/>
      <c r="W434" s="1142"/>
      <c r="X434" s="1147">
        <f t="shared" si="783"/>
        <v>0</v>
      </c>
      <c r="Y434" s="1142"/>
      <c r="Z434" s="1142"/>
      <c r="AA434" s="1159">
        <f t="shared" si="743"/>
        <v>0</v>
      </c>
      <c r="AB434" s="1159">
        <f t="shared" si="744"/>
        <v>0</v>
      </c>
    </row>
    <row r="435" spans="2:28" s="1134" customFormat="1" ht="26.25" customHeight="1" x14ac:dyDescent="0.15">
      <c r="B435" s="52">
        <f>+'CRONOGRAMA ACTIVIDADES'!C39</f>
        <v>0</v>
      </c>
      <c r="C435" s="232" t="str">
        <f>+'CRONOGRAMA ACTIVIDADES'!B39</f>
        <v>1.3.4</v>
      </c>
      <c r="D435" s="625" t="str">
        <f>+'CRONOGRAMA ACTIVIDADES'!D39</f>
        <v>Unidad medida</v>
      </c>
      <c r="E435" s="626">
        <f>+'CRONOGRAMA ACTIVIDADES'!E39</f>
        <v>0</v>
      </c>
      <c r="F435" s="624"/>
      <c r="G435" s="624">
        <f t="shared" ref="G435:I435" si="784">+G437+G443+G449+G455+G461</f>
        <v>0</v>
      </c>
      <c r="H435" s="12">
        <f t="shared" si="784"/>
        <v>0</v>
      </c>
      <c r="I435" s="12">
        <f t="shared" si="784"/>
        <v>0</v>
      </c>
      <c r="J435" s="12">
        <f t="shared" ref="J435:L435" si="785">+J437+J443+J449+J455+J461</f>
        <v>0</v>
      </c>
      <c r="K435" s="12">
        <f t="shared" si="785"/>
        <v>0</v>
      </c>
      <c r="L435" s="12">
        <f t="shared" si="785"/>
        <v>0</v>
      </c>
      <c r="M435" s="12">
        <f t="shared" ref="M435:Z435" si="786">+M437+M443+M449+M455+M461</f>
        <v>0</v>
      </c>
      <c r="N435" s="12">
        <f t="shared" si="786"/>
        <v>0</v>
      </c>
      <c r="O435" s="12">
        <f t="shared" si="786"/>
        <v>0</v>
      </c>
      <c r="P435" s="12">
        <f t="shared" si="786"/>
        <v>0</v>
      </c>
      <c r="Q435" s="12">
        <f t="shared" si="786"/>
        <v>0</v>
      </c>
      <c r="R435" s="12">
        <f t="shared" si="786"/>
        <v>0</v>
      </c>
      <c r="S435" s="12">
        <f t="shared" si="786"/>
        <v>0</v>
      </c>
      <c r="T435" s="12">
        <f t="shared" si="786"/>
        <v>0</v>
      </c>
      <c r="U435" s="12">
        <f t="shared" si="786"/>
        <v>0</v>
      </c>
      <c r="V435" s="12">
        <f t="shared" si="786"/>
        <v>0</v>
      </c>
      <c r="W435" s="12">
        <f t="shared" si="786"/>
        <v>0</v>
      </c>
      <c r="X435" s="12">
        <f t="shared" si="786"/>
        <v>0</v>
      </c>
      <c r="Y435" s="12">
        <f t="shared" si="786"/>
        <v>0</v>
      </c>
      <c r="Z435" s="12">
        <f t="shared" si="786"/>
        <v>0</v>
      </c>
      <c r="AA435" s="1159">
        <f>X435+U435+R435+O435+L435+I435+H435</f>
        <v>0</v>
      </c>
      <c r="AB435" s="1159">
        <f>+AA435-G435</f>
        <v>0</v>
      </c>
    </row>
    <row r="436" spans="2:28" s="1134" customFormat="1" ht="26.25" customHeight="1" x14ac:dyDescent="0.15">
      <c r="B436" s="633" t="s">
        <v>768</v>
      </c>
      <c r="C436" s="634"/>
      <c r="D436" s="2014"/>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6"/>
      <c r="AA436" s="1163"/>
      <c r="AB436" s="1163"/>
    </row>
    <row r="437" spans="2:28" s="1134" customFormat="1" ht="12.75" customHeight="1" x14ac:dyDescent="0.15">
      <c r="B437" s="1135" t="s">
        <v>419</v>
      </c>
      <c r="C437" s="286" t="s">
        <v>140</v>
      </c>
      <c r="D437" s="14"/>
      <c r="E437" s="1136"/>
      <c r="F437" s="1137"/>
      <c r="G437" s="623">
        <f t="shared" ref="G437:H437" si="787">SUM(G438:G442)</f>
        <v>0</v>
      </c>
      <c r="H437" s="16">
        <f t="shared" si="787"/>
        <v>0</v>
      </c>
      <c r="I437" s="16">
        <f t="shared" ref="I437" si="788">SUM(I438:I442)</f>
        <v>0</v>
      </c>
      <c r="J437" s="16">
        <f t="shared" ref="J437:K437" si="789">SUM(J438:J442)</f>
        <v>0</v>
      </c>
      <c r="K437" s="16">
        <f t="shared" si="789"/>
        <v>0</v>
      </c>
      <c r="L437" s="16">
        <f t="shared" ref="L437" si="790">SUM(L438:L442)</f>
        <v>0</v>
      </c>
      <c r="M437" s="16">
        <f t="shared" ref="M437:N437" si="791">SUM(M438:M442)</f>
        <v>0</v>
      </c>
      <c r="N437" s="16">
        <f t="shared" si="791"/>
        <v>0</v>
      </c>
      <c r="O437" s="16">
        <f t="shared" ref="O437" si="792">SUM(O438:O442)</f>
        <v>0</v>
      </c>
      <c r="P437" s="16">
        <f t="shared" ref="P437:Q437" si="793">SUM(P438:P442)</f>
        <v>0</v>
      </c>
      <c r="Q437" s="16">
        <f t="shared" si="793"/>
        <v>0</v>
      </c>
      <c r="R437" s="16">
        <f t="shared" ref="R437" si="794">SUM(R438:R442)</f>
        <v>0</v>
      </c>
      <c r="S437" s="16">
        <f t="shared" ref="S437:T437" si="795">SUM(S438:S442)</f>
        <v>0</v>
      </c>
      <c r="T437" s="16">
        <f t="shared" si="795"/>
        <v>0</v>
      </c>
      <c r="U437" s="16">
        <f t="shared" ref="U437" si="796">SUM(U438:U442)</f>
        <v>0</v>
      </c>
      <c r="V437" s="16">
        <f t="shared" ref="V437:W437" si="797">SUM(V438:V442)</f>
        <v>0</v>
      </c>
      <c r="W437" s="16">
        <f t="shared" si="797"/>
        <v>0</v>
      </c>
      <c r="X437" s="16">
        <f t="shared" ref="X437" si="798">SUM(X438:X442)</f>
        <v>0</v>
      </c>
      <c r="Y437" s="16">
        <f t="shared" ref="Y437:Z437" si="799">SUM(Y438:Y442)</f>
        <v>0</v>
      </c>
      <c r="Z437" s="16">
        <f t="shared" si="799"/>
        <v>0</v>
      </c>
      <c r="AA437" s="1159">
        <f t="shared" ref="AA437:AA466" si="800">X437+U437+R437+O437+L437+I437+H437</f>
        <v>0</v>
      </c>
      <c r="AB437" s="1159">
        <f t="shared" ref="AB437:AB466" si="801">+AA437-G437</f>
        <v>0</v>
      </c>
    </row>
    <row r="438" spans="2:28" s="1134" customFormat="1" ht="12.75" customHeight="1" x14ac:dyDescent="0.2">
      <c r="B438" s="1564"/>
      <c r="C438" s="1138"/>
      <c r="D438" s="1565" t="s">
        <v>448</v>
      </c>
      <c r="E438" s="1139"/>
      <c r="F438" s="1140"/>
      <c r="G438" s="1160">
        <f>+E438*F438</f>
        <v>0</v>
      </c>
      <c r="H438" s="1137"/>
      <c r="I438" s="1137">
        <f t="shared" ref="I438:I442" si="802">J438+K438</f>
        <v>0</v>
      </c>
      <c r="J438" s="1137"/>
      <c r="K438" s="1137"/>
      <c r="L438" s="1137">
        <f t="shared" ref="L438:L442" si="803">M438+N438</f>
        <v>0</v>
      </c>
      <c r="M438" s="1137"/>
      <c r="N438" s="1137"/>
      <c r="O438" s="1137">
        <f t="shared" ref="O438:O442" si="804">P438+Q438</f>
        <v>0</v>
      </c>
      <c r="P438" s="1137"/>
      <c r="Q438" s="1137"/>
      <c r="R438" s="1137">
        <f t="shared" ref="R438:R442" si="805">S438+T438</f>
        <v>0</v>
      </c>
      <c r="S438" s="1137"/>
      <c r="T438" s="1137"/>
      <c r="U438" s="1137">
        <f t="shared" ref="U438:U442" si="806">V438+W438</f>
        <v>0</v>
      </c>
      <c r="V438" s="1137"/>
      <c r="W438" s="1137"/>
      <c r="X438" s="1137">
        <f t="shared" ref="X438:X442" si="807">Y438+Z438</f>
        <v>0</v>
      </c>
      <c r="Y438" s="1137"/>
      <c r="Z438" s="1137"/>
      <c r="AA438" s="1159">
        <f t="shared" si="800"/>
        <v>0</v>
      </c>
      <c r="AB438" s="1159">
        <f t="shared" si="801"/>
        <v>0</v>
      </c>
    </row>
    <row r="439" spans="2:28" s="1134" customFormat="1" ht="12.75" customHeight="1" x14ac:dyDescent="0.2">
      <c r="B439" s="1564"/>
      <c r="C439" s="1138"/>
      <c r="D439" s="1565" t="s">
        <v>448</v>
      </c>
      <c r="E439" s="1139"/>
      <c r="F439" s="1140"/>
      <c r="G439" s="1160">
        <f>+E439*F439</f>
        <v>0</v>
      </c>
      <c r="H439" s="1137"/>
      <c r="I439" s="1137">
        <f t="shared" si="802"/>
        <v>0</v>
      </c>
      <c r="J439" s="1137"/>
      <c r="K439" s="1137"/>
      <c r="L439" s="1137">
        <f t="shared" si="803"/>
        <v>0</v>
      </c>
      <c r="M439" s="1137"/>
      <c r="N439" s="1137"/>
      <c r="O439" s="1137">
        <f t="shared" si="804"/>
        <v>0</v>
      </c>
      <c r="P439" s="1137"/>
      <c r="Q439" s="1137"/>
      <c r="R439" s="1137">
        <f t="shared" si="805"/>
        <v>0</v>
      </c>
      <c r="S439" s="1137"/>
      <c r="T439" s="1137"/>
      <c r="U439" s="1137">
        <f t="shared" si="806"/>
        <v>0</v>
      </c>
      <c r="V439" s="1137"/>
      <c r="W439" s="1137"/>
      <c r="X439" s="1137">
        <f t="shared" si="807"/>
        <v>0</v>
      </c>
      <c r="Y439" s="1137"/>
      <c r="Z439" s="1137"/>
      <c r="AA439" s="1159">
        <f t="shared" si="800"/>
        <v>0</v>
      </c>
      <c r="AB439" s="1159">
        <f t="shared" si="801"/>
        <v>0</v>
      </c>
    </row>
    <row r="440" spans="2:28" s="1134" customFormat="1" ht="12.75" customHeight="1" x14ac:dyDescent="0.2">
      <c r="B440" s="1564"/>
      <c r="C440" s="1138"/>
      <c r="D440" s="1565" t="s">
        <v>448</v>
      </c>
      <c r="E440" s="1139"/>
      <c r="F440" s="1140"/>
      <c r="G440" s="1160">
        <f>+E440*F440</f>
        <v>0</v>
      </c>
      <c r="H440" s="1141"/>
      <c r="I440" s="1142">
        <f t="shared" si="802"/>
        <v>0</v>
      </c>
      <c r="J440" s="1142"/>
      <c r="K440" s="1142"/>
      <c r="L440" s="1142">
        <f t="shared" si="803"/>
        <v>0</v>
      </c>
      <c r="M440" s="1142"/>
      <c r="N440" s="1142"/>
      <c r="O440" s="1142">
        <f t="shared" si="804"/>
        <v>0</v>
      </c>
      <c r="P440" s="1142"/>
      <c r="Q440" s="1142"/>
      <c r="R440" s="1142">
        <f t="shared" si="805"/>
        <v>0</v>
      </c>
      <c r="S440" s="1142"/>
      <c r="T440" s="1142"/>
      <c r="U440" s="1142">
        <f t="shared" si="806"/>
        <v>0</v>
      </c>
      <c r="V440" s="1142"/>
      <c r="W440" s="1142"/>
      <c r="X440" s="1142">
        <f t="shared" si="807"/>
        <v>0</v>
      </c>
      <c r="Y440" s="1142"/>
      <c r="Z440" s="1142"/>
      <c r="AA440" s="1159">
        <f t="shared" si="800"/>
        <v>0</v>
      </c>
      <c r="AB440" s="1159">
        <f t="shared" si="801"/>
        <v>0</v>
      </c>
    </row>
    <row r="441" spans="2:28" s="1134" customFormat="1" ht="12.75" customHeight="1" x14ac:dyDescent="0.2">
      <c r="B441" s="1564"/>
      <c r="C441" s="1138"/>
      <c r="D441" s="1565" t="s">
        <v>448</v>
      </c>
      <c r="E441" s="1139"/>
      <c r="F441" s="1140"/>
      <c r="G441" s="1160">
        <f>+E441*F441</f>
        <v>0</v>
      </c>
      <c r="H441" s="1141"/>
      <c r="I441" s="1142">
        <f t="shared" si="802"/>
        <v>0</v>
      </c>
      <c r="J441" s="1142"/>
      <c r="K441" s="1142"/>
      <c r="L441" s="1142">
        <f t="shared" si="803"/>
        <v>0</v>
      </c>
      <c r="M441" s="1142"/>
      <c r="N441" s="1142"/>
      <c r="O441" s="1142">
        <f t="shared" si="804"/>
        <v>0</v>
      </c>
      <c r="P441" s="1142"/>
      <c r="Q441" s="1142"/>
      <c r="R441" s="1142">
        <f t="shared" si="805"/>
        <v>0</v>
      </c>
      <c r="S441" s="1142"/>
      <c r="T441" s="1142"/>
      <c r="U441" s="1142">
        <f t="shared" si="806"/>
        <v>0</v>
      </c>
      <c r="V441" s="1142"/>
      <c r="W441" s="1142"/>
      <c r="X441" s="1142">
        <f t="shared" si="807"/>
        <v>0</v>
      </c>
      <c r="Y441" s="1142"/>
      <c r="Z441" s="1142"/>
      <c r="AA441" s="1159">
        <f t="shared" si="800"/>
        <v>0</v>
      </c>
      <c r="AB441" s="1159">
        <f t="shared" si="801"/>
        <v>0</v>
      </c>
    </row>
    <row r="442" spans="2:28" s="1134" customFormat="1" ht="12.75" customHeight="1" x14ac:dyDescent="0.2">
      <c r="B442" s="1563"/>
      <c r="C442" s="1143"/>
      <c r="D442" s="1566" t="s">
        <v>448</v>
      </c>
      <c r="E442" s="1144"/>
      <c r="F442" s="1145"/>
      <c r="G442" s="1161">
        <f>+E442*F442</f>
        <v>0</v>
      </c>
      <c r="H442" s="1146"/>
      <c r="I442" s="1147">
        <f t="shared" si="802"/>
        <v>0</v>
      </c>
      <c r="J442" s="1147"/>
      <c r="K442" s="1147"/>
      <c r="L442" s="1147">
        <f t="shared" si="803"/>
        <v>0</v>
      </c>
      <c r="M442" s="1147"/>
      <c r="N442" s="1147"/>
      <c r="O442" s="1147">
        <f t="shared" si="804"/>
        <v>0</v>
      </c>
      <c r="P442" s="1147"/>
      <c r="Q442" s="1147"/>
      <c r="R442" s="1147">
        <f t="shared" si="805"/>
        <v>0</v>
      </c>
      <c r="S442" s="1147"/>
      <c r="T442" s="1147"/>
      <c r="U442" s="1147">
        <f t="shared" si="806"/>
        <v>0</v>
      </c>
      <c r="V442" s="1147"/>
      <c r="W442" s="1147"/>
      <c r="X442" s="1147">
        <f t="shared" si="807"/>
        <v>0</v>
      </c>
      <c r="Y442" s="1147"/>
      <c r="Z442" s="1147"/>
      <c r="AA442" s="1159">
        <f t="shared" si="800"/>
        <v>0</v>
      </c>
      <c r="AB442" s="1159">
        <f t="shared" si="801"/>
        <v>0</v>
      </c>
    </row>
    <row r="443" spans="2:28" s="1134" customFormat="1" ht="12.75" customHeight="1" x14ac:dyDescent="0.15">
      <c r="B443" s="1135" t="s">
        <v>419</v>
      </c>
      <c r="C443" s="286" t="s">
        <v>141</v>
      </c>
      <c r="D443" s="14"/>
      <c r="E443" s="1136"/>
      <c r="F443" s="1137"/>
      <c r="G443" s="623">
        <f t="shared" ref="G443:I443" si="808">SUM(G444:G448)</f>
        <v>0</v>
      </c>
      <c r="H443" s="16">
        <f t="shared" si="808"/>
        <v>0</v>
      </c>
      <c r="I443" s="16">
        <f t="shared" si="808"/>
        <v>0</v>
      </c>
      <c r="J443" s="16">
        <f t="shared" ref="J443:L443" si="809">SUM(J444:J448)</f>
        <v>0</v>
      </c>
      <c r="K443" s="16">
        <f t="shared" si="809"/>
        <v>0</v>
      </c>
      <c r="L443" s="16">
        <f t="shared" si="809"/>
        <v>0</v>
      </c>
      <c r="M443" s="16">
        <f t="shared" ref="M443:Z443" si="810">SUM(M444:M448)</f>
        <v>0</v>
      </c>
      <c r="N443" s="16">
        <f t="shared" si="810"/>
        <v>0</v>
      </c>
      <c r="O443" s="16">
        <f t="shared" si="810"/>
        <v>0</v>
      </c>
      <c r="P443" s="16">
        <f t="shared" si="810"/>
        <v>0</v>
      </c>
      <c r="Q443" s="16">
        <f t="shared" si="810"/>
        <v>0</v>
      </c>
      <c r="R443" s="16">
        <f t="shared" si="810"/>
        <v>0</v>
      </c>
      <c r="S443" s="16">
        <f t="shared" si="810"/>
        <v>0</v>
      </c>
      <c r="T443" s="16">
        <f t="shared" si="810"/>
        <v>0</v>
      </c>
      <c r="U443" s="16">
        <f t="shared" si="810"/>
        <v>0</v>
      </c>
      <c r="V443" s="16">
        <f t="shared" si="810"/>
        <v>0</v>
      </c>
      <c r="W443" s="16">
        <f t="shared" si="810"/>
        <v>0</v>
      </c>
      <c r="X443" s="16">
        <f t="shared" si="810"/>
        <v>0</v>
      </c>
      <c r="Y443" s="16">
        <f t="shared" si="810"/>
        <v>0</v>
      </c>
      <c r="Z443" s="16">
        <f t="shared" si="810"/>
        <v>0</v>
      </c>
      <c r="AA443" s="1159">
        <f t="shared" si="800"/>
        <v>0</v>
      </c>
      <c r="AB443" s="1159">
        <f t="shared" si="801"/>
        <v>0</v>
      </c>
    </row>
    <row r="444" spans="2:28" s="1134" customFormat="1" ht="12.75" customHeight="1" x14ac:dyDescent="0.2">
      <c r="B444" s="1564"/>
      <c r="C444" s="1138"/>
      <c r="D444" s="1565" t="s">
        <v>448</v>
      </c>
      <c r="E444" s="1139"/>
      <c r="F444" s="1140"/>
      <c r="G444" s="1160">
        <f>+E444*F444</f>
        <v>0</v>
      </c>
      <c r="H444" s="1140"/>
      <c r="I444" s="1148">
        <f t="shared" ref="I444:I466" si="811">J444+K444</f>
        <v>0</v>
      </c>
      <c r="J444" s="1148"/>
      <c r="K444" s="1148"/>
      <c r="L444" s="1148">
        <f t="shared" ref="L444:L448" si="812">M444+N444</f>
        <v>0</v>
      </c>
      <c r="M444" s="1148"/>
      <c r="N444" s="1148"/>
      <c r="O444" s="1148">
        <f t="shared" ref="O444:O448" si="813">P444+Q444</f>
        <v>0</v>
      </c>
      <c r="P444" s="1148"/>
      <c r="Q444" s="1148"/>
      <c r="R444" s="1148">
        <f t="shared" ref="R444:R448" si="814">S444+T444</f>
        <v>0</v>
      </c>
      <c r="S444" s="1148"/>
      <c r="T444" s="1148"/>
      <c r="U444" s="1148">
        <f t="shared" ref="U444:U448" si="815">V444+W444</f>
        <v>0</v>
      </c>
      <c r="V444" s="1148"/>
      <c r="W444" s="1148"/>
      <c r="X444" s="1148">
        <f t="shared" ref="X444:X448" si="816">Y444+Z444</f>
        <v>0</v>
      </c>
      <c r="Y444" s="1148"/>
      <c r="Z444" s="1148"/>
      <c r="AA444" s="1159">
        <f t="shared" si="800"/>
        <v>0</v>
      </c>
      <c r="AB444" s="1159">
        <f t="shared" si="801"/>
        <v>0</v>
      </c>
    </row>
    <row r="445" spans="2:28" s="1134" customFormat="1" ht="12.75" customHeight="1" x14ac:dyDescent="0.2">
      <c r="B445" s="1564"/>
      <c r="C445" s="1138"/>
      <c r="D445" s="1565" t="s">
        <v>448</v>
      </c>
      <c r="E445" s="1139"/>
      <c r="F445" s="1140"/>
      <c r="G445" s="1160">
        <f>+E445*F445</f>
        <v>0</v>
      </c>
      <c r="H445" s="1149"/>
      <c r="I445" s="1137">
        <f t="shared" si="811"/>
        <v>0</v>
      </c>
      <c r="J445" s="1137"/>
      <c r="K445" s="1137"/>
      <c r="L445" s="1137">
        <f t="shared" si="812"/>
        <v>0</v>
      </c>
      <c r="M445" s="1137"/>
      <c r="N445" s="1137"/>
      <c r="O445" s="1137">
        <f t="shared" si="813"/>
        <v>0</v>
      </c>
      <c r="P445" s="1137"/>
      <c r="Q445" s="1137"/>
      <c r="R445" s="1137">
        <f t="shared" si="814"/>
        <v>0</v>
      </c>
      <c r="S445" s="1137"/>
      <c r="T445" s="1137"/>
      <c r="U445" s="1137">
        <f t="shared" si="815"/>
        <v>0</v>
      </c>
      <c r="V445" s="1137"/>
      <c r="W445" s="1137"/>
      <c r="X445" s="1137">
        <f t="shared" si="816"/>
        <v>0</v>
      </c>
      <c r="Y445" s="1137"/>
      <c r="Z445" s="1137"/>
      <c r="AA445" s="1159">
        <f t="shared" si="800"/>
        <v>0</v>
      </c>
      <c r="AB445" s="1159">
        <f t="shared" si="801"/>
        <v>0</v>
      </c>
    </row>
    <row r="446" spans="2:28" s="1134" customFormat="1" ht="12.75" customHeight="1" x14ac:dyDescent="0.2">
      <c r="B446" s="1564"/>
      <c r="C446" s="1138"/>
      <c r="D446" s="1565" t="s">
        <v>448</v>
      </c>
      <c r="E446" s="1139"/>
      <c r="F446" s="1140"/>
      <c r="G446" s="1160">
        <f>+E446*F446</f>
        <v>0</v>
      </c>
      <c r="H446" s="1149"/>
      <c r="I446" s="1142">
        <f t="shared" si="811"/>
        <v>0</v>
      </c>
      <c r="J446" s="1142"/>
      <c r="K446" s="1142"/>
      <c r="L446" s="1142">
        <f t="shared" si="812"/>
        <v>0</v>
      </c>
      <c r="M446" s="1142"/>
      <c r="N446" s="1142"/>
      <c r="O446" s="1142">
        <f t="shared" si="813"/>
        <v>0</v>
      </c>
      <c r="P446" s="1142"/>
      <c r="Q446" s="1142"/>
      <c r="R446" s="1142">
        <f t="shared" si="814"/>
        <v>0</v>
      </c>
      <c r="S446" s="1142"/>
      <c r="T446" s="1142"/>
      <c r="U446" s="1142">
        <f t="shared" si="815"/>
        <v>0</v>
      </c>
      <c r="V446" s="1142"/>
      <c r="W446" s="1142"/>
      <c r="X446" s="1142">
        <f t="shared" si="816"/>
        <v>0</v>
      </c>
      <c r="Y446" s="1142"/>
      <c r="Z446" s="1142"/>
      <c r="AA446" s="1159">
        <f t="shared" si="800"/>
        <v>0</v>
      </c>
      <c r="AB446" s="1159">
        <f t="shared" si="801"/>
        <v>0</v>
      </c>
    </row>
    <row r="447" spans="2:28" s="1134" customFormat="1" ht="12.75" customHeight="1" x14ac:dyDescent="0.2">
      <c r="B447" s="1564"/>
      <c r="C447" s="1138"/>
      <c r="D447" s="1565" t="s">
        <v>448</v>
      </c>
      <c r="E447" s="1139"/>
      <c r="F447" s="1140"/>
      <c r="G447" s="1160">
        <f>+E447*F447</f>
        <v>0</v>
      </c>
      <c r="H447" s="1149"/>
      <c r="I447" s="1142">
        <f t="shared" si="811"/>
        <v>0</v>
      </c>
      <c r="J447" s="1142"/>
      <c r="K447" s="1142"/>
      <c r="L447" s="1142">
        <f t="shared" si="812"/>
        <v>0</v>
      </c>
      <c r="M447" s="1142"/>
      <c r="N447" s="1142"/>
      <c r="O447" s="1142">
        <f t="shared" si="813"/>
        <v>0</v>
      </c>
      <c r="P447" s="1142"/>
      <c r="Q447" s="1142"/>
      <c r="R447" s="1142">
        <f t="shared" si="814"/>
        <v>0</v>
      </c>
      <c r="S447" s="1142"/>
      <c r="T447" s="1142"/>
      <c r="U447" s="1142">
        <f t="shared" si="815"/>
        <v>0</v>
      </c>
      <c r="V447" s="1142"/>
      <c r="W447" s="1142"/>
      <c r="X447" s="1142">
        <f t="shared" si="816"/>
        <v>0</v>
      </c>
      <c r="Y447" s="1142"/>
      <c r="Z447" s="1142"/>
      <c r="AA447" s="1159">
        <f t="shared" si="800"/>
        <v>0</v>
      </c>
      <c r="AB447" s="1159">
        <f t="shared" si="801"/>
        <v>0</v>
      </c>
    </row>
    <row r="448" spans="2:28" s="1134" customFormat="1" ht="12.75" customHeight="1" x14ac:dyDescent="0.2">
      <c r="B448" s="1563"/>
      <c r="C448" s="1143"/>
      <c r="D448" s="1566" t="s">
        <v>448</v>
      </c>
      <c r="E448" s="1144"/>
      <c r="F448" s="1145"/>
      <c r="G448" s="1161">
        <f>+E448*F448</f>
        <v>0</v>
      </c>
      <c r="H448" s="1150"/>
      <c r="I448" s="1147">
        <f t="shared" si="811"/>
        <v>0</v>
      </c>
      <c r="J448" s="1147"/>
      <c r="K448" s="1147"/>
      <c r="L448" s="1147">
        <f t="shared" si="812"/>
        <v>0</v>
      </c>
      <c r="M448" s="1147"/>
      <c r="N448" s="1147"/>
      <c r="O448" s="1147">
        <f t="shared" si="813"/>
        <v>0</v>
      </c>
      <c r="P448" s="1147"/>
      <c r="Q448" s="1147"/>
      <c r="R448" s="1147">
        <f t="shared" si="814"/>
        <v>0</v>
      </c>
      <c r="S448" s="1147"/>
      <c r="T448" s="1147"/>
      <c r="U448" s="1147">
        <f t="shared" si="815"/>
        <v>0</v>
      </c>
      <c r="V448" s="1147"/>
      <c r="W448" s="1147"/>
      <c r="X448" s="1147">
        <f t="shared" si="816"/>
        <v>0</v>
      </c>
      <c r="Y448" s="1147"/>
      <c r="Z448" s="1147"/>
      <c r="AA448" s="1159">
        <f t="shared" si="800"/>
        <v>0</v>
      </c>
      <c r="AB448" s="1159">
        <f t="shared" si="801"/>
        <v>0</v>
      </c>
    </row>
    <row r="449" spans="2:28" s="1134" customFormat="1" ht="12.75" customHeight="1" x14ac:dyDescent="0.15">
      <c r="B449" s="1135" t="s">
        <v>419</v>
      </c>
      <c r="C449" s="286" t="s">
        <v>142</v>
      </c>
      <c r="D449" s="14"/>
      <c r="E449" s="1136"/>
      <c r="F449" s="1137"/>
      <c r="G449" s="623">
        <f t="shared" ref="G449:I449" si="817">SUM(G450:G454)</f>
        <v>0</v>
      </c>
      <c r="H449" s="16">
        <f t="shared" si="817"/>
        <v>0</v>
      </c>
      <c r="I449" s="16">
        <f t="shared" si="817"/>
        <v>0</v>
      </c>
      <c r="J449" s="16">
        <f t="shared" ref="J449:L449" si="818">SUM(J450:J454)</f>
        <v>0</v>
      </c>
      <c r="K449" s="16">
        <f t="shared" si="818"/>
        <v>0</v>
      </c>
      <c r="L449" s="16">
        <f t="shared" si="818"/>
        <v>0</v>
      </c>
      <c r="M449" s="16">
        <f t="shared" ref="M449:Z449" si="819">SUM(M450:M454)</f>
        <v>0</v>
      </c>
      <c r="N449" s="16">
        <f t="shared" si="819"/>
        <v>0</v>
      </c>
      <c r="O449" s="16">
        <f t="shared" si="819"/>
        <v>0</v>
      </c>
      <c r="P449" s="16">
        <f t="shared" si="819"/>
        <v>0</v>
      </c>
      <c r="Q449" s="16">
        <f t="shared" si="819"/>
        <v>0</v>
      </c>
      <c r="R449" s="16">
        <f t="shared" si="819"/>
        <v>0</v>
      </c>
      <c r="S449" s="16">
        <f t="shared" si="819"/>
        <v>0</v>
      </c>
      <c r="T449" s="16">
        <f t="shared" si="819"/>
        <v>0</v>
      </c>
      <c r="U449" s="16">
        <f t="shared" si="819"/>
        <v>0</v>
      </c>
      <c r="V449" s="16">
        <f t="shared" si="819"/>
        <v>0</v>
      </c>
      <c r="W449" s="16">
        <f t="shared" si="819"/>
        <v>0</v>
      </c>
      <c r="X449" s="16">
        <f t="shared" si="819"/>
        <v>0</v>
      </c>
      <c r="Y449" s="16">
        <f t="shared" si="819"/>
        <v>0</v>
      </c>
      <c r="Z449" s="16">
        <f t="shared" si="819"/>
        <v>0</v>
      </c>
      <c r="AA449" s="1159">
        <f t="shared" si="800"/>
        <v>0</v>
      </c>
      <c r="AB449" s="1159">
        <f t="shared" si="801"/>
        <v>0</v>
      </c>
    </row>
    <row r="450" spans="2:28" s="1134" customFormat="1" ht="12.75" customHeight="1" x14ac:dyDescent="0.2">
      <c r="B450" s="1564"/>
      <c r="C450" s="1138"/>
      <c r="D450" s="1565" t="s">
        <v>448</v>
      </c>
      <c r="E450" s="1139"/>
      <c r="F450" s="1140"/>
      <c r="G450" s="1160">
        <f>+E450*F450</f>
        <v>0</v>
      </c>
      <c r="H450" s="1137"/>
      <c r="I450" s="1148">
        <f t="shared" si="811"/>
        <v>0</v>
      </c>
      <c r="J450" s="1137"/>
      <c r="K450" s="1137"/>
      <c r="L450" s="1148">
        <f t="shared" ref="L450:L454" si="820">M450+N450</f>
        <v>0</v>
      </c>
      <c r="M450" s="1137"/>
      <c r="N450" s="1137"/>
      <c r="O450" s="1148">
        <f t="shared" ref="O450:O454" si="821">P450+Q450</f>
        <v>0</v>
      </c>
      <c r="P450" s="1137"/>
      <c r="Q450" s="1137"/>
      <c r="R450" s="1148">
        <f t="shared" ref="R450:R454" si="822">S450+T450</f>
        <v>0</v>
      </c>
      <c r="S450" s="1137"/>
      <c r="T450" s="1137"/>
      <c r="U450" s="1148">
        <f t="shared" ref="U450:U454" si="823">V450+W450</f>
        <v>0</v>
      </c>
      <c r="V450" s="1137"/>
      <c r="W450" s="1137"/>
      <c r="X450" s="1148">
        <f t="shared" ref="X450:X454" si="824">Y450+Z450</f>
        <v>0</v>
      </c>
      <c r="Y450" s="1137"/>
      <c r="Z450" s="1137"/>
      <c r="AA450" s="1159">
        <f t="shared" si="800"/>
        <v>0</v>
      </c>
      <c r="AB450" s="1159">
        <f t="shared" si="801"/>
        <v>0</v>
      </c>
    </row>
    <row r="451" spans="2:28" s="1134" customFormat="1" ht="12.75" customHeight="1" x14ac:dyDescent="0.2">
      <c r="B451" s="1564"/>
      <c r="C451" s="1138"/>
      <c r="D451" s="1565" t="s">
        <v>448</v>
      </c>
      <c r="E451" s="1139"/>
      <c r="F451" s="1140"/>
      <c r="G451" s="1160">
        <f>+E451*F451</f>
        <v>0</v>
      </c>
      <c r="H451" s="1137"/>
      <c r="I451" s="1137">
        <f t="shared" si="811"/>
        <v>0</v>
      </c>
      <c r="J451" s="1137"/>
      <c r="K451" s="1137"/>
      <c r="L451" s="1137">
        <f t="shared" si="820"/>
        <v>0</v>
      </c>
      <c r="M451" s="1137"/>
      <c r="N451" s="1137"/>
      <c r="O451" s="1137">
        <f t="shared" si="821"/>
        <v>0</v>
      </c>
      <c r="P451" s="1137"/>
      <c r="Q451" s="1137"/>
      <c r="R451" s="1137">
        <f t="shared" si="822"/>
        <v>0</v>
      </c>
      <c r="S451" s="1137"/>
      <c r="T451" s="1137"/>
      <c r="U451" s="1137">
        <f t="shared" si="823"/>
        <v>0</v>
      </c>
      <c r="V451" s="1137"/>
      <c r="W451" s="1137"/>
      <c r="X451" s="1137">
        <f t="shared" si="824"/>
        <v>0</v>
      </c>
      <c r="Y451" s="1137"/>
      <c r="Z451" s="1137"/>
      <c r="AA451" s="1159">
        <f t="shared" si="800"/>
        <v>0</v>
      </c>
      <c r="AB451" s="1159">
        <f t="shared" si="801"/>
        <v>0</v>
      </c>
    </row>
    <row r="452" spans="2:28" s="1134" customFormat="1" ht="12.75" customHeight="1" x14ac:dyDescent="0.2">
      <c r="B452" s="1564"/>
      <c r="C452" s="1138"/>
      <c r="D452" s="1565" t="s">
        <v>448</v>
      </c>
      <c r="E452" s="1139"/>
      <c r="F452" s="1140"/>
      <c r="G452" s="1160">
        <f>+E452*F452</f>
        <v>0</v>
      </c>
      <c r="H452" s="1141"/>
      <c r="I452" s="1142">
        <f t="shared" si="811"/>
        <v>0</v>
      </c>
      <c r="J452" s="1142"/>
      <c r="K452" s="1142"/>
      <c r="L452" s="1142">
        <f t="shared" si="820"/>
        <v>0</v>
      </c>
      <c r="M452" s="1142"/>
      <c r="N452" s="1142"/>
      <c r="O452" s="1142">
        <f t="shared" si="821"/>
        <v>0</v>
      </c>
      <c r="P452" s="1142"/>
      <c r="Q452" s="1142"/>
      <c r="R452" s="1142">
        <f t="shared" si="822"/>
        <v>0</v>
      </c>
      <c r="S452" s="1142"/>
      <c r="T452" s="1142"/>
      <c r="U452" s="1142">
        <f t="shared" si="823"/>
        <v>0</v>
      </c>
      <c r="V452" s="1142"/>
      <c r="W452" s="1142"/>
      <c r="X452" s="1142">
        <f t="shared" si="824"/>
        <v>0</v>
      </c>
      <c r="Y452" s="1142"/>
      <c r="Z452" s="1142"/>
      <c r="AA452" s="1159">
        <f t="shared" si="800"/>
        <v>0</v>
      </c>
      <c r="AB452" s="1159">
        <f t="shared" si="801"/>
        <v>0</v>
      </c>
    </row>
    <row r="453" spans="2:28" s="1134" customFormat="1" ht="12.75" customHeight="1" x14ac:dyDescent="0.2">
      <c r="B453" s="1564"/>
      <c r="C453" s="1138"/>
      <c r="D453" s="1565" t="s">
        <v>448</v>
      </c>
      <c r="E453" s="1139"/>
      <c r="F453" s="1140"/>
      <c r="G453" s="1160">
        <f>+E453*F453</f>
        <v>0</v>
      </c>
      <c r="H453" s="1141"/>
      <c r="I453" s="1142">
        <f t="shared" si="811"/>
        <v>0</v>
      </c>
      <c r="J453" s="1142"/>
      <c r="K453" s="1142"/>
      <c r="L453" s="1142">
        <f t="shared" si="820"/>
        <v>0</v>
      </c>
      <c r="M453" s="1142"/>
      <c r="N453" s="1142"/>
      <c r="O453" s="1142">
        <f t="shared" si="821"/>
        <v>0</v>
      </c>
      <c r="P453" s="1142"/>
      <c r="Q453" s="1142"/>
      <c r="R453" s="1142">
        <f t="shared" si="822"/>
        <v>0</v>
      </c>
      <c r="S453" s="1142"/>
      <c r="T453" s="1142"/>
      <c r="U453" s="1142">
        <f t="shared" si="823"/>
        <v>0</v>
      </c>
      <c r="V453" s="1142"/>
      <c r="W453" s="1142"/>
      <c r="X453" s="1142">
        <f t="shared" si="824"/>
        <v>0</v>
      </c>
      <c r="Y453" s="1142"/>
      <c r="Z453" s="1142"/>
      <c r="AA453" s="1159">
        <f t="shared" si="800"/>
        <v>0</v>
      </c>
      <c r="AB453" s="1159">
        <f t="shared" si="801"/>
        <v>0</v>
      </c>
    </row>
    <row r="454" spans="2:28" s="1134" customFormat="1" ht="12.75" customHeight="1" x14ac:dyDescent="0.2">
      <c r="B454" s="1563"/>
      <c r="C454" s="1143"/>
      <c r="D454" s="1566" t="s">
        <v>448</v>
      </c>
      <c r="E454" s="1144"/>
      <c r="F454" s="1145"/>
      <c r="G454" s="1161">
        <f>+E454*F454</f>
        <v>0</v>
      </c>
      <c r="H454" s="1146"/>
      <c r="I454" s="1147">
        <f t="shared" si="811"/>
        <v>0</v>
      </c>
      <c r="J454" s="1147"/>
      <c r="K454" s="1147"/>
      <c r="L454" s="1147">
        <f t="shared" si="820"/>
        <v>0</v>
      </c>
      <c r="M454" s="1147"/>
      <c r="N454" s="1147"/>
      <c r="O454" s="1147">
        <f t="shared" si="821"/>
        <v>0</v>
      </c>
      <c r="P454" s="1147"/>
      <c r="Q454" s="1147"/>
      <c r="R454" s="1147">
        <f t="shared" si="822"/>
        <v>0</v>
      </c>
      <c r="S454" s="1147"/>
      <c r="T454" s="1147"/>
      <c r="U454" s="1147">
        <f t="shared" si="823"/>
        <v>0</v>
      </c>
      <c r="V454" s="1147"/>
      <c r="W454" s="1147"/>
      <c r="X454" s="1147">
        <f t="shared" si="824"/>
        <v>0</v>
      </c>
      <c r="Y454" s="1147"/>
      <c r="Z454" s="1147"/>
      <c r="AA454" s="1159">
        <f t="shared" si="800"/>
        <v>0</v>
      </c>
      <c r="AB454" s="1159">
        <f t="shared" si="801"/>
        <v>0</v>
      </c>
    </row>
    <row r="455" spans="2:28" s="1134" customFormat="1" ht="12.75" customHeight="1" x14ac:dyDescent="0.15">
      <c r="B455" s="1135" t="s">
        <v>419</v>
      </c>
      <c r="C455" s="286" t="s">
        <v>143</v>
      </c>
      <c r="D455" s="14"/>
      <c r="E455" s="1136"/>
      <c r="F455" s="1137"/>
      <c r="G455" s="623">
        <f t="shared" ref="G455:H455" si="825">SUM(G456:G460)</f>
        <v>0</v>
      </c>
      <c r="H455" s="16">
        <f t="shared" si="825"/>
        <v>0</v>
      </c>
      <c r="I455" s="16">
        <f t="shared" ref="I455" si="826">SUM(I456:I460)</f>
        <v>0</v>
      </c>
      <c r="J455" s="16">
        <f t="shared" ref="J455:K455" si="827">SUM(J456:J460)</f>
        <v>0</v>
      </c>
      <c r="K455" s="16">
        <f t="shared" si="827"/>
        <v>0</v>
      </c>
      <c r="L455" s="16">
        <f t="shared" ref="L455" si="828">SUM(L456:L460)</f>
        <v>0</v>
      </c>
      <c r="M455" s="16">
        <f t="shared" ref="M455:N455" si="829">SUM(M456:M460)</f>
        <v>0</v>
      </c>
      <c r="N455" s="16">
        <f t="shared" si="829"/>
        <v>0</v>
      </c>
      <c r="O455" s="16">
        <f t="shared" ref="O455" si="830">SUM(O456:O460)</f>
        <v>0</v>
      </c>
      <c r="P455" s="16">
        <f t="shared" ref="P455:Q455" si="831">SUM(P456:P460)</f>
        <v>0</v>
      </c>
      <c r="Q455" s="16">
        <f t="shared" si="831"/>
        <v>0</v>
      </c>
      <c r="R455" s="16">
        <f t="shared" ref="R455" si="832">SUM(R456:R460)</f>
        <v>0</v>
      </c>
      <c r="S455" s="16">
        <f t="shared" ref="S455:T455" si="833">SUM(S456:S460)</f>
        <v>0</v>
      </c>
      <c r="T455" s="16">
        <f t="shared" si="833"/>
        <v>0</v>
      </c>
      <c r="U455" s="16">
        <f t="shared" ref="U455" si="834">SUM(U456:U460)</f>
        <v>0</v>
      </c>
      <c r="V455" s="16">
        <f t="shared" ref="V455:W455" si="835">SUM(V456:V460)</f>
        <v>0</v>
      </c>
      <c r="W455" s="16">
        <f t="shared" si="835"/>
        <v>0</v>
      </c>
      <c r="X455" s="16">
        <f t="shared" ref="X455" si="836">SUM(X456:X460)</f>
        <v>0</v>
      </c>
      <c r="Y455" s="16">
        <f t="shared" ref="Y455:Z455" si="837">SUM(Y456:Y460)</f>
        <v>0</v>
      </c>
      <c r="Z455" s="16">
        <f t="shared" si="837"/>
        <v>0</v>
      </c>
      <c r="AA455" s="1159">
        <f t="shared" si="800"/>
        <v>0</v>
      </c>
      <c r="AB455" s="1159">
        <f t="shared" si="801"/>
        <v>0</v>
      </c>
    </row>
    <row r="456" spans="2:28" s="1134" customFormat="1" ht="12.75" customHeight="1" x14ac:dyDescent="0.2">
      <c r="B456" s="1564"/>
      <c r="C456" s="1138"/>
      <c r="D456" s="1565" t="s">
        <v>448</v>
      </c>
      <c r="E456" s="1139"/>
      <c r="F456" s="1140"/>
      <c r="G456" s="1160">
        <f>+E456*F456</f>
        <v>0</v>
      </c>
      <c r="H456" s="1137"/>
      <c r="I456" s="1148">
        <f t="shared" si="811"/>
        <v>0</v>
      </c>
      <c r="J456" s="1142"/>
      <c r="K456" s="1142"/>
      <c r="L456" s="1148">
        <f t="shared" ref="L456:L460" si="838">M456+N456</f>
        <v>0</v>
      </c>
      <c r="M456" s="1142"/>
      <c r="N456" s="1142"/>
      <c r="O456" s="1148">
        <f t="shared" ref="O456:O460" si="839">P456+Q456</f>
        <v>0</v>
      </c>
      <c r="P456" s="1142"/>
      <c r="Q456" s="1142"/>
      <c r="R456" s="1148">
        <f t="shared" ref="R456:R460" si="840">S456+T456</f>
        <v>0</v>
      </c>
      <c r="S456" s="1142"/>
      <c r="T456" s="1142"/>
      <c r="U456" s="1148">
        <f t="shared" ref="U456:U460" si="841">V456+W456</f>
        <v>0</v>
      </c>
      <c r="V456" s="1142"/>
      <c r="W456" s="1142"/>
      <c r="X456" s="1148">
        <f t="shared" ref="X456:X460" si="842">Y456+Z456</f>
        <v>0</v>
      </c>
      <c r="Y456" s="1142"/>
      <c r="Z456" s="1142"/>
      <c r="AA456" s="1159">
        <f t="shared" si="800"/>
        <v>0</v>
      </c>
      <c r="AB456" s="1159">
        <f t="shared" si="801"/>
        <v>0</v>
      </c>
    </row>
    <row r="457" spans="2:28" s="1134" customFormat="1" ht="12.75" customHeight="1" x14ac:dyDescent="0.2">
      <c r="B457" s="1564"/>
      <c r="C457" s="1138"/>
      <c r="D457" s="1565" t="s">
        <v>448</v>
      </c>
      <c r="E457" s="1139"/>
      <c r="F457" s="1140"/>
      <c r="G457" s="1160">
        <f>+E457*F457</f>
        <v>0</v>
      </c>
      <c r="H457" s="1137"/>
      <c r="I457" s="1137">
        <f t="shared" si="811"/>
        <v>0</v>
      </c>
      <c r="J457" s="1142"/>
      <c r="K457" s="1142"/>
      <c r="L457" s="1137">
        <f t="shared" si="838"/>
        <v>0</v>
      </c>
      <c r="M457" s="1142"/>
      <c r="N457" s="1142"/>
      <c r="O457" s="1137">
        <f t="shared" si="839"/>
        <v>0</v>
      </c>
      <c r="P457" s="1142"/>
      <c r="Q457" s="1142"/>
      <c r="R457" s="1137">
        <f t="shared" si="840"/>
        <v>0</v>
      </c>
      <c r="S457" s="1142"/>
      <c r="T457" s="1142"/>
      <c r="U457" s="1137">
        <f t="shared" si="841"/>
        <v>0</v>
      </c>
      <c r="V457" s="1142"/>
      <c r="W457" s="1142"/>
      <c r="X457" s="1137">
        <f t="shared" si="842"/>
        <v>0</v>
      </c>
      <c r="Y457" s="1142"/>
      <c r="Z457" s="1142"/>
      <c r="AA457" s="1159">
        <f t="shared" si="800"/>
        <v>0</v>
      </c>
      <c r="AB457" s="1159">
        <f t="shared" si="801"/>
        <v>0</v>
      </c>
    </row>
    <row r="458" spans="2:28" s="1134" customFormat="1" ht="12.75" customHeight="1" x14ac:dyDescent="0.2">
      <c r="B458" s="1564"/>
      <c r="C458" s="1138"/>
      <c r="D458" s="1565" t="s">
        <v>448</v>
      </c>
      <c r="E458" s="1139"/>
      <c r="F458" s="1140"/>
      <c r="G458" s="1160">
        <f>+E458*F458</f>
        <v>0</v>
      </c>
      <c r="H458" s="1141"/>
      <c r="I458" s="1142">
        <f t="shared" si="811"/>
        <v>0</v>
      </c>
      <c r="J458" s="1142"/>
      <c r="K458" s="1142"/>
      <c r="L458" s="1142">
        <f t="shared" si="838"/>
        <v>0</v>
      </c>
      <c r="M458" s="1142"/>
      <c r="N458" s="1142"/>
      <c r="O458" s="1142">
        <f t="shared" si="839"/>
        <v>0</v>
      </c>
      <c r="P458" s="1142"/>
      <c r="Q458" s="1142"/>
      <c r="R458" s="1142">
        <f t="shared" si="840"/>
        <v>0</v>
      </c>
      <c r="S458" s="1142"/>
      <c r="T458" s="1142"/>
      <c r="U458" s="1142">
        <f t="shared" si="841"/>
        <v>0</v>
      </c>
      <c r="V458" s="1142"/>
      <c r="W458" s="1142"/>
      <c r="X458" s="1142">
        <f t="shared" si="842"/>
        <v>0</v>
      </c>
      <c r="Y458" s="1142"/>
      <c r="Z458" s="1142"/>
      <c r="AA458" s="1159">
        <f t="shared" si="800"/>
        <v>0</v>
      </c>
      <c r="AB458" s="1159">
        <f t="shared" si="801"/>
        <v>0</v>
      </c>
    </row>
    <row r="459" spans="2:28" s="1134" customFormat="1" ht="12.75" customHeight="1" x14ac:dyDescent="0.2">
      <c r="B459" s="1564"/>
      <c r="C459" s="1138"/>
      <c r="D459" s="1565" t="s">
        <v>448</v>
      </c>
      <c r="E459" s="1139"/>
      <c r="F459" s="1140"/>
      <c r="G459" s="1160">
        <f>+E459*F459</f>
        <v>0</v>
      </c>
      <c r="H459" s="1141"/>
      <c r="I459" s="1142">
        <f t="shared" si="811"/>
        <v>0</v>
      </c>
      <c r="J459" s="1142"/>
      <c r="K459" s="1142"/>
      <c r="L459" s="1142">
        <f t="shared" si="838"/>
        <v>0</v>
      </c>
      <c r="M459" s="1142"/>
      <c r="N459" s="1142"/>
      <c r="O459" s="1142">
        <f t="shared" si="839"/>
        <v>0</v>
      </c>
      <c r="P459" s="1142"/>
      <c r="Q459" s="1142"/>
      <c r="R459" s="1142">
        <f t="shared" si="840"/>
        <v>0</v>
      </c>
      <c r="S459" s="1142"/>
      <c r="T459" s="1142"/>
      <c r="U459" s="1142">
        <f t="shared" si="841"/>
        <v>0</v>
      </c>
      <c r="V459" s="1142"/>
      <c r="W459" s="1142"/>
      <c r="X459" s="1142">
        <f t="shared" si="842"/>
        <v>0</v>
      </c>
      <c r="Y459" s="1142"/>
      <c r="Z459" s="1142"/>
      <c r="AA459" s="1159">
        <f t="shared" si="800"/>
        <v>0</v>
      </c>
      <c r="AB459" s="1159">
        <f t="shared" si="801"/>
        <v>0</v>
      </c>
    </row>
    <row r="460" spans="2:28" s="1134" customFormat="1" ht="12.75" customHeight="1" x14ac:dyDescent="0.2">
      <c r="B460" s="1563"/>
      <c r="C460" s="1143"/>
      <c r="D460" s="1566" t="s">
        <v>448</v>
      </c>
      <c r="E460" s="1144"/>
      <c r="F460" s="1145"/>
      <c r="G460" s="1161">
        <f>+E460*F460</f>
        <v>0</v>
      </c>
      <c r="H460" s="1146"/>
      <c r="I460" s="1147">
        <f t="shared" si="811"/>
        <v>0</v>
      </c>
      <c r="J460" s="1147"/>
      <c r="K460" s="1147"/>
      <c r="L460" s="1147">
        <f t="shared" si="838"/>
        <v>0</v>
      </c>
      <c r="M460" s="1147"/>
      <c r="N460" s="1147"/>
      <c r="O460" s="1147">
        <f t="shared" si="839"/>
        <v>0</v>
      </c>
      <c r="P460" s="1147"/>
      <c r="Q460" s="1147"/>
      <c r="R460" s="1147">
        <f t="shared" si="840"/>
        <v>0</v>
      </c>
      <c r="S460" s="1147"/>
      <c r="T460" s="1147"/>
      <c r="U460" s="1147">
        <f t="shared" si="841"/>
        <v>0</v>
      </c>
      <c r="V460" s="1147"/>
      <c r="W460" s="1147"/>
      <c r="X460" s="1147">
        <f t="shared" si="842"/>
        <v>0</v>
      </c>
      <c r="Y460" s="1147"/>
      <c r="Z460" s="1147"/>
      <c r="AA460" s="1159">
        <f t="shared" si="800"/>
        <v>0</v>
      </c>
      <c r="AB460" s="1159">
        <f t="shared" si="801"/>
        <v>0</v>
      </c>
    </row>
    <row r="461" spans="2:28" s="1134" customFormat="1" ht="12.75" customHeight="1" x14ac:dyDescent="0.15">
      <c r="B461" s="1135" t="s">
        <v>419</v>
      </c>
      <c r="C461" s="286" t="s">
        <v>144</v>
      </c>
      <c r="D461" s="14"/>
      <c r="E461" s="1136"/>
      <c r="F461" s="1137"/>
      <c r="G461" s="623">
        <f t="shared" ref="G461:H461" si="843">SUM(G462:G466)</f>
        <v>0</v>
      </c>
      <c r="H461" s="16">
        <f t="shared" si="843"/>
        <v>0</v>
      </c>
      <c r="I461" s="16">
        <f t="shared" ref="I461" si="844">SUM(I462:I466)</f>
        <v>0</v>
      </c>
      <c r="J461" s="20">
        <f t="shared" ref="J461:K461" si="845">SUM(J462:J466)</f>
        <v>0</v>
      </c>
      <c r="K461" s="20">
        <f t="shared" si="845"/>
        <v>0</v>
      </c>
      <c r="L461" s="16">
        <f t="shared" ref="L461" si="846">SUM(L462:L466)</f>
        <v>0</v>
      </c>
      <c r="M461" s="20">
        <f t="shared" ref="M461:N461" si="847">SUM(M462:M466)</f>
        <v>0</v>
      </c>
      <c r="N461" s="20">
        <f t="shared" si="847"/>
        <v>0</v>
      </c>
      <c r="O461" s="16">
        <f t="shared" ref="O461" si="848">SUM(O462:O466)</f>
        <v>0</v>
      </c>
      <c r="P461" s="20">
        <f t="shared" ref="P461:Q461" si="849">SUM(P462:P466)</f>
        <v>0</v>
      </c>
      <c r="Q461" s="20">
        <f t="shared" si="849"/>
        <v>0</v>
      </c>
      <c r="R461" s="16">
        <f t="shared" ref="R461" si="850">SUM(R462:R466)</f>
        <v>0</v>
      </c>
      <c r="S461" s="20">
        <f t="shared" ref="S461:T461" si="851">SUM(S462:S466)</f>
        <v>0</v>
      </c>
      <c r="T461" s="20">
        <f t="shared" si="851"/>
        <v>0</v>
      </c>
      <c r="U461" s="16">
        <f t="shared" ref="U461" si="852">SUM(U462:U466)</f>
        <v>0</v>
      </c>
      <c r="V461" s="20">
        <f t="shared" ref="V461:W461" si="853">SUM(V462:V466)</f>
        <v>0</v>
      </c>
      <c r="W461" s="20">
        <f t="shared" si="853"/>
        <v>0</v>
      </c>
      <c r="X461" s="16">
        <f t="shared" ref="X461" si="854">SUM(X462:X466)</f>
        <v>0</v>
      </c>
      <c r="Y461" s="20">
        <f t="shared" ref="Y461:Z461" si="855">SUM(Y462:Y466)</f>
        <v>0</v>
      </c>
      <c r="Z461" s="20">
        <f t="shared" si="855"/>
        <v>0</v>
      </c>
      <c r="AA461" s="1159">
        <f t="shared" si="800"/>
        <v>0</v>
      </c>
      <c r="AB461" s="1159">
        <f t="shared" si="801"/>
        <v>0</v>
      </c>
    </row>
    <row r="462" spans="2:28" s="1134" customFormat="1" ht="12.75" customHeight="1" x14ac:dyDescent="0.2">
      <c r="B462" s="1564"/>
      <c r="C462" s="1138"/>
      <c r="D462" s="1565" t="s">
        <v>448</v>
      </c>
      <c r="E462" s="1139"/>
      <c r="F462" s="1140"/>
      <c r="G462" s="1160">
        <f>+E462*F462</f>
        <v>0</v>
      </c>
      <c r="H462" s="1137"/>
      <c r="I462" s="1148">
        <f t="shared" si="811"/>
        <v>0</v>
      </c>
      <c r="J462" s="1137"/>
      <c r="K462" s="1137"/>
      <c r="L462" s="1148">
        <f t="shared" ref="L462:L466" si="856">M462+N462</f>
        <v>0</v>
      </c>
      <c r="M462" s="1137"/>
      <c r="N462" s="1137"/>
      <c r="O462" s="1148">
        <f t="shared" ref="O462:O466" si="857">P462+Q462</f>
        <v>0</v>
      </c>
      <c r="P462" s="1137"/>
      <c r="Q462" s="1137"/>
      <c r="R462" s="1148">
        <f t="shared" ref="R462:R466" si="858">S462+T462</f>
        <v>0</v>
      </c>
      <c r="S462" s="1137"/>
      <c r="T462" s="1137"/>
      <c r="U462" s="1148">
        <f t="shared" ref="U462:U466" si="859">V462+W462</f>
        <v>0</v>
      </c>
      <c r="V462" s="1137"/>
      <c r="W462" s="1137"/>
      <c r="X462" s="1148">
        <f t="shared" ref="X462:X466" si="860">Y462+Z462</f>
        <v>0</v>
      </c>
      <c r="Y462" s="1137"/>
      <c r="Z462" s="1137"/>
      <c r="AA462" s="1159">
        <f t="shared" si="800"/>
        <v>0</v>
      </c>
      <c r="AB462" s="1159">
        <f t="shared" si="801"/>
        <v>0</v>
      </c>
    </row>
    <row r="463" spans="2:28" s="1134" customFormat="1" ht="12.75" customHeight="1" x14ac:dyDescent="0.2">
      <c r="B463" s="1564"/>
      <c r="C463" s="1138"/>
      <c r="D463" s="1565" t="s">
        <v>448</v>
      </c>
      <c r="E463" s="1139"/>
      <c r="F463" s="1140"/>
      <c r="G463" s="1160">
        <f>+E463*F463</f>
        <v>0</v>
      </c>
      <c r="H463" s="1137"/>
      <c r="I463" s="1137">
        <f t="shared" si="811"/>
        <v>0</v>
      </c>
      <c r="J463" s="1137"/>
      <c r="K463" s="1137"/>
      <c r="L463" s="1137">
        <f t="shared" si="856"/>
        <v>0</v>
      </c>
      <c r="M463" s="1137"/>
      <c r="N463" s="1137"/>
      <c r="O463" s="1137">
        <f t="shared" si="857"/>
        <v>0</v>
      </c>
      <c r="P463" s="1137"/>
      <c r="Q463" s="1137"/>
      <c r="R463" s="1137">
        <f t="shared" si="858"/>
        <v>0</v>
      </c>
      <c r="S463" s="1137"/>
      <c r="T463" s="1137"/>
      <c r="U463" s="1137">
        <f t="shared" si="859"/>
        <v>0</v>
      </c>
      <c r="V463" s="1137"/>
      <c r="W463" s="1137"/>
      <c r="X463" s="1137">
        <f t="shared" si="860"/>
        <v>0</v>
      </c>
      <c r="Y463" s="1137"/>
      <c r="Z463" s="1137"/>
      <c r="AA463" s="1159">
        <f t="shared" si="800"/>
        <v>0</v>
      </c>
      <c r="AB463" s="1159">
        <f t="shared" si="801"/>
        <v>0</v>
      </c>
    </row>
    <row r="464" spans="2:28" s="1134" customFormat="1" ht="12.75" customHeight="1" x14ac:dyDescent="0.2">
      <c r="B464" s="1564"/>
      <c r="C464" s="1138"/>
      <c r="D464" s="1565" t="s">
        <v>448</v>
      </c>
      <c r="E464" s="1139"/>
      <c r="F464" s="1140"/>
      <c r="G464" s="1160">
        <f>+E464*F464</f>
        <v>0</v>
      </c>
      <c r="H464" s="1141"/>
      <c r="I464" s="1142">
        <f t="shared" si="811"/>
        <v>0</v>
      </c>
      <c r="J464" s="1142"/>
      <c r="K464" s="1142"/>
      <c r="L464" s="1142">
        <f t="shared" si="856"/>
        <v>0</v>
      </c>
      <c r="M464" s="1142"/>
      <c r="N464" s="1142"/>
      <c r="O464" s="1142">
        <f t="shared" si="857"/>
        <v>0</v>
      </c>
      <c r="P464" s="1142"/>
      <c r="Q464" s="1142"/>
      <c r="R464" s="1142">
        <f t="shared" si="858"/>
        <v>0</v>
      </c>
      <c r="S464" s="1142"/>
      <c r="T464" s="1142"/>
      <c r="U464" s="1142">
        <f t="shared" si="859"/>
        <v>0</v>
      </c>
      <c r="V464" s="1142"/>
      <c r="W464" s="1142"/>
      <c r="X464" s="1142">
        <f t="shared" si="860"/>
        <v>0</v>
      </c>
      <c r="Y464" s="1142"/>
      <c r="Z464" s="1142"/>
      <c r="AA464" s="1159">
        <f t="shared" si="800"/>
        <v>0</v>
      </c>
      <c r="AB464" s="1159">
        <f t="shared" si="801"/>
        <v>0</v>
      </c>
    </row>
    <row r="465" spans="2:28" s="1134" customFormat="1" ht="12.75" customHeight="1" x14ac:dyDescent="0.2">
      <c r="B465" s="1564"/>
      <c r="C465" s="1138"/>
      <c r="D465" s="1565" t="s">
        <v>448</v>
      </c>
      <c r="E465" s="1139"/>
      <c r="F465" s="1140"/>
      <c r="G465" s="1160">
        <f>+E465*F465</f>
        <v>0</v>
      </c>
      <c r="H465" s="1141"/>
      <c r="I465" s="1142">
        <f t="shared" si="811"/>
        <v>0</v>
      </c>
      <c r="J465" s="1142"/>
      <c r="K465" s="1142"/>
      <c r="L465" s="1142">
        <f t="shared" si="856"/>
        <v>0</v>
      </c>
      <c r="M465" s="1142"/>
      <c r="N465" s="1142"/>
      <c r="O465" s="1142">
        <f t="shared" si="857"/>
        <v>0</v>
      </c>
      <c r="P465" s="1142"/>
      <c r="Q465" s="1142"/>
      <c r="R465" s="1142">
        <f t="shared" si="858"/>
        <v>0</v>
      </c>
      <c r="S465" s="1142"/>
      <c r="T465" s="1142"/>
      <c r="U465" s="1142">
        <f t="shared" si="859"/>
        <v>0</v>
      </c>
      <c r="V465" s="1142"/>
      <c r="W465" s="1142"/>
      <c r="X465" s="1142">
        <f t="shared" si="860"/>
        <v>0</v>
      </c>
      <c r="Y465" s="1142"/>
      <c r="Z465" s="1142"/>
      <c r="AA465" s="1159">
        <f t="shared" si="800"/>
        <v>0</v>
      </c>
      <c r="AB465" s="1159">
        <f t="shared" si="801"/>
        <v>0</v>
      </c>
    </row>
    <row r="466" spans="2:28" s="1134" customFormat="1" ht="12.75" customHeight="1" x14ac:dyDescent="0.2">
      <c r="B466" s="1563"/>
      <c r="C466" s="1143"/>
      <c r="D466" s="1566" t="s">
        <v>448</v>
      </c>
      <c r="E466" s="1144"/>
      <c r="F466" s="1145"/>
      <c r="G466" s="1160">
        <f>+E466*F466</f>
        <v>0</v>
      </c>
      <c r="H466" s="1141"/>
      <c r="I466" s="1147">
        <f t="shared" si="811"/>
        <v>0</v>
      </c>
      <c r="J466" s="1142"/>
      <c r="K466" s="1142"/>
      <c r="L466" s="1147">
        <f t="shared" si="856"/>
        <v>0</v>
      </c>
      <c r="M466" s="1142"/>
      <c r="N466" s="1142"/>
      <c r="O466" s="1147">
        <f t="shared" si="857"/>
        <v>0</v>
      </c>
      <c r="P466" s="1142"/>
      <c r="Q466" s="1142"/>
      <c r="R466" s="1147">
        <f t="shared" si="858"/>
        <v>0</v>
      </c>
      <c r="S466" s="1142"/>
      <c r="T466" s="1142"/>
      <c r="U466" s="1147">
        <f t="shared" si="859"/>
        <v>0</v>
      </c>
      <c r="V466" s="1142"/>
      <c r="W466" s="1142"/>
      <c r="X466" s="1147">
        <f t="shared" si="860"/>
        <v>0</v>
      </c>
      <c r="Y466" s="1142"/>
      <c r="Z466" s="1142"/>
      <c r="AA466" s="1159">
        <f t="shared" si="800"/>
        <v>0</v>
      </c>
      <c r="AB466" s="1159">
        <f t="shared" si="801"/>
        <v>0</v>
      </c>
    </row>
    <row r="467" spans="2:28" s="1134" customFormat="1" ht="26.25" customHeight="1" x14ac:dyDescent="0.15">
      <c r="B467" s="52">
        <f>+'CRONOGRAMA ACTIVIDADES'!C40</f>
        <v>0</v>
      </c>
      <c r="C467" s="232" t="str">
        <f>+'CRONOGRAMA ACTIVIDADES'!B40</f>
        <v>1.3.5</v>
      </c>
      <c r="D467" s="625" t="str">
        <f>+'CRONOGRAMA ACTIVIDADES'!D40</f>
        <v>Unidad medida</v>
      </c>
      <c r="E467" s="626">
        <f>+'CRONOGRAMA ACTIVIDADES'!E40</f>
        <v>0</v>
      </c>
      <c r="F467" s="624"/>
      <c r="G467" s="624">
        <f t="shared" ref="G467:I467" si="861">+G469+G475+G481+G487+G493</f>
        <v>0</v>
      </c>
      <c r="H467" s="12">
        <f t="shared" si="861"/>
        <v>0</v>
      </c>
      <c r="I467" s="12">
        <f t="shared" si="861"/>
        <v>0</v>
      </c>
      <c r="J467" s="12">
        <f t="shared" ref="J467:L467" si="862">+J469+J475+J481+J487+J493</f>
        <v>0</v>
      </c>
      <c r="K467" s="12">
        <f t="shared" si="862"/>
        <v>0</v>
      </c>
      <c r="L467" s="12">
        <f t="shared" si="862"/>
        <v>0</v>
      </c>
      <c r="M467" s="12">
        <f t="shared" ref="M467:Z467" si="863">+M469+M475+M481+M487+M493</f>
        <v>0</v>
      </c>
      <c r="N467" s="12">
        <f t="shared" si="863"/>
        <v>0</v>
      </c>
      <c r="O467" s="12">
        <f t="shared" si="863"/>
        <v>0</v>
      </c>
      <c r="P467" s="12">
        <f t="shared" si="863"/>
        <v>0</v>
      </c>
      <c r="Q467" s="12">
        <f t="shared" si="863"/>
        <v>0</v>
      </c>
      <c r="R467" s="12">
        <f t="shared" si="863"/>
        <v>0</v>
      </c>
      <c r="S467" s="12">
        <f t="shared" si="863"/>
        <v>0</v>
      </c>
      <c r="T467" s="12">
        <f t="shared" si="863"/>
        <v>0</v>
      </c>
      <c r="U467" s="12">
        <f t="shared" si="863"/>
        <v>0</v>
      </c>
      <c r="V467" s="12">
        <f t="shared" si="863"/>
        <v>0</v>
      </c>
      <c r="W467" s="12">
        <f t="shared" si="863"/>
        <v>0</v>
      </c>
      <c r="X467" s="12">
        <f t="shared" si="863"/>
        <v>0</v>
      </c>
      <c r="Y467" s="12">
        <f t="shared" si="863"/>
        <v>0</v>
      </c>
      <c r="Z467" s="12">
        <f t="shared" si="863"/>
        <v>0</v>
      </c>
      <c r="AA467" s="1159">
        <f>X467+U467+R467+O467+L467+I467+H467</f>
        <v>0</v>
      </c>
      <c r="AB467" s="1159">
        <f>+AA467-G467</f>
        <v>0</v>
      </c>
    </row>
    <row r="468" spans="2:28" s="1134" customFormat="1" ht="26.25" customHeight="1" x14ac:dyDescent="0.15">
      <c r="B468" s="633" t="s">
        <v>768</v>
      </c>
      <c r="C468" s="634"/>
      <c r="D468" s="2014"/>
      <c r="E468" s="2015"/>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6"/>
      <c r="AA468" s="1163"/>
      <c r="AB468" s="1163"/>
    </row>
    <row r="469" spans="2:28" s="1134" customFormat="1" ht="12.75" customHeight="1" x14ac:dyDescent="0.15">
      <c r="B469" s="1135" t="s">
        <v>419</v>
      </c>
      <c r="C469" s="286" t="s">
        <v>145</v>
      </c>
      <c r="D469" s="14"/>
      <c r="E469" s="1136"/>
      <c r="F469" s="1137"/>
      <c r="G469" s="623">
        <f t="shared" ref="G469:H469" si="864">SUM(G470:G474)</f>
        <v>0</v>
      </c>
      <c r="H469" s="16">
        <f t="shared" si="864"/>
        <v>0</v>
      </c>
      <c r="I469" s="16">
        <f t="shared" ref="I469" si="865">SUM(I470:I474)</f>
        <v>0</v>
      </c>
      <c r="J469" s="16">
        <f t="shared" ref="J469:K469" si="866">SUM(J470:J474)</f>
        <v>0</v>
      </c>
      <c r="K469" s="16">
        <f t="shared" si="866"/>
        <v>0</v>
      </c>
      <c r="L469" s="16">
        <f t="shared" ref="L469" si="867">SUM(L470:L474)</f>
        <v>0</v>
      </c>
      <c r="M469" s="16">
        <f t="shared" ref="M469:N469" si="868">SUM(M470:M474)</f>
        <v>0</v>
      </c>
      <c r="N469" s="16">
        <f t="shared" si="868"/>
        <v>0</v>
      </c>
      <c r="O469" s="16">
        <f t="shared" ref="O469" si="869">SUM(O470:O474)</f>
        <v>0</v>
      </c>
      <c r="P469" s="16">
        <f t="shared" ref="P469:Q469" si="870">SUM(P470:P474)</f>
        <v>0</v>
      </c>
      <c r="Q469" s="16">
        <f t="shared" si="870"/>
        <v>0</v>
      </c>
      <c r="R469" s="16">
        <f t="shared" ref="R469" si="871">SUM(R470:R474)</f>
        <v>0</v>
      </c>
      <c r="S469" s="16">
        <f t="shared" ref="S469:T469" si="872">SUM(S470:S474)</f>
        <v>0</v>
      </c>
      <c r="T469" s="16">
        <f t="shared" si="872"/>
        <v>0</v>
      </c>
      <c r="U469" s="16">
        <f t="shared" ref="U469" si="873">SUM(U470:U474)</f>
        <v>0</v>
      </c>
      <c r="V469" s="16">
        <f t="shared" ref="V469:W469" si="874">SUM(V470:V474)</f>
        <v>0</v>
      </c>
      <c r="W469" s="16">
        <f t="shared" si="874"/>
        <v>0</v>
      </c>
      <c r="X469" s="16">
        <f t="shared" ref="X469" si="875">SUM(X470:X474)</f>
        <v>0</v>
      </c>
      <c r="Y469" s="16">
        <f t="shared" ref="Y469:Z469" si="876">SUM(Y470:Y474)</f>
        <v>0</v>
      </c>
      <c r="Z469" s="16">
        <f t="shared" si="876"/>
        <v>0</v>
      </c>
      <c r="AA469" s="1159">
        <f t="shared" ref="AA469:AA498" si="877">X469+U469+R469+O469+L469+I469+H469</f>
        <v>0</v>
      </c>
      <c r="AB469" s="1159">
        <f t="shared" ref="AB469:AB498" si="878">+AA469-G469</f>
        <v>0</v>
      </c>
    </row>
    <row r="470" spans="2:28" s="1134" customFormat="1" ht="12.75" customHeight="1" x14ac:dyDescent="0.2">
      <c r="B470" s="1564"/>
      <c r="C470" s="1138"/>
      <c r="D470" s="1565" t="s">
        <v>448</v>
      </c>
      <c r="E470" s="1139"/>
      <c r="F470" s="1140"/>
      <c r="G470" s="1160">
        <f>+E470*F470</f>
        <v>0</v>
      </c>
      <c r="H470" s="1137"/>
      <c r="I470" s="1137">
        <f t="shared" ref="I470:I474" si="879">J470+K470</f>
        <v>0</v>
      </c>
      <c r="J470" s="1137"/>
      <c r="K470" s="1137"/>
      <c r="L470" s="1137">
        <f t="shared" ref="L470:L474" si="880">M470+N470</f>
        <v>0</v>
      </c>
      <c r="M470" s="1137"/>
      <c r="N470" s="1137"/>
      <c r="O470" s="1137">
        <f t="shared" ref="O470:O474" si="881">P470+Q470</f>
        <v>0</v>
      </c>
      <c r="P470" s="1137"/>
      <c r="Q470" s="1137"/>
      <c r="R470" s="1137">
        <f t="shared" ref="R470:R474" si="882">S470+T470</f>
        <v>0</v>
      </c>
      <c r="S470" s="1137"/>
      <c r="T470" s="1137"/>
      <c r="U470" s="1137">
        <f t="shared" ref="U470:U474" si="883">V470+W470</f>
        <v>0</v>
      </c>
      <c r="V470" s="1137"/>
      <c r="W470" s="1137"/>
      <c r="X470" s="1137">
        <f t="shared" ref="X470:X474" si="884">Y470+Z470</f>
        <v>0</v>
      </c>
      <c r="Y470" s="1137"/>
      <c r="Z470" s="1137"/>
      <c r="AA470" s="1159">
        <f t="shared" si="877"/>
        <v>0</v>
      </c>
      <c r="AB470" s="1159">
        <f t="shared" si="878"/>
        <v>0</v>
      </c>
    </row>
    <row r="471" spans="2:28" s="1134" customFormat="1" ht="12.75" customHeight="1" x14ac:dyDescent="0.2">
      <c r="B471" s="1564"/>
      <c r="C471" s="1138"/>
      <c r="D471" s="1565" t="s">
        <v>448</v>
      </c>
      <c r="E471" s="1139"/>
      <c r="F471" s="1140"/>
      <c r="G471" s="1160">
        <f>+E471*F471</f>
        <v>0</v>
      </c>
      <c r="H471" s="1137"/>
      <c r="I471" s="1137">
        <f t="shared" si="879"/>
        <v>0</v>
      </c>
      <c r="J471" s="1137"/>
      <c r="K471" s="1137"/>
      <c r="L471" s="1137">
        <f t="shared" si="880"/>
        <v>0</v>
      </c>
      <c r="M471" s="1137"/>
      <c r="N471" s="1137"/>
      <c r="O471" s="1137">
        <f t="shared" si="881"/>
        <v>0</v>
      </c>
      <c r="P471" s="1137"/>
      <c r="Q471" s="1137"/>
      <c r="R471" s="1137">
        <f t="shared" si="882"/>
        <v>0</v>
      </c>
      <c r="S471" s="1137"/>
      <c r="T471" s="1137"/>
      <c r="U471" s="1137">
        <f t="shared" si="883"/>
        <v>0</v>
      </c>
      <c r="V471" s="1137"/>
      <c r="W471" s="1137"/>
      <c r="X471" s="1137">
        <f t="shared" si="884"/>
        <v>0</v>
      </c>
      <c r="Y471" s="1137"/>
      <c r="Z471" s="1137"/>
      <c r="AA471" s="1159">
        <f t="shared" si="877"/>
        <v>0</v>
      </c>
      <c r="AB471" s="1159">
        <f t="shared" si="878"/>
        <v>0</v>
      </c>
    </row>
    <row r="472" spans="2:28" s="1134" customFormat="1" ht="12.75" customHeight="1" x14ac:dyDescent="0.2">
      <c r="B472" s="1564"/>
      <c r="C472" s="1138"/>
      <c r="D472" s="1565" t="s">
        <v>448</v>
      </c>
      <c r="E472" s="1139"/>
      <c r="F472" s="1140"/>
      <c r="G472" s="1160">
        <f>+E472*F472</f>
        <v>0</v>
      </c>
      <c r="H472" s="1141"/>
      <c r="I472" s="1142">
        <f t="shared" si="879"/>
        <v>0</v>
      </c>
      <c r="J472" s="1142"/>
      <c r="K472" s="1142"/>
      <c r="L472" s="1142">
        <f t="shared" si="880"/>
        <v>0</v>
      </c>
      <c r="M472" s="1142"/>
      <c r="N472" s="1142"/>
      <c r="O472" s="1142">
        <f t="shared" si="881"/>
        <v>0</v>
      </c>
      <c r="P472" s="1142"/>
      <c r="Q472" s="1142"/>
      <c r="R472" s="1142">
        <f t="shared" si="882"/>
        <v>0</v>
      </c>
      <c r="S472" s="1142"/>
      <c r="T472" s="1142"/>
      <c r="U472" s="1142">
        <f t="shared" si="883"/>
        <v>0</v>
      </c>
      <c r="V472" s="1142"/>
      <c r="W472" s="1142"/>
      <c r="X472" s="1142">
        <f t="shared" si="884"/>
        <v>0</v>
      </c>
      <c r="Y472" s="1142"/>
      <c r="Z472" s="1142"/>
      <c r="AA472" s="1159">
        <f t="shared" si="877"/>
        <v>0</v>
      </c>
      <c r="AB472" s="1159">
        <f t="shared" si="878"/>
        <v>0</v>
      </c>
    </row>
    <row r="473" spans="2:28" s="1134" customFormat="1" ht="12.75" customHeight="1" x14ac:dyDescent="0.2">
      <c r="B473" s="1564"/>
      <c r="C473" s="1138"/>
      <c r="D473" s="1565" t="s">
        <v>448</v>
      </c>
      <c r="E473" s="1139"/>
      <c r="F473" s="1140"/>
      <c r="G473" s="1160">
        <f>+E473*F473</f>
        <v>0</v>
      </c>
      <c r="H473" s="1141"/>
      <c r="I473" s="1142">
        <f t="shared" si="879"/>
        <v>0</v>
      </c>
      <c r="J473" s="1142"/>
      <c r="K473" s="1142"/>
      <c r="L473" s="1142">
        <f t="shared" si="880"/>
        <v>0</v>
      </c>
      <c r="M473" s="1142"/>
      <c r="N473" s="1142"/>
      <c r="O473" s="1142">
        <f t="shared" si="881"/>
        <v>0</v>
      </c>
      <c r="P473" s="1142"/>
      <c r="Q473" s="1142"/>
      <c r="R473" s="1142">
        <f t="shared" si="882"/>
        <v>0</v>
      </c>
      <c r="S473" s="1142"/>
      <c r="T473" s="1142"/>
      <c r="U473" s="1142">
        <f t="shared" si="883"/>
        <v>0</v>
      </c>
      <c r="V473" s="1142"/>
      <c r="W473" s="1142"/>
      <c r="X473" s="1142">
        <f t="shared" si="884"/>
        <v>0</v>
      </c>
      <c r="Y473" s="1142"/>
      <c r="Z473" s="1142"/>
      <c r="AA473" s="1159">
        <f t="shared" si="877"/>
        <v>0</v>
      </c>
      <c r="AB473" s="1159">
        <f t="shared" si="878"/>
        <v>0</v>
      </c>
    </row>
    <row r="474" spans="2:28" s="1134" customFormat="1" ht="12.75" customHeight="1" x14ac:dyDescent="0.2">
      <c r="B474" s="1563"/>
      <c r="C474" s="1143"/>
      <c r="D474" s="1566" t="s">
        <v>448</v>
      </c>
      <c r="E474" s="1144"/>
      <c r="F474" s="1145"/>
      <c r="G474" s="1161">
        <f>+E474*F474</f>
        <v>0</v>
      </c>
      <c r="H474" s="1146"/>
      <c r="I474" s="1147">
        <f t="shared" si="879"/>
        <v>0</v>
      </c>
      <c r="J474" s="1147"/>
      <c r="K474" s="1147"/>
      <c r="L474" s="1147">
        <f t="shared" si="880"/>
        <v>0</v>
      </c>
      <c r="M474" s="1147"/>
      <c r="N474" s="1147"/>
      <c r="O474" s="1147">
        <f t="shared" si="881"/>
        <v>0</v>
      </c>
      <c r="P474" s="1147"/>
      <c r="Q474" s="1147"/>
      <c r="R474" s="1147">
        <f t="shared" si="882"/>
        <v>0</v>
      </c>
      <c r="S474" s="1147"/>
      <c r="T474" s="1147"/>
      <c r="U474" s="1147">
        <f t="shared" si="883"/>
        <v>0</v>
      </c>
      <c r="V474" s="1147"/>
      <c r="W474" s="1147"/>
      <c r="X474" s="1147">
        <f t="shared" si="884"/>
        <v>0</v>
      </c>
      <c r="Y474" s="1147"/>
      <c r="Z474" s="1147"/>
      <c r="AA474" s="1159">
        <f t="shared" si="877"/>
        <v>0</v>
      </c>
      <c r="AB474" s="1159">
        <f t="shared" si="878"/>
        <v>0</v>
      </c>
    </row>
    <row r="475" spans="2:28" s="1134" customFormat="1" ht="12.75" customHeight="1" x14ac:dyDescent="0.15">
      <c r="B475" s="1135" t="s">
        <v>419</v>
      </c>
      <c r="C475" s="286" t="s">
        <v>146</v>
      </c>
      <c r="D475" s="14"/>
      <c r="E475" s="1136"/>
      <c r="F475" s="1137"/>
      <c r="G475" s="623">
        <f t="shared" ref="G475:H475" si="885">SUM(G476:G480)</f>
        <v>0</v>
      </c>
      <c r="H475" s="16">
        <f t="shared" si="885"/>
        <v>0</v>
      </c>
      <c r="I475" s="16">
        <f t="shared" ref="I475" si="886">SUM(I476:I480)</f>
        <v>0</v>
      </c>
      <c r="J475" s="16">
        <f t="shared" ref="J475:K475" si="887">SUM(J476:J480)</f>
        <v>0</v>
      </c>
      <c r="K475" s="16">
        <f t="shared" si="887"/>
        <v>0</v>
      </c>
      <c r="L475" s="16">
        <f t="shared" ref="L475" si="888">SUM(L476:L480)</f>
        <v>0</v>
      </c>
      <c r="M475" s="16">
        <f t="shared" ref="M475:N475" si="889">SUM(M476:M480)</f>
        <v>0</v>
      </c>
      <c r="N475" s="16">
        <f t="shared" si="889"/>
        <v>0</v>
      </c>
      <c r="O475" s="16">
        <f t="shared" ref="O475" si="890">SUM(O476:O480)</f>
        <v>0</v>
      </c>
      <c r="P475" s="16">
        <f t="shared" ref="P475:Q475" si="891">SUM(P476:P480)</f>
        <v>0</v>
      </c>
      <c r="Q475" s="16">
        <f t="shared" si="891"/>
        <v>0</v>
      </c>
      <c r="R475" s="16">
        <f t="shared" ref="R475" si="892">SUM(R476:R480)</f>
        <v>0</v>
      </c>
      <c r="S475" s="16">
        <f t="shared" ref="S475:T475" si="893">SUM(S476:S480)</f>
        <v>0</v>
      </c>
      <c r="T475" s="16">
        <f t="shared" si="893"/>
        <v>0</v>
      </c>
      <c r="U475" s="16">
        <f t="shared" ref="U475" si="894">SUM(U476:U480)</f>
        <v>0</v>
      </c>
      <c r="V475" s="16">
        <f t="shared" ref="V475:W475" si="895">SUM(V476:V480)</f>
        <v>0</v>
      </c>
      <c r="W475" s="16">
        <f t="shared" si="895"/>
        <v>0</v>
      </c>
      <c r="X475" s="16">
        <f t="shared" ref="X475" si="896">SUM(X476:X480)</f>
        <v>0</v>
      </c>
      <c r="Y475" s="16">
        <f t="shared" ref="Y475:Z475" si="897">SUM(Y476:Y480)</f>
        <v>0</v>
      </c>
      <c r="Z475" s="16">
        <f t="shared" si="897"/>
        <v>0</v>
      </c>
      <c r="AA475" s="1159">
        <f t="shared" si="877"/>
        <v>0</v>
      </c>
      <c r="AB475" s="1159">
        <f t="shared" si="878"/>
        <v>0</v>
      </c>
    </row>
    <row r="476" spans="2:28" s="1134" customFormat="1" ht="12.75" customHeight="1" x14ac:dyDescent="0.2">
      <c r="B476" s="1564"/>
      <c r="C476" s="1138"/>
      <c r="D476" s="1565" t="s">
        <v>448</v>
      </c>
      <c r="E476" s="1139"/>
      <c r="F476" s="1140"/>
      <c r="G476" s="1160">
        <f>+E476*F476</f>
        <v>0</v>
      </c>
      <c r="H476" s="1140"/>
      <c r="I476" s="1148">
        <f t="shared" ref="I476:I498" si="898">J476+K476</f>
        <v>0</v>
      </c>
      <c r="J476" s="1148"/>
      <c r="K476" s="1148"/>
      <c r="L476" s="1148">
        <f t="shared" ref="L476:L480" si="899">M476+N476</f>
        <v>0</v>
      </c>
      <c r="M476" s="1148"/>
      <c r="N476" s="1148"/>
      <c r="O476" s="1148">
        <f t="shared" ref="O476:O480" si="900">P476+Q476</f>
        <v>0</v>
      </c>
      <c r="P476" s="1148"/>
      <c r="Q476" s="1148"/>
      <c r="R476" s="1148">
        <f t="shared" ref="R476:R480" si="901">S476+T476</f>
        <v>0</v>
      </c>
      <c r="S476" s="1148"/>
      <c r="T476" s="1148"/>
      <c r="U476" s="1148">
        <f t="shared" ref="U476:U480" si="902">V476+W476</f>
        <v>0</v>
      </c>
      <c r="V476" s="1148"/>
      <c r="W476" s="1148"/>
      <c r="X476" s="1148">
        <f t="shared" ref="X476:X480" si="903">Y476+Z476</f>
        <v>0</v>
      </c>
      <c r="Y476" s="1148"/>
      <c r="Z476" s="1148"/>
      <c r="AA476" s="1159">
        <f t="shared" si="877"/>
        <v>0</v>
      </c>
      <c r="AB476" s="1159">
        <f t="shared" si="878"/>
        <v>0</v>
      </c>
    </row>
    <row r="477" spans="2:28" s="1134" customFormat="1" ht="12.75" customHeight="1" x14ac:dyDescent="0.2">
      <c r="B477" s="1564"/>
      <c r="C477" s="1138"/>
      <c r="D477" s="1565" t="s">
        <v>448</v>
      </c>
      <c r="E477" s="1139"/>
      <c r="F477" s="1140"/>
      <c r="G477" s="1160">
        <f>+E477*F477</f>
        <v>0</v>
      </c>
      <c r="H477" s="1149"/>
      <c r="I477" s="1137">
        <f t="shared" si="898"/>
        <v>0</v>
      </c>
      <c r="J477" s="1137"/>
      <c r="K477" s="1137"/>
      <c r="L477" s="1137">
        <f t="shared" si="899"/>
        <v>0</v>
      </c>
      <c r="M477" s="1137"/>
      <c r="N477" s="1137"/>
      <c r="O477" s="1137">
        <f t="shared" si="900"/>
        <v>0</v>
      </c>
      <c r="P477" s="1137"/>
      <c r="Q477" s="1137"/>
      <c r="R477" s="1137">
        <f t="shared" si="901"/>
        <v>0</v>
      </c>
      <c r="S477" s="1137"/>
      <c r="T477" s="1137"/>
      <c r="U477" s="1137">
        <f t="shared" si="902"/>
        <v>0</v>
      </c>
      <c r="V477" s="1137"/>
      <c r="W477" s="1137"/>
      <c r="X477" s="1137">
        <f t="shared" si="903"/>
        <v>0</v>
      </c>
      <c r="Y477" s="1137"/>
      <c r="Z477" s="1137"/>
      <c r="AA477" s="1159">
        <f t="shared" si="877"/>
        <v>0</v>
      </c>
      <c r="AB477" s="1159">
        <f t="shared" si="878"/>
        <v>0</v>
      </c>
    </row>
    <row r="478" spans="2:28" s="1134" customFormat="1" ht="12.75" customHeight="1" x14ac:dyDescent="0.2">
      <c r="B478" s="1564"/>
      <c r="C478" s="1138"/>
      <c r="D478" s="1565" t="s">
        <v>448</v>
      </c>
      <c r="E478" s="1139"/>
      <c r="F478" s="1140"/>
      <c r="G478" s="1160">
        <f>+E478*F478</f>
        <v>0</v>
      </c>
      <c r="H478" s="1149"/>
      <c r="I478" s="1142">
        <f t="shared" si="898"/>
        <v>0</v>
      </c>
      <c r="J478" s="1142"/>
      <c r="K478" s="1142"/>
      <c r="L478" s="1142">
        <f t="shared" si="899"/>
        <v>0</v>
      </c>
      <c r="M478" s="1142"/>
      <c r="N478" s="1142"/>
      <c r="O478" s="1142">
        <f t="shared" si="900"/>
        <v>0</v>
      </c>
      <c r="P478" s="1142"/>
      <c r="Q478" s="1142"/>
      <c r="R478" s="1142">
        <f t="shared" si="901"/>
        <v>0</v>
      </c>
      <c r="S478" s="1142"/>
      <c r="T478" s="1142"/>
      <c r="U478" s="1142">
        <f t="shared" si="902"/>
        <v>0</v>
      </c>
      <c r="V478" s="1142"/>
      <c r="W478" s="1142"/>
      <c r="X478" s="1142">
        <f t="shared" si="903"/>
        <v>0</v>
      </c>
      <c r="Y478" s="1142"/>
      <c r="Z478" s="1142"/>
      <c r="AA478" s="1159">
        <f t="shared" si="877"/>
        <v>0</v>
      </c>
      <c r="AB478" s="1159">
        <f t="shared" si="878"/>
        <v>0</v>
      </c>
    </row>
    <row r="479" spans="2:28" s="1134" customFormat="1" ht="12.75" customHeight="1" x14ac:dyDescent="0.2">
      <c r="B479" s="1564"/>
      <c r="C479" s="1138"/>
      <c r="D479" s="1565" t="s">
        <v>448</v>
      </c>
      <c r="E479" s="1139"/>
      <c r="F479" s="1140"/>
      <c r="G479" s="1160">
        <f>+E479*F479</f>
        <v>0</v>
      </c>
      <c r="H479" s="1149"/>
      <c r="I479" s="1142">
        <f t="shared" si="898"/>
        <v>0</v>
      </c>
      <c r="J479" s="1142"/>
      <c r="K479" s="1142"/>
      <c r="L479" s="1142">
        <f t="shared" si="899"/>
        <v>0</v>
      </c>
      <c r="M479" s="1142"/>
      <c r="N479" s="1142"/>
      <c r="O479" s="1142">
        <f t="shared" si="900"/>
        <v>0</v>
      </c>
      <c r="P479" s="1142"/>
      <c r="Q479" s="1142"/>
      <c r="R479" s="1142">
        <f t="shared" si="901"/>
        <v>0</v>
      </c>
      <c r="S479" s="1142"/>
      <c r="T479" s="1142"/>
      <c r="U479" s="1142">
        <f t="shared" si="902"/>
        <v>0</v>
      </c>
      <c r="V479" s="1142"/>
      <c r="W479" s="1142"/>
      <c r="X479" s="1142">
        <f t="shared" si="903"/>
        <v>0</v>
      </c>
      <c r="Y479" s="1142"/>
      <c r="Z479" s="1142"/>
      <c r="AA479" s="1159">
        <f t="shared" si="877"/>
        <v>0</v>
      </c>
      <c r="AB479" s="1159">
        <f t="shared" si="878"/>
        <v>0</v>
      </c>
    </row>
    <row r="480" spans="2:28" s="1134" customFormat="1" ht="12.75" customHeight="1" x14ac:dyDescent="0.2">
      <c r="B480" s="1563"/>
      <c r="C480" s="1143"/>
      <c r="D480" s="1566" t="s">
        <v>448</v>
      </c>
      <c r="E480" s="1144"/>
      <c r="F480" s="1145"/>
      <c r="G480" s="1161">
        <f>+E480*F480</f>
        <v>0</v>
      </c>
      <c r="H480" s="1150"/>
      <c r="I480" s="1147">
        <f t="shared" si="898"/>
        <v>0</v>
      </c>
      <c r="J480" s="1147"/>
      <c r="K480" s="1147"/>
      <c r="L480" s="1147">
        <f t="shared" si="899"/>
        <v>0</v>
      </c>
      <c r="M480" s="1147"/>
      <c r="N480" s="1147"/>
      <c r="O480" s="1147">
        <f t="shared" si="900"/>
        <v>0</v>
      </c>
      <c r="P480" s="1147"/>
      <c r="Q480" s="1147"/>
      <c r="R480" s="1147">
        <f t="shared" si="901"/>
        <v>0</v>
      </c>
      <c r="S480" s="1147"/>
      <c r="T480" s="1147"/>
      <c r="U480" s="1147">
        <f t="shared" si="902"/>
        <v>0</v>
      </c>
      <c r="V480" s="1147"/>
      <c r="W480" s="1147"/>
      <c r="X480" s="1147">
        <f t="shared" si="903"/>
        <v>0</v>
      </c>
      <c r="Y480" s="1147"/>
      <c r="Z480" s="1147"/>
      <c r="AA480" s="1159">
        <f t="shared" si="877"/>
        <v>0</v>
      </c>
      <c r="AB480" s="1159">
        <f t="shared" si="878"/>
        <v>0</v>
      </c>
    </row>
    <row r="481" spans="2:28" s="1134" customFormat="1" ht="12.75" customHeight="1" x14ac:dyDescent="0.15">
      <c r="B481" s="1135" t="s">
        <v>419</v>
      </c>
      <c r="C481" s="286" t="s">
        <v>147</v>
      </c>
      <c r="D481" s="14"/>
      <c r="E481" s="1136"/>
      <c r="F481" s="1137"/>
      <c r="G481" s="623">
        <f t="shared" ref="G481:H481" si="904">SUM(G482:G486)</f>
        <v>0</v>
      </c>
      <c r="H481" s="16">
        <f t="shared" si="904"/>
        <v>0</v>
      </c>
      <c r="I481" s="16">
        <f t="shared" ref="I481" si="905">SUM(I482:I486)</f>
        <v>0</v>
      </c>
      <c r="J481" s="16">
        <f t="shared" ref="J481:K481" si="906">SUM(J482:J486)</f>
        <v>0</v>
      </c>
      <c r="K481" s="16">
        <f t="shared" si="906"/>
        <v>0</v>
      </c>
      <c r="L481" s="16">
        <f t="shared" ref="L481" si="907">SUM(L482:L486)</f>
        <v>0</v>
      </c>
      <c r="M481" s="16">
        <f t="shared" ref="M481:N481" si="908">SUM(M482:M486)</f>
        <v>0</v>
      </c>
      <c r="N481" s="16">
        <f t="shared" si="908"/>
        <v>0</v>
      </c>
      <c r="O481" s="16">
        <f t="shared" ref="O481" si="909">SUM(O482:O486)</f>
        <v>0</v>
      </c>
      <c r="P481" s="16">
        <f t="shared" ref="P481:Q481" si="910">SUM(P482:P486)</f>
        <v>0</v>
      </c>
      <c r="Q481" s="16">
        <f t="shared" si="910"/>
        <v>0</v>
      </c>
      <c r="R481" s="16">
        <f t="shared" ref="R481" si="911">SUM(R482:R486)</f>
        <v>0</v>
      </c>
      <c r="S481" s="16">
        <f t="shared" ref="S481:T481" si="912">SUM(S482:S486)</f>
        <v>0</v>
      </c>
      <c r="T481" s="16">
        <f t="shared" si="912"/>
        <v>0</v>
      </c>
      <c r="U481" s="16">
        <f t="shared" ref="U481" si="913">SUM(U482:U486)</f>
        <v>0</v>
      </c>
      <c r="V481" s="16">
        <f t="shared" ref="V481:W481" si="914">SUM(V482:V486)</f>
        <v>0</v>
      </c>
      <c r="W481" s="16">
        <f t="shared" si="914"/>
        <v>0</v>
      </c>
      <c r="X481" s="16">
        <f t="shared" ref="X481" si="915">SUM(X482:X486)</f>
        <v>0</v>
      </c>
      <c r="Y481" s="16">
        <f t="shared" ref="Y481:Z481" si="916">SUM(Y482:Y486)</f>
        <v>0</v>
      </c>
      <c r="Z481" s="16">
        <f t="shared" si="916"/>
        <v>0</v>
      </c>
      <c r="AA481" s="1159">
        <f t="shared" si="877"/>
        <v>0</v>
      </c>
      <c r="AB481" s="1159">
        <f t="shared" si="878"/>
        <v>0</v>
      </c>
    </row>
    <row r="482" spans="2:28" s="1134" customFormat="1" ht="12.75" customHeight="1" x14ac:dyDescent="0.2">
      <c r="B482" s="1564"/>
      <c r="C482" s="1138"/>
      <c r="D482" s="1565" t="s">
        <v>448</v>
      </c>
      <c r="E482" s="1139"/>
      <c r="F482" s="1140"/>
      <c r="G482" s="1160">
        <f>+E482*F482</f>
        <v>0</v>
      </c>
      <c r="H482" s="1137"/>
      <c r="I482" s="1148">
        <f t="shared" si="898"/>
        <v>0</v>
      </c>
      <c r="J482" s="1137"/>
      <c r="K482" s="1137"/>
      <c r="L482" s="1148">
        <f t="shared" ref="L482:L486" si="917">M482+N482</f>
        <v>0</v>
      </c>
      <c r="M482" s="1137"/>
      <c r="N482" s="1137"/>
      <c r="O482" s="1148">
        <f t="shared" ref="O482:O486" si="918">P482+Q482</f>
        <v>0</v>
      </c>
      <c r="P482" s="1137"/>
      <c r="Q482" s="1137"/>
      <c r="R482" s="1148">
        <f t="shared" ref="R482:R486" si="919">S482+T482</f>
        <v>0</v>
      </c>
      <c r="S482" s="1137"/>
      <c r="T482" s="1137"/>
      <c r="U482" s="1148">
        <f t="shared" ref="U482:U486" si="920">V482+W482</f>
        <v>0</v>
      </c>
      <c r="V482" s="1137"/>
      <c r="W482" s="1137"/>
      <c r="X482" s="1148">
        <f t="shared" ref="X482:X486" si="921">Y482+Z482</f>
        <v>0</v>
      </c>
      <c r="Y482" s="1137"/>
      <c r="Z482" s="1137"/>
      <c r="AA482" s="1159">
        <f t="shared" si="877"/>
        <v>0</v>
      </c>
      <c r="AB482" s="1159">
        <f t="shared" si="878"/>
        <v>0</v>
      </c>
    </row>
    <row r="483" spans="2:28" s="1134" customFormat="1" ht="12.75" customHeight="1" x14ac:dyDescent="0.2">
      <c r="B483" s="1564"/>
      <c r="C483" s="1138"/>
      <c r="D483" s="1565" t="s">
        <v>448</v>
      </c>
      <c r="E483" s="1139"/>
      <c r="F483" s="1140"/>
      <c r="G483" s="1160">
        <f>+E483*F483</f>
        <v>0</v>
      </c>
      <c r="H483" s="1137"/>
      <c r="I483" s="1137">
        <f t="shared" si="898"/>
        <v>0</v>
      </c>
      <c r="J483" s="1137"/>
      <c r="K483" s="1137"/>
      <c r="L483" s="1137">
        <f t="shared" si="917"/>
        <v>0</v>
      </c>
      <c r="M483" s="1137"/>
      <c r="N483" s="1137"/>
      <c r="O483" s="1137">
        <f t="shared" si="918"/>
        <v>0</v>
      </c>
      <c r="P483" s="1137"/>
      <c r="Q483" s="1137"/>
      <c r="R483" s="1137">
        <f t="shared" si="919"/>
        <v>0</v>
      </c>
      <c r="S483" s="1137"/>
      <c r="T483" s="1137"/>
      <c r="U483" s="1137">
        <f t="shared" si="920"/>
        <v>0</v>
      </c>
      <c r="V483" s="1137"/>
      <c r="W483" s="1137"/>
      <c r="X483" s="1137">
        <f t="shared" si="921"/>
        <v>0</v>
      </c>
      <c r="Y483" s="1137"/>
      <c r="Z483" s="1137"/>
      <c r="AA483" s="1159">
        <f t="shared" si="877"/>
        <v>0</v>
      </c>
      <c r="AB483" s="1159">
        <f t="shared" si="878"/>
        <v>0</v>
      </c>
    </row>
    <row r="484" spans="2:28" s="1134" customFormat="1" ht="12.75" customHeight="1" x14ac:dyDescent="0.2">
      <c r="B484" s="1564"/>
      <c r="C484" s="1138"/>
      <c r="D484" s="1565" t="s">
        <v>448</v>
      </c>
      <c r="E484" s="1139"/>
      <c r="F484" s="1140"/>
      <c r="G484" s="1160">
        <f>+E484*F484</f>
        <v>0</v>
      </c>
      <c r="H484" s="1141"/>
      <c r="I484" s="1142">
        <f t="shared" si="898"/>
        <v>0</v>
      </c>
      <c r="J484" s="1142"/>
      <c r="K484" s="1142"/>
      <c r="L484" s="1142">
        <f t="shared" si="917"/>
        <v>0</v>
      </c>
      <c r="M484" s="1142"/>
      <c r="N484" s="1142"/>
      <c r="O484" s="1142">
        <f t="shared" si="918"/>
        <v>0</v>
      </c>
      <c r="P484" s="1142"/>
      <c r="Q484" s="1142"/>
      <c r="R484" s="1142">
        <f t="shared" si="919"/>
        <v>0</v>
      </c>
      <c r="S484" s="1142"/>
      <c r="T484" s="1142"/>
      <c r="U484" s="1142">
        <f t="shared" si="920"/>
        <v>0</v>
      </c>
      <c r="V484" s="1142"/>
      <c r="W484" s="1142"/>
      <c r="X484" s="1142">
        <f t="shared" si="921"/>
        <v>0</v>
      </c>
      <c r="Y484" s="1142"/>
      <c r="Z484" s="1142"/>
      <c r="AA484" s="1159">
        <f t="shared" si="877"/>
        <v>0</v>
      </c>
      <c r="AB484" s="1159">
        <f t="shared" si="878"/>
        <v>0</v>
      </c>
    </row>
    <row r="485" spans="2:28" s="1134" customFormat="1" ht="12.75" customHeight="1" x14ac:dyDescent="0.2">
      <c r="B485" s="1564"/>
      <c r="C485" s="1138"/>
      <c r="D485" s="1565" t="s">
        <v>448</v>
      </c>
      <c r="E485" s="1139"/>
      <c r="F485" s="1140"/>
      <c r="G485" s="1160">
        <f>+E485*F485</f>
        <v>0</v>
      </c>
      <c r="H485" s="1141"/>
      <c r="I485" s="1142">
        <f t="shared" si="898"/>
        <v>0</v>
      </c>
      <c r="J485" s="1142"/>
      <c r="K485" s="1142"/>
      <c r="L485" s="1142">
        <f t="shared" si="917"/>
        <v>0</v>
      </c>
      <c r="M485" s="1142"/>
      <c r="N485" s="1142"/>
      <c r="O485" s="1142">
        <f t="shared" si="918"/>
        <v>0</v>
      </c>
      <c r="P485" s="1142"/>
      <c r="Q485" s="1142"/>
      <c r="R485" s="1142">
        <f t="shared" si="919"/>
        <v>0</v>
      </c>
      <c r="S485" s="1142"/>
      <c r="T485" s="1142"/>
      <c r="U485" s="1142">
        <f t="shared" si="920"/>
        <v>0</v>
      </c>
      <c r="V485" s="1142"/>
      <c r="W485" s="1142"/>
      <c r="X485" s="1142">
        <f t="shared" si="921"/>
        <v>0</v>
      </c>
      <c r="Y485" s="1142"/>
      <c r="Z485" s="1142"/>
      <c r="AA485" s="1159">
        <f t="shared" si="877"/>
        <v>0</v>
      </c>
      <c r="AB485" s="1159">
        <f t="shared" si="878"/>
        <v>0</v>
      </c>
    </row>
    <row r="486" spans="2:28" s="1134" customFormat="1" ht="12.75" customHeight="1" x14ac:dyDescent="0.2">
      <c r="B486" s="1563"/>
      <c r="C486" s="1143"/>
      <c r="D486" s="1566" t="s">
        <v>448</v>
      </c>
      <c r="E486" s="1144"/>
      <c r="F486" s="1145"/>
      <c r="G486" s="1161">
        <f>+E486*F486</f>
        <v>0</v>
      </c>
      <c r="H486" s="1146"/>
      <c r="I486" s="1147">
        <f t="shared" si="898"/>
        <v>0</v>
      </c>
      <c r="J486" s="1147"/>
      <c r="K486" s="1147"/>
      <c r="L486" s="1147">
        <f t="shared" si="917"/>
        <v>0</v>
      </c>
      <c r="M486" s="1147"/>
      <c r="N486" s="1147"/>
      <c r="O486" s="1147">
        <f t="shared" si="918"/>
        <v>0</v>
      </c>
      <c r="P486" s="1147"/>
      <c r="Q486" s="1147"/>
      <c r="R486" s="1147">
        <f t="shared" si="919"/>
        <v>0</v>
      </c>
      <c r="S486" s="1147"/>
      <c r="T486" s="1147"/>
      <c r="U486" s="1147">
        <f t="shared" si="920"/>
        <v>0</v>
      </c>
      <c r="V486" s="1147"/>
      <c r="W486" s="1147"/>
      <c r="X486" s="1147">
        <f t="shared" si="921"/>
        <v>0</v>
      </c>
      <c r="Y486" s="1147"/>
      <c r="Z486" s="1147"/>
      <c r="AA486" s="1159">
        <f t="shared" si="877"/>
        <v>0</v>
      </c>
      <c r="AB486" s="1159">
        <f t="shared" si="878"/>
        <v>0</v>
      </c>
    </row>
    <row r="487" spans="2:28" s="1134" customFormat="1" ht="12.75" customHeight="1" x14ac:dyDescent="0.15">
      <c r="B487" s="1135" t="s">
        <v>419</v>
      </c>
      <c r="C487" s="286" t="s">
        <v>148</v>
      </c>
      <c r="D487" s="14"/>
      <c r="E487" s="1136"/>
      <c r="F487" s="1137"/>
      <c r="G487" s="623">
        <f t="shared" ref="G487:H487" si="922">SUM(G488:G492)</f>
        <v>0</v>
      </c>
      <c r="H487" s="16">
        <f t="shared" si="922"/>
        <v>0</v>
      </c>
      <c r="I487" s="16">
        <f t="shared" ref="I487" si="923">SUM(I488:I492)</f>
        <v>0</v>
      </c>
      <c r="J487" s="16">
        <f t="shared" ref="J487:K487" si="924">SUM(J488:J492)</f>
        <v>0</v>
      </c>
      <c r="K487" s="16">
        <f t="shared" si="924"/>
        <v>0</v>
      </c>
      <c r="L487" s="16">
        <f t="shared" ref="L487" si="925">SUM(L488:L492)</f>
        <v>0</v>
      </c>
      <c r="M487" s="16">
        <f t="shared" ref="M487:N487" si="926">SUM(M488:M492)</f>
        <v>0</v>
      </c>
      <c r="N487" s="16">
        <f t="shared" si="926"/>
        <v>0</v>
      </c>
      <c r="O487" s="16">
        <f t="shared" ref="O487" si="927">SUM(O488:O492)</f>
        <v>0</v>
      </c>
      <c r="P487" s="16">
        <f t="shared" ref="P487:Q487" si="928">SUM(P488:P492)</f>
        <v>0</v>
      </c>
      <c r="Q487" s="16">
        <f t="shared" si="928"/>
        <v>0</v>
      </c>
      <c r="R487" s="16">
        <f t="shared" ref="R487" si="929">SUM(R488:R492)</f>
        <v>0</v>
      </c>
      <c r="S487" s="16">
        <f t="shared" ref="S487:T487" si="930">SUM(S488:S492)</f>
        <v>0</v>
      </c>
      <c r="T487" s="16">
        <f t="shared" si="930"/>
        <v>0</v>
      </c>
      <c r="U487" s="16">
        <f t="shared" ref="U487" si="931">SUM(U488:U492)</f>
        <v>0</v>
      </c>
      <c r="V487" s="16">
        <f t="shared" ref="V487:W487" si="932">SUM(V488:V492)</f>
        <v>0</v>
      </c>
      <c r="W487" s="16">
        <f t="shared" si="932"/>
        <v>0</v>
      </c>
      <c r="X487" s="16">
        <f t="shared" ref="X487" si="933">SUM(X488:X492)</f>
        <v>0</v>
      </c>
      <c r="Y487" s="16">
        <f t="shared" ref="Y487:Z487" si="934">SUM(Y488:Y492)</f>
        <v>0</v>
      </c>
      <c r="Z487" s="16">
        <f t="shared" si="934"/>
        <v>0</v>
      </c>
      <c r="AA487" s="1159">
        <f t="shared" si="877"/>
        <v>0</v>
      </c>
      <c r="AB487" s="1159">
        <f t="shared" si="878"/>
        <v>0</v>
      </c>
    </row>
    <row r="488" spans="2:28" s="1134" customFormat="1" ht="12.75" customHeight="1" x14ac:dyDescent="0.2">
      <c r="B488" s="1564"/>
      <c r="C488" s="1138"/>
      <c r="D488" s="1565" t="s">
        <v>448</v>
      </c>
      <c r="E488" s="1139"/>
      <c r="F488" s="1140"/>
      <c r="G488" s="1160">
        <f>+E488*F488</f>
        <v>0</v>
      </c>
      <c r="H488" s="1137"/>
      <c r="I488" s="1148">
        <f t="shared" si="898"/>
        <v>0</v>
      </c>
      <c r="J488" s="1142"/>
      <c r="K488" s="1142"/>
      <c r="L488" s="1148">
        <f t="shared" ref="L488:L492" si="935">M488+N488</f>
        <v>0</v>
      </c>
      <c r="M488" s="1142"/>
      <c r="N488" s="1142"/>
      <c r="O488" s="1148">
        <f t="shared" ref="O488:O492" si="936">P488+Q488</f>
        <v>0</v>
      </c>
      <c r="P488" s="1142"/>
      <c r="Q488" s="1142"/>
      <c r="R488" s="1148">
        <f t="shared" ref="R488:R492" si="937">S488+T488</f>
        <v>0</v>
      </c>
      <c r="S488" s="1142"/>
      <c r="T488" s="1142"/>
      <c r="U488" s="1148">
        <f t="shared" ref="U488:U492" si="938">V488+W488</f>
        <v>0</v>
      </c>
      <c r="V488" s="1142"/>
      <c r="W488" s="1142"/>
      <c r="X488" s="1148">
        <f t="shared" ref="X488:X492" si="939">Y488+Z488</f>
        <v>0</v>
      </c>
      <c r="Y488" s="1142"/>
      <c r="Z488" s="1142"/>
      <c r="AA488" s="1159">
        <f t="shared" si="877"/>
        <v>0</v>
      </c>
      <c r="AB488" s="1159">
        <f t="shared" si="878"/>
        <v>0</v>
      </c>
    </row>
    <row r="489" spans="2:28" s="1134" customFormat="1" ht="12.75" customHeight="1" x14ac:dyDescent="0.2">
      <c r="B489" s="1564"/>
      <c r="C489" s="1138"/>
      <c r="D489" s="1565" t="s">
        <v>448</v>
      </c>
      <c r="E489" s="1139"/>
      <c r="F489" s="1140"/>
      <c r="G489" s="1160">
        <f>+E489*F489</f>
        <v>0</v>
      </c>
      <c r="H489" s="1137"/>
      <c r="I489" s="1137">
        <f t="shared" si="898"/>
        <v>0</v>
      </c>
      <c r="J489" s="1142"/>
      <c r="K489" s="1142"/>
      <c r="L489" s="1137">
        <f t="shared" si="935"/>
        <v>0</v>
      </c>
      <c r="M489" s="1142"/>
      <c r="N489" s="1142"/>
      <c r="O489" s="1137">
        <f t="shared" si="936"/>
        <v>0</v>
      </c>
      <c r="P489" s="1142"/>
      <c r="Q489" s="1142"/>
      <c r="R489" s="1137">
        <f t="shared" si="937"/>
        <v>0</v>
      </c>
      <c r="S489" s="1142"/>
      <c r="T489" s="1142"/>
      <c r="U489" s="1137">
        <f t="shared" si="938"/>
        <v>0</v>
      </c>
      <c r="V489" s="1142"/>
      <c r="W489" s="1142"/>
      <c r="X489" s="1137">
        <f t="shared" si="939"/>
        <v>0</v>
      </c>
      <c r="Y489" s="1142"/>
      <c r="Z489" s="1142"/>
      <c r="AA489" s="1159">
        <f t="shared" si="877"/>
        <v>0</v>
      </c>
      <c r="AB489" s="1159">
        <f t="shared" si="878"/>
        <v>0</v>
      </c>
    </row>
    <row r="490" spans="2:28" s="1134" customFormat="1" ht="12.75" customHeight="1" x14ac:dyDescent="0.2">
      <c r="B490" s="1564"/>
      <c r="C490" s="1138"/>
      <c r="D490" s="1565" t="s">
        <v>448</v>
      </c>
      <c r="E490" s="1139"/>
      <c r="F490" s="1140"/>
      <c r="G490" s="1160">
        <f>+E490*F490</f>
        <v>0</v>
      </c>
      <c r="H490" s="1141"/>
      <c r="I490" s="1142">
        <f t="shared" si="898"/>
        <v>0</v>
      </c>
      <c r="J490" s="1142"/>
      <c r="K490" s="1142"/>
      <c r="L490" s="1142">
        <f t="shared" si="935"/>
        <v>0</v>
      </c>
      <c r="M490" s="1142"/>
      <c r="N490" s="1142"/>
      <c r="O490" s="1142">
        <f t="shared" si="936"/>
        <v>0</v>
      </c>
      <c r="P490" s="1142"/>
      <c r="Q490" s="1142"/>
      <c r="R490" s="1142">
        <f t="shared" si="937"/>
        <v>0</v>
      </c>
      <c r="S490" s="1142"/>
      <c r="T490" s="1142"/>
      <c r="U490" s="1142">
        <f t="shared" si="938"/>
        <v>0</v>
      </c>
      <c r="V490" s="1142"/>
      <c r="W490" s="1142"/>
      <c r="X490" s="1142">
        <f t="shared" si="939"/>
        <v>0</v>
      </c>
      <c r="Y490" s="1142"/>
      <c r="Z490" s="1142"/>
      <c r="AA490" s="1159">
        <f t="shared" si="877"/>
        <v>0</v>
      </c>
      <c r="AB490" s="1159">
        <f t="shared" si="878"/>
        <v>0</v>
      </c>
    </row>
    <row r="491" spans="2:28" s="1134" customFormat="1" ht="12.75" customHeight="1" x14ac:dyDescent="0.2">
      <c r="B491" s="1564"/>
      <c r="C491" s="1138"/>
      <c r="D491" s="1565" t="s">
        <v>448</v>
      </c>
      <c r="E491" s="1139"/>
      <c r="F491" s="1140"/>
      <c r="G491" s="1160">
        <f>+E491*F491</f>
        <v>0</v>
      </c>
      <c r="H491" s="1141"/>
      <c r="I491" s="1142">
        <f t="shared" si="898"/>
        <v>0</v>
      </c>
      <c r="J491" s="1142"/>
      <c r="K491" s="1142"/>
      <c r="L491" s="1142">
        <f t="shared" si="935"/>
        <v>0</v>
      </c>
      <c r="M491" s="1142"/>
      <c r="N491" s="1142"/>
      <c r="O491" s="1142">
        <f t="shared" si="936"/>
        <v>0</v>
      </c>
      <c r="P491" s="1142"/>
      <c r="Q491" s="1142"/>
      <c r="R491" s="1142">
        <f t="shared" si="937"/>
        <v>0</v>
      </c>
      <c r="S491" s="1142"/>
      <c r="T491" s="1142"/>
      <c r="U491" s="1142">
        <f t="shared" si="938"/>
        <v>0</v>
      </c>
      <c r="V491" s="1142"/>
      <c r="W491" s="1142"/>
      <c r="X491" s="1142">
        <f t="shared" si="939"/>
        <v>0</v>
      </c>
      <c r="Y491" s="1142"/>
      <c r="Z491" s="1142"/>
      <c r="AA491" s="1159">
        <f t="shared" si="877"/>
        <v>0</v>
      </c>
      <c r="AB491" s="1159">
        <f t="shared" si="878"/>
        <v>0</v>
      </c>
    </row>
    <row r="492" spans="2:28" s="1134" customFormat="1" ht="12.75" customHeight="1" x14ac:dyDescent="0.2">
      <c r="B492" s="1563"/>
      <c r="C492" s="1143"/>
      <c r="D492" s="1566" t="s">
        <v>448</v>
      </c>
      <c r="E492" s="1144"/>
      <c r="F492" s="1145"/>
      <c r="G492" s="1161">
        <f>+E492*F492</f>
        <v>0</v>
      </c>
      <c r="H492" s="1146"/>
      <c r="I492" s="1147">
        <f t="shared" si="898"/>
        <v>0</v>
      </c>
      <c r="J492" s="1147"/>
      <c r="K492" s="1147"/>
      <c r="L492" s="1147">
        <f t="shared" si="935"/>
        <v>0</v>
      </c>
      <c r="M492" s="1147"/>
      <c r="N492" s="1147"/>
      <c r="O492" s="1147">
        <f t="shared" si="936"/>
        <v>0</v>
      </c>
      <c r="P492" s="1147"/>
      <c r="Q492" s="1147"/>
      <c r="R492" s="1147">
        <f t="shared" si="937"/>
        <v>0</v>
      </c>
      <c r="S492" s="1147"/>
      <c r="T492" s="1147"/>
      <c r="U492" s="1147">
        <f t="shared" si="938"/>
        <v>0</v>
      </c>
      <c r="V492" s="1147"/>
      <c r="W492" s="1147"/>
      <c r="X492" s="1147">
        <f t="shared" si="939"/>
        <v>0</v>
      </c>
      <c r="Y492" s="1147"/>
      <c r="Z492" s="1147"/>
      <c r="AA492" s="1159">
        <f t="shared" si="877"/>
        <v>0</v>
      </c>
      <c r="AB492" s="1159">
        <f t="shared" si="878"/>
        <v>0</v>
      </c>
    </row>
    <row r="493" spans="2:28" s="1134" customFormat="1" ht="12.75" customHeight="1" x14ac:dyDescent="0.15">
      <c r="B493" s="1135" t="s">
        <v>419</v>
      </c>
      <c r="C493" s="286" t="s">
        <v>149</v>
      </c>
      <c r="D493" s="14"/>
      <c r="E493" s="1136"/>
      <c r="F493" s="1137"/>
      <c r="G493" s="623">
        <f t="shared" ref="G493:H493" si="940">SUM(G494:G498)</f>
        <v>0</v>
      </c>
      <c r="H493" s="16">
        <f t="shared" si="940"/>
        <v>0</v>
      </c>
      <c r="I493" s="16">
        <f t="shared" ref="I493" si="941">SUM(I494:I498)</f>
        <v>0</v>
      </c>
      <c r="J493" s="20">
        <f t="shared" ref="J493:K493" si="942">SUM(J494:J498)</f>
        <v>0</v>
      </c>
      <c r="K493" s="20">
        <f t="shared" si="942"/>
        <v>0</v>
      </c>
      <c r="L493" s="16">
        <f t="shared" ref="L493" si="943">SUM(L494:L498)</f>
        <v>0</v>
      </c>
      <c r="M493" s="20">
        <f t="shared" ref="M493:N493" si="944">SUM(M494:M498)</f>
        <v>0</v>
      </c>
      <c r="N493" s="20">
        <f t="shared" si="944"/>
        <v>0</v>
      </c>
      <c r="O493" s="16">
        <f t="shared" ref="O493" si="945">SUM(O494:O498)</f>
        <v>0</v>
      </c>
      <c r="P493" s="20">
        <f t="shared" ref="P493:Q493" si="946">SUM(P494:P498)</f>
        <v>0</v>
      </c>
      <c r="Q493" s="20">
        <f t="shared" si="946"/>
        <v>0</v>
      </c>
      <c r="R493" s="16">
        <f t="shared" ref="R493" si="947">SUM(R494:R498)</f>
        <v>0</v>
      </c>
      <c r="S493" s="20">
        <f t="shared" ref="S493:T493" si="948">SUM(S494:S498)</f>
        <v>0</v>
      </c>
      <c r="T493" s="20">
        <f t="shared" si="948"/>
        <v>0</v>
      </c>
      <c r="U493" s="16">
        <f t="shared" ref="U493" si="949">SUM(U494:U498)</f>
        <v>0</v>
      </c>
      <c r="V493" s="20">
        <f t="shared" ref="V493:W493" si="950">SUM(V494:V498)</f>
        <v>0</v>
      </c>
      <c r="W493" s="20">
        <f t="shared" si="950"/>
        <v>0</v>
      </c>
      <c r="X493" s="16">
        <f t="shared" ref="X493" si="951">SUM(X494:X498)</f>
        <v>0</v>
      </c>
      <c r="Y493" s="20">
        <f t="shared" ref="Y493:Z493" si="952">SUM(Y494:Y498)</f>
        <v>0</v>
      </c>
      <c r="Z493" s="20">
        <f t="shared" si="952"/>
        <v>0</v>
      </c>
      <c r="AA493" s="1159">
        <f t="shared" si="877"/>
        <v>0</v>
      </c>
      <c r="AB493" s="1159">
        <f t="shared" si="878"/>
        <v>0</v>
      </c>
    </row>
    <row r="494" spans="2:28" s="1134" customFormat="1" ht="12.75" customHeight="1" x14ac:dyDescent="0.2">
      <c r="B494" s="1564"/>
      <c r="C494" s="1138"/>
      <c r="D494" s="1565" t="s">
        <v>448</v>
      </c>
      <c r="E494" s="1139"/>
      <c r="F494" s="1140"/>
      <c r="G494" s="1160">
        <f>+E494*F494</f>
        <v>0</v>
      </c>
      <c r="H494" s="1137"/>
      <c r="I494" s="1148">
        <f t="shared" si="898"/>
        <v>0</v>
      </c>
      <c r="J494" s="1137"/>
      <c r="K494" s="1137"/>
      <c r="L494" s="1148">
        <f t="shared" ref="L494:L498" si="953">M494+N494</f>
        <v>0</v>
      </c>
      <c r="M494" s="1137"/>
      <c r="N494" s="1137"/>
      <c r="O494" s="1148">
        <f t="shared" ref="O494:O498" si="954">P494+Q494</f>
        <v>0</v>
      </c>
      <c r="P494" s="1137"/>
      <c r="Q494" s="1137"/>
      <c r="R494" s="1148">
        <f t="shared" ref="R494:R498" si="955">S494+T494</f>
        <v>0</v>
      </c>
      <c r="S494" s="1137"/>
      <c r="T494" s="1137"/>
      <c r="U494" s="1148">
        <f t="shared" ref="U494:U498" si="956">V494+W494</f>
        <v>0</v>
      </c>
      <c r="V494" s="1137"/>
      <c r="W494" s="1137"/>
      <c r="X494" s="1148">
        <f t="shared" ref="X494:X498" si="957">Y494+Z494</f>
        <v>0</v>
      </c>
      <c r="Y494" s="1137"/>
      <c r="Z494" s="1137"/>
      <c r="AA494" s="1159">
        <f t="shared" si="877"/>
        <v>0</v>
      </c>
      <c r="AB494" s="1159">
        <f t="shared" si="878"/>
        <v>0</v>
      </c>
    </row>
    <row r="495" spans="2:28" s="1134" customFormat="1" ht="12.75" customHeight="1" x14ac:dyDescent="0.2">
      <c r="B495" s="1564"/>
      <c r="C495" s="1138"/>
      <c r="D495" s="1565" t="s">
        <v>448</v>
      </c>
      <c r="E495" s="1139"/>
      <c r="F495" s="1140"/>
      <c r="G495" s="1160">
        <f>+E495*F495</f>
        <v>0</v>
      </c>
      <c r="H495" s="1137"/>
      <c r="I495" s="1137">
        <f t="shared" si="898"/>
        <v>0</v>
      </c>
      <c r="J495" s="1137"/>
      <c r="K495" s="1137"/>
      <c r="L495" s="1137">
        <f t="shared" si="953"/>
        <v>0</v>
      </c>
      <c r="M495" s="1137"/>
      <c r="N495" s="1137"/>
      <c r="O495" s="1137">
        <f t="shared" si="954"/>
        <v>0</v>
      </c>
      <c r="P495" s="1137"/>
      <c r="Q495" s="1137"/>
      <c r="R495" s="1137">
        <f t="shared" si="955"/>
        <v>0</v>
      </c>
      <c r="S495" s="1137"/>
      <c r="T495" s="1137"/>
      <c r="U495" s="1137">
        <f t="shared" si="956"/>
        <v>0</v>
      </c>
      <c r="V495" s="1137"/>
      <c r="W495" s="1137"/>
      <c r="X495" s="1137">
        <f t="shared" si="957"/>
        <v>0</v>
      </c>
      <c r="Y495" s="1137"/>
      <c r="Z495" s="1137"/>
      <c r="AA495" s="1159">
        <f t="shared" si="877"/>
        <v>0</v>
      </c>
      <c r="AB495" s="1159">
        <f t="shared" si="878"/>
        <v>0</v>
      </c>
    </row>
    <row r="496" spans="2:28" s="1134" customFormat="1" ht="12.75" customHeight="1" x14ac:dyDescent="0.2">
      <c r="B496" s="1564"/>
      <c r="C496" s="1138"/>
      <c r="D496" s="1565" t="s">
        <v>448</v>
      </c>
      <c r="E496" s="1139"/>
      <c r="F496" s="1140"/>
      <c r="G496" s="1160">
        <f>+E496*F496</f>
        <v>0</v>
      </c>
      <c r="H496" s="1141"/>
      <c r="I496" s="1142">
        <f t="shared" si="898"/>
        <v>0</v>
      </c>
      <c r="J496" s="1142"/>
      <c r="K496" s="1142"/>
      <c r="L496" s="1142">
        <f t="shared" si="953"/>
        <v>0</v>
      </c>
      <c r="M496" s="1142"/>
      <c r="N496" s="1142"/>
      <c r="O496" s="1142">
        <f t="shared" si="954"/>
        <v>0</v>
      </c>
      <c r="P496" s="1142"/>
      <c r="Q496" s="1142"/>
      <c r="R496" s="1142">
        <f t="shared" si="955"/>
        <v>0</v>
      </c>
      <c r="S496" s="1142"/>
      <c r="T496" s="1142"/>
      <c r="U496" s="1142">
        <f t="shared" si="956"/>
        <v>0</v>
      </c>
      <c r="V496" s="1142"/>
      <c r="W496" s="1142"/>
      <c r="X496" s="1142">
        <f t="shared" si="957"/>
        <v>0</v>
      </c>
      <c r="Y496" s="1142"/>
      <c r="Z496" s="1142"/>
      <c r="AA496" s="1159">
        <f t="shared" si="877"/>
        <v>0</v>
      </c>
      <c r="AB496" s="1159">
        <f t="shared" si="878"/>
        <v>0</v>
      </c>
    </row>
    <row r="497" spans="2:28" s="1134" customFormat="1" ht="12.75" customHeight="1" x14ac:dyDescent="0.2">
      <c r="B497" s="1564"/>
      <c r="C497" s="1138"/>
      <c r="D497" s="1565" t="s">
        <v>448</v>
      </c>
      <c r="E497" s="1139"/>
      <c r="F497" s="1140"/>
      <c r="G497" s="1160">
        <f>+E497*F497</f>
        <v>0</v>
      </c>
      <c r="H497" s="1141"/>
      <c r="I497" s="1142">
        <f t="shared" si="898"/>
        <v>0</v>
      </c>
      <c r="J497" s="1142"/>
      <c r="K497" s="1142"/>
      <c r="L497" s="1142">
        <f t="shared" si="953"/>
        <v>0</v>
      </c>
      <c r="M497" s="1142"/>
      <c r="N497" s="1142"/>
      <c r="O497" s="1142">
        <f t="shared" si="954"/>
        <v>0</v>
      </c>
      <c r="P497" s="1142"/>
      <c r="Q497" s="1142"/>
      <c r="R497" s="1142">
        <f t="shared" si="955"/>
        <v>0</v>
      </c>
      <c r="S497" s="1142"/>
      <c r="T497" s="1142"/>
      <c r="U497" s="1142">
        <f t="shared" si="956"/>
        <v>0</v>
      </c>
      <c r="V497" s="1142"/>
      <c r="W497" s="1142"/>
      <c r="X497" s="1142">
        <f t="shared" si="957"/>
        <v>0</v>
      </c>
      <c r="Y497" s="1142"/>
      <c r="Z497" s="1142"/>
      <c r="AA497" s="1159">
        <f t="shared" si="877"/>
        <v>0</v>
      </c>
      <c r="AB497" s="1159">
        <f t="shared" si="878"/>
        <v>0</v>
      </c>
    </row>
    <row r="498" spans="2:28" s="1134" customFormat="1" ht="12.75" customHeight="1" x14ac:dyDescent="0.2">
      <c r="B498" s="1563"/>
      <c r="C498" s="1143"/>
      <c r="D498" s="1566" t="s">
        <v>448</v>
      </c>
      <c r="E498" s="1144"/>
      <c r="F498" s="1145"/>
      <c r="G498" s="1160">
        <f>+E498*F498</f>
        <v>0</v>
      </c>
      <c r="H498" s="1141"/>
      <c r="I498" s="1147">
        <f t="shared" si="898"/>
        <v>0</v>
      </c>
      <c r="J498" s="1142"/>
      <c r="K498" s="1142"/>
      <c r="L498" s="1147">
        <f t="shared" si="953"/>
        <v>0</v>
      </c>
      <c r="M498" s="1142"/>
      <c r="N498" s="1142"/>
      <c r="O498" s="1147">
        <f t="shared" si="954"/>
        <v>0</v>
      </c>
      <c r="P498" s="1142"/>
      <c r="Q498" s="1142"/>
      <c r="R498" s="1147">
        <f t="shared" si="955"/>
        <v>0</v>
      </c>
      <c r="S498" s="1142"/>
      <c r="T498" s="1142"/>
      <c r="U498" s="1147">
        <f t="shared" si="956"/>
        <v>0</v>
      </c>
      <c r="V498" s="1142"/>
      <c r="W498" s="1142"/>
      <c r="X498" s="1147">
        <f t="shared" si="957"/>
        <v>0</v>
      </c>
      <c r="Y498" s="1142"/>
      <c r="Z498" s="1142"/>
      <c r="AA498" s="1159">
        <f t="shared" si="877"/>
        <v>0</v>
      </c>
      <c r="AB498" s="1159">
        <f t="shared" si="878"/>
        <v>0</v>
      </c>
    </row>
    <row r="499" spans="2:28" s="1134" customFormat="1" ht="15" customHeight="1" x14ac:dyDescent="0.15">
      <c r="B499" s="1994" t="s">
        <v>287</v>
      </c>
      <c r="C499" s="1995"/>
      <c r="D499" s="1995"/>
      <c r="E499" s="1995"/>
      <c r="F499" s="1995"/>
      <c r="G499" s="628">
        <f t="shared" ref="G499:I499" si="958">+G339+G371+G403+G435+G467</f>
        <v>0</v>
      </c>
      <c r="H499" s="11">
        <f t="shared" si="958"/>
        <v>0</v>
      </c>
      <c r="I499" s="11">
        <f t="shared" si="958"/>
        <v>0</v>
      </c>
      <c r="J499" s="11">
        <f t="shared" ref="J499:L499" si="959">+J339+J371+J403+J435+J467</f>
        <v>0</v>
      </c>
      <c r="K499" s="11">
        <f t="shared" si="959"/>
        <v>0</v>
      </c>
      <c r="L499" s="11">
        <f t="shared" si="959"/>
        <v>0</v>
      </c>
      <c r="M499" s="11">
        <f t="shared" ref="M499:Z499" si="960">+M339+M371+M403+M435+M467</f>
        <v>0</v>
      </c>
      <c r="N499" s="11">
        <f t="shared" si="960"/>
        <v>0</v>
      </c>
      <c r="O499" s="11">
        <f t="shared" si="960"/>
        <v>0</v>
      </c>
      <c r="P499" s="11">
        <f t="shared" si="960"/>
        <v>0</v>
      </c>
      <c r="Q499" s="11">
        <f t="shared" si="960"/>
        <v>0</v>
      </c>
      <c r="R499" s="11">
        <f t="shared" si="960"/>
        <v>0</v>
      </c>
      <c r="S499" s="11">
        <f t="shared" si="960"/>
        <v>0</v>
      </c>
      <c r="T499" s="11">
        <f t="shared" si="960"/>
        <v>0</v>
      </c>
      <c r="U499" s="11">
        <f t="shared" si="960"/>
        <v>0</v>
      </c>
      <c r="V499" s="11">
        <f t="shared" si="960"/>
        <v>0</v>
      </c>
      <c r="W499" s="11">
        <f t="shared" si="960"/>
        <v>0</v>
      </c>
      <c r="X499" s="11">
        <f t="shared" si="960"/>
        <v>0</v>
      </c>
      <c r="Y499" s="11">
        <f t="shared" si="960"/>
        <v>0</v>
      </c>
      <c r="Z499" s="11">
        <f t="shared" si="960"/>
        <v>0</v>
      </c>
      <c r="AA499" s="1159">
        <f t="shared" ref="AA499:AA500" si="961">X499+U499+R499+O499+L499+I499+H499</f>
        <v>0</v>
      </c>
      <c r="AB499" s="1159">
        <f t="shared" ref="AB499:AB500" si="962">+AA499-G499</f>
        <v>0</v>
      </c>
    </row>
    <row r="500" spans="2:28" ht="25.5" customHeight="1" thickBot="1" x14ac:dyDescent="0.25">
      <c r="B500" s="1996" t="s">
        <v>73</v>
      </c>
      <c r="C500" s="1997"/>
      <c r="D500" s="1997"/>
      <c r="E500" s="1997"/>
      <c r="F500" s="1998"/>
      <c r="G500" s="15">
        <f t="shared" ref="G500:I500" si="963">+G499+G337+G175</f>
        <v>0</v>
      </c>
      <c r="H500" s="15">
        <f t="shared" si="963"/>
        <v>0</v>
      </c>
      <c r="I500" s="15">
        <f t="shared" si="963"/>
        <v>0</v>
      </c>
      <c r="J500" s="15">
        <f t="shared" ref="J500:L500" si="964">+J499+J337+J175</f>
        <v>0</v>
      </c>
      <c r="K500" s="15">
        <f t="shared" si="964"/>
        <v>0</v>
      </c>
      <c r="L500" s="15">
        <f t="shared" si="964"/>
        <v>0</v>
      </c>
      <c r="M500" s="15">
        <f t="shared" ref="M500:Z500" si="965">+M499+M337+M175</f>
        <v>0</v>
      </c>
      <c r="N500" s="15">
        <f t="shared" si="965"/>
        <v>0</v>
      </c>
      <c r="O500" s="15">
        <f t="shared" si="965"/>
        <v>0</v>
      </c>
      <c r="P500" s="15">
        <f t="shared" si="965"/>
        <v>0</v>
      </c>
      <c r="Q500" s="15">
        <f t="shared" si="965"/>
        <v>0</v>
      </c>
      <c r="R500" s="15">
        <f t="shared" si="965"/>
        <v>0</v>
      </c>
      <c r="S500" s="15">
        <f t="shared" si="965"/>
        <v>0</v>
      </c>
      <c r="T500" s="15">
        <f t="shared" si="965"/>
        <v>0</v>
      </c>
      <c r="U500" s="15">
        <f t="shared" si="965"/>
        <v>0</v>
      </c>
      <c r="V500" s="15">
        <f t="shared" si="965"/>
        <v>0</v>
      </c>
      <c r="W500" s="15">
        <f t="shared" si="965"/>
        <v>0</v>
      </c>
      <c r="X500" s="15">
        <f t="shared" si="965"/>
        <v>0</v>
      </c>
      <c r="Y500" s="15">
        <f t="shared" si="965"/>
        <v>0</v>
      </c>
      <c r="Z500" s="15">
        <f t="shared" si="965"/>
        <v>0</v>
      </c>
      <c r="AA500" s="1159">
        <f t="shared" si="961"/>
        <v>0</v>
      </c>
      <c r="AB500" s="1159">
        <f t="shared" si="962"/>
        <v>0</v>
      </c>
    </row>
    <row r="501" spans="2:28" x14ac:dyDescent="0.2">
      <c r="D501" s="1463"/>
    </row>
    <row r="502" spans="2:28" x14ac:dyDescent="0.2">
      <c r="D502" s="1463"/>
      <c r="X502" s="1162">
        <f>+X500+R500+O500+L500+I500+U500+H500</f>
        <v>0</v>
      </c>
      <c r="Y502" s="1162"/>
      <c r="Z502" s="1162"/>
    </row>
    <row r="503" spans="2:28" x14ac:dyDescent="0.2">
      <c r="D503" s="1463"/>
      <c r="I503" s="1155"/>
      <c r="J503" s="1155"/>
      <c r="K503" s="1155"/>
    </row>
    <row r="504" spans="2:28" x14ac:dyDescent="0.2">
      <c r="D504" s="1463"/>
      <c r="I504" s="1155"/>
      <c r="J504" s="1155"/>
      <c r="K504" s="1155"/>
      <c r="L504" s="1155"/>
      <c r="M504" s="1155"/>
      <c r="N504" s="1155"/>
      <c r="O504" s="1155"/>
      <c r="P504" s="1155"/>
      <c r="Q504" s="1155"/>
      <c r="R504" s="1155"/>
      <c r="S504" s="1155"/>
      <c r="T504" s="1155"/>
      <c r="U504" s="1155"/>
      <c r="V504" s="1155"/>
      <c r="W504" s="1155"/>
      <c r="X504" s="1155"/>
      <c r="Y504" s="1155"/>
      <c r="Z504" s="1155"/>
    </row>
    <row r="505" spans="2:28" x14ac:dyDescent="0.2">
      <c r="D505" s="1463"/>
    </row>
    <row r="506" spans="2:28" ht="12.75" customHeight="1" x14ac:dyDescent="0.2">
      <c r="D506" s="1463"/>
      <c r="O506" s="1155"/>
      <c r="P506" s="1155"/>
      <c r="Q506" s="1155"/>
    </row>
  </sheetData>
  <sheetProtection algorithmName="SHA-512" hashValue="0h4Y8AZ/Z6y1woOOimHtJJiIIMvnY6xtgMKRNmVfoYKlczL1lQBHXMtyw/S8VhXg2E5oFeWO1LPME9trIakYQQ==" saltValue="KVtX3TjkKobgcDnagMUMTQ==" spinCount="100000" sheet="1" scenarios="1" formatColumns="0" formatRows="0"/>
  <dataConsolidate/>
  <mergeCells count="40">
    <mergeCell ref="D404:Z404"/>
    <mergeCell ref="D436:Z436"/>
    <mergeCell ref="D468:Z468"/>
    <mergeCell ref="D242:Z242"/>
    <mergeCell ref="D274:Z274"/>
    <mergeCell ref="D306:Z306"/>
    <mergeCell ref="D340:Z340"/>
    <mergeCell ref="D372:Z372"/>
    <mergeCell ref="D80:Z80"/>
    <mergeCell ref="D112:Z112"/>
    <mergeCell ref="D144:Z144"/>
    <mergeCell ref="D178:Z178"/>
    <mergeCell ref="D210:Z210"/>
    <mergeCell ref="B1:X1"/>
    <mergeCell ref="B3:X3"/>
    <mergeCell ref="B5:X5"/>
    <mergeCell ref="B10:B12"/>
    <mergeCell ref="I11:K11"/>
    <mergeCell ref="L11:N11"/>
    <mergeCell ref="O11:Q11"/>
    <mergeCell ref="R11:T11"/>
    <mergeCell ref="U11:W11"/>
    <mergeCell ref="X11:Z11"/>
    <mergeCell ref="H11:H12"/>
    <mergeCell ref="B499:F499"/>
    <mergeCell ref="B500:F500"/>
    <mergeCell ref="B4:X4"/>
    <mergeCell ref="C6:X6"/>
    <mergeCell ref="C7:X7"/>
    <mergeCell ref="C8:G8"/>
    <mergeCell ref="H8:L8"/>
    <mergeCell ref="O8:X8"/>
    <mergeCell ref="D16:Z16"/>
    <mergeCell ref="D48:Z48"/>
    <mergeCell ref="C10:C12"/>
    <mergeCell ref="E10:E12"/>
    <mergeCell ref="H10:X10"/>
    <mergeCell ref="G10:G12"/>
    <mergeCell ref="D10:D12"/>
    <mergeCell ref="F10:F12"/>
  </mergeCells>
  <phoneticPr fontId="0" type="noConversion"/>
  <conditionalFormatting sqref="AB15 AB50:AB78 AB338">
    <cfRule type="cellIs" dxfId="307" priority="81" operator="notEqual">
      <formula>0</formula>
    </cfRule>
  </conditionalFormatting>
  <conditionalFormatting sqref="AB307:AB337">
    <cfRule type="cellIs" dxfId="306" priority="28" operator="notEqual">
      <formula>0</formula>
    </cfRule>
  </conditionalFormatting>
  <conditionalFormatting sqref="AB308:AB337">
    <cfRule type="cellIs" dxfId="305" priority="32" operator="notEqual">
      <formula>0</formula>
    </cfRule>
  </conditionalFormatting>
  <conditionalFormatting sqref="AB273">
    <cfRule type="cellIs" dxfId="304" priority="36" operator="notEqual">
      <formula>0</formula>
    </cfRule>
  </conditionalFormatting>
  <conditionalFormatting sqref="AB243">
    <cfRule type="cellIs" dxfId="303" priority="40" operator="notEqual">
      <formula>0</formula>
    </cfRule>
  </conditionalFormatting>
  <conditionalFormatting sqref="AB209">
    <cfRule type="cellIs" dxfId="302" priority="44" operator="notEqual">
      <formula>0</formula>
    </cfRule>
  </conditionalFormatting>
  <conditionalFormatting sqref="AB179:AB208">
    <cfRule type="cellIs" dxfId="301" priority="48" operator="notEqual">
      <formula>0</formula>
    </cfRule>
  </conditionalFormatting>
  <conditionalFormatting sqref="AB180:AB208">
    <cfRule type="cellIs" dxfId="300" priority="52" operator="notEqual">
      <formula>0</formula>
    </cfRule>
  </conditionalFormatting>
  <conditionalFormatting sqref="AB143">
    <cfRule type="cellIs" dxfId="299" priority="56" operator="notEqual">
      <formula>0</formula>
    </cfRule>
  </conditionalFormatting>
  <conditionalFormatting sqref="AB113">
    <cfRule type="cellIs" dxfId="298" priority="60" operator="notEqual">
      <formula>0</formula>
    </cfRule>
  </conditionalFormatting>
  <conditionalFormatting sqref="AB17:AB47">
    <cfRule type="cellIs" dxfId="297" priority="71" operator="notEqual">
      <formula>0</formula>
    </cfRule>
  </conditionalFormatting>
  <conditionalFormatting sqref="AB49">
    <cfRule type="cellIs" dxfId="296" priority="70" operator="notEqual">
      <formula>0</formula>
    </cfRule>
  </conditionalFormatting>
  <conditionalFormatting sqref="AB47">
    <cfRule type="cellIs" dxfId="295" priority="69" operator="notEqual">
      <formula>0</formula>
    </cfRule>
  </conditionalFormatting>
  <conditionalFormatting sqref="AB49:AB78">
    <cfRule type="cellIs" dxfId="294" priority="68" operator="notEqual">
      <formula>0</formula>
    </cfRule>
  </conditionalFormatting>
  <conditionalFormatting sqref="AB82:AB110">
    <cfRule type="cellIs" dxfId="293" priority="67" operator="notEqual">
      <formula>0</formula>
    </cfRule>
  </conditionalFormatting>
  <conditionalFormatting sqref="AB79">
    <cfRule type="cellIs" dxfId="292" priority="66" operator="notEqual">
      <formula>0</formula>
    </cfRule>
  </conditionalFormatting>
  <conditionalFormatting sqref="AB81">
    <cfRule type="cellIs" dxfId="291" priority="65" operator="notEqual">
      <formula>0</formula>
    </cfRule>
  </conditionalFormatting>
  <conditionalFormatting sqref="AB79">
    <cfRule type="cellIs" dxfId="290" priority="64" operator="notEqual">
      <formula>0</formula>
    </cfRule>
  </conditionalFormatting>
  <conditionalFormatting sqref="AB81:AB110">
    <cfRule type="cellIs" dxfId="289" priority="63" operator="notEqual">
      <formula>0</formula>
    </cfRule>
  </conditionalFormatting>
  <conditionalFormatting sqref="AB114:AB142">
    <cfRule type="cellIs" dxfId="288" priority="62" operator="notEqual">
      <formula>0</formula>
    </cfRule>
  </conditionalFormatting>
  <conditionalFormatting sqref="AB111">
    <cfRule type="cellIs" dxfId="287" priority="61" operator="notEqual">
      <formula>0</formula>
    </cfRule>
  </conditionalFormatting>
  <conditionalFormatting sqref="AB111">
    <cfRule type="cellIs" dxfId="286" priority="59" operator="notEqual">
      <formula>0</formula>
    </cfRule>
  </conditionalFormatting>
  <conditionalFormatting sqref="AB113:AB142">
    <cfRule type="cellIs" dxfId="285" priority="58" operator="notEqual">
      <formula>0</formula>
    </cfRule>
  </conditionalFormatting>
  <conditionalFormatting sqref="AB146:AB176">
    <cfRule type="cellIs" dxfId="284" priority="57" operator="notEqual">
      <formula>0</formula>
    </cfRule>
  </conditionalFormatting>
  <conditionalFormatting sqref="AB145">
    <cfRule type="cellIs" dxfId="283" priority="55" operator="notEqual">
      <formula>0</formula>
    </cfRule>
  </conditionalFormatting>
  <conditionalFormatting sqref="AB143">
    <cfRule type="cellIs" dxfId="282" priority="54" operator="notEqual">
      <formula>0</formula>
    </cfRule>
  </conditionalFormatting>
  <conditionalFormatting sqref="AB145:AB176">
    <cfRule type="cellIs" dxfId="281" priority="53" operator="notEqual">
      <formula>0</formula>
    </cfRule>
  </conditionalFormatting>
  <conditionalFormatting sqref="AB177">
    <cfRule type="cellIs" dxfId="280" priority="51" operator="notEqual">
      <formula>0</formula>
    </cfRule>
  </conditionalFormatting>
  <conditionalFormatting sqref="AB179">
    <cfRule type="cellIs" dxfId="279" priority="50" operator="notEqual">
      <formula>0</formula>
    </cfRule>
  </conditionalFormatting>
  <conditionalFormatting sqref="AB177">
    <cfRule type="cellIs" dxfId="278" priority="49" operator="notEqual">
      <formula>0</formula>
    </cfRule>
  </conditionalFormatting>
  <conditionalFormatting sqref="AB212:AB240">
    <cfRule type="cellIs" dxfId="277" priority="47" operator="notEqual">
      <formula>0</formula>
    </cfRule>
  </conditionalFormatting>
  <conditionalFormatting sqref="AB209">
    <cfRule type="cellIs" dxfId="276" priority="46" operator="notEqual">
      <formula>0</formula>
    </cfRule>
  </conditionalFormatting>
  <conditionalFormatting sqref="AB211">
    <cfRule type="cellIs" dxfId="275" priority="45" operator="notEqual">
      <formula>0</formula>
    </cfRule>
  </conditionalFormatting>
  <conditionalFormatting sqref="AB211:AB240">
    <cfRule type="cellIs" dxfId="274" priority="43" operator="notEqual">
      <formula>0</formula>
    </cfRule>
  </conditionalFormatting>
  <conditionalFormatting sqref="AB244:AB272">
    <cfRule type="cellIs" dxfId="273" priority="42" operator="notEqual">
      <formula>0</formula>
    </cfRule>
  </conditionalFormatting>
  <conditionalFormatting sqref="AB241">
    <cfRule type="cellIs" dxfId="272" priority="41" operator="notEqual">
      <formula>0</formula>
    </cfRule>
  </conditionalFormatting>
  <conditionalFormatting sqref="AB241">
    <cfRule type="cellIs" dxfId="271" priority="39" operator="notEqual">
      <formula>0</formula>
    </cfRule>
  </conditionalFormatting>
  <conditionalFormatting sqref="AB243:AB272">
    <cfRule type="cellIs" dxfId="270" priority="38" operator="notEqual">
      <formula>0</formula>
    </cfRule>
  </conditionalFormatting>
  <conditionalFormatting sqref="AB276:AB304">
    <cfRule type="cellIs" dxfId="269" priority="37" operator="notEqual">
      <formula>0</formula>
    </cfRule>
  </conditionalFormatting>
  <conditionalFormatting sqref="AB275">
    <cfRule type="cellIs" dxfId="268" priority="35" operator="notEqual">
      <formula>0</formula>
    </cfRule>
  </conditionalFormatting>
  <conditionalFormatting sqref="AB273">
    <cfRule type="cellIs" dxfId="267" priority="34" operator="notEqual">
      <formula>0</formula>
    </cfRule>
  </conditionalFormatting>
  <conditionalFormatting sqref="AB275:AB304">
    <cfRule type="cellIs" dxfId="266" priority="33" operator="notEqual">
      <formula>0</formula>
    </cfRule>
  </conditionalFormatting>
  <conditionalFormatting sqref="AB305">
    <cfRule type="cellIs" dxfId="265" priority="31" operator="notEqual">
      <formula>0</formula>
    </cfRule>
  </conditionalFormatting>
  <conditionalFormatting sqref="AB307">
    <cfRule type="cellIs" dxfId="264" priority="30" operator="notEqual">
      <formula>0</formula>
    </cfRule>
  </conditionalFormatting>
  <conditionalFormatting sqref="AB305">
    <cfRule type="cellIs" dxfId="263" priority="29" operator="notEqual">
      <formula>0</formula>
    </cfRule>
  </conditionalFormatting>
  <conditionalFormatting sqref="AB342:AB370">
    <cfRule type="cellIs" dxfId="262" priority="27" operator="notEqual">
      <formula>0</formula>
    </cfRule>
  </conditionalFormatting>
  <conditionalFormatting sqref="AB339">
    <cfRule type="cellIs" dxfId="261" priority="26" operator="notEqual">
      <formula>0</formula>
    </cfRule>
  </conditionalFormatting>
  <conditionalFormatting sqref="AB341">
    <cfRule type="cellIs" dxfId="260" priority="25" operator="notEqual">
      <formula>0</formula>
    </cfRule>
  </conditionalFormatting>
  <conditionalFormatting sqref="AB339">
    <cfRule type="cellIs" dxfId="259" priority="24" operator="notEqual">
      <formula>0</formula>
    </cfRule>
  </conditionalFormatting>
  <conditionalFormatting sqref="AB341:AB370">
    <cfRule type="cellIs" dxfId="258" priority="23" operator="notEqual">
      <formula>0</formula>
    </cfRule>
  </conditionalFormatting>
  <conditionalFormatting sqref="AB374:AB402">
    <cfRule type="cellIs" dxfId="257" priority="22" operator="notEqual">
      <formula>0</formula>
    </cfRule>
  </conditionalFormatting>
  <conditionalFormatting sqref="AB371">
    <cfRule type="cellIs" dxfId="256" priority="21" operator="notEqual">
      <formula>0</formula>
    </cfRule>
  </conditionalFormatting>
  <conditionalFormatting sqref="AB373">
    <cfRule type="cellIs" dxfId="255" priority="20" operator="notEqual">
      <formula>0</formula>
    </cfRule>
  </conditionalFormatting>
  <conditionalFormatting sqref="AB371">
    <cfRule type="cellIs" dxfId="254" priority="19" operator="notEqual">
      <formula>0</formula>
    </cfRule>
  </conditionalFormatting>
  <conditionalFormatting sqref="AB373:AB402">
    <cfRule type="cellIs" dxfId="253" priority="18" operator="notEqual">
      <formula>0</formula>
    </cfRule>
  </conditionalFormatting>
  <conditionalFormatting sqref="AB406:AB434">
    <cfRule type="cellIs" dxfId="252" priority="17" operator="notEqual">
      <formula>0</formula>
    </cfRule>
  </conditionalFormatting>
  <conditionalFormatting sqref="AB403">
    <cfRule type="cellIs" dxfId="251" priority="16" operator="notEqual">
      <formula>0</formula>
    </cfRule>
  </conditionalFormatting>
  <conditionalFormatting sqref="AB405">
    <cfRule type="cellIs" dxfId="250" priority="15" operator="notEqual">
      <formula>0</formula>
    </cfRule>
  </conditionalFormatting>
  <conditionalFormatting sqref="AB403">
    <cfRule type="cellIs" dxfId="249" priority="14" operator="notEqual">
      <formula>0</formula>
    </cfRule>
  </conditionalFormatting>
  <conditionalFormatting sqref="AB405:AB434">
    <cfRule type="cellIs" dxfId="248" priority="13" operator="notEqual">
      <formula>0</formula>
    </cfRule>
  </conditionalFormatting>
  <conditionalFormatting sqref="AB438:AB466">
    <cfRule type="cellIs" dxfId="247" priority="12" operator="notEqual">
      <formula>0</formula>
    </cfRule>
  </conditionalFormatting>
  <conditionalFormatting sqref="AB435">
    <cfRule type="cellIs" dxfId="246" priority="11" operator="notEqual">
      <formula>0</formula>
    </cfRule>
  </conditionalFormatting>
  <conditionalFormatting sqref="AB437">
    <cfRule type="cellIs" dxfId="245" priority="10" operator="notEqual">
      <formula>0</formula>
    </cfRule>
  </conditionalFormatting>
  <conditionalFormatting sqref="AB435">
    <cfRule type="cellIs" dxfId="244" priority="9" operator="notEqual">
      <formula>0</formula>
    </cfRule>
  </conditionalFormatting>
  <conditionalFormatting sqref="AB437:AB466">
    <cfRule type="cellIs" dxfId="243" priority="8" operator="notEqual">
      <formula>0</formula>
    </cfRule>
  </conditionalFormatting>
  <conditionalFormatting sqref="AB470:AB498">
    <cfRule type="cellIs" dxfId="242" priority="7" operator="notEqual">
      <formula>0</formula>
    </cfRule>
  </conditionalFormatting>
  <conditionalFormatting sqref="AB467">
    <cfRule type="cellIs" dxfId="241" priority="6" operator="notEqual">
      <formula>0</formula>
    </cfRule>
  </conditionalFormatting>
  <conditionalFormatting sqref="AB469">
    <cfRule type="cellIs" dxfId="240" priority="5" operator="notEqual">
      <formula>0</formula>
    </cfRule>
  </conditionalFormatting>
  <conditionalFormatting sqref="AB467">
    <cfRule type="cellIs" dxfId="239" priority="4" operator="notEqual">
      <formula>0</formula>
    </cfRule>
  </conditionalFormatting>
  <conditionalFormatting sqref="AB469:AB498">
    <cfRule type="cellIs" dxfId="238" priority="3" operator="notEqual">
      <formula>0</formula>
    </cfRule>
  </conditionalFormatting>
  <conditionalFormatting sqref="AB499:AB500">
    <cfRule type="cellIs" dxfId="237" priority="2" operator="notEqual">
      <formula>0</formula>
    </cfRule>
  </conditionalFormatting>
  <conditionalFormatting sqref="AB499:AB500">
    <cfRule type="cellIs" dxfId="236" priority="1" operator="notEqual">
      <formula>0</formula>
    </cfRule>
  </conditionalFormatting>
  <dataValidations disablePrompts="1" xWindow="613" yWindow="553" count="1">
    <dataValidation type="custom" showInputMessage="1" showErrorMessage="1" errorTitle="NO MODIFICAR" error="NO MANIPULAR FORMULA_x000a_" promptTitle="NO MANIPULAR" prompt="NO MANIPULAR FORMULA" sqref="G487 G23 G29 G35 G41 G73 G469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81 G493 G475 G467 G47 G79 G111 G143 G177 G209 G241 G273 G305 G339 G371 G403 G435 G437">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disablePrompts="1" xWindow="613" yWindow="553" count="2">
        <x14:dataValidation type="list" allowBlank="1" showInputMessage="1" showErrorMessage="1">
          <x14:formula1>
            <xm:f>'Categorías de gastos'!$J$2:$J$17</xm:f>
          </x14:formula1>
          <xm:sqref>D430:D434 D462:D466 D482:D486 D476:D480 D470:D474 D456:D460 D450:D454 D444:D448 D438:D442 D424:D428 D418:D422 D412:D416 D406:D410 D392:D396 D386:D390 D380:D384 D374:D378 D360:D364 D354:D358 D348:D352 D342:D346 D326:D330 D320:D324 D308:D318 D294:D298 D288:D292 D282:D286 D276:D280 D262:D266 D256:D260 D250:D254 D244:D248 D230:D234 D224:D228 D218:D222 D212:D216 D198:D202 D192:D196 D186:D190 D180:D184 D164:D168 D158:D162 D152:D156 D146:D150 D132:D136 D126:D130 D398:D402 D366:D370 D300:D304 D332:D336 D268:D272 D236:D240 D204:D208 D138:D142 D170:D174 D18:D22 D120:D124 D114:D118 D106:D110 D74:D78 D100:D104 D94:D98 D88:D92 D82:D86 D42:D46 D68:D72 D56:D60 D50:D54 D488:D492 D494:D498 D62:D66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B191 B185 B179 B169 B197 B163 B157 B151 B145 B137 B131 B125 B119 B113 B105 B99 B93 B87 B81 B73 B67 B61 B55 B49 B41 B35 B29 B23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92D050"/>
  </sheetPr>
  <dimension ref="B1:AB506"/>
  <sheetViews>
    <sheetView showGridLines="0" zoomScale="55" zoomScaleNormal="55" workbookViewId="0">
      <pane xSplit="2" ySplit="12" topLeftCell="K13" activePane="bottomRight" state="frozen"/>
      <selection activeCell="A9" sqref="A9"/>
      <selection pane="topRight" activeCell="C9" sqref="C9"/>
      <selection pane="bottomLeft" activeCell="A12" sqref="A12"/>
      <selection pane="bottomRight" activeCell="AA13" sqref="AA13:AB500"/>
    </sheetView>
  </sheetViews>
  <sheetFormatPr baseColWidth="10" defaultColWidth="11.42578125" defaultRowHeight="12.75" x14ac:dyDescent="0.2"/>
  <cols>
    <col min="1" max="1" width="2.7109375" style="1122" customWidth="1"/>
    <col min="2" max="2" width="40.85546875" style="1122" customWidth="1"/>
    <col min="3" max="3" width="6.7109375" style="1122" customWidth="1"/>
    <col min="4" max="4" width="12.7109375" style="1153" customWidth="1"/>
    <col min="5" max="5" width="9.7109375" style="1154" customWidth="1"/>
    <col min="6" max="7" width="9.7109375" style="1122" customWidth="1"/>
    <col min="8" max="26" width="12.7109375" style="1122" customWidth="1"/>
    <col min="27" max="28" width="8.85546875" style="1122" customWidth="1"/>
    <col min="29" max="16384" width="11.42578125" style="1122"/>
  </cols>
  <sheetData>
    <row r="1" spans="2:28" x14ac:dyDescent="0.2">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1588"/>
      <c r="Z1" s="1588"/>
    </row>
    <row r="2" spans="2:28" s="1127" customFormat="1" ht="15.75" x14ac:dyDescent="0.2">
      <c r="B2" s="1123" t="s">
        <v>49</v>
      </c>
      <c r="C2" s="1125"/>
      <c r="D2" s="1125"/>
      <c r="E2" s="1126"/>
      <c r="F2" s="1125"/>
      <c r="G2" s="1125"/>
      <c r="I2" s="1005" t="s">
        <v>305</v>
      </c>
      <c r="J2" s="1005"/>
      <c r="K2" s="1005"/>
      <c r="L2" s="1125"/>
      <c r="M2" s="1125"/>
      <c r="N2" s="1125"/>
      <c r="O2" s="1125"/>
      <c r="P2" s="1125"/>
      <c r="Q2" s="1125"/>
      <c r="R2" s="1125"/>
      <c r="S2" s="1125"/>
      <c r="T2" s="1125"/>
      <c r="U2" s="1125"/>
      <c r="V2" s="1125"/>
      <c r="W2" s="1125"/>
      <c r="X2" s="1125"/>
      <c r="Y2" s="1125"/>
      <c r="Z2" s="1125"/>
    </row>
    <row r="3" spans="2:28" x14ac:dyDescent="0.2">
      <c r="B3" s="2043"/>
      <c r="C3" s="2042"/>
      <c r="D3" s="2042"/>
      <c r="E3" s="2042"/>
      <c r="F3" s="2042"/>
      <c r="G3" s="2042"/>
      <c r="H3" s="2042"/>
      <c r="I3" s="2042"/>
      <c r="J3" s="2042"/>
      <c r="K3" s="2042"/>
      <c r="L3" s="2042"/>
      <c r="M3" s="2042"/>
      <c r="N3" s="2042"/>
      <c r="O3" s="2042"/>
      <c r="P3" s="2042"/>
      <c r="Q3" s="2042"/>
      <c r="R3" s="2042"/>
      <c r="S3" s="2042"/>
      <c r="T3" s="2042"/>
      <c r="U3" s="2042"/>
      <c r="V3" s="2042"/>
      <c r="W3" s="2042"/>
      <c r="X3" s="2042"/>
      <c r="Y3" s="1588"/>
      <c r="Z3" s="1588"/>
    </row>
    <row r="4" spans="2:28" ht="15.75" x14ac:dyDescent="0.2">
      <c r="B4" s="2044" t="s">
        <v>771</v>
      </c>
      <c r="C4" s="2045"/>
      <c r="D4" s="2045"/>
      <c r="E4" s="2045"/>
      <c r="F4" s="2045"/>
      <c r="G4" s="2045"/>
      <c r="H4" s="2045"/>
      <c r="I4" s="2045"/>
      <c r="J4" s="2045"/>
      <c r="K4" s="2045"/>
      <c r="L4" s="2045"/>
      <c r="M4" s="2045"/>
      <c r="N4" s="2045"/>
      <c r="O4" s="2045"/>
      <c r="P4" s="2045"/>
      <c r="Q4" s="2045"/>
      <c r="R4" s="2045"/>
      <c r="S4" s="2045"/>
      <c r="T4" s="2045"/>
      <c r="U4" s="2045"/>
      <c r="V4" s="2045"/>
      <c r="W4" s="2045"/>
      <c r="X4" s="2045"/>
      <c r="Y4" s="1589"/>
      <c r="Z4" s="1589"/>
    </row>
    <row r="5" spans="2:28" ht="16.5" thickBot="1" x14ac:dyDescent="0.25">
      <c r="B5" s="2045"/>
      <c r="C5" s="2045"/>
      <c r="D5" s="2045"/>
      <c r="E5" s="2045"/>
      <c r="F5" s="2045"/>
      <c r="G5" s="2045"/>
      <c r="H5" s="2045"/>
      <c r="I5" s="2045"/>
      <c r="J5" s="2045"/>
      <c r="K5" s="2045"/>
      <c r="L5" s="2045"/>
      <c r="M5" s="2045"/>
      <c r="N5" s="2045"/>
      <c r="O5" s="2045"/>
      <c r="P5" s="2045"/>
      <c r="Q5" s="2045"/>
      <c r="R5" s="2045"/>
      <c r="S5" s="2045"/>
      <c r="T5" s="2045"/>
      <c r="U5" s="2045"/>
      <c r="V5" s="2045"/>
      <c r="W5" s="2045"/>
      <c r="X5" s="2045"/>
      <c r="Y5" s="1589"/>
      <c r="Z5" s="1589"/>
    </row>
    <row r="6" spans="2:28" x14ac:dyDescent="0.2">
      <c r="B6" s="1128" t="s">
        <v>387</v>
      </c>
      <c r="C6" s="2001" t="str">
        <f>+'INFORMACION GENERAL PROYECTO'!D6</f>
        <v>[TÍTULO DEL PROYECTO]</v>
      </c>
      <c r="D6" s="2002"/>
      <c r="E6" s="2002"/>
      <c r="F6" s="2002"/>
      <c r="G6" s="2002"/>
      <c r="H6" s="2002"/>
      <c r="I6" s="2002"/>
      <c r="J6" s="2002"/>
      <c r="K6" s="2002"/>
      <c r="L6" s="2002"/>
      <c r="M6" s="2002"/>
      <c r="N6" s="2002"/>
      <c r="O6" s="2002"/>
      <c r="P6" s="2002"/>
      <c r="Q6" s="2002"/>
      <c r="R6" s="2002"/>
      <c r="S6" s="2002"/>
      <c r="T6" s="2002"/>
      <c r="U6" s="2002"/>
      <c r="V6" s="2002"/>
      <c r="W6" s="2002"/>
      <c r="X6" s="2003"/>
      <c r="Y6" s="1637"/>
      <c r="Z6" s="1637"/>
    </row>
    <row r="7" spans="2:28" x14ac:dyDescent="0.2">
      <c r="B7" s="1129" t="s">
        <v>388</v>
      </c>
      <c r="C7" s="2004" t="str">
        <f>+'INFORMACION GENERAL PROYECTO'!B12</f>
        <v>[INSTITUCIÓN EJECUTORA]</v>
      </c>
      <c r="D7" s="2005"/>
      <c r="E7" s="2005"/>
      <c r="F7" s="2005"/>
      <c r="G7" s="2005"/>
      <c r="H7" s="2005"/>
      <c r="I7" s="2005"/>
      <c r="J7" s="2005"/>
      <c r="K7" s="2005"/>
      <c r="L7" s="2005"/>
      <c r="M7" s="2005"/>
      <c r="N7" s="2005"/>
      <c r="O7" s="2005"/>
      <c r="P7" s="2005"/>
      <c r="Q7" s="2005"/>
      <c r="R7" s="2005"/>
      <c r="S7" s="2005"/>
      <c r="T7" s="2005"/>
      <c r="U7" s="2005"/>
      <c r="V7" s="2005"/>
      <c r="W7" s="2005"/>
      <c r="X7" s="2006"/>
      <c r="Y7" s="1637"/>
      <c r="Z7" s="1637"/>
    </row>
    <row r="8" spans="2:28" ht="13.5" thickBot="1" x14ac:dyDescent="0.25">
      <c r="B8" s="1130" t="s">
        <v>405</v>
      </c>
      <c r="C8" s="2007">
        <f>+'INFORMACION GENERAL PROYECTO'!H7</f>
        <v>0</v>
      </c>
      <c r="D8" s="2008"/>
      <c r="E8" s="2008"/>
      <c r="F8" s="2008"/>
      <c r="G8" s="2008"/>
      <c r="H8" s="2055" t="s">
        <v>391</v>
      </c>
      <c r="I8" s="2055"/>
      <c r="J8" s="2055"/>
      <c r="K8" s="2055"/>
      <c r="L8" s="2055"/>
      <c r="M8" s="1657"/>
      <c r="N8" s="1657"/>
      <c r="O8" s="2010">
        <f>+'INFORMACION GENERAL PROYECTO'!H24</f>
        <v>28.931506849315067</v>
      </c>
      <c r="P8" s="2011"/>
      <c r="Q8" s="2011"/>
      <c r="R8" s="2012"/>
      <c r="S8" s="2012"/>
      <c r="T8" s="2012"/>
      <c r="U8" s="2012"/>
      <c r="V8" s="2012"/>
      <c r="W8" s="2012"/>
      <c r="X8" s="2013"/>
      <c r="Y8" s="1638"/>
      <c r="Z8" s="1638"/>
    </row>
    <row r="9" spans="2:28" ht="16.5" thickBot="1" x14ac:dyDescent="0.25">
      <c r="B9" s="1006"/>
      <c r="C9" s="1007"/>
      <c r="D9" s="1131"/>
      <c r="E9" s="1132"/>
      <c r="F9" s="1133"/>
      <c r="G9" s="1133"/>
      <c r="H9" s="1133"/>
      <c r="I9" s="1133"/>
      <c r="J9" s="1133"/>
      <c r="K9" s="1133"/>
      <c r="L9" s="1133"/>
      <c r="M9" s="1133"/>
      <c r="N9" s="1133"/>
      <c r="O9" s="1133"/>
      <c r="P9" s="1133"/>
      <c r="Q9" s="1133"/>
      <c r="R9" s="1133"/>
      <c r="S9" s="1133"/>
      <c r="T9" s="1133"/>
      <c r="U9" s="1133"/>
      <c r="V9" s="1133"/>
      <c r="W9" s="1133"/>
      <c r="X9" s="1133"/>
      <c r="Y9" s="1133"/>
      <c r="Z9" s="1133"/>
    </row>
    <row r="10" spans="2:28" s="1163" customFormat="1" ht="15" customHeight="1" x14ac:dyDescent="0.15">
      <c r="B10" s="2033" t="s">
        <v>386</v>
      </c>
      <c r="C10" s="2017"/>
      <c r="D10" s="2028" t="s">
        <v>406</v>
      </c>
      <c r="E10" s="2020" t="s">
        <v>414</v>
      </c>
      <c r="F10" s="2028" t="s">
        <v>772</v>
      </c>
      <c r="G10" s="2025" t="s">
        <v>294</v>
      </c>
      <c r="H10" s="2023" t="s">
        <v>48</v>
      </c>
      <c r="I10" s="2024"/>
      <c r="J10" s="2024"/>
      <c r="K10" s="2024"/>
      <c r="L10" s="2024"/>
      <c r="M10" s="2024"/>
      <c r="N10" s="2024"/>
      <c r="O10" s="2024"/>
      <c r="P10" s="2024"/>
      <c r="Q10" s="2024"/>
      <c r="R10" s="2024"/>
      <c r="S10" s="2024"/>
      <c r="T10" s="2024"/>
      <c r="U10" s="2024"/>
      <c r="V10" s="2024"/>
      <c r="W10" s="2024"/>
      <c r="X10" s="2024"/>
      <c r="Y10" s="1585"/>
      <c r="Z10" s="1586"/>
    </row>
    <row r="11" spans="2:28" s="1163" customFormat="1" ht="15" customHeight="1" x14ac:dyDescent="0.15">
      <c r="B11" s="2034"/>
      <c r="C11" s="2018"/>
      <c r="D11" s="2029"/>
      <c r="E11" s="2021"/>
      <c r="F11" s="2029"/>
      <c r="G11" s="2026"/>
      <c r="H11" s="2040" t="str">
        <f>+'INFORMACION GENERAL PROYECTO'!$B$11</f>
        <v>APORTE FONDOEMPLEO</v>
      </c>
      <c r="I11" s="2036" t="str">
        <f>+'INFORMACION GENERAL PROYECTO'!B12</f>
        <v>[INSTITUCIÓN EJECUTORA]</v>
      </c>
      <c r="J11" s="2037"/>
      <c r="K11" s="2038"/>
      <c r="L11" s="2036" t="str">
        <f>+'INFORMACION GENERAL PROYECTO'!$B$13</f>
        <v>[INSTITUCIÓN APORTANTE 1]</v>
      </c>
      <c r="M11" s="2037"/>
      <c r="N11" s="2038"/>
      <c r="O11" s="2036" t="str">
        <f>+'INFORMACION GENERAL PROYECTO'!$B$14</f>
        <v>[INSTITUCIÓN APORTANTE 2]</v>
      </c>
      <c r="P11" s="2037"/>
      <c r="Q11" s="2038"/>
      <c r="R11" s="2036" t="str">
        <f>+'INFORMACION GENERAL PROYECTO'!$B$15</f>
        <v>[INSTITUCIÓN APORTANTE 3]</v>
      </c>
      <c r="S11" s="2037"/>
      <c r="T11" s="2038"/>
      <c r="U11" s="2036" t="str">
        <f>+'INFORMACION GENERAL PROYECTO'!$B$16</f>
        <v>[INSTITUCIÓN APORTANTE 4]</v>
      </c>
      <c r="V11" s="2037"/>
      <c r="W11" s="2038"/>
      <c r="X11" s="2036" t="str">
        <f>+'INFORMACION GENERAL PROYECTO'!$B$17</f>
        <v>[BENEFICIARIOS]</v>
      </c>
      <c r="Y11" s="2037"/>
      <c r="Z11" s="2039"/>
    </row>
    <row r="12" spans="2:28" s="1163" customFormat="1" ht="30" customHeight="1" thickBot="1" x14ac:dyDescent="0.2">
      <c r="B12" s="2041"/>
      <c r="C12" s="2052"/>
      <c r="D12" s="2053"/>
      <c r="E12" s="2054"/>
      <c r="F12" s="2053"/>
      <c r="G12" s="2029"/>
      <c r="H12" s="2027"/>
      <c r="I12" s="227" t="s">
        <v>208</v>
      </c>
      <c r="J12" s="1641" t="s">
        <v>1090</v>
      </c>
      <c r="K12" s="1641" t="s">
        <v>1092</v>
      </c>
      <c r="L12" s="227" t="s">
        <v>208</v>
      </c>
      <c r="M12" s="1641" t="s">
        <v>1090</v>
      </c>
      <c r="N12" s="1641" t="s">
        <v>1092</v>
      </c>
      <c r="O12" s="227" t="s">
        <v>208</v>
      </c>
      <c r="P12" s="1641" t="s">
        <v>1090</v>
      </c>
      <c r="Q12" s="1641" t="s">
        <v>1092</v>
      </c>
      <c r="R12" s="227" t="s">
        <v>208</v>
      </c>
      <c r="S12" s="1641" t="s">
        <v>1090</v>
      </c>
      <c r="T12" s="1641" t="s">
        <v>1092</v>
      </c>
      <c r="U12" s="227" t="s">
        <v>208</v>
      </c>
      <c r="V12" s="1641" t="s">
        <v>1090</v>
      </c>
      <c r="W12" s="1641" t="s">
        <v>1092</v>
      </c>
      <c r="X12" s="227" t="s">
        <v>208</v>
      </c>
      <c r="Y12" s="1641" t="s">
        <v>1090</v>
      </c>
      <c r="Z12" s="1651" t="s">
        <v>1092</v>
      </c>
    </row>
    <row r="13" spans="2:28" s="1163" customFormat="1" ht="30" customHeight="1" x14ac:dyDescent="0.15">
      <c r="B13" s="294" t="s">
        <v>74</v>
      </c>
      <c r="C13" s="295">
        <f>+'CRONOGRAMA ACTIVIDADES'!B41</f>
        <v>2</v>
      </c>
      <c r="D13" s="2046">
        <f>+'CRONOGRAMA ACTIVIDADES'!C41</f>
        <v>0</v>
      </c>
      <c r="E13" s="2047">
        <f>+'CRONOGRAMA ACTIVIDADES'!D41</f>
        <v>0</v>
      </c>
      <c r="F13" s="2047">
        <f>+'CRONOGRAMA ACTIVIDADES'!E41</f>
        <v>0</v>
      </c>
      <c r="G13" s="2047">
        <f>+'CRONOGRAMA ACTIVIDADES'!F41</f>
        <v>0</v>
      </c>
      <c r="H13" s="2047">
        <f>+'CRONOGRAMA ACTIVIDADES'!G41</f>
        <v>0</v>
      </c>
      <c r="I13" s="2047">
        <f>+'CRONOGRAMA ACTIVIDADES'!H41</f>
        <v>0</v>
      </c>
      <c r="J13" s="2047"/>
      <c r="K13" s="2047"/>
      <c r="L13" s="2047">
        <f>+'CRONOGRAMA ACTIVIDADES'!I41</f>
        <v>0</v>
      </c>
      <c r="M13" s="2047"/>
      <c r="N13" s="2047"/>
      <c r="O13" s="2047">
        <f>+'CRONOGRAMA ACTIVIDADES'!J41</f>
        <v>0</v>
      </c>
      <c r="P13" s="2047"/>
      <c r="Q13" s="2047"/>
      <c r="R13" s="2047">
        <f>+'CRONOGRAMA ACTIVIDADES'!K41</f>
        <v>0</v>
      </c>
      <c r="S13" s="2047"/>
      <c r="T13" s="2047"/>
      <c r="U13" s="2047">
        <f>+'CRONOGRAMA ACTIVIDADES'!L41</f>
        <v>0</v>
      </c>
      <c r="V13" s="2047"/>
      <c r="W13" s="2047"/>
      <c r="X13" s="2048">
        <f>+'CRONOGRAMA ACTIVIDADES'!M41</f>
        <v>0</v>
      </c>
      <c r="Y13" s="1639"/>
      <c r="Z13" s="1639"/>
    </row>
    <row r="14" spans="2:28" s="1163" customFormat="1" ht="30" customHeight="1" x14ac:dyDescent="0.15">
      <c r="B14" s="1567" t="s">
        <v>286</v>
      </c>
      <c r="C14" s="1568">
        <f>+'CRONOGRAMA ACTIVIDADES'!B42</f>
        <v>2.1</v>
      </c>
      <c r="D14" s="2049">
        <f>+'CRONOGRAMA ACTIVIDADES'!C42</f>
        <v>0</v>
      </c>
      <c r="E14" s="2050">
        <f>+'CRONOGRAMA ACTIVIDADES'!D42</f>
        <v>0</v>
      </c>
      <c r="F14" s="2050">
        <f>+'CRONOGRAMA ACTIVIDADES'!E42</f>
        <v>0</v>
      </c>
      <c r="G14" s="2050">
        <f>+'CRONOGRAMA ACTIVIDADES'!F42</f>
        <v>0</v>
      </c>
      <c r="H14" s="2050">
        <f>+'CRONOGRAMA ACTIVIDADES'!G42</f>
        <v>0</v>
      </c>
      <c r="I14" s="2050">
        <f>+'CRONOGRAMA ACTIVIDADES'!H42</f>
        <v>0</v>
      </c>
      <c r="J14" s="2050"/>
      <c r="K14" s="2050"/>
      <c r="L14" s="2050">
        <f>+'CRONOGRAMA ACTIVIDADES'!I42</f>
        <v>0</v>
      </c>
      <c r="M14" s="2050"/>
      <c r="N14" s="2050"/>
      <c r="O14" s="2050">
        <f>+'CRONOGRAMA ACTIVIDADES'!J42</f>
        <v>0</v>
      </c>
      <c r="P14" s="2050"/>
      <c r="Q14" s="2050"/>
      <c r="R14" s="2050">
        <f>+'CRONOGRAMA ACTIVIDADES'!K42</f>
        <v>0</v>
      </c>
      <c r="S14" s="2050"/>
      <c r="T14" s="2050"/>
      <c r="U14" s="2050">
        <f>+'CRONOGRAMA ACTIVIDADES'!L42</f>
        <v>0</v>
      </c>
      <c r="V14" s="2050"/>
      <c r="W14" s="2050"/>
      <c r="X14" s="2051">
        <f>+'CRONOGRAMA ACTIVIDADES'!M42</f>
        <v>0</v>
      </c>
      <c r="Y14" s="1640"/>
      <c r="Z14" s="1640"/>
    </row>
    <row r="15" spans="2:28" s="1166" customFormat="1" ht="25.5" customHeight="1" x14ac:dyDescent="0.15">
      <c r="B15" s="52">
        <f>+'CRONOGRAMA ACTIVIDADES'!C46</f>
        <v>0</v>
      </c>
      <c r="C15" s="232" t="str">
        <f>+'CRONOGRAMA ACTIVIDADES'!B46</f>
        <v>2.1.1</v>
      </c>
      <c r="D15" s="625" t="str">
        <f>+'CRONOGRAMA ACTIVIDADES'!D46</f>
        <v>Unidad medida</v>
      </c>
      <c r="E15" s="626">
        <f>+'CRONOGRAMA ACTIVIDADES'!E46</f>
        <v>0</v>
      </c>
      <c r="F15" s="624"/>
      <c r="G15" s="624">
        <f>+G17+G23+G29+G35+G41</f>
        <v>0</v>
      </c>
      <c r="H15" s="12">
        <f>+H17+H23+H29+H35+H41</f>
        <v>0</v>
      </c>
      <c r="I15" s="12">
        <f t="shared" ref="I15:Z15" si="0">+I17+I23+I29+I35+I41</f>
        <v>0</v>
      </c>
      <c r="J15" s="12">
        <f t="shared" si="0"/>
        <v>0</v>
      </c>
      <c r="K15" s="12">
        <f t="shared" si="0"/>
        <v>0</v>
      </c>
      <c r="L15" s="12">
        <f t="shared" si="0"/>
        <v>0</v>
      </c>
      <c r="M15" s="12">
        <f t="shared" si="0"/>
        <v>0</v>
      </c>
      <c r="N15" s="12">
        <f t="shared" si="0"/>
        <v>0</v>
      </c>
      <c r="O15" s="12">
        <f t="shared" si="0"/>
        <v>0</v>
      </c>
      <c r="P15" s="12">
        <f t="shared" si="0"/>
        <v>0</v>
      </c>
      <c r="Q15" s="12">
        <f t="shared" si="0"/>
        <v>0</v>
      </c>
      <c r="R15" s="12">
        <f t="shared" si="0"/>
        <v>0</v>
      </c>
      <c r="S15" s="12">
        <f t="shared" si="0"/>
        <v>0</v>
      </c>
      <c r="T15" s="12">
        <f t="shared" si="0"/>
        <v>0</v>
      </c>
      <c r="U15" s="12">
        <f t="shared" si="0"/>
        <v>0</v>
      </c>
      <c r="V15" s="12">
        <f t="shared" si="0"/>
        <v>0</v>
      </c>
      <c r="W15" s="12">
        <f t="shared" si="0"/>
        <v>0</v>
      </c>
      <c r="X15" s="12">
        <f t="shared" si="0"/>
        <v>0</v>
      </c>
      <c r="Y15" s="12">
        <f t="shared" si="0"/>
        <v>0</v>
      </c>
      <c r="Z15" s="12">
        <f t="shared" si="0"/>
        <v>0</v>
      </c>
      <c r="AA15" s="1159">
        <f>X15+U15+R15+O15+L15+I15+H15</f>
        <v>0</v>
      </c>
      <c r="AB15" s="1159">
        <f>+AA15-G15</f>
        <v>0</v>
      </c>
    </row>
    <row r="16" spans="2:28" s="1134" customFormat="1" ht="25.5" customHeight="1" x14ac:dyDescent="0.15">
      <c r="B16" s="633" t="s">
        <v>768</v>
      </c>
      <c r="C16" s="634"/>
      <c r="D16" s="2014"/>
      <c r="E16" s="2015"/>
      <c r="F16" s="2015"/>
      <c r="G16" s="2015"/>
      <c r="H16" s="2015"/>
      <c r="I16" s="2015"/>
      <c r="J16" s="2015"/>
      <c r="K16" s="2015"/>
      <c r="L16" s="2015"/>
      <c r="M16" s="2015"/>
      <c r="N16" s="2015"/>
      <c r="O16" s="2015"/>
      <c r="P16" s="2015"/>
      <c r="Q16" s="2015"/>
      <c r="R16" s="2015"/>
      <c r="S16" s="2015"/>
      <c r="T16" s="2015"/>
      <c r="U16" s="2015"/>
      <c r="V16" s="2015"/>
      <c r="W16" s="2015"/>
      <c r="X16" s="2015"/>
      <c r="Y16" s="2015"/>
      <c r="Z16" s="2016"/>
      <c r="AA16" s="1163"/>
      <c r="AB16" s="1163"/>
    </row>
    <row r="17" spans="2:28" s="1163" customFormat="1" ht="12.75" customHeight="1" x14ac:dyDescent="0.15">
      <c r="B17" s="1135" t="s">
        <v>419</v>
      </c>
      <c r="C17" s="286" t="s">
        <v>454</v>
      </c>
      <c r="D17" s="14"/>
      <c r="E17" s="1136"/>
      <c r="F17" s="1137"/>
      <c r="G17" s="623">
        <f t="shared" ref="G17:H17" si="1">SUM(G18:G22)</f>
        <v>0</v>
      </c>
      <c r="H17" s="16">
        <f t="shared" si="1"/>
        <v>0</v>
      </c>
      <c r="I17" s="16">
        <f t="shared" ref="I17:Z17" si="2">SUM(I18:I22)</f>
        <v>0</v>
      </c>
      <c r="J17" s="16">
        <f t="shared" si="2"/>
        <v>0</v>
      </c>
      <c r="K17" s="16">
        <f t="shared" si="2"/>
        <v>0</v>
      </c>
      <c r="L17" s="16">
        <f t="shared" si="2"/>
        <v>0</v>
      </c>
      <c r="M17" s="16">
        <f t="shared" si="2"/>
        <v>0</v>
      </c>
      <c r="N17" s="16">
        <f t="shared" si="2"/>
        <v>0</v>
      </c>
      <c r="O17" s="16">
        <f t="shared" si="2"/>
        <v>0</v>
      </c>
      <c r="P17" s="16">
        <f t="shared" si="2"/>
        <v>0</v>
      </c>
      <c r="Q17" s="16">
        <f t="shared" si="2"/>
        <v>0</v>
      </c>
      <c r="R17" s="16">
        <f t="shared" si="2"/>
        <v>0</v>
      </c>
      <c r="S17" s="16">
        <f t="shared" si="2"/>
        <v>0</v>
      </c>
      <c r="T17" s="16">
        <f t="shared" si="2"/>
        <v>0</v>
      </c>
      <c r="U17" s="16">
        <f t="shared" si="2"/>
        <v>0</v>
      </c>
      <c r="V17" s="16">
        <f t="shared" si="2"/>
        <v>0</v>
      </c>
      <c r="W17" s="16">
        <f t="shared" si="2"/>
        <v>0</v>
      </c>
      <c r="X17" s="16">
        <f t="shared" si="2"/>
        <v>0</v>
      </c>
      <c r="Y17" s="16">
        <f t="shared" si="2"/>
        <v>0</v>
      </c>
      <c r="Z17" s="16">
        <f t="shared" si="2"/>
        <v>0</v>
      </c>
      <c r="AA17" s="1159">
        <f t="shared" ref="AA17:AA46" si="3">X17+U17+R17+O17+L17+I17+H17</f>
        <v>0</v>
      </c>
      <c r="AB17" s="1159">
        <f t="shared" ref="AB17:AB46" si="4">+AA17-G17</f>
        <v>0</v>
      </c>
    </row>
    <row r="18" spans="2:28" s="1134" customFormat="1" ht="12.75" customHeight="1" x14ac:dyDescent="0.2">
      <c r="B18" s="1564"/>
      <c r="C18" s="1138"/>
      <c r="D18" s="1565" t="s">
        <v>448</v>
      </c>
      <c r="E18" s="1139"/>
      <c r="F18" s="1140"/>
      <c r="G18" s="1160">
        <f>+E18*F18</f>
        <v>0</v>
      </c>
      <c r="H18" s="1137"/>
      <c r="I18" s="1648">
        <f>J18+K18</f>
        <v>0</v>
      </c>
      <c r="J18" s="1137"/>
      <c r="K18" s="1137"/>
      <c r="L18" s="1648">
        <f>M18+N18</f>
        <v>0</v>
      </c>
      <c r="M18" s="1137"/>
      <c r="N18" s="1137"/>
      <c r="O18" s="1648">
        <f>P18+Q18</f>
        <v>0</v>
      </c>
      <c r="P18" s="1137"/>
      <c r="Q18" s="1137"/>
      <c r="R18" s="1648">
        <f>S18+T18</f>
        <v>0</v>
      </c>
      <c r="S18" s="1137"/>
      <c r="T18" s="1137"/>
      <c r="U18" s="1648">
        <f>V18+W18</f>
        <v>0</v>
      </c>
      <c r="V18" s="1137"/>
      <c r="W18" s="1137"/>
      <c r="X18" s="1648">
        <f>Y18+Z18</f>
        <v>0</v>
      </c>
      <c r="Y18" s="1137"/>
      <c r="Z18" s="1137"/>
      <c r="AA18" s="1159">
        <f t="shared" si="3"/>
        <v>0</v>
      </c>
      <c r="AB18" s="1159">
        <f t="shared" si="4"/>
        <v>0</v>
      </c>
    </row>
    <row r="19" spans="2:28" s="1134" customFormat="1" ht="12.75" customHeight="1" x14ac:dyDescent="0.2">
      <c r="B19" s="1564"/>
      <c r="C19" s="1138"/>
      <c r="D19" s="1565" t="s">
        <v>448</v>
      </c>
      <c r="E19" s="1139"/>
      <c r="F19" s="1140"/>
      <c r="G19" s="1160">
        <f>+E19*F19</f>
        <v>0</v>
      </c>
      <c r="H19" s="1137"/>
      <c r="I19" s="1137">
        <f t="shared" ref="I19:I22" si="5">J19+K19</f>
        <v>0</v>
      </c>
      <c r="J19" s="1137"/>
      <c r="K19" s="1137"/>
      <c r="L19" s="1137">
        <f t="shared" ref="L19:L22" si="6">M19+N19</f>
        <v>0</v>
      </c>
      <c r="M19" s="1137"/>
      <c r="N19" s="1137"/>
      <c r="O19" s="1137">
        <f t="shared" ref="O19:O22" si="7">P19+Q19</f>
        <v>0</v>
      </c>
      <c r="P19" s="1137"/>
      <c r="Q19" s="1137"/>
      <c r="R19" s="1137">
        <f t="shared" ref="R19:R22" si="8">S19+T19</f>
        <v>0</v>
      </c>
      <c r="S19" s="1137"/>
      <c r="T19" s="1137"/>
      <c r="U19" s="1137">
        <f t="shared" ref="U19:U22" si="9">V19+W19</f>
        <v>0</v>
      </c>
      <c r="V19" s="1137"/>
      <c r="W19" s="1137"/>
      <c r="X19" s="1137">
        <f t="shared" ref="X19:X22" si="10">Y19+Z19</f>
        <v>0</v>
      </c>
      <c r="Y19" s="1137"/>
      <c r="Z19" s="1137"/>
      <c r="AA19" s="1159">
        <f t="shared" si="3"/>
        <v>0</v>
      </c>
      <c r="AB19" s="1159">
        <f t="shared" si="4"/>
        <v>0</v>
      </c>
    </row>
    <row r="20" spans="2:28" s="1134" customFormat="1" ht="12.75" customHeight="1" x14ac:dyDescent="0.2">
      <c r="B20" s="1564"/>
      <c r="C20" s="1138"/>
      <c r="D20" s="1565" t="s">
        <v>448</v>
      </c>
      <c r="E20" s="1139"/>
      <c r="F20" s="1140"/>
      <c r="G20" s="1160">
        <f>+E20*F20</f>
        <v>0</v>
      </c>
      <c r="H20" s="1141"/>
      <c r="I20" s="1142">
        <f t="shared" si="5"/>
        <v>0</v>
      </c>
      <c r="J20" s="1142"/>
      <c r="K20" s="1142"/>
      <c r="L20" s="1142">
        <f t="shared" si="6"/>
        <v>0</v>
      </c>
      <c r="M20" s="1142"/>
      <c r="N20" s="1142"/>
      <c r="O20" s="1142">
        <f t="shared" si="7"/>
        <v>0</v>
      </c>
      <c r="P20" s="1142"/>
      <c r="Q20" s="1142"/>
      <c r="R20" s="1142">
        <f t="shared" si="8"/>
        <v>0</v>
      </c>
      <c r="S20" s="1142"/>
      <c r="T20" s="1142"/>
      <c r="U20" s="1142">
        <f t="shared" si="9"/>
        <v>0</v>
      </c>
      <c r="V20" s="1142"/>
      <c r="W20" s="1142"/>
      <c r="X20" s="1142">
        <f t="shared" si="10"/>
        <v>0</v>
      </c>
      <c r="Y20" s="1142"/>
      <c r="Z20" s="1142"/>
      <c r="AA20" s="1159">
        <f t="shared" si="3"/>
        <v>0</v>
      </c>
      <c r="AB20" s="1159">
        <f t="shared" si="4"/>
        <v>0</v>
      </c>
    </row>
    <row r="21" spans="2:28" s="1134" customFormat="1" ht="12.75" customHeight="1" x14ac:dyDescent="0.2">
      <c r="B21" s="1564"/>
      <c r="C21" s="1138"/>
      <c r="D21" s="1565" t="s">
        <v>448</v>
      </c>
      <c r="E21" s="1139"/>
      <c r="F21" s="1140"/>
      <c r="G21" s="1160">
        <f>+E21*F21</f>
        <v>0</v>
      </c>
      <c r="H21" s="1141"/>
      <c r="I21" s="1142">
        <f t="shared" si="5"/>
        <v>0</v>
      </c>
      <c r="J21" s="1142"/>
      <c r="K21" s="1142"/>
      <c r="L21" s="1142">
        <f t="shared" si="6"/>
        <v>0</v>
      </c>
      <c r="M21" s="1142"/>
      <c r="N21" s="1142"/>
      <c r="O21" s="1142">
        <f t="shared" si="7"/>
        <v>0</v>
      </c>
      <c r="P21" s="1142"/>
      <c r="Q21" s="1142"/>
      <c r="R21" s="1142">
        <f t="shared" si="8"/>
        <v>0</v>
      </c>
      <c r="S21" s="1142"/>
      <c r="T21" s="1142"/>
      <c r="U21" s="1142">
        <f t="shared" si="9"/>
        <v>0</v>
      </c>
      <c r="V21" s="1142"/>
      <c r="W21" s="1142"/>
      <c r="X21" s="1142">
        <f t="shared" si="10"/>
        <v>0</v>
      </c>
      <c r="Y21" s="1142"/>
      <c r="Z21" s="1142"/>
      <c r="AA21" s="1159">
        <f t="shared" si="3"/>
        <v>0</v>
      </c>
      <c r="AB21" s="1159">
        <f t="shared" si="4"/>
        <v>0</v>
      </c>
    </row>
    <row r="22" spans="2:28" s="1134" customFormat="1" ht="12.75" customHeight="1" x14ac:dyDescent="0.2">
      <c r="B22" s="1563"/>
      <c r="C22" s="1143"/>
      <c r="D22" s="1566" t="s">
        <v>448</v>
      </c>
      <c r="E22" s="1144"/>
      <c r="F22" s="1145"/>
      <c r="G22" s="1161">
        <f>+E22*F22</f>
        <v>0</v>
      </c>
      <c r="H22" s="1146"/>
      <c r="I22" s="1147">
        <f t="shared" si="5"/>
        <v>0</v>
      </c>
      <c r="J22" s="1147"/>
      <c r="K22" s="1147"/>
      <c r="L22" s="1147">
        <f t="shared" si="6"/>
        <v>0</v>
      </c>
      <c r="M22" s="1147"/>
      <c r="N22" s="1147"/>
      <c r="O22" s="1147">
        <f t="shared" si="7"/>
        <v>0</v>
      </c>
      <c r="P22" s="1147"/>
      <c r="Q22" s="1147"/>
      <c r="R22" s="1147">
        <f t="shared" si="8"/>
        <v>0</v>
      </c>
      <c r="S22" s="1147"/>
      <c r="T22" s="1147"/>
      <c r="U22" s="1147">
        <f t="shared" si="9"/>
        <v>0</v>
      </c>
      <c r="V22" s="1147"/>
      <c r="W22" s="1147"/>
      <c r="X22" s="1147">
        <f t="shared" si="10"/>
        <v>0</v>
      </c>
      <c r="Y22" s="1147"/>
      <c r="Z22" s="1147"/>
      <c r="AA22" s="1159">
        <f t="shared" si="3"/>
        <v>0</v>
      </c>
      <c r="AB22" s="1159">
        <f t="shared" si="4"/>
        <v>0</v>
      </c>
    </row>
    <row r="23" spans="2:28" s="1163" customFormat="1" ht="12.75" customHeight="1" x14ac:dyDescent="0.15">
      <c r="B23" s="1135" t="s">
        <v>419</v>
      </c>
      <c r="C23" s="286" t="s">
        <v>455</v>
      </c>
      <c r="D23" s="14"/>
      <c r="E23" s="1136"/>
      <c r="F23" s="1137"/>
      <c r="G23" s="623">
        <f t="shared" ref="G23:H23" si="11">SUM(G24:G28)</f>
        <v>0</v>
      </c>
      <c r="H23" s="16">
        <f t="shared" si="11"/>
        <v>0</v>
      </c>
      <c r="I23" s="16">
        <f t="shared" ref="I23:Z23" si="12">SUM(I24:I28)</f>
        <v>0</v>
      </c>
      <c r="J23" s="16">
        <f t="shared" si="12"/>
        <v>0</v>
      </c>
      <c r="K23" s="16">
        <f t="shared" si="12"/>
        <v>0</v>
      </c>
      <c r="L23" s="16">
        <f t="shared" si="12"/>
        <v>0</v>
      </c>
      <c r="M23" s="16">
        <f t="shared" si="12"/>
        <v>0</v>
      </c>
      <c r="N23" s="16">
        <f t="shared" si="12"/>
        <v>0</v>
      </c>
      <c r="O23" s="16">
        <f t="shared" si="12"/>
        <v>0</v>
      </c>
      <c r="P23" s="16">
        <f t="shared" si="12"/>
        <v>0</v>
      </c>
      <c r="Q23" s="16">
        <f t="shared" si="12"/>
        <v>0</v>
      </c>
      <c r="R23" s="16">
        <f t="shared" si="12"/>
        <v>0</v>
      </c>
      <c r="S23" s="16">
        <f t="shared" si="12"/>
        <v>0</v>
      </c>
      <c r="T23" s="16">
        <f t="shared" si="12"/>
        <v>0</v>
      </c>
      <c r="U23" s="16">
        <f t="shared" si="12"/>
        <v>0</v>
      </c>
      <c r="V23" s="16">
        <f t="shared" si="12"/>
        <v>0</v>
      </c>
      <c r="W23" s="16">
        <f t="shared" si="12"/>
        <v>0</v>
      </c>
      <c r="X23" s="16">
        <f t="shared" si="12"/>
        <v>0</v>
      </c>
      <c r="Y23" s="16">
        <f t="shared" si="12"/>
        <v>0</v>
      </c>
      <c r="Z23" s="16">
        <f t="shared" si="12"/>
        <v>0</v>
      </c>
      <c r="AA23" s="1159">
        <f t="shared" si="3"/>
        <v>0</v>
      </c>
      <c r="AB23" s="1159">
        <f t="shared" si="4"/>
        <v>0</v>
      </c>
    </row>
    <row r="24" spans="2:28" s="1134" customFormat="1" ht="12.75" customHeight="1" x14ac:dyDescent="0.2">
      <c r="B24" s="1564"/>
      <c r="C24" s="1138"/>
      <c r="D24" s="1565" t="s">
        <v>448</v>
      </c>
      <c r="E24" s="1139"/>
      <c r="F24" s="1140"/>
      <c r="G24" s="1160">
        <f>+E24*F24</f>
        <v>0</v>
      </c>
      <c r="H24" s="1140"/>
      <c r="I24" s="1148">
        <f t="shared" ref="I24:I28" si="13">J24+K24</f>
        <v>0</v>
      </c>
      <c r="J24" s="1148"/>
      <c r="K24" s="1148"/>
      <c r="L24" s="1148">
        <f t="shared" ref="L24:L28" si="14">M24+N24</f>
        <v>0</v>
      </c>
      <c r="M24" s="1148"/>
      <c r="N24" s="1148"/>
      <c r="O24" s="1148">
        <f t="shared" ref="O24:O28" si="15">P24+Q24</f>
        <v>0</v>
      </c>
      <c r="P24" s="1148"/>
      <c r="Q24" s="1148"/>
      <c r="R24" s="1148">
        <f t="shared" ref="R24:R28" si="16">S24+T24</f>
        <v>0</v>
      </c>
      <c r="S24" s="1148"/>
      <c r="T24" s="1148"/>
      <c r="U24" s="1148">
        <f t="shared" ref="U24:U28" si="17">V24+W24</f>
        <v>0</v>
      </c>
      <c r="V24" s="1148"/>
      <c r="W24" s="1148"/>
      <c r="X24" s="1148">
        <f t="shared" ref="X24:X28" si="18">Y24+Z24</f>
        <v>0</v>
      </c>
      <c r="Y24" s="1148"/>
      <c r="Z24" s="1148"/>
      <c r="AA24" s="1159">
        <f t="shared" si="3"/>
        <v>0</v>
      </c>
      <c r="AB24" s="1159">
        <f t="shared" si="4"/>
        <v>0</v>
      </c>
    </row>
    <row r="25" spans="2:28" s="1134" customFormat="1" ht="12.75" customHeight="1" x14ac:dyDescent="0.2">
      <c r="B25" s="1564"/>
      <c r="C25" s="1138"/>
      <c r="D25" s="1565" t="s">
        <v>448</v>
      </c>
      <c r="E25" s="1139"/>
      <c r="F25" s="1140"/>
      <c r="G25" s="1160">
        <f>+E25*F25</f>
        <v>0</v>
      </c>
      <c r="H25" s="1149"/>
      <c r="I25" s="1137">
        <f t="shared" si="13"/>
        <v>0</v>
      </c>
      <c r="J25" s="1137"/>
      <c r="K25" s="1137"/>
      <c r="L25" s="1137">
        <f t="shared" si="14"/>
        <v>0</v>
      </c>
      <c r="M25" s="1137"/>
      <c r="N25" s="1137"/>
      <c r="O25" s="1137">
        <f t="shared" si="15"/>
        <v>0</v>
      </c>
      <c r="P25" s="1137"/>
      <c r="Q25" s="1137"/>
      <c r="R25" s="1137">
        <f t="shared" si="16"/>
        <v>0</v>
      </c>
      <c r="S25" s="1137"/>
      <c r="T25" s="1137"/>
      <c r="U25" s="1137">
        <f t="shared" si="17"/>
        <v>0</v>
      </c>
      <c r="V25" s="1137"/>
      <c r="W25" s="1137"/>
      <c r="X25" s="1137">
        <f t="shared" si="18"/>
        <v>0</v>
      </c>
      <c r="Y25" s="1137"/>
      <c r="Z25" s="1137"/>
      <c r="AA25" s="1159">
        <f t="shared" si="3"/>
        <v>0</v>
      </c>
      <c r="AB25" s="1159">
        <f t="shared" si="4"/>
        <v>0</v>
      </c>
    </row>
    <row r="26" spans="2:28" s="1134" customFormat="1" ht="12.75" customHeight="1" x14ac:dyDescent="0.2">
      <c r="B26" s="1564"/>
      <c r="C26" s="1138"/>
      <c r="D26" s="1565" t="s">
        <v>448</v>
      </c>
      <c r="E26" s="1139"/>
      <c r="F26" s="1140"/>
      <c r="G26" s="1160">
        <f>+E26*F26</f>
        <v>0</v>
      </c>
      <c r="H26" s="1149"/>
      <c r="I26" s="1142">
        <f t="shared" si="13"/>
        <v>0</v>
      </c>
      <c r="J26" s="1142"/>
      <c r="K26" s="1142"/>
      <c r="L26" s="1142">
        <f t="shared" si="14"/>
        <v>0</v>
      </c>
      <c r="M26" s="1142"/>
      <c r="N26" s="1142"/>
      <c r="O26" s="1142">
        <f t="shared" si="15"/>
        <v>0</v>
      </c>
      <c r="P26" s="1142"/>
      <c r="Q26" s="1142"/>
      <c r="R26" s="1142">
        <f t="shared" si="16"/>
        <v>0</v>
      </c>
      <c r="S26" s="1142"/>
      <c r="T26" s="1142"/>
      <c r="U26" s="1142">
        <f t="shared" si="17"/>
        <v>0</v>
      </c>
      <c r="V26" s="1142"/>
      <c r="W26" s="1142"/>
      <c r="X26" s="1142">
        <f t="shared" si="18"/>
        <v>0</v>
      </c>
      <c r="Y26" s="1142"/>
      <c r="Z26" s="1142"/>
      <c r="AA26" s="1159">
        <f t="shared" si="3"/>
        <v>0</v>
      </c>
      <c r="AB26" s="1159">
        <f t="shared" si="4"/>
        <v>0</v>
      </c>
    </row>
    <row r="27" spans="2:28" s="1134" customFormat="1" ht="12.75" customHeight="1" x14ac:dyDescent="0.2">
      <c r="B27" s="1564"/>
      <c r="C27" s="1138"/>
      <c r="D27" s="1565" t="s">
        <v>448</v>
      </c>
      <c r="E27" s="1139"/>
      <c r="F27" s="1140"/>
      <c r="G27" s="1160">
        <f>+E27*F27</f>
        <v>0</v>
      </c>
      <c r="H27" s="1149"/>
      <c r="I27" s="1142">
        <f t="shared" si="13"/>
        <v>0</v>
      </c>
      <c r="J27" s="1142"/>
      <c r="K27" s="1142"/>
      <c r="L27" s="1142">
        <f t="shared" si="14"/>
        <v>0</v>
      </c>
      <c r="M27" s="1142"/>
      <c r="N27" s="1142"/>
      <c r="O27" s="1142">
        <f t="shared" si="15"/>
        <v>0</v>
      </c>
      <c r="P27" s="1142"/>
      <c r="Q27" s="1142"/>
      <c r="R27" s="1142">
        <f t="shared" si="16"/>
        <v>0</v>
      </c>
      <c r="S27" s="1142"/>
      <c r="T27" s="1142"/>
      <c r="U27" s="1142">
        <f t="shared" si="17"/>
        <v>0</v>
      </c>
      <c r="V27" s="1142"/>
      <c r="W27" s="1142"/>
      <c r="X27" s="1142">
        <f t="shared" si="18"/>
        <v>0</v>
      </c>
      <c r="Y27" s="1142"/>
      <c r="Z27" s="1142"/>
      <c r="AA27" s="1159">
        <f t="shared" si="3"/>
        <v>0</v>
      </c>
      <c r="AB27" s="1159">
        <f t="shared" si="4"/>
        <v>0</v>
      </c>
    </row>
    <row r="28" spans="2:28" s="1134" customFormat="1" ht="12.75" customHeight="1" x14ac:dyDescent="0.2">
      <c r="B28" s="1563"/>
      <c r="C28" s="1143"/>
      <c r="D28" s="1566" t="s">
        <v>448</v>
      </c>
      <c r="E28" s="1144"/>
      <c r="F28" s="1145"/>
      <c r="G28" s="1161">
        <f>+E28*F28</f>
        <v>0</v>
      </c>
      <c r="H28" s="1150"/>
      <c r="I28" s="1147">
        <f t="shared" si="13"/>
        <v>0</v>
      </c>
      <c r="J28" s="1147"/>
      <c r="K28" s="1147"/>
      <c r="L28" s="1147">
        <f t="shared" si="14"/>
        <v>0</v>
      </c>
      <c r="M28" s="1147"/>
      <c r="N28" s="1147"/>
      <c r="O28" s="1147">
        <f t="shared" si="15"/>
        <v>0</v>
      </c>
      <c r="P28" s="1147"/>
      <c r="Q28" s="1147"/>
      <c r="R28" s="1147">
        <f t="shared" si="16"/>
        <v>0</v>
      </c>
      <c r="S28" s="1147"/>
      <c r="T28" s="1147"/>
      <c r="U28" s="1147">
        <f t="shared" si="17"/>
        <v>0</v>
      </c>
      <c r="V28" s="1147"/>
      <c r="W28" s="1147"/>
      <c r="X28" s="1147">
        <f t="shared" si="18"/>
        <v>0</v>
      </c>
      <c r="Y28" s="1147"/>
      <c r="Z28" s="1147"/>
      <c r="AA28" s="1159">
        <f t="shared" si="3"/>
        <v>0</v>
      </c>
      <c r="AB28" s="1159">
        <f t="shared" si="4"/>
        <v>0</v>
      </c>
    </row>
    <row r="29" spans="2:28" s="1163" customFormat="1" ht="12.75" customHeight="1" x14ac:dyDescent="0.15">
      <c r="B29" s="1135" t="s">
        <v>419</v>
      </c>
      <c r="C29" s="286" t="s">
        <v>456</v>
      </c>
      <c r="D29" s="14"/>
      <c r="E29" s="1136"/>
      <c r="F29" s="1137"/>
      <c r="G29" s="623">
        <f t="shared" ref="G29:H29" si="19">SUM(G30:G34)</f>
        <v>0</v>
      </c>
      <c r="H29" s="16">
        <f t="shared" si="19"/>
        <v>0</v>
      </c>
      <c r="I29" s="16">
        <f t="shared" ref="I29:Z29" si="20">SUM(I30:I34)</f>
        <v>0</v>
      </c>
      <c r="J29" s="16">
        <f t="shared" si="20"/>
        <v>0</v>
      </c>
      <c r="K29" s="16">
        <f t="shared" si="20"/>
        <v>0</v>
      </c>
      <c r="L29" s="16">
        <f t="shared" si="20"/>
        <v>0</v>
      </c>
      <c r="M29" s="16">
        <f t="shared" si="20"/>
        <v>0</v>
      </c>
      <c r="N29" s="16">
        <f t="shared" si="20"/>
        <v>0</v>
      </c>
      <c r="O29" s="16">
        <f t="shared" si="20"/>
        <v>0</v>
      </c>
      <c r="P29" s="16">
        <f t="shared" si="20"/>
        <v>0</v>
      </c>
      <c r="Q29" s="16">
        <f t="shared" si="20"/>
        <v>0</v>
      </c>
      <c r="R29" s="16">
        <f t="shared" si="20"/>
        <v>0</v>
      </c>
      <c r="S29" s="16">
        <f t="shared" si="20"/>
        <v>0</v>
      </c>
      <c r="T29" s="16">
        <f t="shared" si="20"/>
        <v>0</v>
      </c>
      <c r="U29" s="16">
        <f t="shared" si="20"/>
        <v>0</v>
      </c>
      <c r="V29" s="16">
        <f t="shared" si="20"/>
        <v>0</v>
      </c>
      <c r="W29" s="16">
        <f t="shared" si="20"/>
        <v>0</v>
      </c>
      <c r="X29" s="16">
        <f t="shared" si="20"/>
        <v>0</v>
      </c>
      <c r="Y29" s="16">
        <f t="shared" si="20"/>
        <v>0</v>
      </c>
      <c r="Z29" s="16">
        <f t="shared" si="20"/>
        <v>0</v>
      </c>
      <c r="AA29" s="1159">
        <f t="shared" si="3"/>
        <v>0</v>
      </c>
      <c r="AB29" s="1159">
        <f t="shared" si="4"/>
        <v>0</v>
      </c>
    </row>
    <row r="30" spans="2:28" s="1134" customFormat="1" ht="12.75" customHeight="1" x14ac:dyDescent="0.2">
      <c r="B30" s="1564"/>
      <c r="C30" s="1138"/>
      <c r="D30" s="1565" t="s">
        <v>448</v>
      </c>
      <c r="E30" s="1139"/>
      <c r="F30" s="1140"/>
      <c r="G30" s="1160">
        <f>+E30*F30</f>
        <v>0</v>
      </c>
      <c r="H30" s="1137"/>
      <c r="I30" s="1137">
        <f t="shared" ref="I30:I34" si="21">J30+K30</f>
        <v>0</v>
      </c>
      <c r="J30" s="1137"/>
      <c r="K30" s="1137"/>
      <c r="L30" s="1137">
        <f t="shared" ref="L30:L34" si="22">M30+N30</f>
        <v>0</v>
      </c>
      <c r="M30" s="1137"/>
      <c r="N30" s="1137"/>
      <c r="O30" s="1137">
        <f t="shared" ref="O30:O34" si="23">P30+Q30</f>
        <v>0</v>
      </c>
      <c r="P30" s="1137"/>
      <c r="Q30" s="1137"/>
      <c r="R30" s="1137">
        <f t="shared" ref="R30:R34" si="24">S30+T30</f>
        <v>0</v>
      </c>
      <c r="S30" s="1137"/>
      <c r="T30" s="1137"/>
      <c r="U30" s="1137">
        <f t="shared" ref="U30:U34" si="25">V30+W30</f>
        <v>0</v>
      </c>
      <c r="V30" s="1137"/>
      <c r="W30" s="1137"/>
      <c r="X30" s="1137">
        <f t="shared" ref="X30:X34" si="26">Y30+Z30</f>
        <v>0</v>
      </c>
      <c r="Y30" s="1137"/>
      <c r="Z30" s="1137"/>
      <c r="AA30" s="1159">
        <f t="shared" si="3"/>
        <v>0</v>
      </c>
      <c r="AB30" s="1159">
        <f t="shared" si="4"/>
        <v>0</v>
      </c>
    </row>
    <row r="31" spans="2:28" s="1134" customFormat="1" ht="12.75" customHeight="1" x14ac:dyDescent="0.2">
      <c r="B31" s="1564"/>
      <c r="C31" s="1138"/>
      <c r="D31" s="1565" t="s">
        <v>448</v>
      </c>
      <c r="E31" s="1139"/>
      <c r="F31" s="1140"/>
      <c r="G31" s="1160">
        <f>+E31*F31</f>
        <v>0</v>
      </c>
      <c r="H31" s="1137"/>
      <c r="I31" s="1137">
        <f t="shared" si="21"/>
        <v>0</v>
      </c>
      <c r="J31" s="1137"/>
      <c r="K31" s="1137"/>
      <c r="L31" s="1137">
        <f t="shared" si="22"/>
        <v>0</v>
      </c>
      <c r="M31" s="1137"/>
      <c r="N31" s="1137"/>
      <c r="O31" s="1137">
        <f t="shared" si="23"/>
        <v>0</v>
      </c>
      <c r="P31" s="1137"/>
      <c r="Q31" s="1137"/>
      <c r="R31" s="1137">
        <f t="shared" si="24"/>
        <v>0</v>
      </c>
      <c r="S31" s="1137"/>
      <c r="T31" s="1137"/>
      <c r="U31" s="1137">
        <f t="shared" si="25"/>
        <v>0</v>
      </c>
      <c r="V31" s="1137"/>
      <c r="W31" s="1137"/>
      <c r="X31" s="1137">
        <f t="shared" si="26"/>
        <v>0</v>
      </c>
      <c r="Y31" s="1137"/>
      <c r="Z31" s="1137"/>
      <c r="AA31" s="1159">
        <f t="shared" si="3"/>
        <v>0</v>
      </c>
      <c r="AB31" s="1159">
        <f t="shared" si="4"/>
        <v>0</v>
      </c>
    </row>
    <row r="32" spans="2:28" s="1134" customFormat="1" ht="12.75" customHeight="1" x14ac:dyDescent="0.2">
      <c r="B32" s="1564"/>
      <c r="C32" s="1138"/>
      <c r="D32" s="1565" t="s">
        <v>448</v>
      </c>
      <c r="E32" s="1139"/>
      <c r="F32" s="1140"/>
      <c r="G32" s="1160">
        <f>+E32*F32</f>
        <v>0</v>
      </c>
      <c r="H32" s="1141"/>
      <c r="I32" s="1142">
        <f t="shared" si="21"/>
        <v>0</v>
      </c>
      <c r="J32" s="1142"/>
      <c r="K32" s="1142"/>
      <c r="L32" s="1142">
        <f t="shared" si="22"/>
        <v>0</v>
      </c>
      <c r="M32" s="1142"/>
      <c r="N32" s="1142"/>
      <c r="O32" s="1142">
        <f t="shared" si="23"/>
        <v>0</v>
      </c>
      <c r="P32" s="1142"/>
      <c r="Q32" s="1142"/>
      <c r="R32" s="1142">
        <f t="shared" si="24"/>
        <v>0</v>
      </c>
      <c r="S32" s="1142"/>
      <c r="T32" s="1142"/>
      <c r="U32" s="1142">
        <f t="shared" si="25"/>
        <v>0</v>
      </c>
      <c r="V32" s="1142"/>
      <c r="W32" s="1142"/>
      <c r="X32" s="1142">
        <f t="shared" si="26"/>
        <v>0</v>
      </c>
      <c r="Y32" s="1142"/>
      <c r="Z32" s="1142"/>
      <c r="AA32" s="1159">
        <f t="shared" si="3"/>
        <v>0</v>
      </c>
      <c r="AB32" s="1159">
        <f t="shared" si="4"/>
        <v>0</v>
      </c>
    </row>
    <row r="33" spans="2:28" s="1134" customFormat="1" ht="12.75" customHeight="1" x14ac:dyDescent="0.2">
      <c r="B33" s="1564"/>
      <c r="C33" s="1138"/>
      <c r="D33" s="1565" t="s">
        <v>448</v>
      </c>
      <c r="E33" s="1139"/>
      <c r="F33" s="1140"/>
      <c r="G33" s="1160">
        <f>+E33*F33</f>
        <v>0</v>
      </c>
      <c r="H33" s="1141"/>
      <c r="I33" s="1142">
        <f t="shared" si="21"/>
        <v>0</v>
      </c>
      <c r="J33" s="1142"/>
      <c r="K33" s="1142"/>
      <c r="L33" s="1142">
        <f t="shared" si="22"/>
        <v>0</v>
      </c>
      <c r="M33" s="1142"/>
      <c r="N33" s="1142"/>
      <c r="O33" s="1142">
        <f t="shared" si="23"/>
        <v>0</v>
      </c>
      <c r="P33" s="1142"/>
      <c r="Q33" s="1142"/>
      <c r="R33" s="1142">
        <f t="shared" si="24"/>
        <v>0</v>
      </c>
      <c r="S33" s="1142"/>
      <c r="T33" s="1142"/>
      <c r="U33" s="1142">
        <f t="shared" si="25"/>
        <v>0</v>
      </c>
      <c r="V33" s="1142"/>
      <c r="W33" s="1142"/>
      <c r="X33" s="1142">
        <f t="shared" si="26"/>
        <v>0</v>
      </c>
      <c r="Y33" s="1142"/>
      <c r="Z33" s="1142"/>
      <c r="AA33" s="1159">
        <f t="shared" si="3"/>
        <v>0</v>
      </c>
      <c r="AB33" s="1159">
        <f t="shared" si="4"/>
        <v>0</v>
      </c>
    </row>
    <row r="34" spans="2:28" s="1134" customFormat="1" ht="12.75" customHeight="1" x14ac:dyDescent="0.2">
      <c r="B34" s="1563"/>
      <c r="C34" s="1143"/>
      <c r="D34" s="1566" t="s">
        <v>448</v>
      </c>
      <c r="E34" s="1144"/>
      <c r="F34" s="1145"/>
      <c r="G34" s="1161">
        <f>+E34*F34</f>
        <v>0</v>
      </c>
      <c r="H34" s="1146"/>
      <c r="I34" s="1147">
        <f t="shared" si="21"/>
        <v>0</v>
      </c>
      <c r="J34" s="1147"/>
      <c r="K34" s="1147"/>
      <c r="L34" s="1147">
        <f t="shared" si="22"/>
        <v>0</v>
      </c>
      <c r="M34" s="1147"/>
      <c r="N34" s="1147"/>
      <c r="O34" s="1147">
        <f t="shared" si="23"/>
        <v>0</v>
      </c>
      <c r="P34" s="1147"/>
      <c r="Q34" s="1147"/>
      <c r="R34" s="1147">
        <f t="shared" si="24"/>
        <v>0</v>
      </c>
      <c r="S34" s="1147"/>
      <c r="T34" s="1147"/>
      <c r="U34" s="1147">
        <f t="shared" si="25"/>
        <v>0</v>
      </c>
      <c r="V34" s="1147"/>
      <c r="W34" s="1147"/>
      <c r="X34" s="1147">
        <f t="shared" si="26"/>
        <v>0</v>
      </c>
      <c r="Y34" s="1147"/>
      <c r="Z34" s="1147"/>
      <c r="AA34" s="1159">
        <f t="shared" si="3"/>
        <v>0</v>
      </c>
      <c r="AB34" s="1159">
        <f t="shared" si="4"/>
        <v>0</v>
      </c>
    </row>
    <row r="35" spans="2:28" s="1163" customFormat="1" ht="12.75" customHeight="1" x14ac:dyDescent="0.15">
      <c r="B35" s="1135" t="s">
        <v>419</v>
      </c>
      <c r="C35" s="286" t="s">
        <v>457</v>
      </c>
      <c r="D35" s="14"/>
      <c r="E35" s="1136"/>
      <c r="F35" s="1137"/>
      <c r="G35" s="623">
        <f t="shared" ref="G35:H35" si="27">SUM(G36:G40)</f>
        <v>0</v>
      </c>
      <c r="H35" s="16">
        <f t="shared" si="27"/>
        <v>0</v>
      </c>
      <c r="I35" s="16">
        <f t="shared" ref="I35:Z35" si="28">SUM(I36:I40)</f>
        <v>0</v>
      </c>
      <c r="J35" s="16">
        <f t="shared" si="28"/>
        <v>0</v>
      </c>
      <c r="K35" s="16">
        <f t="shared" si="28"/>
        <v>0</v>
      </c>
      <c r="L35" s="16">
        <f t="shared" si="28"/>
        <v>0</v>
      </c>
      <c r="M35" s="16">
        <f t="shared" si="28"/>
        <v>0</v>
      </c>
      <c r="N35" s="16">
        <f t="shared" si="28"/>
        <v>0</v>
      </c>
      <c r="O35" s="16">
        <f t="shared" si="28"/>
        <v>0</v>
      </c>
      <c r="P35" s="16">
        <f t="shared" si="28"/>
        <v>0</v>
      </c>
      <c r="Q35" s="16">
        <f t="shared" si="28"/>
        <v>0</v>
      </c>
      <c r="R35" s="16">
        <f t="shared" si="28"/>
        <v>0</v>
      </c>
      <c r="S35" s="16">
        <f t="shared" si="28"/>
        <v>0</v>
      </c>
      <c r="T35" s="16">
        <f t="shared" si="28"/>
        <v>0</v>
      </c>
      <c r="U35" s="16">
        <f t="shared" si="28"/>
        <v>0</v>
      </c>
      <c r="V35" s="16">
        <f t="shared" si="28"/>
        <v>0</v>
      </c>
      <c r="W35" s="16">
        <f t="shared" si="28"/>
        <v>0</v>
      </c>
      <c r="X35" s="16">
        <f t="shared" si="28"/>
        <v>0</v>
      </c>
      <c r="Y35" s="16">
        <f t="shared" si="28"/>
        <v>0</v>
      </c>
      <c r="Z35" s="16">
        <f t="shared" si="28"/>
        <v>0</v>
      </c>
      <c r="AA35" s="1159">
        <f t="shared" si="3"/>
        <v>0</v>
      </c>
      <c r="AB35" s="1159">
        <f t="shared" si="4"/>
        <v>0</v>
      </c>
    </row>
    <row r="36" spans="2:28" s="1134" customFormat="1" ht="12.75" customHeight="1" x14ac:dyDescent="0.2">
      <c r="B36" s="1564"/>
      <c r="C36" s="1138"/>
      <c r="D36" s="1565" t="s">
        <v>448</v>
      </c>
      <c r="E36" s="1139"/>
      <c r="F36" s="1140"/>
      <c r="G36" s="1160">
        <f>+E36*F36</f>
        <v>0</v>
      </c>
      <c r="H36" s="1137"/>
      <c r="I36" s="1142">
        <f t="shared" ref="I36:I40" si="29">J36+K36</f>
        <v>0</v>
      </c>
      <c r="J36" s="1142"/>
      <c r="K36" s="1142"/>
      <c r="L36" s="1142">
        <f t="shared" ref="L36:L40" si="30">M36+N36</f>
        <v>0</v>
      </c>
      <c r="M36" s="1142"/>
      <c r="N36" s="1142"/>
      <c r="O36" s="1142">
        <f t="shared" ref="O36:O40" si="31">P36+Q36</f>
        <v>0</v>
      </c>
      <c r="P36" s="1142"/>
      <c r="Q36" s="1142"/>
      <c r="R36" s="1142">
        <f t="shared" ref="R36:R40" si="32">S36+T36</f>
        <v>0</v>
      </c>
      <c r="S36" s="1142"/>
      <c r="T36" s="1142"/>
      <c r="U36" s="1142">
        <f t="shared" ref="U36:U40" si="33">V36+W36</f>
        <v>0</v>
      </c>
      <c r="V36" s="1142"/>
      <c r="W36" s="1142"/>
      <c r="X36" s="1142">
        <f t="shared" ref="X36:X40" si="34">Y36+Z36</f>
        <v>0</v>
      </c>
      <c r="Y36" s="1142"/>
      <c r="Z36" s="1142"/>
      <c r="AA36" s="1159">
        <f t="shared" si="3"/>
        <v>0</v>
      </c>
      <c r="AB36" s="1159">
        <f t="shared" si="4"/>
        <v>0</v>
      </c>
    </row>
    <row r="37" spans="2:28" s="1134" customFormat="1" ht="12.75" customHeight="1" x14ac:dyDescent="0.2">
      <c r="B37" s="1564"/>
      <c r="C37" s="1138"/>
      <c r="D37" s="1565" t="s">
        <v>448</v>
      </c>
      <c r="E37" s="1139"/>
      <c r="F37" s="1140"/>
      <c r="G37" s="1160">
        <f>+E37*F37</f>
        <v>0</v>
      </c>
      <c r="H37" s="1137"/>
      <c r="I37" s="1142">
        <f t="shared" si="29"/>
        <v>0</v>
      </c>
      <c r="J37" s="1142"/>
      <c r="K37" s="1142"/>
      <c r="L37" s="1142">
        <f t="shared" si="30"/>
        <v>0</v>
      </c>
      <c r="M37" s="1142"/>
      <c r="N37" s="1142"/>
      <c r="O37" s="1142">
        <f t="shared" si="31"/>
        <v>0</v>
      </c>
      <c r="P37" s="1142"/>
      <c r="Q37" s="1142"/>
      <c r="R37" s="1142">
        <f t="shared" si="32"/>
        <v>0</v>
      </c>
      <c r="S37" s="1142"/>
      <c r="T37" s="1142"/>
      <c r="U37" s="1142">
        <f t="shared" si="33"/>
        <v>0</v>
      </c>
      <c r="V37" s="1142"/>
      <c r="W37" s="1142"/>
      <c r="X37" s="1142">
        <f t="shared" si="34"/>
        <v>0</v>
      </c>
      <c r="Y37" s="1142"/>
      <c r="Z37" s="1142"/>
      <c r="AA37" s="1159">
        <f t="shared" si="3"/>
        <v>0</v>
      </c>
      <c r="AB37" s="1159">
        <f t="shared" si="4"/>
        <v>0</v>
      </c>
    </row>
    <row r="38" spans="2:28" s="1134" customFormat="1" ht="12.75" customHeight="1" x14ac:dyDescent="0.2">
      <c r="B38" s="1564"/>
      <c r="C38" s="1138"/>
      <c r="D38" s="1565" t="s">
        <v>448</v>
      </c>
      <c r="E38" s="1139"/>
      <c r="F38" s="1140"/>
      <c r="G38" s="1160">
        <f>+E38*F38</f>
        <v>0</v>
      </c>
      <c r="H38" s="1141"/>
      <c r="I38" s="1142">
        <f t="shared" si="29"/>
        <v>0</v>
      </c>
      <c r="J38" s="1142"/>
      <c r="K38" s="1142"/>
      <c r="L38" s="1142">
        <f t="shared" si="30"/>
        <v>0</v>
      </c>
      <c r="M38" s="1142"/>
      <c r="N38" s="1142"/>
      <c r="O38" s="1142">
        <f t="shared" si="31"/>
        <v>0</v>
      </c>
      <c r="P38" s="1142"/>
      <c r="Q38" s="1142"/>
      <c r="R38" s="1142">
        <f t="shared" si="32"/>
        <v>0</v>
      </c>
      <c r="S38" s="1142"/>
      <c r="T38" s="1142"/>
      <c r="U38" s="1142">
        <f t="shared" si="33"/>
        <v>0</v>
      </c>
      <c r="V38" s="1142"/>
      <c r="W38" s="1142"/>
      <c r="X38" s="1142">
        <f t="shared" si="34"/>
        <v>0</v>
      </c>
      <c r="Y38" s="1142"/>
      <c r="Z38" s="1142"/>
      <c r="AA38" s="1159">
        <f t="shared" si="3"/>
        <v>0</v>
      </c>
      <c r="AB38" s="1159">
        <f t="shared" si="4"/>
        <v>0</v>
      </c>
    </row>
    <row r="39" spans="2:28" s="1134" customFormat="1" ht="12.75" customHeight="1" x14ac:dyDescent="0.2">
      <c r="B39" s="1564"/>
      <c r="C39" s="1138"/>
      <c r="D39" s="1565" t="s">
        <v>448</v>
      </c>
      <c r="E39" s="1139"/>
      <c r="F39" s="1140"/>
      <c r="G39" s="1160">
        <f>+E39*F39</f>
        <v>0</v>
      </c>
      <c r="H39" s="1141"/>
      <c r="I39" s="1142">
        <f t="shared" si="29"/>
        <v>0</v>
      </c>
      <c r="J39" s="1142"/>
      <c r="K39" s="1142"/>
      <c r="L39" s="1142">
        <f t="shared" si="30"/>
        <v>0</v>
      </c>
      <c r="M39" s="1142"/>
      <c r="N39" s="1142"/>
      <c r="O39" s="1142">
        <f t="shared" si="31"/>
        <v>0</v>
      </c>
      <c r="P39" s="1142"/>
      <c r="Q39" s="1142"/>
      <c r="R39" s="1142">
        <f t="shared" si="32"/>
        <v>0</v>
      </c>
      <c r="S39" s="1142"/>
      <c r="T39" s="1142"/>
      <c r="U39" s="1142">
        <f t="shared" si="33"/>
        <v>0</v>
      </c>
      <c r="V39" s="1142"/>
      <c r="W39" s="1142"/>
      <c r="X39" s="1142">
        <f t="shared" si="34"/>
        <v>0</v>
      </c>
      <c r="Y39" s="1142"/>
      <c r="Z39" s="1142"/>
      <c r="AA39" s="1159">
        <f t="shared" si="3"/>
        <v>0</v>
      </c>
      <c r="AB39" s="1159">
        <f t="shared" si="4"/>
        <v>0</v>
      </c>
    </row>
    <row r="40" spans="2:28" s="1134" customFormat="1" ht="12.75" customHeight="1" x14ac:dyDescent="0.2">
      <c r="B40" s="1563"/>
      <c r="C40" s="1143"/>
      <c r="D40" s="1566" t="s">
        <v>448</v>
      </c>
      <c r="E40" s="1144"/>
      <c r="F40" s="1145"/>
      <c r="G40" s="1161">
        <f>+E40*F40</f>
        <v>0</v>
      </c>
      <c r="H40" s="1146"/>
      <c r="I40" s="1147">
        <f t="shared" si="29"/>
        <v>0</v>
      </c>
      <c r="J40" s="1147"/>
      <c r="K40" s="1147"/>
      <c r="L40" s="1147">
        <f t="shared" si="30"/>
        <v>0</v>
      </c>
      <c r="M40" s="1147"/>
      <c r="N40" s="1147"/>
      <c r="O40" s="1147">
        <f t="shared" si="31"/>
        <v>0</v>
      </c>
      <c r="P40" s="1147"/>
      <c r="Q40" s="1147"/>
      <c r="R40" s="1147">
        <f t="shared" si="32"/>
        <v>0</v>
      </c>
      <c r="S40" s="1147"/>
      <c r="T40" s="1147"/>
      <c r="U40" s="1147">
        <f t="shared" si="33"/>
        <v>0</v>
      </c>
      <c r="V40" s="1147"/>
      <c r="W40" s="1147"/>
      <c r="X40" s="1147">
        <f t="shared" si="34"/>
        <v>0</v>
      </c>
      <c r="Y40" s="1147"/>
      <c r="Z40" s="1147"/>
      <c r="AA40" s="1159">
        <f t="shared" si="3"/>
        <v>0</v>
      </c>
      <c r="AB40" s="1159">
        <f t="shared" si="4"/>
        <v>0</v>
      </c>
    </row>
    <row r="41" spans="2:28" s="1163" customFormat="1" ht="12.75" customHeight="1" x14ac:dyDescent="0.15">
      <c r="B41" s="1135" t="s">
        <v>419</v>
      </c>
      <c r="C41" s="286" t="s">
        <v>458</v>
      </c>
      <c r="D41" s="14"/>
      <c r="E41" s="1136"/>
      <c r="F41" s="1137"/>
      <c r="G41" s="623">
        <f t="shared" ref="G41:H41" si="35">SUM(G42:G46)</f>
        <v>0</v>
      </c>
      <c r="H41" s="16">
        <f t="shared" si="35"/>
        <v>0</v>
      </c>
      <c r="I41" s="20">
        <f t="shared" ref="I41:Z41" si="36">SUM(I42:I46)</f>
        <v>0</v>
      </c>
      <c r="J41" s="20">
        <f t="shared" si="36"/>
        <v>0</v>
      </c>
      <c r="K41" s="20">
        <f t="shared" si="36"/>
        <v>0</v>
      </c>
      <c r="L41" s="20">
        <f t="shared" si="36"/>
        <v>0</v>
      </c>
      <c r="M41" s="20">
        <f t="shared" si="36"/>
        <v>0</v>
      </c>
      <c r="N41" s="20">
        <f t="shared" si="36"/>
        <v>0</v>
      </c>
      <c r="O41" s="20">
        <f t="shared" si="36"/>
        <v>0</v>
      </c>
      <c r="P41" s="20">
        <f t="shared" si="36"/>
        <v>0</v>
      </c>
      <c r="Q41" s="20">
        <f t="shared" si="36"/>
        <v>0</v>
      </c>
      <c r="R41" s="20">
        <f t="shared" si="36"/>
        <v>0</v>
      </c>
      <c r="S41" s="20">
        <f t="shared" si="36"/>
        <v>0</v>
      </c>
      <c r="T41" s="20">
        <f t="shared" si="36"/>
        <v>0</v>
      </c>
      <c r="U41" s="20">
        <f t="shared" si="36"/>
        <v>0</v>
      </c>
      <c r="V41" s="20">
        <f t="shared" si="36"/>
        <v>0</v>
      </c>
      <c r="W41" s="20">
        <f t="shared" si="36"/>
        <v>0</v>
      </c>
      <c r="X41" s="20">
        <f t="shared" si="36"/>
        <v>0</v>
      </c>
      <c r="Y41" s="20">
        <f t="shared" si="36"/>
        <v>0</v>
      </c>
      <c r="Z41" s="20">
        <f t="shared" si="36"/>
        <v>0</v>
      </c>
      <c r="AA41" s="1159">
        <f t="shared" si="3"/>
        <v>0</v>
      </c>
      <c r="AB41" s="1159">
        <f t="shared" si="4"/>
        <v>0</v>
      </c>
    </row>
    <row r="42" spans="2:28" s="1134" customFormat="1" ht="12.75" customHeight="1" x14ac:dyDescent="0.2">
      <c r="B42" s="1564"/>
      <c r="C42" s="1138"/>
      <c r="D42" s="1565" t="s">
        <v>448</v>
      </c>
      <c r="E42" s="1139"/>
      <c r="F42" s="1140"/>
      <c r="G42" s="1160">
        <f>+E42*F42</f>
        <v>0</v>
      </c>
      <c r="H42" s="1137"/>
      <c r="I42" s="1137">
        <f t="shared" ref="I42:I46" si="37">J42+K42</f>
        <v>0</v>
      </c>
      <c r="J42" s="1137"/>
      <c r="K42" s="1137"/>
      <c r="L42" s="1137">
        <f t="shared" ref="L42:L46" si="38">M42+N42</f>
        <v>0</v>
      </c>
      <c r="M42" s="1137"/>
      <c r="N42" s="1137"/>
      <c r="O42" s="1137">
        <f t="shared" ref="O42:O46" si="39">P42+Q42</f>
        <v>0</v>
      </c>
      <c r="P42" s="1137"/>
      <c r="Q42" s="1137"/>
      <c r="R42" s="1137">
        <f t="shared" ref="R42:R46" si="40">S42+T42</f>
        <v>0</v>
      </c>
      <c r="S42" s="1137"/>
      <c r="T42" s="1137"/>
      <c r="U42" s="1137">
        <f t="shared" ref="U42:U46" si="41">V42+W42</f>
        <v>0</v>
      </c>
      <c r="V42" s="1137"/>
      <c r="W42" s="1137"/>
      <c r="X42" s="1137">
        <f t="shared" ref="X42:X46" si="42">Y42+Z42</f>
        <v>0</v>
      </c>
      <c r="Y42" s="1137"/>
      <c r="Z42" s="1137"/>
      <c r="AA42" s="1159">
        <f t="shared" si="3"/>
        <v>0</v>
      </c>
      <c r="AB42" s="1159">
        <f t="shared" si="4"/>
        <v>0</v>
      </c>
    </row>
    <row r="43" spans="2:28" s="1134" customFormat="1" ht="12.75" customHeight="1" x14ac:dyDescent="0.2">
      <c r="B43" s="1564"/>
      <c r="C43" s="1138"/>
      <c r="D43" s="1565" t="s">
        <v>448</v>
      </c>
      <c r="E43" s="1139"/>
      <c r="F43" s="1140"/>
      <c r="G43" s="1160">
        <f>+E43*F43</f>
        <v>0</v>
      </c>
      <c r="H43" s="1137"/>
      <c r="I43" s="1137">
        <f t="shared" si="37"/>
        <v>0</v>
      </c>
      <c r="J43" s="1137"/>
      <c r="K43" s="1137"/>
      <c r="L43" s="1137">
        <f t="shared" si="38"/>
        <v>0</v>
      </c>
      <c r="M43" s="1137"/>
      <c r="N43" s="1137"/>
      <c r="O43" s="1137">
        <f t="shared" si="39"/>
        <v>0</v>
      </c>
      <c r="P43" s="1137"/>
      <c r="Q43" s="1137"/>
      <c r="R43" s="1137">
        <f t="shared" si="40"/>
        <v>0</v>
      </c>
      <c r="S43" s="1137"/>
      <c r="T43" s="1137"/>
      <c r="U43" s="1137">
        <f t="shared" si="41"/>
        <v>0</v>
      </c>
      <c r="V43" s="1137"/>
      <c r="W43" s="1137"/>
      <c r="X43" s="1137">
        <f t="shared" si="42"/>
        <v>0</v>
      </c>
      <c r="Y43" s="1137"/>
      <c r="Z43" s="1137"/>
      <c r="AA43" s="1159">
        <f t="shared" si="3"/>
        <v>0</v>
      </c>
      <c r="AB43" s="1159">
        <f t="shared" si="4"/>
        <v>0</v>
      </c>
    </row>
    <row r="44" spans="2:28" s="1134" customFormat="1" ht="12.75" customHeight="1" x14ac:dyDescent="0.2">
      <c r="B44" s="1564"/>
      <c r="C44" s="1138"/>
      <c r="D44" s="1565" t="s">
        <v>448</v>
      </c>
      <c r="E44" s="1139"/>
      <c r="F44" s="1140"/>
      <c r="G44" s="1160">
        <f>+E44*F44</f>
        <v>0</v>
      </c>
      <c r="H44" s="1141"/>
      <c r="I44" s="1142">
        <f t="shared" si="37"/>
        <v>0</v>
      </c>
      <c r="J44" s="1142"/>
      <c r="K44" s="1142"/>
      <c r="L44" s="1142">
        <f t="shared" si="38"/>
        <v>0</v>
      </c>
      <c r="M44" s="1142"/>
      <c r="N44" s="1142"/>
      <c r="O44" s="1142">
        <f t="shared" si="39"/>
        <v>0</v>
      </c>
      <c r="P44" s="1142"/>
      <c r="Q44" s="1142"/>
      <c r="R44" s="1142">
        <f t="shared" si="40"/>
        <v>0</v>
      </c>
      <c r="S44" s="1142"/>
      <c r="T44" s="1142"/>
      <c r="U44" s="1142">
        <f t="shared" si="41"/>
        <v>0</v>
      </c>
      <c r="V44" s="1142"/>
      <c r="W44" s="1142"/>
      <c r="X44" s="1142">
        <f t="shared" si="42"/>
        <v>0</v>
      </c>
      <c r="Y44" s="1142"/>
      <c r="Z44" s="1142"/>
      <c r="AA44" s="1159">
        <f t="shared" si="3"/>
        <v>0</v>
      </c>
      <c r="AB44" s="1159">
        <f t="shared" si="4"/>
        <v>0</v>
      </c>
    </row>
    <row r="45" spans="2:28" s="1134" customFormat="1" ht="12.75" customHeight="1" x14ac:dyDescent="0.2">
      <c r="B45" s="1564"/>
      <c r="C45" s="1138"/>
      <c r="D45" s="1565" t="s">
        <v>448</v>
      </c>
      <c r="E45" s="1139"/>
      <c r="F45" s="1140"/>
      <c r="G45" s="1160">
        <f>+E45*F45</f>
        <v>0</v>
      </c>
      <c r="H45" s="1141"/>
      <c r="I45" s="1142">
        <f t="shared" si="37"/>
        <v>0</v>
      </c>
      <c r="J45" s="1142"/>
      <c r="K45" s="1142"/>
      <c r="L45" s="1142">
        <f t="shared" si="38"/>
        <v>0</v>
      </c>
      <c r="M45" s="1142"/>
      <c r="N45" s="1142"/>
      <c r="O45" s="1142">
        <f t="shared" si="39"/>
        <v>0</v>
      </c>
      <c r="P45" s="1142"/>
      <c r="Q45" s="1142"/>
      <c r="R45" s="1142">
        <f t="shared" si="40"/>
        <v>0</v>
      </c>
      <c r="S45" s="1142"/>
      <c r="T45" s="1142"/>
      <c r="U45" s="1142">
        <f t="shared" si="41"/>
        <v>0</v>
      </c>
      <c r="V45" s="1142"/>
      <c r="W45" s="1142"/>
      <c r="X45" s="1142">
        <f t="shared" si="42"/>
        <v>0</v>
      </c>
      <c r="Y45" s="1142"/>
      <c r="Z45" s="1142"/>
      <c r="AA45" s="1159">
        <f t="shared" si="3"/>
        <v>0</v>
      </c>
      <c r="AB45" s="1159">
        <f t="shared" si="4"/>
        <v>0</v>
      </c>
    </row>
    <row r="46" spans="2:28" s="1134" customFormat="1" ht="12.75" customHeight="1" x14ac:dyDescent="0.2">
      <c r="B46" s="1563"/>
      <c r="C46" s="1143"/>
      <c r="D46" s="1566" t="s">
        <v>448</v>
      </c>
      <c r="E46" s="1144"/>
      <c r="F46" s="1145"/>
      <c r="G46" s="1160">
        <f>+E46*F46</f>
        <v>0</v>
      </c>
      <c r="H46" s="1141"/>
      <c r="I46" s="1142">
        <f t="shared" si="37"/>
        <v>0</v>
      </c>
      <c r="J46" s="1142"/>
      <c r="K46" s="1142"/>
      <c r="L46" s="1142">
        <f t="shared" si="38"/>
        <v>0</v>
      </c>
      <c r="M46" s="1142"/>
      <c r="N46" s="1142"/>
      <c r="O46" s="1142">
        <f t="shared" si="39"/>
        <v>0</v>
      </c>
      <c r="P46" s="1142"/>
      <c r="Q46" s="1142"/>
      <c r="R46" s="1142">
        <f t="shared" si="40"/>
        <v>0</v>
      </c>
      <c r="S46" s="1142"/>
      <c r="T46" s="1142"/>
      <c r="U46" s="1142">
        <f t="shared" si="41"/>
        <v>0</v>
      </c>
      <c r="V46" s="1142"/>
      <c r="W46" s="1142"/>
      <c r="X46" s="1142">
        <f t="shared" si="42"/>
        <v>0</v>
      </c>
      <c r="Y46" s="1142"/>
      <c r="Z46" s="1142"/>
      <c r="AA46" s="1159">
        <f t="shared" si="3"/>
        <v>0</v>
      </c>
      <c r="AB46" s="1159">
        <f t="shared" si="4"/>
        <v>0</v>
      </c>
    </row>
    <row r="47" spans="2:28" s="1166" customFormat="1" ht="26.25" customHeight="1" x14ac:dyDescent="0.15">
      <c r="B47" s="52">
        <f>+'CRONOGRAMA ACTIVIDADES'!C47</f>
        <v>0</v>
      </c>
      <c r="C47" s="232" t="str">
        <f>+'CRONOGRAMA ACTIVIDADES'!B47</f>
        <v>2.1.2</v>
      </c>
      <c r="D47" s="625" t="str">
        <f>+'CRONOGRAMA ACTIVIDADES'!D47</f>
        <v>Unidad medida</v>
      </c>
      <c r="E47" s="626">
        <f>+'CRONOGRAMA ACTIVIDADES'!E47</f>
        <v>0</v>
      </c>
      <c r="F47" s="624"/>
      <c r="G47" s="624">
        <f t="shared" ref="G47:Z47" si="43">+G49+G55+G61+G67+G73</f>
        <v>0</v>
      </c>
      <c r="H47" s="12">
        <f t="shared" si="43"/>
        <v>0</v>
      </c>
      <c r="I47" s="12">
        <f t="shared" si="43"/>
        <v>0</v>
      </c>
      <c r="J47" s="12">
        <f t="shared" si="43"/>
        <v>0</v>
      </c>
      <c r="K47" s="12">
        <f t="shared" si="43"/>
        <v>0</v>
      </c>
      <c r="L47" s="12">
        <f t="shared" si="43"/>
        <v>0</v>
      </c>
      <c r="M47" s="12">
        <f t="shared" si="43"/>
        <v>0</v>
      </c>
      <c r="N47" s="12">
        <f t="shared" si="43"/>
        <v>0</v>
      </c>
      <c r="O47" s="12">
        <f t="shared" si="43"/>
        <v>0</v>
      </c>
      <c r="P47" s="12">
        <f t="shared" si="43"/>
        <v>0</v>
      </c>
      <c r="Q47" s="12">
        <f t="shared" si="43"/>
        <v>0</v>
      </c>
      <c r="R47" s="12">
        <f t="shared" si="43"/>
        <v>0</v>
      </c>
      <c r="S47" s="12">
        <f t="shared" si="43"/>
        <v>0</v>
      </c>
      <c r="T47" s="12">
        <f t="shared" si="43"/>
        <v>0</v>
      </c>
      <c r="U47" s="12">
        <f t="shared" si="43"/>
        <v>0</v>
      </c>
      <c r="V47" s="12">
        <f t="shared" si="43"/>
        <v>0</v>
      </c>
      <c r="W47" s="12">
        <f t="shared" si="43"/>
        <v>0</v>
      </c>
      <c r="X47" s="12">
        <f t="shared" si="43"/>
        <v>0</v>
      </c>
      <c r="Y47" s="12">
        <f t="shared" si="43"/>
        <v>0</v>
      </c>
      <c r="Z47" s="12">
        <f t="shared" si="43"/>
        <v>0</v>
      </c>
      <c r="AA47" s="1159">
        <f>X47+U47+R47+O47+L47+I47+H47</f>
        <v>0</v>
      </c>
      <c r="AB47" s="1159">
        <f>+AA47-G47</f>
        <v>0</v>
      </c>
    </row>
    <row r="48" spans="2:28" s="1134" customFormat="1" ht="26.25" customHeight="1" x14ac:dyDescent="0.15">
      <c r="B48" s="633" t="s">
        <v>768</v>
      </c>
      <c r="C48" s="634"/>
      <c r="D48" s="2014"/>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6"/>
      <c r="AA48" s="1163"/>
      <c r="AB48" s="1163"/>
    </row>
    <row r="49" spans="2:28" s="1163" customFormat="1" ht="12.75" customHeight="1" x14ac:dyDescent="0.15">
      <c r="B49" s="1135" t="s">
        <v>419</v>
      </c>
      <c r="C49" s="286" t="s">
        <v>459</v>
      </c>
      <c r="D49" s="14"/>
      <c r="E49" s="1136"/>
      <c r="F49" s="1137"/>
      <c r="G49" s="623">
        <f t="shared" ref="G49:Z49" si="44">SUM(G50:G54)</f>
        <v>0</v>
      </c>
      <c r="H49" s="16">
        <f t="shared" si="44"/>
        <v>0</v>
      </c>
      <c r="I49" s="16">
        <f t="shared" si="44"/>
        <v>0</v>
      </c>
      <c r="J49" s="16">
        <f t="shared" si="44"/>
        <v>0</v>
      </c>
      <c r="K49" s="16">
        <f t="shared" si="44"/>
        <v>0</v>
      </c>
      <c r="L49" s="16">
        <f t="shared" si="44"/>
        <v>0</v>
      </c>
      <c r="M49" s="16">
        <f t="shared" si="44"/>
        <v>0</v>
      </c>
      <c r="N49" s="16">
        <f t="shared" si="44"/>
        <v>0</v>
      </c>
      <c r="O49" s="16">
        <f t="shared" si="44"/>
        <v>0</v>
      </c>
      <c r="P49" s="16">
        <f t="shared" si="44"/>
        <v>0</v>
      </c>
      <c r="Q49" s="16">
        <f t="shared" si="44"/>
        <v>0</v>
      </c>
      <c r="R49" s="16">
        <f t="shared" si="44"/>
        <v>0</v>
      </c>
      <c r="S49" s="16">
        <f t="shared" si="44"/>
        <v>0</v>
      </c>
      <c r="T49" s="16">
        <f t="shared" si="44"/>
        <v>0</v>
      </c>
      <c r="U49" s="16">
        <f t="shared" si="44"/>
        <v>0</v>
      </c>
      <c r="V49" s="16">
        <f t="shared" si="44"/>
        <v>0</v>
      </c>
      <c r="W49" s="16">
        <f t="shared" si="44"/>
        <v>0</v>
      </c>
      <c r="X49" s="16">
        <f t="shared" si="44"/>
        <v>0</v>
      </c>
      <c r="Y49" s="16">
        <f t="shared" si="44"/>
        <v>0</v>
      </c>
      <c r="Z49" s="16">
        <f t="shared" si="44"/>
        <v>0</v>
      </c>
      <c r="AA49" s="1159">
        <f t="shared" ref="AA49:AA78" si="45">X49+U49+R49+O49+L49+I49+H49</f>
        <v>0</v>
      </c>
      <c r="AB49" s="1159">
        <f t="shared" ref="AB49:AB78" si="46">+AA49-G49</f>
        <v>0</v>
      </c>
    </row>
    <row r="50" spans="2:28" s="1134" customFormat="1" ht="12.75" customHeight="1" x14ac:dyDescent="0.2">
      <c r="B50" s="1564"/>
      <c r="C50" s="1138"/>
      <c r="D50" s="1565" t="s">
        <v>448</v>
      </c>
      <c r="E50" s="1139"/>
      <c r="F50" s="1140"/>
      <c r="G50" s="1160">
        <f>+E50*F50</f>
        <v>0</v>
      </c>
      <c r="H50" s="1137"/>
      <c r="I50" s="1137">
        <f t="shared" ref="I50:I54" si="47">J50+K50</f>
        <v>0</v>
      </c>
      <c r="J50" s="1137"/>
      <c r="K50" s="1137"/>
      <c r="L50" s="1137">
        <f t="shared" ref="L50:L54" si="48">M50+N50</f>
        <v>0</v>
      </c>
      <c r="M50" s="1137"/>
      <c r="N50" s="1137"/>
      <c r="O50" s="1137">
        <f t="shared" ref="O50:O54" si="49">P50+Q50</f>
        <v>0</v>
      </c>
      <c r="P50" s="1137"/>
      <c r="Q50" s="1137"/>
      <c r="R50" s="1137">
        <f t="shared" ref="R50:R54" si="50">S50+T50</f>
        <v>0</v>
      </c>
      <c r="S50" s="1137"/>
      <c r="T50" s="1137"/>
      <c r="U50" s="1137">
        <f t="shared" ref="U50:U54" si="51">V50+W50</f>
        <v>0</v>
      </c>
      <c r="V50" s="1137"/>
      <c r="W50" s="1137"/>
      <c r="X50" s="1137">
        <f t="shared" ref="X50:X54" si="52">Y50+Z50</f>
        <v>0</v>
      </c>
      <c r="Y50" s="1137"/>
      <c r="Z50" s="1137"/>
      <c r="AA50" s="1159">
        <f t="shared" si="45"/>
        <v>0</v>
      </c>
      <c r="AB50" s="1159">
        <f t="shared" si="46"/>
        <v>0</v>
      </c>
    </row>
    <row r="51" spans="2:28" s="1134" customFormat="1" ht="12.75" customHeight="1" x14ac:dyDescent="0.2">
      <c r="B51" s="1564"/>
      <c r="C51" s="1138"/>
      <c r="D51" s="1565" t="s">
        <v>448</v>
      </c>
      <c r="E51" s="1139"/>
      <c r="F51" s="1140"/>
      <c r="G51" s="1160">
        <f>+E51*F51</f>
        <v>0</v>
      </c>
      <c r="H51" s="1137"/>
      <c r="I51" s="1137">
        <f t="shared" si="47"/>
        <v>0</v>
      </c>
      <c r="J51" s="1137"/>
      <c r="K51" s="1137"/>
      <c r="L51" s="1137">
        <f t="shared" si="48"/>
        <v>0</v>
      </c>
      <c r="M51" s="1137"/>
      <c r="N51" s="1137"/>
      <c r="O51" s="1137">
        <f t="shared" si="49"/>
        <v>0</v>
      </c>
      <c r="P51" s="1137"/>
      <c r="Q51" s="1137"/>
      <c r="R51" s="1137">
        <f t="shared" si="50"/>
        <v>0</v>
      </c>
      <c r="S51" s="1137"/>
      <c r="T51" s="1137"/>
      <c r="U51" s="1137">
        <f t="shared" si="51"/>
        <v>0</v>
      </c>
      <c r="V51" s="1137"/>
      <c r="W51" s="1137"/>
      <c r="X51" s="1137">
        <f t="shared" si="52"/>
        <v>0</v>
      </c>
      <c r="Y51" s="1137"/>
      <c r="Z51" s="1137"/>
      <c r="AA51" s="1159">
        <f t="shared" si="45"/>
        <v>0</v>
      </c>
      <c r="AB51" s="1159">
        <f t="shared" si="46"/>
        <v>0</v>
      </c>
    </row>
    <row r="52" spans="2:28" s="1134" customFormat="1" ht="12.75" customHeight="1" x14ac:dyDescent="0.2">
      <c r="B52" s="1564"/>
      <c r="C52" s="1138"/>
      <c r="D52" s="1565" t="s">
        <v>448</v>
      </c>
      <c r="E52" s="1139"/>
      <c r="F52" s="1140"/>
      <c r="G52" s="1160">
        <f>+E52*F52</f>
        <v>0</v>
      </c>
      <c r="H52" s="1141"/>
      <c r="I52" s="1142">
        <f t="shared" si="47"/>
        <v>0</v>
      </c>
      <c r="J52" s="1142"/>
      <c r="K52" s="1142"/>
      <c r="L52" s="1142">
        <f t="shared" si="48"/>
        <v>0</v>
      </c>
      <c r="M52" s="1142"/>
      <c r="N52" s="1142"/>
      <c r="O52" s="1142">
        <f t="shared" si="49"/>
        <v>0</v>
      </c>
      <c r="P52" s="1142"/>
      <c r="Q52" s="1142"/>
      <c r="R52" s="1142">
        <f t="shared" si="50"/>
        <v>0</v>
      </c>
      <c r="S52" s="1142"/>
      <c r="T52" s="1142"/>
      <c r="U52" s="1142">
        <f t="shared" si="51"/>
        <v>0</v>
      </c>
      <c r="V52" s="1142"/>
      <c r="W52" s="1142"/>
      <c r="X52" s="1142">
        <f t="shared" si="52"/>
        <v>0</v>
      </c>
      <c r="Y52" s="1142"/>
      <c r="Z52" s="1142"/>
      <c r="AA52" s="1159">
        <f t="shared" si="45"/>
        <v>0</v>
      </c>
      <c r="AB52" s="1159">
        <f t="shared" si="46"/>
        <v>0</v>
      </c>
    </row>
    <row r="53" spans="2:28" s="1134" customFormat="1" ht="12.75" customHeight="1" x14ac:dyDescent="0.2">
      <c r="B53" s="1564"/>
      <c r="C53" s="1138"/>
      <c r="D53" s="1565" t="s">
        <v>448</v>
      </c>
      <c r="E53" s="1139"/>
      <c r="F53" s="1140"/>
      <c r="G53" s="1160">
        <f>+E53*F53</f>
        <v>0</v>
      </c>
      <c r="H53" s="1141"/>
      <c r="I53" s="1142">
        <f t="shared" si="47"/>
        <v>0</v>
      </c>
      <c r="J53" s="1142"/>
      <c r="K53" s="1142"/>
      <c r="L53" s="1142">
        <f t="shared" si="48"/>
        <v>0</v>
      </c>
      <c r="M53" s="1142"/>
      <c r="N53" s="1142"/>
      <c r="O53" s="1142">
        <f t="shared" si="49"/>
        <v>0</v>
      </c>
      <c r="P53" s="1142"/>
      <c r="Q53" s="1142"/>
      <c r="R53" s="1142">
        <f t="shared" si="50"/>
        <v>0</v>
      </c>
      <c r="S53" s="1142"/>
      <c r="T53" s="1142"/>
      <c r="U53" s="1142">
        <f t="shared" si="51"/>
        <v>0</v>
      </c>
      <c r="V53" s="1142"/>
      <c r="W53" s="1142"/>
      <c r="X53" s="1142">
        <f t="shared" si="52"/>
        <v>0</v>
      </c>
      <c r="Y53" s="1142"/>
      <c r="Z53" s="1142"/>
      <c r="AA53" s="1159">
        <f t="shared" si="45"/>
        <v>0</v>
      </c>
      <c r="AB53" s="1159">
        <f t="shared" si="46"/>
        <v>0</v>
      </c>
    </row>
    <row r="54" spans="2:28" s="1134" customFormat="1" ht="12.75" customHeight="1" x14ac:dyDescent="0.2">
      <c r="B54" s="1563"/>
      <c r="C54" s="1143"/>
      <c r="D54" s="1566" t="s">
        <v>448</v>
      </c>
      <c r="E54" s="1144"/>
      <c r="F54" s="1145"/>
      <c r="G54" s="1161">
        <f>+E54*F54</f>
        <v>0</v>
      </c>
      <c r="H54" s="1146"/>
      <c r="I54" s="1147">
        <f t="shared" si="47"/>
        <v>0</v>
      </c>
      <c r="J54" s="1147"/>
      <c r="K54" s="1147"/>
      <c r="L54" s="1147">
        <f t="shared" si="48"/>
        <v>0</v>
      </c>
      <c r="M54" s="1147"/>
      <c r="N54" s="1147"/>
      <c r="O54" s="1147">
        <f t="shared" si="49"/>
        <v>0</v>
      </c>
      <c r="P54" s="1147"/>
      <c r="Q54" s="1147"/>
      <c r="R54" s="1147">
        <f t="shared" si="50"/>
        <v>0</v>
      </c>
      <c r="S54" s="1147"/>
      <c r="T54" s="1147"/>
      <c r="U54" s="1147">
        <f t="shared" si="51"/>
        <v>0</v>
      </c>
      <c r="V54" s="1147"/>
      <c r="W54" s="1147"/>
      <c r="X54" s="1147">
        <f t="shared" si="52"/>
        <v>0</v>
      </c>
      <c r="Y54" s="1147"/>
      <c r="Z54" s="1147"/>
      <c r="AA54" s="1159">
        <f t="shared" si="45"/>
        <v>0</v>
      </c>
      <c r="AB54" s="1159">
        <f t="shared" si="46"/>
        <v>0</v>
      </c>
    </row>
    <row r="55" spans="2:28" s="1163" customFormat="1" ht="12.75" customHeight="1" x14ac:dyDescent="0.15">
      <c r="B55" s="1135" t="s">
        <v>419</v>
      </c>
      <c r="C55" s="286" t="s">
        <v>460</v>
      </c>
      <c r="D55" s="14"/>
      <c r="E55" s="1136"/>
      <c r="F55" s="1137"/>
      <c r="G55" s="623">
        <f t="shared" ref="G55:Z55" si="53">SUM(G56:G60)</f>
        <v>0</v>
      </c>
      <c r="H55" s="16">
        <f t="shared" si="53"/>
        <v>0</v>
      </c>
      <c r="I55" s="16">
        <f t="shared" si="53"/>
        <v>0</v>
      </c>
      <c r="J55" s="16">
        <f t="shared" si="53"/>
        <v>0</v>
      </c>
      <c r="K55" s="16">
        <f t="shared" si="53"/>
        <v>0</v>
      </c>
      <c r="L55" s="16">
        <f t="shared" si="53"/>
        <v>0</v>
      </c>
      <c r="M55" s="16">
        <f t="shared" si="53"/>
        <v>0</v>
      </c>
      <c r="N55" s="16">
        <f t="shared" si="53"/>
        <v>0</v>
      </c>
      <c r="O55" s="16">
        <f t="shared" si="53"/>
        <v>0</v>
      </c>
      <c r="P55" s="16">
        <f t="shared" si="53"/>
        <v>0</v>
      </c>
      <c r="Q55" s="16">
        <f t="shared" si="53"/>
        <v>0</v>
      </c>
      <c r="R55" s="16">
        <f t="shared" si="53"/>
        <v>0</v>
      </c>
      <c r="S55" s="16">
        <f t="shared" si="53"/>
        <v>0</v>
      </c>
      <c r="T55" s="16">
        <f t="shared" si="53"/>
        <v>0</v>
      </c>
      <c r="U55" s="16">
        <f t="shared" si="53"/>
        <v>0</v>
      </c>
      <c r="V55" s="16">
        <f t="shared" si="53"/>
        <v>0</v>
      </c>
      <c r="W55" s="16">
        <f t="shared" si="53"/>
        <v>0</v>
      </c>
      <c r="X55" s="16">
        <f t="shared" si="53"/>
        <v>0</v>
      </c>
      <c r="Y55" s="16">
        <f t="shared" si="53"/>
        <v>0</v>
      </c>
      <c r="Z55" s="16">
        <f t="shared" si="53"/>
        <v>0</v>
      </c>
      <c r="AA55" s="1159">
        <f t="shared" si="45"/>
        <v>0</v>
      </c>
      <c r="AB55" s="1159">
        <f t="shared" si="46"/>
        <v>0</v>
      </c>
    </row>
    <row r="56" spans="2:28" s="1134" customFormat="1" ht="12.75" customHeight="1" x14ac:dyDescent="0.2">
      <c r="B56" s="1564"/>
      <c r="C56" s="1138"/>
      <c r="D56" s="1565" t="s">
        <v>448</v>
      </c>
      <c r="E56" s="1139"/>
      <c r="F56" s="1140"/>
      <c r="G56" s="1160">
        <f>+E56*F56</f>
        <v>0</v>
      </c>
      <c r="H56" s="1140"/>
      <c r="I56" s="1148">
        <f t="shared" ref="I56:I78" si="54">J56+K56</f>
        <v>0</v>
      </c>
      <c r="J56" s="1148"/>
      <c r="K56" s="1148"/>
      <c r="L56" s="1148">
        <f t="shared" ref="L56:L60" si="55">M56+N56</f>
        <v>0</v>
      </c>
      <c r="M56" s="1148"/>
      <c r="N56" s="1148"/>
      <c r="O56" s="1148">
        <f t="shared" ref="O56:O60" si="56">P56+Q56</f>
        <v>0</v>
      </c>
      <c r="P56" s="1148"/>
      <c r="Q56" s="1148"/>
      <c r="R56" s="1148">
        <f t="shared" ref="R56:R60" si="57">S56+T56</f>
        <v>0</v>
      </c>
      <c r="S56" s="1148"/>
      <c r="T56" s="1148"/>
      <c r="U56" s="1148">
        <f t="shared" ref="U56:U60" si="58">V56+W56</f>
        <v>0</v>
      </c>
      <c r="V56" s="1148"/>
      <c r="W56" s="1148"/>
      <c r="X56" s="1148">
        <f t="shared" ref="X56:X60" si="59">Y56+Z56</f>
        <v>0</v>
      </c>
      <c r="Y56" s="1148"/>
      <c r="Z56" s="1148"/>
      <c r="AA56" s="1159">
        <f t="shared" si="45"/>
        <v>0</v>
      </c>
      <c r="AB56" s="1159">
        <f t="shared" si="46"/>
        <v>0</v>
      </c>
    </row>
    <row r="57" spans="2:28" s="1134" customFormat="1" ht="12.75" customHeight="1" x14ac:dyDescent="0.2">
      <c r="B57" s="1564"/>
      <c r="C57" s="1138"/>
      <c r="D57" s="1565" t="s">
        <v>448</v>
      </c>
      <c r="E57" s="1139"/>
      <c r="F57" s="1140"/>
      <c r="G57" s="1160">
        <f>+E57*F57</f>
        <v>0</v>
      </c>
      <c r="H57" s="1149"/>
      <c r="I57" s="1137">
        <f t="shared" si="54"/>
        <v>0</v>
      </c>
      <c r="J57" s="1137"/>
      <c r="K57" s="1137"/>
      <c r="L57" s="1137">
        <f t="shared" si="55"/>
        <v>0</v>
      </c>
      <c r="M57" s="1137"/>
      <c r="N57" s="1137"/>
      <c r="O57" s="1137">
        <f t="shared" si="56"/>
        <v>0</v>
      </c>
      <c r="P57" s="1137"/>
      <c r="Q57" s="1137"/>
      <c r="R57" s="1137">
        <f t="shared" si="57"/>
        <v>0</v>
      </c>
      <c r="S57" s="1137"/>
      <c r="T57" s="1137"/>
      <c r="U57" s="1137">
        <f t="shared" si="58"/>
        <v>0</v>
      </c>
      <c r="V57" s="1137"/>
      <c r="W57" s="1137"/>
      <c r="X57" s="1137">
        <f t="shared" si="59"/>
        <v>0</v>
      </c>
      <c r="Y57" s="1137"/>
      <c r="Z57" s="1137"/>
      <c r="AA57" s="1159">
        <f t="shared" si="45"/>
        <v>0</v>
      </c>
      <c r="AB57" s="1159">
        <f t="shared" si="46"/>
        <v>0</v>
      </c>
    </row>
    <row r="58" spans="2:28" s="1134" customFormat="1" ht="12.75" customHeight="1" x14ac:dyDescent="0.2">
      <c r="B58" s="1564"/>
      <c r="C58" s="1138"/>
      <c r="D58" s="1565" t="s">
        <v>448</v>
      </c>
      <c r="E58" s="1139"/>
      <c r="F58" s="1140"/>
      <c r="G58" s="1160">
        <f>+E58*F58</f>
        <v>0</v>
      </c>
      <c r="H58" s="1149"/>
      <c r="I58" s="1142">
        <f t="shared" si="54"/>
        <v>0</v>
      </c>
      <c r="J58" s="1142"/>
      <c r="K58" s="1142"/>
      <c r="L58" s="1142">
        <f t="shared" si="55"/>
        <v>0</v>
      </c>
      <c r="M58" s="1142"/>
      <c r="N58" s="1142"/>
      <c r="O58" s="1142">
        <f t="shared" si="56"/>
        <v>0</v>
      </c>
      <c r="P58" s="1142"/>
      <c r="Q58" s="1142"/>
      <c r="R58" s="1142">
        <f t="shared" si="57"/>
        <v>0</v>
      </c>
      <c r="S58" s="1142"/>
      <c r="T58" s="1142"/>
      <c r="U58" s="1142">
        <f t="shared" si="58"/>
        <v>0</v>
      </c>
      <c r="V58" s="1142"/>
      <c r="W58" s="1142"/>
      <c r="X58" s="1142">
        <f t="shared" si="59"/>
        <v>0</v>
      </c>
      <c r="Y58" s="1142"/>
      <c r="Z58" s="1142"/>
      <c r="AA58" s="1159">
        <f t="shared" si="45"/>
        <v>0</v>
      </c>
      <c r="AB58" s="1159">
        <f t="shared" si="46"/>
        <v>0</v>
      </c>
    </row>
    <row r="59" spans="2:28" s="1134" customFormat="1" ht="12.75" customHeight="1" x14ac:dyDescent="0.2">
      <c r="B59" s="1564"/>
      <c r="C59" s="1138"/>
      <c r="D59" s="1565" t="s">
        <v>448</v>
      </c>
      <c r="E59" s="1139"/>
      <c r="F59" s="1140"/>
      <c r="G59" s="1160">
        <f>+E59*F59</f>
        <v>0</v>
      </c>
      <c r="H59" s="1149"/>
      <c r="I59" s="1142">
        <f t="shared" si="54"/>
        <v>0</v>
      </c>
      <c r="J59" s="1142"/>
      <c r="K59" s="1142"/>
      <c r="L59" s="1142">
        <f t="shared" si="55"/>
        <v>0</v>
      </c>
      <c r="M59" s="1142"/>
      <c r="N59" s="1142"/>
      <c r="O59" s="1142">
        <f t="shared" si="56"/>
        <v>0</v>
      </c>
      <c r="P59" s="1142"/>
      <c r="Q59" s="1142"/>
      <c r="R59" s="1142">
        <f t="shared" si="57"/>
        <v>0</v>
      </c>
      <c r="S59" s="1142"/>
      <c r="T59" s="1142"/>
      <c r="U59" s="1142">
        <f t="shared" si="58"/>
        <v>0</v>
      </c>
      <c r="V59" s="1142"/>
      <c r="W59" s="1142"/>
      <c r="X59" s="1142">
        <f t="shared" si="59"/>
        <v>0</v>
      </c>
      <c r="Y59" s="1142"/>
      <c r="Z59" s="1142"/>
      <c r="AA59" s="1159">
        <f t="shared" si="45"/>
        <v>0</v>
      </c>
      <c r="AB59" s="1159">
        <f t="shared" si="46"/>
        <v>0</v>
      </c>
    </row>
    <row r="60" spans="2:28" s="1134" customFormat="1" ht="12.75" customHeight="1" x14ac:dyDescent="0.2">
      <c r="B60" s="1563"/>
      <c r="C60" s="1143"/>
      <c r="D60" s="1566" t="s">
        <v>448</v>
      </c>
      <c r="E60" s="1144"/>
      <c r="F60" s="1145"/>
      <c r="G60" s="1161">
        <f>+E60*F60</f>
        <v>0</v>
      </c>
      <c r="H60" s="1150"/>
      <c r="I60" s="1147">
        <f t="shared" si="54"/>
        <v>0</v>
      </c>
      <c r="J60" s="1147"/>
      <c r="K60" s="1147"/>
      <c r="L60" s="1147">
        <f t="shared" si="55"/>
        <v>0</v>
      </c>
      <c r="M60" s="1147"/>
      <c r="N60" s="1147"/>
      <c r="O60" s="1147">
        <f t="shared" si="56"/>
        <v>0</v>
      </c>
      <c r="P60" s="1147"/>
      <c r="Q60" s="1147"/>
      <c r="R60" s="1147">
        <f t="shared" si="57"/>
        <v>0</v>
      </c>
      <c r="S60" s="1147"/>
      <c r="T60" s="1147"/>
      <c r="U60" s="1147">
        <f t="shared" si="58"/>
        <v>0</v>
      </c>
      <c r="V60" s="1147"/>
      <c r="W60" s="1147"/>
      <c r="X60" s="1147">
        <f t="shared" si="59"/>
        <v>0</v>
      </c>
      <c r="Y60" s="1147"/>
      <c r="Z60" s="1147"/>
      <c r="AA60" s="1159">
        <f t="shared" si="45"/>
        <v>0</v>
      </c>
      <c r="AB60" s="1159">
        <f t="shared" si="46"/>
        <v>0</v>
      </c>
    </row>
    <row r="61" spans="2:28" s="1163" customFormat="1" ht="12.75" customHeight="1" x14ac:dyDescent="0.15">
      <c r="B61" s="1135" t="s">
        <v>419</v>
      </c>
      <c r="C61" s="286" t="s">
        <v>461</v>
      </c>
      <c r="D61" s="14"/>
      <c r="E61" s="1136"/>
      <c r="F61" s="1137"/>
      <c r="G61" s="623">
        <f t="shared" ref="G61:Z61" si="60">SUM(G62:G66)</f>
        <v>0</v>
      </c>
      <c r="H61" s="16">
        <f t="shared" si="60"/>
        <v>0</v>
      </c>
      <c r="I61" s="16">
        <f t="shared" si="60"/>
        <v>0</v>
      </c>
      <c r="J61" s="16">
        <f t="shared" si="60"/>
        <v>0</v>
      </c>
      <c r="K61" s="16">
        <f t="shared" si="60"/>
        <v>0</v>
      </c>
      <c r="L61" s="16">
        <f t="shared" si="60"/>
        <v>0</v>
      </c>
      <c r="M61" s="16">
        <f t="shared" si="60"/>
        <v>0</v>
      </c>
      <c r="N61" s="16">
        <f t="shared" si="60"/>
        <v>0</v>
      </c>
      <c r="O61" s="16">
        <f t="shared" si="60"/>
        <v>0</v>
      </c>
      <c r="P61" s="16">
        <f t="shared" si="60"/>
        <v>0</v>
      </c>
      <c r="Q61" s="16">
        <f t="shared" si="60"/>
        <v>0</v>
      </c>
      <c r="R61" s="16">
        <f t="shared" si="60"/>
        <v>0</v>
      </c>
      <c r="S61" s="16">
        <f t="shared" si="60"/>
        <v>0</v>
      </c>
      <c r="T61" s="16">
        <f t="shared" si="60"/>
        <v>0</v>
      </c>
      <c r="U61" s="16">
        <f t="shared" si="60"/>
        <v>0</v>
      </c>
      <c r="V61" s="16">
        <f t="shared" si="60"/>
        <v>0</v>
      </c>
      <c r="W61" s="16">
        <f t="shared" si="60"/>
        <v>0</v>
      </c>
      <c r="X61" s="16">
        <f t="shared" si="60"/>
        <v>0</v>
      </c>
      <c r="Y61" s="16">
        <f t="shared" si="60"/>
        <v>0</v>
      </c>
      <c r="Z61" s="16">
        <f t="shared" si="60"/>
        <v>0</v>
      </c>
      <c r="AA61" s="1159">
        <f t="shared" si="45"/>
        <v>0</v>
      </c>
      <c r="AB61" s="1159">
        <f t="shared" si="46"/>
        <v>0</v>
      </c>
    </row>
    <row r="62" spans="2:28" s="1134" customFormat="1" ht="12.75" customHeight="1" x14ac:dyDescent="0.2">
      <c r="B62" s="1564"/>
      <c r="C62" s="1138"/>
      <c r="D62" s="1565" t="s">
        <v>448</v>
      </c>
      <c r="E62" s="1139"/>
      <c r="F62" s="1140"/>
      <c r="G62" s="1160">
        <f>+E62*F62</f>
        <v>0</v>
      </c>
      <c r="H62" s="1137"/>
      <c r="I62" s="1148">
        <f t="shared" si="54"/>
        <v>0</v>
      </c>
      <c r="J62" s="1137"/>
      <c r="K62" s="1137"/>
      <c r="L62" s="1148">
        <f t="shared" ref="L62:L66" si="61">M62+N62</f>
        <v>0</v>
      </c>
      <c r="M62" s="1137"/>
      <c r="N62" s="1137"/>
      <c r="O62" s="1148">
        <f t="shared" ref="O62:O66" si="62">P62+Q62</f>
        <v>0</v>
      </c>
      <c r="P62" s="1137"/>
      <c r="Q62" s="1137"/>
      <c r="R62" s="1148">
        <f t="shared" ref="R62:R66" si="63">S62+T62</f>
        <v>0</v>
      </c>
      <c r="S62" s="1137"/>
      <c r="T62" s="1137"/>
      <c r="U62" s="1148">
        <f t="shared" ref="U62:U66" si="64">V62+W62</f>
        <v>0</v>
      </c>
      <c r="V62" s="1137"/>
      <c r="W62" s="1137"/>
      <c r="X62" s="1148">
        <f t="shared" ref="X62:X66" si="65">Y62+Z62</f>
        <v>0</v>
      </c>
      <c r="Y62" s="1137"/>
      <c r="Z62" s="1137"/>
      <c r="AA62" s="1159">
        <f t="shared" si="45"/>
        <v>0</v>
      </c>
      <c r="AB62" s="1159">
        <f t="shared" si="46"/>
        <v>0</v>
      </c>
    </row>
    <row r="63" spans="2:28" s="1134" customFormat="1" ht="12.75" customHeight="1" x14ac:dyDescent="0.2">
      <c r="B63" s="1564"/>
      <c r="C63" s="1138"/>
      <c r="D63" s="1565" t="s">
        <v>448</v>
      </c>
      <c r="E63" s="1139"/>
      <c r="F63" s="1140"/>
      <c r="G63" s="1160">
        <f>+E63*F63</f>
        <v>0</v>
      </c>
      <c r="H63" s="1137"/>
      <c r="I63" s="1137">
        <f t="shared" si="54"/>
        <v>0</v>
      </c>
      <c r="J63" s="1137"/>
      <c r="K63" s="1137"/>
      <c r="L63" s="1137">
        <f t="shared" si="61"/>
        <v>0</v>
      </c>
      <c r="M63" s="1137"/>
      <c r="N63" s="1137"/>
      <c r="O63" s="1137">
        <f t="shared" si="62"/>
        <v>0</v>
      </c>
      <c r="P63" s="1137"/>
      <c r="Q63" s="1137"/>
      <c r="R63" s="1137">
        <f t="shared" si="63"/>
        <v>0</v>
      </c>
      <c r="S63" s="1137"/>
      <c r="T63" s="1137"/>
      <c r="U63" s="1137">
        <f t="shared" si="64"/>
        <v>0</v>
      </c>
      <c r="V63" s="1137"/>
      <c r="W63" s="1137"/>
      <c r="X63" s="1137">
        <f t="shared" si="65"/>
        <v>0</v>
      </c>
      <c r="Y63" s="1137"/>
      <c r="Z63" s="1137"/>
      <c r="AA63" s="1159">
        <f t="shared" si="45"/>
        <v>0</v>
      </c>
      <c r="AB63" s="1159">
        <f t="shared" si="46"/>
        <v>0</v>
      </c>
    </row>
    <row r="64" spans="2:28" s="1134" customFormat="1" ht="12.75" customHeight="1" x14ac:dyDescent="0.2">
      <c r="B64" s="1564"/>
      <c r="C64" s="1138"/>
      <c r="D64" s="1565" t="s">
        <v>448</v>
      </c>
      <c r="E64" s="1139"/>
      <c r="F64" s="1140"/>
      <c r="G64" s="1160">
        <f>+E64*F64</f>
        <v>0</v>
      </c>
      <c r="H64" s="1141"/>
      <c r="I64" s="1142">
        <f t="shared" si="54"/>
        <v>0</v>
      </c>
      <c r="J64" s="1142"/>
      <c r="K64" s="1142"/>
      <c r="L64" s="1142">
        <f t="shared" si="61"/>
        <v>0</v>
      </c>
      <c r="M64" s="1142"/>
      <c r="N64" s="1142"/>
      <c r="O64" s="1142">
        <f t="shared" si="62"/>
        <v>0</v>
      </c>
      <c r="P64" s="1142"/>
      <c r="Q64" s="1142"/>
      <c r="R64" s="1142">
        <f t="shared" si="63"/>
        <v>0</v>
      </c>
      <c r="S64" s="1142"/>
      <c r="T64" s="1142"/>
      <c r="U64" s="1142">
        <f t="shared" si="64"/>
        <v>0</v>
      </c>
      <c r="V64" s="1142"/>
      <c r="W64" s="1142"/>
      <c r="X64" s="1142">
        <f t="shared" si="65"/>
        <v>0</v>
      </c>
      <c r="Y64" s="1142"/>
      <c r="Z64" s="1142"/>
      <c r="AA64" s="1159">
        <f t="shared" si="45"/>
        <v>0</v>
      </c>
      <c r="AB64" s="1159">
        <f t="shared" si="46"/>
        <v>0</v>
      </c>
    </row>
    <row r="65" spans="2:28" s="1134" customFormat="1" ht="12.75" customHeight="1" x14ac:dyDescent="0.2">
      <c r="B65" s="1564"/>
      <c r="C65" s="1138"/>
      <c r="D65" s="1565" t="s">
        <v>448</v>
      </c>
      <c r="E65" s="1139"/>
      <c r="F65" s="1140"/>
      <c r="G65" s="1160">
        <f>+E65*F65</f>
        <v>0</v>
      </c>
      <c r="H65" s="1141"/>
      <c r="I65" s="1142">
        <f t="shared" si="54"/>
        <v>0</v>
      </c>
      <c r="J65" s="1142"/>
      <c r="K65" s="1142"/>
      <c r="L65" s="1142">
        <f t="shared" si="61"/>
        <v>0</v>
      </c>
      <c r="M65" s="1142"/>
      <c r="N65" s="1142"/>
      <c r="O65" s="1142">
        <f t="shared" si="62"/>
        <v>0</v>
      </c>
      <c r="P65" s="1142"/>
      <c r="Q65" s="1142"/>
      <c r="R65" s="1142">
        <f t="shared" si="63"/>
        <v>0</v>
      </c>
      <c r="S65" s="1142"/>
      <c r="T65" s="1142"/>
      <c r="U65" s="1142">
        <f t="shared" si="64"/>
        <v>0</v>
      </c>
      <c r="V65" s="1142"/>
      <c r="W65" s="1142"/>
      <c r="X65" s="1142">
        <f t="shared" si="65"/>
        <v>0</v>
      </c>
      <c r="Y65" s="1142"/>
      <c r="Z65" s="1142"/>
      <c r="AA65" s="1159">
        <f t="shared" si="45"/>
        <v>0</v>
      </c>
      <c r="AB65" s="1159">
        <f t="shared" si="46"/>
        <v>0</v>
      </c>
    </row>
    <row r="66" spans="2:28" s="1134" customFormat="1" ht="12.75" customHeight="1" x14ac:dyDescent="0.2">
      <c r="B66" s="1563"/>
      <c r="C66" s="1143"/>
      <c r="D66" s="1566" t="s">
        <v>448</v>
      </c>
      <c r="E66" s="1144"/>
      <c r="F66" s="1145"/>
      <c r="G66" s="1161">
        <f>+E66*F66</f>
        <v>0</v>
      </c>
      <c r="H66" s="1146"/>
      <c r="I66" s="1147">
        <f t="shared" si="54"/>
        <v>0</v>
      </c>
      <c r="J66" s="1147"/>
      <c r="K66" s="1147"/>
      <c r="L66" s="1147">
        <f t="shared" si="61"/>
        <v>0</v>
      </c>
      <c r="M66" s="1147"/>
      <c r="N66" s="1147"/>
      <c r="O66" s="1147">
        <f t="shared" si="62"/>
        <v>0</v>
      </c>
      <c r="P66" s="1147"/>
      <c r="Q66" s="1147"/>
      <c r="R66" s="1147">
        <f t="shared" si="63"/>
        <v>0</v>
      </c>
      <c r="S66" s="1147"/>
      <c r="T66" s="1147"/>
      <c r="U66" s="1147">
        <f t="shared" si="64"/>
        <v>0</v>
      </c>
      <c r="V66" s="1147"/>
      <c r="W66" s="1147"/>
      <c r="X66" s="1147">
        <f t="shared" si="65"/>
        <v>0</v>
      </c>
      <c r="Y66" s="1147"/>
      <c r="Z66" s="1147"/>
      <c r="AA66" s="1159">
        <f t="shared" si="45"/>
        <v>0</v>
      </c>
      <c r="AB66" s="1159">
        <f t="shared" si="46"/>
        <v>0</v>
      </c>
    </row>
    <row r="67" spans="2:28" s="1163" customFormat="1" ht="12.75" customHeight="1" x14ac:dyDescent="0.15">
      <c r="B67" s="1135" t="s">
        <v>419</v>
      </c>
      <c r="C67" s="286" t="s">
        <v>462</v>
      </c>
      <c r="D67" s="14"/>
      <c r="E67" s="1136"/>
      <c r="F67" s="1137"/>
      <c r="G67" s="623">
        <f t="shared" ref="G67:Z67" si="66">SUM(G68:G72)</f>
        <v>0</v>
      </c>
      <c r="H67" s="16">
        <f t="shared" si="66"/>
        <v>0</v>
      </c>
      <c r="I67" s="16">
        <f t="shared" si="66"/>
        <v>0</v>
      </c>
      <c r="J67" s="16">
        <f t="shared" si="66"/>
        <v>0</v>
      </c>
      <c r="K67" s="16">
        <f t="shared" si="66"/>
        <v>0</v>
      </c>
      <c r="L67" s="16">
        <f t="shared" si="66"/>
        <v>0</v>
      </c>
      <c r="M67" s="16">
        <f t="shared" si="66"/>
        <v>0</v>
      </c>
      <c r="N67" s="16">
        <f t="shared" si="66"/>
        <v>0</v>
      </c>
      <c r="O67" s="16">
        <f t="shared" si="66"/>
        <v>0</v>
      </c>
      <c r="P67" s="16">
        <f t="shared" si="66"/>
        <v>0</v>
      </c>
      <c r="Q67" s="16">
        <f t="shared" si="66"/>
        <v>0</v>
      </c>
      <c r="R67" s="16">
        <f t="shared" si="66"/>
        <v>0</v>
      </c>
      <c r="S67" s="16">
        <f t="shared" si="66"/>
        <v>0</v>
      </c>
      <c r="T67" s="16">
        <f t="shared" si="66"/>
        <v>0</v>
      </c>
      <c r="U67" s="16">
        <f t="shared" si="66"/>
        <v>0</v>
      </c>
      <c r="V67" s="16">
        <f t="shared" si="66"/>
        <v>0</v>
      </c>
      <c r="W67" s="16">
        <f t="shared" si="66"/>
        <v>0</v>
      </c>
      <c r="X67" s="16">
        <f t="shared" si="66"/>
        <v>0</v>
      </c>
      <c r="Y67" s="16">
        <f t="shared" si="66"/>
        <v>0</v>
      </c>
      <c r="Z67" s="16">
        <f t="shared" si="66"/>
        <v>0</v>
      </c>
      <c r="AA67" s="1159">
        <f t="shared" si="45"/>
        <v>0</v>
      </c>
      <c r="AB67" s="1159">
        <f t="shared" si="46"/>
        <v>0</v>
      </c>
    </row>
    <row r="68" spans="2:28" s="1134" customFormat="1" ht="12.75" customHeight="1" x14ac:dyDescent="0.2">
      <c r="B68" s="1564"/>
      <c r="C68" s="1138"/>
      <c r="D68" s="1565" t="s">
        <v>448</v>
      </c>
      <c r="E68" s="1139"/>
      <c r="F68" s="1140"/>
      <c r="G68" s="1160">
        <f>+E68*F68</f>
        <v>0</v>
      </c>
      <c r="H68" s="1137"/>
      <c r="I68" s="1148">
        <f t="shared" si="54"/>
        <v>0</v>
      </c>
      <c r="J68" s="1142"/>
      <c r="K68" s="1142"/>
      <c r="L68" s="1148">
        <f t="shared" ref="L68:L72" si="67">M68+N68</f>
        <v>0</v>
      </c>
      <c r="M68" s="1142"/>
      <c r="N68" s="1142"/>
      <c r="O68" s="1148">
        <f t="shared" ref="O68:O72" si="68">P68+Q68</f>
        <v>0</v>
      </c>
      <c r="P68" s="1142"/>
      <c r="Q68" s="1142"/>
      <c r="R68" s="1148">
        <f t="shared" ref="R68:R72" si="69">S68+T68</f>
        <v>0</v>
      </c>
      <c r="S68" s="1142"/>
      <c r="T68" s="1142"/>
      <c r="U68" s="1148">
        <f t="shared" ref="U68:U72" si="70">V68+W68</f>
        <v>0</v>
      </c>
      <c r="V68" s="1142"/>
      <c r="W68" s="1142"/>
      <c r="X68" s="1148">
        <f t="shared" ref="X68:X72" si="71">Y68+Z68</f>
        <v>0</v>
      </c>
      <c r="Y68" s="1142"/>
      <c r="Z68" s="1142"/>
      <c r="AA68" s="1159">
        <f t="shared" si="45"/>
        <v>0</v>
      </c>
      <c r="AB68" s="1159">
        <f t="shared" si="46"/>
        <v>0</v>
      </c>
    </row>
    <row r="69" spans="2:28" s="1134" customFormat="1" ht="12.75" customHeight="1" x14ac:dyDescent="0.2">
      <c r="B69" s="1564"/>
      <c r="C69" s="1138"/>
      <c r="D69" s="1565" t="s">
        <v>448</v>
      </c>
      <c r="E69" s="1139"/>
      <c r="F69" s="1140"/>
      <c r="G69" s="1160">
        <f>+E69*F69</f>
        <v>0</v>
      </c>
      <c r="H69" s="1137"/>
      <c r="I69" s="1137">
        <f t="shared" si="54"/>
        <v>0</v>
      </c>
      <c r="J69" s="1142"/>
      <c r="K69" s="1142"/>
      <c r="L69" s="1137">
        <f t="shared" si="67"/>
        <v>0</v>
      </c>
      <c r="M69" s="1142"/>
      <c r="N69" s="1142"/>
      <c r="O69" s="1137">
        <f t="shared" si="68"/>
        <v>0</v>
      </c>
      <c r="P69" s="1142"/>
      <c r="Q69" s="1142"/>
      <c r="R69" s="1137">
        <f t="shared" si="69"/>
        <v>0</v>
      </c>
      <c r="S69" s="1142"/>
      <c r="T69" s="1142"/>
      <c r="U69" s="1137">
        <f t="shared" si="70"/>
        <v>0</v>
      </c>
      <c r="V69" s="1142"/>
      <c r="W69" s="1142"/>
      <c r="X69" s="1137">
        <f t="shared" si="71"/>
        <v>0</v>
      </c>
      <c r="Y69" s="1142"/>
      <c r="Z69" s="1142"/>
      <c r="AA69" s="1159">
        <f t="shared" si="45"/>
        <v>0</v>
      </c>
      <c r="AB69" s="1159">
        <f t="shared" si="46"/>
        <v>0</v>
      </c>
    </row>
    <row r="70" spans="2:28" s="1134" customFormat="1" ht="12.75" customHeight="1" x14ac:dyDescent="0.2">
      <c r="B70" s="1564"/>
      <c r="C70" s="1138"/>
      <c r="D70" s="1565" t="s">
        <v>448</v>
      </c>
      <c r="E70" s="1139"/>
      <c r="F70" s="1140"/>
      <c r="G70" s="1160">
        <f>+E70*F70</f>
        <v>0</v>
      </c>
      <c r="H70" s="1141"/>
      <c r="I70" s="1142">
        <f t="shared" si="54"/>
        <v>0</v>
      </c>
      <c r="J70" s="1142"/>
      <c r="K70" s="1142"/>
      <c r="L70" s="1142">
        <f t="shared" si="67"/>
        <v>0</v>
      </c>
      <c r="M70" s="1142"/>
      <c r="N70" s="1142"/>
      <c r="O70" s="1142">
        <f t="shared" si="68"/>
        <v>0</v>
      </c>
      <c r="P70" s="1142"/>
      <c r="Q70" s="1142"/>
      <c r="R70" s="1142">
        <f t="shared" si="69"/>
        <v>0</v>
      </c>
      <c r="S70" s="1142"/>
      <c r="T70" s="1142"/>
      <c r="U70" s="1142">
        <f t="shared" si="70"/>
        <v>0</v>
      </c>
      <c r="V70" s="1142"/>
      <c r="W70" s="1142"/>
      <c r="X70" s="1142">
        <f t="shared" si="71"/>
        <v>0</v>
      </c>
      <c r="Y70" s="1142"/>
      <c r="Z70" s="1142"/>
      <c r="AA70" s="1159">
        <f t="shared" si="45"/>
        <v>0</v>
      </c>
      <c r="AB70" s="1159">
        <f t="shared" si="46"/>
        <v>0</v>
      </c>
    </row>
    <row r="71" spans="2:28" s="1134" customFormat="1" ht="12.75" customHeight="1" x14ac:dyDescent="0.2">
      <c r="B71" s="1564"/>
      <c r="C71" s="1138"/>
      <c r="D71" s="1565" t="s">
        <v>448</v>
      </c>
      <c r="E71" s="1139"/>
      <c r="F71" s="1140"/>
      <c r="G71" s="1160">
        <f>+E71*F71</f>
        <v>0</v>
      </c>
      <c r="H71" s="1141"/>
      <c r="I71" s="1142">
        <f t="shared" si="54"/>
        <v>0</v>
      </c>
      <c r="J71" s="1142"/>
      <c r="K71" s="1142"/>
      <c r="L71" s="1142">
        <f t="shared" si="67"/>
        <v>0</v>
      </c>
      <c r="M71" s="1142"/>
      <c r="N71" s="1142"/>
      <c r="O71" s="1142">
        <f t="shared" si="68"/>
        <v>0</v>
      </c>
      <c r="P71" s="1142"/>
      <c r="Q71" s="1142"/>
      <c r="R71" s="1142">
        <f t="shared" si="69"/>
        <v>0</v>
      </c>
      <c r="S71" s="1142"/>
      <c r="T71" s="1142"/>
      <c r="U71" s="1142">
        <f t="shared" si="70"/>
        <v>0</v>
      </c>
      <c r="V71" s="1142"/>
      <c r="W71" s="1142"/>
      <c r="X71" s="1142">
        <f t="shared" si="71"/>
        <v>0</v>
      </c>
      <c r="Y71" s="1142"/>
      <c r="Z71" s="1142"/>
      <c r="AA71" s="1159">
        <f t="shared" si="45"/>
        <v>0</v>
      </c>
      <c r="AB71" s="1159">
        <f t="shared" si="46"/>
        <v>0</v>
      </c>
    </row>
    <row r="72" spans="2:28" s="1134" customFormat="1" ht="12.75" customHeight="1" x14ac:dyDescent="0.2">
      <c r="B72" s="1563"/>
      <c r="C72" s="1143"/>
      <c r="D72" s="1566" t="s">
        <v>448</v>
      </c>
      <c r="E72" s="1144"/>
      <c r="F72" s="1145"/>
      <c r="G72" s="1161">
        <f>+E72*F72</f>
        <v>0</v>
      </c>
      <c r="H72" s="1146"/>
      <c r="I72" s="1147">
        <f t="shared" si="54"/>
        <v>0</v>
      </c>
      <c r="J72" s="1147"/>
      <c r="K72" s="1147"/>
      <c r="L72" s="1147">
        <f t="shared" si="67"/>
        <v>0</v>
      </c>
      <c r="M72" s="1147"/>
      <c r="N72" s="1147"/>
      <c r="O72" s="1147">
        <f t="shared" si="68"/>
        <v>0</v>
      </c>
      <c r="P72" s="1147"/>
      <c r="Q72" s="1147"/>
      <c r="R72" s="1147">
        <f t="shared" si="69"/>
        <v>0</v>
      </c>
      <c r="S72" s="1147"/>
      <c r="T72" s="1147"/>
      <c r="U72" s="1147">
        <f t="shared" si="70"/>
        <v>0</v>
      </c>
      <c r="V72" s="1147"/>
      <c r="W72" s="1147"/>
      <c r="X72" s="1147">
        <f t="shared" si="71"/>
        <v>0</v>
      </c>
      <c r="Y72" s="1147"/>
      <c r="Z72" s="1147"/>
      <c r="AA72" s="1159">
        <f t="shared" si="45"/>
        <v>0</v>
      </c>
      <c r="AB72" s="1159">
        <f t="shared" si="46"/>
        <v>0</v>
      </c>
    </row>
    <row r="73" spans="2:28" s="1163" customFormat="1" ht="12.75" customHeight="1" x14ac:dyDescent="0.15">
      <c r="B73" s="1135" t="s">
        <v>419</v>
      </c>
      <c r="C73" s="286" t="s">
        <v>463</v>
      </c>
      <c r="D73" s="14"/>
      <c r="E73" s="1136"/>
      <c r="F73" s="1137"/>
      <c r="G73" s="623">
        <f t="shared" ref="G73:Z73" si="72">SUM(G74:G78)</f>
        <v>0</v>
      </c>
      <c r="H73" s="16">
        <f t="shared" si="72"/>
        <v>0</v>
      </c>
      <c r="I73" s="16">
        <f t="shared" si="72"/>
        <v>0</v>
      </c>
      <c r="J73" s="20">
        <f t="shared" si="72"/>
        <v>0</v>
      </c>
      <c r="K73" s="20">
        <f t="shared" si="72"/>
        <v>0</v>
      </c>
      <c r="L73" s="16">
        <f t="shared" si="72"/>
        <v>0</v>
      </c>
      <c r="M73" s="20">
        <f t="shared" si="72"/>
        <v>0</v>
      </c>
      <c r="N73" s="20">
        <f t="shared" si="72"/>
        <v>0</v>
      </c>
      <c r="O73" s="16">
        <f t="shared" si="72"/>
        <v>0</v>
      </c>
      <c r="P73" s="20">
        <f t="shared" si="72"/>
        <v>0</v>
      </c>
      <c r="Q73" s="20">
        <f t="shared" si="72"/>
        <v>0</v>
      </c>
      <c r="R73" s="16">
        <f t="shared" si="72"/>
        <v>0</v>
      </c>
      <c r="S73" s="20">
        <f t="shared" si="72"/>
        <v>0</v>
      </c>
      <c r="T73" s="20">
        <f t="shared" si="72"/>
        <v>0</v>
      </c>
      <c r="U73" s="16">
        <f t="shared" si="72"/>
        <v>0</v>
      </c>
      <c r="V73" s="20">
        <f t="shared" si="72"/>
        <v>0</v>
      </c>
      <c r="W73" s="20">
        <f t="shared" si="72"/>
        <v>0</v>
      </c>
      <c r="X73" s="16">
        <f t="shared" si="72"/>
        <v>0</v>
      </c>
      <c r="Y73" s="20">
        <f t="shared" si="72"/>
        <v>0</v>
      </c>
      <c r="Z73" s="20">
        <f t="shared" si="72"/>
        <v>0</v>
      </c>
      <c r="AA73" s="1159">
        <f t="shared" si="45"/>
        <v>0</v>
      </c>
      <c r="AB73" s="1159">
        <f t="shared" si="46"/>
        <v>0</v>
      </c>
    </row>
    <row r="74" spans="2:28" s="1134" customFormat="1" ht="12.75" customHeight="1" x14ac:dyDescent="0.2">
      <c r="B74" s="1564"/>
      <c r="C74" s="1138"/>
      <c r="D74" s="1565" t="s">
        <v>448</v>
      </c>
      <c r="E74" s="1139"/>
      <c r="F74" s="1140"/>
      <c r="G74" s="1160">
        <f>+E74*F74</f>
        <v>0</v>
      </c>
      <c r="H74" s="1137"/>
      <c r="I74" s="1148">
        <f t="shared" si="54"/>
        <v>0</v>
      </c>
      <c r="J74" s="1137"/>
      <c r="K74" s="1137"/>
      <c r="L74" s="1148">
        <f t="shared" ref="L74:L78" si="73">M74+N74</f>
        <v>0</v>
      </c>
      <c r="M74" s="1137"/>
      <c r="N74" s="1137"/>
      <c r="O74" s="1148">
        <f t="shared" ref="O74:O78" si="74">P74+Q74</f>
        <v>0</v>
      </c>
      <c r="P74" s="1137"/>
      <c r="Q74" s="1137"/>
      <c r="R74" s="1148">
        <f t="shared" ref="R74:R78" si="75">S74+T74</f>
        <v>0</v>
      </c>
      <c r="S74" s="1137"/>
      <c r="T74" s="1137"/>
      <c r="U74" s="1148">
        <f t="shared" ref="U74:U78" si="76">V74+W74</f>
        <v>0</v>
      </c>
      <c r="V74" s="1137"/>
      <c r="W74" s="1137"/>
      <c r="X74" s="1148">
        <f t="shared" ref="X74:X78" si="77">Y74+Z74</f>
        <v>0</v>
      </c>
      <c r="Y74" s="1137"/>
      <c r="Z74" s="1137"/>
      <c r="AA74" s="1159">
        <f t="shared" si="45"/>
        <v>0</v>
      </c>
      <c r="AB74" s="1159">
        <f t="shared" si="46"/>
        <v>0</v>
      </c>
    </row>
    <row r="75" spans="2:28" s="1134" customFormat="1" ht="12.75" customHeight="1" x14ac:dyDescent="0.2">
      <c r="B75" s="1564"/>
      <c r="C75" s="1138"/>
      <c r="D75" s="1565" t="s">
        <v>448</v>
      </c>
      <c r="E75" s="1139"/>
      <c r="F75" s="1140"/>
      <c r="G75" s="1160">
        <f>+E75*F75</f>
        <v>0</v>
      </c>
      <c r="H75" s="1137"/>
      <c r="I75" s="1137">
        <f t="shared" si="54"/>
        <v>0</v>
      </c>
      <c r="J75" s="1137"/>
      <c r="K75" s="1137"/>
      <c r="L75" s="1137">
        <f t="shared" si="73"/>
        <v>0</v>
      </c>
      <c r="M75" s="1137"/>
      <c r="N75" s="1137"/>
      <c r="O75" s="1137">
        <f t="shared" si="74"/>
        <v>0</v>
      </c>
      <c r="P75" s="1137"/>
      <c r="Q75" s="1137"/>
      <c r="R75" s="1137">
        <f t="shared" si="75"/>
        <v>0</v>
      </c>
      <c r="S75" s="1137"/>
      <c r="T75" s="1137"/>
      <c r="U75" s="1137">
        <f t="shared" si="76"/>
        <v>0</v>
      </c>
      <c r="V75" s="1137"/>
      <c r="W75" s="1137"/>
      <c r="X75" s="1137">
        <f t="shared" si="77"/>
        <v>0</v>
      </c>
      <c r="Y75" s="1137"/>
      <c r="Z75" s="1137"/>
      <c r="AA75" s="1159">
        <f t="shared" si="45"/>
        <v>0</v>
      </c>
      <c r="AB75" s="1159">
        <f t="shared" si="46"/>
        <v>0</v>
      </c>
    </row>
    <row r="76" spans="2:28" s="1134" customFormat="1" ht="12.75" customHeight="1" x14ac:dyDescent="0.2">
      <c r="B76" s="1564"/>
      <c r="C76" s="1138"/>
      <c r="D76" s="1565" t="s">
        <v>448</v>
      </c>
      <c r="E76" s="1139"/>
      <c r="F76" s="1140"/>
      <c r="G76" s="1160">
        <f>+E76*F76</f>
        <v>0</v>
      </c>
      <c r="H76" s="1141"/>
      <c r="I76" s="1142">
        <f t="shared" si="54"/>
        <v>0</v>
      </c>
      <c r="J76" s="1142"/>
      <c r="K76" s="1142"/>
      <c r="L76" s="1142">
        <f t="shared" si="73"/>
        <v>0</v>
      </c>
      <c r="M76" s="1142"/>
      <c r="N76" s="1142"/>
      <c r="O76" s="1142">
        <f t="shared" si="74"/>
        <v>0</v>
      </c>
      <c r="P76" s="1142"/>
      <c r="Q76" s="1142"/>
      <c r="R76" s="1142">
        <f t="shared" si="75"/>
        <v>0</v>
      </c>
      <c r="S76" s="1142"/>
      <c r="T76" s="1142"/>
      <c r="U76" s="1142">
        <f t="shared" si="76"/>
        <v>0</v>
      </c>
      <c r="V76" s="1142"/>
      <c r="W76" s="1142"/>
      <c r="X76" s="1142">
        <f t="shared" si="77"/>
        <v>0</v>
      </c>
      <c r="Y76" s="1142"/>
      <c r="Z76" s="1142"/>
      <c r="AA76" s="1159">
        <f t="shared" si="45"/>
        <v>0</v>
      </c>
      <c r="AB76" s="1159">
        <f t="shared" si="46"/>
        <v>0</v>
      </c>
    </row>
    <row r="77" spans="2:28" s="1134" customFormat="1" ht="12.75" customHeight="1" x14ac:dyDescent="0.2">
      <c r="B77" s="1564"/>
      <c r="C77" s="1138"/>
      <c r="D77" s="1565" t="s">
        <v>448</v>
      </c>
      <c r="E77" s="1139"/>
      <c r="F77" s="1140"/>
      <c r="G77" s="1160">
        <f>+E77*F77</f>
        <v>0</v>
      </c>
      <c r="H77" s="1141"/>
      <c r="I77" s="1142">
        <f t="shared" si="54"/>
        <v>0</v>
      </c>
      <c r="J77" s="1142"/>
      <c r="K77" s="1142"/>
      <c r="L77" s="1142">
        <f t="shared" si="73"/>
        <v>0</v>
      </c>
      <c r="M77" s="1142"/>
      <c r="N77" s="1142"/>
      <c r="O77" s="1142">
        <f t="shared" si="74"/>
        <v>0</v>
      </c>
      <c r="P77" s="1142"/>
      <c r="Q77" s="1142"/>
      <c r="R77" s="1142">
        <f t="shared" si="75"/>
        <v>0</v>
      </c>
      <c r="S77" s="1142"/>
      <c r="T77" s="1142"/>
      <c r="U77" s="1142">
        <f t="shared" si="76"/>
        <v>0</v>
      </c>
      <c r="V77" s="1142"/>
      <c r="W77" s="1142"/>
      <c r="X77" s="1142">
        <f t="shared" si="77"/>
        <v>0</v>
      </c>
      <c r="Y77" s="1142"/>
      <c r="Z77" s="1142"/>
      <c r="AA77" s="1159">
        <f t="shared" si="45"/>
        <v>0</v>
      </c>
      <c r="AB77" s="1159">
        <f t="shared" si="46"/>
        <v>0</v>
      </c>
    </row>
    <row r="78" spans="2:28" s="1134" customFormat="1" ht="12.75" customHeight="1" x14ac:dyDescent="0.2">
      <c r="B78" s="1563"/>
      <c r="C78" s="1143"/>
      <c r="D78" s="1566" t="s">
        <v>448</v>
      </c>
      <c r="E78" s="1144"/>
      <c r="F78" s="1145"/>
      <c r="G78" s="1160">
        <f>+E78*F78</f>
        <v>0</v>
      </c>
      <c r="H78" s="1141"/>
      <c r="I78" s="1147">
        <f t="shared" si="54"/>
        <v>0</v>
      </c>
      <c r="J78" s="1142"/>
      <c r="K78" s="1142"/>
      <c r="L78" s="1147">
        <f t="shared" si="73"/>
        <v>0</v>
      </c>
      <c r="M78" s="1142"/>
      <c r="N78" s="1142"/>
      <c r="O78" s="1147">
        <f t="shared" si="74"/>
        <v>0</v>
      </c>
      <c r="P78" s="1142"/>
      <c r="Q78" s="1142"/>
      <c r="R78" s="1147">
        <f t="shared" si="75"/>
        <v>0</v>
      </c>
      <c r="S78" s="1142"/>
      <c r="T78" s="1142"/>
      <c r="U78" s="1147">
        <f t="shared" si="76"/>
        <v>0</v>
      </c>
      <c r="V78" s="1142"/>
      <c r="W78" s="1142"/>
      <c r="X78" s="1147">
        <f t="shared" si="77"/>
        <v>0</v>
      </c>
      <c r="Y78" s="1142"/>
      <c r="Z78" s="1142"/>
      <c r="AA78" s="1159">
        <f t="shared" si="45"/>
        <v>0</v>
      </c>
      <c r="AB78" s="1159">
        <f t="shared" si="46"/>
        <v>0</v>
      </c>
    </row>
    <row r="79" spans="2:28" s="1166" customFormat="1" ht="26.25" customHeight="1" x14ac:dyDescent="0.15">
      <c r="B79" s="52">
        <f>+'CRONOGRAMA ACTIVIDADES'!C48</f>
        <v>0</v>
      </c>
      <c r="C79" s="232" t="str">
        <f>+'CRONOGRAMA ACTIVIDADES'!B48</f>
        <v>2.1.3</v>
      </c>
      <c r="D79" s="625" t="str">
        <f>+'CRONOGRAMA ACTIVIDADES'!D48</f>
        <v>Unidad medida</v>
      </c>
      <c r="E79" s="626">
        <f>+'CRONOGRAMA ACTIVIDADES'!E48</f>
        <v>0</v>
      </c>
      <c r="F79" s="624"/>
      <c r="G79" s="624">
        <f t="shared" ref="G79:Z79" si="78">+G81+G87+G93+G99+G105</f>
        <v>0</v>
      </c>
      <c r="H79" s="12">
        <f t="shared" si="78"/>
        <v>0</v>
      </c>
      <c r="I79" s="12">
        <f t="shared" si="78"/>
        <v>0</v>
      </c>
      <c r="J79" s="12">
        <f t="shared" si="78"/>
        <v>0</v>
      </c>
      <c r="K79" s="12">
        <f t="shared" si="78"/>
        <v>0</v>
      </c>
      <c r="L79" s="12">
        <f t="shared" si="78"/>
        <v>0</v>
      </c>
      <c r="M79" s="12">
        <f t="shared" si="78"/>
        <v>0</v>
      </c>
      <c r="N79" s="12">
        <f t="shared" si="78"/>
        <v>0</v>
      </c>
      <c r="O79" s="12">
        <f t="shared" si="78"/>
        <v>0</v>
      </c>
      <c r="P79" s="12">
        <f t="shared" si="78"/>
        <v>0</v>
      </c>
      <c r="Q79" s="12">
        <f t="shared" si="78"/>
        <v>0</v>
      </c>
      <c r="R79" s="12">
        <f t="shared" si="78"/>
        <v>0</v>
      </c>
      <c r="S79" s="12">
        <f t="shared" si="78"/>
        <v>0</v>
      </c>
      <c r="T79" s="12">
        <f t="shared" si="78"/>
        <v>0</v>
      </c>
      <c r="U79" s="12">
        <f t="shared" si="78"/>
        <v>0</v>
      </c>
      <c r="V79" s="12">
        <f t="shared" si="78"/>
        <v>0</v>
      </c>
      <c r="W79" s="12">
        <f t="shared" si="78"/>
        <v>0</v>
      </c>
      <c r="X79" s="12">
        <f t="shared" si="78"/>
        <v>0</v>
      </c>
      <c r="Y79" s="12">
        <f t="shared" si="78"/>
        <v>0</v>
      </c>
      <c r="Z79" s="12">
        <f t="shared" si="78"/>
        <v>0</v>
      </c>
      <c r="AA79" s="1159">
        <f>X79+U79+R79+O79+L79+I79+H79</f>
        <v>0</v>
      </c>
      <c r="AB79" s="1159">
        <f>+AA79-G79</f>
        <v>0</v>
      </c>
    </row>
    <row r="80" spans="2:28" s="1163" customFormat="1" ht="26.25" customHeight="1" x14ac:dyDescent="0.15">
      <c r="B80" s="633" t="s">
        <v>768</v>
      </c>
      <c r="C80" s="634"/>
      <c r="D80" s="2014"/>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6"/>
    </row>
    <row r="81" spans="2:28" s="1163" customFormat="1" ht="12.75" customHeight="1" x14ac:dyDescent="0.15">
      <c r="B81" s="1135" t="s">
        <v>419</v>
      </c>
      <c r="C81" s="286" t="s">
        <v>464</v>
      </c>
      <c r="D81" s="14"/>
      <c r="E81" s="1136"/>
      <c r="F81" s="1137"/>
      <c r="G81" s="623">
        <f t="shared" ref="G81:Z81" si="79">SUM(G82:G86)</f>
        <v>0</v>
      </c>
      <c r="H81" s="16">
        <f t="shared" si="79"/>
        <v>0</v>
      </c>
      <c r="I81" s="16">
        <f t="shared" si="79"/>
        <v>0</v>
      </c>
      <c r="J81" s="16">
        <f t="shared" si="79"/>
        <v>0</v>
      </c>
      <c r="K81" s="16">
        <f t="shared" si="79"/>
        <v>0</v>
      </c>
      <c r="L81" s="16">
        <f t="shared" si="79"/>
        <v>0</v>
      </c>
      <c r="M81" s="16">
        <f t="shared" si="79"/>
        <v>0</v>
      </c>
      <c r="N81" s="16">
        <f t="shared" si="79"/>
        <v>0</v>
      </c>
      <c r="O81" s="16">
        <f t="shared" si="79"/>
        <v>0</v>
      </c>
      <c r="P81" s="16">
        <f t="shared" si="79"/>
        <v>0</v>
      </c>
      <c r="Q81" s="16">
        <f t="shared" si="79"/>
        <v>0</v>
      </c>
      <c r="R81" s="16">
        <f t="shared" si="79"/>
        <v>0</v>
      </c>
      <c r="S81" s="16">
        <f t="shared" si="79"/>
        <v>0</v>
      </c>
      <c r="T81" s="16">
        <f t="shared" si="79"/>
        <v>0</v>
      </c>
      <c r="U81" s="16">
        <f t="shared" si="79"/>
        <v>0</v>
      </c>
      <c r="V81" s="16">
        <f t="shared" si="79"/>
        <v>0</v>
      </c>
      <c r="W81" s="16">
        <f t="shared" si="79"/>
        <v>0</v>
      </c>
      <c r="X81" s="16">
        <f t="shared" si="79"/>
        <v>0</v>
      </c>
      <c r="Y81" s="16">
        <f t="shared" si="79"/>
        <v>0</v>
      </c>
      <c r="Z81" s="16">
        <f t="shared" si="79"/>
        <v>0</v>
      </c>
      <c r="AA81" s="1159">
        <f t="shared" ref="AA81:AA110" si="80">X81+U81+R81+O81+L81+I81+H81</f>
        <v>0</v>
      </c>
      <c r="AB81" s="1159">
        <f t="shared" ref="AB81:AB110" si="81">+AA81-G81</f>
        <v>0</v>
      </c>
    </row>
    <row r="82" spans="2:28" s="1134" customFormat="1" ht="12.75" customHeight="1" x14ac:dyDescent="0.2">
      <c r="B82" s="1564"/>
      <c r="C82" s="1138"/>
      <c r="D82" s="1565" t="s">
        <v>448</v>
      </c>
      <c r="E82" s="1139"/>
      <c r="F82" s="1140"/>
      <c r="G82" s="1160">
        <f>+E82*F82</f>
        <v>0</v>
      </c>
      <c r="H82" s="1137"/>
      <c r="I82" s="1137">
        <f t="shared" ref="I82:I86" si="82">J82+K82</f>
        <v>0</v>
      </c>
      <c r="J82" s="1137"/>
      <c r="K82" s="1137"/>
      <c r="L82" s="1137">
        <f t="shared" ref="L82:L86" si="83">M82+N82</f>
        <v>0</v>
      </c>
      <c r="M82" s="1137"/>
      <c r="N82" s="1137"/>
      <c r="O82" s="1137">
        <f t="shared" ref="O82:O86" si="84">P82+Q82</f>
        <v>0</v>
      </c>
      <c r="P82" s="1137"/>
      <c r="Q82" s="1137"/>
      <c r="R82" s="1137">
        <f t="shared" ref="R82:R86" si="85">S82+T82</f>
        <v>0</v>
      </c>
      <c r="S82" s="1137"/>
      <c r="T82" s="1137"/>
      <c r="U82" s="1137">
        <f t="shared" ref="U82:U86" si="86">V82+W82</f>
        <v>0</v>
      </c>
      <c r="V82" s="1137"/>
      <c r="W82" s="1137"/>
      <c r="X82" s="1137">
        <f t="shared" ref="X82:X86" si="87">Y82+Z82</f>
        <v>0</v>
      </c>
      <c r="Y82" s="1137"/>
      <c r="Z82" s="1137"/>
      <c r="AA82" s="1159">
        <f t="shared" si="80"/>
        <v>0</v>
      </c>
      <c r="AB82" s="1159">
        <f t="shared" si="81"/>
        <v>0</v>
      </c>
    </row>
    <row r="83" spans="2:28" s="1134" customFormat="1" ht="12.75" customHeight="1" x14ac:dyDescent="0.2">
      <c r="B83" s="1564"/>
      <c r="C83" s="1138"/>
      <c r="D83" s="1565" t="s">
        <v>448</v>
      </c>
      <c r="E83" s="1139"/>
      <c r="F83" s="1140"/>
      <c r="G83" s="1160">
        <f>+E83*F83</f>
        <v>0</v>
      </c>
      <c r="H83" s="1137"/>
      <c r="I83" s="1137">
        <f t="shared" si="82"/>
        <v>0</v>
      </c>
      <c r="J83" s="1137"/>
      <c r="K83" s="1137"/>
      <c r="L83" s="1137">
        <f t="shared" si="83"/>
        <v>0</v>
      </c>
      <c r="M83" s="1137"/>
      <c r="N83" s="1137"/>
      <c r="O83" s="1137">
        <f t="shared" si="84"/>
        <v>0</v>
      </c>
      <c r="P83" s="1137"/>
      <c r="Q83" s="1137"/>
      <c r="R83" s="1137">
        <f t="shared" si="85"/>
        <v>0</v>
      </c>
      <c r="S83" s="1137"/>
      <c r="T83" s="1137"/>
      <c r="U83" s="1137">
        <f t="shared" si="86"/>
        <v>0</v>
      </c>
      <c r="V83" s="1137"/>
      <c r="W83" s="1137"/>
      <c r="X83" s="1137">
        <f t="shared" si="87"/>
        <v>0</v>
      </c>
      <c r="Y83" s="1137"/>
      <c r="Z83" s="1137"/>
      <c r="AA83" s="1159">
        <f t="shared" si="80"/>
        <v>0</v>
      </c>
      <c r="AB83" s="1159">
        <f t="shared" si="81"/>
        <v>0</v>
      </c>
    </row>
    <row r="84" spans="2:28" s="1134" customFormat="1" ht="12.75" customHeight="1" x14ac:dyDescent="0.2">
      <c r="B84" s="1564"/>
      <c r="C84" s="1138"/>
      <c r="D84" s="1565" t="s">
        <v>448</v>
      </c>
      <c r="E84" s="1139"/>
      <c r="F84" s="1140"/>
      <c r="G84" s="1160">
        <f>+E84*F84</f>
        <v>0</v>
      </c>
      <c r="H84" s="1141"/>
      <c r="I84" s="1142">
        <f t="shared" si="82"/>
        <v>0</v>
      </c>
      <c r="J84" s="1142"/>
      <c r="K84" s="1142"/>
      <c r="L84" s="1142">
        <f t="shared" si="83"/>
        <v>0</v>
      </c>
      <c r="M84" s="1142"/>
      <c r="N84" s="1142"/>
      <c r="O84" s="1142">
        <f t="shared" si="84"/>
        <v>0</v>
      </c>
      <c r="P84" s="1142"/>
      <c r="Q84" s="1142"/>
      <c r="R84" s="1142">
        <f t="shared" si="85"/>
        <v>0</v>
      </c>
      <c r="S84" s="1142"/>
      <c r="T84" s="1142"/>
      <c r="U84" s="1142">
        <f t="shared" si="86"/>
        <v>0</v>
      </c>
      <c r="V84" s="1142"/>
      <c r="W84" s="1142"/>
      <c r="X84" s="1142">
        <f t="shared" si="87"/>
        <v>0</v>
      </c>
      <c r="Y84" s="1142"/>
      <c r="Z84" s="1142"/>
      <c r="AA84" s="1159">
        <f t="shared" si="80"/>
        <v>0</v>
      </c>
      <c r="AB84" s="1159">
        <f t="shared" si="81"/>
        <v>0</v>
      </c>
    </row>
    <row r="85" spans="2:28" s="1134" customFormat="1" ht="12.75" customHeight="1" x14ac:dyDescent="0.2">
      <c r="B85" s="1564"/>
      <c r="C85" s="1138"/>
      <c r="D85" s="1565" t="s">
        <v>448</v>
      </c>
      <c r="E85" s="1139"/>
      <c r="F85" s="1140"/>
      <c r="G85" s="1160">
        <f>+E85*F85</f>
        <v>0</v>
      </c>
      <c r="H85" s="1141"/>
      <c r="I85" s="1142">
        <f t="shared" si="82"/>
        <v>0</v>
      </c>
      <c r="J85" s="1142"/>
      <c r="K85" s="1142"/>
      <c r="L85" s="1142">
        <f t="shared" si="83"/>
        <v>0</v>
      </c>
      <c r="M85" s="1142"/>
      <c r="N85" s="1142"/>
      <c r="O85" s="1142">
        <f t="shared" si="84"/>
        <v>0</v>
      </c>
      <c r="P85" s="1142"/>
      <c r="Q85" s="1142"/>
      <c r="R85" s="1142">
        <f t="shared" si="85"/>
        <v>0</v>
      </c>
      <c r="S85" s="1142"/>
      <c r="T85" s="1142"/>
      <c r="U85" s="1142">
        <f t="shared" si="86"/>
        <v>0</v>
      </c>
      <c r="V85" s="1142"/>
      <c r="W85" s="1142"/>
      <c r="X85" s="1142">
        <f t="shared" si="87"/>
        <v>0</v>
      </c>
      <c r="Y85" s="1142"/>
      <c r="Z85" s="1142"/>
      <c r="AA85" s="1159">
        <f t="shared" si="80"/>
        <v>0</v>
      </c>
      <c r="AB85" s="1159">
        <f t="shared" si="81"/>
        <v>0</v>
      </c>
    </row>
    <row r="86" spans="2:28" s="1134" customFormat="1" ht="12.75" customHeight="1" x14ac:dyDescent="0.2">
      <c r="B86" s="1563"/>
      <c r="C86" s="1143"/>
      <c r="D86" s="1566" t="s">
        <v>448</v>
      </c>
      <c r="E86" s="1144"/>
      <c r="F86" s="1145"/>
      <c r="G86" s="1161">
        <f>+E86*F86</f>
        <v>0</v>
      </c>
      <c r="H86" s="1146"/>
      <c r="I86" s="1147">
        <f t="shared" si="82"/>
        <v>0</v>
      </c>
      <c r="J86" s="1147"/>
      <c r="K86" s="1147"/>
      <c r="L86" s="1147">
        <f t="shared" si="83"/>
        <v>0</v>
      </c>
      <c r="M86" s="1147"/>
      <c r="N86" s="1147"/>
      <c r="O86" s="1147">
        <f t="shared" si="84"/>
        <v>0</v>
      </c>
      <c r="P86" s="1147"/>
      <c r="Q86" s="1147"/>
      <c r="R86" s="1147">
        <f t="shared" si="85"/>
        <v>0</v>
      </c>
      <c r="S86" s="1147"/>
      <c r="T86" s="1147"/>
      <c r="U86" s="1147">
        <f t="shared" si="86"/>
        <v>0</v>
      </c>
      <c r="V86" s="1147"/>
      <c r="W86" s="1147"/>
      <c r="X86" s="1147">
        <f t="shared" si="87"/>
        <v>0</v>
      </c>
      <c r="Y86" s="1147"/>
      <c r="Z86" s="1147"/>
      <c r="AA86" s="1159">
        <f t="shared" si="80"/>
        <v>0</v>
      </c>
      <c r="AB86" s="1159">
        <f t="shared" si="81"/>
        <v>0</v>
      </c>
    </row>
    <row r="87" spans="2:28" s="1163" customFormat="1" ht="12.75" customHeight="1" x14ac:dyDescent="0.15">
      <c r="B87" s="1135" t="s">
        <v>419</v>
      </c>
      <c r="C87" s="286" t="s">
        <v>465</v>
      </c>
      <c r="D87" s="14"/>
      <c r="E87" s="1136"/>
      <c r="F87" s="1137"/>
      <c r="G87" s="623">
        <f t="shared" ref="G87:Z87" si="88">SUM(G88:G92)</f>
        <v>0</v>
      </c>
      <c r="H87" s="16">
        <f t="shared" si="88"/>
        <v>0</v>
      </c>
      <c r="I87" s="16">
        <f t="shared" si="88"/>
        <v>0</v>
      </c>
      <c r="J87" s="16">
        <f t="shared" si="88"/>
        <v>0</v>
      </c>
      <c r="K87" s="16">
        <f t="shared" si="88"/>
        <v>0</v>
      </c>
      <c r="L87" s="16">
        <f t="shared" si="88"/>
        <v>0</v>
      </c>
      <c r="M87" s="16">
        <f t="shared" si="88"/>
        <v>0</v>
      </c>
      <c r="N87" s="16">
        <f t="shared" si="88"/>
        <v>0</v>
      </c>
      <c r="O87" s="16">
        <f t="shared" si="88"/>
        <v>0</v>
      </c>
      <c r="P87" s="16">
        <f t="shared" si="88"/>
        <v>0</v>
      </c>
      <c r="Q87" s="16">
        <f t="shared" si="88"/>
        <v>0</v>
      </c>
      <c r="R87" s="16">
        <f t="shared" si="88"/>
        <v>0</v>
      </c>
      <c r="S87" s="16">
        <f t="shared" si="88"/>
        <v>0</v>
      </c>
      <c r="T87" s="16">
        <f t="shared" si="88"/>
        <v>0</v>
      </c>
      <c r="U87" s="16">
        <f t="shared" si="88"/>
        <v>0</v>
      </c>
      <c r="V87" s="16">
        <f t="shared" si="88"/>
        <v>0</v>
      </c>
      <c r="W87" s="16">
        <f t="shared" si="88"/>
        <v>0</v>
      </c>
      <c r="X87" s="16">
        <f t="shared" si="88"/>
        <v>0</v>
      </c>
      <c r="Y87" s="16">
        <f t="shared" si="88"/>
        <v>0</v>
      </c>
      <c r="Z87" s="16">
        <f t="shared" si="88"/>
        <v>0</v>
      </c>
      <c r="AA87" s="1159">
        <f t="shared" si="80"/>
        <v>0</v>
      </c>
      <c r="AB87" s="1159">
        <f t="shared" si="81"/>
        <v>0</v>
      </c>
    </row>
    <row r="88" spans="2:28" s="1134" customFormat="1" ht="12.75" customHeight="1" x14ac:dyDescent="0.2">
      <c r="B88" s="1564"/>
      <c r="C88" s="1138"/>
      <c r="D88" s="1565" t="s">
        <v>448</v>
      </c>
      <c r="E88" s="1139"/>
      <c r="F88" s="1140"/>
      <c r="G88" s="1160">
        <f>+E88*F88</f>
        <v>0</v>
      </c>
      <c r="H88" s="1140"/>
      <c r="I88" s="1148">
        <f t="shared" ref="I88:I110" si="89">J88+K88</f>
        <v>0</v>
      </c>
      <c r="J88" s="1148"/>
      <c r="K88" s="1148"/>
      <c r="L88" s="1148">
        <f t="shared" ref="L88:L92" si="90">M88+N88</f>
        <v>0</v>
      </c>
      <c r="M88" s="1148"/>
      <c r="N88" s="1148"/>
      <c r="O88" s="1148">
        <f t="shared" ref="O88:O92" si="91">P88+Q88</f>
        <v>0</v>
      </c>
      <c r="P88" s="1148"/>
      <c r="Q88" s="1148"/>
      <c r="R88" s="1148">
        <f t="shared" ref="R88:R92" si="92">S88+T88</f>
        <v>0</v>
      </c>
      <c r="S88" s="1148"/>
      <c r="T88" s="1148"/>
      <c r="U88" s="1148">
        <f t="shared" ref="U88:U92" si="93">V88+W88</f>
        <v>0</v>
      </c>
      <c r="V88" s="1148"/>
      <c r="W88" s="1148"/>
      <c r="X88" s="1148">
        <f t="shared" ref="X88:X92" si="94">Y88+Z88</f>
        <v>0</v>
      </c>
      <c r="Y88" s="1148"/>
      <c r="Z88" s="1148"/>
      <c r="AA88" s="1159">
        <f t="shared" si="80"/>
        <v>0</v>
      </c>
      <c r="AB88" s="1159">
        <f t="shared" si="81"/>
        <v>0</v>
      </c>
    </row>
    <row r="89" spans="2:28" s="1134" customFormat="1" ht="12.75" customHeight="1" x14ac:dyDescent="0.2">
      <c r="B89" s="1564"/>
      <c r="C89" s="1138"/>
      <c r="D89" s="1565" t="s">
        <v>448</v>
      </c>
      <c r="E89" s="1139"/>
      <c r="F89" s="1140"/>
      <c r="G89" s="1160">
        <f>+E89*F89</f>
        <v>0</v>
      </c>
      <c r="H89" s="1149"/>
      <c r="I89" s="1137">
        <f t="shared" si="89"/>
        <v>0</v>
      </c>
      <c r="J89" s="1137"/>
      <c r="K89" s="1137"/>
      <c r="L89" s="1137">
        <f t="shared" si="90"/>
        <v>0</v>
      </c>
      <c r="M89" s="1137"/>
      <c r="N89" s="1137"/>
      <c r="O89" s="1137">
        <f t="shared" si="91"/>
        <v>0</v>
      </c>
      <c r="P89" s="1137"/>
      <c r="Q89" s="1137"/>
      <c r="R89" s="1137">
        <f t="shared" si="92"/>
        <v>0</v>
      </c>
      <c r="S89" s="1137"/>
      <c r="T89" s="1137"/>
      <c r="U89" s="1137">
        <f t="shared" si="93"/>
        <v>0</v>
      </c>
      <c r="V89" s="1137"/>
      <c r="W89" s="1137"/>
      <c r="X89" s="1137">
        <f t="shared" si="94"/>
        <v>0</v>
      </c>
      <c r="Y89" s="1137"/>
      <c r="Z89" s="1137"/>
      <c r="AA89" s="1159">
        <f t="shared" si="80"/>
        <v>0</v>
      </c>
      <c r="AB89" s="1159">
        <f t="shared" si="81"/>
        <v>0</v>
      </c>
    </row>
    <row r="90" spans="2:28" s="1134" customFormat="1" ht="12.75" customHeight="1" x14ac:dyDescent="0.2">
      <c r="B90" s="1564"/>
      <c r="C90" s="1138"/>
      <c r="D90" s="1565" t="s">
        <v>448</v>
      </c>
      <c r="E90" s="1139"/>
      <c r="F90" s="1140"/>
      <c r="G90" s="1160">
        <f>+E90*F90</f>
        <v>0</v>
      </c>
      <c r="H90" s="1149"/>
      <c r="I90" s="1142">
        <f t="shared" si="89"/>
        <v>0</v>
      </c>
      <c r="J90" s="1142"/>
      <c r="K90" s="1142"/>
      <c r="L90" s="1142">
        <f t="shared" si="90"/>
        <v>0</v>
      </c>
      <c r="M90" s="1142"/>
      <c r="N90" s="1142"/>
      <c r="O90" s="1142">
        <f t="shared" si="91"/>
        <v>0</v>
      </c>
      <c r="P90" s="1142"/>
      <c r="Q90" s="1142"/>
      <c r="R90" s="1142">
        <f t="shared" si="92"/>
        <v>0</v>
      </c>
      <c r="S90" s="1142"/>
      <c r="T90" s="1142"/>
      <c r="U90" s="1142">
        <f t="shared" si="93"/>
        <v>0</v>
      </c>
      <c r="V90" s="1142"/>
      <c r="W90" s="1142"/>
      <c r="X90" s="1142">
        <f t="shared" si="94"/>
        <v>0</v>
      </c>
      <c r="Y90" s="1142"/>
      <c r="Z90" s="1142"/>
      <c r="AA90" s="1159">
        <f t="shared" si="80"/>
        <v>0</v>
      </c>
      <c r="AB90" s="1159">
        <f t="shared" si="81"/>
        <v>0</v>
      </c>
    </row>
    <row r="91" spans="2:28" s="1134" customFormat="1" ht="12.75" customHeight="1" x14ac:dyDescent="0.2">
      <c r="B91" s="1564"/>
      <c r="C91" s="1138"/>
      <c r="D91" s="1565" t="s">
        <v>448</v>
      </c>
      <c r="E91" s="1139"/>
      <c r="F91" s="1140"/>
      <c r="G91" s="1160">
        <f>+E91*F91</f>
        <v>0</v>
      </c>
      <c r="H91" s="1149"/>
      <c r="I91" s="1142">
        <f t="shared" si="89"/>
        <v>0</v>
      </c>
      <c r="J91" s="1142"/>
      <c r="K91" s="1142"/>
      <c r="L91" s="1142">
        <f t="shared" si="90"/>
        <v>0</v>
      </c>
      <c r="M91" s="1142"/>
      <c r="N91" s="1142"/>
      <c r="O91" s="1142">
        <f t="shared" si="91"/>
        <v>0</v>
      </c>
      <c r="P91" s="1142"/>
      <c r="Q91" s="1142"/>
      <c r="R91" s="1142">
        <f t="shared" si="92"/>
        <v>0</v>
      </c>
      <c r="S91" s="1142"/>
      <c r="T91" s="1142"/>
      <c r="U91" s="1142">
        <f t="shared" si="93"/>
        <v>0</v>
      </c>
      <c r="V91" s="1142"/>
      <c r="W91" s="1142"/>
      <c r="X91" s="1142">
        <f t="shared" si="94"/>
        <v>0</v>
      </c>
      <c r="Y91" s="1142"/>
      <c r="Z91" s="1142"/>
      <c r="AA91" s="1159">
        <f t="shared" si="80"/>
        <v>0</v>
      </c>
      <c r="AB91" s="1159">
        <f t="shared" si="81"/>
        <v>0</v>
      </c>
    </row>
    <row r="92" spans="2:28" s="1134" customFormat="1" ht="12.75" customHeight="1" x14ac:dyDescent="0.2">
      <c r="B92" s="1563"/>
      <c r="C92" s="1143"/>
      <c r="D92" s="1566" t="s">
        <v>448</v>
      </c>
      <c r="E92" s="1144"/>
      <c r="F92" s="1145"/>
      <c r="G92" s="1161">
        <f>+E92*F92</f>
        <v>0</v>
      </c>
      <c r="H92" s="1150"/>
      <c r="I92" s="1147">
        <f t="shared" si="89"/>
        <v>0</v>
      </c>
      <c r="J92" s="1147"/>
      <c r="K92" s="1147"/>
      <c r="L92" s="1147">
        <f t="shared" si="90"/>
        <v>0</v>
      </c>
      <c r="M92" s="1147"/>
      <c r="N92" s="1147"/>
      <c r="O92" s="1147">
        <f t="shared" si="91"/>
        <v>0</v>
      </c>
      <c r="P92" s="1147"/>
      <c r="Q92" s="1147"/>
      <c r="R92" s="1147">
        <f t="shared" si="92"/>
        <v>0</v>
      </c>
      <c r="S92" s="1147"/>
      <c r="T92" s="1147"/>
      <c r="U92" s="1147">
        <f t="shared" si="93"/>
        <v>0</v>
      </c>
      <c r="V92" s="1147"/>
      <c r="W92" s="1147"/>
      <c r="X92" s="1147">
        <f t="shared" si="94"/>
        <v>0</v>
      </c>
      <c r="Y92" s="1147"/>
      <c r="Z92" s="1147"/>
      <c r="AA92" s="1159">
        <f t="shared" si="80"/>
        <v>0</v>
      </c>
      <c r="AB92" s="1159">
        <f t="shared" si="81"/>
        <v>0</v>
      </c>
    </row>
    <row r="93" spans="2:28" s="1163" customFormat="1" ht="12.75" customHeight="1" x14ac:dyDescent="0.15">
      <c r="B93" s="1135" t="s">
        <v>419</v>
      </c>
      <c r="C93" s="286" t="s">
        <v>466</v>
      </c>
      <c r="D93" s="14"/>
      <c r="E93" s="1136"/>
      <c r="F93" s="1137"/>
      <c r="G93" s="623">
        <f t="shared" ref="G93:Z93" si="95">SUM(G94:G98)</f>
        <v>0</v>
      </c>
      <c r="H93" s="16">
        <f t="shared" si="95"/>
        <v>0</v>
      </c>
      <c r="I93" s="16">
        <f t="shared" si="95"/>
        <v>0</v>
      </c>
      <c r="J93" s="16">
        <f t="shared" si="95"/>
        <v>0</v>
      </c>
      <c r="K93" s="16">
        <f t="shared" si="95"/>
        <v>0</v>
      </c>
      <c r="L93" s="16">
        <f t="shared" si="95"/>
        <v>0</v>
      </c>
      <c r="M93" s="16">
        <f t="shared" si="95"/>
        <v>0</v>
      </c>
      <c r="N93" s="16">
        <f t="shared" si="95"/>
        <v>0</v>
      </c>
      <c r="O93" s="16">
        <f t="shared" si="95"/>
        <v>0</v>
      </c>
      <c r="P93" s="16">
        <f t="shared" si="95"/>
        <v>0</v>
      </c>
      <c r="Q93" s="16">
        <f t="shared" si="95"/>
        <v>0</v>
      </c>
      <c r="R93" s="16">
        <f t="shared" si="95"/>
        <v>0</v>
      </c>
      <c r="S93" s="16">
        <f t="shared" si="95"/>
        <v>0</v>
      </c>
      <c r="T93" s="16">
        <f t="shared" si="95"/>
        <v>0</v>
      </c>
      <c r="U93" s="16">
        <f t="shared" si="95"/>
        <v>0</v>
      </c>
      <c r="V93" s="16">
        <f t="shared" si="95"/>
        <v>0</v>
      </c>
      <c r="W93" s="16">
        <f t="shared" si="95"/>
        <v>0</v>
      </c>
      <c r="X93" s="16">
        <f t="shared" si="95"/>
        <v>0</v>
      </c>
      <c r="Y93" s="16">
        <f t="shared" si="95"/>
        <v>0</v>
      </c>
      <c r="Z93" s="16">
        <f t="shared" si="95"/>
        <v>0</v>
      </c>
      <c r="AA93" s="1159">
        <f t="shared" si="80"/>
        <v>0</v>
      </c>
      <c r="AB93" s="1159">
        <f t="shared" si="81"/>
        <v>0</v>
      </c>
    </row>
    <row r="94" spans="2:28" s="1134" customFormat="1" ht="12.75" customHeight="1" x14ac:dyDescent="0.2">
      <c r="B94" s="1564"/>
      <c r="C94" s="1138"/>
      <c r="D94" s="1565" t="s">
        <v>448</v>
      </c>
      <c r="E94" s="1139"/>
      <c r="F94" s="1140"/>
      <c r="G94" s="1160">
        <f>+E94*F94</f>
        <v>0</v>
      </c>
      <c r="H94" s="1137"/>
      <c r="I94" s="1148">
        <f t="shared" si="89"/>
        <v>0</v>
      </c>
      <c r="J94" s="1137"/>
      <c r="K94" s="1137"/>
      <c r="L94" s="1148">
        <f t="shared" ref="L94:L98" si="96">M94+N94</f>
        <v>0</v>
      </c>
      <c r="M94" s="1137"/>
      <c r="N94" s="1137"/>
      <c r="O94" s="1148">
        <f t="shared" ref="O94:O98" si="97">P94+Q94</f>
        <v>0</v>
      </c>
      <c r="P94" s="1137"/>
      <c r="Q94" s="1137"/>
      <c r="R94" s="1148">
        <f t="shared" ref="R94:R98" si="98">S94+T94</f>
        <v>0</v>
      </c>
      <c r="S94" s="1137"/>
      <c r="T94" s="1137"/>
      <c r="U94" s="1148">
        <f t="shared" ref="U94:U98" si="99">V94+W94</f>
        <v>0</v>
      </c>
      <c r="V94" s="1137"/>
      <c r="W94" s="1137"/>
      <c r="X94" s="1148">
        <f t="shared" ref="X94:X98" si="100">Y94+Z94</f>
        <v>0</v>
      </c>
      <c r="Y94" s="1137"/>
      <c r="Z94" s="1137"/>
      <c r="AA94" s="1159">
        <f t="shared" si="80"/>
        <v>0</v>
      </c>
      <c r="AB94" s="1159">
        <f t="shared" si="81"/>
        <v>0</v>
      </c>
    </row>
    <row r="95" spans="2:28" s="1134" customFormat="1" ht="12.75" customHeight="1" x14ac:dyDescent="0.2">
      <c r="B95" s="1564"/>
      <c r="C95" s="1138"/>
      <c r="D95" s="1565" t="s">
        <v>448</v>
      </c>
      <c r="E95" s="1139"/>
      <c r="F95" s="1140"/>
      <c r="G95" s="1160">
        <f>+E95*F95</f>
        <v>0</v>
      </c>
      <c r="H95" s="1137"/>
      <c r="I95" s="1137">
        <f t="shared" si="89"/>
        <v>0</v>
      </c>
      <c r="J95" s="1137"/>
      <c r="K95" s="1137"/>
      <c r="L95" s="1137">
        <f t="shared" si="96"/>
        <v>0</v>
      </c>
      <c r="M95" s="1137"/>
      <c r="N95" s="1137"/>
      <c r="O95" s="1137">
        <f t="shared" si="97"/>
        <v>0</v>
      </c>
      <c r="P95" s="1137"/>
      <c r="Q95" s="1137"/>
      <c r="R95" s="1137">
        <f t="shared" si="98"/>
        <v>0</v>
      </c>
      <c r="S95" s="1137"/>
      <c r="T95" s="1137"/>
      <c r="U95" s="1137">
        <f t="shared" si="99"/>
        <v>0</v>
      </c>
      <c r="V95" s="1137"/>
      <c r="W95" s="1137"/>
      <c r="X95" s="1137">
        <f t="shared" si="100"/>
        <v>0</v>
      </c>
      <c r="Y95" s="1137"/>
      <c r="Z95" s="1137"/>
      <c r="AA95" s="1159">
        <f t="shared" si="80"/>
        <v>0</v>
      </c>
      <c r="AB95" s="1159">
        <f t="shared" si="81"/>
        <v>0</v>
      </c>
    </row>
    <row r="96" spans="2:28" s="1134" customFormat="1" ht="12.75" customHeight="1" x14ac:dyDescent="0.2">
      <c r="B96" s="1564"/>
      <c r="C96" s="1138"/>
      <c r="D96" s="1565" t="s">
        <v>448</v>
      </c>
      <c r="E96" s="1139"/>
      <c r="F96" s="1140"/>
      <c r="G96" s="1160">
        <f>+E96*F96</f>
        <v>0</v>
      </c>
      <c r="H96" s="1141"/>
      <c r="I96" s="1142">
        <f t="shared" si="89"/>
        <v>0</v>
      </c>
      <c r="J96" s="1142"/>
      <c r="K96" s="1142"/>
      <c r="L96" s="1142">
        <f t="shared" si="96"/>
        <v>0</v>
      </c>
      <c r="M96" s="1142"/>
      <c r="N96" s="1142"/>
      <c r="O96" s="1142">
        <f t="shared" si="97"/>
        <v>0</v>
      </c>
      <c r="P96" s="1142"/>
      <c r="Q96" s="1142"/>
      <c r="R96" s="1142">
        <f t="shared" si="98"/>
        <v>0</v>
      </c>
      <c r="S96" s="1142"/>
      <c r="T96" s="1142"/>
      <c r="U96" s="1142">
        <f t="shared" si="99"/>
        <v>0</v>
      </c>
      <c r="V96" s="1142"/>
      <c r="W96" s="1142"/>
      <c r="X96" s="1142">
        <f t="shared" si="100"/>
        <v>0</v>
      </c>
      <c r="Y96" s="1142"/>
      <c r="Z96" s="1142"/>
      <c r="AA96" s="1159">
        <f t="shared" si="80"/>
        <v>0</v>
      </c>
      <c r="AB96" s="1159">
        <f t="shared" si="81"/>
        <v>0</v>
      </c>
    </row>
    <row r="97" spans="2:28" s="1134" customFormat="1" ht="12.75" customHeight="1" x14ac:dyDescent="0.2">
      <c r="B97" s="1564"/>
      <c r="C97" s="1138"/>
      <c r="D97" s="1565" t="s">
        <v>448</v>
      </c>
      <c r="E97" s="1139"/>
      <c r="F97" s="1140"/>
      <c r="G97" s="1160">
        <f>+E97*F97</f>
        <v>0</v>
      </c>
      <c r="H97" s="1141"/>
      <c r="I97" s="1142">
        <f t="shared" si="89"/>
        <v>0</v>
      </c>
      <c r="J97" s="1142"/>
      <c r="K97" s="1142"/>
      <c r="L97" s="1142">
        <f t="shared" si="96"/>
        <v>0</v>
      </c>
      <c r="M97" s="1142"/>
      <c r="N97" s="1142"/>
      <c r="O97" s="1142">
        <f t="shared" si="97"/>
        <v>0</v>
      </c>
      <c r="P97" s="1142"/>
      <c r="Q97" s="1142"/>
      <c r="R97" s="1142">
        <f t="shared" si="98"/>
        <v>0</v>
      </c>
      <c r="S97" s="1142"/>
      <c r="T97" s="1142"/>
      <c r="U97" s="1142">
        <f t="shared" si="99"/>
        <v>0</v>
      </c>
      <c r="V97" s="1142"/>
      <c r="W97" s="1142"/>
      <c r="X97" s="1142">
        <f t="shared" si="100"/>
        <v>0</v>
      </c>
      <c r="Y97" s="1142"/>
      <c r="Z97" s="1142"/>
      <c r="AA97" s="1159">
        <f t="shared" si="80"/>
        <v>0</v>
      </c>
      <c r="AB97" s="1159">
        <f t="shared" si="81"/>
        <v>0</v>
      </c>
    </row>
    <row r="98" spans="2:28" s="1134" customFormat="1" ht="12.75" customHeight="1" x14ac:dyDescent="0.2">
      <c r="B98" s="1563"/>
      <c r="C98" s="1143"/>
      <c r="D98" s="1566" t="s">
        <v>448</v>
      </c>
      <c r="E98" s="1144"/>
      <c r="F98" s="1145"/>
      <c r="G98" s="1161">
        <f>+E98*F98</f>
        <v>0</v>
      </c>
      <c r="H98" s="1146"/>
      <c r="I98" s="1147">
        <f t="shared" si="89"/>
        <v>0</v>
      </c>
      <c r="J98" s="1147"/>
      <c r="K98" s="1147"/>
      <c r="L98" s="1147">
        <f t="shared" si="96"/>
        <v>0</v>
      </c>
      <c r="M98" s="1147"/>
      <c r="N98" s="1147"/>
      <c r="O98" s="1147">
        <f t="shared" si="97"/>
        <v>0</v>
      </c>
      <c r="P98" s="1147"/>
      <c r="Q98" s="1147"/>
      <c r="R98" s="1147">
        <f t="shared" si="98"/>
        <v>0</v>
      </c>
      <c r="S98" s="1147"/>
      <c r="T98" s="1147"/>
      <c r="U98" s="1147">
        <f t="shared" si="99"/>
        <v>0</v>
      </c>
      <c r="V98" s="1147"/>
      <c r="W98" s="1147"/>
      <c r="X98" s="1147">
        <f t="shared" si="100"/>
        <v>0</v>
      </c>
      <c r="Y98" s="1147"/>
      <c r="Z98" s="1147"/>
      <c r="AA98" s="1159">
        <f t="shared" si="80"/>
        <v>0</v>
      </c>
      <c r="AB98" s="1159">
        <f t="shared" si="81"/>
        <v>0</v>
      </c>
    </row>
    <row r="99" spans="2:28" s="1163" customFormat="1" ht="12.75" customHeight="1" x14ac:dyDescent="0.15">
      <c r="B99" s="1135" t="s">
        <v>419</v>
      </c>
      <c r="C99" s="286" t="s">
        <v>467</v>
      </c>
      <c r="D99" s="14"/>
      <c r="E99" s="1136"/>
      <c r="F99" s="1137"/>
      <c r="G99" s="623">
        <f t="shared" ref="G99:Z99" si="101">SUM(G100:G104)</f>
        <v>0</v>
      </c>
      <c r="H99" s="16">
        <f t="shared" si="101"/>
        <v>0</v>
      </c>
      <c r="I99" s="16">
        <f t="shared" si="101"/>
        <v>0</v>
      </c>
      <c r="J99" s="16">
        <f t="shared" si="101"/>
        <v>0</v>
      </c>
      <c r="K99" s="16">
        <f t="shared" si="101"/>
        <v>0</v>
      </c>
      <c r="L99" s="16">
        <f t="shared" si="101"/>
        <v>0</v>
      </c>
      <c r="M99" s="16">
        <f t="shared" si="101"/>
        <v>0</v>
      </c>
      <c r="N99" s="16">
        <f t="shared" si="101"/>
        <v>0</v>
      </c>
      <c r="O99" s="16">
        <f t="shared" si="101"/>
        <v>0</v>
      </c>
      <c r="P99" s="16">
        <f t="shared" si="101"/>
        <v>0</v>
      </c>
      <c r="Q99" s="16">
        <f t="shared" si="101"/>
        <v>0</v>
      </c>
      <c r="R99" s="16">
        <f t="shared" si="101"/>
        <v>0</v>
      </c>
      <c r="S99" s="16">
        <f t="shared" si="101"/>
        <v>0</v>
      </c>
      <c r="T99" s="16">
        <f t="shared" si="101"/>
        <v>0</v>
      </c>
      <c r="U99" s="16">
        <f t="shared" si="101"/>
        <v>0</v>
      </c>
      <c r="V99" s="16">
        <f t="shared" si="101"/>
        <v>0</v>
      </c>
      <c r="W99" s="16">
        <f t="shared" si="101"/>
        <v>0</v>
      </c>
      <c r="X99" s="16">
        <f t="shared" si="101"/>
        <v>0</v>
      </c>
      <c r="Y99" s="16">
        <f t="shared" si="101"/>
        <v>0</v>
      </c>
      <c r="Z99" s="16">
        <f t="shared" si="101"/>
        <v>0</v>
      </c>
      <c r="AA99" s="1159">
        <f t="shared" si="80"/>
        <v>0</v>
      </c>
      <c r="AB99" s="1159">
        <f t="shared" si="81"/>
        <v>0</v>
      </c>
    </row>
    <row r="100" spans="2:28" s="1134" customFormat="1" ht="12.75" customHeight="1" x14ac:dyDescent="0.2">
      <c r="B100" s="1564"/>
      <c r="C100" s="1138"/>
      <c r="D100" s="1565" t="s">
        <v>448</v>
      </c>
      <c r="E100" s="1139"/>
      <c r="F100" s="1140"/>
      <c r="G100" s="1160">
        <f>+E100*F100</f>
        <v>0</v>
      </c>
      <c r="H100" s="1137"/>
      <c r="I100" s="1148">
        <f t="shared" si="89"/>
        <v>0</v>
      </c>
      <c r="J100" s="1142"/>
      <c r="K100" s="1142"/>
      <c r="L100" s="1148">
        <f t="shared" ref="L100:L104" si="102">M100+N100</f>
        <v>0</v>
      </c>
      <c r="M100" s="1142"/>
      <c r="N100" s="1142"/>
      <c r="O100" s="1148">
        <f t="shared" ref="O100:O104" si="103">P100+Q100</f>
        <v>0</v>
      </c>
      <c r="P100" s="1142"/>
      <c r="Q100" s="1142"/>
      <c r="R100" s="1148">
        <f t="shared" ref="R100:R104" si="104">S100+T100</f>
        <v>0</v>
      </c>
      <c r="S100" s="1142"/>
      <c r="T100" s="1142"/>
      <c r="U100" s="1148">
        <f t="shared" ref="U100:U104" si="105">V100+W100</f>
        <v>0</v>
      </c>
      <c r="V100" s="1142"/>
      <c r="W100" s="1142"/>
      <c r="X100" s="1148">
        <f t="shared" ref="X100:X104" si="106">Y100+Z100</f>
        <v>0</v>
      </c>
      <c r="Y100" s="1142"/>
      <c r="Z100" s="1142"/>
      <c r="AA100" s="1159">
        <f t="shared" si="80"/>
        <v>0</v>
      </c>
      <c r="AB100" s="1159">
        <f t="shared" si="81"/>
        <v>0</v>
      </c>
    </row>
    <row r="101" spans="2:28" s="1134" customFormat="1" ht="12.75" customHeight="1" x14ac:dyDescent="0.2">
      <c r="B101" s="1564"/>
      <c r="C101" s="1138"/>
      <c r="D101" s="1565" t="s">
        <v>448</v>
      </c>
      <c r="E101" s="1139"/>
      <c r="F101" s="1140"/>
      <c r="G101" s="1160">
        <f>+E101*F101</f>
        <v>0</v>
      </c>
      <c r="H101" s="1137"/>
      <c r="I101" s="1137">
        <f t="shared" si="89"/>
        <v>0</v>
      </c>
      <c r="J101" s="1142"/>
      <c r="K101" s="1142"/>
      <c r="L101" s="1137">
        <f t="shared" si="102"/>
        <v>0</v>
      </c>
      <c r="M101" s="1142"/>
      <c r="N101" s="1142"/>
      <c r="O101" s="1137">
        <f t="shared" si="103"/>
        <v>0</v>
      </c>
      <c r="P101" s="1142"/>
      <c r="Q101" s="1142"/>
      <c r="R101" s="1137">
        <f t="shared" si="104"/>
        <v>0</v>
      </c>
      <c r="S101" s="1142"/>
      <c r="T101" s="1142"/>
      <c r="U101" s="1137">
        <f t="shared" si="105"/>
        <v>0</v>
      </c>
      <c r="V101" s="1142"/>
      <c r="W101" s="1142"/>
      <c r="X101" s="1137">
        <f t="shared" si="106"/>
        <v>0</v>
      </c>
      <c r="Y101" s="1142"/>
      <c r="Z101" s="1142"/>
      <c r="AA101" s="1159">
        <f t="shared" si="80"/>
        <v>0</v>
      </c>
      <c r="AB101" s="1159">
        <f t="shared" si="81"/>
        <v>0</v>
      </c>
    </row>
    <row r="102" spans="2:28" s="1134" customFormat="1" ht="12.75" customHeight="1" x14ac:dyDescent="0.2">
      <c r="B102" s="1564"/>
      <c r="C102" s="1138"/>
      <c r="D102" s="1565" t="s">
        <v>448</v>
      </c>
      <c r="E102" s="1139"/>
      <c r="F102" s="1140"/>
      <c r="G102" s="1160">
        <f>+E102*F102</f>
        <v>0</v>
      </c>
      <c r="H102" s="1141"/>
      <c r="I102" s="1142">
        <f t="shared" si="89"/>
        <v>0</v>
      </c>
      <c r="J102" s="1142"/>
      <c r="K102" s="1142"/>
      <c r="L102" s="1142">
        <f t="shared" si="102"/>
        <v>0</v>
      </c>
      <c r="M102" s="1142"/>
      <c r="N102" s="1142"/>
      <c r="O102" s="1142">
        <f t="shared" si="103"/>
        <v>0</v>
      </c>
      <c r="P102" s="1142"/>
      <c r="Q102" s="1142"/>
      <c r="R102" s="1142">
        <f t="shared" si="104"/>
        <v>0</v>
      </c>
      <c r="S102" s="1142"/>
      <c r="T102" s="1142"/>
      <c r="U102" s="1142">
        <f t="shared" si="105"/>
        <v>0</v>
      </c>
      <c r="V102" s="1142"/>
      <c r="W102" s="1142"/>
      <c r="X102" s="1142">
        <f t="shared" si="106"/>
        <v>0</v>
      </c>
      <c r="Y102" s="1142"/>
      <c r="Z102" s="1142"/>
      <c r="AA102" s="1159">
        <f t="shared" si="80"/>
        <v>0</v>
      </c>
      <c r="AB102" s="1159">
        <f t="shared" si="81"/>
        <v>0</v>
      </c>
    </row>
    <row r="103" spans="2:28" s="1134" customFormat="1" ht="12.75" customHeight="1" x14ac:dyDescent="0.2">
      <c r="B103" s="1564"/>
      <c r="C103" s="1138"/>
      <c r="D103" s="1565" t="s">
        <v>448</v>
      </c>
      <c r="E103" s="1139"/>
      <c r="F103" s="1140"/>
      <c r="G103" s="1160">
        <f>+E103*F103</f>
        <v>0</v>
      </c>
      <c r="H103" s="1141"/>
      <c r="I103" s="1142">
        <f t="shared" si="89"/>
        <v>0</v>
      </c>
      <c r="J103" s="1142"/>
      <c r="K103" s="1142"/>
      <c r="L103" s="1142">
        <f t="shared" si="102"/>
        <v>0</v>
      </c>
      <c r="M103" s="1142"/>
      <c r="N103" s="1142"/>
      <c r="O103" s="1142">
        <f t="shared" si="103"/>
        <v>0</v>
      </c>
      <c r="P103" s="1142"/>
      <c r="Q103" s="1142"/>
      <c r="R103" s="1142">
        <f t="shared" si="104"/>
        <v>0</v>
      </c>
      <c r="S103" s="1142"/>
      <c r="T103" s="1142"/>
      <c r="U103" s="1142">
        <f t="shared" si="105"/>
        <v>0</v>
      </c>
      <c r="V103" s="1142"/>
      <c r="W103" s="1142"/>
      <c r="X103" s="1142">
        <f t="shared" si="106"/>
        <v>0</v>
      </c>
      <c r="Y103" s="1142"/>
      <c r="Z103" s="1142"/>
      <c r="AA103" s="1159">
        <f t="shared" si="80"/>
        <v>0</v>
      </c>
      <c r="AB103" s="1159">
        <f t="shared" si="81"/>
        <v>0</v>
      </c>
    </row>
    <row r="104" spans="2:28" s="1134" customFormat="1" ht="12.75" customHeight="1" x14ac:dyDescent="0.2">
      <c r="B104" s="1563"/>
      <c r="C104" s="1143"/>
      <c r="D104" s="1566" t="s">
        <v>448</v>
      </c>
      <c r="E104" s="1144"/>
      <c r="F104" s="1145"/>
      <c r="G104" s="1161">
        <f>+E104*F104</f>
        <v>0</v>
      </c>
      <c r="H104" s="1146"/>
      <c r="I104" s="1147">
        <f t="shared" si="89"/>
        <v>0</v>
      </c>
      <c r="J104" s="1147"/>
      <c r="K104" s="1147"/>
      <c r="L104" s="1147">
        <f t="shared" si="102"/>
        <v>0</v>
      </c>
      <c r="M104" s="1147"/>
      <c r="N104" s="1147"/>
      <c r="O104" s="1147">
        <f t="shared" si="103"/>
        <v>0</v>
      </c>
      <c r="P104" s="1147"/>
      <c r="Q104" s="1147"/>
      <c r="R104" s="1147">
        <f t="shared" si="104"/>
        <v>0</v>
      </c>
      <c r="S104" s="1147"/>
      <c r="T104" s="1147"/>
      <c r="U104" s="1147">
        <f t="shared" si="105"/>
        <v>0</v>
      </c>
      <c r="V104" s="1147"/>
      <c r="W104" s="1147"/>
      <c r="X104" s="1147">
        <f t="shared" si="106"/>
        <v>0</v>
      </c>
      <c r="Y104" s="1147"/>
      <c r="Z104" s="1147"/>
      <c r="AA104" s="1159">
        <f t="shared" si="80"/>
        <v>0</v>
      </c>
      <c r="AB104" s="1159">
        <f t="shared" si="81"/>
        <v>0</v>
      </c>
    </row>
    <row r="105" spans="2:28" s="1163" customFormat="1" ht="12.75" customHeight="1" x14ac:dyDescent="0.15">
      <c r="B105" s="1135" t="s">
        <v>419</v>
      </c>
      <c r="C105" s="286" t="s">
        <v>468</v>
      </c>
      <c r="D105" s="14"/>
      <c r="E105" s="1136"/>
      <c r="F105" s="1137"/>
      <c r="G105" s="623">
        <f t="shared" ref="G105:I105" si="107">SUM(G106:G110)</f>
        <v>0</v>
      </c>
      <c r="H105" s="16">
        <f t="shared" si="107"/>
        <v>0</v>
      </c>
      <c r="I105" s="16">
        <f t="shared" si="107"/>
        <v>0</v>
      </c>
      <c r="J105" s="20">
        <f t="shared" ref="J105:K105" si="108">SUM(J106:J110)</f>
        <v>0</v>
      </c>
      <c r="K105" s="20">
        <f t="shared" si="108"/>
        <v>0</v>
      </c>
      <c r="L105" s="16">
        <f t="shared" ref="L105" si="109">SUM(L106:L110)</f>
        <v>0</v>
      </c>
      <c r="M105" s="20">
        <f t="shared" ref="M105:N105" si="110">SUM(M106:M110)</f>
        <v>0</v>
      </c>
      <c r="N105" s="20">
        <f t="shared" si="110"/>
        <v>0</v>
      </c>
      <c r="O105" s="16">
        <f t="shared" ref="O105" si="111">SUM(O106:O110)</f>
        <v>0</v>
      </c>
      <c r="P105" s="20">
        <f t="shared" ref="P105:Q105" si="112">SUM(P106:P110)</f>
        <v>0</v>
      </c>
      <c r="Q105" s="20">
        <f t="shared" si="112"/>
        <v>0</v>
      </c>
      <c r="R105" s="16">
        <f t="shared" ref="R105" si="113">SUM(R106:R110)</f>
        <v>0</v>
      </c>
      <c r="S105" s="20">
        <f t="shared" ref="S105:T105" si="114">SUM(S106:S110)</f>
        <v>0</v>
      </c>
      <c r="T105" s="20">
        <f t="shared" si="114"/>
        <v>0</v>
      </c>
      <c r="U105" s="16">
        <f t="shared" ref="U105" si="115">SUM(U106:U110)</f>
        <v>0</v>
      </c>
      <c r="V105" s="20">
        <f t="shared" ref="V105:W105" si="116">SUM(V106:V110)</f>
        <v>0</v>
      </c>
      <c r="W105" s="20">
        <f t="shared" si="116"/>
        <v>0</v>
      </c>
      <c r="X105" s="16">
        <f t="shared" ref="X105" si="117">SUM(X106:X110)</f>
        <v>0</v>
      </c>
      <c r="Y105" s="20">
        <f t="shared" ref="Y105:Z105" si="118">SUM(Y106:Y110)</f>
        <v>0</v>
      </c>
      <c r="Z105" s="20">
        <f t="shared" si="118"/>
        <v>0</v>
      </c>
      <c r="AA105" s="1159">
        <f t="shared" si="80"/>
        <v>0</v>
      </c>
      <c r="AB105" s="1159">
        <f t="shared" si="81"/>
        <v>0</v>
      </c>
    </row>
    <row r="106" spans="2:28" s="1134" customFormat="1" ht="12.75" customHeight="1" x14ac:dyDescent="0.2">
      <c r="B106" s="1564"/>
      <c r="C106" s="1138"/>
      <c r="D106" s="1565" t="s">
        <v>448</v>
      </c>
      <c r="E106" s="1139"/>
      <c r="F106" s="1140"/>
      <c r="G106" s="1160">
        <f>+E106*F106</f>
        <v>0</v>
      </c>
      <c r="H106" s="1137"/>
      <c r="I106" s="1148">
        <f t="shared" si="89"/>
        <v>0</v>
      </c>
      <c r="J106" s="1137"/>
      <c r="K106" s="1137"/>
      <c r="L106" s="1148">
        <f t="shared" ref="L106:L110" si="119">M106+N106</f>
        <v>0</v>
      </c>
      <c r="M106" s="1137"/>
      <c r="N106" s="1137"/>
      <c r="O106" s="1148">
        <f t="shared" ref="O106:O110" si="120">P106+Q106</f>
        <v>0</v>
      </c>
      <c r="P106" s="1137"/>
      <c r="Q106" s="1137"/>
      <c r="R106" s="1148">
        <f t="shared" ref="R106:R110" si="121">S106+T106</f>
        <v>0</v>
      </c>
      <c r="S106" s="1137"/>
      <c r="T106" s="1137"/>
      <c r="U106" s="1148">
        <f t="shared" ref="U106:U110" si="122">V106+W106</f>
        <v>0</v>
      </c>
      <c r="V106" s="1137"/>
      <c r="W106" s="1137"/>
      <c r="X106" s="1148">
        <f t="shared" ref="X106:X110" si="123">Y106+Z106</f>
        <v>0</v>
      </c>
      <c r="Y106" s="1137"/>
      <c r="Z106" s="1137"/>
      <c r="AA106" s="1159">
        <f t="shared" si="80"/>
        <v>0</v>
      </c>
      <c r="AB106" s="1159">
        <f t="shared" si="81"/>
        <v>0</v>
      </c>
    </row>
    <row r="107" spans="2:28" s="1134" customFormat="1" ht="12.75" customHeight="1" x14ac:dyDescent="0.2">
      <c r="B107" s="1564"/>
      <c r="C107" s="1138"/>
      <c r="D107" s="1565" t="s">
        <v>448</v>
      </c>
      <c r="E107" s="1139"/>
      <c r="F107" s="1140"/>
      <c r="G107" s="1160">
        <f>+E107*F107</f>
        <v>0</v>
      </c>
      <c r="H107" s="1137"/>
      <c r="I107" s="1137">
        <f t="shared" si="89"/>
        <v>0</v>
      </c>
      <c r="J107" s="1137"/>
      <c r="K107" s="1137"/>
      <c r="L107" s="1137">
        <f t="shared" si="119"/>
        <v>0</v>
      </c>
      <c r="M107" s="1137"/>
      <c r="N107" s="1137"/>
      <c r="O107" s="1137">
        <f t="shared" si="120"/>
        <v>0</v>
      </c>
      <c r="P107" s="1137"/>
      <c r="Q107" s="1137"/>
      <c r="R107" s="1137">
        <f t="shared" si="121"/>
        <v>0</v>
      </c>
      <c r="S107" s="1137"/>
      <c r="T107" s="1137"/>
      <c r="U107" s="1137">
        <f t="shared" si="122"/>
        <v>0</v>
      </c>
      <c r="V107" s="1137"/>
      <c r="W107" s="1137"/>
      <c r="X107" s="1137">
        <f t="shared" si="123"/>
        <v>0</v>
      </c>
      <c r="Y107" s="1137"/>
      <c r="Z107" s="1137"/>
      <c r="AA107" s="1159">
        <f t="shared" si="80"/>
        <v>0</v>
      </c>
      <c r="AB107" s="1159">
        <f t="shared" si="81"/>
        <v>0</v>
      </c>
    </row>
    <row r="108" spans="2:28" s="1134" customFormat="1" ht="12.75" customHeight="1" x14ac:dyDescent="0.2">
      <c r="B108" s="1564"/>
      <c r="C108" s="1138"/>
      <c r="D108" s="1565" t="s">
        <v>448</v>
      </c>
      <c r="E108" s="1139"/>
      <c r="F108" s="1140"/>
      <c r="G108" s="1160">
        <f>+E108*F108</f>
        <v>0</v>
      </c>
      <c r="H108" s="1141"/>
      <c r="I108" s="1142">
        <f t="shared" si="89"/>
        <v>0</v>
      </c>
      <c r="J108" s="1142"/>
      <c r="K108" s="1142"/>
      <c r="L108" s="1142">
        <f t="shared" si="119"/>
        <v>0</v>
      </c>
      <c r="M108" s="1142"/>
      <c r="N108" s="1142"/>
      <c r="O108" s="1142">
        <f t="shared" si="120"/>
        <v>0</v>
      </c>
      <c r="P108" s="1142"/>
      <c r="Q108" s="1142"/>
      <c r="R108" s="1142">
        <f t="shared" si="121"/>
        <v>0</v>
      </c>
      <c r="S108" s="1142"/>
      <c r="T108" s="1142"/>
      <c r="U108" s="1142">
        <f t="shared" si="122"/>
        <v>0</v>
      </c>
      <c r="V108" s="1142"/>
      <c r="W108" s="1142"/>
      <c r="X108" s="1142">
        <f t="shared" si="123"/>
        <v>0</v>
      </c>
      <c r="Y108" s="1142"/>
      <c r="Z108" s="1142"/>
      <c r="AA108" s="1159">
        <f t="shared" si="80"/>
        <v>0</v>
      </c>
      <c r="AB108" s="1159">
        <f t="shared" si="81"/>
        <v>0</v>
      </c>
    </row>
    <row r="109" spans="2:28" s="1134" customFormat="1" ht="12.75" customHeight="1" x14ac:dyDescent="0.2">
      <c r="B109" s="1564"/>
      <c r="C109" s="1138"/>
      <c r="D109" s="1565" t="s">
        <v>448</v>
      </c>
      <c r="E109" s="1139"/>
      <c r="F109" s="1140"/>
      <c r="G109" s="1160">
        <f>+E109*F109</f>
        <v>0</v>
      </c>
      <c r="H109" s="1141"/>
      <c r="I109" s="1142">
        <f t="shared" si="89"/>
        <v>0</v>
      </c>
      <c r="J109" s="1142"/>
      <c r="K109" s="1142"/>
      <c r="L109" s="1142">
        <f t="shared" si="119"/>
        <v>0</v>
      </c>
      <c r="M109" s="1142"/>
      <c r="N109" s="1142"/>
      <c r="O109" s="1142">
        <f t="shared" si="120"/>
        <v>0</v>
      </c>
      <c r="P109" s="1142"/>
      <c r="Q109" s="1142"/>
      <c r="R109" s="1142">
        <f t="shared" si="121"/>
        <v>0</v>
      </c>
      <c r="S109" s="1142"/>
      <c r="T109" s="1142"/>
      <c r="U109" s="1142">
        <f t="shared" si="122"/>
        <v>0</v>
      </c>
      <c r="V109" s="1142"/>
      <c r="W109" s="1142"/>
      <c r="X109" s="1142">
        <f t="shared" si="123"/>
        <v>0</v>
      </c>
      <c r="Y109" s="1142"/>
      <c r="Z109" s="1142"/>
      <c r="AA109" s="1159">
        <f t="shared" si="80"/>
        <v>0</v>
      </c>
      <c r="AB109" s="1159">
        <f t="shared" si="81"/>
        <v>0</v>
      </c>
    </row>
    <row r="110" spans="2:28" s="1134" customFormat="1" ht="12.75" customHeight="1" x14ac:dyDescent="0.2">
      <c r="B110" s="1563"/>
      <c r="C110" s="1143"/>
      <c r="D110" s="1566" t="s">
        <v>448</v>
      </c>
      <c r="E110" s="1144"/>
      <c r="F110" s="1145"/>
      <c r="G110" s="1160">
        <f>+E110*F110</f>
        <v>0</v>
      </c>
      <c r="H110" s="1141"/>
      <c r="I110" s="1147">
        <f t="shared" si="89"/>
        <v>0</v>
      </c>
      <c r="J110" s="1142"/>
      <c r="K110" s="1142"/>
      <c r="L110" s="1147">
        <f t="shared" si="119"/>
        <v>0</v>
      </c>
      <c r="M110" s="1142"/>
      <c r="N110" s="1142"/>
      <c r="O110" s="1147">
        <f t="shared" si="120"/>
        <v>0</v>
      </c>
      <c r="P110" s="1142"/>
      <c r="Q110" s="1142"/>
      <c r="R110" s="1147">
        <f t="shared" si="121"/>
        <v>0</v>
      </c>
      <c r="S110" s="1142"/>
      <c r="T110" s="1142"/>
      <c r="U110" s="1147">
        <f t="shared" si="122"/>
        <v>0</v>
      </c>
      <c r="V110" s="1142"/>
      <c r="W110" s="1142"/>
      <c r="X110" s="1147">
        <f t="shared" si="123"/>
        <v>0</v>
      </c>
      <c r="Y110" s="1142"/>
      <c r="Z110" s="1142"/>
      <c r="AA110" s="1159">
        <f t="shared" si="80"/>
        <v>0</v>
      </c>
      <c r="AB110" s="1159">
        <f t="shared" si="81"/>
        <v>0</v>
      </c>
    </row>
    <row r="111" spans="2:28" s="1166" customFormat="1" ht="26.25" customHeight="1" x14ac:dyDescent="0.15">
      <c r="B111" s="52">
        <f>+'CRONOGRAMA ACTIVIDADES'!C49</f>
        <v>0</v>
      </c>
      <c r="C111" s="232" t="str">
        <f>+'CRONOGRAMA ACTIVIDADES'!B49</f>
        <v>2.1.4</v>
      </c>
      <c r="D111" s="625" t="str">
        <f>+'CRONOGRAMA ACTIVIDADES'!D49</f>
        <v>Unidad medida</v>
      </c>
      <c r="E111" s="626">
        <f>+'CRONOGRAMA ACTIVIDADES'!E49</f>
        <v>0</v>
      </c>
      <c r="F111" s="624"/>
      <c r="G111" s="624">
        <f t="shared" ref="G111:Z111" si="124">+G113+G119+G125+G131+G137</f>
        <v>0</v>
      </c>
      <c r="H111" s="12">
        <f t="shared" si="124"/>
        <v>0</v>
      </c>
      <c r="I111" s="12">
        <f t="shared" si="124"/>
        <v>0</v>
      </c>
      <c r="J111" s="12">
        <f t="shared" si="124"/>
        <v>0</v>
      </c>
      <c r="K111" s="12">
        <f t="shared" si="124"/>
        <v>0</v>
      </c>
      <c r="L111" s="12">
        <f t="shared" si="124"/>
        <v>0</v>
      </c>
      <c r="M111" s="12">
        <f t="shared" si="124"/>
        <v>0</v>
      </c>
      <c r="N111" s="12">
        <f t="shared" si="124"/>
        <v>0</v>
      </c>
      <c r="O111" s="12">
        <f t="shared" si="124"/>
        <v>0</v>
      </c>
      <c r="P111" s="12">
        <f t="shared" si="124"/>
        <v>0</v>
      </c>
      <c r="Q111" s="12">
        <f t="shared" si="124"/>
        <v>0</v>
      </c>
      <c r="R111" s="12">
        <f t="shared" si="124"/>
        <v>0</v>
      </c>
      <c r="S111" s="12">
        <f t="shared" si="124"/>
        <v>0</v>
      </c>
      <c r="T111" s="12">
        <f t="shared" si="124"/>
        <v>0</v>
      </c>
      <c r="U111" s="12">
        <f t="shared" si="124"/>
        <v>0</v>
      </c>
      <c r="V111" s="12">
        <f t="shared" si="124"/>
        <v>0</v>
      </c>
      <c r="W111" s="12">
        <f t="shared" si="124"/>
        <v>0</v>
      </c>
      <c r="X111" s="12">
        <f t="shared" si="124"/>
        <v>0</v>
      </c>
      <c r="Y111" s="12">
        <f t="shared" si="124"/>
        <v>0</v>
      </c>
      <c r="Z111" s="12">
        <f t="shared" si="124"/>
        <v>0</v>
      </c>
      <c r="AA111" s="1159">
        <f>X111+U111+R111+O111+L111+I111+H111</f>
        <v>0</v>
      </c>
      <c r="AB111" s="1159">
        <f>+AA111-G111</f>
        <v>0</v>
      </c>
    </row>
    <row r="112" spans="2:28" s="1163" customFormat="1" ht="26.25" customHeight="1" x14ac:dyDescent="0.15">
      <c r="B112" s="633" t="s">
        <v>768</v>
      </c>
      <c r="C112" s="634"/>
      <c r="D112" s="2014"/>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6"/>
    </row>
    <row r="113" spans="2:28" s="1163" customFormat="1" ht="12.75" customHeight="1" x14ac:dyDescent="0.15">
      <c r="B113" s="1135" t="s">
        <v>419</v>
      </c>
      <c r="C113" s="286" t="s">
        <v>469</v>
      </c>
      <c r="D113" s="14"/>
      <c r="E113" s="1136"/>
      <c r="F113" s="1137"/>
      <c r="G113" s="623">
        <f t="shared" ref="G113:Z113" si="125">SUM(G114:G118)</f>
        <v>0</v>
      </c>
      <c r="H113" s="16">
        <f t="shared" si="125"/>
        <v>0</v>
      </c>
      <c r="I113" s="16">
        <f t="shared" si="125"/>
        <v>0</v>
      </c>
      <c r="J113" s="16">
        <f t="shared" si="125"/>
        <v>0</v>
      </c>
      <c r="K113" s="16">
        <f t="shared" si="125"/>
        <v>0</v>
      </c>
      <c r="L113" s="16">
        <f t="shared" si="125"/>
        <v>0</v>
      </c>
      <c r="M113" s="16">
        <f t="shared" si="125"/>
        <v>0</v>
      </c>
      <c r="N113" s="16">
        <f t="shared" si="125"/>
        <v>0</v>
      </c>
      <c r="O113" s="16">
        <f t="shared" si="125"/>
        <v>0</v>
      </c>
      <c r="P113" s="16">
        <f t="shared" si="125"/>
        <v>0</v>
      </c>
      <c r="Q113" s="16">
        <f t="shared" si="125"/>
        <v>0</v>
      </c>
      <c r="R113" s="16">
        <f t="shared" si="125"/>
        <v>0</v>
      </c>
      <c r="S113" s="16">
        <f t="shared" si="125"/>
        <v>0</v>
      </c>
      <c r="T113" s="16">
        <f t="shared" si="125"/>
        <v>0</v>
      </c>
      <c r="U113" s="16">
        <f t="shared" si="125"/>
        <v>0</v>
      </c>
      <c r="V113" s="16">
        <f t="shared" si="125"/>
        <v>0</v>
      </c>
      <c r="W113" s="16">
        <f t="shared" si="125"/>
        <v>0</v>
      </c>
      <c r="X113" s="16">
        <f t="shared" si="125"/>
        <v>0</v>
      </c>
      <c r="Y113" s="16">
        <f t="shared" si="125"/>
        <v>0</v>
      </c>
      <c r="Z113" s="16">
        <f t="shared" si="125"/>
        <v>0</v>
      </c>
      <c r="AA113" s="1159">
        <f t="shared" ref="AA113:AA142" si="126">X113+U113+R113+O113+L113+I113+H113</f>
        <v>0</v>
      </c>
      <c r="AB113" s="1159">
        <f t="shared" ref="AB113:AB142" si="127">+AA113-G113</f>
        <v>0</v>
      </c>
    </row>
    <row r="114" spans="2:28" s="1134" customFormat="1" ht="12.75" customHeight="1" x14ac:dyDescent="0.2">
      <c r="B114" s="1564"/>
      <c r="C114" s="1138"/>
      <c r="D114" s="1565" t="s">
        <v>448</v>
      </c>
      <c r="E114" s="1139"/>
      <c r="F114" s="1140"/>
      <c r="G114" s="1160">
        <f>+E114*F114</f>
        <v>0</v>
      </c>
      <c r="H114" s="1137"/>
      <c r="I114" s="1137">
        <f t="shared" ref="I114:I118" si="128">J114+K114</f>
        <v>0</v>
      </c>
      <c r="J114" s="1137"/>
      <c r="K114" s="1137"/>
      <c r="L114" s="1137">
        <f t="shared" ref="L114:L118" si="129">M114+N114</f>
        <v>0</v>
      </c>
      <c r="M114" s="1137"/>
      <c r="N114" s="1137"/>
      <c r="O114" s="1137">
        <f t="shared" ref="O114:O118" si="130">P114+Q114</f>
        <v>0</v>
      </c>
      <c r="P114" s="1137"/>
      <c r="Q114" s="1137"/>
      <c r="R114" s="1137">
        <f t="shared" ref="R114:R118" si="131">S114+T114</f>
        <v>0</v>
      </c>
      <c r="S114" s="1137"/>
      <c r="T114" s="1137"/>
      <c r="U114" s="1137">
        <f t="shared" ref="U114:U118" si="132">V114+W114</f>
        <v>0</v>
      </c>
      <c r="V114" s="1137"/>
      <c r="W114" s="1137"/>
      <c r="X114" s="1137">
        <f t="shared" ref="X114:X118" si="133">Y114+Z114</f>
        <v>0</v>
      </c>
      <c r="Y114" s="1137"/>
      <c r="Z114" s="1137"/>
      <c r="AA114" s="1159">
        <f t="shared" si="126"/>
        <v>0</v>
      </c>
      <c r="AB114" s="1159">
        <f t="shared" si="127"/>
        <v>0</v>
      </c>
    </row>
    <row r="115" spans="2:28" s="1134" customFormat="1" ht="12.75" customHeight="1" x14ac:dyDescent="0.2">
      <c r="B115" s="1564"/>
      <c r="C115" s="1138"/>
      <c r="D115" s="1565" t="s">
        <v>448</v>
      </c>
      <c r="E115" s="1139"/>
      <c r="F115" s="1140"/>
      <c r="G115" s="1160">
        <f>+E115*F115</f>
        <v>0</v>
      </c>
      <c r="H115" s="1137"/>
      <c r="I115" s="1137">
        <f t="shared" si="128"/>
        <v>0</v>
      </c>
      <c r="J115" s="1137"/>
      <c r="K115" s="1137"/>
      <c r="L115" s="1137">
        <f t="shared" si="129"/>
        <v>0</v>
      </c>
      <c r="M115" s="1137"/>
      <c r="N115" s="1137"/>
      <c r="O115" s="1137">
        <f t="shared" si="130"/>
        <v>0</v>
      </c>
      <c r="P115" s="1137"/>
      <c r="Q115" s="1137"/>
      <c r="R115" s="1137">
        <f t="shared" si="131"/>
        <v>0</v>
      </c>
      <c r="S115" s="1137"/>
      <c r="T115" s="1137"/>
      <c r="U115" s="1137">
        <f t="shared" si="132"/>
        <v>0</v>
      </c>
      <c r="V115" s="1137"/>
      <c r="W115" s="1137"/>
      <c r="X115" s="1137">
        <f t="shared" si="133"/>
        <v>0</v>
      </c>
      <c r="Y115" s="1137"/>
      <c r="Z115" s="1137"/>
      <c r="AA115" s="1159">
        <f t="shared" si="126"/>
        <v>0</v>
      </c>
      <c r="AB115" s="1159">
        <f t="shared" si="127"/>
        <v>0</v>
      </c>
    </row>
    <row r="116" spans="2:28" s="1134" customFormat="1" ht="12.75" customHeight="1" x14ac:dyDescent="0.2">
      <c r="B116" s="1564"/>
      <c r="C116" s="1138"/>
      <c r="D116" s="1565" t="s">
        <v>448</v>
      </c>
      <c r="E116" s="1139"/>
      <c r="F116" s="1140"/>
      <c r="G116" s="1160">
        <f>+E116*F116</f>
        <v>0</v>
      </c>
      <c r="H116" s="1141"/>
      <c r="I116" s="1142">
        <f t="shared" si="128"/>
        <v>0</v>
      </c>
      <c r="J116" s="1142"/>
      <c r="K116" s="1142"/>
      <c r="L116" s="1142">
        <f t="shared" si="129"/>
        <v>0</v>
      </c>
      <c r="M116" s="1142"/>
      <c r="N116" s="1142"/>
      <c r="O116" s="1142">
        <f t="shared" si="130"/>
        <v>0</v>
      </c>
      <c r="P116" s="1142"/>
      <c r="Q116" s="1142"/>
      <c r="R116" s="1142">
        <f t="shared" si="131"/>
        <v>0</v>
      </c>
      <c r="S116" s="1142"/>
      <c r="T116" s="1142"/>
      <c r="U116" s="1142">
        <f t="shared" si="132"/>
        <v>0</v>
      </c>
      <c r="V116" s="1142"/>
      <c r="W116" s="1142"/>
      <c r="X116" s="1142">
        <f t="shared" si="133"/>
        <v>0</v>
      </c>
      <c r="Y116" s="1142"/>
      <c r="Z116" s="1142"/>
      <c r="AA116" s="1159">
        <f t="shared" si="126"/>
        <v>0</v>
      </c>
      <c r="AB116" s="1159">
        <f t="shared" si="127"/>
        <v>0</v>
      </c>
    </row>
    <row r="117" spans="2:28" s="1134" customFormat="1" ht="12.75" customHeight="1" x14ac:dyDescent="0.2">
      <c r="B117" s="1564"/>
      <c r="C117" s="1138"/>
      <c r="D117" s="1565" t="s">
        <v>448</v>
      </c>
      <c r="E117" s="1139"/>
      <c r="F117" s="1140"/>
      <c r="G117" s="1160">
        <f>+E117*F117</f>
        <v>0</v>
      </c>
      <c r="H117" s="1141"/>
      <c r="I117" s="1142">
        <f t="shared" si="128"/>
        <v>0</v>
      </c>
      <c r="J117" s="1142"/>
      <c r="K117" s="1142"/>
      <c r="L117" s="1142">
        <f t="shared" si="129"/>
        <v>0</v>
      </c>
      <c r="M117" s="1142"/>
      <c r="N117" s="1142"/>
      <c r="O117" s="1142">
        <f t="shared" si="130"/>
        <v>0</v>
      </c>
      <c r="P117" s="1142"/>
      <c r="Q117" s="1142"/>
      <c r="R117" s="1142">
        <f t="shared" si="131"/>
        <v>0</v>
      </c>
      <c r="S117" s="1142"/>
      <c r="T117" s="1142"/>
      <c r="U117" s="1142">
        <f t="shared" si="132"/>
        <v>0</v>
      </c>
      <c r="V117" s="1142"/>
      <c r="W117" s="1142"/>
      <c r="X117" s="1142">
        <f t="shared" si="133"/>
        <v>0</v>
      </c>
      <c r="Y117" s="1142"/>
      <c r="Z117" s="1142"/>
      <c r="AA117" s="1159">
        <f t="shared" si="126"/>
        <v>0</v>
      </c>
      <c r="AB117" s="1159">
        <f t="shared" si="127"/>
        <v>0</v>
      </c>
    </row>
    <row r="118" spans="2:28" s="1134" customFormat="1" ht="12.75" customHeight="1" x14ac:dyDescent="0.2">
      <c r="B118" s="1563"/>
      <c r="C118" s="1143"/>
      <c r="D118" s="1566" t="s">
        <v>448</v>
      </c>
      <c r="E118" s="1144"/>
      <c r="F118" s="1145"/>
      <c r="G118" s="1161">
        <f>+E118*F118</f>
        <v>0</v>
      </c>
      <c r="H118" s="1146"/>
      <c r="I118" s="1147">
        <f t="shared" si="128"/>
        <v>0</v>
      </c>
      <c r="J118" s="1147"/>
      <c r="K118" s="1147"/>
      <c r="L118" s="1147">
        <f t="shared" si="129"/>
        <v>0</v>
      </c>
      <c r="M118" s="1147"/>
      <c r="N118" s="1147"/>
      <c r="O118" s="1147">
        <f t="shared" si="130"/>
        <v>0</v>
      </c>
      <c r="P118" s="1147"/>
      <c r="Q118" s="1147"/>
      <c r="R118" s="1147">
        <f t="shared" si="131"/>
        <v>0</v>
      </c>
      <c r="S118" s="1147"/>
      <c r="T118" s="1147"/>
      <c r="U118" s="1147">
        <f t="shared" si="132"/>
        <v>0</v>
      </c>
      <c r="V118" s="1147"/>
      <c r="W118" s="1147"/>
      <c r="X118" s="1147">
        <f t="shared" si="133"/>
        <v>0</v>
      </c>
      <c r="Y118" s="1147"/>
      <c r="Z118" s="1147"/>
      <c r="AA118" s="1159">
        <f t="shared" si="126"/>
        <v>0</v>
      </c>
      <c r="AB118" s="1159">
        <f t="shared" si="127"/>
        <v>0</v>
      </c>
    </row>
    <row r="119" spans="2:28" s="1163" customFormat="1" ht="12.75" customHeight="1" x14ac:dyDescent="0.15">
      <c r="B119" s="1135" t="s">
        <v>419</v>
      </c>
      <c r="C119" s="286" t="s">
        <v>470</v>
      </c>
      <c r="D119" s="14"/>
      <c r="E119" s="1136"/>
      <c r="F119" s="1137"/>
      <c r="G119" s="623">
        <f t="shared" ref="G119:Z119" si="134">SUM(G120:G124)</f>
        <v>0</v>
      </c>
      <c r="H119" s="16">
        <f t="shared" si="134"/>
        <v>0</v>
      </c>
      <c r="I119" s="16">
        <f t="shared" si="134"/>
        <v>0</v>
      </c>
      <c r="J119" s="16">
        <f t="shared" si="134"/>
        <v>0</v>
      </c>
      <c r="K119" s="16">
        <f t="shared" si="134"/>
        <v>0</v>
      </c>
      <c r="L119" s="16">
        <f t="shared" si="134"/>
        <v>0</v>
      </c>
      <c r="M119" s="16">
        <f t="shared" si="134"/>
        <v>0</v>
      </c>
      <c r="N119" s="16">
        <f t="shared" si="134"/>
        <v>0</v>
      </c>
      <c r="O119" s="16">
        <f t="shared" si="134"/>
        <v>0</v>
      </c>
      <c r="P119" s="16">
        <f t="shared" si="134"/>
        <v>0</v>
      </c>
      <c r="Q119" s="16">
        <f t="shared" si="134"/>
        <v>0</v>
      </c>
      <c r="R119" s="16">
        <f t="shared" si="134"/>
        <v>0</v>
      </c>
      <c r="S119" s="16">
        <f t="shared" si="134"/>
        <v>0</v>
      </c>
      <c r="T119" s="16">
        <f t="shared" si="134"/>
        <v>0</v>
      </c>
      <c r="U119" s="16">
        <f t="shared" si="134"/>
        <v>0</v>
      </c>
      <c r="V119" s="16">
        <f t="shared" si="134"/>
        <v>0</v>
      </c>
      <c r="W119" s="16">
        <f t="shared" si="134"/>
        <v>0</v>
      </c>
      <c r="X119" s="16">
        <f t="shared" si="134"/>
        <v>0</v>
      </c>
      <c r="Y119" s="16">
        <f t="shared" si="134"/>
        <v>0</v>
      </c>
      <c r="Z119" s="16">
        <f t="shared" si="134"/>
        <v>0</v>
      </c>
      <c r="AA119" s="1159">
        <f t="shared" si="126"/>
        <v>0</v>
      </c>
      <c r="AB119" s="1159">
        <f t="shared" si="127"/>
        <v>0</v>
      </c>
    </row>
    <row r="120" spans="2:28" s="1134" customFormat="1" ht="12.75" customHeight="1" x14ac:dyDescent="0.2">
      <c r="B120" s="1564"/>
      <c r="C120" s="1138"/>
      <c r="D120" s="1565" t="s">
        <v>448</v>
      </c>
      <c r="E120" s="1139"/>
      <c r="F120" s="1140"/>
      <c r="G120" s="1160">
        <f>+E120*F120</f>
        <v>0</v>
      </c>
      <c r="H120" s="1140"/>
      <c r="I120" s="1148">
        <f t="shared" ref="I120:I142" si="135">J120+K120</f>
        <v>0</v>
      </c>
      <c r="J120" s="1148"/>
      <c r="K120" s="1148"/>
      <c r="L120" s="1148">
        <f t="shared" ref="L120:L124" si="136">M120+N120</f>
        <v>0</v>
      </c>
      <c r="M120" s="1148"/>
      <c r="N120" s="1148"/>
      <c r="O120" s="1148">
        <f t="shared" ref="O120:O124" si="137">P120+Q120</f>
        <v>0</v>
      </c>
      <c r="P120" s="1148"/>
      <c r="Q120" s="1148"/>
      <c r="R120" s="1148">
        <f t="shared" ref="R120:R124" si="138">S120+T120</f>
        <v>0</v>
      </c>
      <c r="S120" s="1148"/>
      <c r="T120" s="1148"/>
      <c r="U120" s="1148">
        <f t="shared" ref="U120:U124" si="139">V120+W120</f>
        <v>0</v>
      </c>
      <c r="V120" s="1148"/>
      <c r="W120" s="1148"/>
      <c r="X120" s="1148">
        <f t="shared" ref="X120:X124" si="140">Y120+Z120</f>
        <v>0</v>
      </c>
      <c r="Y120" s="1148"/>
      <c r="Z120" s="1148"/>
      <c r="AA120" s="1159">
        <f t="shared" si="126"/>
        <v>0</v>
      </c>
      <c r="AB120" s="1159">
        <f t="shared" si="127"/>
        <v>0</v>
      </c>
    </row>
    <row r="121" spans="2:28" s="1134" customFormat="1" ht="12.75" customHeight="1" x14ac:dyDescent="0.2">
      <c r="B121" s="1564"/>
      <c r="C121" s="1138"/>
      <c r="D121" s="1565" t="s">
        <v>448</v>
      </c>
      <c r="E121" s="1139"/>
      <c r="F121" s="1140"/>
      <c r="G121" s="1160">
        <f>+E121*F121</f>
        <v>0</v>
      </c>
      <c r="H121" s="1149"/>
      <c r="I121" s="1137">
        <f t="shared" si="135"/>
        <v>0</v>
      </c>
      <c r="J121" s="1137"/>
      <c r="K121" s="1137"/>
      <c r="L121" s="1137">
        <f t="shared" si="136"/>
        <v>0</v>
      </c>
      <c r="M121" s="1137"/>
      <c r="N121" s="1137"/>
      <c r="O121" s="1137">
        <f t="shared" si="137"/>
        <v>0</v>
      </c>
      <c r="P121" s="1137"/>
      <c r="Q121" s="1137"/>
      <c r="R121" s="1137">
        <f t="shared" si="138"/>
        <v>0</v>
      </c>
      <c r="S121" s="1137"/>
      <c r="T121" s="1137"/>
      <c r="U121" s="1137">
        <f t="shared" si="139"/>
        <v>0</v>
      </c>
      <c r="V121" s="1137"/>
      <c r="W121" s="1137"/>
      <c r="X121" s="1137">
        <f t="shared" si="140"/>
        <v>0</v>
      </c>
      <c r="Y121" s="1137"/>
      <c r="Z121" s="1137"/>
      <c r="AA121" s="1159">
        <f t="shared" si="126"/>
        <v>0</v>
      </c>
      <c r="AB121" s="1159">
        <f t="shared" si="127"/>
        <v>0</v>
      </c>
    </row>
    <row r="122" spans="2:28" s="1134" customFormat="1" ht="12.75" customHeight="1" x14ac:dyDescent="0.2">
      <c r="B122" s="1564"/>
      <c r="C122" s="1138"/>
      <c r="D122" s="1565" t="s">
        <v>448</v>
      </c>
      <c r="E122" s="1139"/>
      <c r="F122" s="1140"/>
      <c r="G122" s="1160">
        <f>+E122*F122</f>
        <v>0</v>
      </c>
      <c r="H122" s="1149"/>
      <c r="I122" s="1142">
        <f t="shared" si="135"/>
        <v>0</v>
      </c>
      <c r="J122" s="1142"/>
      <c r="K122" s="1142"/>
      <c r="L122" s="1142">
        <f t="shared" si="136"/>
        <v>0</v>
      </c>
      <c r="M122" s="1142"/>
      <c r="N122" s="1142"/>
      <c r="O122" s="1142">
        <f t="shared" si="137"/>
        <v>0</v>
      </c>
      <c r="P122" s="1142"/>
      <c r="Q122" s="1142"/>
      <c r="R122" s="1142">
        <f t="shared" si="138"/>
        <v>0</v>
      </c>
      <c r="S122" s="1142"/>
      <c r="T122" s="1142"/>
      <c r="U122" s="1142">
        <f t="shared" si="139"/>
        <v>0</v>
      </c>
      <c r="V122" s="1142"/>
      <c r="W122" s="1142"/>
      <c r="X122" s="1142">
        <f t="shared" si="140"/>
        <v>0</v>
      </c>
      <c r="Y122" s="1142"/>
      <c r="Z122" s="1142"/>
      <c r="AA122" s="1159">
        <f t="shared" si="126"/>
        <v>0</v>
      </c>
      <c r="AB122" s="1159">
        <f t="shared" si="127"/>
        <v>0</v>
      </c>
    </row>
    <row r="123" spans="2:28" s="1134" customFormat="1" ht="12.75" customHeight="1" x14ac:dyDescent="0.2">
      <c r="B123" s="1564"/>
      <c r="C123" s="1138"/>
      <c r="D123" s="1565" t="s">
        <v>448</v>
      </c>
      <c r="E123" s="1139"/>
      <c r="F123" s="1140"/>
      <c r="G123" s="1160">
        <f>+E123*F123</f>
        <v>0</v>
      </c>
      <c r="H123" s="1149"/>
      <c r="I123" s="1142">
        <f t="shared" si="135"/>
        <v>0</v>
      </c>
      <c r="J123" s="1142"/>
      <c r="K123" s="1142"/>
      <c r="L123" s="1142">
        <f t="shared" si="136"/>
        <v>0</v>
      </c>
      <c r="M123" s="1142"/>
      <c r="N123" s="1142"/>
      <c r="O123" s="1142">
        <f t="shared" si="137"/>
        <v>0</v>
      </c>
      <c r="P123" s="1142"/>
      <c r="Q123" s="1142"/>
      <c r="R123" s="1142">
        <f t="shared" si="138"/>
        <v>0</v>
      </c>
      <c r="S123" s="1142"/>
      <c r="T123" s="1142"/>
      <c r="U123" s="1142">
        <f t="shared" si="139"/>
        <v>0</v>
      </c>
      <c r="V123" s="1142"/>
      <c r="W123" s="1142"/>
      <c r="X123" s="1142">
        <f t="shared" si="140"/>
        <v>0</v>
      </c>
      <c r="Y123" s="1142"/>
      <c r="Z123" s="1142"/>
      <c r="AA123" s="1159">
        <f t="shared" si="126"/>
        <v>0</v>
      </c>
      <c r="AB123" s="1159">
        <f t="shared" si="127"/>
        <v>0</v>
      </c>
    </row>
    <row r="124" spans="2:28" s="1134" customFormat="1" ht="12.75" customHeight="1" x14ac:dyDescent="0.2">
      <c r="B124" s="1563"/>
      <c r="C124" s="1143"/>
      <c r="D124" s="1566" t="s">
        <v>448</v>
      </c>
      <c r="E124" s="1144"/>
      <c r="F124" s="1145"/>
      <c r="G124" s="1161">
        <f>+E124*F124</f>
        <v>0</v>
      </c>
      <c r="H124" s="1150"/>
      <c r="I124" s="1147">
        <f t="shared" si="135"/>
        <v>0</v>
      </c>
      <c r="J124" s="1147"/>
      <c r="K124" s="1147"/>
      <c r="L124" s="1147">
        <f t="shared" si="136"/>
        <v>0</v>
      </c>
      <c r="M124" s="1147"/>
      <c r="N124" s="1147"/>
      <c r="O124" s="1147">
        <f t="shared" si="137"/>
        <v>0</v>
      </c>
      <c r="P124" s="1147"/>
      <c r="Q124" s="1147"/>
      <c r="R124" s="1147">
        <f t="shared" si="138"/>
        <v>0</v>
      </c>
      <c r="S124" s="1147"/>
      <c r="T124" s="1147"/>
      <c r="U124" s="1147">
        <f t="shared" si="139"/>
        <v>0</v>
      </c>
      <c r="V124" s="1147"/>
      <c r="W124" s="1147"/>
      <c r="X124" s="1147">
        <f t="shared" si="140"/>
        <v>0</v>
      </c>
      <c r="Y124" s="1147"/>
      <c r="Z124" s="1147"/>
      <c r="AA124" s="1159">
        <f t="shared" si="126"/>
        <v>0</v>
      </c>
      <c r="AB124" s="1159">
        <f t="shared" si="127"/>
        <v>0</v>
      </c>
    </row>
    <row r="125" spans="2:28" s="1163" customFormat="1" ht="12.75" customHeight="1" x14ac:dyDescent="0.15">
      <c r="B125" s="1135" t="s">
        <v>419</v>
      </c>
      <c r="C125" s="286" t="s">
        <v>471</v>
      </c>
      <c r="D125" s="14"/>
      <c r="E125" s="1136"/>
      <c r="F125" s="1137"/>
      <c r="G125" s="623">
        <f t="shared" ref="G125:Z125" si="141">SUM(G126:G130)</f>
        <v>0</v>
      </c>
      <c r="H125" s="16">
        <f t="shared" si="141"/>
        <v>0</v>
      </c>
      <c r="I125" s="16">
        <f t="shared" si="141"/>
        <v>0</v>
      </c>
      <c r="J125" s="16">
        <f t="shared" si="141"/>
        <v>0</v>
      </c>
      <c r="K125" s="16">
        <f t="shared" si="141"/>
        <v>0</v>
      </c>
      <c r="L125" s="16">
        <f t="shared" si="141"/>
        <v>0</v>
      </c>
      <c r="M125" s="16">
        <f t="shared" si="141"/>
        <v>0</v>
      </c>
      <c r="N125" s="16">
        <f t="shared" si="141"/>
        <v>0</v>
      </c>
      <c r="O125" s="16">
        <f t="shared" si="141"/>
        <v>0</v>
      </c>
      <c r="P125" s="16">
        <f t="shared" si="141"/>
        <v>0</v>
      </c>
      <c r="Q125" s="16">
        <f t="shared" si="141"/>
        <v>0</v>
      </c>
      <c r="R125" s="16">
        <f t="shared" si="141"/>
        <v>0</v>
      </c>
      <c r="S125" s="16">
        <f t="shared" si="141"/>
        <v>0</v>
      </c>
      <c r="T125" s="16">
        <f t="shared" si="141"/>
        <v>0</v>
      </c>
      <c r="U125" s="16">
        <f t="shared" si="141"/>
        <v>0</v>
      </c>
      <c r="V125" s="16">
        <f t="shared" si="141"/>
        <v>0</v>
      </c>
      <c r="W125" s="16">
        <f t="shared" si="141"/>
        <v>0</v>
      </c>
      <c r="X125" s="16">
        <f t="shared" si="141"/>
        <v>0</v>
      </c>
      <c r="Y125" s="16">
        <f t="shared" si="141"/>
        <v>0</v>
      </c>
      <c r="Z125" s="16">
        <f t="shared" si="141"/>
        <v>0</v>
      </c>
      <c r="AA125" s="1159">
        <f t="shared" si="126"/>
        <v>0</v>
      </c>
      <c r="AB125" s="1159">
        <f t="shared" si="127"/>
        <v>0</v>
      </c>
    </row>
    <row r="126" spans="2:28" s="1134" customFormat="1" ht="12.75" customHeight="1" x14ac:dyDescent="0.2">
      <c r="B126" s="1564"/>
      <c r="C126" s="1138"/>
      <c r="D126" s="1565" t="s">
        <v>448</v>
      </c>
      <c r="E126" s="1139"/>
      <c r="F126" s="1140"/>
      <c r="G126" s="1160">
        <f>+E126*F126</f>
        <v>0</v>
      </c>
      <c r="H126" s="1137"/>
      <c r="I126" s="1148">
        <f t="shared" si="135"/>
        <v>0</v>
      </c>
      <c r="J126" s="1137"/>
      <c r="K126" s="1137"/>
      <c r="L126" s="1148">
        <f t="shared" ref="L126:L130" si="142">M126+N126</f>
        <v>0</v>
      </c>
      <c r="M126" s="1137"/>
      <c r="N126" s="1137"/>
      <c r="O126" s="1148">
        <f t="shared" ref="O126:O130" si="143">P126+Q126</f>
        <v>0</v>
      </c>
      <c r="P126" s="1137"/>
      <c r="Q126" s="1137"/>
      <c r="R126" s="1148">
        <f t="shared" ref="R126:R130" si="144">S126+T126</f>
        <v>0</v>
      </c>
      <c r="S126" s="1137"/>
      <c r="T126" s="1137"/>
      <c r="U126" s="1148">
        <f t="shared" ref="U126:U130" si="145">V126+W126</f>
        <v>0</v>
      </c>
      <c r="V126" s="1137"/>
      <c r="W126" s="1137"/>
      <c r="X126" s="1148">
        <f t="shared" ref="X126:X130" si="146">Y126+Z126</f>
        <v>0</v>
      </c>
      <c r="Y126" s="1137"/>
      <c r="Z126" s="1137"/>
      <c r="AA126" s="1159">
        <f t="shared" si="126"/>
        <v>0</v>
      </c>
      <c r="AB126" s="1159">
        <f t="shared" si="127"/>
        <v>0</v>
      </c>
    </row>
    <row r="127" spans="2:28" s="1134" customFormat="1" ht="12.75" customHeight="1" x14ac:dyDescent="0.2">
      <c r="B127" s="1564"/>
      <c r="C127" s="1138"/>
      <c r="D127" s="1565" t="s">
        <v>448</v>
      </c>
      <c r="E127" s="1139"/>
      <c r="F127" s="1140"/>
      <c r="G127" s="1160">
        <f>+E127*F127</f>
        <v>0</v>
      </c>
      <c r="H127" s="1137"/>
      <c r="I127" s="1137">
        <f t="shared" si="135"/>
        <v>0</v>
      </c>
      <c r="J127" s="1137"/>
      <c r="K127" s="1137"/>
      <c r="L127" s="1137">
        <f t="shared" si="142"/>
        <v>0</v>
      </c>
      <c r="M127" s="1137"/>
      <c r="N127" s="1137"/>
      <c r="O127" s="1137">
        <f t="shared" si="143"/>
        <v>0</v>
      </c>
      <c r="P127" s="1137"/>
      <c r="Q127" s="1137"/>
      <c r="R127" s="1137">
        <f t="shared" si="144"/>
        <v>0</v>
      </c>
      <c r="S127" s="1137"/>
      <c r="T127" s="1137"/>
      <c r="U127" s="1137">
        <f t="shared" si="145"/>
        <v>0</v>
      </c>
      <c r="V127" s="1137"/>
      <c r="W127" s="1137"/>
      <c r="X127" s="1137">
        <f t="shared" si="146"/>
        <v>0</v>
      </c>
      <c r="Y127" s="1137"/>
      <c r="Z127" s="1137"/>
      <c r="AA127" s="1159">
        <f t="shared" si="126"/>
        <v>0</v>
      </c>
      <c r="AB127" s="1159">
        <f t="shared" si="127"/>
        <v>0</v>
      </c>
    </row>
    <row r="128" spans="2:28" s="1134" customFormat="1" ht="12.75" customHeight="1" x14ac:dyDescent="0.2">
      <c r="B128" s="1564"/>
      <c r="C128" s="1138"/>
      <c r="D128" s="1565" t="s">
        <v>448</v>
      </c>
      <c r="E128" s="1139"/>
      <c r="F128" s="1140"/>
      <c r="G128" s="1160">
        <f>+E128*F128</f>
        <v>0</v>
      </c>
      <c r="H128" s="1141"/>
      <c r="I128" s="1142">
        <f t="shared" si="135"/>
        <v>0</v>
      </c>
      <c r="J128" s="1142"/>
      <c r="K128" s="1142"/>
      <c r="L128" s="1142">
        <f t="shared" si="142"/>
        <v>0</v>
      </c>
      <c r="M128" s="1142"/>
      <c r="N128" s="1142"/>
      <c r="O128" s="1142">
        <f t="shared" si="143"/>
        <v>0</v>
      </c>
      <c r="P128" s="1142"/>
      <c r="Q128" s="1142"/>
      <c r="R128" s="1142">
        <f t="shared" si="144"/>
        <v>0</v>
      </c>
      <c r="S128" s="1142"/>
      <c r="T128" s="1142"/>
      <c r="U128" s="1142">
        <f t="shared" si="145"/>
        <v>0</v>
      </c>
      <c r="V128" s="1142"/>
      <c r="W128" s="1142"/>
      <c r="X128" s="1142">
        <f t="shared" si="146"/>
        <v>0</v>
      </c>
      <c r="Y128" s="1142"/>
      <c r="Z128" s="1142"/>
      <c r="AA128" s="1159">
        <f t="shared" si="126"/>
        <v>0</v>
      </c>
      <c r="AB128" s="1159">
        <f t="shared" si="127"/>
        <v>0</v>
      </c>
    </row>
    <row r="129" spans="2:28" s="1134" customFormat="1" ht="12.75" customHeight="1" x14ac:dyDescent="0.2">
      <c r="B129" s="1564"/>
      <c r="C129" s="1138"/>
      <c r="D129" s="1565" t="s">
        <v>448</v>
      </c>
      <c r="E129" s="1139"/>
      <c r="F129" s="1140"/>
      <c r="G129" s="1160">
        <f>+E129*F129</f>
        <v>0</v>
      </c>
      <c r="H129" s="1141"/>
      <c r="I129" s="1142">
        <f t="shared" si="135"/>
        <v>0</v>
      </c>
      <c r="J129" s="1142"/>
      <c r="K129" s="1142"/>
      <c r="L129" s="1142">
        <f t="shared" si="142"/>
        <v>0</v>
      </c>
      <c r="M129" s="1142"/>
      <c r="N129" s="1142"/>
      <c r="O129" s="1142">
        <f t="shared" si="143"/>
        <v>0</v>
      </c>
      <c r="P129" s="1142"/>
      <c r="Q129" s="1142"/>
      <c r="R129" s="1142">
        <f t="shared" si="144"/>
        <v>0</v>
      </c>
      <c r="S129" s="1142"/>
      <c r="T129" s="1142"/>
      <c r="U129" s="1142">
        <f t="shared" si="145"/>
        <v>0</v>
      </c>
      <c r="V129" s="1142"/>
      <c r="W129" s="1142"/>
      <c r="X129" s="1142">
        <f t="shared" si="146"/>
        <v>0</v>
      </c>
      <c r="Y129" s="1142"/>
      <c r="Z129" s="1142"/>
      <c r="AA129" s="1159">
        <f t="shared" si="126"/>
        <v>0</v>
      </c>
      <c r="AB129" s="1159">
        <f t="shared" si="127"/>
        <v>0</v>
      </c>
    </row>
    <row r="130" spans="2:28" s="1134" customFormat="1" ht="12.75" customHeight="1" x14ac:dyDescent="0.2">
      <c r="B130" s="1563"/>
      <c r="C130" s="1143"/>
      <c r="D130" s="1566" t="s">
        <v>448</v>
      </c>
      <c r="E130" s="1144"/>
      <c r="F130" s="1145"/>
      <c r="G130" s="1161">
        <f>+E130*F130</f>
        <v>0</v>
      </c>
      <c r="H130" s="1146"/>
      <c r="I130" s="1147">
        <f t="shared" si="135"/>
        <v>0</v>
      </c>
      <c r="J130" s="1147"/>
      <c r="K130" s="1147"/>
      <c r="L130" s="1147">
        <f t="shared" si="142"/>
        <v>0</v>
      </c>
      <c r="M130" s="1147"/>
      <c r="N130" s="1147"/>
      <c r="O130" s="1147">
        <f t="shared" si="143"/>
        <v>0</v>
      </c>
      <c r="P130" s="1147"/>
      <c r="Q130" s="1147"/>
      <c r="R130" s="1147">
        <f t="shared" si="144"/>
        <v>0</v>
      </c>
      <c r="S130" s="1147"/>
      <c r="T130" s="1147"/>
      <c r="U130" s="1147">
        <f t="shared" si="145"/>
        <v>0</v>
      </c>
      <c r="V130" s="1147"/>
      <c r="W130" s="1147"/>
      <c r="X130" s="1147">
        <f t="shared" si="146"/>
        <v>0</v>
      </c>
      <c r="Y130" s="1147"/>
      <c r="Z130" s="1147"/>
      <c r="AA130" s="1159">
        <f t="shared" si="126"/>
        <v>0</v>
      </c>
      <c r="AB130" s="1159">
        <f t="shared" si="127"/>
        <v>0</v>
      </c>
    </row>
    <row r="131" spans="2:28" s="1163" customFormat="1" ht="12.75" customHeight="1" x14ac:dyDescent="0.15">
      <c r="B131" s="1135" t="s">
        <v>419</v>
      </c>
      <c r="C131" s="286" t="s">
        <v>472</v>
      </c>
      <c r="D131" s="14"/>
      <c r="E131" s="1136"/>
      <c r="F131" s="1137"/>
      <c r="G131" s="623">
        <f t="shared" ref="G131:Z131" si="147">SUM(G132:G136)</f>
        <v>0</v>
      </c>
      <c r="H131" s="16">
        <f t="shared" si="147"/>
        <v>0</v>
      </c>
      <c r="I131" s="16">
        <f t="shared" si="147"/>
        <v>0</v>
      </c>
      <c r="J131" s="16">
        <f t="shared" si="147"/>
        <v>0</v>
      </c>
      <c r="K131" s="16">
        <f t="shared" si="147"/>
        <v>0</v>
      </c>
      <c r="L131" s="16">
        <f t="shared" si="147"/>
        <v>0</v>
      </c>
      <c r="M131" s="16">
        <f t="shared" si="147"/>
        <v>0</v>
      </c>
      <c r="N131" s="16">
        <f t="shared" si="147"/>
        <v>0</v>
      </c>
      <c r="O131" s="16">
        <f t="shared" si="147"/>
        <v>0</v>
      </c>
      <c r="P131" s="16">
        <f t="shared" si="147"/>
        <v>0</v>
      </c>
      <c r="Q131" s="16">
        <f t="shared" si="147"/>
        <v>0</v>
      </c>
      <c r="R131" s="16">
        <f t="shared" si="147"/>
        <v>0</v>
      </c>
      <c r="S131" s="16">
        <f t="shared" si="147"/>
        <v>0</v>
      </c>
      <c r="T131" s="16">
        <f t="shared" si="147"/>
        <v>0</v>
      </c>
      <c r="U131" s="16">
        <f t="shared" si="147"/>
        <v>0</v>
      </c>
      <c r="V131" s="16">
        <f t="shared" si="147"/>
        <v>0</v>
      </c>
      <c r="W131" s="16">
        <f t="shared" si="147"/>
        <v>0</v>
      </c>
      <c r="X131" s="16">
        <f t="shared" si="147"/>
        <v>0</v>
      </c>
      <c r="Y131" s="16">
        <f t="shared" si="147"/>
        <v>0</v>
      </c>
      <c r="Z131" s="16">
        <f t="shared" si="147"/>
        <v>0</v>
      </c>
      <c r="AA131" s="1159">
        <f t="shared" si="126"/>
        <v>0</v>
      </c>
      <c r="AB131" s="1159">
        <f t="shared" si="127"/>
        <v>0</v>
      </c>
    </row>
    <row r="132" spans="2:28" s="1134" customFormat="1" ht="12.75" customHeight="1" x14ac:dyDescent="0.2">
      <c r="B132" s="1564"/>
      <c r="C132" s="1138"/>
      <c r="D132" s="1565" t="s">
        <v>448</v>
      </c>
      <c r="E132" s="1139"/>
      <c r="F132" s="1140"/>
      <c r="G132" s="1160">
        <f>+E132*F132</f>
        <v>0</v>
      </c>
      <c r="H132" s="1137"/>
      <c r="I132" s="1148">
        <f t="shared" si="135"/>
        <v>0</v>
      </c>
      <c r="J132" s="1142"/>
      <c r="K132" s="1142"/>
      <c r="L132" s="1148">
        <f t="shared" ref="L132:L136" si="148">M132+N132</f>
        <v>0</v>
      </c>
      <c r="M132" s="1142"/>
      <c r="N132" s="1142"/>
      <c r="O132" s="1148">
        <f t="shared" ref="O132:O136" si="149">P132+Q132</f>
        <v>0</v>
      </c>
      <c r="P132" s="1142"/>
      <c r="Q132" s="1142"/>
      <c r="R132" s="1148">
        <f t="shared" ref="R132:R136" si="150">S132+T132</f>
        <v>0</v>
      </c>
      <c r="S132" s="1142"/>
      <c r="T132" s="1142"/>
      <c r="U132" s="1148">
        <f t="shared" ref="U132:U136" si="151">V132+W132</f>
        <v>0</v>
      </c>
      <c r="V132" s="1142"/>
      <c r="W132" s="1142"/>
      <c r="X132" s="1148">
        <f t="shared" ref="X132:X136" si="152">Y132+Z132</f>
        <v>0</v>
      </c>
      <c r="Y132" s="1142"/>
      <c r="Z132" s="1142"/>
      <c r="AA132" s="1159">
        <f t="shared" si="126"/>
        <v>0</v>
      </c>
      <c r="AB132" s="1159">
        <f t="shared" si="127"/>
        <v>0</v>
      </c>
    </row>
    <row r="133" spans="2:28" s="1134" customFormat="1" ht="12.75" customHeight="1" x14ac:dyDescent="0.2">
      <c r="B133" s="1564"/>
      <c r="C133" s="1138"/>
      <c r="D133" s="1565" t="s">
        <v>448</v>
      </c>
      <c r="E133" s="1139"/>
      <c r="F133" s="1140"/>
      <c r="G133" s="1160">
        <f>+E133*F133</f>
        <v>0</v>
      </c>
      <c r="H133" s="1137"/>
      <c r="I133" s="1137">
        <f t="shared" si="135"/>
        <v>0</v>
      </c>
      <c r="J133" s="1142"/>
      <c r="K133" s="1142"/>
      <c r="L133" s="1137">
        <f t="shared" si="148"/>
        <v>0</v>
      </c>
      <c r="M133" s="1142"/>
      <c r="N133" s="1142"/>
      <c r="O133" s="1137">
        <f t="shared" si="149"/>
        <v>0</v>
      </c>
      <c r="P133" s="1142"/>
      <c r="Q133" s="1142"/>
      <c r="R133" s="1137">
        <f t="shared" si="150"/>
        <v>0</v>
      </c>
      <c r="S133" s="1142"/>
      <c r="T133" s="1142"/>
      <c r="U133" s="1137">
        <f t="shared" si="151"/>
        <v>0</v>
      </c>
      <c r="V133" s="1142"/>
      <c r="W133" s="1142"/>
      <c r="X133" s="1137">
        <f t="shared" si="152"/>
        <v>0</v>
      </c>
      <c r="Y133" s="1142"/>
      <c r="Z133" s="1142"/>
      <c r="AA133" s="1159">
        <f t="shared" si="126"/>
        <v>0</v>
      </c>
      <c r="AB133" s="1159">
        <f t="shared" si="127"/>
        <v>0</v>
      </c>
    </row>
    <row r="134" spans="2:28" s="1134" customFormat="1" ht="12.75" customHeight="1" x14ac:dyDescent="0.2">
      <c r="B134" s="1564"/>
      <c r="C134" s="1138"/>
      <c r="D134" s="1565" t="s">
        <v>448</v>
      </c>
      <c r="E134" s="1139"/>
      <c r="F134" s="1140"/>
      <c r="G134" s="1160">
        <f>+E134*F134</f>
        <v>0</v>
      </c>
      <c r="H134" s="1141"/>
      <c r="I134" s="1142">
        <f t="shared" si="135"/>
        <v>0</v>
      </c>
      <c r="J134" s="1142"/>
      <c r="K134" s="1142"/>
      <c r="L134" s="1142">
        <f t="shared" si="148"/>
        <v>0</v>
      </c>
      <c r="M134" s="1142"/>
      <c r="N134" s="1142"/>
      <c r="O134" s="1142">
        <f t="shared" si="149"/>
        <v>0</v>
      </c>
      <c r="P134" s="1142"/>
      <c r="Q134" s="1142"/>
      <c r="R134" s="1142">
        <f t="shared" si="150"/>
        <v>0</v>
      </c>
      <c r="S134" s="1142"/>
      <c r="T134" s="1142"/>
      <c r="U134" s="1142">
        <f t="shared" si="151"/>
        <v>0</v>
      </c>
      <c r="V134" s="1142"/>
      <c r="W134" s="1142"/>
      <c r="X134" s="1142">
        <f t="shared" si="152"/>
        <v>0</v>
      </c>
      <c r="Y134" s="1142"/>
      <c r="Z134" s="1142"/>
      <c r="AA134" s="1159">
        <f t="shared" si="126"/>
        <v>0</v>
      </c>
      <c r="AB134" s="1159">
        <f t="shared" si="127"/>
        <v>0</v>
      </c>
    </row>
    <row r="135" spans="2:28" s="1134" customFormat="1" ht="12.75" customHeight="1" x14ac:dyDescent="0.2">
      <c r="B135" s="1564"/>
      <c r="C135" s="1138"/>
      <c r="D135" s="1565" t="s">
        <v>448</v>
      </c>
      <c r="E135" s="1139"/>
      <c r="F135" s="1140"/>
      <c r="G135" s="1160">
        <f>+E135*F135</f>
        <v>0</v>
      </c>
      <c r="H135" s="1141"/>
      <c r="I135" s="1142">
        <f t="shared" si="135"/>
        <v>0</v>
      </c>
      <c r="J135" s="1142"/>
      <c r="K135" s="1142"/>
      <c r="L135" s="1142">
        <f t="shared" si="148"/>
        <v>0</v>
      </c>
      <c r="M135" s="1142"/>
      <c r="N135" s="1142"/>
      <c r="O135" s="1142">
        <f t="shared" si="149"/>
        <v>0</v>
      </c>
      <c r="P135" s="1142"/>
      <c r="Q135" s="1142"/>
      <c r="R135" s="1142">
        <f t="shared" si="150"/>
        <v>0</v>
      </c>
      <c r="S135" s="1142"/>
      <c r="T135" s="1142"/>
      <c r="U135" s="1142">
        <f t="shared" si="151"/>
        <v>0</v>
      </c>
      <c r="V135" s="1142"/>
      <c r="W135" s="1142"/>
      <c r="X135" s="1142">
        <f t="shared" si="152"/>
        <v>0</v>
      </c>
      <c r="Y135" s="1142"/>
      <c r="Z135" s="1142"/>
      <c r="AA135" s="1159">
        <f t="shared" si="126"/>
        <v>0</v>
      </c>
      <c r="AB135" s="1159">
        <f t="shared" si="127"/>
        <v>0</v>
      </c>
    </row>
    <row r="136" spans="2:28" s="1134" customFormat="1" ht="12.75" customHeight="1" x14ac:dyDescent="0.2">
      <c r="B136" s="1563"/>
      <c r="C136" s="1143"/>
      <c r="D136" s="1566" t="s">
        <v>448</v>
      </c>
      <c r="E136" s="1144"/>
      <c r="F136" s="1145"/>
      <c r="G136" s="1161">
        <f>+E136*F136</f>
        <v>0</v>
      </c>
      <c r="H136" s="1146"/>
      <c r="I136" s="1147">
        <f t="shared" si="135"/>
        <v>0</v>
      </c>
      <c r="J136" s="1147"/>
      <c r="K136" s="1147"/>
      <c r="L136" s="1147">
        <f t="shared" si="148"/>
        <v>0</v>
      </c>
      <c r="M136" s="1147"/>
      <c r="N136" s="1147"/>
      <c r="O136" s="1147">
        <f t="shared" si="149"/>
        <v>0</v>
      </c>
      <c r="P136" s="1147"/>
      <c r="Q136" s="1147"/>
      <c r="R136" s="1147">
        <f t="shared" si="150"/>
        <v>0</v>
      </c>
      <c r="S136" s="1147"/>
      <c r="T136" s="1147"/>
      <c r="U136" s="1147">
        <f t="shared" si="151"/>
        <v>0</v>
      </c>
      <c r="V136" s="1147"/>
      <c r="W136" s="1147"/>
      <c r="X136" s="1147">
        <f t="shared" si="152"/>
        <v>0</v>
      </c>
      <c r="Y136" s="1147"/>
      <c r="Z136" s="1147"/>
      <c r="AA136" s="1159">
        <f t="shared" si="126"/>
        <v>0</v>
      </c>
      <c r="AB136" s="1159">
        <f t="shared" si="127"/>
        <v>0</v>
      </c>
    </row>
    <row r="137" spans="2:28" s="1163" customFormat="1" ht="12.75" customHeight="1" x14ac:dyDescent="0.15">
      <c r="B137" s="1135" t="s">
        <v>419</v>
      </c>
      <c r="C137" s="286" t="s">
        <v>473</v>
      </c>
      <c r="D137" s="14"/>
      <c r="E137" s="1136"/>
      <c r="F137" s="1137"/>
      <c r="G137" s="623">
        <f t="shared" ref="G137:Z137" si="153">SUM(G138:G142)</f>
        <v>0</v>
      </c>
      <c r="H137" s="16">
        <f t="shared" si="153"/>
        <v>0</v>
      </c>
      <c r="I137" s="16">
        <f t="shared" si="153"/>
        <v>0</v>
      </c>
      <c r="J137" s="20">
        <f t="shared" si="153"/>
        <v>0</v>
      </c>
      <c r="K137" s="20">
        <f t="shared" si="153"/>
        <v>0</v>
      </c>
      <c r="L137" s="16">
        <f t="shared" si="153"/>
        <v>0</v>
      </c>
      <c r="M137" s="20">
        <f t="shared" si="153"/>
        <v>0</v>
      </c>
      <c r="N137" s="20">
        <f t="shared" si="153"/>
        <v>0</v>
      </c>
      <c r="O137" s="16">
        <f t="shared" si="153"/>
        <v>0</v>
      </c>
      <c r="P137" s="20">
        <f t="shared" si="153"/>
        <v>0</v>
      </c>
      <c r="Q137" s="20">
        <f t="shared" si="153"/>
        <v>0</v>
      </c>
      <c r="R137" s="16">
        <f t="shared" si="153"/>
        <v>0</v>
      </c>
      <c r="S137" s="20">
        <f t="shared" si="153"/>
        <v>0</v>
      </c>
      <c r="T137" s="20">
        <f t="shared" si="153"/>
        <v>0</v>
      </c>
      <c r="U137" s="16">
        <f t="shared" si="153"/>
        <v>0</v>
      </c>
      <c r="V137" s="20">
        <f t="shared" si="153"/>
        <v>0</v>
      </c>
      <c r="W137" s="20">
        <f t="shared" si="153"/>
        <v>0</v>
      </c>
      <c r="X137" s="16">
        <f t="shared" si="153"/>
        <v>0</v>
      </c>
      <c r="Y137" s="20">
        <f t="shared" si="153"/>
        <v>0</v>
      </c>
      <c r="Z137" s="20">
        <f t="shared" si="153"/>
        <v>0</v>
      </c>
      <c r="AA137" s="1159">
        <f t="shared" si="126"/>
        <v>0</v>
      </c>
      <c r="AB137" s="1159">
        <f t="shared" si="127"/>
        <v>0</v>
      </c>
    </row>
    <row r="138" spans="2:28" s="1134" customFormat="1" ht="12.75" customHeight="1" x14ac:dyDescent="0.2">
      <c r="B138" s="1564"/>
      <c r="C138" s="1138"/>
      <c r="D138" s="1565" t="s">
        <v>448</v>
      </c>
      <c r="E138" s="1139"/>
      <c r="F138" s="1140"/>
      <c r="G138" s="1160">
        <f>+E138*F138</f>
        <v>0</v>
      </c>
      <c r="H138" s="1137"/>
      <c r="I138" s="1148">
        <f t="shared" si="135"/>
        <v>0</v>
      </c>
      <c r="J138" s="1137"/>
      <c r="K138" s="1137"/>
      <c r="L138" s="1148">
        <f t="shared" ref="L138:L142" si="154">M138+N138</f>
        <v>0</v>
      </c>
      <c r="M138" s="1137"/>
      <c r="N138" s="1137"/>
      <c r="O138" s="1148">
        <f t="shared" ref="O138:O142" si="155">P138+Q138</f>
        <v>0</v>
      </c>
      <c r="P138" s="1137"/>
      <c r="Q138" s="1137"/>
      <c r="R138" s="1148">
        <f t="shared" ref="R138:R142" si="156">S138+T138</f>
        <v>0</v>
      </c>
      <c r="S138" s="1137"/>
      <c r="T138" s="1137"/>
      <c r="U138" s="1148">
        <f t="shared" ref="U138:U142" si="157">V138+W138</f>
        <v>0</v>
      </c>
      <c r="V138" s="1137"/>
      <c r="W138" s="1137"/>
      <c r="X138" s="1148">
        <f t="shared" ref="X138:X142" si="158">Y138+Z138</f>
        <v>0</v>
      </c>
      <c r="Y138" s="1137"/>
      <c r="Z138" s="1137"/>
      <c r="AA138" s="1159">
        <f t="shared" si="126"/>
        <v>0</v>
      </c>
      <c r="AB138" s="1159">
        <f t="shared" si="127"/>
        <v>0</v>
      </c>
    </row>
    <row r="139" spans="2:28" s="1134" customFormat="1" ht="12.75" customHeight="1" x14ac:dyDescent="0.2">
      <c r="B139" s="1564"/>
      <c r="C139" s="1138"/>
      <c r="D139" s="1565" t="s">
        <v>448</v>
      </c>
      <c r="E139" s="1139"/>
      <c r="F139" s="1140"/>
      <c r="G139" s="1160">
        <f>+E139*F139</f>
        <v>0</v>
      </c>
      <c r="H139" s="1137"/>
      <c r="I139" s="1137">
        <f t="shared" si="135"/>
        <v>0</v>
      </c>
      <c r="J139" s="1137"/>
      <c r="K139" s="1137"/>
      <c r="L139" s="1137">
        <f t="shared" si="154"/>
        <v>0</v>
      </c>
      <c r="M139" s="1137"/>
      <c r="N139" s="1137"/>
      <c r="O139" s="1137">
        <f t="shared" si="155"/>
        <v>0</v>
      </c>
      <c r="P139" s="1137"/>
      <c r="Q139" s="1137"/>
      <c r="R139" s="1137">
        <f t="shared" si="156"/>
        <v>0</v>
      </c>
      <c r="S139" s="1137"/>
      <c r="T139" s="1137"/>
      <c r="U139" s="1137">
        <f t="shared" si="157"/>
        <v>0</v>
      </c>
      <c r="V139" s="1137"/>
      <c r="W139" s="1137"/>
      <c r="X139" s="1137">
        <f t="shared" si="158"/>
        <v>0</v>
      </c>
      <c r="Y139" s="1137"/>
      <c r="Z139" s="1137"/>
      <c r="AA139" s="1159">
        <f t="shared" si="126"/>
        <v>0</v>
      </c>
      <c r="AB139" s="1159">
        <f t="shared" si="127"/>
        <v>0</v>
      </c>
    </row>
    <row r="140" spans="2:28" s="1134" customFormat="1" ht="12.75" customHeight="1" x14ac:dyDescent="0.2">
      <c r="B140" s="1564"/>
      <c r="C140" s="1138"/>
      <c r="D140" s="1565" t="s">
        <v>448</v>
      </c>
      <c r="E140" s="1139"/>
      <c r="F140" s="1140"/>
      <c r="G140" s="1160">
        <f>+E140*F140</f>
        <v>0</v>
      </c>
      <c r="H140" s="1141"/>
      <c r="I140" s="1142">
        <f t="shared" si="135"/>
        <v>0</v>
      </c>
      <c r="J140" s="1142"/>
      <c r="K140" s="1142"/>
      <c r="L140" s="1142">
        <f t="shared" si="154"/>
        <v>0</v>
      </c>
      <c r="M140" s="1142"/>
      <c r="N140" s="1142"/>
      <c r="O140" s="1142">
        <f t="shared" si="155"/>
        <v>0</v>
      </c>
      <c r="P140" s="1142"/>
      <c r="Q140" s="1142"/>
      <c r="R140" s="1142">
        <f t="shared" si="156"/>
        <v>0</v>
      </c>
      <c r="S140" s="1142"/>
      <c r="T140" s="1142"/>
      <c r="U140" s="1142">
        <f t="shared" si="157"/>
        <v>0</v>
      </c>
      <c r="V140" s="1142"/>
      <c r="W140" s="1142"/>
      <c r="X140" s="1142">
        <f t="shared" si="158"/>
        <v>0</v>
      </c>
      <c r="Y140" s="1142"/>
      <c r="Z140" s="1142"/>
      <c r="AA140" s="1159">
        <f t="shared" si="126"/>
        <v>0</v>
      </c>
      <c r="AB140" s="1159">
        <f t="shared" si="127"/>
        <v>0</v>
      </c>
    </row>
    <row r="141" spans="2:28" s="1134" customFormat="1" ht="12.75" customHeight="1" x14ac:dyDescent="0.2">
      <c r="B141" s="1564"/>
      <c r="C141" s="1138"/>
      <c r="D141" s="1565" t="s">
        <v>448</v>
      </c>
      <c r="E141" s="1139"/>
      <c r="F141" s="1140"/>
      <c r="G141" s="1160">
        <f>+E141*F141</f>
        <v>0</v>
      </c>
      <c r="H141" s="1141"/>
      <c r="I141" s="1142">
        <f t="shared" si="135"/>
        <v>0</v>
      </c>
      <c r="J141" s="1142"/>
      <c r="K141" s="1142"/>
      <c r="L141" s="1142">
        <f t="shared" si="154"/>
        <v>0</v>
      </c>
      <c r="M141" s="1142"/>
      <c r="N141" s="1142"/>
      <c r="O141" s="1142">
        <f t="shared" si="155"/>
        <v>0</v>
      </c>
      <c r="P141" s="1142"/>
      <c r="Q141" s="1142"/>
      <c r="R141" s="1142">
        <f t="shared" si="156"/>
        <v>0</v>
      </c>
      <c r="S141" s="1142"/>
      <c r="T141" s="1142"/>
      <c r="U141" s="1142">
        <f t="shared" si="157"/>
        <v>0</v>
      </c>
      <c r="V141" s="1142"/>
      <c r="W141" s="1142"/>
      <c r="X141" s="1142">
        <f t="shared" si="158"/>
        <v>0</v>
      </c>
      <c r="Y141" s="1142"/>
      <c r="Z141" s="1142"/>
      <c r="AA141" s="1159">
        <f t="shared" si="126"/>
        <v>0</v>
      </c>
      <c r="AB141" s="1159">
        <f t="shared" si="127"/>
        <v>0</v>
      </c>
    </row>
    <row r="142" spans="2:28" s="1134" customFormat="1" ht="12.75" customHeight="1" x14ac:dyDescent="0.2">
      <c r="B142" s="1563"/>
      <c r="C142" s="1143"/>
      <c r="D142" s="1566" t="s">
        <v>448</v>
      </c>
      <c r="E142" s="1144"/>
      <c r="F142" s="1145"/>
      <c r="G142" s="1160">
        <f>+E142*F142</f>
        <v>0</v>
      </c>
      <c r="H142" s="1141"/>
      <c r="I142" s="1147">
        <f t="shared" si="135"/>
        <v>0</v>
      </c>
      <c r="J142" s="1142"/>
      <c r="K142" s="1142"/>
      <c r="L142" s="1147">
        <f t="shared" si="154"/>
        <v>0</v>
      </c>
      <c r="M142" s="1142"/>
      <c r="N142" s="1142"/>
      <c r="O142" s="1147">
        <f t="shared" si="155"/>
        <v>0</v>
      </c>
      <c r="P142" s="1142"/>
      <c r="Q142" s="1142"/>
      <c r="R142" s="1147">
        <f t="shared" si="156"/>
        <v>0</v>
      </c>
      <c r="S142" s="1142"/>
      <c r="T142" s="1142"/>
      <c r="U142" s="1147">
        <f t="shared" si="157"/>
        <v>0</v>
      </c>
      <c r="V142" s="1142"/>
      <c r="W142" s="1142"/>
      <c r="X142" s="1147">
        <f t="shared" si="158"/>
        <v>0</v>
      </c>
      <c r="Y142" s="1142"/>
      <c r="Z142" s="1142"/>
      <c r="AA142" s="1159">
        <f t="shared" si="126"/>
        <v>0</v>
      </c>
      <c r="AB142" s="1159">
        <f t="shared" si="127"/>
        <v>0</v>
      </c>
    </row>
    <row r="143" spans="2:28" s="1163" customFormat="1" ht="26.25" customHeight="1" x14ac:dyDescent="0.15">
      <c r="B143" s="52">
        <f>+'CRONOGRAMA ACTIVIDADES'!C50</f>
        <v>0</v>
      </c>
      <c r="C143" s="232" t="str">
        <f>+'CRONOGRAMA ACTIVIDADES'!B50</f>
        <v>2.1.5</v>
      </c>
      <c r="D143" s="625" t="str">
        <f>+'CRONOGRAMA ACTIVIDADES'!D50</f>
        <v>Unidad medida</v>
      </c>
      <c r="E143" s="626">
        <f>+'CRONOGRAMA ACTIVIDADES'!E50</f>
        <v>0</v>
      </c>
      <c r="F143" s="624"/>
      <c r="G143" s="624">
        <f t="shared" ref="G143:Z143" si="159">+G145+G151+G157+G163+G169</f>
        <v>0</v>
      </c>
      <c r="H143" s="12">
        <f t="shared" si="159"/>
        <v>0</v>
      </c>
      <c r="I143" s="12">
        <f t="shared" si="159"/>
        <v>0</v>
      </c>
      <c r="J143" s="12">
        <f t="shared" si="159"/>
        <v>0</v>
      </c>
      <c r="K143" s="12">
        <f t="shared" si="159"/>
        <v>0</v>
      </c>
      <c r="L143" s="12">
        <f t="shared" si="159"/>
        <v>0</v>
      </c>
      <c r="M143" s="12">
        <f t="shared" si="159"/>
        <v>0</v>
      </c>
      <c r="N143" s="12">
        <f t="shared" si="159"/>
        <v>0</v>
      </c>
      <c r="O143" s="12">
        <f t="shared" si="159"/>
        <v>0</v>
      </c>
      <c r="P143" s="12">
        <f t="shared" si="159"/>
        <v>0</v>
      </c>
      <c r="Q143" s="12">
        <f t="shared" si="159"/>
        <v>0</v>
      </c>
      <c r="R143" s="12">
        <f t="shared" si="159"/>
        <v>0</v>
      </c>
      <c r="S143" s="12">
        <f t="shared" si="159"/>
        <v>0</v>
      </c>
      <c r="T143" s="12">
        <f t="shared" si="159"/>
        <v>0</v>
      </c>
      <c r="U143" s="12">
        <f t="shared" si="159"/>
        <v>0</v>
      </c>
      <c r="V143" s="12">
        <f t="shared" si="159"/>
        <v>0</v>
      </c>
      <c r="W143" s="12">
        <f t="shared" si="159"/>
        <v>0</v>
      </c>
      <c r="X143" s="12">
        <f t="shared" si="159"/>
        <v>0</v>
      </c>
      <c r="Y143" s="12">
        <f t="shared" si="159"/>
        <v>0</v>
      </c>
      <c r="Z143" s="12">
        <f t="shared" si="159"/>
        <v>0</v>
      </c>
      <c r="AA143" s="1159">
        <f>X143+U143+R143+O143+L143+I143+H143</f>
        <v>0</v>
      </c>
      <c r="AB143" s="1159">
        <f>+AA143-G143</f>
        <v>0</v>
      </c>
    </row>
    <row r="144" spans="2:28" s="1134" customFormat="1" ht="26.25" customHeight="1" x14ac:dyDescent="0.15">
      <c r="B144" s="633" t="s">
        <v>768</v>
      </c>
      <c r="C144" s="634"/>
      <c r="D144" s="2014"/>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6"/>
      <c r="AA144" s="1163"/>
      <c r="AB144" s="1163"/>
    </row>
    <row r="145" spans="2:28" s="1163" customFormat="1" ht="12.75" customHeight="1" x14ac:dyDescent="0.15">
      <c r="B145" s="1135" t="s">
        <v>419</v>
      </c>
      <c r="C145" s="286" t="s">
        <v>474</v>
      </c>
      <c r="D145" s="14"/>
      <c r="E145" s="1136"/>
      <c r="F145" s="1137"/>
      <c r="G145" s="623">
        <f t="shared" ref="G145:Z145" si="160">SUM(G146:G150)</f>
        <v>0</v>
      </c>
      <c r="H145" s="16">
        <f t="shared" si="160"/>
        <v>0</v>
      </c>
      <c r="I145" s="16">
        <f t="shared" si="160"/>
        <v>0</v>
      </c>
      <c r="J145" s="16">
        <f t="shared" si="160"/>
        <v>0</v>
      </c>
      <c r="K145" s="16">
        <f t="shared" si="160"/>
        <v>0</v>
      </c>
      <c r="L145" s="16">
        <f t="shared" si="160"/>
        <v>0</v>
      </c>
      <c r="M145" s="16">
        <f t="shared" si="160"/>
        <v>0</v>
      </c>
      <c r="N145" s="16">
        <f t="shared" si="160"/>
        <v>0</v>
      </c>
      <c r="O145" s="16">
        <f t="shared" si="160"/>
        <v>0</v>
      </c>
      <c r="P145" s="16">
        <f t="shared" si="160"/>
        <v>0</v>
      </c>
      <c r="Q145" s="16">
        <f t="shared" si="160"/>
        <v>0</v>
      </c>
      <c r="R145" s="16">
        <f t="shared" si="160"/>
        <v>0</v>
      </c>
      <c r="S145" s="16">
        <f t="shared" si="160"/>
        <v>0</v>
      </c>
      <c r="T145" s="16">
        <f t="shared" si="160"/>
        <v>0</v>
      </c>
      <c r="U145" s="16">
        <f t="shared" si="160"/>
        <v>0</v>
      </c>
      <c r="V145" s="16">
        <f t="shared" si="160"/>
        <v>0</v>
      </c>
      <c r="W145" s="16">
        <f t="shared" si="160"/>
        <v>0</v>
      </c>
      <c r="X145" s="16">
        <f t="shared" si="160"/>
        <v>0</v>
      </c>
      <c r="Y145" s="16">
        <f t="shared" si="160"/>
        <v>0</v>
      </c>
      <c r="Z145" s="16">
        <f t="shared" si="160"/>
        <v>0</v>
      </c>
      <c r="AA145" s="1159">
        <f t="shared" ref="AA145:AA176" si="161">X145+U145+R145+O145+L145+I145+H145</f>
        <v>0</v>
      </c>
      <c r="AB145" s="1159">
        <f t="shared" ref="AB145:AB176" si="162">+AA145-G145</f>
        <v>0</v>
      </c>
    </row>
    <row r="146" spans="2:28" s="1134" customFormat="1" ht="12.75" customHeight="1" x14ac:dyDescent="0.2">
      <c r="B146" s="1564"/>
      <c r="C146" s="1138"/>
      <c r="D146" s="1565" t="s">
        <v>448</v>
      </c>
      <c r="E146" s="1139"/>
      <c r="F146" s="1140"/>
      <c r="G146" s="1160">
        <f>+E146*F146</f>
        <v>0</v>
      </c>
      <c r="H146" s="1137"/>
      <c r="I146" s="1137">
        <f t="shared" ref="I146:I150" si="163">J146+K146</f>
        <v>0</v>
      </c>
      <c r="J146" s="1137"/>
      <c r="K146" s="1137"/>
      <c r="L146" s="1137">
        <f t="shared" ref="L146:L150" si="164">M146+N146</f>
        <v>0</v>
      </c>
      <c r="M146" s="1137"/>
      <c r="N146" s="1137"/>
      <c r="O146" s="1137">
        <f t="shared" ref="O146:O150" si="165">P146+Q146</f>
        <v>0</v>
      </c>
      <c r="P146" s="1137"/>
      <c r="Q146" s="1137"/>
      <c r="R146" s="1137">
        <f t="shared" ref="R146:R150" si="166">S146+T146</f>
        <v>0</v>
      </c>
      <c r="S146" s="1137"/>
      <c r="T146" s="1137"/>
      <c r="U146" s="1137">
        <f t="shared" ref="U146:U150" si="167">V146+W146</f>
        <v>0</v>
      </c>
      <c r="V146" s="1137"/>
      <c r="W146" s="1137"/>
      <c r="X146" s="1137">
        <f t="shared" ref="X146:X150" si="168">Y146+Z146</f>
        <v>0</v>
      </c>
      <c r="Y146" s="1137"/>
      <c r="Z146" s="1137"/>
      <c r="AA146" s="1159">
        <f t="shared" si="161"/>
        <v>0</v>
      </c>
      <c r="AB146" s="1159">
        <f t="shared" si="162"/>
        <v>0</v>
      </c>
    </row>
    <row r="147" spans="2:28" s="1134" customFormat="1" ht="12.75" customHeight="1" x14ac:dyDescent="0.2">
      <c r="B147" s="1564"/>
      <c r="C147" s="1138"/>
      <c r="D147" s="1565" t="s">
        <v>448</v>
      </c>
      <c r="E147" s="1139"/>
      <c r="F147" s="1140"/>
      <c r="G147" s="1160">
        <f>+E147*F147</f>
        <v>0</v>
      </c>
      <c r="H147" s="1137"/>
      <c r="I147" s="1137">
        <f t="shared" si="163"/>
        <v>0</v>
      </c>
      <c r="J147" s="1137"/>
      <c r="K147" s="1137"/>
      <c r="L147" s="1137">
        <f t="shared" si="164"/>
        <v>0</v>
      </c>
      <c r="M147" s="1137"/>
      <c r="N147" s="1137"/>
      <c r="O147" s="1137">
        <f t="shared" si="165"/>
        <v>0</v>
      </c>
      <c r="P147" s="1137"/>
      <c r="Q147" s="1137"/>
      <c r="R147" s="1137">
        <f t="shared" si="166"/>
        <v>0</v>
      </c>
      <c r="S147" s="1137"/>
      <c r="T147" s="1137"/>
      <c r="U147" s="1137">
        <f t="shared" si="167"/>
        <v>0</v>
      </c>
      <c r="V147" s="1137"/>
      <c r="W147" s="1137"/>
      <c r="X147" s="1137">
        <f t="shared" si="168"/>
        <v>0</v>
      </c>
      <c r="Y147" s="1137"/>
      <c r="Z147" s="1137"/>
      <c r="AA147" s="1159">
        <f t="shared" si="161"/>
        <v>0</v>
      </c>
      <c r="AB147" s="1159">
        <f t="shared" si="162"/>
        <v>0</v>
      </c>
    </row>
    <row r="148" spans="2:28" s="1134" customFormat="1" ht="12.75" customHeight="1" x14ac:dyDescent="0.2">
      <c r="B148" s="1564"/>
      <c r="C148" s="1138"/>
      <c r="D148" s="1565" t="s">
        <v>448</v>
      </c>
      <c r="E148" s="1139"/>
      <c r="F148" s="1140"/>
      <c r="G148" s="1160">
        <f>+E148*F148</f>
        <v>0</v>
      </c>
      <c r="H148" s="1141"/>
      <c r="I148" s="1142">
        <f t="shared" si="163"/>
        <v>0</v>
      </c>
      <c r="J148" s="1142"/>
      <c r="K148" s="1142"/>
      <c r="L148" s="1142">
        <f t="shared" si="164"/>
        <v>0</v>
      </c>
      <c r="M148" s="1142"/>
      <c r="N148" s="1142"/>
      <c r="O148" s="1142">
        <f t="shared" si="165"/>
        <v>0</v>
      </c>
      <c r="P148" s="1142"/>
      <c r="Q148" s="1142"/>
      <c r="R148" s="1142">
        <f t="shared" si="166"/>
        <v>0</v>
      </c>
      <c r="S148" s="1142"/>
      <c r="T148" s="1142"/>
      <c r="U148" s="1142">
        <f t="shared" si="167"/>
        <v>0</v>
      </c>
      <c r="V148" s="1142"/>
      <c r="W148" s="1142"/>
      <c r="X148" s="1142">
        <f t="shared" si="168"/>
        <v>0</v>
      </c>
      <c r="Y148" s="1142"/>
      <c r="Z148" s="1142"/>
      <c r="AA148" s="1159">
        <f t="shared" si="161"/>
        <v>0</v>
      </c>
      <c r="AB148" s="1159">
        <f t="shared" si="162"/>
        <v>0</v>
      </c>
    </row>
    <row r="149" spans="2:28" s="1134" customFormat="1" ht="12.75" customHeight="1" x14ac:dyDescent="0.2">
      <c r="B149" s="1564"/>
      <c r="C149" s="1138"/>
      <c r="D149" s="1565" t="s">
        <v>448</v>
      </c>
      <c r="E149" s="1139"/>
      <c r="F149" s="1140"/>
      <c r="G149" s="1160">
        <f>+E149*F149</f>
        <v>0</v>
      </c>
      <c r="H149" s="1141"/>
      <c r="I149" s="1142">
        <f t="shared" si="163"/>
        <v>0</v>
      </c>
      <c r="J149" s="1142"/>
      <c r="K149" s="1142"/>
      <c r="L149" s="1142">
        <f t="shared" si="164"/>
        <v>0</v>
      </c>
      <c r="M149" s="1142"/>
      <c r="N149" s="1142"/>
      <c r="O149" s="1142">
        <f t="shared" si="165"/>
        <v>0</v>
      </c>
      <c r="P149" s="1142"/>
      <c r="Q149" s="1142"/>
      <c r="R149" s="1142">
        <f t="shared" si="166"/>
        <v>0</v>
      </c>
      <c r="S149" s="1142"/>
      <c r="T149" s="1142"/>
      <c r="U149" s="1142">
        <f t="shared" si="167"/>
        <v>0</v>
      </c>
      <c r="V149" s="1142"/>
      <c r="W149" s="1142"/>
      <c r="X149" s="1142">
        <f t="shared" si="168"/>
        <v>0</v>
      </c>
      <c r="Y149" s="1142"/>
      <c r="Z149" s="1142"/>
      <c r="AA149" s="1159">
        <f t="shared" si="161"/>
        <v>0</v>
      </c>
      <c r="AB149" s="1159">
        <f t="shared" si="162"/>
        <v>0</v>
      </c>
    </row>
    <row r="150" spans="2:28" s="1134" customFormat="1" ht="12.75" customHeight="1" x14ac:dyDescent="0.2">
      <c r="B150" s="1563"/>
      <c r="C150" s="1143"/>
      <c r="D150" s="1566" t="s">
        <v>448</v>
      </c>
      <c r="E150" s="1144"/>
      <c r="F150" s="1145"/>
      <c r="G150" s="1161">
        <f>+E150*F150</f>
        <v>0</v>
      </c>
      <c r="H150" s="1146"/>
      <c r="I150" s="1147">
        <f t="shared" si="163"/>
        <v>0</v>
      </c>
      <c r="J150" s="1147"/>
      <c r="K150" s="1147"/>
      <c r="L150" s="1147">
        <f t="shared" si="164"/>
        <v>0</v>
      </c>
      <c r="M150" s="1147"/>
      <c r="N150" s="1147"/>
      <c r="O150" s="1147">
        <f t="shared" si="165"/>
        <v>0</v>
      </c>
      <c r="P150" s="1147"/>
      <c r="Q150" s="1147"/>
      <c r="R150" s="1147">
        <f t="shared" si="166"/>
        <v>0</v>
      </c>
      <c r="S150" s="1147"/>
      <c r="T150" s="1147"/>
      <c r="U150" s="1147">
        <f t="shared" si="167"/>
        <v>0</v>
      </c>
      <c r="V150" s="1147"/>
      <c r="W150" s="1147"/>
      <c r="X150" s="1147">
        <f t="shared" si="168"/>
        <v>0</v>
      </c>
      <c r="Y150" s="1147"/>
      <c r="Z150" s="1147"/>
      <c r="AA150" s="1159">
        <f t="shared" si="161"/>
        <v>0</v>
      </c>
      <c r="AB150" s="1159">
        <f t="shared" si="162"/>
        <v>0</v>
      </c>
    </row>
    <row r="151" spans="2:28" s="1163" customFormat="1" ht="12.75" customHeight="1" x14ac:dyDescent="0.15">
      <c r="B151" s="1135" t="s">
        <v>419</v>
      </c>
      <c r="C151" s="286" t="s">
        <v>475</v>
      </c>
      <c r="D151" s="14"/>
      <c r="E151" s="1136"/>
      <c r="F151" s="1137"/>
      <c r="G151" s="623">
        <f t="shared" ref="G151:Z151" si="169">SUM(G152:G156)</f>
        <v>0</v>
      </c>
      <c r="H151" s="16">
        <f t="shared" si="169"/>
        <v>0</v>
      </c>
      <c r="I151" s="16">
        <f t="shared" si="169"/>
        <v>0</v>
      </c>
      <c r="J151" s="16">
        <f t="shared" si="169"/>
        <v>0</v>
      </c>
      <c r="K151" s="16">
        <f t="shared" si="169"/>
        <v>0</v>
      </c>
      <c r="L151" s="16">
        <f t="shared" si="169"/>
        <v>0</v>
      </c>
      <c r="M151" s="16">
        <f t="shared" si="169"/>
        <v>0</v>
      </c>
      <c r="N151" s="16">
        <f t="shared" si="169"/>
        <v>0</v>
      </c>
      <c r="O151" s="16">
        <f t="shared" si="169"/>
        <v>0</v>
      </c>
      <c r="P151" s="16">
        <f t="shared" si="169"/>
        <v>0</v>
      </c>
      <c r="Q151" s="16">
        <f t="shared" si="169"/>
        <v>0</v>
      </c>
      <c r="R151" s="16">
        <f t="shared" si="169"/>
        <v>0</v>
      </c>
      <c r="S151" s="16">
        <f t="shared" si="169"/>
        <v>0</v>
      </c>
      <c r="T151" s="16">
        <f t="shared" si="169"/>
        <v>0</v>
      </c>
      <c r="U151" s="16">
        <f t="shared" si="169"/>
        <v>0</v>
      </c>
      <c r="V151" s="16">
        <f t="shared" si="169"/>
        <v>0</v>
      </c>
      <c r="W151" s="16">
        <f t="shared" si="169"/>
        <v>0</v>
      </c>
      <c r="X151" s="16">
        <f t="shared" si="169"/>
        <v>0</v>
      </c>
      <c r="Y151" s="16">
        <f t="shared" si="169"/>
        <v>0</v>
      </c>
      <c r="Z151" s="16">
        <f t="shared" si="169"/>
        <v>0</v>
      </c>
      <c r="AA151" s="1159">
        <f t="shared" si="161"/>
        <v>0</v>
      </c>
      <c r="AB151" s="1159">
        <f t="shared" si="162"/>
        <v>0</v>
      </c>
    </row>
    <row r="152" spans="2:28" s="1134" customFormat="1" ht="12.75" customHeight="1" x14ac:dyDescent="0.2">
      <c r="B152" s="1564"/>
      <c r="C152" s="1138"/>
      <c r="D152" s="1565" t="s">
        <v>448</v>
      </c>
      <c r="E152" s="1139"/>
      <c r="F152" s="1140"/>
      <c r="G152" s="1160">
        <f>+E152*F152</f>
        <v>0</v>
      </c>
      <c r="H152" s="1140"/>
      <c r="I152" s="1148">
        <f t="shared" ref="I152:I174" si="170">J152+K152</f>
        <v>0</v>
      </c>
      <c r="J152" s="1148"/>
      <c r="K152" s="1148"/>
      <c r="L152" s="1148">
        <f t="shared" ref="L152:L156" si="171">M152+N152</f>
        <v>0</v>
      </c>
      <c r="M152" s="1148"/>
      <c r="N152" s="1148"/>
      <c r="O152" s="1148">
        <f t="shared" ref="O152:O156" si="172">P152+Q152</f>
        <v>0</v>
      </c>
      <c r="P152" s="1148"/>
      <c r="Q152" s="1148"/>
      <c r="R152" s="1148">
        <f t="shared" ref="R152:R156" si="173">S152+T152</f>
        <v>0</v>
      </c>
      <c r="S152" s="1148"/>
      <c r="T152" s="1148"/>
      <c r="U152" s="1148">
        <f t="shared" ref="U152:U156" si="174">V152+W152</f>
        <v>0</v>
      </c>
      <c r="V152" s="1148"/>
      <c r="W152" s="1148"/>
      <c r="X152" s="1148">
        <f t="shared" ref="X152:X156" si="175">Y152+Z152</f>
        <v>0</v>
      </c>
      <c r="Y152" s="1148"/>
      <c r="Z152" s="1148"/>
      <c r="AA152" s="1159">
        <f t="shared" si="161"/>
        <v>0</v>
      </c>
      <c r="AB152" s="1159">
        <f t="shared" si="162"/>
        <v>0</v>
      </c>
    </row>
    <row r="153" spans="2:28" s="1134" customFormat="1" ht="12.75" customHeight="1" x14ac:dyDescent="0.2">
      <c r="B153" s="1564"/>
      <c r="C153" s="1138"/>
      <c r="D153" s="1565" t="s">
        <v>448</v>
      </c>
      <c r="E153" s="1139"/>
      <c r="F153" s="1140"/>
      <c r="G153" s="1160">
        <f>+E153*F153</f>
        <v>0</v>
      </c>
      <c r="H153" s="1149"/>
      <c r="I153" s="1137">
        <f t="shared" si="170"/>
        <v>0</v>
      </c>
      <c r="J153" s="1137"/>
      <c r="K153" s="1137"/>
      <c r="L153" s="1137">
        <f t="shared" si="171"/>
        <v>0</v>
      </c>
      <c r="M153" s="1137"/>
      <c r="N153" s="1137"/>
      <c r="O153" s="1137">
        <f t="shared" si="172"/>
        <v>0</v>
      </c>
      <c r="P153" s="1137"/>
      <c r="Q153" s="1137"/>
      <c r="R153" s="1137">
        <f t="shared" si="173"/>
        <v>0</v>
      </c>
      <c r="S153" s="1137"/>
      <c r="T153" s="1137"/>
      <c r="U153" s="1137">
        <f t="shared" si="174"/>
        <v>0</v>
      </c>
      <c r="V153" s="1137"/>
      <c r="W153" s="1137"/>
      <c r="X153" s="1137">
        <f t="shared" si="175"/>
        <v>0</v>
      </c>
      <c r="Y153" s="1137"/>
      <c r="Z153" s="1137"/>
      <c r="AA153" s="1159">
        <f t="shared" si="161"/>
        <v>0</v>
      </c>
      <c r="AB153" s="1159">
        <f t="shared" si="162"/>
        <v>0</v>
      </c>
    </row>
    <row r="154" spans="2:28" s="1134" customFormat="1" ht="12.75" customHeight="1" x14ac:dyDescent="0.2">
      <c r="B154" s="1564"/>
      <c r="C154" s="1138"/>
      <c r="D154" s="1565" t="s">
        <v>448</v>
      </c>
      <c r="E154" s="1139"/>
      <c r="F154" s="1140"/>
      <c r="G154" s="1160">
        <f>+E154*F154</f>
        <v>0</v>
      </c>
      <c r="H154" s="1149"/>
      <c r="I154" s="1142">
        <f t="shared" si="170"/>
        <v>0</v>
      </c>
      <c r="J154" s="1142"/>
      <c r="K154" s="1142"/>
      <c r="L154" s="1142">
        <f t="shared" si="171"/>
        <v>0</v>
      </c>
      <c r="M154" s="1142"/>
      <c r="N154" s="1142"/>
      <c r="O154" s="1142">
        <f t="shared" si="172"/>
        <v>0</v>
      </c>
      <c r="P154" s="1142"/>
      <c r="Q154" s="1142"/>
      <c r="R154" s="1142">
        <f t="shared" si="173"/>
        <v>0</v>
      </c>
      <c r="S154" s="1142"/>
      <c r="T154" s="1142"/>
      <c r="U154" s="1142">
        <f t="shared" si="174"/>
        <v>0</v>
      </c>
      <c r="V154" s="1142"/>
      <c r="W154" s="1142"/>
      <c r="X154" s="1142">
        <f t="shared" si="175"/>
        <v>0</v>
      </c>
      <c r="Y154" s="1142"/>
      <c r="Z154" s="1142"/>
      <c r="AA154" s="1159">
        <f t="shared" si="161"/>
        <v>0</v>
      </c>
      <c r="AB154" s="1159">
        <f t="shared" si="162"/>
        <v>0</v>
      </c>
    </row>
    <row r="155" spans="2:28" s="1134" customFormat="1" ht="12.75" customHeight="1" x14ac:dyDescent="0.2">
      <c r="B155" s="1564"/>
      <c r="C155" s="1138"/>
      <c r="D155" s="1565" t="s">
        <v>448</v>
      </c>
      <c r="E155" s="1139"/>
      <c r="F155" s="1140"/>
      <c r="G155" s="1160">
        <f>+E155*F155</f>
        <v>0</v>
      </c>
      <c r="H155" s="1149"/>
      <c r="I155" s="1142">
        <f t="shared" si="170"/>
        <v>0</v>
      </c>
      <c r="J155" s="1142"/>
      <c r="K155" s="1142"/>
      <c r="L155" s="1142">
        <f t="shared" si="171"/>
        <v>0</v>
      </c>
      <c r="M155" s="1142"/>
      <c r="N155" s="1142"/>
      <c r="O155" s="1142">
        <f t="shared" si="172"/>
        <v>0</v>
      </c>
      <c r="P155" s="1142"/>
      <c r="Q155" s="1142"/>
      <c r="R155" s="1142">
        <f t="shared" si="173"/>
        <v>0</v>
      </c>
      <c r="S155" s="1142"/>
      <c r="T155" s="1142"/>
      <c r="U155" s="1142">
        <f t="shared" si="174"/>
        <v>0</v>
      </c>
      <c r="V155" s="1142"/>
      <c r="W155" s="1142"/>
      <c r="X155" s="1142">
        <f t="shared" si="175"/>
        <v>0</v>
      </c>
      <c r="Y155" s="1142"/>
      <c r="Z155" s="1142"/>
      <c r="AA155" s="1159">
        <f t="shared" si="161"/>
        <v>0</v>
      </c>
      <c r="AB155" s="1159">
        <f t="shared" si="162"/>
        <v>0</v>
      </c>
    </row>
    <row r="156" spans="2:28" s="1134" customFormat="1" ht="12.75" customHeight="1" x14ac:dyDescent="0.2">
      <c r="B156" s="1563"/>
      <c r="C156" s="1143"/>
      <c r="D156" s="1566" t="s">
        <v>448</v>
      </c>
      <c r="E156" s="1144"/>
      <c r="F156" s="1145"/>
      <c r="G156" s="1161">
        <f>+E156*F156</f>
        <v>0</v>
      </c>
      <c r="H156" s="1150"/>
      <c r="I156" s="1147">
        <f t="shared" si="170"/>
        <v>0</v>
      </c>
      <c r="J156" s="1147"/>
      <c r="K156" s="1147"/>
      <c r="L156" s="1147">
        <f t="shared" si="171"/>
        <v>0</v>
      </c>
      <c r="M156" s="1147"/>
      <c r="N156" s="1147"/>
      <c r="O156" s="1147">
        <f t="shared" si="172"/>
        <v>0</v>
      </c>
      <c r="P156" s="1147"/>
      <c r="Q156" s="1147"/>
      <c r="R156" s="1147">
        <f t="shared" si="173"/>
        <v>0</v>
      </c>
      <c r="S156" s="1147"/>
      <c r="T156" s="1147"/>
      <c r="U156" s="1147">
        <f t="shared" si="174"/>
        <v>0</v>
      </c>
      <c r="V156" s="1147"/>
      <c r="W156" s="1147"/>
      <c r="X156" s="1147">
        <f t="shared" si="175"/>
        <v>0</v>
      </c>
      <c r="Y156" s="1147"/>
      <c r="Z156" s="1147"/>
      <c r="AA156" s="1159">
        <f t="shared" si="161"/>
        <v>0</v>
      </c>
      <c r="AB156" s="1159">
        <f t="shared" si="162"/>
        <v>0</v>
      </c>
    </row>
    <row r="157" spans="2:28" s="1163" customFormat="1" ht="12.75" customHeight="1" x14ac:dyDescent="0.15">
      <c r="B157" s="1135" t="s">
        <v>419</v>
      </c>
      <c r="C157" s="286" t="s">
        <v>476</v>
      </c>
      <c r="D157" s="14"/>
      <c r="E157" s="1136"/>
      <c r="F157" s="1137"/>
      <c r="G157" s="623">
        <f t="shared" ref="G157:Z157" si="176">SUM(G158:G162)</f>
        <v>0</v>
      </c>
      <c r="H157" s="16">
        <f t="shared" si="176"/>
        <v>0</v>
      </c>
      <c r="I157" s="16">
        <f t="shared" si="176"/>
        <v>0</v>
      </c>
      <c r="J157" s="16">
        <f t="shared" si="176"/>
        <v>0</v>
      </c>
      <c r="K157" s="16">
        <f t="shared" si="176"/>
        <v>0</v>
      </c>
      <c r="L157" s="16">
        <f t="shared" si="176"/>
        <v>0</v>
      </c>
      <c r="M157" s="16">
        <f t="shared" si="176"/>
        <v>0</v>
      </c>
      <c r="N157" s="16">
        <f t="shared" si="176"/>
        <v>0</v>
      </c>
      <c r="O157" s="16">
        <f t="shared" si="176"/>
        <v>0</v>
      </c>
      <c r="P157" s="16">
        <f t="shared" si="176"/>
        <v>0</v>
      </c>
      <c r="Q157" s="16">
        <f t="shared" si="176"/>
        <v>0</v>
      </c>
      <c r="R157" s="16">
        <f t="shared" si="176"/>
        <v>0</v>
      </c>
      <c r="S157" s="16">
        <f t="shared" si="176"/>
        <v>0</v>
      </c>
      <c r="T157" s="16">
        <f t="shared" si="176"/>
        <v>0</v>
      </c>
      <c r="U157" s="16">
        <f t="shared" si="176"/>
        <v>0</v>
      </c>
      <c r="V157" s="16">
        <f t="shared" si="176"/>
        <v>0</v>
      </c>
      <c r="W157" s="16">
        <f t="shared" si="176"/>
        <v>0</v>
      </c>
      <c r="X157" s="16">
        <f t="shared" si="176"/>
        <v>0</v>
      </c>
      <c r="Y157" s="16">
        <f t="shared" si="176"/>
        <v>0</v>
      </c>
      <c r="Z157" s="16">
        <f t="shared" si="176"/>
        <v>0</v>
      </c>
      <c r="AA157" s="1159">
        <f t="shared" si="161"/>
        <v>0</v>
      </c>
      <c r="AB157" s="1159">
        <f t="shared" si="162"/>
        <v>0</v>
      </c>
    </row>
    <row r="158" spans="2:28" s="1134" customFormat="1" ht="12.75" customHeight="1" x14ac:dyDescent="0.2">
      <c r="B158" s="1564"/>
      <c r="C158" s="1138"/>
      <c r="D158" s="1565" t="s">
        <v>448</v>
      </c>
      <c r="E158" s="1139"/>
      <c r="F158" s="1140"/>
      <c r="G158" s="1160">
        <f>+E158*F158</f>
        <v>0</v>
      </c>
      <c r="H158" s="1137"/>
      <c r="I158" s="1148">
        <f t="shared" si="170"/>
        <v>0</v>
      </c>
      <c r="J158" s="1137"/>
      <c r="K158" s="1137"/>
      <c r="L158" s="1148">
        <f t="shared" ref="L158:L162" si="177">M158+N158</f>
        <v>0</v>
      </c>
      <c r="M158" s="1137"/>
      <c r="N158" s="1137"/>
      <c r="O158" s="1148">
        <f t="shared" ref="O158:O162" si="178">P158+Q158</f>
        <v>0</v>
      </c>
      <c r="P158" s="1137"/>
      <c r="Q158" s="1137"/>
      <c r="R158" s="1148">
        <f t="shared" ref="R158:R162" si="179">S158+T158</f>
        <v>0</v>
      </c>
      <c r="S158" s="1137"/>
      <c r="T158" s="1137"/>
      <c r="U158" s="1148">
        <f t="shared" ref="U158:U162" si="180">V158+W158</f>
        <v>0</v>
      </c>
      <c r="V158" s="1137"/>
      <c r="W158" s="1137"/>
      <c r="X158" s="1148">
        <f t="shared" ref="X158:X162" si="181">Y158+Z158</f>
        <v>0</v>
      </c>
      <c r="Y158" s="1137"/>
      <c r="Z158" s="1137"/>
      <c r="AA158" s="1159">
        <f t="shared" si="161"/>
        <v>0</v>
      </c>
      <c r="AB158" s="1159">
        <f t="shared" si="162"/>
        <v>0</v>
      </c>
    </row>
    <row r="159" spans="2:28" s="1134" customFormat="1" ht="12.75" customHeight="1" x14ac:dyDescent="0.2">
      <c r="B159" s="1564"/>
      <c r="C159" s="1138"/>
      <c r="D159" s="1565" t="s">
        <v>448</v>
      </c>
      <c r="E159" s="1139"/>
      <c r="F159" s="1140"/>
      <c r="G159" s="1160">
        <f>+E159*F159</f>
        <v>0</v>
      </c>
      <c r="H159" s="1137"/>
      <c r="I159" s="1137">
        <f t="shared" si="170"/>
        <v>0</v>
      </c>
      <c r="J159" s="1137"/>
      <c r="K159" s="1137"/>
      <c r="L159" s="1137">
        <f t="shared" si="177"/>
        <v>0</v>
      </c>
      <c r="M159" s="1137"/>
      <c r="N159" s="1137"/>
      <c r="O159" s="1137">
        <f t="shared" si="178"/>
        <v>0</v>
      </c>
      <c r="P159" s="1137"/>
      <c r="Q159" s="1137"/>
      <c r="R159" s="1137">
        <f t="shared" si="179"/>
        <v>0</v>
      </c>
      <c r="S159" s="1137"/>
      <c r="T159" s="1137"/>
      <c r="U159" s="1137">
        <f t="shared" si="180"/>
        <v>0</v>
      </c>
      <c r="V159" s="1137"/>
      <c r="W159" s="1137"/>
      <c r="X159" s="1137">
        <f t="shared" si="181"/>
        <v>0</v>
      </c>
      <c r="Y159" s="1137"/>
      <c r="Z159" s="1137"/>
      <c r="AA159" s="1159">
        <f t="shared" si="161"/>
        <v>0</v>
      </c>
      <c r="AB159" s="1159">
        <f t="shared" si="162"/>
        <v>0</v>
      </c>
    </row>
    <row r="160" spans="2:28" s="1134" customFormat="1" ht="12.75" customHeight="1" x14ac:dyDescent="0.2">
      <c r="B160" s="1564"/>
      <c r="C160" s="1138"/>
      <c r="D160" s="1565" t="s">
        <v>448</v>
      </c>
      <c r="E160" s="1139"/>
      <c r="F160" s="1140"/>
      <c r="G160" s="1160">
        <f>+E160*F160</f>
        <v>0</v>
      </c>
      <c r="H160" s="1141"/>
      <c r="I160" s="1142">
        <f t="shared" si="170"/>
        <v>0</v>
      </c>
      <c r="J160" s="1142"/>
      <c r="K160" s="1142"/>
      <c r="L160" s="1142">
        <f t="shared" si="177"/>
        <v>0</v>
      </c>
      <c r="M160" s="1142"/>
      <c r="N160" s="1142"/>
      <c r="O160" s="1142">
        <f t="shared" si="178"/>
        <v>0</v>
      </c>
      <c r="P160" s="1142"/>
      <c r="Q160" s="1142"/>
      <c r="R160" s="1142">
        <f t="shared" si="179"/>
        <v>0</v>
      </c>
      <c r="S160" s="1142"/>
      <c r="T160" s="1142"/>
      <c r="U160" s="1142">
        <f t="shared" si="180"/>
        <v>0</v>
      </c>
      <c r="V160" s="1142"/>
      <c r="W160" s="1142"/>
      <c r="X160" s="1142">
        <f t="shared" si="181"/>
        <v>0</v>
      </c>
      <c r="Y160" s="1142"/>
      <c r="Z160" s="1142"/>
      <c r="AA160" s="1159">
        <f t="shared" si="161"/>
        <v>0</v>
      </c>
      <c r="AB160" s="1159">
        <f t="shared" si="162"/>
        <v>0</v>
      </c>
    </row>
    <row r="161" spans="2:28" s="1134" customFormat="1" ht="12.75" customHeight="1" x14ac:dyDescent="0.2">
      <c r="B161" s="1564"/>
      <c r="C161" s="1138"/>
      <c r="D161" s="1565" t="s">
        <v>448</v>
      </c>
      <c r="E161" s="1139"/>
      <c r="F161" s="1140"/>
      <c r="G161" s="1160">
        <f>+E161*F161</f>
        <v>0</v>
      </c>
      <c r="H161" s="1141"/>
      <c r="I161" s="1142">
        <f t="shared" si="170"/>
        <v>0</v>
      </c>
      <c r="J161" s="1142"/>
      <c r="K161" s="1142"/>
      <c r="L161" s="1142">
        <f t="shared" si="177"/>
        <v>0</v>
      </c>
      <c r="M161" s="1142"/>
      <c r="N161" s="1142"/>
      <c r="O161" s="1142">
        <f t="shared" si="178"/>
        <v>0</v>
      </c>
      <c r="P161" s="1142"/>
      <c r="Q161" s="1142"/>
      <c r="R161" s="1142">
        <f t="shared" si="179"/>
        <v>0</v>
      </c>
      <c r="S161" s="1142"/>
      <c r="T161" s="1142"/>
      <c r="U161" s="1142">
        <f t="shared" si="180"/>
        <v>0</v>
      </c>
      <c r="V161" s="1142"/>
      <c r="W161" s="1142"/>
      <c r="X161" s="1142">
        <f t="shared" si="181"/>
        <v>0</v>
      </c>
      <c r="Y161" s="1142"/>
      <c r="Z161" s="1142"/>
      <c r="AA161" s="1159">
        <f t="shared" si="161"/>
        <v>0</v>
      </c>
      <c r="AB161" s="1159">
        <f t="shared" si="162"/>
        <v>0</v>
      </c>
    </row>
    <row r="162" spans="2:28" s="1134" customFormat="1" ht="12.75" customHeight="1" x14ac:dyDescent="0.2">
      <c r="B162" s="1563"/>
      <c r="C162" s="1143"/>
      <c r="D162" s="1566" t="s">
        <v>448</v>
      </c>
      <c r="E162" s="1144"/>
      <c r="F162" s="1145"/>
      <c r="G162" s="1161">
        <f>+E162*F162</f>
        <v>0</v>
      </c>
      <c r="H162" s="1146"/>
      <c r="I162" s="1147">
        <f t="shared" si="170"/>
        <v>0</v>
      </c>
      <c r="J162" s="1147"/>
      <c r="K162" s="1147"/>
      <c r="L162" s="1147">
        <f t="shared" si="177"/>
        <v>0</v>
      </c>
      <c r="M162" s="1147"/>
      <c r="N162" s="1147"/>
      <c r="O162" s="1147">
        <f t="shared" si="178"/>
        <v>0</v>
      </c>
      <c r="P162" s="1147"/>
      <c r="Q162" s="1147"/>
      <c r="R162" s="1147">
        <f t="shared" si="179"/>
        <v>0</v>
      </c>
      <c r="S162" s="1147"/>
      <c r="T162" s="1147"/>
      <c r="U162" s="1147">
        <f t="shared" si="180"/>
        <v>0</v>
      </c>
      <c r="V162" s="1147"/>
      <c r="W162" s="1147"/>
      <c r="X162" s="1147">
        <f t="shared" si="181"/>
        <v>0</v>
      </c>
      <c r="Y162" s="1147"/>
      <c r="Z162" s="1147"/>
      <c r="AA162" s="1159">
        <f t="shared" si="161"/>
        <v>0</v>
      </c>
      <c r="AB162" s="1159">
        <f t="shared" si="162"/>
        <v>0</v>
      </c>
    </row>
    <row r="163" spans="2:28" s="1163" customFormat="1" ht="12.75" customHeight="1" x14ac:dyDescent="0.15">
      <c r="B163" s="1135" t="s">
        <v>419</v>
      </c>
      <c r="C163" s="286" t="s">
        <v>477</v>
      </c>
      <c r="D163" s="14"/>
      <c r="E163" s="1136"/>
      <c r="F163" s="1137"/>
      <c r="G163" s="623">
        <f t="shared" ref="G163:I163" si="182">SUM(G164:G168)</f>
        <v>0</v>
      </c>
      <c r="H163" s="16">
        <f t="shared" si="182"/>
        <v>0</v>
      </c>
      <c r="I163" s="16">
        <f t="shared" si="182"/>
        <v>0</v>
      </c>
      <c r="J163" s="16">
        <f t="shared" ref="J163:K163" si="183">SUM(J164:J168)</f>
        <v>0</v>
      </c>
      <c r="K163" s="16">
        <f t="shared" si="183"/>
        <v>0</v>
      </c>
      <c r="L163" s="16">
        <f t="shared" ref="L163" si="184">SUM(L164:L168)</f>
        <v>0</v>
      </c>
      <c r="M163" s="16">
        <f t="shared" ref="M163:N163" si="185">SUM(M164:M168)</f>
        <v>0</v>
      </c>
      <c r="N163" s="16">
        <f t="shared" si="185"/>
        <v>0</v>
      </c>
      <c r="O163" s="16">
        <f t="shared" ref="O163" si="186">SUM(O164:O168)</f>
        <v>0</v>
      </c>
      <c r="P163" s="16">
        <f t="shared" ref="P163:Q163" si="187">SUM(P164:P168)</f>
        <v>0</v>
      </c>
      <c r="Q163" s="16">
        <f t="shared" si="187"/>
        <v>0</v>
      </c>
      <c r="R163" s="16">
        <f t="shared" ref="R163" si="188">SUM(R164:R168)</f>
        <v>0</v>
      </c>
      <c r="S163" s="16">
        <f t="shared" ref="S163:T163" si="189">SUM(S164:S168)</f>
        <v>0</v>
      </c>
      <c r="T163" s="16">
        <f t="shared" si="189"/>
        <v>0</v>
      </c>
      <c r="U163" s="16">
        <f t="shared" ref="U163" si="190">SUM(U164:U168)</f>
        <v>0</v>
      </c>
      <c r="V163" s="16">
        <f t="shared" ref="V163:W163" si="191">SUM(V164:V168)</f>
        <v>0</v>
      </c>
      <c r="W163" s="16">
        <f t="shared" si="191"/>
        <v>0</v>
      </c>
      <c r="X163" s="16">
        <f t="shared" ref="X163" si="192">SUM(X164:X168)</f>
        <v>0</v>
      </c>
      <c r="Y163" s="16">
        <f t="shared" ref="Y163:Z163" si="193">SUM(Y164:Y168)</f>
        <v>0</v>
      </c>
      <c r="Z163" s="16">
        <f t="shared" si="193"/>
        <v>0</v>
      </c>
      <c r="AA163" s="1159">
        <f t="shared" si="161"/>
        <v>0</v>
      </c>
      <c r="AB163" s="1159">
        <f t="shared" si="162"/>
        <v>0</v>
      </c>
    </row>
    <row r="164" spans="2:28" s="1134" customFormat="1" ht="12.75" customHeight="1" x14ac:dyDescent="0.2">
      <c r="B164" s="1564"/>
      <c r="C164" s="1138"/>
      <c r="D164" s="1565" t="s">
        <v>448</v>
      </c>
      <c r="E164" s="1139"/>
      <c r="F164" s="1140"/>
      <c r="G164" s="1160">
        <f>+E164*F164</f>
        <v>0</v>
      </c>
      <c r="H164" s="1137"/>
      <c r="I164" s="1148">
        <f t="shared" si="170"/>
        <v>0</v>
      </c>
      <c r="J164" s="1142"/>
      <c r="K164" s="1142"/>
      <c r="L164" s="1148">
        <f t="shared" ref="L164:L168" si="194">M164+N164</f>
        <v>0</v>
      </c>
      <c r="M164" s="1142"/>
      <c r="N164" s="1142"/>
      <c r="O164" s="1148">
        <f t="shared" ref="O164:O168" si="195">P164+Q164</f>
        <v>0</v>
      </c>
      <c r="P164" s="1142"/>
      <c r="Q164" s="1142"/>
      <c r="R164" s="1148">
        <f t="shared" ref="R164:R168" si="196">S164+T164</f>
        <v>0</v>
      </c>
      <c r="S164" s="1142"/>
      <c r="T164" s="1142"/>
      <c r="U164" s="1148">
        <f t="shared" ref="U164:U168" si="197">V164+W164</f>
        <v>0</v>
      </c>
      <c r="V164" s="1142"/>
      <c r="W164" s="1142"/>
      <c r="X164" s="1148">
        <f t="shared" ref="X164:X168" si="198">Y164+Z164</f>
        <v>0</v>
      </c>
      <c r="Y164" s="1142"/>
      <c r="Z164" s="1142"/>
      <c r="AA164" s="1159">
        <f t="shared" si="161"/>
        <v>0</v>
      </c>
      <c r="AB164" s="1159">
        <f t="shared" si="162"/>
        <v>0</v>
      </c>
    </row>
    <row r="165" spans="2:28" s="1134" customFormat="1" ht="12.75" customHeight="1" x14ac:dyDescent="0.2">
      <c r="B165" s="1564"/>
      <c r="C165" s="1138"/>
      <c r="D165" s="1565" t="s">
        <v>448</v>
      </c>
      <c r="E165" s="1139"/>
      <c r="F165" s="1140"/>
      <c r="G165" s="1160">
        <f>+E165*F165</f>
        <v>0</v>
      </c>
      <c r="H165" s="1137"/>
      <c r="I165" s="1137">
        <f t="shared" si="170"/>
        <v>0</v>
      </c>
      <c r="J165" s="1142"/>
      <c r="K165" s="1142"/>
      <c r="L165" s="1137">
        <f t="shared" si="194"/>
        <v>0</v>
      </c>
      <c r="M165" s="1142"/>
      <c r="N165" s="1142"/>
      <c r="O165" s="1137">
        <f t="shared" si="195"/>
        <v>0</v>
      </c>
      <c r="P165" s="1142"/>
      <c r="Q165" s="1142"/>
      <c r="R165" s="1137">
        <f t="shared" si="196"/>
        <v>0</v>
      </c>
      <c r="S165" s="1142"/>
      <c r="T165" s="1142"/>
      <c r="U165" s="1137">
        <f t="shared" si="197"/>
        <v>0</v>
      </c>
      <c r="V165" s="1142"/>
      <c r="W165" s="1142"/>
      <c r="X165" s="1137">
        <f t="shared" si="198"/>
        <v>0</v>
      </c>
      <c r="Y165" s="1142"/>
      <c r="Z165" s="1142"/>
      <c r="AA165" s="1159">
        <f t="shared" si="161"/>
        <v>0</v>
      </c>
      <c r="AB165" s="1159">
        <f t="shared" si="162"/>
        <v>0</v>
      </c>
    </row>
    <row r="166" spans="2:28" s="1134" customFormat="1" ht="12.75" customHeight="1" x14ac:dyDescent="0.2">
      <c r="B166" s="1564"/>
      <c r="C166" s="1138"/>
      <c r="D166" s="1565" t="s">
        <v>448</v>
      </c>
      <c r="E166" s="1139"/>
      <c r="F166" s="1140"/>
      <c r="G166" s="1160">
        <f>+E166*F166</f>
        <v>0</v>
      </c>
      <c r="H166" s="1141"/>
      <c r="I166" s="1142">
        <f t="shared" si="170"/>
        <v>0</v>
      </c>
      <c r="J166" s="1142"/>
      <c r="K166" s="1142"/>
      <c r="L166" s="1142">
        <f t="shared" si="194"/>
        <v>0</v>
      </c>
      <c r="M166" s="1142"/>
      <c r="N166" s="1142"/>
      <c r="O166" s="1142">
        <f t="shared" si="195"/>
        <v>0</v>
      </c>
      <c r="P166" s="1142"/>
      <c r="Q166" s="1142"/>
      <c r="R166" s="1142">
        <f t="shared" si="196"/>
        <v>0</v>
      </c>
      <c r="S166" s="1142"/>
      <c r="T166" s="1142"/>
      <c r="U166" s="1142">
        <f t="shared" si="197"/>
        <v>0</v>
      </c>
      <c r="V166" s="1142"/>
      <c r="W166" s="1142"/>
      <c r="X166" s="1142">
        <f t="shared" si="198"/>
        <v>0</v>
      </c>
      <c r="Y166" s="1142"/>
      <c r="Z166" s="1142"/>
      <c r="AA166" s="1159">
        <f t="shared" si="161"/>
        <v>0</v>
      </c>
      <c r="AB166" s="1159">
        <f t="shared" si="162"/>
        <v>0</v>
      </c>
    </row>
    <row r="167" spans="2:28" s="1134" customFormat="1" ht="12.75" customHeight="1" x14ac:dyDescent="0.2">
      <c r="B167" s="1564"/>
      <c r="C167" s="1138"/>
      <c r="D167" s="1565" t="s">
        <v>448</v>
      </c>
      <c r="E167" s="1139"/>
      <c r="F167" s="1140"/>
      <c r="G167" s="1160">
        <f>+E167*F167</f>
        <v>0</v>
      </c>
      <c r="H167" s="1141"/>
      <c r="I167" s="1142">
        <f t="shared" si="170"/>
        <v>0</v>
      </c>
      <c r="J167" s="1142"/>
      <c r="K167" s="1142"/>
      <c r="L167" s="1142">
        <f t="shared" si="194"/>
        <v>0</v>
      </c>
      <c r="M167" s="1142"/>
      <c r="N167" s="1142"/>
      <c r="O167" s="1142">
        <f t="shared" si="195"/>
        <v>0</v>
      </c>
      <c r="P167" s="1142"/>
      <c r="Q167" s="1142"/>
      <c r="R167" s="1142">
        <f t="shared" si="196"/>
        <v>0</v>
      </c>
      <c r="S167" s="1142"/>
      <c r="T167" s="1142"/>
      <c r="U167" s="1142">
        <f t="shared" si="197"/>
        <v>0</v>
      </c>
      <c r="V167" s="1142"/>
      <c r="W167" s="1142"/>
      <c r="X167" s="1142">
        <f t="shared" si="198"/>
        <v>0</v>
      </c>
      <c r="Y167" s="1142"/>
      <c r="Z167" s="1142"/>
      <c r="AA167" s="1159">
        <f t="shared" si="161"/>
        <v>0</v>
      </c>
      <c r="AB167" s="1159">
        <f t="shared" si="162"/>
        <v>0</v>
      </c>
    </row>
    <row r="168" spans="2:28" s="1134" customFormat="1" ht="12.75" customHeight="1" x14ac:dyDescent="0.2">
      <c r="B168" s="1563"/>
      <c r="C168" s="1143"/>
      <c r="D168" s="1566" t="s">
        <v>448</v>
      </c>
      <c r="E168" s="1144"/>
      <c r="F168" s="1145"/>
      <c r="G168" s="1161">
        <f>+E168*F168</f>
        <v>0</v>
      </c>
      <c r="H168" s="1146"/>
      <c r="I168" s="1147">
        <f t="shared" si="170"/>
        <v>0</v>
      </c>
      <c r="J168" s="1147"/>
      <c r="K168" s="1147"/>
      <c r="L168" s="1147">
        <f t="shared" si="194"/>
        <v>0</v>
      </c>
      <c r="M168" s="1147"/>
      <c r="N168" s="1147"/>
      <c r="O168" s="1147">
        <f t="shared" si="195"/>
        <v>0</v>
      </c>
      <c r="P168" s="1147"/>
      <c r="Q168" s="1147"/>
      <c r="R168" s="1147">
        <f t="shared" si="196"/>
        <v>0</v>
      </c>
      <c r="S168" s="1147"/>
      <c r="T168" s="1147"/>
      <c r="U168" s="1147">
        <f t="shared" si="197"/>
        <v>0</v>
      </c>
      <c r="V168" s="1147"/>
      <c r="W168" s="1147"/>
      <c r="X168" s="1147">
        <f t="shared" si="198"/>
        <v>0</v>
      </c>
      <c r="Y168" s="1147"/>
      <c r="Z168" s="1147"/>
      <c r="AA168" s="1159">
        <f t="shared" si="161"/>
        <v>0</v>
      </c>
      <c r="AB168" s="1159">
        <f t="shared" si="162"/>
        <v>0</v>
      </c>
    </row>
    <row r="169" spans="2:28" s="1163" customFormat="1" ht="12.75" customHeight="1" x14ac:dyDescent="0.15">
      <c r="B169" s="1135" t="s">
        <v>419</v>
      </c>
      <c r="C169" s="286" t="s">
        <v>478</v>
      </c>
      <c r="D169" s="14"/>
      <c r="E169" s="1136"/>
      <c r="F169" s="1137"/>
      <c r="G169" s="623">
        <f t="shared" ref="G169:I169" si="199">SUM(G170:G174)</f>
        <v>0</v>
      </c>
      <c r="H169" s="16">
        <f t="shared" si="199"/>
        <v>0</v>
      </c>
      <c r="I169" s="16">
        <f t="shared" si="199"/>
        <v>0</v>
      </c>
      <c r="J169" s="20">
        <f t="shared" ref="J169:K169" si="200">SUM(J170:J174)</f>
        <v>0</v>
      </c>
      <c r="K169" s="20">
        <f t="shared" si="200"/>
        <v>0</v>
      </c>
      <c r="L169" s="16">
        <f t="shared" ref="L169" si="201">SUM(L170:L174)</f>
        <v>0</v>
      </c>
      <c r="M169" s="20">
        <f t="shared" ref="M169:N169" si="202">SUM(M170:M174)</f>
        <v>0</v>
      </c>
      <c r="N169" s="20">
        <f t="shared" si="202"/>
        <v>0</v>
      </c>
      <c r="O169" s="16">
        <f t="shared" ref="O169" si="203">SUM(O170:O174)</f>
        <v>0</v>
      </c>
      <c r="P169" s="20">
        <f t="shared" ref="P169:Q169" si="204">SUM(P170:P174)</f>
        <v>0</v>
      </c>
      <c r="Q169" s="20">
        <f t="shared" si="204"/>
        <v>0</v>
      </c>
      <c r="R169" s="16">
        <f t="shared" ref="R169" si="205">SUM(R170:R174)</f>
        <v>0</v>
      </c>
      <c r="S169" s="20">
        <f t="shared" ref="S169:T169" si="206">SUM(S170:S174)</f>
        <v>0</v>
      </c>
      <c r="T169" s="20">
        <f t="shared" si="206"/>
        <v>0</v>
      </c>
      <c r="U169" s="16">
        <f t="shared" ref="U169" si="207">SUM(U170:U174)</f>
        <v>0</v>
      </c>
      <c r="V169" s="20">
        <f t="shared" ref="V169:W169" si="208">SUM(V170:V174)</f>
        <v>0</v>
      </c>
      <c r="W169" s="20">
        <f t="shared" si="208"/>
        <v>0</v>
      </c>
      <c r="X169" s="16">
        <f t="shared" ref="X169" si="209">SUM(X170:X174)</f>
        <v>0</v>
      </c>
      <c r="Y169" s="20">
        <f t="shared" ref="Y169:Z169" si="210">SUM(Y170:Y174)</f>
        <v>0</v>
      </c>
      <c r="Z169" s="20">
        <f t="shared" si="210"/>
        <v>0</v>
      </c>
      <c r="AA169" s="1159">
        <f t="shared" si="161"/>
        <v>0</v>
      </c>
      <c r="AB169" s="1159">
        <f t="shared" si="162"/>
        <v>0</v>
      </c>
    </row>
    <row r="170" spans="2:28" s="1134" customFormat="1" ht="12.75" customHeight="1" x14ac:dyDescent="0.2">
      <c r="B170" s="1564"/>
      <c r="C170" s="1138"/>
      <c r="D170" s="1565" t="s">
        <v>448</v>
      </c>
      <c r="E170" s="1139"/>
      <c r="F170" s="1140"/>
      <c r="G170" s="1160">
        <f>+E170*F170</f>
        <v>0</v>
      </c>
      <c r="H170" s="1137"/>
      <c r="I170" s="1148">
        <f t="shared" si="170"/>
        <v>0</v>
      </c>
      <c r="J170" s="1137"/>
      <c r="K170" s="1137"/>
      <c r="L170" s="1148">
        <f t="shared" ref="L170:L174" si="211">M170+N170</f>
        <v>0</v>
      </c>
      <c r="M170" s="1137"/>
      <c r="N170" s="1137"/>
      <c r="O170" s="1148">
        <f t="shared" ref="O170:O174" si="212">P170+Q170</f>
        <v>0</v>
      </c>
      <c r="P170" s="1137"/>
      <c r="Q170" s="1137"/>
      <c r="R170" s="1148">
        <f t="shared" ref="R170:R174" si="213">S170+T170</f>
        <v>0</v>
      </c>
      <c r="S170" s="1137"/>
      <c r="T170" s="1137"/>
      <c r="U170" s="1148">
        <f t="shared" ref="U170:U174" si="214">V170+W170</f>
        <v>0</v>
      </c>
      <c r="V170" s="1137"/>
      <c r="W170" s="1137"/>
      <c r="X170" s="1148">
        <f t="shared" ref="X170:X174" si="215">Y170+Z170</f>
        <v>0</v>
      </c>
      <c r="Y170" s="1137"/>
      <c r="Z170" s="1137"/>
      <c r="AA170" s="1159">
        <f t="shared" si="161"/>
        <v>0</v>
      </c>
      <c r="AB170" s="1159">
        <f t="shared" si="162"/>
        <v>0</v>
      </c>
    </row>
    <row r="171" spans="2:28" s="1134" customFormat="1" ht="12.75" customHeight="1" x14ac:dyDescent="0.2">
      <c r="B171" s="1564"/>
      <c r="C171" s="1138"/>
      <c r="D171" s="1565" t="s">
        <v>448</v>
      </c>
      <c r="E171" s="1139"/>
      <c r="F171" s="1140"/>
      <c r="G171" s="1160">
        <f>+E171*F171</f>
        <v>0</v>
      </c>
      <c r="H171" s="1137"/>
      <c r="I171" s="1137">
        <f t="shared" si="170"/>
        <v>0</v>
      </c>
      <c r="J171" s="1137"/>
      <c r="K171" s="1137"/>
      <c r="L171" s="1137">
        <f t="shared" si="211"/>
        <v>0</v>
      </c>
      <c r="M171" s="1137"/>
      <c r="N171" s="1137"/>
      <c r="O171" s="1137">
        <f t="shared" si="212"/>
        <v>0</v>
      </c>
      <c r="P171" s="1137"/>
      <c r="Q171" s="1137"/>
      <c r="R171" s="1137">
        <f t="shared" si="213"/>
        <v>0</v>
      </c>
      <c r="S171" s="1137"/>
      <c r="T171" s="1137"/>
      <c r="U171" s="1137">
        <f t="shared" si="214"/>
        <v>0</v>
      </c>
      <c r="V171" s="1137"/>
      <c r="W171" s="1137"/>
      <c r="X171" s="1137">
        <f t="shared" si="215"/>
        <v>0</v>
      </c>
      <c r="Y171" s="1137"/>
      <c r="Z171" s="1137"/>
      <c r="AA171" s="1159">
        <f t="shared" si="161"/>
        <v>0</v>
      </c>
      <c r="AB171" s="1159">
        <f t="shared" si="162"/>
        <v>0</v>
      </c>
    </row>
    <row r="172" spans="2:28" s="1134" customFormat="1" ht="12.75" customHeight="1" x14ac:dyDescent="0.2">
      <c r="B172" s="1564"/>
      <c r="C172" s="1138"/>
      <c r="D172" s="1565" t="s">
        <v>448</v>
      </c>
      <c r="E172" s="1139"/>
      <c r="F172" s="1140"/>
      <c r="G172" s="1160">
        <f>+E172*F172</f>
        <v>0</v>
      </c>
      <c r="H172" s="1141"/>
      <c r="I172" s="1142">
        <f t="shared" si="170"/>
        <v>0</v>
      </c>
      <c r="J172" s="1142"/>
      <c r="K172" s="1142"/>
      <c r="L172" s="1142">
        <f t="shared" si="211"/>
        <v>0</v>
      </c>
      <c r="M172" s="1142"/>
      <c r="N172" s="1142"/>
      <c r="O172" s="1142">
        <f t="shared" si="212"/>
        <v>0</v>
      </c>
      <c r="P172" s="1142"/>
      <c r="Q172" s="1142"/>
      <c r="R172" s="1142">
        <f t="shared" si="213"/>
        <v>0</v>
      </c>
      <c r="S172" s="1142"/>
      <c r="T172" s="1142"/>
      <c r="U172" s="1142">
        <f t="shared" si="214"/>
        <v>0</v>
      </c>
      <c r="V172" s="1142"/>
      <c r="W172" s="1142"/>
      <c r="X172" s="1142">
        <f t="shared" si="215"/>
        <v>0</v>
      </c>
      <c r="Y172" s="1142"/>
      <c r="Z172" s="1142"/>
      <c r="AA172" s="1159">
        <f t="shared" si="161"/>
        <v>0</v>
      </c>
      <c r="AB172" s="1159">
        <f t="shared" si="162"/>
        <v>0</v>
      </c>
    </row>
    <row r="173" spans="2:28" s="1134" customFormat="1" ht="12.75" customHeight="1" x14ac:dyDescent="0.2">
      <c r="B173" s="1564"/>
      <c r="C173" s="1138"/>
      <c r="D173" s="1565" t="s">
        <v>448</v>
      </c>
      <c r="E173" s="1139"/>
      <c r="F173" s="1140"/>
      <c r="G173" s="1160">
        <f>+E173*F173</f>
        <v>0</v>
      </c>
      <c r="H173" s="1141"/>
      <c r="I173" s="1142">
        <f t="shared" si="170"/>
        <v>0</v>
      </c>
      <c r="J173" s="1142"/>
      <c r="K173" s="1142"/>
      <c r="L173" s="1142">
        <f t="shared" si="211"/>
        <v>0</v>
      </c>
      <c r="M173" s="1142"/>
      <c r="N173" s="1142"/>
      <c r="O173" s="1142">
        <f t="shared" si="212"/>
        <v>0</v>
      </c>
      <c r="P173" s="1142"/>
      <c r="Q173" s="1142"/>
      <c r="R173" s="1142">
        <f t="shared" si="213"/>
        <v>0</v>
      </c>
      <c r="S173" s="1142"/>
      <c r="T173" s="1142"/>
      <c r="U173" s="1142">
        <f t="shared" si="214"/>
        <v>0</v>
      </c>
      <c r="V173" s="1142"/>
      <c r="W173" s="1142"/>
      <c r="X173" s="1142">
        <f t="shared" si="215"/>
        <v>0</v>
      </c>
      <c r="Y173" s="1142"/>
      <c r="Z173" s="1142"/>
      <c r="AA173" s="1159">
        <f t="shared" si="161"/>
        <v>0</v>
      </c>
      <c r="AB173" s="1159">
        <f t="shared" si="162"/>
        <v>0</v>
      </c>
    </row>
    <row r="174" spans="2:28" s="1134" customFormat="1" ht="12.75" customHeight="1" x14ac:dyDescent="0.2">
      <c r="B174" s="1563"/>
      <c r="C174" s="1143"/>
      <c r="D174" s="1566" t="s">
        <v>448</v>
      </c>
      <c r="E174" s="1144"/>
      <c r="F174" s="1145"/>
      <c r="G174" s="1160">
        <f>+E174*F174</f>
        <v>0</v>
      </c>
      <c r="H174" s="1141"/>
      <c r="I174" s="1147">
        <f t="shared" si="170"/>
        <v>0</v>
      </c>
      <c r="J174" s="1142"/>
      <c r="K174" s="1142"/>
      <c r="L174" s="1147">
        <f t="shared" si="211"/>
        <v>0</v>
      </c>
      <c r="M174" s="1142"/>
      <c r="N174" s="1142"/>
      <c r="O174" s="1147">
        <f t="shared" si="212"/>
        <v>0</v>
      </c>
      <c r="P174" s="1142"/>
      <c r="Q174" s="1142"/>
      <c r="R174" s="1147">
        <f t="shared" si="213"/>
        <v>0</v>
      </c>
      <c r="S174" s="1142"/>
      <c r="T174" s="1142"/>
      <c r="U174" s="1147">
        <f t="shared" si="214"/>
        <v>0</v>
      </c>
      <c r="V174" s="1142"/>
      <c r="W174" s="1142"/>
      <c r="X174" s="1147">
        <f t="shared" si="215"/>
        <v>0</v>
      </c>
      <c r="Y174" s="1142"/>
      <c r="Z174" s="1142"/>
      <c r="AA174" s="1159">
        <f t="shared" si="161"/>
        <v>0</v>
      </c>
      <c r="AB174" s="1159">
        <f t="shared" si="162"/>
        <v>0</v>
      </c>
    </row>
    <row r="175" spans="2:28" s="1163" customFormat="1" ht="15" customHeight="1" x14ac:dyDescent="0.15">
      <c r="B175" s="1647" t="s">
        <v>287</v>
      </c>
      <c r="C175" s="1627"/>
      <c r="D175" s="1627"/>
      <c r="E175" s="1627"/>
      <c r="F175" s="1627"/>
      <c r="G175" s="628">
        <f>+G15+G47+G79+G111+G143</f>
        <v>0</v>
      </c>
      <c r="H175" s="11">
        <f>+H15+H47+H79+H111+H143</f>
        <v>0</v>
      </c>
      <c r="I175" s="11">
        <f t="shared" ref="I175:Z175" si="216">+I15+I47+I79+I111+I143</f>
        <v>0</v>
      </c>
      <c r="J175" s="11">
        <f t="shared" si="216"/>
        <v>0</v>
      </c>
      <c r="K175" s="11">
        <f t="shared" si="216"/>
        <v>0</v>
      </c>
      <c r="L175" s="11">
        <f t="shared" si="216"/>
        <v>0</v>
      </c>
      <c r="M175" s="11">
        <f t="shared" si="216"/>
        <v>0</v>
      </c>
      <c r="N175" s="11">
        <f t="shared" si="216"/>
        <v>0</v>
      </c>
      <c r="O175" s="11">
        <f t="shared" si="216"/>
        <v>0</v>
      </c>
      <c r="P175" s="11">
        <f t="shared" si="216"/>
        <v>0</v>
      </c>
      <c r="Q175" s="11">
        <f t="shared" si="216"/>
        <v>0</v>
      </c>
      <c r="R175" s="11">
        <f t="shared" si="216"/>
        <v>0</v>
      </c>
      <c r="S175" s="11">
        <f t="shared" si="216"/>
        <v>0</v>
      </c>
      <c r="T175" s="11">
        <f t="shared" si="216"/>
        <v>0</v>
      </c>
      <c r="U175" s="11">
        <f t="shared" si="216"/>
        <v>0</v>
      </c>
      <c r="V175" s="11">
        <f t="shared" si="216"/>
        <v>0</v>
      </c>
      <c r="W175" s="11">
        <f t="shared" si="216"/>
        <v>0</v>
      </c>
      <c r="X175" s="11">
        <f t="shared" si="216"/>
        <v>0</v>
      </c>
      <c r="Y175" s="11">
        <f t="shared" si="216"/>
        <v>0</v>
      </c>
      <c r="Z175" s="11">
        <f t="shared" si="216"/>
        <v>0</v>
      </c>
      <c r="AA175" s="1159">
        <f t="shared" si="161"/>
        <v>0</v>
      </c>
      <c r="AB175" s="1159">
        <f t="shared" si="162"/>
        <v>0</v>
      </c>
    </row>
    <row r="176" spans="2:28" s="1163" customFormat="1" ht="30" customHeight="1" x14ac:dyDescent="0.15">
      <c r="B176" s="1567" t="s">
        <v>288</v>
      </c>
      <c r="C176" s="1568">
        <f>+'CRONOGRAMA ACTIVIDADES'!B51</f>
        <v>2.2000000000000002</v>
      </c>
      <c r="D176" s="1644">
        <f>+'CRONOGRAMA ACTIVIDADES'!C51</f>
        <v>0</v>
      </c>
      <c r="E176" s="1645"/>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159">
        <f t="shared" si="161"/>
        <v>0</v>
      </c>
      <c r="AB176" s="1159">
        <f t="shared" si="162"/>
        <v>0</v>
      </c>
    </row>
    <row r="177" spans="2:28" s="1166" customFormat="1" ht="25.5" customHeight="1" x14ac:dyDescent="0.15">
      <c r="B177" s="52">
        <f>+'CRONOGRAMA ACTIVIDADES'!C55</f>
        <v>0</v>
      </c>
      <c r="C177" s="232" t="str">
        <f>+'CRONOGRAMA ACTIVIDADES'!B55</f>
        <v>2.2.1</v>
      </c>
      <c r="D177" s="625" t="str">
        <f>+'CRONOGRAMA ACTIVIDADES'!D55</f>
        <v>Unidad medida</v>
      </c>
      <c r="E177" s="626">
        <f>+'CRONOGRAMA ACTIVIDADES'!E55</f>
        <v>0</v>
      </c>
      <c r="F177" s="624"/>
      <c r="G177" s="624">
        <f t="shared" ref="G177:Z177" si="217">+G179+G185+G191+G197+G203</f>
        <v>0</v>
      </c>
      <c r="H177" s="12">
        <f t="shared" si="217"/>
        <v>0</v>
      </c>
      <c r="I177" s="12">
        <f t="shared" si="217"/>
        <v>0</v>
      </c>
      <c r="J177" s="12">
        <f t="shared" si="217"/>
        <v>0</v>
      </c>
      <c r="K177" s="12">
        <f t="shared" si="217"/>
        <v>0</v>
      </c>
      <c r="L177" s="12">
        <f t="shared" si="217"/>
        <v>0</v>
      </c>
      <c r="M177" s="12">
        <f t="shared" si="217"/>
        <v>0</v>
      </c>
      <c r="N177" s="12">
        <f t="shared" si="217"/>
        <v>0</v>
      </c>
      <c r="O177" s="12">
        <f t="shared" si="217"/>
        <v>0</v>
      </c>
      <c r="P177" s="12">
        <f t="shared" si="217"/>
        <v>0</v>
      </c>
      <c r="Q177" s="12">
        <f t="shared" si="217"/>
        <v>0</v>
      </c>
      <c r="R177" s="12">
        <f t="shared" si="217"/>
        <v>0</v>
      </c>
      <c r="S177" s="12">
        <f t="shared" si="217"/>
        <v>0</v>
      </c>
      <c r="T177" s="12">
        <f t="shared" si="217"/>
        <v>0</v>
      </c>
      <c r="U177" s="12">
        <f t="shared" si="217"/>
        <v>0</v>
      </c>
      <c r="V177" s="12">
        <f t="shared" si="217"/>
        <v>0</v>
      </c>
      <c r="W177" s="12">
        <f t="shared" si="217"/>
        <v>0</v>
      </c>
      <c r="X177" s="12">
        <f t="shared" si="217"/>
        <v>0</v>
      </c>
      <c r="Y177" s="12">
        <f t="shared" si="217"/>
        <v>0</v>
      </c>
      <c r="Z177" s="12">
        <f t="shared" si="217"/>
        <v>0</v>
      </c>
      <c r="AA177" s="1159">
        <f>X177+U177+R177+O177+L177+I177+H177</f>
        <v>0</v>
      </c>
      <c r="AB177" s="1159">
        <f>+AA177-G177</f>
        <v>0</v>
      </c>
    </row>
    <row r="178" spans="2:28" s="1134" customFormat="1" ht="25.5" customHeight="1" x14ac:dyDescent="0.15">
      <c r="B178" s="633" t="s">
        <v>768</v>
      </c>
      <c r="C178" s="634"/>
      <c r="D178" s="2014"/>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6"/>
      <c r="AA178" s="1163"/>
      <c r="AB178" s="1163"/>
    </row>
    <row r="179" spans="2:28" s="1163" customFormat="1" ht="12.75" customHeight="1" x14ac:dyDescent="0.15">
      <c r="B179" s="1135" t="s">
        <v>419</v>
      </c>
      <c r="C179" s="286" t="s">
        <v>479</v>
      </c>
      <c r="D179" s="14"/>
      <c r="E179" s="1136"/>
      <c r="F179" s="1137"/>
      <c r="G179" s="623">
        <f t="shared" ref="G179:H179" si="218">SUM(G180:G184)</f>
        <v>0</v>
      </c>
      <c r="H179" s="16">
        <f t="shared" si="218"/>
        <v>0</v>
      </c>
      <c r="I179" s="16">
        <f t="shared" ref="I179" si="219">SUM(I180:I184)</f>
        <v>0</v>
      </c>
      <c r="J179" s="16">
        <f t="shared" ref="J179:K179" si="220">SUM(J180:J184)</f>
        <v>0</v>
      </c>
      <c r="K179" s="16">
        <f t="shared" si="220"/>
        <v>0</v>
      </c>
      <c r="L179" s="16">
        <f t="shared" ref="L179" si="221">SUM(L180:L184)</f>
        <v>0</v>
      </c>
      <c r="M179" s="16">
        <f t="shared" ref="M179:N179" si="222">SUM(M180:M184)</f>
        <v>0</v>
      </c>
      <c r="N179" s="16">
        <f t="shared" si="222"/>
        <v>0</v>
      </c>
      <c r="O179" s="16">
        <f t="shared" ref="O179" si="223">SUM(O180:O184)</f>
        <v>0</v>
      </c>
      <c r="P179" s="16">
        <f t="shared" ref="P179:Q179" si="224">SUM(P180:P184)</f>
        <v>0</v>
      </c>
      <c r="Q179" s="16">
        <f t="shared" si="224"/>
        <v>0</v>
      </c>
      <c r="R179" s="16">
        <f t="shared" ref="R179" si="225">SUM(R180:R184)</f>
        <v>0</v>
      </c>
      <c r="S179" s="16">
        <f t="shared" ref="S179:T179" si="226">SUM(S180:S184)</f>
        <v>0</v>
      </c>
      <c r="T179" s="16">
        <f t="shared" si="226"/>
        <v>0</v>
      </c>
      <c r="U179" s="16">
        <f t="shared" ref="U179" si="227">SUM(U180:U184)</f>
        <v>0</v>
      </c>
      <c r="V179" s="16">
        <f t="shared" ref="V179:W179" si="228">SUM(V180:V184)</f>
        <v>0</v>
      </c>
      <c r="W179" s="16">
        <f t="shared" si="228"/>
        <v>0</v>
      </c>
      <c r="X179" s="16">
        <f t="shared" ref="X179" si="229">SUM(X180:X184)</f>
        <v>0</v>
      </c>
      <c r="Y179" s="16">
        <f t="shared" ref="Y179:Z179" si="230">SUM(Y180:Y184)</f>
        <v>0</v>
      </c>
      <c r="Z179" s="16">
        <f t="shared" si="230"/>
        <v>0</v>
      </c>
      <c r="AA179" s="1159">
        <f t="shared" ref="AA179:AA208" si="231">X179+U179+R179+O179+L179+I179+H179</f>
        <v>0</v>
      </c>
      <c r="AB179" s="1159">
        <f t="shared" ref="AB179:AB208" si="232">+AA179-G179</f>
        <v>0</v>
      </c>
    </row>
    <row r="180" spans="2:28" s="1134" customFormat="1" ht="12.75" customHeight="1" x14ac:dyDescent="0.2">
      <c r="B180" s="1564"/>
      <c r="C180" s="1138"/>
      <c r="D180" s="1565" t="s">
        <v>448</v>
      </c>
      <c r="E180" s="1139"/>
      <c r="F180" s="1140"/>
      <c r="G180" s="1160">
        <f>+E180*F180</f>
        <v>0</v>
      </c>
      <c r="H180" s="1137"/>
      <c r="I180" s="1137">
        <f t="shared" ref="I180:I184" si="233">J180+K180</f>
        <v>0</v>
      </c>
      <c r="J180" s="1137"/>
      <c r="K180" s="1137"/>
      <c r="L180" s="1137">
        <f t="shared" ref="L180:L184" si="234">M180+N180</f>
        <v>0</v>
      </c>
      <c r="M180" s="1137"/>
      <c r="N180" s="1137"/>
      <c r="O180" s="1137">
        <f t="shared" ref="O180:O184" si="235">P180+Q180</f>
        <v>0</v>
      </c>
      <c r="P180" s="1137"/>
      <c r="Q180" s="1137"/>
      <c r="R180" s="1137">
        <f t="shared" ref="R180:R184" si="236">S180+T180</f>
        <v>0</v>
      </c>
      <c r="S180" s="1137"/>
      <c r="T180" s="1137"/>
      <c r="U180" s="1137">
        <f t="shared" ref="U180:U184" si="237">V180+W180</f>
        <v>0</v>
      </c>
      <c r="V180" s="1137"/>
      <c r="W180" s="1137"/>
      <c r="X180" s="1137">
        <f t="shared" ref="X180:X184" si="238">Y180+Z180</f>
        <v>0</v>
      </c>
      <c r="Y180" s="1137"/>
      <c r="Z180" s="1137"/>
      <c r="AA180" s="1159">
        <f t="shared" si="231"/>
        <v>0</v>
      </c>
      <c r="AB180" s="1159">
        <f t="shared" si="232"/>
        <v>0</v>
      </c>
    </row>
    <row r="181" spans="2:28" s="1134" customFormat="1" ht="12.75" customHeight="1" x14ac:dyDescent="0.2">
      <c r="B181" s="1564"/>
      <c r="C181" s="1138"/>
      <c r="D181" s="1565" t="s">
        <v>448</v>
      </c>
      <c r="E181" s="1139"/>
      <c r="F181" s="1140"/>
      <c r="G181" s="1160">
        <f>+E181*F181</f>
        <v>0</v>
      </c>
      <c r="H181" s="1137"/>
      <c r="I181" s="1137">
        <f t="shared" si="233"/>
        <v>0</v>
      </c>
      <c r="J181" s="1137"/>
      <c r="K181" s="1137"/>
      <c r="L181" s="1137">
        <f t="shared" si="234"/>
        <v>0</v>
      </c>
      <c r="M181" s="1137"/>
      <c r="N181" s="1137"/>
      <c r="O181" s="1137">
        <f t="shared" si="235"/>
        <v>0</v>
      </c>
      <c r="P181" s="1137"/>
      <c r="Q181" s="1137"/>
      <c r="R181" s="1137">
        <f t="shared" si="236"/>
        <v>0</v>
      </c>
      <c r="S181" s="1137"/>
      <c r="T181" s="1137"/>
      <c r="U181" s="1137">
        <f t="shared" si="237"/>
        <v>0</v>
      </c>
      <c r="V181" s="1137"/>
      <c r="W181" s="1137"/>
      <c r="X181" s="1137">
        <f t="shared" si="238"/>
        <v>0</v>
      </c>
      <c r="Y181" s="1137"/>
      <c r="Z181" s="1137"/>
      <c r="AA181" s="1159">
        <f t="shared" si="231"/>
        <v>0</v>
      </c>
      <c r="AB181" s="1159">
        <f t="shared" si="232"/>
        <v>0</v>
      </c>
    </row>
    <row r="182" spans="2:28" s="1134" customFormat="1" ht="12.75" customHeight="1" x14ac:dyDescent="0.2">
      <c r="B182" s="1564"/>
      <c r="C182" s="1138"/>
      <c r="D182" s="1565" t="s">
        <v>448</v>
      </c>
      <c r="E182" s="1139"/>
      <c r="F182" s="1140"/>
      <c r="G182" s="1160">
        <f>+E182*F182</f>
        <v>0</v>
      </c>
      <c r="H182" s="1141"/>
      <c r="I182" s="1142">
        <f t="shared" si="233"/>
        <v>0</v>
      </c>
      <c r="J182" s="1142"/>
      <c r="K182" s="1142"/>
      <c r="L182" s="1142">
        <f t="shared" si="234"/>
        <v>0</v>
      </c>
      <c r="M182" s="1142"/>
      <c r="N182" s="1142"/>
      <c r="O182" s="1142">
        <f t="shared" si="235"/>
        <v>0</v>
      </c>
      <c r="P182" s="1142"/>
      <c r="Q182" s="1142"/>
      <c r="R182" s="1142">
        <f t="shared" si="236"/>
        <v>0</v>
      </c>
      <c r="S182" s="1142"/>
      <c r="T182" s="1142"/>
      <c r="U182" s="1142">
        <f t="shared" si="237"/>
        <v>0</v>
      </c>
      <c r="V182" s="1142"/>
      <c r="W182" s="1142"/>
      <c r="X182" s="1142">
        <f t="shared" si="238"/>
        <v>0</v>
      </c>
      <c r="Y182" s="1142"/>
      <c r="Z182" s="1142"/>
      <c r="AA182" s="1159">
        <f t="shared" si="231"/>
        <v>0</v>
      </c>
      <c r="AB182" s="1159">
        <f t="shared" si="232"/>
        <v>0</v>
      </c>
    </row>
    <row r="183" spans="2:28" s="1134" customFormat="1" ht="12.75" customHeight="1" x14ac:dyDescent="0.2">
      <c r="B183" s="1564"/>
      <c r="C183" s="1138"/>
      <c r="D183" s="1565" t="s">
        <v>448</v>
      </c>
      <c r="E183" s="1139"/>
      <c r="F183" s="1140"/>
      <c r="G183" s="1160">
        <f>+E183*F183</f>
        <v>0</v>
      </c>
      <c r="H183" s="1141"/>
      <c r="I183" s="1142">
        <f t="shared" si="233"/>
        <v>0</v>
      </c>
      <c r="J183" s="1142"/>
      <c r="K183" s="1142"/>
      <c r="L183" s="1142">
        <f t="shared" si="234"/>
        <v>0</v>
      </c>
      <c r="M183" s="1142"/>
      <c r="N183" s="1142"/>
      <c r="O183" s="1142">
        <f t="shared" si="235"/>
        <v>0</v>
      </c>
      <c r="P183" s="1142"/>
      <c r="Q183" s="1142"/>
      <c r="R183" s="1142">
        <f t="shared" si="236"/>
        <v>0</v>
      </c>
      <c r="S183" s="1142"/>
      <c r="T183" s="1142"/>
      <c r="U183" s="1142">
        <f t="shared" si="237"/>
        <v>0</v>
      </c>
      <c r="V183" s="1142"/>
      <c r="W183" s="1142"/>
      <c r="X183" s="1142">
        <f t="shared" si="238"/>
        <v>0</v>
      </c>
      <c r="Y183" s="1142"/>
      <c r="Z183" s="1142"/>
      <c r="AA183" s="1159">
        <f t="shared" si="231"/>
        <v>0</v>
      </c>
      <c r="AB183" s="1159">
        <f t="shared" si="232"/>
        <v>0</v>
      </c>
    </row>
    <row r="184" spans="2:28" s="1134" customFormat="1" ht="12.75" customHeight="1" x14ac:dyDescent="0.2">
      <c r="B184" s="1563"/>
      <c r="C184" s="1143"/>
      <c r="D184" s="1566" t="s">
        <v>448</v>
      </c>
      <c r="E184" s="1144"/>
      <c r="F184" s="1145"/>
      <c r="G184" s="1161">
        <f>+E184*F184</f>
        <v>0</v>
      </c>
      <c r="H184" s="1146"/>
      <c r="I184" s="1147">
        <f t="shared" si="233"/>
        <v>0</v>
      </c>
      <c r="J184" s="1147"/>
      <c r="K184" s="1147"/>
      <c r="L184" s="1147">
        <f t="shared" si="234"/>
        <v>0</v>
      </c>
      <c r="M184" s="1147"/>
      <c r="N184" s="1147"/>
      <c r="O184" s="1147">
        <f t="shared" si="235"/>
        <v>0</v>
      </c>
      <c r="P184" s="1147"/>
      <c r="Q184" s="1147"/>
      <c r="R184" s="1147">
        <f t="shared" si="236"/>
        <v>0</v>
      </c>
      <c r="S184" s="1147"/>
      <c r="T184" s="1147"/>
      <c r="U184" s="1147">
        <f t="shared" si="237"/>
        <v>0</v>
      </c>
      <c r="V184" s="1147"/>
      <c r="W184" s="1147"/>
      <c r="X184" s="1147">
        <f t="shared" si="238"/>
        <v>0</v>
      </c>
      <c r="Y184" s="1147"/>
      <c r="Z184" s="1147"/>
      <c r="AA184" s="1159">
        <f t="shared" si="231"/>
        <v>0</v>
      </c>
      <c r="AB184" s="1159">
        <f t="shared" si="232"/>
        <v>0</v>
      </c>
    </row>
    <row r="185" spans="2:28" s="1163" customFormat="1" ht="12.75" customHeight="1" x14ac:dyDescent="0.15">
      <c r="B185" s="1135" t="s">
        <v>419</v>
      </c>
      <c r="C185" s="286" t="s">
        <v>480</v>
      </c>
      <c r="D185" s="14"/>
      <c r="E185" s="1136"/>
      <c r="F185" s="1137"/>
      <c r="G185" s="623">
        <f t="shared" ref="G185:Z185" si="239">SUM(G186:G190)</f>
        <v>0</v>
      </c>
      <c r="H185" s="16">
        <f t="shared" si="239"/>
        <v>0</v>
      </c>
      <c r="I185" s="16">
        <f t="shared" si="239"/>
        <v>0</v>
      </c>
      <c r="J185" s="16">
        <f t="shared" si="239"/>
        <v>0</v>
      </c>
      <c r="K185" s="16">
        <f t="shared" si="239"/>
        <v>0</v>
      </c>
      <c r="L185" s="16">
        <f t="shared" si="239"/>
        <v>0</v>
      </c>
      <c r="M185" s="16">
        <f t="shared" si="239"/>
        <v>0</v>
      </c>
      <c r="N185" s="16">
        <f t="shared" si="239"/>
        <v>0</v>
      </c>
      <c r="O185" s="16">
        <f t="shared" si="239"/>
        <v>0</v>
      </c>
      <c r="P185" s="16">
        <f t="shared" si="239"/>
        <v>0</v>
      </c>
      <c r="Q185" s="16">
        <f t="shared" si="239"/>
        <v>0</v>
      </c>
      <c r="R185" s="16">
        <f t="shared" si="239"/>
        <v>0</v>
      </c>
      <c r="S185" s="16">
        <f t="shared" si="239"/>
        <v>0</v>
      </c>
      <c r="T185" s="16">
        <f t="shared" si="239"/>
        <v>0</v>
      </c>
      <c r="U185" s="16">
        <f t="shared" si="239"/>
        <v>0</v>
      </c>
      <c r="V185" s="16">
        <f t="shared" si="239"/>
        <v>0</v>
      </c>
      <c r="W185" s="16">
        <f t="shared" si="239"/>
        <v>0</v>
      </c>
      <c r="X185" s="16">
        <f t="shared" si="239"/>
        <v>0</v>
      </c>
      <c r="Y185" s="16">
        <f t="shared" si="239"/>
        <v>0</v>
      </c>
      <c r="Z185" s="16">
        <f t="shared" si="239"/>
        <v>0</v>
      </c>
      <c r="AA185" s="1159">
        <f t="shared" si="231"/>
        <v>0</v>
      </c>
      <c r="AB185" s="1159">
        <f t="shared" si="232"/>
        <v>0</v>
      </c>
    </row>
    <row r="186" spans="2:28" s="1134" customFormat="1" ht="12.75" customHeight="1" x14ac:dyDescent="0.2">
      <c r="B186" s="1564"/>
      <c r="C186" s="1138"/>
      <c r="D186" s="1565" t="s">
        <v>448</v>
      </c>
      <c r="E186" s="1139"/>
      <c r="F186" s="1140"/>
      <c r="G186" s="1160">
        <f>+E186*F186</f>
        <v>0</v>
      </c>
      <c r="H186" s="1140"/>
      <c r="I186" s="1148">
        <f t="shared" ref="I186:I208" si="240">J186+K186</f>
        <v>0</v>
      </c>
      <c r="J186" s="1148"/>
      <c r="K186" s="1148"/>
      <c r="L186" s="1148">
        <f t="shared" ref="L186:L190" si="241">M186+N186</f>
        <v>0</v>
      </c>
      <c r="M186" s="1148"/>
      <c r="N186" s="1148"/>
      <c r="O186" s="1148">
        <f t="shared" ref="O186:O190" si="242">P186+Q186</f>
        <v>0</v>
      </c>
      <c r="P186" s="1148"/>
      <c r="Q186" s="1148"/>
      <c r="R186" s="1148">
        <f t="shared" ref="R186:R190" si="243">S186+T186</f>
        <v>0</v>
      </c>
      <c r="S186" s="1148"/>
      <c r="T186" s="1148"/>
      <c r="U186" s="1148">
        <f t="shared" ref="U186:U190" si="244">V186+W186</f>
        <v>0</v>
      </c>
      <c r="V186" s="1148"/>
      <c r="W186" s="1148"/>
      <c r="X186" s="1148">
        <f t="shared" ref="X186:X190" si="245">Y186+Z186</f>
        <v>0</v>
      </c>
      <c r="Y186" s="1148"/>
      <c r="Z186" s="1148"/>
      <c r="AA186" s="1159">
        <f t="shared" si="231"/>
        <v>0</v>
      </c>
      <c r="AB186" s="1159">
        <f t="shared" si="232"/>
        <v>0</v>
      </c>
    </row>
    <row r="187" spans="2:28" s="1134" customFormat="1" ht="12.75" customHeight="1" x14ac:dyDescent="0.2">
      <c r="B187" s="1564"/>
      <c r="C187" s="1138"/>
      <c r="D187" s="1565" t="s">
        <v>448</v>
      </c>
      <c r="E187" s="1139"/>
      <c r="F187" s="1140"/>
      <c r="G187" s="1160">
        <f>+E187*F187</f>
        <v>0</v>
      </c>
      <c r="H187" s="1149"/>
      <c r="I187" s="1137">
        <f t="shared" si="240"/>
        <v>0</v>
      </c>
      <c r="J187" s="1137"/>
      <c r="K187" s="1137"/>
      <c r="L187" s="1137">
        <f t="shared" si="241"/>
        <v>0</v>
      </c>
      <c r="M187" s="1137"/>
      <c r="N187" s="1137"/>
      <c r="O187" s="1137">
        <f t="shared" si="242"/>
        <v>0</v>
      </c>
      <c r="P187" s="1137"/>
      <c r="Q187" s="1137"/>
      <c r="R187" s="1137">
        <f t="shared" si="243"/>
        <v>0</v>
      </c>
      <c r="S187" s="1137"/>
      <c r="T187" s="1137"/>
      <c r="U187" s="1137">
        <f t="shared" si="244"/>
        <v>0</v>
      </c>
      <c r="V187" s="1137"/>
      <c r="W187" s="1137"/>
      <c r="X187" s="1137">
        <f t="shared" si="245"/>
        <v>0</v>
      </c>
      <c r="Y187" s="1137"/>
      <c r="Z187" s="1137"/>
      <c r="AA187" s="1159">
        <f t="shared" si="231"/>
        <v>0</v>
      </c>
      <c r="AB187" s="1159">
        <f t="shared" si="232"/>
        <v>0</v>
      </c>
    </row>
    <row r="188" spans="2:28" s="1134" customFormat="1" ht="12.75" customHeight="1" x14ac:dyDescent="0.2">
      <c r="B188" s="1564"/>
      <c r="C188" s="1138"/>
      <c r="D188" s="1565" t="s">
        <v>448</v>
      </c>
      <c r="E188" s="1139"/>
      <c r="F188" s="1140"/>
      <c r="G188" s="1160">
        <f>+E188*F188</f>
        <v>0</v>
      </c>
      <c r="H188" s="1149"/>
      <c r="I188" s="1142">
        <f t="shared" si="240"/>
        <v>0</v>
      </c>
      <c r="J188" s="1142"/>
      <c r="K188" s="1142"/>
      <c r="L188" s="1142">
        <f t="shared" si="241"/>
        <v>0</v>
      </c>
      <c r="M188" s="1142"/>
      <c r="N188" s="1142"/>
      <c r="O188" s="1142">
        <f t="shared" si="242"/>
        <v>0</v>
      </c>
      <c r="P188" s="1142"/>
      <c r="Q188" s="1142"/>
      <c r="R188" s="1142">
        <f t="shared" si="243"/>
        <v>0</v>
      </c>
      <c r="S188" s="1142"/>
      <c r="T188" s="1142"/>
      <c r="U188" s="1142">
        <f t="shared" si="244"/>
        <v>0</v>
      </c>
      <c r="V188" s="1142"/>
      <c r="W188" s="1142"/>
      <c r="X188" s="1142">
        <f t="shared" si="245"/>
        <v>0</v>
      </c>
      <c r="Y188" s="1142"/>
      <c r="Z188" s="1142"/>
      <c r="AA188" s="1159">
        <f t="shared" si="231"/>
        <v>0</v>
      </c>
      <c r="AB188" s="1159">
        <f t="shared" si="232"/>
        <v>0</v>
      </c>
    </row>
    <row r="189" spans="2:28" s="1134" customFormat="1" ht="12.75" customHeight="1" x14ac:dyDescent="0.2">
      <c r="B189" s="1564"/>
      <c r="C189" s="1138"/>
      <c r="D189" s="1565" t="s">
        <v>448</v>
      </c>
      <c r="E189" s="1139"/>
      <c r="F189" s="1140"/>
      <c r="G189" s="1160">
        <f>+E189*F189</f>
        <v>0</v>
      </c>
      <c r="H189" s="1149"/>
      <c r="I189" s="1142">
        <f t="shared" si="240"/>
        <v>0</v>
      </c>
      <c r="J189" s="1142"/>
      <c r="K189" s="1142"/>
      <c r="L189" s="1142">
        <f t="shared" si="241"/>
        <v>0</v>
      </c>
      <c r="M189" s="1142"/>
      <c r="N189" s="1142"/>
      <c r="O189" s="1142">
        <f t="shared" si="242"/>
        <v>0</v>
      </c>
      <c r="P189" s="1142"/>
      <c r="Q189" s="1142"/>
      <c r="R189" s="1142">
        <f t="shared" si="243"/>
        <v>0</v>
      </c>
      <c r="S189" s="1142"/>
      <c r="T189" s="1142"/>
      <c r="U189" s="1142">
        <f t="shared" si="244"/>
        <v>0</v>
      </c>
      <c r="V189" s="1142"/>
      <c r="W189" s="1142"/>
      <c r="X189" s="1142">
        <f t="shared" si="245"/>
        <v>0</v>
      </c>
      <c r="Y189" s="1142"/>
      <c r="Z189" s="1142"/>
      <c r="AA189" s="1159">
        <f t="shared" si="231"/>
        <v>0</v>
      </c>
      <c r="AB189" s="1159">
        <f t="shared" si="232"/>
        <v>0</v>
      </c>
    </row>
    <row r="190" spans="2:28" s="1134" customFormat="1" ht="12.75" customHeight="1" x14ac:dyDescent="0.2">
      <c r="B190" s="1563"/>
      <c r="C190" s="1143"/>
      <c r="D190" s="1566" t="s">
        <v>448</v>
      </c>
      <c r="E190" s="1144"/>
      <c r="F190" s="1145"/>
      <c r="G190" s="1161">
        <f>+E190*F190</f>
        <v>0</v>
      </c>
      <c r="H190" s="1150"/>
      <c r="I190" s="1147">
        <f t="shared" si="240"/>
        <v>0</v>
      </c>
      <c r="J190" s="1147"/>
      <c r="K190" s="1147"/>
      <c r="L190" s="1147">
        <f t="shared" si="241"/>
        <v>0</v>
      </c>
      <c r="M190" s="1147"/>
      <c r="N190" s="1147"/>
      <c r="O190" s="1147">
        <f t="shared" si="242"/>
        <v>0</v>
      </c>
      <c r="P190" s="1147"/>
      <c r="Q190" s="1147"/>
      <c r="R190" s="1147">
        <f t="shared" si="243"/>
        <v>0</v>
      </c>
      <c r="S190" s="1147"/>
      <c r="T190" s="1147"/>
      <c r="U190" s="1147">
        <f t="shared" si="244"/>
        <v>0</v>
      </c>
      <c r="V190" s="1147"/>
      <c r="W190" s="1147"/>
      <c r="X190" s="1147">
        <f t="shared" si="245"/>
        <v>0</v>
      </c>
      <c r="Y190" s="1147"/>
      <c r="Z190" s="1147"/>
      <c r="AA190" s="1159">
        <f t="shared" si="231"/>
        <v>0</v>
      </c>
      <c r="AB190" s="1159">
        <f t="shared" si="232"/>
        <v>0</v>
      </c>
    </row>
    <row r="191" spans="2:28" s="1163" customFormat="1" ht="12.75" customHeight="1" x14ac:dyDescent="0.15">
      <c r="B191" s="1135" t="s">
        <v>419</v>
      </c>
      <c r="C191" s="286" t="s">
        <v>481</v>
      </c>
      <c r="D191" s="14"/>
      <c r="E191" s="1136"/>
      <c r="F191" s="1137"/>
      <c r="G191" s="623">
        <f t="shared" ref="G191:Z191" si="246">SUM(G192:G196)</f>
        <v>0</v>
      </c>
      <c r="H191" s="16">
        <f t="shared" si="246"/>
        <v>0</v>
      </c>
      <c r="I191" s="16">
        <f t="shared" si="246"/>
        <v>0</v>
      </c>
      <c r="J191" s="16">
        <f t="shared" si="246"/>
        <v>0</v>
      </c>
      <c r="K191" s="16">
        <f t="shared" si="246"/>
        <v>0</v>
      </c>
      <c r="L191" s="16">
        <f t="shared" si="246"/>
        <v>0</v>
      </c>
      <c r="M191" s="16">
        <f t="shared" si="246"/>
        <v>0</v>
      </c>
      <c r="N191" s="16">
        <f t="shared" si="246"/>
        <v>0</v>
      </c>
      <c r="O191" s="16">
        <f t="shared" si="246"/>
        <v>0</v>
      </c>
      <c r="P191" s="16">
        <f t="shared" si="246"/>
        <v>0</v>
      </c>
      <c r="Q191" s="16">
        <f t="shared" si="246"/>
        <v>0</v>
      </c>
      <c r="R191" s="16">
        <f t="shared" si="246"/>
        <v>0</v>
      </c>
      <c r="S191" s="16">
        <f t="shared" si="246"/>
        <v>0</v>
      </c>
      <c r="T191" s="16">
        <f t="shared" si="246"/>
        <v>0</v>
      </c>
      <c r="U191" s="16">
        <f t="shared" si="246"/>
        <v>0</v>
      </c>
      <c r="V191" s="16">
        <f t="shared" si="246"/>
        <v>0</v>
      </c>
      <c r="W191" s="16">
        <f t="shared" si="246"/>
        <v>0</v>
      </c>
      <c r="X191" s="16">
        <f t="shared" si="246"/>
        <v>0</v>
      </c>
      <c r="Y191" s="16">
        <f t="shared" si="246"/>
        <v>0</v>
      </c>
      <c r="Z191" s="16">
        <f t="shared" si="246"/>
        <v>0</v>
      </c>
      <c r="AA191" s="1159">
        <f t="shared" si="231"/>
        <v>0</v>
      </c>
      <c r="AB191" s="1159">
        <f t="shared" si="232"/>
        <v>0</v>
      </c>
    </row>
    <row r="192" spans="2:28" s="1134" customFormat="1" ht="12.75" customHeight="1" x14ac:dyDescent="0.2">
      <c r="B192" s="1564"/>
      <c r="C192" s="1138"/>
      <c r="D192" s="1565" t="s">
        <v>448</v>
      </c>
      <c r="E192" s="1139"/>
      <c r="F192" s="1140"/>
      <c r="G192" s="1160">
        <f>+E192*F192</f>
        <v>0</v>
      </c>
      <c r="H192" s="1137"/>
      <c r="I192" s="1148">
        <f t="shared" si="240"/>
        <v>0</v>
      </c>
      <c r="J192" s="1137"/>
      <c r="K192" s="1137"/>
      <c r="L192" s="1148">
        <f t="shared" ref="L192:L196" si="247">M192+N192</f>
        <v>0</v>
      </c>
      <c r="M192" s="1137"/>
      <c r="N192" s="1137"/>
      <c r="O192" s="1148">
        <f t="shared" ref="O192:O196" si="248">P192+Q192</f>
        <v>0</v>
      </c>
      <c r="P192" s="1137"/>
      <c r="Q192" s="1137"/>
      <c r="R192" s="1148">
        <f t="shared" ref="R192:R196" si="249">S192+T192</f>
        <v>0</v>
      </c>
      <c r="S192" s="1137"/>
      <c r="T192" s="1137"/>
      <c r="U192" s="1148">
        <f t="shared" ref="U192:U196" si="250">V192+W192</f>
        <v>0</v>
      </c>
      <c r="V192" s="1137"/>
      <c r="W192" s="1137"/>
      <c r="X192" s="1148">
        <f t="shared" ref="X192:X196" si="251">Y192+Z192</f>
        <v>0</v>
      </c>
      <c r="Y192" s="1137"/>
      <c r="Z192" s="1137"/>
      <c r="AA192" s="1159">
        <f t="shared" si="231"/>
        <v>0</v>
      </c>
      <c r="AB192" s="1159">
        <f t="shared" si="232"/>
        <v>0</v>
      </c>
    </row>
    <row r="193" spans="2:28" s="1134" customFormat="1" ht="12.75" customHeight="1" x14ac:dyDescent="0.2">
      <c r="B193" s="1564"/>
      <c r="C193" s="1138"/>
      <c r="D193" s="1565" t="s">
        <v>448</v>
      </c>
      <c r="E193" s="1139"/>
      <c r="F193" s="1140"/>
      <c r="G193" s="1160">
        <f>+E193*F193</f>
        <v>0</v>
      </c>
      <c r="H193" s="1137"/>
      <c r="I193" s="1137">
        <f t="shared" si="240"/>
        <v>0</v>
      </c>
      <c r="J193" s="1137"/>
      <c r="K193" s="1137"/>
      <c r="L193" s="1137">
        <f t="shared" si="247"/>
        <v>0</v>
      </c>
      <c r="M193" s="1137"/>
      <c r="N193" s="1137"/>
      <c r="O193" s="1137">
        <f t="shared" si="248"/>
        <v>0</v>
      </c>
      <c r="P193" s="1137"/>
      <c r="Q193" s="1137"/>
      <c r="R193" s="1137">
        <f t="shared" si="249"/>
        <v>0</v>
      </c>
      <c r="S193" s="1137"/>
      <c r="T193" s="1137"/>
      <c r="U193" s="1137">
        <f t="shared" si="250"/>
        <v>0</v>
      </c>
      <c r="V193" s="1137"/>
      <c r="W193" s="1137"/>
      <c r="X193" s="1137">
        <f t="shared" si="251"/>
        <v>0</v>
      </c>
      <c r="Y193" s="1137"/>
      <c r="Z193" s="1137"/>
      <c r="AA193" s="1159">
        <f t="shared" si="231"/>
        <v>0</v>
      </c>
      <c r="AB193" s="1159">
        <f t="shared" si="232"/>
        <v>0</v>
      </c>
    </row>
    <row r="194" spans="2:28" s="1134" customFormat="1" ht="12.75" customHeight="1" x14ac:dyDescent="0.2">
      <c r="B194" s="1564"/>
      <c r="C194" s="1138"/>
      <c r="D194" s="1565" t="s">
        <v>448</v>
      </c>
      <c r="E194" s="1139"/>
      <c r="F194" s="1140"/>
      <c r="G194" s="1160">
        <f>+E194*F194</f>
        <v>0</v>
      </c>
      <c r="H194" s="1141"/>
      <c r="I194" s="1142">
        <f t="shared" si="240"/>
        <v>0</v>
      </c>
      <c r="J194" s="1142"/>
      <c r="K194" s="1142"/>
      <c r="L194" s="1142">
        <f t="shared" si="247"/>
        <v>0</v>
      </c>
      <c r="M194" s="1142"/>
      <c r="N194" s="1142"/>
      <c r="O194" s="1142">
        <f t="shared" si="248"/>
        <v>0</v>
      </c>
      <c r="P194" s="1142"/>
      <c r="Q194" s="1142"/>
      <c r="R194" s="1142">
        <f t="shared" si="249"/>
        <v>0</v>
      </c>
      <c r="S194" s="1142"/>
      <c r="T194" s="1142"/>
      <c r="U194" s="1142">
        <f t="shared" si="250"/>
        <v>0</v>
      </c>
      <c r="V194" s="1142"/>
      <c r="W194" s="1142"/>
      <c r="X194" s="1142">
        <f t="shared" si="251"/>
        <v>0</v>
      </c>
      <c r="Y194" s="1142"/>
      <c r="Z194" s="1142"/>
      <c r="AA194" s="1159">
        <f t="shared" si="231"/>
        <v>0</v>
      </c>
      <c r="AB194" s="1159">
        <f t="shared" si="232"/>
        <v>0</v>
      </c>
    </row>
    <row r="195" spans="2:28" s="1134" customFormat="1" ht="12.75" customHeight="1" x14ac:dyDescent="0.2">
      <c r="B195" s="1564"/>
      <c r="C195" s="1138"/>
      <c r="D195" s="1565" t="s">
        <v>448</v>
      </c>
      <c r="E195" s="1139"/>
      <c r="F195" s="1140"/>
      <c r="G195" s="1160">
        <f>+E195*F195</f>
        <v>0</v>
      </c>
      <c r="H195" s="1141"/>
      <c r="I195" s="1142">
        <f t="shared" si="240"/>
        <v>0</v>
      </c>
      <c r="J195" s="1142"/>
      <c r="K195" s="1142"/>
      <c r="L195" s="1142">
        <f t="shared" si="247"/>
        <v>0</v>
      </c>
      <c r="M195" s="1142"/>
      <c r="N195" s="1142"/>
      <c r="O195" s="1142">
        <f t="shared" si="248"/>
        <v>0</v>
      </c>
      <c r="P195" s="1142"/>
      <c r="Q195" s="1142"/>
      <c r="R195" s="1142">
        <f t="shared" si="249"/>
        <v>0</v>
      </c>
      <c r="S195" s="1142"/>
      <c r="T195" s="1142"/>
      <c r="U195" s="1142">
        <f t="shared" si="250"/>
        <v>0</v>
      </c>
      <c r="V195" s="1142"/>
      <c r="W195" s="1142"/>
      <c r="X195" s="1142">
        <f t="shared" si="251"/>
        <v>0</v>
      </c>
      <c r="Y195" s="1142"/>
      <c r="Z195" s="1142"/>
      <c r="AA195" s="1159">
        <f t="shared" si="231"/>
        <v>0</v>
      </c>
      <c r="AB195" s="1159">
        <f t="shared" si="232"/>
        <v>0</v>
      </c>
    </row>
    <row r="196" spans="2:28" s="1134" customFormat="1" ht="12.75" customHeight="1" x14ac:dyDescent="0.2">
      <c r="B196" s="1563"/>
      <c r="C196" s="1143"/>
      <c r="D196" s="1566" t="s">
        <v>448</v>
      </c>
      <c r="E196" s="1144"/>
      <c r="F196" s="1145"/>
      <c r="G196" s="1161">
        <f>+E196*F196</f>
        <v>0</v>
      </c>
      <c r="H196" s="1146"/>
      <c r="I196" s="1147">
        <f t="shared" si="240"/>
        <v>0</v>
      </c>
      <c r="J196" s="1147"/>
      <c r="K196" s="1147"/>
      <c r="L196" s="1147">
        <f t="shared" si="247"/>
        <v>0</v>
      </c>
      <c r="M196" s="1147"/>
      <c r="N196" s="1147"/>
      <c r="O196" s="1147">
        <f t="shared" si="248"/>
        <v>0</v>
      </c>
      <c r="P196" s="1147"/>
      <c r="Q196" s="1147"/>
      <c r="R196" s="1147">
        <f t="shared" si="249"/>
        <v>0</v>
      </c>
      <c r="S196" s="1147"/>
      <c r="T196" s="1147"/>
      <c r="U196" s="1147">
        <f t="shared" si="250"/>
        <v>0</v>
      </c>
      <c r="V196" s="1147"/>
      <c r="W196" s="1147"/>
      <c r="X196" s="1147">
        <f t="shared" si="251"/>
        <v>0</v>
      </c>
      <c r="Y196" s="1147"/>
      <c r="Z196" s="1147"/>
      <c r="AA196" s="1159">
        <f t="shared" si="231"/>
        <v>0</v>
      </c>
      <c r="AB196" s="1159">
        <f t="shared" si="232"/>
        <v>0</v>
      </c>
    </row>
    <row r="197" spans="2:28" s="1163" customFormat="1" ht="12.75" customHeight="1" x14ac:dyDescent="0.15">
      <c r="B197" s="1135" t="s">
        <v>419</v>
      </c>
      <c r="C197" s="286" t="s">
        <v>482</v>
      </c>
      <c r="D197" s="14"/>
      <c r="E197" s="1136"/>
      <c r="F197" s="1137"/>
      <c r="G197" s="623">
        <f t="shared" ref="G197:Z197" si="252">SUM(G198:G202)</f>
        <v>0</v>
      </c>
      <c r="H197" s="16">
        <f t="shared" si="252"/>
        <v>0</v>
      </c>
      <c r="I197" s="16">
        <f t="shared" si="252"/>
        <v>0</v>
      </c>
      <c r="J197" s="16">
        <f t="shared" si="252"/>
        <v>0</v>
      </c>
      <c r="K197" s="16">
        <f t="shared" si="252"/>
        <v>0</v>
      </c>
      <c r="L197" s="16">
        <f t="shared" si="252"/>
        <v>0</v>
      </c>
      <c r="M197" s="16">
        <f t="shared" si="252"/>
        <v>0</v>
      </c>
      <c r="N197" s="16">
        <f t="shared" si="252"/>
        <v>0</v>
      </c>
      <c r="O197" s="16">
        <f t="shared" si="252"/>
        <v>0</v>
      </c>
      <c r="P197" s="16">
        <f t="shared" si="252"/>
        <v>0</v>
      </c>
      <c r="Q197" s="16">
        <f t="shared" si="252"/>
        <v>0</v>
      </c>
      <c r="R197" s="16">
        <f t="shared" si="252"/>
        <v>0</v>
      </c>
      <c r="S197" s="16">
        <f t="shared" si="252"/>
        <v>0</v>
      </c>
      <c r="T197" s="16">
        <f t="shared" si="252"/>
        <v>0</v>
      </c>
      <c r="U197" s="16">
        <f t="shared" si="252"/>
        <v>0</v>
      </c>
      <c r="V197" s="16">
        <f t="shared" si="252"/>
        <v>0</v>
      </c>
      <c r="W197" s="16">
        <f t="shared" si="252"/>
        <v>0</v>
      </c>
      <c r="X197" s="16">
        <f t="shared" si="252"/>
        <v>0</v>
      </c>
      <c r="Y197" s="16">
        <f t="shared" si="252"/>
        <v>0</v>
      </c>
      <c r="Z197" s="16">
        <f t="shared" si="252"/>
        <v>0</v>
      </c>
      <c r="AA197" s="1159">
        <f t="shared" si="231"/>
        <v>0</v>
      </c>
      <c r="AB197" s="1159">
        <f t="shared" si="232"/>
        <v>0</v>
      </c>
    </row>
    <row r="198" spans="2:28" s="1134" customFormat="1" ht="12.75" customHeight="1" x14ac:dyDescent="0.2">
      <c r="B198" s="1564"/>
      <c r="C198" s="1138"/>
      <c r="D198" s="1565" t="s">
        <v>448</v>
      </c>
      <c r="E198" s="1139"/>
      <c r="F198" s="1140"/>
      <c r="G198" s="1160">
        <f>+E198*F198</f>
        <v>0</v>
      </c>
      <c r="H198" s="1137"/>
      <c r="I198" s="1148">
        <f t="shared" si="240"/>
        <v>0</v>
      </c>
      <c r="J198" s="1142"/>
      <c r="K198" s="1142"/>
      <c r="L198" s="1148">
        <f t="shared" ref="L198:L202" si="253">M198+N198</f>
        <v>0</v>
      </c>
      <c r="M198" s="1142"/>
      <c r="N198" s="1142"/>
      <c r="O198" s="1148">
        <f t="shared" ref="O198:O202" si="254">P198+Q198</f>
        <v>0</v>
      </c>
      <c r="P198" s="1142"/>
      <c r="Q198" s="1142"/>
      <c r="R198" s="1148">
        <f t="shared" ref="R198:R202" si="255">S198+T198</f>
        <v>0</v>
      </c>
      <c r="S198" s="1142"/>
      <c r="T198" s="1142"/>
      <c r="U198" s="1148">
        <f t="shared" ref="U198:U202" si="256">V198+W198</f>
        <v>0</v>
      </c>
      <c r="V198" s="1142"/>
      <c r="W198" s="1142"/>
      <c r="X198" s="1148">
        <f t="shared" ref="X198:X202" si="257">Y198+Z198</f>
        <v>0</v>
      </c>
      <c r="Y198" s="1142"/>
      <c r="Z198" s="1142"/>
      <c r="AA198" s="1159">
        <f t="shared" si="231"/>
        <v>0</v>
      </c>
      <c r="AB198" s="1159">
        <f t="shared" si="232"/>
        <v>0</v>
      </c>
    </row>
    <row r="199" spans="2:28" s="1134" customFormat="1" ht="12.75" customHeight="1" x14ac:dyDescent="0.2">
      <c r="B199" s="1564"/>
      <c r="C199" s="1138"/>
      <c r="D199" s="1565" t="s">
        <v>448</v>
      </c>
      <c r="E199" s="1139"/>
      <c r="F199" s="1140"/>
      <c r="G199" s="1160">
        <f>+E199*F199</f>
        <v>0</v>
      </c>
      <c r="H199" s="1137"/>
      <c r="I199" s="1137">
        <f t="shared" si="240"/>
        <v>0</v>
      </c>
      <c r="J199" s="1142"/>
      <c r="K199" s="1142"/>
      <c r="L199" s="1137">
        <f t="shared" si="253"/>
        <v>0</v>
      </c>
      <c r="M199" s="1142"/>
      <c r="N199" s="1142"/>
      <c r="O199" s="1137">
        <f t="shared" si="254"/>
        <v>0</v>
      </c>
      <c r="P199" s="1142"/>
      <c r="Q199" s="1142"/>
      <c r="R199" s="1137">
        <f t="shared" si="255"/>
        <v>0</v>
      </c>
      <c r="S199" s="1142"/>
      <c r="T199" s="1142"/>
      <c r="U199" s="1137">
        <f t="shared" si="256"/>
        <v>0</v>
      </c>
      <c r="V199" s="1142"/>
      <c r="W199" s="1142"/>
      <c r="X199" s="1137">
        <f t="shared" si="257"/>
        <v>0</v>
      </c>
      <c r="Y199" s="1142"/>
      <c r="Z199" s="1142"/>
      <c r="AA199" s="1159">
        <f t="shared" si="231"/>
        <v>0</v>
      </c>
      <c r="AB199" s="1159">
        <f t="shared" si="232"/>
        <v>0</v>
      </c>
    </row>
    <row r="200" spans="2:28" s="1134" customFormat="1" ht="12.75" customHeight="1" x14ac:dyDescent="0.2">
      <c r="B200" s="1564"/>
      <c r="C200" s="1138"/>
      <c r="D200" s="1565" t="s">
        <v>448</v>
      </c>
      <c r="E200" s="1139"/>
      <c r="F200" s="1140"/>
      <c r="G200" s="1160">
        <f>+E200*F200</f>
        <v>0</v>
      </c>
      <c r="H200" s="1141"/>
      <c r="I200" s="1142">
        <f t="shared" si="240"/>
        <v>0</v>
      </c>
      <c r="J200" s="1142"/>
      <c r="K200" s="1142"/>
      <c r="L200" s="1142">
        <f t="shared" si="253"/>
        <v>0</v>
      </c>
      <c r="M200" s="1142"/>
      <c r="N200" s="1142"/>
      <c r="O200" s="1142">
        <f t="shared" si="254"/>
        <v>0</v>
      </c>
      <c r="P200" s="1142"/>
      <c r="Q200" s="1142"/>
      <c r="R200" s="1142">
        <f t="shared" si="255"/>
        <v>0</v>
      </c>
      <c r="S200" s="1142"/>
      <c r="T200" s="1142"/>
      <c r="U200" s="1142">
        <f t="shared" si="256"/>
        <v>0</v>
      </c>
      <c r="V200" s="1142"/>
      <c r="W200" s="1142"/>
      <c r="X200" s="1142">
        <f t="shared" si="257"/>
        <v>0</v>
      </c>
      <c r="Y200" s="1142"/>
      <c r="Z200" s="1142"/>
      <c r="AA200" s="1159">
        <f t="shared" si="231"/>
        <v>0</v>
      </c>
      <c r="AB200" s="1159">
        <f t="shared" si="232"/>
        <v>0</v>
      </c>
    </row>
    <row r="201" spans="2:28" s="1134" customFormat="1" ht="12.75" customHeight="1" x14ac:dyDescent="0.2">
      <c r="B201" s="1564"/>
      <c r="C201" s="1138"/>
      <c r="D201" s="1565" t="s">
        <v>448</v>
      </c>
      <c r="E201" s="1139"/>
      <c r="F201" s="1140"/>
      <c r="G201" s="1160">
        <f>+E201*F201</f>
        <v>0</v>
      </c>
      <c r="H201" s="1141"/>
      <c r="I201" s="1142">
        <f t="shared" si="240"/>
        <v>0</v>
      </c>
      <c r="J201" s="1142"/>
      <c r="K201" s="1142"/>
      <c r="L201" s="1142">
        <f t="shared" si="253"/>
        <v>0</v>
      </c>
      <c r="M201" s="1142"/>
      <c r="N201" s="1142"/>
      <c r="O201" s="1142">
        <f t="shared" si="254"/>
        <v>0</v>
      </c>
      <c r="P201" s="1142"/>
      <c r="Q201" s="1142"/>
      <c r="R201" s="1142">
        <f t="shared" si="255"/>
        <v>0</v>
      </c>
      <c r="S201" s="1142"/>
      <c r="T201" s="1142"/>
      <c r="U201" s="1142">
        <f t="shared" si="256"/>
        <v>0</v>
      </c>
      <c r="V201" s="1142"/>
      <c r="W201" s="1142"/>
      <c r="X201" s="1142">
        <f t="shared" si="257"/>
        <v>0</v>
      </c>
      <c r="Y201" s="1142"/>
      <c r="Z201" s="1142"/>
      <c r="AA201" s="1159">
        <f t="shared" si="231"/>
        <v>0</v>
      </c>
      <c r="AB201" s="1159">
        <f t="shared" si="232"/>
        <v>0</v>
      </c>
    </row>
    <row r="202" spans="2:28" s="1134" customFormat="1" ht="12.75" customHeight="1" x14ac:dyDescent="0.2">
      <c r="B202" s="1563"/>
      <c r="C202" s="1143"/>
      <c r="D202" s="1566" t="s">
        <v>448</v>
      </c>
      <c r="E202" s="1144"/>
      <c r="F202" s="1145"/>
      <c r="G202" s="1161">
        <f>+E202*F202</f>
        <v>0</v>
      </c>
      <c r="H202" s="1146"/>
      <c r="I202" s="1147">
        <f t="shared" si="240"/>
        <v>0</v>
      </c>
      <c r="J202" s="1147"/>
      <c r="K202" s="1147"/>
      <c r="L202" s="1147">
        <f t="shared" si="253"/>
        <v>0</v>
      </c>
      <c r="M202" s="1147"/>
      <c r="N202" s="1147"/>
      <c r="O202" s="1147">
        <f t="shared" si="254"/>
        <v>0</v>
      </c>
      <c r="P202" s="1147"/>
      <c r="Q202" s="1147"/>
      <c r="R202" s="1147">
        <f t="shared" si="255"/>
        <v>0</v>
      </c>
      <c r="S202" s="1147"/>
      <c r="T202" s="1147"/>
      <c r="U202" s="1147">
        <f t="shared" si="256"/>
        <v>0</v>
      </c>
      <c r="V202" s="1147"/>
      <c r="W202" s="1147"/>
      <c r="X202" s="1147">
        <f t="shared" si="257"/>
        <v>0</v>
      </c>
      <c r="Y202" s="1147"/>
      <c r="Z202" s="1147"/>
      <c r="AA202" s="1159">
        <f t="shared" si="231"/>
        <v>0</v>
      </c>
      <c r="AB202" s="1159">
        <f t="shared" si="232"/>
        <v>0</v>
      </c>
    </row>
    <row r="203" spans="2:28" s="1163" customFormat="1" ht="12.75" customHeight="1" x14ac:dyDescent="0.15">
      <c r="B203" s="1135" t="s">
        <v>419</v>
      </c>
      <c r="C203" s="286" t="s">
        <v>483</v>
      </c>
      <c r="D203" s="14"/>
      <c r="E203" s="1136"/>
      <c r="F203" s="1137"/>
      <c r="G203" s="623">
        <f t="shared" ref="G203:Z203" si="258">SUM(G204:G208)</f>
        <v>0</v>
      </c>
      <c r="H203" s="16">
        <f t="shared" si="258"/>
        <v>0</v>
      </c>
      <c r="I203" s="16">
        <f t="shared" si="258"/>
        <v>0</v>
      </c>
      <c r="J203" s="20">
        <f t="shared" si="258"/>
        <v>0</v>
      </c>
      <c r="K203" s="20">
        <f t="shared" si="258"/>
        <v>0</v>
      </c>
      <c r="L203" s="16">
        <f t="shared" si="258"/>
        <v>0</v>
      </c>
      <c r="M203" s="20">
        <f t="shared" si="258"/>
        <v>0</v>
      </c>
      <c r="N203" s="20">
        <f t="shared" si="258"/>
        <v>0</v>
      </c>
      <c r="O203" s="16">
        <f t="shared" si="258"/>
        <v>0</v>
      </c>
      <c r="P203" s="20">
        <f t="shared" si="258"/>
        <v>0</v>
      </c>
      <c r="Q203" s="20">
        <f t="shared" si="258"/>
        <v>0</v>
      </c>
      <c r="R203" s="16">
        <f t="shared" si="258"/>
        <v>0</v>
      </c>
      <c r="S203" s="20">
        <f t="shared" si="258"/>
        <v>0</v>
      </c>
      <c r="T203" s="20">
        <f t="shared" si="258"/>
        <v>0</v>
      </c>
      <c r="U203" s="16">
        <f t="shared" si="258"/>
        <v>0</v>
      </c>
      <c r="V203" s="20">
        <f t="shared" si="258"/>
        <v>0</v>
      </c>
      <c r="W203" s="20">
        <f t="shared" si="258"/>
        <v>0</v>
      </c>
      <c r="X203" s="16">
        <f t="shared" si="258"/>
        <v>0</v>
      </c>
      <c r="Y203" s="20">
        <f t="shared" si="258"/>
        <v>0</v>
      </c>
      <c r="Z203" s="20">
        <f t="shared" si="258"/>
        <v>0</v>
      </c>
      <c r="AA203" s="1159">
        <f t="shared" si="231"/>
        <v>0</v>
      </c>
      <c r="AB203" s="1159">
        <f t="shared" si="232"/>
        <v>0</v>
      </c>
    </row>
    <row r="204" spans="2:28" s="1134" customFormat="1" ht="12.75" customHeight="1" x14ac:dyDescent="0.2">
      <c r="B204" s="1564"/>
      <c r="C204" s="1138"/>
      <c r="D204" s="1565" t="s">
        <v>448</v>
      </c>
      <c r="E204" s="1139"/>
      <c r="F204" s="1140"/>
      <c r="G204" s="1160">
        <f>+E204*F204</f>
        <v>0</v>
      </c>
      <c r="H204" s="1137"/>
      <c r="I204" s="1148">
        <f t="shared" si="240"/>
        <v>0</v>
      </c>
      <c r="J204" s="1137"/>
      <c r="K204" s="1137"/>
      <c r="L204" s="1148">
        <f t="shared" ref="L204:L208" si="259">M204+N204</f>
        <v>0</v>
      </c>
      <c r="M204" s="1137"/>
      <c r="N204" s="1137"/>
      <c r="O204" s="1148">
        <f t="shared" ref="O204:O208" si="260">P204+Q204</f>
        <v>0</v>
      </c>
      <c r="P204" s="1137"/>
      <c r="Q204" s="1137"/>
      <c r="R204" s="1148">
        <f t="shared" ref="R204:R208" si="261">S204+T204</f>
        <v>0</v>
      </c>
      <c r="S204" s="1137"/>
      <c r="T204" s="1137"/>
      <c r="U204" s="1148">
        <f t="shared" ref="U204:U208" si="262">V204+W204</f>
        <v>0</v>
      </c>
      <c r="V204" s="1137"/>
      <c r="W204" s="1137"/>
      <c r="X204" s="1148">
        <f t="shared" ref="X204:X208" si="263">Y204+Z204</f>
        <v>0</v>
      </c>
      <c r="Y204" s="1137"/>
      <c r="Z204" s="1137"/>
      <c r="AA204" s="1159">
        <f t="shared" si="231"/>
        <v>0</v>
      </c>
      <c r="AB204" s="1159">
        <f t="shared" si="232"/>
        <v>0</v>
      </c>
    </row>
    <row r="205" spans="2:28" s="1134" customFormat="1" ht="12.75" customHeight="1" x14ac:dyDescent="0.2">
      <c r="B205" s="1564"/>
      <c r="C205" s="1138"/>
      <c r="D205" s="1565" t="s">
        <v>448</v>
      </c>
      <c r="E205" s="1139"/>
      <c r="F205" s="1140"/>
      <c r="G205" s="1160">
        <f>+E205*F205</f>
        <v>0</v>
      </c>
      <c r="H205" s="1137"/>
      <c r="I205" s="1137">
        <f t="shared" si="240"/>
        <v>0</v>
      </c>
      <c r="J205" s="1137"/>
      <c r="K205" s="1137"/>
      <c r="L205" s="1137">
        <f t="shared" si="259"/>
        <v>0</v>
      </c>
      <c r="M205" s="1137"/>
      <c r="N205" s="1137"/>
      <c r="O205" s="1137">
        <f t="shared" si="260"/>
        <v>0</v>
      </c>
      <c r="P205" s="1137"/>
      <c r="Q205" s="1137"/>
      <c r="R205" s="1137">
        <f t="shared" si="261"/>
        <v>0</v>
      </c>
      <c r="S205" s="1137"/>
      <c r="T205" s="1137"/>
      <c r="U205" s="1137">
        <f t="shared" si="262"/>
        <v>0</v>
      </c>
      <c r="V205" s="1137"/>
      <c r="W205" s="1137"/>
      <c r="X205" s="1137">
        <f t="shared" si="263"/>
        <v>0</v>
      </c>
      <c r="Y205" s="1137"/>
      <c r="Z205" s="1137"/>
      <c r="AA205" s="1159">
        <f t="shared" si="231"/>
        <v>0</v>
      </c>
      <c r="AB205" s="1159">
        <f t="shared" si="232"/>
        <v>0</v>
      </c>
    </row>
    <row r="206" spans="2:28" s="1134" customFormat="1" ht="12.75" customHeight="1" x14ac:dyDescent="0.2">
      <c r="B206" s="1564"/>
      <c r="C206" s="1138"/>
      <c r="D206" s="1565" t="s">
        <v>448</v>
      </c>
      <c r="E206" s="1139"/>
      <c r="F206" s="1140"/>
      <c r="G206" s="1160">
        <f>+E206*F206</f>
        <v>0</v>
      </c>
      <c r="H206" s="1141"/>
      <c r="I206" s="1142">
        <f t="shared" si="240"/>
        <v>0</v>
      </c>
      <c r="J206" s="1142"/>
      <c r="K206" s="1142"/>
      <c r="L206" s="1142">
        <f t="shared" si="259"/>
        <v>0</v>
      </c>
      <c r="M206" s="1142"/>
      <c r="N206" s="1142"/>
      <c r="O206" s="1142">
        <f t="shared" si="260"/>
        <v>0</v>
      </c>
      <c r="P206" s="1142"/>
      <c r="Q206" s="1142"/>
      <c r="R206" s="1142">
        <f t="shared" si="261"/>
        <v>0</v>
      </c>
      <c r="S206" s="1142"/>
      <c r="T206" s="1142"/>
      <c r="U206" s="1142">
        <f t="shared" si="262"/>
        <v>0</v>
      </c>
      <c r="V206" s="1142"/>
      <c r="W206" s="1142"/>
      <c r="X206" s="1142">
        <f t="shared" si="263"/>
        <v>0</v>
      </c>
      <c r="Y206" s="1142"/>
      <c r="Z206" s="1142"/>
      <c r="AA206" s="1159">
        <f t="shared" si="231"/>
        <v>0</v>
      </c>
      <c r="AB206" s="1159">
        <f t="shared" si="232"/>
        <v>0</v>
      </c>
    </row>
    <row r="207" spans="2:28" s="1134" customFormat="1" ht="12.75" customHeight="1" x14ac:dyDescent="0.2">
      <c r="B207" s="1564"/>
      <c r="C207" s="1138"/>
      <c r="D207" s="1565" t="s">
        <v>448</v>
      </c>
      <c r="E207" s="1139"/>
      <c r="F207" s="1140"/>
      <c r="G207" s="1160">
        <f>+E207*F207</f>
        <v>0</v>
      </c>
      <c r="H207" s="1141"/>
      <c r="I207" s="1142">
        <f t="shared" si="240"/>
        <v>0</v>
      </c>
      <c r="J207" s="1142"/>
      <c r="K207" s="1142"/>
      <c r="L207" s="1142">
        <f t="shared" si="259"/>
        <v>0</v>
      </c>
      <c r="M207" s="1142"/>
      <c r="N207" s="1142"/>
      <c r="O207" s="1142">
        <f t="shared" si="260"/>
        <v>0</v>
      </c>
      <c r="P207" s="1142"/>
      <c r="Q207" s="1142"/>
      <c r="R207" s="1142">
        <f t="shared" si="261"/>
        <v>0</v>
      </c>
      <c r="S207" s="1142"/>
      <c r="T207" s="1142"/>
      <c r="U207" s="1142">
        <f t="shared" si="262"/>
        <v>0</v>
      </c>
      <c r="V207" s="1142"/>
      <c r="W207" s="1142"/>
      <c r="X207" s="1142">
        <f t="shared" si="263"/>
        <v>0</v>
      </c>
      <c r="Y207" s="1142"/>
      <c r="Z207" s="1142"/>
      <c r="AA207" s="1159">
        <f t="shared" si="231"/>
        <v>0</v>
      </c>
      <c r="AB207" s="1159">
        <f t="shared" si="232"/>
        <v>0</v>
      </c>
    </row>
    <row r="208" spans="2:28" s="1134" customFormat="1" ht="12.75" customHeight="1" x14ac:dyDescent="0.2">
      <c r="B208" s="1563"/>
      <c r="C208" s="1143"/>
      <c r="D208" s="1566" t="s">
        <v>448</v>
      </c>
      <c r="E208" s="1144"/>
      <c r="F208" s="1145"/>
      <c r="G208" s="1160">
        <f>+E208*F208</f>
        <v>0</v>
      </c>
      <c r="H208" s="1141"/>
      <c r="I208" s="1147">
        <f t="shared" si="240"/>
        <v>0</v>
      </c>
      <c r="J208" s="1142"/>
      <c r="K208" s="1142"/>
      <c r="L208" s="1147">
        <f t="shared" si="259"/>
        <v>0</v>
      </c>
      <c r="M208" s="1142"/>
      <c r="N208" s="1142"/>
      <c r="O208" s="1147">
        <f t="shared" si="260"/>
        <v>0</v>
      </c>
      <c r="P208" s="1142"/>
      <c r="Q208" s="1142"/>
      <c r="R208" s="1147">
        <f t="shared" si="261"/>
        <v>0</v>
      </c>
      <c r="S208" s="1142"/>
      <c r="T208" s="1142"/>
      <c r="U208" s="1147">
        <f t="shared" si="262"/>
        <v>0</v>
      </c>
      <c r="V208" s="1142"/>
      <c r="W208" s="1142"/>
      <c r="X208" s="1147">
        <f t="shared" si="263"/>
        <v>0</v>
      </c>
      <c r="Y208" s="1142"/>
      <c r="Z208" s="1142"/>
      <c r="AA208" s="1159">
        <f t="shared" si="231"/>
        <v>0</v>
      </c>
      <c r="AB208" s="1159">
        <f t="shared" si="232"/>
        <v>0</v>
      </c>
    </row>
    <row r="209" spans="2:28" s="1166" customFormat="1" ht="25.5" customHeight="1" x14ac:dyDescent="0.15">
      <c r="B209" s="52">
        <f>+'CRONOGRAMA ACTIVIDADES'!C56</f>
        <v>0</v>
      </c>
      <c r="C209" s="232" t="str">
        <f>+'CRONOGRAMA ACTIVIDADES'!B56</f>
        <v>2.2.2</v>
      </c>
      <c r="D209" s="625" t="str">
        <f>+'CRONOGRAMA ACTIVIDADES'!D56</f>
        <v>Unidad medida</v>
      </c>
      <c r="E209" s="626">
        <f>+'CRONOGRAMA ACTIVIDADES'!E56</f>
        <v>0</v>
      </c>
      <c r="F209" s="624"/>
      <c r="G209" s="624">
        <f t="shared" ref="G209:Z209" si="264">+G211+G217+G223+G229+G235</f>
        <v>0</v>
      </c>
      <c r="H209" s="12">
        <f t="shared" si="264"/>
        <v>0</v>
      </c>
      <c r="I209" s="12">
        <f t="shared" si="264"/>
        <v>0</v>
      </c>
      <c r="J209" s="12">
        <f t="shared" si="264"/>
        <v>0</v>
      </c>
      <c r="K209" s="12">
        <f t="shared" si="264"/>
        <v>0</v>
      </c>
      <c r="L209" s="12">
        <f t="shared" si="264"/>
        <v>0</v>
      </c>
      <c r="M209" s="12">
        <f t="shared" si="264"/>
        <v>0</v>
      </c>
      <c r="N209" s="12">
        <f t="shared" si="264"/>
        <v>0</v>
      </c>
      <c r="O209" s="12">
        <f t="shared" si="264"/>
        <v>0</v>
      </c>
      <c r="P209" s="12">
        <f t="shared" si="264"/>
        <v>0</v>
      </c>
      <c r="Q209" s="12">
        <f t="shared" si="264"/>
        <v>0</v>
      </c>
      <c r="R209" s="12">
        <f t="shared" si="264"/>
        <v>0</v>
      </c>
      <c r="S209" s="12">
        <f t="shared" si="264"/>
        <v>0</v>
      </c>
      <c r="T209" s="12">
        <f t="shared" si="264"/>
        <v>0</v>
      </c>
      <c r="U209" s="12">
        <f t="shared" si="264"/>
        <v>0</v>
      </c>
      <c r="V209" s="12">
        <f t="shared" si="264"/>
        <v>0</v>
      </c>
      <c r="W209" s="12">
        <f t="shared" si="264"/>
        <v>0</v>
      </c>
      <c r="X209" s="12">
        <f t="shared" si="264"/>
        <v>0</v>
      </c>
      <c r="Y209" s="12">
        <f t="shared" si="264"/>
        <v>0</v>
      </c>
      <c r="Z209" s="12">
        <f t="shared" si="264"/>
        <v>0</v>
      </c>
      <c r="AA209" s="1159">
        <f>X209+U209+R209+O209+L209+I209+H209</f>
        <v>0</v>
      </c>
      <c r="AB209" s="1159">
        <f>+AA209-G209</f>
        <v>0</v>
      </c>
    </row>
    <row r="210" spans="2:28" s="1134" customFormat="1" ht="25.5" customHeight="1" x14ac:dyDescent="0.15">
      <c r="B210" s="633" t="s">
        <v>768</v>
      </c>
      <c r="C210" s="634"/>
      <c r="D210" s="2014"/>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6"/>
      <c r="AA210" s="1163"/>
      <c r="AB210" s="1163"/>
    </row>
    <row r="211" spans="2:28" s="1163" customFormat="1" ht="12.75" customHeight="1" x14ac:dyDescent="0.15">
      <c r="B211" s="1135" t="s">
        <v>419</v>
      </c>
      <c r="C211" s="286" t="s">
        <v>484</v>
      </c>
      <c r="D211" s="14"/>
      <c r="E211" s="1136"/>
      <c r="F211" s="1137"/>
      <c r="G211" s="623">
        <f t="shared" ref="G211:H211" si="265">SUM(G212:G216)</f>
        <v>0</v>
      </c>
      <c r="H211" s="16">
        <f t="shared" si="265"/>
        <v>0</v>
      </c>
      <c r="I211" s="16">
        <f t="shared" ref="I211" si="266">SUM(I212:I216)</f>
        <v>0</v>
      </c>
      <c r="J211" s="16">
        <f t="shared" ref="J211:K211" si="267">SUM(J212:J216)</f>
        <v>0</v>
      </c>
      <c r="K211" s="16">
        <f t="shared" si="267"/>
        <v>0</v>
      </c>
      <c r="L211" s="16">
        <f t="shared" ref="L211" si="268">SUM(L212:L216)</f>
        <v>0</v>
      </c>
      <c r="M211" s="16">
        <f t="shared" ref="M211:N211" si="269">SUM(M212:M216)</f>
        <v>0</v>
      </c>
      <c r="N211" s="16">
        <f t="shared" si="269"/>
        <v>0</v>
      </c>
      <c r="O211" s="16">
        <f t="shared" ref="O211" si="270">SUM(O212:O216)</f>
        <v>0</v>
      </c>
      <c r="P211" s="16">
        <f t="shared" ref="P211:Q211" si="271">SUM(P212:P216)</f>
        <v>0</v>
      </c>
      <c r="Q211" s="16">
        <f t="shared" si="271"/>
        <v>0</v>
      </c>
      <c r="R211" s="16">
        <f t="shared" ref="R211" si="272">SUM(R212:R216)</f>
        <v>0</v>
      </c>
      <c r="S211" s="16">
        <f t="shared" ref="S211:T211" si="273">SUM(S212:S216)</f>
        <v>0</v>
      </c>
      <c r="T211" s="16">
        <f t="shared" si="273"/>
        <v>0</v>
      </c>
      <c r="U211" s="16">
        <f t="shared" ref="U211" si="274">SUM(U212:U216)</f>
        <v>0</v>
      </c>
      <c r="V211" s="16">
        <f t="shared" ref="V211:W211" si="275">SUM(V212:V216)</f>
        <v>0</v>
      </c>
      <c r="W211" s="16">
        <f t="shared" si="275"/>
        <v>0</v>
      </c>
      <c r="X211" s="16">
        <f t="shared" ref="X211" si="276">SUM(X212:X216)</f>
        <v>0</v>
      </c>
      <c r="Y211" s="16">
        <f t="shared" ref="Y211:Z211" si="277">SUM(Y212:Y216)</f>
        <v>0</v>
      </c>
      <c r="Z211" s="16">
        <f t="shared" si="277"/>
        <v>0</v>
      </c>
      <c r="AA211" s="1159">
        <f t="shared" ref="AA211:AA240" si="278">X211+U211+R211+O211+L211+I211+H211</f>
        <v>0</v>
      </c>
      <c r="AB211" s="1159">
        <f t="shared" ref="AB211:AB240" si="279">+AA211-G211</f>
        <v>0</v>
      </c>
    </row>
    <row r="212" spans="2:28" s="1134" customFormat="1" ht="12.75" customHeight="1" x14ac:dyDescent="0.2">
      <c r="B212" s="1564"/>
      <c r="C212" s="1138"/>
      <c r="D212" s="1565" t="s">
        <v>448</v>
      </c>
      <c r="E212" s="1139"/>
      <c r="F212" s="1140"/>
      <c r="G212" s="1160">
        <f>+E212*F212</f>
        <v>0</v>
      </c>
      <c r="H212" s="1137"/>
      <c r="I212" s="1137">
        <f t="shared" ref="I212:I216" si="280">J212+K212</f>
        <v>0</v>
      </c>
      <c r="J212" s="1137"/>
      <c r="K212" s="1137"/>
      <c r="L212" s="1137">
        <f t="shared" ref="L212:L216" si="281">M212+N212</f>
        <v>0</v>
      </c>
      <c r="M212" s="1137"/>
      <c r="N212" s="1137"/>
      <c r="O212" s="1137">
        <f t="shared" ref="O212:O216" si="282">P212+Q212</f>
        <v>0</v>
      </c>
      <c r="P212" s="1137"/>
      <c r="Q212" s="1137"/>
      <c r="R212" s="1137">
        <f t="shared" ref="R212:R216" si="283">S212+T212</f>
        <v>0</v>
      </c>
      <c r="S212" s="1137"/>
      <c r="T212" s="1137"/>
      <c r="U212" s="1137">
        <f t="shared" ref="U212:U216" si="284">V212+W212</f>
        <v>0</v>
      </c>
      <c r="V212" s="1137"/>
      <c r="W212" s="1137"/>
      <c r="X212" s="1137">
        <f t="shared" ref="X212:X216" si="285">Y212+Z212</f>
        <v>0</v>
      </c>
      <c r="Y212" s="1137"/>
      <c r="Z212" s="1137"/>
      <c r="AA212" s="1159">
        <f t="shared" si="278"/>
        <v>0</v>
      </c>
      <c r="AB212" s="1159">
        <f t="shared" si="279"/>
        <v>0</v>
      </c>
    </row>
    <row r="213" spans="2:28" s="1134" customFormat="1" ht="12.75" customHeight="1" x14ac:dyDescent="0.2">
      <c r="B213" s="1564"/>
      <c r="C213" s="1138"/>
      <c r="D213" s="1565" t="s">
        <v>448</v>
      </c>
      <c r="E213" s="1139"/>
      <c r="F213" s="1140"/>
      <c r="G213" s="1160">
        <f>+E213*F213</f>
        <v>0</v>
      </c>
      <c r="H213" s="1137"/>
      <c r="I213" s="1137">
        <f t="shared" si="280"/>
        <v>0</v>
      </c>
      <c r="J213" s="1137"/>
      <c r="K213" s="1137"/>
      <c r="L213" s="1137">
        <f t="shared" si="281"/>
        <v>0</v>
      </c>
      <c r="M213" s="1137"/>
      <c r="N213" s="1137"/>
      <c r="O213" s="1137">
        <f t="shared" si="282"/>
        <v>0</v>
      </c>
      <c r="P213" s="1137"/>
      <c r="Q213" s="1137"/>
      <c r="R213" s="1137">
        <f t="shared" si="283"/>
        <v>0</v>
      </c>
      <c r="S213" s="1137"/>
      <c r="T213" s="1137"/>
      <c r="U213" s="1137">
        <f t="shared" si="284"/>
        <v>0</v>
      </c>
      <c r="V213" s="1137"/>
      <c r="W213" s="1137"/>
      <c r="X213" s="1137">
        <f t="shared" si="285"/>
        <v>0</v>
      </c>
      <c r="Y213" s="1137"/>
      <c r="Z213" s="1137"/>
      <c r="AA213" s="1159">
        <f t="shared" si="278"/>
        <v>0</v>
      </c>
      <c r="AB213" s="1159">
        <f t="shared" si="279"/>
        <v>0</v>
      </c>
    </row>
    <row r="214" spans="2:28" s="1134" customFormat="1" ht="12.75" customHeight="1" x14ac:dyDescent="0.2">
      <c r="B214" s="1564"/>
      <c r="C214" s="1138"/>
      <c r="D214" s="1565" t="s">
        <v>448</v>
      </c>
      <c r="E214" s="1139"/>
      <c r="F214" s="1140"/>
      <c r="G214" s="1160">
        <f>+E214*F214</f>
        <v>0</v>
      </c>
      <c r="H214" s="1141"/>
      <c r="I214" s="1142">
        <f t="shared" si="280"/>
        <v>0</v>
      </c>
      <c r="J214" s="1142"/>
      <c r="K214" s="1142"/>
      <c r="L214" s="1142">
        <f t="shared" si="281"/>
        <v>0</v>
      </c>
      <c r="M214" s="1142"/>
      <c r="N214" s="1142"/>
      <c r="O214" s="1142">
        <f t="shared" si="282"/>
        <v>0</v>
      </c>
      <c r="P214" s="1142"/>
      <c r="Q214" s="1142"/>
      <c r="R214" s="1142">
        <f t="shared" si="283"/>
        <v>0</v>
      </c>
      <c r="S214" s="1142"/>
      <c r="T214" s="1142"/>
      <c r="U214" s="1142">
        <f t="shared" si="284"/>
        <v>0</v>
      </c>
      <c r="V214" s="1142"/>
      <c r="W214" s="1142"/>
      <c r="X214" s="1142">
        <f t="shared" si="285"/>
        <v>0</v>
      </c>
      <c r="Y214" s="1142"/>
      <c r="Z214" s="1142"/>
      <c r="AA214" s="1159">
        <f t="shared" si="278"/>
        <v>0</v>
      </c>
      <c r="AB214" s="1159">
        <f t="shared" si="279"/>
        <v>0</v>
      </c>
    </row>
    <row r="215" spans="2:28" s="1134" customFormat="1" ht="12.75" customHeight="1" x14ac:dyDescent="0.2">
      <c r="B215" s="1564"/>
      <c r="C215" s="1138"/>
      <c r="D215" s="1565" t="s">
        <v>448</v>
      </c>
      <c r="E215" s="1139"/>
      <c r="F215" s="1140"/>
      <c r="G215" s="1160">
        <f>+E215*F215</f>
        <v>0</v>
      </c>
      <c r="H215" s="1141"/>
      <c r="I215" s="1142">
        <f t="shared" si="280"/>
        <v>0</v>
      </c>
      <c r="J215" s="1142"/>
      <c r="K215" s="1142"/>
      <c r="L215" s="1142">
        <f t="shared" si="281"/>
        <v>0</v>
      </c>
      <c r="M215" s="1142"/>
      <c r="N215" s="1142"/>
      <c r="O215" s="1142">
        <f t="shared" si="282"/>
        <v>0</v>
      </c>
      <c r="P215" s="1142"/>
      <c r="Q215" s="1142"/>
      <c r="R215" s="1142">
        <f t="shared" si="283"/>
        <v>0</v>
      </c>
      <c r="S215" s="1142"/>
      <c r="T215" s="1142"/>
      <c r="U215" s="1142">
        <f t="shared" si="284"/>
        <v>0</v>
      </c>
      <c r="V215" s="1142"/>
      <c r="W215" s="1142"/>
      <c r="X215" s="1142">
        <f t="shared" si="285"/>
        <v>0</v>
      </c>
      <c r="Y215" s="1142"/>
      <c r="Z215" s="1142"/>
      <c r="AA215" s="1159">
        <f t="shared" si="278"/>
        <v>0</v>
      </c>
      <c r="AB215" s="1159">
        <f t="shared" si="279"/>
        <v>0</v>
      </c>
    </row>
    <row r="216" spans="2:28" s="1134" customFormat="1" ht="12.75" customHeight="1" x14ac:dyDescent="0.2">
      <c r="B216" s="1563"/>
      <c r="C216" s="1143"/>
      <c r="D216" s="1566" t="s">
        <v>448</v>
      </c>
      <c r="E216" s="1144"/>
      <c r="F216" s="1145"/>
      <c r="G216" s="1161">
        <f>+E216*F216</f>
        <v>0</v>
      </c>
      <c r="H216" s="1146"/>
      <c r="I216" s="1147">
        <f t="shared" si="280"/>
        <v>0</v>
      </c>
      <c r="J216" s="1147"/>
      <c r="K216" s="1147"/>
      <c r="L216" s="1147">
        <f t="shared" si="281"/>
        <v>0</v>
      </c>
      <c r="M216" s="1147"/>
      <c r="N216" s="1147"/>
      <c r="O216" s="1147">
        <f t="shared" si="282"/>
        <v>0</v>
      </c>
      <c r="P216" s="1147"/>
      <c r="Q216" s="1147"/>
      <c r="R216" s="1147">
        <f t="shared" si="283"/>
        <v>0</v>
      </c>
      <c r="S216" s="1147"/>
      <c r="T216" s="1147"/>
      <c r="U216" s="1147">
        <f t="shared" si="284"/>
        <v>0</v>
      </c>
      <c r="V216" s="1147"/>
      <c r="W216" s="1147"/>
      <c r="X216" s="1147">
        <f t="shared" si="285"/>
        <v>0</v>
      </c>
      <c r="Y216" s="1147"/>
      <c r="Z216" s="1147"/>
      <c r="AA216" s="1159">
        <f t="shared" si="278"/>
        <v>0</v>
      </c>
      <c r="AB216" s="1159">
        <f t="shared" si="279"/>
        <v>0</v>
      </c>
    </row>
    <row r="217" spans="2:28" s="1163" customFormat="1" ht="12.75" customHeight="1" x14ac:dyDescent="0.15">
      <c r="B217" s="1135" t="s">
        <v>419</v>
      </c>
      <c r="C217" s="286" t="s">
        <v>485</v>
      </c>
      <c r="D217" s="14"/>
      <c r="E217" s="1136"/>
      <c r="F217" s="1137"/>
      <c r="G217" s="623">
        <f t="shared" ref="G217:Z217" si="286">SUM(G218:G222)</f>
        <v>0</v>
      </c>
      <c r="H217" s="16">
        <f t="shared" si="286"/>
        <v>0</v>
      </c>
      <c r="I217" s="16">
        <f t="shared" si="286"/>
        <v>0</v>
      </c>
      <c r="J217" s="16">
        <f t="shared" si="286"/>
        <v>0</v>
      </c>
      <c r="K217" s="16">
        <f t="shared" si="286"/>
        <v>0</v>
      </c>
      <c r="L217" s="16">
        <f t="shared" si="286"/>
        <v>0</v>
      </c>
      <c r="M217" s="16">
        <f t="shared" si="286"/>
        <v>0</v>
      </c>
      <c r="N217" s="16">
        <f t="shared" si="286"/>
        <v>0</v>
      </c>
      <c r="O217" s="16">
        <f t="shared" si="286"/>
        <v>0</v>
      </c>
      <c r="P217" s="16">
        <f t="shared" si="286"/>
        <v>0</v>
      </c>
      <c r="Q217" s="16">
        <f t="shared" si="286"/>
        <v>0</v>
      </c>
      <c r="R217" s="16">
        <f t="shared" si="286"/>
        <v>0</v>
      </c>
      <c r="S217" s="16">
        <f t="shared" si="286"/>
        <v>0</v>
      </c>
      <c r="T217" s="16">
        <f t="shared" si="286"/>
        <v>0</v>
      </c>
      <c r="U217" s="16">
        <f t="shared" si="286"/>
        <v>0</v>
      </c>
      <c r="V217" s="16">
        <f t="shared" si="286"/>
        <v>0</v>
      </c>
      <c r="W217" s="16">
        <f t="shared" si="286"/>
        <v>0</v>
      </c>
      <c r="X217" s="16">
        <f t="shared" si="286"/>
        <v>0</v>
      </c>
      <c r="Y217" s="16">
        <f t="shared" si="286"/>
        <v>0</v>
      </c>
      <c r="Z217" s="16">
        <f t="shared" si="286"/>
        <v>0</v>
      </c>
      <c r="AA217" s="1159">
        <f t="shared" si="278"/>
        <v>0</v>
      </c>
      <c r="AB217" s="1159">
        <f t="shared" si="279"/>
        <v>0</v>
      </c>
    </row>
    <row r="218" spans="2:28" s="1134" customFormat="1" ht="12.75" customHeight="1" x14ac:dyDescent="0.2">
      <c r="B218" s="1564"/>
      <c r="C218" s="1138"/>
      <c r="D218" s="1565" t="s">
        <v>448</v>
      </c>
      <c r="E218" s="1139"/>
      <c r="F218" s="1140"/>
      <c r="G218" s="1160">
        <f>+E218*F218</f>
        <v>0</v>
      </c>
      <c r="H218" s="1140"/>
      <c r="I218" s="1148">
        <f t="shared" ref="I218:I240" si="287">J218+K218</f>
        <v>0</v>
      </c>
      <c r="J218" s="1148"/>
      <c r="K218" s="1148"/>
      <c r="L218" s="1148">
        <f t="shared" ref="L218:L222" si="288">M218+N218</f>
        <v>0</v>
      </c>
      <c r="M218" s="1148"/>
      <c r="N218" s="1148"/>
      <c r="O218" s="1148">
        <f t="shared" ref="O218:O222" si="289">P218+Q218</f>
        <v>0</v>
      </c>
      <c r="P218" s="1148"/>
      <c r="Q218" s="1148"/>
      <c r="R218" s="1148">
        <f t="shared" ref="R218:R222" si="290">S218+T218</f>
        <v>0</v>
      </c>
      <c r="S218" s="1148"/>
      <c r="T218" s="1148"/>
      <c r="U218" s="1148">
        <f t="shared" ref="U218:U222" si="291">V218+W218</f>
        <v>0</v>
      </c>
      <c r="V218" s="1148"/>
      <c r="W218" s="1148"/>
      <c r="X218" s="1148">
        <f t="shared" ref="X218:X222" si="292">Y218+Z218</f>
        <v>0</v>
      </c>
      <c r="Y218" s="1148"/>
      <c r="Z218" s="1148"/>
      <c r="AA218" s="1159">
        <f t="shared" si="278"/>
        <v>0</v>
      </c>
      <c r="AB218" s="1159">
        <f t="shared" si="279"/>
        <v>0</v>
      </c>
    </row>
    <row r="219" spans="2:28" s="1134" customFormat="1" ht="12.75" customHeight="1" x14ac:dyDescent="0.2">
      <c r="B219" s="1564"/>
      <c r="C219" s="1138"/>
      <c r="D219" s="1565" t="s">
        <v>448</v>
      </c>
      <c r="E219" s="1139"/>
      <c r="F219" s="1140"/>
      <c r="G219" s="1160">
        <f>+E219*F219</f>
        <v>0</v>
      </c>
      <c r="H219" s="1149"/>
      <c r="I219" s="1137">
        <f t="shared" si="287"/>
        <v>0</v>
      </c>
      <c r="J219" s="1137"/>
      <c r="K219" s="1137"/>
      <c r="L219" s="1137">
        <f t="shared" si="288"/>
        <v>0</v>
      </c>
      <c r="M219" s="1137"/>
      <c r="N219" s="1137"/>
      <c r="O219" s="1137">
        <f t="shared" si="289"/>
        <v>0</v>
      </c>
      <c r="P219" s="1137"/>
      <c r="Q219" s="1137"/>
      <c r="R219" s="1137">
        <f t="shared" si="290"/>
        <v>0</v>
      </c>
      <c r="S219" s="1137"/>
      <c r="T219" s="1137"/>
      <c r="U219" s="1137">
        <f t="shared" si="291"/>
        <v>0</v>
      </c>
      <c r="V219" s="1137"/>
      <c r="W219" s="1137"/>
      <c r="X219" s="1137">
        <f t="shared" si="292"/>
        <v>0</v>
      </c>
      <c r="Y219" s="1137"/>
      <c r="Z219" s="1137"/>
      <c r="AA219" s="1159">
        <f t="shared" si="278"/>
        <v>0</v>
      </c>
      <c r="AB219" s="1159">
        <f t="shared" si="279"/>
        <v>0</v>
      </c>
    </row>
    <row r="220" spans="2:28" s="1134" customFormat="1" ht="12.75" customHeight="1" x14ac:dyDescent="0.2">
      <c r="B220" s="1564"/>
      <c r="C220" s="1138"/>
      <c r="D220" s="1565" t="s">
        <v>448</v>
      </c>
      <c r="E220" s="1139"/>
      <c r="F220" s="1140"/>
      <c r="G220" s="1160">
        <f>+E220*F220</f>
        <v>0</v>
      </c>
      <c r="H220" s="1149"/>
      <c r="I220" s="1142">
        <f t="shared" si="287"/>
        <v>0</v>
      </c>
      <c r="J220" s="1142"/>
      <c r="K220" s="1142"/>
      <c r="L220" s="1142">
        <f t="shared" si="288"/>
        <v>0</v>
      </c>
      <c r="M220" s="1142"/>
      <c r="N220" s="1142"/>
      <c r="O220" s="1142">
        <f t="shared" si="289"/>
        <v>0</v>
      </c>
      <c r="P220" s="1142"/>
      <c r="Q220" s="1142"/>
      <c r="R220" s="1142">
        <f t="shared" si="290"/>
        <v>0</v>
      </c>
      <c r="S220" s="1142"/>
      <c r="T220" s="1142"/>
      <c r="U220" s="1142">
        <f t="shared" si="291"/>
        <v>0</v>
      </c>
      <c r="V220" s="1142"/>
      <c r="W220" s="1142"/>
      <c r="X220" s="1142">
        <f t="shared" si="292"/>
        <v>0</v>
      </c>
      <c r="Y220" s="1142"/>
      <c r="Z220" s="1142"/>
      <c r="AA220" s="1159">
        <f t="shared" si="278"/>
        <v>0</v>
      </c>
      <c r="AB220" s="1159">
        <f t="shared" si="279"/>
        <v>0</v>
      </c>
    </row>
    <row r="221" spans="2:28" s="1134" customFormat="1" ht="12.75" customHeight="1" x14ac:dyDescent="0.2">
      <c r="B221" s="1564"/>
      <c r="C221" s="1138"/>
      <c r="D221" s="1565" t="s">
        <v>448</v>
      </c>
      <c r="E221" s="1139"/>
      <c r="F221" s="1140"/>
      <c r="G221" s="1160">
        <f>+E221*F221</f>
        <v>0</v>
      </c>
      <c r="H221" s="1149"/>
      <c r="I221" s="1142">
        <f t="shared" si="287"/>
        <v>0</v>
      </c>
      <c r="J221" s="1142"/>
      <c r="K221" s="1142"/>
      <c r="L221" s="1142">
        <f t="shared" si="288"/>
        <v>0</v>
      </c>
      <c r="M221" s="1142"/>
      <c r="N221" s="1142"/>
      <c r="O221" s="1142">
        <f t="shared" si="289"/>
        <v>0</v>
      </c>
      <c r="P221" s="1142"/>
      <c r="Q221" s="1142"/>
      <c r="R221" s="1142">
        <f t="shared" si="290"/>
        <v>0</v>
      </c>
      <c r="S221" s="1142"/>
      <c r="T221" s="1142"/>
      <c r="U221" s="1142">
        <f t="shared" si="291"/>
        <v>0</v>
      </c>
      <c r="V221" s="1142"/>
      <c r="W221" s="1142"/>
      <c r="X221" s="1142">
        <f t="shared" si="292"/>
        <v>0</v>
      </c>
      <c r="Y221" s="1142"/>
      <c r="Z221" s="1142"/>
      <c r="AA221" s="1159">
        <f t="shared" si="278"/>
        <v>0</v>
      </c>
      <c r="AB221" s="1159">
        <f t="shared" si="279"/>
        <v>0</v>
      </c>
    </row>
    <row r="222" spans="2:28" s="1134" customFormat="1" ht="12.75" customHeight="1" x14ac:dyDescent="0.2">
      <c r="B222" s="1563"/>
      <c r="C222" s="1143"/>
      <c r="D222" s="1566" t="s">
        <v>448</v>
      </c>
      <c r="E222" s="1144"/>
      <c r="F222" s="1145"/>
      <c r="G222" s="1161">
        <f>+E222*F222</f>
        <v>0</v>
      </c>
      <c r="H222" s="1150"/>
      <c r="I222" s="1147">
        <f t="shared" si="287"/>
        <v>0</v>
      </c>
      <c r="J222" s="1147"/>
      <c r="K222" s="1147"/>
      <c r="L222" s="1147">
        <f t="shared" si="288"/>
        <v>0</v>
      </c>
      <c r="M222" s="1147"/>
      <c r="N222" s="1147"/>
      <c r="O222" s="1147">
        <f t="shared" si="289"/>
        <v>0</v>
      </c>
      <c r="P222" s="1147"/>
      <c r="Q222" s="1147"/>
      <c r="R222" s="1147">
        <f t="shared" si="290"/>
        <v>0</v>
      </c>
      <c r="S222" s="1147"/>
      <c r="T222" s="1147"/>
      <c r="U222" s="1147">
        <f t="shared" si="291"/>
        <v>0</v>
      </c>
      <c r="V222" s="1147"/>
      <c r="W222" s="1147"/>
      <c r="X222" s="1147">
        <f t="shared" si="292"/>
        <v>0</v>
      </c>
      <c r="Y222" s="1147"/>
      <c r="Z222" s="1147"/>
      <c r="AA222" s="1159">
        <f t="shared" si="278"/>
        <v>0</v>
      </c>
      <c r="AB222" s="1159">
        <f t="shared" si="279"/>
        <v>0</v>
      </c>
    </row>
    <row r="223" spans="2:28" s="1163" customFormat="1" ht="12.75" customHeight="1" x14ac:dyDescent="0.15">
      <c r="B223" s="1135" t="s">
        <v>419</v>
      </c>
      <c r="C223" s="286" t="s">
        <v>486</v>
      </c>
      <c r="D223" s="14"/>
      <c r="E223" s="1136"/>
      <c r="F223" s="1137"/>
      <c r="G223" s="623">
        <f t="shared" ref="G223:I223" si="293">SUM(G224:G228)</f>
        <v>0</v>
      </c>
      <c r="H223" s="16">
        <f t="shared" si="293"/>
        <v>0</v>
      </c>
      <c r="I223" s="16">
        <f t="shared" si="293"/>
        <v>0</v>
      </c>
      <c r="J223" s="16">
        <f t="shared" ref="J223:K223" si="294">SUM(J224:J228)</f>
        <v>0</v>
      </c>
      <c r="K223" s="16">
        <f t="shared" si="294"/>
        <v>0</v>
      </c>
      <c r="L223" s="16">
        <f t="shared" ref="L223" si="295">SUM(L224:L228)</f>
        <v>0</v>
      </c>
      <c r="M223" s="16">
        <f t="shared" ref="M223:N223" si="296">SUM(M224:M228)</f>
        <v>0</v>
      </c>
      <c r="N223" s="16">
        <f t="shared" si="296"/>
        <v>0</v>
      </c>
      <c r="O223" s="16">
        <f t="shared" ref="O223" si="297">SUM(O224:O228)</f>
        <v>0</v>
      </c>
      <c r="P223" s="16">
        <f t="shared" ref="P223:Q223" si="298">SUM(P224:P228)</f>
        <v>0</v>
      </c>
      <c r="Q223" s="16">
        <f t="shared" si="298"/>
        <v>0</v>
      </c>
      <c r="R223" s="16">
        <f t="shared" ref="R223" si="299">SUM(R224:R228)</f>
        <v>0</v>
      </c>
      <c r="S223" s="16">
        <f t="shared" ref="S223:T223" si="300">SUM(S224:S228)</f>
        <v>0</v>
      </c>
      <c r="T223" s="16">
        <f t="shared" si="300"/>
        <v>0</v>
      </c>
      <c r="U223" s="16">
        <f t="shared" ref="U223" si="301">SUM(U224:U228)</f>
        <v>0</v>
      </c>
      <c r="V223" s="16">
        <f t="shared" ref="V223:W223" si="302">SUM(V224:V228)</f>
        <v>0</v>
      </c>
      <c r="W223" s="16">
        <f t="shared" si="302"/>
        <v>0</v>
      </c>
      <c r="X223" s="16">
        <f t="shared" ref="X223" si="303">SUM(X224:X228)</f>
        <v>0</v>
      </c>
      <c r="Y223" s="16">
        <f t="shared" ref="Y223:Z223" si="304">SUM(Y224:Y228)</f>
        <v>0</v>
      </c>
      <c r="Z223" s="16">
        <f t="shared" si="304"/>
        <v>0</v>
      </c>
      <c r="AA223" s="1159">
        <f t="shared" si="278"/>
        <v>0</v>
      </c>
      <c r="AB223" s="1159">
        <f t="shared" si="279"/>
        <v>0</v>
      </c>
    </row>
    <row r="224" spans="2:28" s="1134" customFormat="1" ht="12.75" customHeight="1" x14ac:dyDescent="0.2">
      <c r="B224" s="1564"/>
      <c r="C224" s="1138"/>
      <c r="D224" s="1565" t="s">
        <v>448</v>
      </c>
      <c r="E224" s="1139"/>
      <c r="F224" s="1140"/>
      <c r="G224" s="1160">
        <f>+E224*F224</f>
        <v>0</v>
      </c>
      <c r="H224" s="1137"/>
      <c r="I224" s="1148">
        <f t="shared" si="287"/>
        <v>0</v>
      </c>
      <c r="J224" s="1137"/>
      <c r="K224" s="1137"/>
      <c r="L224" s="1148">
        <f t="shared" ref="L224:L228" si="305">M224+N224</f>
        <v>0</v>
      </c>
      <c r="M224" s="1137"/>
      <c r="N224" s="1137"/>
      <c r="O224" s="1148">
        <f t="shared" ref="O224:O228" si="306">P224+Q224</f>
        <v>0</v>
      </c>
      <c r="P224" s="1137"/>
      <c r="Q224" s="1137"/>
      <c r="R224" s="1148">
        <f t="shared" ref="R224:R228" si="307">S224+T224</f>
        <v>0</v>
      </c>
      <c r="S224" s="1137"/>
      <c r="T224" s="1137"/>
      <c r="U224" s="1148">
        <f t="shared" ref="U224:U228" si="308">V224+W224</f>
        <v>0</v>
      </c>
      <c r="V224" s="1137"/>
      <c r="W224" s="1137"/>
      <c r="X224" s="1148">
        <f t="shared" ref="X224:X228" si="309">Y224+Z224</f>
        <v>0</v>
      </c>
      <c r="Y224" s="1137"/>
      <c r="Z224" s="1137"/>
      <c r="AA224" s="1159">
        <f t="shared" si="278"/>
        <v>0</v>
      </c>
      <c r="AB224" s="1159">
        <f t="shared" si="279"/>
        <v>0</v>
      </c>
    </row>
    <row r="225" spans="2:28" s="1134" customFormat="1" ht="12.75" customHeight="1" x14ac:dyDescent="0.2">
      <c r="B225" s="1564"/>
      <c r="C225" s="1138"/>
      <c r="D225" s="1565" t="s">
        <v>448</v>
      </c>
      <c r="E225" s="1139"/>
      <c r="F225" s="1140"/>
      <c r="G225" s="1160">
        <f>+E225*F225</f>
        <v>0</v>
      </c>
      <c r="H225" s="1137"/>
      <c r="I225" s="1137">
        <f t="shared" si="287"/>
        <v>0</v>
      </c>
      <c r="J225" s="1137"/>
      <c r="K225" s="1137"/>
      <c r="L225" s="1137">
        <f t="shared" si="305"/>
        <v>0</v>
      </c>
      <c r="M225" s="1137"/>
      <c r="N225" s="1137"/>
      <c r="O225" s="1137">
        <f t="shared" si="306"/>
        <v>0</v>
      </c>
      <c r="P225" s="1137"/>
      <c r="Q225" s="1137"/>
      <c r="R225" s="1137">
        <f t="shared" si="307"/>
        <v>0</v>
      </c>
      <c r="S225" s="1137"/>
      <c r="T225" s="1137"/>
      <c r="U225" s="1137">
        <f t="shared" si="308"/>
        <v>0</v>
      </c>
      <c r="V225" s="1137"/>
      <c r="W225" s="1137"/>
      <c r="X225" s="1137">
        <f t="shared" si="309"/>
        <v>0</v>
      </c>
      <c r="Y225" s="1137"/>
      <c r="Z225" s="1137"/>
      <c r="AA225" s="1159">
        <f t="shared" si="278"/>
        <v>0</v>
      </c>
      <c r="AB225" s="1159">
        <f t="shared" si="279"/>
        <v>0</v>
      </c>
    </row>
    <row r="226" spans="2:28" s="1134" customFormat="1" ht="12.75" customHeight="1" x14ac:dyDescent="0.2">
      <c r="B226" s="1564"/>
      <c r="C226" s="1138"/>
      <c r="D226" s="1565" t="s">
        <v>448</v>
      </c>
      <c r="E226" s="1139"/>
      <c r="F226" s="1140"/>
      <c r="G226" s="1160">
        <f>+E226*F226</f>
        <v>0</v>
      </c>
      <c r="H226" s="1141"/>
      <c r="I226" s="1142">
        <f t="shared" si="287"/>
        <v>0</v>
      </c>
      <c r="J226" s="1142"/>
      <c r="K226" s="1142"/>
      <c r="L226" s="1142">
        <f t="shared" si="305"/>
        <v>0</v>
      </c>
      <c r="M226" s="1142"/>
      <c r="N226" s="1142"/>
      <c r="O226" s="1142">
        <f t="shared" si="306"/>
        <v>0</v>
      </c>
      <c r="P226" s="1142"/>
      <c r="Q226" s="1142"/>
      <c r="R226" s="1142">
        <f t="shared" si="307"/>
        <v>0</v>
      </c>
      <c r="S226" s="1142"/>
      <c r="T226" s="1142"/>
      <c r="U226" s="1142">
        <f t="shared" si="308"/>
        <v>0</v>
      </c>
      <c r="V226" s="1142"/>
      <c r="W226" s="1142"/>
      <c r="X226" s="1142">
        <f t="shared" si="309"/>
        <v>0</v>
      </c>
      <c r="Y226" s="1142"/>
      <c r="Z226" s="1142"/>
      <c r="AA226" s="1159">
        <f t="shared" si="278"/>
        <v>0</v>
      </c>
      <c r="AB226" s="1159">
        <f t="shared" si="279"/>
        <v>0</v>
      </c>
    </row>
    <row r="227" spans="2:28" s="1134" customFormat="1" ht="12.75" customHeight="1" x14ac:dyDescent="0.2">
      <c r="B227" s="1564"/>
      <c r="C227" s="1138"/>
      <c r="D227" s="1565" t="s">
        <v>448</v>
      </c>
      <c r="E227" s="1139"/>
      <c r="F227" s="1140"/>
      <c r="G227" s="1160">
        <f>+E227*F227</f>
        <v>0</v>
      </c>
      <c r="H227" s="1141"/>
      <c r="I227" s="1142">
        <f t="shared" si="287"/>
        <v>0</v>
      </c>
      <c r="J227" s="1142"/>
      <c r="K227" s="1142"/>
      <c r="L227" s="1142">
        <f t="shared" si="305"/>
        <v>0</v>
      </c>
      <c r="M227" s="1142"/>
      <c r="N227" s="1142"/>
      <c r="O227" s="1142">
        <f t="shared" si="306"/>
        <v>0</v>
      </c>
      <c r="P227" s="1142"/>
      <c r="Q227" s="1142"/>
      <c r="R227" s="1142">
        <f t="shared" si="307"/>
        <v>0</v>
      </c>
      <c r="S227" s="1142"/>
      <c r="T227" s="1142"/>
      <c r="U227" s="1142">
        <f t="shared" si="308"/>
        <v>0</v>
      </c>
      <c r="V227" s="1142"/>
      <c r="W227" s="1142"/>
      <c r="X227" s="1142">
        <f t="shared" si="309"/>
        <v>0</v>
      </c>
      <c r="Y227" s="1142"/>
      <c r="Z227" s="1142"/>
      <c r="AA227" s="1159">
        <f t="shared" si="278"/>
        <v>0</v>
      </c>
      <c r="AB227" s="1159">
        <f t="shared" si="279"/>
        <v>0</v>
      </c>
    </row>
    <row r="228" spans="2:28" s="1134" customFormat="1" ht="12.75" customHeight="1" x14ac:dyDescent="0.2">
      <c r="B228" s="1563"/>
      <c r="C228" s="1143"/>
      <c r="D228" s="1566" t="s">
        <v>448</v>
      </c>
      <c r="E228" s="1144"/>
      <c r="F228" s="1145"/>
      <c r="G228" s="1161">
        <f>+E228*F228</f>
        <v>0</v>
      </c>
      <c r="H228" s="1146"/>
      <c r="I228" s="1147">
        <f t="shared" si="287"/>
        <v>0</v>
      </c>
      <c r="J228" s="1147"/>
      <c r="K228" s="1147"/>
      <c r="L228" s="1147">
        <f t="shared" si="305"/>
        <v>0</v>
      </c>
      <c r="M228" s="1147"/>
      <c r="N228" s="1147"/>
      <c r="O228" s="1147">
        <f t="shared" si="306"/>
        <v>0</v>
      </c>
      <c r="P228" s="1147"/>
      <c r="Q228" s="1147"/>
      <c r="R228" s="1147">
        <f t="shared" si="307"/>
        <v>0</v>
      </c>
      <c r="S228" s="1147"/>
      <c r="T228" s="1147"/>
      <c r="U228" s="1147">
        <f t="shared" si="308"/>
        <v>0</v>
      </c>
      <c r="V228" s="1147"/>
      <c r="W228" s="1147"/>
      <c r="X228" s="1147">
        <f t="shared" si="309"/>
        <v>0</v>
      </c>
      <c r="Y228" s="1147"/>
      <c r="Z228" s="1147"/>
      <c r="AA228" s="1159">
        <f t="shared" si="278"/>
        <v>0</v>
      </c>
      <c r="AB228" s="1159">
        <f t="shared" si="279"/>
        <v>0</v>
      </c>
    </row>
    <row r="229" spans="2:28" s="1163" customFormat="1" ht="12.75" customHeight="1" x14ac:dyDescent="0.15">
      <c r="B229" s="1135" t="s">
        <v>419</v>
      </c>
      <c r="C229" s="286" t="s">
        <v>487</v>
      </c>
      <c r="D229" s="14"/>
      <c r="E229" s="1136"/>
      <c r="F229" s="1137"/>
      <c r="G229" s="623">
        <f t="shared" ref="G229:I229" si="310">SUM(G230:G234)</f>
        <v>0</v>
      </c>
      <c r="H229" s="16">
        <f t="shared" si="310"/>
        <v>0</v>
      </c>
      <c r="I229" s="16">
        <f t="shared" si="310"/>
        <v>0</v>
      </c>
      <c r="J229" s="16">
        <f t="shared" ref="J229:K229" si="311">SUM(J230:J234)</f>
        <v>0</v>
      </c>
      <c r="K229" s="16">
        <f t="shared" si="311"/>
        <v>0</v>
      </c>
      <c r="L229" s="16">
        <f t="shared" ref="L229" si="312">SUM(L230:L234)</f>
        <v>0</v>
      </c>
      <c r="M229" s="16">
        <f t="shared" ref="M229:N229" si="313">SUM(M230:M234)</f>
        <v>0</v>
      </c>
      <c r="N229" s="16">
        <f t="shared" si="313"/>
        <v>0</v>
      </c>
      <c r="O229" s="16">
        <f t="shared" ref="O229" si="314">SUM(O230:O234)</f>
        <v>0</v>
      </c>
      <c r="P229" s="16">
        <f t="shared" ref="P229:Q229" si="315">SUM(P230:P234)</f>
        <v>0</v>
      </c>
      <c r="Q229" s="16">
        <f t="shared" si="315"/>
        <v>0</v>
      </c>
      <c r="R229" s="16">
        <f t="shared" ref="R229" si="316">SUM(R230:R234)</f>
        <v>0</v>
      </c>
      <c r="S229" s="16">
        <f t="shared" ref="S229:T229" si="317">SUM(S230:S234)</f>
        <v>0</v>
      </c>
      <c r="T229" s="16">
        <f t="shared" si="317"/>
        <v>0</v>
      </c>
      <c r="U229" s="16">
        <f t="shared" ref="U229" si="318">SUM(U230:U234)</f>
        <v>0</v>
      </c>
      <c r="V229" s="16">
        <f t="shared" ref="V229:W229" si="319">SUM(V230:V234)</f>
        <v>0</v>
      </c>
      <c r="W229" s="16">
        <f t="shared" si="319"/>
        <v>0</v>
      </c>
      <c r="X229" s="16">
        <f t="shared" ref="X229" si="320">SUM(X230:X234)</f>
        <v>0</v>
      </c>
      <c r="Y229" s="16">
        <f t="shared" ref="Y229:Z229" si="321">SUM(Y230:Y234)</f>
        <v>0</v>
      </c>
      <c r="Z229" s="16">
        <f t="shared" si="321"/>
        <v>0</v>
      </c>
      <c r="AA229" s="1159">
        <f t="shared" si="278"/>
        <v>0</v>
      </c>
      <c r="AB229" s="1159">
        <f t="shared" si="279"/>
        <v>0</v>
      </c>
    </row>
    <row r="230" spans="2:28" s="1134" customFormat="1" ht="12.75" customHeight="1" x14ac:dyDescent="0.2">
      <c r="B230" s="1564"/>
      <c r="C230" s="1138"/>
      <c r="D230" s="1565" t="s">
        <v>448</v>
      </c>
      <c r="E230" s="1139"/>
      <c r="F230" s="1140"/>
      <c r="G230" s="1160">
        <f>+E230*F230</f>
        <v>0</v>
      </c>
      <c r="H230" s="1137"/>
      <c r="I230" s="1148">
        <f t="shared" si="287"/>
        <v>0</v>
      </c>
      <c r="J230" s="1142"/>
      <c r="K230" s="1142"/>
      <c r="L230" s="1148">
        <f t="shared" ref="L230:L234" si="322">M230+N230</f>
        <v>0</v>
      </c>
      <c r="M230" s="1142"/>
      <c r="N230" s="1142"/>
      <c r="O230" s="1148">
        <f t="shared" ref="O230:O234" si="323">P230+Q230</f>
        <v>0</v>
      </c>
      <c r="P230" s="1142"/>
      <c r="Q230" s="1142"/>
      <c r="R230" s="1148">
        <f t="shared" ref="R230:R234" si="324">S230+T230</f>
        <v>0</v>
      </c>
      <c r="S230" s="1142"/>
      <c r="T230" s="1142"/>
      <c r="U230" s="1148">
        <f t="shared" ref="U230:U234" si="325">V230+W230</f>
        <v>0</v>
      </c>
      <c r="V230" s="1142"/>
      <c r="W230" s="1142"/>
      <c r="X230" s="1148">
        <f t="shared" ref="X230:X234" si="326">Y230+Z230</f>
        <v>0</v>
      </c>
      <c r="Y230" s="1142"/>
      <c r="Z230" s="1142"/>
      <c r="AA230" s="1159">
        <f t="shared" si="278"/>
        <v>0</v>
      </c>
      <c r="AB230" s="1159">
        <f t="shared" si="279"/>
        <v>0</v>
      </c>
    </row>
    <row r="231" spans="2:28" s="1134" customFormat="1" ht="12.75" customHeight="1" x14ac:dyDescent="0.2">
      <c r="B231" s="1564"/>
      <c r="C231" s="1138"/>
      <c r="D231" s="1565" t="s">
        <v>448</v>
      </c>
      <c r="E231" s="1139"/>
      <c r="F231" s="1140"/>
      <c r="G231" s="1160">
        <f>+E231*F231</f>
        <v>0</v>
      </c>
      <c r="H231" s="1137"/>
      <c r="I231" s="1137">
        <f t="shared" si="287"/>
        <v>0</v>
      </c>
      <c r="J231" s="1142"/>
      <c r="K231" s="1142"/>
      <c r="L231" s="1137">
        <f t="shared" si="322"/>
        <v>0</v>
      </c>
      <c r="M231" s="1142"/>
      <c r="N231" s="1142"/>
      <c r="O231" s="1137">
        <f t="shared" si="323"/>
        <v>0</v>
      </c>
      <c r="P231" s="1142"/>
      <c r="Q231" s="1142"/>
      <c r="R231" s="1137">
        <f t="shared" si="324"/>
        <v>0</v>
      </c>
      <c r="S231" s="1142"/>
      <c r="T231" s="1142"/>
      <c r="U231" s="1137">
        <f t="shared" si="325"/>
        <v>0</v>
      </c>
      <c r="V231" s="1142"/>
      <c r="W231" s="1142"/>
      <c r="X231" s="1137">
        <f t="shared" si="326"/>
        <v>0</v>
      </c>
      <c r="Y231" s="1142"/>
      <c r="Z231" s="1142"/>
      <c r="AA231" s="1159">
        <f t="shared" si="278"/>
        <v>0</v>
      </c>
      <c r="AB231" s="1159">
        <f t="shared" si="279"/>
        <v>0</v>
      </c>
    </row>
    <row r="232" spans="2:28" s="1134" customFormat="1" ht="12.75" customHeight="1" x14ac:dyDescent="0.2">
      <c r="B232" s="1564"/>
      <c r="C232" s="1138"/>
      <c r="D232" s="1565" t="s">
        <v>448</v>
      </c>
      <c r="E232" s="1139"/>
      <c r="F232" s="1140"/>
      <c r="G232" s="1160">
        <f>+E232*F232</f>
        <v>0</v>
      </c>
      <c r="H232" s="1141"/>
      <c r="I232" s="1142">
        <f t="shared" si="287"/>
        <v>0</v>
      </c>
      <c r="J232" s="1142"/>
      <c r="K232" s="1142"/>
      <c r="L232" s="1142">
        <f t="shared" si="322"/>
        <v>0</v>
      </c>
      <c r="M232" s="1142"/>
      <c r="N232" s="1142"/>
      <c r="O232" s="1142">
        <f t="shared" si="323"/>
        <v>0</v>
      </c>
      <c r="P232" s="1142"/>
      <c r="Q232" s="1142"/>
      <c r="R232" s="1142">
        <f t="shared" si="324"/>
        <v>0</v>
      </c>
      <c r="S232" s="1142"/>
      <c r="T232" s="1142"/>
      <c r="U232" s="1142">
        <f t="shared" si="325"/>
        <v>0</v>
      </c>
      <c r="V232" s="1142"/>
      <c r="W232" s="1142"/>
      <c r="X232" s="1142">
        <f t="shared" si="326"/>
        <v>0</v>
      </c>
      <c r="Y232" s="1142"/>
      <c r="Z232" s="1142"/>
      <c r="AA232" s="1159">
        <f t="shared" si="278"/>
        <v>0</v>
      </c>
      <c r="AB232" s="1159">
        <f t="shared" si="279"/>
        <v>0</v>
      </c>
    </row>
    <row r="233" spans="2:28" s="1134" customFormat="1" ht="12.75" customHeight="1" x14ac:dyDescent="0.2">
      <c r="B233" s="1564"/>
      <c r="C233" s="1138"/>
      <c r="D233" s="1565" t="s">
        <v>448</v>
      </c>
      <c r="E233" s="1139"/>
      <c r="F233" s="1140"/>
      <c r="G233" s="1160">
        <f>+E233*F233</f>
        <v>0</v>
      </c>
      <c r="H233" s="1141"/>
      <c r="I233" s="1142">
        <f t="shared" si="287"/>
        <v>0</v>
      </c>
      <c r="J233" s="1142"/>
      <c r="K233" s="1142"/>
      <c r="L233" s="1142">
        <f t="shared" si="322"/>
        <v>0</v>
      </c>
      <c r="M233" s="1142"/>
      <c r="N233" s="1142"/>
      <c r="O233" s="1142">
        <f t="shared" si="323"/>
        <v>0</v>
      </c>
      <c r="P233" s="1142"/>
      <c r="Q233" s="1142"/>
      <c r="R233" s="1142">
        <f t="shared" si="324"/>
        <v>0</v>
      </c>
      <c r="S233" s="1142"/>
      <c r="T233" s="1142"/>
      <c r="U233" s="1142">
        <f t="shared" si="325"/>
        <v>0</v>
      </c>
      <c r="V233" s="1142"/>
      <c r="W233" s="1142"/>
      <c r="X233" s="1142">
        <f t="shared" si="326"/>
        <v>0</v>
      </c>
      <c r="Y233" s="1142"/>
      <c r="Z233" s="1142"/>
      <c r="AA233" s="1159">
        <f t="shared" si="278"/>
        <v>0</v>
      </c>
      <c r="AB233" s="1159">
        <f t="shared" si="279"/>
        <v>0</v>
      </c>
    </row>
    <row r="234" spans="2:28" s="1134" customFormat="1" ht="12.75" customHeight="1" x14ac:dyDescent="0.2">
      <c r="B234" s="1563"/>
      <c r="C234" s="1143"/>
      <c r="D234" s="1566" t="s">
        <v>448</v>
      </c>
      <c r="E234" s="1144"/>
      <c r="F234" s="1145"/>
      <c r="G234" s="1161">
        <f>+E234*F234</f>
        <v>0</v>
      </c>
      <c r="H234" s="1146"/>
      <c r="I234" s="1147">
        <f t="shared" si="287"/>
        <v>0</v>
      </c>
      <c r="J234" s="1147"/>
      <c r="K234" s="1147"/>
      <c r="L234" s="1147">
        <f t="shared" si="322"/>
        <v>0</v>
      </c>
      <c r="M234" s="1147"/>
      <c r="N234" s="1147"/>
      <c r="O234" s="1147">
        <f t="shared" si="323"/>
        <v>0</v>
      </c>
      <c r="P234" s="1147"/>
      <c r="Q234" s="1147"/>
      <c r="R234" s="1147">
        <f t="shared" si="324"/>
        <v>0</v>
      </c>
      <c r="S234" s="1147"/>
      <c r="T234" s="1147"/>
      <c r="U234" s="1147">
        <f t="shared" si="325"/>
        <v>0</v>
      </c>
      <c r="V234" s="1147"/>
      <c r="W234" s="1147"/>
      <c r="X234" s="1147">
        <f t="shared" si="326"/>
        <v>0</v>
      </c>
      <c r="Y234" s="1147"/>
      <c r="Z234" s="1147"/>
      <c r="AA234" s="1159">
        <f t="shared" si="278"/>
        <v>0</v>
      </c>
      <c r="AB234" s="1159">
        <f t="shared" si="279"/>
        <v>0</v>
      </c>
    </row>
    <row r="235" spans="2:28" s="1163" customFormat="1" ht="12.75" customHeight="1" x14ac:dyDescent="0.15">
      <c r="B235" s="1135" t="s">
        <v>419</v>
      </c>
      <c r="C235" s="286" t="s">
        <v>488</v>
      </c>
      <c r="D235" s="14"/>
      <c r="E235" s="1136"/>
      <c r="F235" s="1137"/>
      <c r="G235" s="623">
        <f t="shared" ref="G235:I235" si="327">SUM(G236:G240)</f>
        <v>0</v>
      </c>
      <c r="H235" s="16">
        <f t="shared" si="327"/>
        <v>0</v>
      </c>
      <c r="I235" s="16">
        <f t="shared" si="327"/>
        <v>0</v>
      </c>
      <c r="J235" s="20">
        <f t="shared" ref="J235:K235" si="328">SUM(J236:J240)</f>
        <v>0</v>
      </c>
      <c r="K235" s="20">
        <f t="shared" si="328"/>
        <v>0</v>
      </c>
      <c r="L235" s="16">
        <f t="shared" ref="L235" si="329">SUM(L236:L240)</f>
        <v>0</v>
      </c>
      <c r="M235" s="20">
        <f t="shared" ref="M235:N235" si="330">SUM(M236:M240)</f>
        <v>0</v>
      </c>
      <c r="N235" s="20">
        <f t="shared" si="330"/>
        <v>0</v>
      </c>
      <c r="O235" s="16">
        <f t="shared" ref="O235" si="331">SUM(O236:O240)</f>
        <v>0</v>
      </c>
      <c r="P235" s="20">
        <f t="shared" ref="P235:Q235" si="332">SUM(P236:P240)</f>
        <v>0</v>
      </c>
      <c r="Q235" s="20">
        <f t="shared" si="332"/>
        <v>0</v>
      </c>
      <c r="R235" s="16">
        <f t="shared" ref="R235" si="333">SUM(R236:R240)</f>
        <v>0</v>
      </c>
      <c r="S235" s="20">
        <f t="shared" ref="S235:T235" si="334">SUM(S236:S240)</f>
        <v>0</v>
      </c>
      <c r="T235" s="20">
        <f t="shared" si="334"/>
        <v>0</v>
      </c>
      <c r="U235" s="16">
        <f t="shared" ref="U235" si="335">SUM(U236:U240)</f>
        <v>0</v>
      </c>
      <c r="V235" s="20">
        <f t="shared" ref="V235:W235" si="336">SUM(V236:V240)</f>
        <v>0</v>
      </c>
      <c r="W235" s="20">
        <f t="shared" si="336"/>
        <v>0</v>
      </c>
      <c r="X235" s="16">
        <f t="shared" ref="X235" si="337">SUM(X236:X240)</f>
        <v>0</v>
      </c>
      <c r="Y235" s="20">
        <f t="shared" ref="Y235:Z235" si="338">SUM(Y236:Y240)</f>
        <v>0</v>
      </c>
      <c r="Z235" s="20">
        <f t="shared" si="338"/>
        <v>0</v>
      </c>
      <c r="AA235" s="1159">
        <f t="shared" si="278"/>
        <v>0</v>
      </c>
      <c r="AB235" s="1159">
        <f t="shared" si="279"/>
        <v>0</v>
      </c>
    </row>
    <row r="236" spans="2:28" s="1134" customFormat="1" ht="12.75" customHeight="1" x14ac:dyDescent="0.2">
      <c r="B236" s="1564"/>
      <c r="C236" s="1138"/>
      <c r="D236" s="1565" t="s">
        <v>448</v>
      </c>
      <c r="E236" s="1139"/>
      <c r="F236" s="1140"/>
      <c r="G236" s="1160">
        <f>+E236*F236</f>
        <v>0</v>
      </c>
      <c r="H236" s="1137"/>
      <c r="I236" s="1148">
        <f t="shared" si="287"/>
        <v>0</v>
      </c>
      <c r="J236" s="1137"/>
      <c r="K236" s="1137"/>
      <c r="L236" s="1148">
        <f t="shared" ref="L236:L240" si="339">M236+N236</f>
        <v>0</v>
      </c>
      <c r="M236" s="1137"/>
      <c r="N236" s="1137"/>
      <c r="O236" s="1148">
        <f t="shared" ref="O236:O240" si="340">P236+Q236</f>
        <v>0</v>
      </c>
      <c r="P236" s="1137"/>
      <c r="Q236" s="1137"/>
      <c r="R236" s="1148">
        <f t="shared" ref="R236:R240" si="341">S236+T236</f>
        <v>0</v>
      </c>
      <c r="S236" s="1137"/>
      <c r="T236" s="1137"/>
      <c r="U236" s="1148">
        <f t="shared" ref="U236:U240" si="342">V236+W236</f>
        <v>0</v>
      </c>
      <c r="V236" s="1137"/>
      <c r="W236" s="1137"/>
      <c r="X236" s="1148">
        <f t="shared" ref="X236:X240" si="343">Y236+Z236</f>
        <v>0</v>
      </c>
      <c r="Y236" s="1137"/>
      <c r="Z236" s="1137"/>
      <c r="AA236" s="1159">
        <f t="shared" si="278"/>
        <v>0</v>
      </c>
      <c r="AB236" s="1159">
        <f t="shared" si="279"/>
        <v>0</v>
      </c>
    </row>
    <row r="237" spans="2:28" s="1134" customFormat="1" ht="12.75" customHeight="1" x14ac:dyDescent="0.2">
      <c r="B237" s="1564"/>
      <c r="C237" s="1138"/>
      <c r="D237" s="1565" t="s">
        <v>448</v>
      </c>
      <c r="E237" s="1139"/>
      <c r="F237" s="1140"/>
      <c r="G237" s="1160">
        <f>+E237*F237</f>
        <v>0</v>
      </c>
      <c r="H237" s="1137"/>
      <c r="I237" s="1137">
        <f t="shared" si="287"/>
        <v>0</v>
      </c>
      <c r="J237" s="1137"/>
      <c r="K237" s="1137"/>
      <c r="L237" s="1137">
        <f t="shared" si="339"/>
        <v>0</v>
      </c>
      <c r="M237" s="1137"/>
      <c r="N237" s="1137"/>
      <c r="O237" s="1137">
        <f t="shared" si="340"/>
        <v>0</v>
      </c>
      <c r="P237" s="1137"/>
      <c r="Q237" s="1137"/>
      <c r="R237" s="1137">
        <f t="shared" si="341"/>
        <v>0</v>
      </c>
      <c r="S237" s="1137"/>
      <c r="T237" s="1137"/>
      <c r="U237" s="1137">
        <f t="shared" si="342"/>
        <v>0</v>
      </c>
      <c r="V237" s="1137"/>
      <c r="W237" s="1137"/>
      <c r="X237" s="1137">
        <f t="shared" si="343"/>
        <v>0</v>
      </c>
      <c r="Y237" s="1137"/>
      <c r="Z237" s="1137"/>
      <c r="AA237" s="1159">
        <f t="shared" si="278"/>
        <v>0</v>
      </c>
      <c r="AB237" s="1159">
        <f t="shared" si="279"/>
        <v>0</v>
      </c>
    </row>
    <row r="238" spans="2:28" s="1134" customFormat="1" ht="12.75" customHeight="1" x14ac:dyDescent="0.2">
      <c r="B238" s="1564"/>
      <c r="C238" s="1138"/>
      <c r="D238" s="1565" t="s">
        <v>448</v>
      </c>
      <c r="E238" s="1139"/>
      <c r="F238" s="1140"/>
      <c r="G238" s="1160">
        <f>+E238*F238</f>
        <v>0</v>
      </c>
      <c r="H238" s="1141"/>
      <c r="I238" s="1142">
        <f t="shared" si="287"/>
        <v>0</v>
      </c>
      <c r="J238" s="1142"/>
      <c r="K238" s="1142"/>
      <c r="L238" s="1142">
        <f t="shared" si="339"/>
        <v>0</v>
      </c>
      <c r="M238" s="1142"/>
      <c r="N238" s="1142"/>
      <c r="O238" s="1142">
        <f t="shared" si="340"/>
        <v>0</v>
      </c>
      <c r="P238" s="1142"/>
      <c r="Q238" s="1142"/>
      <c r="R238" s="1142">
        <f t="shared" si="341"/>
        <v>0</v>
      </c>
      <c r="S238" s="1142"/>
      <c r="T238" s="1142"/>
      <c r="U238" s="1142">
        <f t="shared" si="342"/>
        <v>0</v>
      </c>
      <c r="V238" s="1142"/>
      <c r="W238" s="1142"/>
      <c r="X238" s="1142">
        <f t="shared" si="343"/>
        <v>0</v>
      </c>
      <c r="Y238" s="1142"/>
      <c r="Z238" s="1142"/>
      <c r="AA238" s="1159">
        <f t="shared" si="278"/>
        <v>0</v>
      </c>
      <c r="AB238" s="1159">
        <f t="shared" si="279"/>
        <v>0</v>
      </c>
    </row>
    <row r="239" spans="2:28" s="1134" customFormat="1" ht="12.75" customHeight="1" x14ac:dyDescent="0.2">
      <c r="B239" s="1564"/>
      <c r="C239" s="1138"/>
      <c r="D239" s="1565" t="s">
        <v>448</v>
      </c>
      <c r="E239" s="1139"/>
      <c r="F239" s="1140"/>
      <c r="G239" s="1160">
        <f>+E239*F239</f>
        <v>0</v>
      </c>
      <c r="H239" s="1141"/>
      <c r="I239" s="1142">
        <f t="shared" si="287"/>
        <v>0</v>
      </c>
      <c r="J239" s="1142"/>
      <c r="K239" s="1142"/>
      <c r="L239" s="1142">
        <f t="shared" si="339"/>
        <v>0</v>
      </c>
      <c r="M239" s="1142"/>
      <c r="N239" s="1142"/>
      <c r="O239" s="1142">
        <f t="shared" si="340"/>
        <v>0</v>
      </c>
      <c r="P239" s="1142"/>
      <c r="Q239" s="1142"/>
      <c r="R239" s="1142">
        <f t="shared" si="341"/>
        <v>0</v>
      </c>
      <c r="S239" s="1142"/>
      <c r="T239" s="1142"/>
      <c r="U239" s="1142">
        <f t="shared" si="342"/>
        <v>0</v>
      </c>
      <c r="V239" s="1142"/>
      <c r="W239" s="1142"/>
      <c r="X239" s="1142">
        <f t="shared" si="343"/>
        <v>0</v>
      </c>
      <c r="Y239" s="1142"/>
      <c r="Z239" s="1142"/>
      <c r="AA239" s="1159">
        <f t="shared" si="278"/>
        <v>0</v>
      </c>
      <c r="AB239" s="1159">
        <f t="shared" si="279"/>
        <v>0</v>
      </c>
    </row>
    <row r="240" spans="2:28" s="1134" customFormat="1" ht="12.75" customHeight="1" x14ac:dyDescent="0.2">
      <c r="B240" s="1563"/>
      <c r="C240" s="1143"/>
      <c r="D240" s="1566" t="s">
        <v>448</v>
      </c>
      <c r="E240" s="1144"/>
      <c r="F240" s="1145"/>
      <c r="G240" s="1160">
        <f>+E240*F240</f>
        <v>0</v>
      </c>
      <c r="H240" s="1141"/>
      <c r="I240" s="1147">
        <f t="shared" si="287"/>
        <v>0</v>
      </c>
      <c r="J240" s="1142"/>
      <c r="K240" s="1142"/>
      <c r="L240" s="1147">
        <f t="shared" si="339"/>
        <v>0</v>
      </c>
      <c r="M240" s="1142"/>
      <c r="N240" s="1142"/>
      <c r="O240" s="1147">
        <f t="shared" si="340"/>
        <v>0</v>
      </c>
      <c r="P240" s="1142"/>
      <c r="Q240" s="1142"/>
      <c r="R240" s="1147">
        <f t="shared" si="341"/>
        <v>0</v>
      </c>
      <c r="S240" s="1142"/>
      <c r="T240" s="1142"/>
      <c r="U240" s="1147">
        <f t="shared" si="342"/>
        <v>0</v>
      </c>
      <c r="V240" s="1142"/>
      <c r="W240" s="1142"/>
      <c r="X240" s="1147">
        <f t="shared" si="343"/>
        <v>0</v>
      </c>
      <c r="Y240" s="1142"/>
      <c r="Z240" s="1142"/>
      <c r="AA240" s="1159">
        <f t="shared" si="278"/>
        <v>0</v>
      </c>
      <c r="AB240" s="1159">
        <f t="shared" si="279"/>
        <v>0</v>
      </c>
    </row>
    <row r="241" spans="2:28" s="1166" customFormat="1" ht="25.5" customHeight="1" x14ac:dyDescent="0.15">
      <c r="B241" s="52">
        <f>+'CRONOGRAMA ACTIVIDADES'!C57</f>
        <v>0</v>
      </c>
      <c r="C241" s="232" t="str">
        <f>+'CRONOGRAMA ACTIVIDADES'!B57</f>
        <v>2.2.3</v>
      </c>
      <c r="D241" s="625" t="str">
        <f>+'CRONOGRAMA ACTIVIDADES'!D57</f>
        <v>Unidad medida</v>
      </c>
      <c r="E241" s="626">
        <f>+'CRONOGRAMA ACTIVIDADES'!E57</f>
        <v>0</v>
      </c>
      <c r="F241" s="624"/>
      <c r="G241" s="624">
        <f t="shared" ref="G241:Z241" si="344">+G243+G249+G255+G261+G267</f>
        <v>0</v>
      </c>
      <c r="H241" s="12">
        <f t="shared" si="344"/>
        <v>0</v>
      </c>
      <c r="I241" s="12">
        <f t="shared" si="344"/>
        <v>0</v>
      </c>
      <c r="J241" s="12">
        <f t="shared" si="344"/>
        <v>0</v>
      </c>
      <c r="K241" s="12">
        <f t="shared" si="344"/>
        <v>0</v>
      </c>
      <c r="L241" s="12">
        <f t="shared" si="344"/>
        <v>0</v>
      </c>
      <c r="M241" s="12">
        <f t="shared" si="344"/>
        <v>0</v>
      </c>
      <c r="N241" s="12">
        <f t="shared" si="344"/>
        <v>0</v>
      </c>
      <c r="O241" s="12">
        <f t="shared" si="344"/>
        <v>0</v>
      </c>
      <c r="P241" s="12">
        <f t="shared" si="344"/>
        <v>0</v>
      </c>
      <c r="Q241" s="12">
        <f t="shared" si="344"/>
        <v>0</v>
      </c>
      <c r="R241" s="12">
        <f t="shared" si="344"/>
        <v>0</v>
      </c>
      <c r="S241" s="12">
        <f t="shared" si="344"/>
        <v>0</v>
      </c>
      <c r="T241" s="12">
        <f t="shared" si="344"/>
        <v>0</v>
      </c>
      <c r="U241" s="12">
        <f t="shared" si="344"/>
        <v>0</v>
      </c>
      <c r="V241" s="12">
        <f t="shared" si="344"/>
        <v>0</v>
      </c>
      <c r="W241" s="12">
        <f t="shared" si="344"/>
        <v>0</v>
      </c>
      <c r="X241" s="12">
        <f t="shared" si="344"/>
        <v>0</v>
      </c>
      <c r="Y241" s="12">
        <f t="shared" si="344"/>
        <v>0</v>
      </c>
      <c r="Z241" s="12">
        <f t="shared" si="344"/>
        <v>0</v>
      </c>
      <c r="AA241" s="1159">
        <f>X241+U241+R241+O241+L241+I241+H241</f>
        <v>0</v>
      </c>
      <c r="AB241" s="1159">
        <f>+AA241-G241</f>
        <v>0</v>
      </c>
    </row>
    <row r="242" spans="2:28" s="1163" customFormat="1" ht="26.25" customHeight="1" x14ac:dyDescent="0.15">
      <c r="B242" s="633" t="s">
        <v>768</v>
      </c>
      <c r="C242" s="634"/>
      <c r="D242" s="2014"/>
      <c r="E242" s="2015"/>
      <c r="F242" s="2015"/>
      <c r="G242" s="2015"/>
      <c r="H242" s="2015"/>
      <c r="I242" s="2015"/>
      <c r="J242" s="2015"/>
      <c r="K242" s="2015"/>
      <c r="L242" s="2015"/>
      <c r="M242" s="2015"/>
      <c r="N242" s="2015"/>
      <c r="O242" s="2015"/>
      <c r="P242" s="2015"/>
      <c r="Q242" s="2015"/>
      <c r="R242" s="2015"/>
      <c r="S242" s="2015"/>
      <c r="T242" s="2015"/>
      <c r="U242" s="2015"/>
      <c r="V242" s="2015"/>
      <c r="W242" s="2015"/>
      <c r="X242" s="2015"/>
      <c r="Y242" s="2015"/>
      <c r="Z242" s="2016"/>
    </row>
    <row r="243" spans="2:28" s="1163" customFormat="1" ht="12.75" customHeight="1" x14ac:dyDescent="0.15">
      <c r="B243" s="1135" t="s">
        <v>419</v>
      </c>
      <c r="C243" s="286" t="s">
        <v>489</v>
      </c>
      <c r="D243" s="14"/>
      <c r="E243" s="1136"/>
      <c r="F243" s="1137"/>
      <c r="G243" s="623">
        <f t="shared" ref="G243:H243" si="345">SUM(G244:G248)</f>
        <v>0</v>
      </c>
      <c r="H243" s="16">
        <f t="shared" si="345"/>
        <v>0</v>
      </c>
      <c r="I243" s="16">
        <f t="shared" ref="I243" si="346">SUM(I244:I248)</f>
        <v>0</v>
      </c>
      <c r="J243" s="16">
        <f t="shared" ref="J243:K243" si="347">SUM(J244:J248)</f>
        <v>0</v>
      </c>
      <c r="K243" s="16">
        <f t="shared" si="347"/>
        <v>0</v>
      </c>
      <c r="L243" s="16">
        <f t="shared" ref="L243" si="348">SUM(L244:L248)</f>
        <v>0</v>
      </c>
      <c r="M243" s="16">
        <f t="shared" ref="M243:N243" si="349">SUM(M244:M248)</f>
        <v>0</v>
      </c>
      <c r="N243" s="16">
        <f t="shared" si="349"/>
        <v>0</v>
      </c>
      <c r="O243" s="16">
        <f t="shared" ref="O243" si="350">SUM(O244:O248)</f>
        <v>0</v>
      </c>
      <c r="P243" s="16">
        <f t="shared" ref="P243:Q243" si="351">SUM(P244:P248)</f>
        <v>0</v>
      </c>
      <c r="Q243" s="16">
        <f t="shared" si="351"/>
        <v>0</v>
      </c>
      <c r="R243" s="16">
        <f t="shared" ref="R243" si="352">SUM(R244:R248)</f>
        <v>0</v>
      </c>
      <c r="S243" s="16">
        <f t="shared" ref="S243:T243" si="353">SUM(S244:S248)</f>
        <v>0</v>
      </c>
      <c r="T243" s="16">
        <f t="shared" si="353"/>
        <v>0</v>
      </c>
      <c r="U243" s="16">
        <f t="shared" ref="U243" si="354">SUM(U244:U248)</f>
        <v>0</v>
      </c>
      <c r="V243" s="16">
        <f t="shared" ref="V243:W243" si="355">SUM(V244:V248)</f>
        <v>0</v>
      </c>
      <c r="W243" s="16">
        <f t="shared" si="355"/>
        <v>0</v>
      </c>
      <c r="X243" s="16">
        <f t="shared" ref="X243" si="356">SUM(X244:X248)</f>
        <v>0</v>
      </c>
      <c r="Y243" s="16">
        <f t="shared" ref="Y243:Z243" si="357">SUM(Y244:Y248)</f>
        <v>0</v>
      </c>
      <c r="Z243" s="16">
        <f t="shared" si="357"/>
        <v>0</v>
      </c>
      <c r="AA243" s="1159">
        <f t="shared" ref="AA243:AA272" si="358">X243+U243+R243+O243+L243+I243+H243</f>
        <v>0</v>
      </c>
      <c r="AB243" s="1159">
        <f t="shared" ref="AB243:AB272" si="359">+AA243-G243</f>
        <v>0</v>
      </c>
    </row>
    <row r="244" spans="2:28" s="1134" customFormat="1" ht="12.75" customHeight="1" x14ac:dyDescent="0.2">
      <c r="B244" s="1564"/>
      <c r="C244" s="1138"/>
      <c r="D244" s="1565" t="s">
        <v>448</v>
      </c>
      <c r="E244" s="1139"/>
      <c r="F244" s="1140"/>
      <c r="G244" s="1160">
        <f>+E244*F244</f>
        <v>0</v>
      </c>
      <c r="H244" s="1137"/>
      <c r="I244" s="1137">
        <f t="shared" ref="I244:I248" si="360">J244+K244</f>
        <v>0</v>
      </c>
      <c r="J244" s="1137"/>
      <c r="K244" s="1137"/>
      <c r="L244" s="1137">
        <f t="shared" ref="L244:L248" si="361">M244+N244</f>
        <v>0</v>
      </c>
      <c r="M244" s="1137"/>
      <c r="N244" s="1137"/>
      <c r="O244" s="1137">
        <f t="shared" ref="O244:O248" si="362">P244+Q244</f>
        <v>0</v>
      </c>
      <c r="P244" s="1137"/>
      <c r="Q244" s="1137"/>
      <c r="R244" s="1137">
        <f t="shared" ref="R244:R248" si="363">S244+T244</f>
        <v>0</v>
      </c>
      <c r="S244" s="1137"/>
      <c r="T244" s="1137"/>
      <c r="U244" s="1137">
        <f t="shared" ref="U244:U248" si="364">V244+W244</f>
        <v>0</v>
      </c>
      <c r="V244" s="1137"/>
      <c r="W244" s="1137"/>
      <c r="X244" s="1137">
        <f t="shared" ref="X244:X248" si="365">Y244+Z244</f>
        <v>0</v>
      </c>
      <c r="Y244" s="1137"/>
      <c r="Z244" s="1137"/>
      <c r="AA244" s="1159">
        <f t="shared" si="358"/>
        <v>0</v>
      </c>
      <c r="AB244" s="1159">
        <f t="shared" si="359"/>
        <v>0</v>
      </c>
    </row>
    <row r="245" spans="2:28" s="1134" customFormat="1" ht="12.75" customHeight="1" x14ac:dyDescent="0.2">
      <c r="B245" s="1564"/>
      <c r="C245" s="1138"/>
      <c r="D245" s="1565" t="s">
        <v>448</v>
      </c>
      <c r="E245" s="1139"/>
      <c r="F245" s="1140"/>
      <c r="G245" s="1160">
        <f>+E245*F245</f>
        <v>0</v>
      </c>
      <c r="H245" s="1137"/>
      <c r="I245" s="1137">
        <f t="shared" si="360"/>
        <v>0</v>
      </c>
      <c r="J245" s="1137"/>
      <c r="K245" s="1137"/>
      <c r="L245" s="1137">
        <f t="shared" si="361"/>
        <v>0</v>
      </c>
      <c r="M245" s="1137"/>
      <c r="N245" s="1137"/>
      <c r="O245" s="1137">
        <f t="shared" si="362"/>
        <v>0</v>
      </c>
      <c r="P245" s="1137"/>
      <c r="Q245" s="1137"/>
      <c r="R245" s="1137">
        <f t="shared" si="363"/>
        <v>0</v>
      </c>
      <c r="S245" s="1137"/>
      <c r="T245" s="1137"/>
      <c r="U245" s="1137">
        <f t="shared" si="364"/>
        <v>0</v>
      </c>
      <c r="V245" s="1137"/>
      <c r="W245" s="1137"/>
      <c r="X245" s="1137">
        <f t="shared" si="365"/>
        <v>0</v>
      </c>
      <c r="Y245" s="1137"/>
      <c r="Z245" s="1137"/>
      <c r="AA245" s="1159">
        <f t="shared" si="358"/>
        <v>0</v>
      </c>
      <c r="AB245" s="1159">
        <f t="shared" si="359"/>
        <v>0</v>
      </c>
    </row>
    <row r="246" spans="2:28" s="1134" customFormat="1" ht="12.75" customHeight="1" x14ac:dyDescent="0.2">
      <c r="B246" s="1564"/>
      <c r="C246" s="1138"/>
      <c r="D246" s="1565" t="s">
        <v>448</v>
      </c>
      <c r="E246" s="1139"/>
      <c r="F246" s="1140"/>
      <c r="G246" s="1160">
        <f>+E246*F246</f>
        <v>0</v>
      </c>
      <c r="H246" s="1141"/>
      <c r="I246" s="1142">
        <f t="shared" si="360"/>
        <v>0</v>
      </c>
      <c r="J246" s="1142"/>
      <c r="K246" s="1142"/>
      <c r="L246" s="1142">
        <f t="shared" si="361"/>
        <v>0</v>
      </c>
      <c r="M246" s="1142"/>
      <c r="N246" s="1142"/>
      <c r="O246" s="1142">
        <f t="shared" si="362"/>
        <v>0</v>
      </c>
      <c r="P246" s="1142"/>
      <c r="Q246" s="1142"/>
      <c r="R246" s="1142">
        <f t="shared" si="363"/>
        <v>0</v>
      </c>
      <c r="S246" s="1142"/>
      <c r="T246" s="1142"/>
      <c r="U246" s="1142">
        <f t="shared" si="364"/>
        <v>0</v>
      </c>
      <c r="V246" s="1142"/>
      <c r="W246" s="1142"/>
      <c r="X246" s="1142">
        <f t="shared" si="365"/>
        <v>0</v>
      </c>
      <c r="Y246" s="1142"/>
      <c r="Z246" s="1142"/>
      <c r="AA246" s="1159">
        <f t="shared" si="358"/>
        <v>0</v>
      </c>
      <c r="AB246" s="1159">
        <f t="shared" si="359"/>
        <v>0</v>
      </c>
    </row>
    <row r="247" spans="2:28" s="1134" customFormat="1" ht="12.75" customHeight="1" x14ac:dyDescent="0.2">
      <c r="B247" s="1564"/>
      <c r="C247" s="1138"/>
      <c r="D247" s="1565" t="s">
        <v>448</v>
      </c>
      <c r="E247" s="1139"/>
      <c r="F247" s="1140"/>
      <c r="G247" s="1160">
        <f>+E247*F247</f>
        <v>0</v>
      </c>
      <c r="H247" s="1141"/>
      <c r="I247" s="1142">
        <f t="shared" si="360"/>
        <v>0</v>
      </c>
      <c r="J247" s="1142"/>
      <c r="K247" s="1142"/>
      <c r="L247" s="1142">
        <f t="shared" si="361"/>
        <v>0</v>
      </c>
      <c r="M247" s="1142"/>
      <c r="N247" s="1142"/>
      <c r="O247" s="1142">
        <f t="shared" si="362"/>
        <v>0</v>
      </c>
      <c r="P247" s="1142"/>
      <c r="Q247" s="1142"/>
      <c r="R247" s="1142">
        <f t="shared" si="363"/>
        <v>0</v>
      </c>
      <c r="S247" s="1142"/>
      <c r="T247" s="1142"/>
      <c r="U247" s="1142">
        <f t="shared" si="364"/>
        <v>0</v>
      </c>
      <c r="V247" s="1142"/>
      <c r="W247" s="1142"/>
      <c r="X247" s="1142">
        <f t="shared" si="365"/>
        <v>0</v>
      </c>
      <c r="Y247" s="1142"/>
      <c r="Z247" s="1142"/>
      <c r="AA247" s="1159">
        <f t="shared" si="358"/>
        <v>0</v>
      </c>
      <c r="AB247" s="1159">
        <f t="shared" si="359"/>
        <v>0</v>
      </c>
    </row>
    <row r="248" spans="2:28" s="1134" customFormat="1" ht="12.75" customHeight="1" x14ac:dyDescent="0.2">
      <c r="B248" s="1563"/>
      <c r="C248" s="1143"/>
      <c r="D248" s="1566" t="s">
        <v>448</v>
      </c>
      <c r="E248" s="1144"/>
      <c r="F248" s="1145"/>
      <c r="G248" s="1161">
        <f>+E248*F248</f>
        <v>0</v>
      </c>
      <c r="H248" s="1146"/>
      <c r="I248" s="1147">
        <f t="shared" si="360"/>
        <v>0</v>
      </c>
      <c r="J248" s="1147"/>
      <c r="K248" s="1147"/>
      <c r="L248" s="1147">
        <f t="shared" si="361"/>
        <v>0</v>
      </c>
      <c r="M248" s="1147"/>
      <c r="N248" s="1147"/>
      <c r="O248" s="1147">
        <f t="shared" si="362"/>
        <v>0</v>
      </c>
      <c r="P248" s="1147"/>
      <c r="Q248" s="1147"/>
      <c r="R248" s="1147">
        <f t="shared" si="363"/>
        <v>0</v>
      </c>
      <c r="S248" s="1147"/>
      <c r="T248" s="1147"/>
      <c r="U248" s="1147">
        <f t="shared" si="364"/>
        <v>0</v>
      </c>
      <c r="V248" s="1147"/>
      <c r="W248" s="1147"/>
      <c r="X248" s="1147">
        <f t="shared" si="365"/>
        <v>0</v>
      </c>
      <c r="Y248" s="1147"/>
      <c r="Z248" s="1147"/>
      <c r="AA248" s="1159">
        <f t="shared" si="358"/>
        <v>0</v>
      </c>
      <c r="AB248" s="1159">
        <f t="shared" si="359"/>
        <v>0</v>
      </c>
    </row>
    <row r="249" spans="2:28" s="1163" customFormat="1" ht="12.75" customHeight="1" x14ac:dyDescent="0.15">
      <c r="B249" s="1135" t="s">
        <v>419</v>
      </c>
      <c r="C249" s="286" t="s">
        <v>490</v>
      </c>
      <c r="D249" s="14"/>
      <c r="E249" s="1136"/>
      <c r="F249" s="1137"/>
      <c r="G249" s="623">
        <f t="shared" ref="G249:Z249" si="366">SUM(G250:G254)</f>
        <v>0</v>
      </c>
      <c r="H249" s="16">
        <f t="shared" si="366"/>
        <v>0</v>
      </c>
      <c r="I249" s="16">
        <f t="shared" si="366"/>
        <v>0</v>
      </c>
      <c r="J249" s="16">
        <f t="shared" si="366"/>
        <v>0</v>
      </c>
      <c r="K249" s="16">
        <f t="shared" si="366"/>
        <v>0</v>
      </c>
      <c r="L249" s="16">
        <f t="shared" si="366"/>
        <v>0</v>
      </c>
      <c r="M249" s="16">
        <f t="shared" si="366"/>
        <v>0</v>
      </c>
      <c r="N249" s="16">
        <f t="shared" si="366"/>
        <v>0</v>
      </c>
      <c r="O249" s="16">
        <f t="shared" si="366"/>
        <v>0</v>
      </c>
      <c r="P249" s="16">
        <f t="shared" si="366"/>
        <v>0</v>
      </c>
      <c r="Q249" s="16">
        <f t="shared" si="366"/>
        <v>0</v>
      </c>
      <c r="R249" s="16">
        <f t="shared" si="366"/>
        <v>0</v>
      </c>
      <c r="S249" s="16">
        <f t="shared" si="366"/>
        <v>0</v>
      </c>
      <c r="T249" s="16">
        <f t="shared" si="366"/>
        <v>0</v>
      </c>
      <c r="U249" s="16">
        <f t="shared" si="366"/>
        <v>0</v>
      </c>
      <c r="V249" s="16">
        <f t="shared" si="366"/>
        <v>0</v>
      </c>
      <c r="W249" s="16">
        <f t="shared" si="366"/>
        <v>0</v>
      </c>
      <c r="X249" s="16">
        <f t="shared" si="366"/>
        <v>0</v>
      </c>
      <c r="Y249" s="16">
        <f t="shared" si="366"/>
        <v>0</v>
      </c>
      <c r="Z249" s="16">
        <f t="shared" si="366"/>
        <v>0</v>
      </c>
      <c r="AA249" s="1159">
        <f t="shared" si="358"/>
        <v>0</v>
      </c>
      <c r="AB249" s="1159">
        <f t="shared" si="359"/>
        <v>0</v>
      </c>
    </row>
    <row r="250" spans="2:28" s="1134" customFormat="1" ht="12.75" customHeight="1" x14ac:dyDescent="0.2">
      <c r="B250" s="1564"/>
      <c r="C250" s="1138"/>
      <c r="D250" s="1565" t="s">
        <v>448</v>
      </c>
      <c r="E250" s="1139"/>
      <c r="F250" s="1140"/>
      <c r="G250" s="1160">
        <f>+E250*F250</f>
        <v>0</v>
      </c>
      <c r="H250" s="1140"/>
      <c r="I250" s="1148">
        <f t="shared" ref="I250:I272" si="367">J250+K250</f>
        <v>0</v>
      </c>
      <c r="J250" s="1148"/>
      <c r="K250" s="1148"/>
      <c r="L250" s="1148">
        <f t="shared" ref="L250:L254" si="368">M250+N250</f>
        <v>0</v>
      </c>
      <c r="M250" s="1148"/>
      <c r="N250" s="1148"/>
      <c r="O250" s="1148">
        <f t="shared" ref="O250:O254" si="369">P250+Q250</f>
        <v>0</v>
      </c>
      <c r="P250" s="1148"/>
      <c r="Q250" s="1148"/>
      <c r="R250" s="1148">
        <f t="shared" ref="R250:R254" si="370">S250+T250</f>
        <v>0</v>
      </c>
      <c r="S250" s="1148"/>
      <c r="T250" s="1148"/>
      <c r="U250" s="1148">
        <f t="shared" ref="U250:U254" si="371">V250+W250</f>
        <v>0</v>
      </c>
      <c r="V250" s="1148"/>
      <c r="W250" s="1148"/>
      <c r="X250" s="1148">
        <f t="shared" ref="X250:X254" si="372">Y250+Z250</f>
        <v>0</v>
      </c>
      <c r="Y250" s="1148"/>
      <c r="Z250" s="1148"/>
      <c r="AA250" s="1159">
        <f t="shared" si="358"/>
        <v>0</v>
      </c>
      <c r="AB250" s="1159">
        <f t="shared" si="359"/>
        <v>0</v>
      </c>
    </row>
    <row r="251" spans="2:28" s="1134" customFormat="1" ht="12.75" customHeight="1" x14ac:dyDescent="0.2">
      <c r="B251" s="1564"/>
      <c r="C251" s="1138"/>
      <c r="D251" s="1565" t="s">
        <v>448</v>
      </c>
      <c r="E251" s="1139"/>
      <c r="F251" s="1140"/>
      <c r="G251" s="1160">
        <f>+E251*F251</f>
        <v>0</v>
      </c>
      <c r="H251" s="1149"/>
      <c r="I251" s="1137">
        <f t="shared" si="367"/>
        <v>0</v>
      </c>
      <c r="J251" s="1137"/>
      <c r="K251" s="1137"/>
      <c r="L251" s="1137">
        <f t="shared" si="368"/>
        <v>0</v>
      </c>
      <c r="M251" s="1137"/>
      <c r="N251" s="1137"/>
      <c r="O251" s="1137">
        <f t="shared" si="369"/>
        <v>0</v>
      </c>
      <c r="P251" s="1137"/>
      <c r="Q251" s="1137"/>
      <c r="R251" s="1137">
        <f t="shared" si="370"/>
        <v>0</v>
      </c>
      <c r="S251" s="1137"/>
      <c r="T251" s="1137"/>
      <c r="U251" s="1137">
        <f t="shared" si="371"/>
        <v>0</v>
      </c>
      <c r="V251" s="1137"/>
      <c r="W251" s="1137"/>
      <c r="X251" s="1137">
        <f t="shared" si="372"/>
        <v>0</v>
      </c>
      <c r="Y251" s="1137"/>
      <c r="Z251" s="1137"/>
      <c r="AA251" s="1159">
        <f t="shared" si="358"/>
        <v>0</v>
      </c>
      <c r="AB251" s="1159">
        <f t="shared" si="359"/>
        <v>0</v>
      </c>
    </row>
    <row r="252" spans="2:28" s="1134" customFormat="1" ht="12.75" customHeight="1" x14ac:dyDescent="0.2">
      <c r="B252" s="1564"/>
      <c r="C252" s="1138"/>
      <c r="D252" s="1565" t="s">
        <v>448</v>
      </c>
      <c r="E252" s="1139"/>
      <c r="F252" s="1140"/>
      <c r="G252" s="1160">
        <f>+E252*F252</f>
        <v>0</v>
      </c>
      <c r="H252" s="1149"/>
      <c r="I252" s="1142">
        <f t="shared" si="367"/>
        <v>0</v>
      </c>
      <c r="J252" s="1142"/>
      <c r="K252" s="1142"/>
      <c r="L252" s="1142">
        <f t="shared" si="368"/>
        <v>0</v>
      </c>
      <c r="M252" s="1142"/>
      <c r="N252" s="1142"/>
      <c r="O252" s="1142">
        <f t="shared" si="369"/>
        <v>0</v>
      </c>
      <c r="P252" s="1142"/>
      <c r="Q252" s="1142"/>
      <c r="R252" s="1142">
        <f t="shared" si="370"/>
        <v>0</v>
      </c>
      <c r="S252" s="1142"/>
      <c r="T252" s="1142"/>
      <c r="U252" s="1142">
        <f t="shared" si="371"/>
        <v>0</v>
      </c>
      <c r="V252" s="1142"/>
      <c r="W252" s="1142"/>
      <c r="X252" s="1142">
        <f t="shared" si="372"/>
        <v>0</v>
      </c>
      <c r="Y252" s="1142"/>
      <c r="Z252" s="1142"/>
      <c r="AA252" s="1159">
        <f t="shared" si="358"/>
        <v>0</v>
      </c>
      <c r="AB252" s="1159">
        <f t="shared" si="359"/>
        <v>0</v>
      </c>
    </row>
    <row r="253" spans="2:28" s="1134" customFormat="1" ht="12.75" customHeight="1" x14ac:dyDescent="0.2">
      <c r="B253" s="1564"/>
      <c r="C253" s="1138"/>
      <c r="D253" s="1565" t="s">
        <v>448</v>
      </c>
      <c r="E253" s="1139"/>
      <c r="F253" s="1140"/>
      <c r="G253" s="1160">
        <f>+E253*F253</f>
        <v>0</v>
      </c>
      <c r="H253" s="1149"/>
      <c r="I253" s="1142">
        <f t="shared" si="367"/>
        <v>0</v>
      </c>
      <c r="J253" s="1142"/>
      <c r="K253" s="1142"/>
      <c r="L253" s="1142">
        <f t="shared" si="368"/>
        <v>0</v>
      </c>
      <c r="M253" s="1142"/>
      <c r="N253" s="1142"/>
      <c r="O253" s="1142">
        <f t="shared" si="369"/>
        <v>0</v>
      </c>
      <c r="P253" s="1142"/>
      <c r="Q253" s="1142"/>
      <c r="R253" s="1142">
        <f t="shared" si="370"/>
        <v>0</v>
      </c>
      <c r="S253" s="1142"/>
      <c r="T253" s="1142"/>
      <c r="U253" s="1142">
        <f t="shared" si="371"/>
        <v>0</v>
      </c>
      <c r="V253" s="1142"/>
      <c r="W253" s="1142"/>
      <c r="X253" s="1142">
        <f t="shared" si="372"/>
        <v>0</v>
      </c>
      <c r="Y253" s="1142"/>
      <c r="Z253" s="1142"/>
      <c r="AA253" s="1159">
        <f t="shared" si="358"/>
        <v>0</v>
      </c>
      <c r="AB253" s="1159">
        <f t="shared" si="359"/>
        <v>0</v>
      </c>
    </row>
    <row r="254" spans="2:28" s="1134" customFormat="1" ht="12.75" customHeight="1" x14ac:dyDescent="0.2">
      <c r="B254" s="1563"/>
      <c r="C254" s="1143"/>
      <c r="D254" s="1566" t="s">
        <v>448</v>
      </c>
      <c r="E254" s="1144"/>
      <c r="F254" s="1145"/>
      <c r="G254" s="1161">
        <f>+E254*F254</f>
        <v>0</v>
      </c>
      <c r="H254" s="1150"/>
      <c r="I254" s="1147">
        <f t="shared" si="367"/>
        <v>0</v>
      </c>
      <c r="J254" s="1147"/>
      <c r="K254" s="1147"/>
      <c r="L254" s="1147">
        <f t="shared" si="368"/>
        <v>0</v>
      </c>
      <c r="M254" s="1147"/>
      <c r="N254" s="1147"/>
      <c r="O254" s="1147">
        <f t="shared" si="369"/>
        <v>0</v>
      </c>
      <c r="P254" s="1147"/>
      <c r="Q254" s="1147"/>
      <c r="R254" s="1147">
        <f t="shared" si="370"/>
        <v>0</v>
      </c>
      <c r="S254" s="1147"/>
      <c r="T254" s="1147"/>
      <c r="U254" s="1147">
        <f t="shared" si="371"/>
        <v>0</v>
      </c>
      <c r="V254" s="1147"/>
      <c r="W254" s="1147"/>
      <c r="X254" s="1147">
        <f t="shared" si="372"/>
        <v>0</v>
      </c>
      <c r="Y254" s="1147"/>
      <c r="Z254" s="1147"/>
      <c r="AA254" s="1159">
        <f t="shared" si="358"/>
        <v>0</v>
      </c>
      <c r="AB254" s="1159">
        <f t="shared" si="359"/>
        <v>0</v>
      </c>
    </row>
    <row r="255" spans="2:28" s="1163" customFormat="1" ht="12.75" customHeight="1" x14ac:dyDescent="0.15">
      <c r="B255" s="1135" t="s">
        <v>419</v>
      </c>
      <c r="C255" s="286" t="s">
        <v>491</v>
      </c>
      <c r="D255" s="14"/>
      <c r="E255" s="1136"/>
      <c r="F255" s="1137"/>
      <c r="G255" s="623">
        <f t="shared" ref="G255:I255" si="373">SUM(G256:G260)</f>
        <v>0</v>
      </c>
      <c r="H255" s="16">
        <f t="shared" si="373"/>
        <v>0</v>
      </c>
      <c r="I255" s="16">
        <f t="shared" si="373"/>
        <v>0</v>
      </c>
      <c r="J255" s="16">
        <f t="shared" ref="J255:K255" si="374">SUM(J256:J260)</f>
        <v>0</v>
      </c>
      <c r="K255" s="16">
        <f t="shared" si="374"/>
        <v>0</v>
      </c>
      <c r="L255" s="16">
        <f t="shared" ref="L255" si="375">SUM(L256:L260)</f>
        <v>0</v>
      </c>
      <c r="M255" s="16">
        <f t="shared" ref="M255:N255" si="376">SUM(M256:M260)</f>
        <v>0</v>
      </c>
      <c r="N255" s="16">
        <f t="shared" si="376"/>
        <v>0</v>
      </c>
      <c r="O255" s="16">
        <f t="shared" ref="O255" si="377">SUM(O256:O260)</f>
        <v>0</v>
      </c>
      <c r="P255" s="16">
        <f t="shared" ref="P255:Q255" si="378">SUM(P256:P260)</f>
        <v>0</v>
      </c>
      <c r="Q255" s="16">
        <f t="shared" si="378"/>
        <v>0</v>
      </c>
      <c r="R255" s="16">
        <f t="shared" ref="R255" si="379">SUM(R256:R260)</f>
        <v>0</v>
      </c>
      <c r="S255" s="16">
        <f t="shared" ref="S255:T255" si="380">SUM(S256:S260)</f>
        <v>0</v>
      </c>
      <c r="T255" s="16">
        <f t="shared" si="380"/>
        <v>0</v>
      </c>
      <c r="U255" s="16">
        <f t="shared" ref="U255" si="381">SUM(U256:U260)</f>
        <v>0</v>
      </c>
      <c r="V255" s="16">
        <f t="shared" ref="V255:W255" si="382">SUM(V256:V260)</f>
        <v>0</v>
      </c>
      <c r="W255" s="16">
        <f t="shared" si="382"/>
        <v>0</v>
      </c>
      <c r="X255" s="16">
        <f t="shared" ref="X255" si="383">SUM(X256:X260)</f>
        <v>0</v>
      </c>
      <c r="Y255" s="16">
        <f t="shared" ref="Y255:Z255" si="384">SUM(Y256:Y260)</f>
        <v>0</v>
      </c>
      <c r="Z255" s="16">
        <f t="shared" si="384"/>
        <v>0</v>
      </c>
      <c r="AA255" s="1159">
        <f t="shared" si="358"/>
        <v>0</v>
      </c>
      <c r="AB255" s="1159">
        <f t="shared" si="359"/>
        <v>0</v>
      </c>
    </row>
    <row r="256" spans="2:28" s="1134" customFormat="1" ht="12.75" customHeight="1" x14ac:dyDescent="0.2">
      <c r="B256" s="1564"/>
      <c r="C256" s="1138"/>
      <c r="D256" s="1565" t="s">
        <v>448</v>
      </c>
      <c r="E256" s="1139"/>
      <c r="F256" s="1140"/>
      <c r="G256" s="1160">
        <f>+E256*F256</f>
        <v>0</v>
      </c>
      <c r="H256" s="1137"/>
      <c r="I256" s="1148">
        <f t="shared" si="367"/>
        <v>0</v>
      </c>
      <c r="J256" s="1137"/>
      <c r="K256" s="1137"/>
      <c r="L256" s="1148">
        <f t="shared" ref="L256:L260" si="385">M256+N256</f>
        <v>0</v>
      </c>
      <c r="M256" s="1137"/>
      <c r="N256" s="1137"/>
      <c r="O256" s="1148">
        <f t="shared" ref="O256:O260" si="386">P256+Q256</f>
        <v>0</v>
      </c>
      <c r="P256" s="1137"/>
      <c r="Q256" s="1137"/>
      <c r="R256" s="1148">
        <f t="shared" ref="R256:R260" si="387">S256+T256</f>
        <v>0</v>
      </c>
      <c r="S256" s="1137"/>
      <c r="T256" s="1137"/>
      <c r="U256" s="1148">
        <f t="shared" ref="U256:U260" si="388">V256+W256</f>
        <v>0</v>
      </c>
      <c r="V256" s="1137"/>
      <c r="W256" s="1137"/>
      <c r="X256" s="1148">
        <f t="shared" ref="X256:X260" si="389">Y256+Z256</f>
        <v>0</v>
      </c>
      <c r="Y256" s="1137"/>
      <c r="Z256" s="1137"/>
      <c r="AA256" s="1159">
        <f t="shared" si="358"/>
        <v>0</v>
      </c>
      <c r="AB256" s="1159">
        <f t="shared" si="359"/>
        <v>0</v>
      </c>
    </row>
    <row r="257" spans="2:28" s="1134" customFormat="1" ht="12.75" customHeight="1" x14ac:dyDescent="0.2">
      <c r="B257" s="1564"/>
      <c r="C257" s="1138"/>
      <c r="D257" s="1565" t="s">
        <v>448</v>
      </c>
      <c r="E257" s="1139"/>
      <c r="F257" s="1140"/>
      <c r="G257" s="1160">
        <f>+E257*F257</f>
        <v>0</v>
      </c>
      <c r="H257" s="1137"/>
      <c r="I257" s="1137">
        <f t="shared" si="367"/>
        <v>0</v>
      </c>
      <c r="J257" s="1137"/>
      <c r="K257" s="1137"/>
      <c r="L257" s="1137">
        <f t="shared" si="385"/>
        <v>0</v>
      </c>
      <c r="M257" s="1137"/>
      <c r="N257" s="1137"/>
      <c r="O257" s="1137">
        <f t="shared" si="386"/>
        <v>0</v>
      </c>
      <c r="P257" s="1137"/>
      <c r="Q257" s="1137"/>
      <c r="R257" s="1137">
        <f t="shared" si="387"/>
        <v>0</v>
      </c>
      <c r="S257" s="1137"/>
      <c r="T257" s="1137"/>
      <c r="U257" s="1137">
        <f t="shared" si="388"/>
        <v>0</v>
      </c>
      <c r="V257" s="1137"/>
      <c r="W257" s="1137"/>
      <c r="X257" s="1137">
        <f t="shared" si="389"/>
        <v>0</v>
      </c>
      <c r="Y257" s="1137"/>
      <c r="Z257" s="1137"/>
      <c r="AA257" s="1159">
        <f t="shared" si="358"/>
        <v>0</v>
      </c>
      <c r="AB257" s="1159">
        <f t="shared" si="359"/>
        <v>0</v>
      </c>
    </row>
    <row r="258" spans="2:28" s="1134" customFormat="1" ht="12.75" customHeight="1" x14ac:dyDescent="0.2">
      <c r="B258" s="1564"/>
      <c r="C258" s="1138"/>
      <c r="D258" s="1565" t="s">
        <v>448</v>
      </c>
      <c r="E258" s="1139"/>
      <c r="F258" s="1140"/>
      <c r="G258" s="1160">
        <f>+E258*F258</f>
        <v>0</v>
      </c>
      <c r="H258" s="1141"/>
      <c r="I258" s="1142">
        <f t="shared" si="367"/>
        <v>0</v>
      </c>
      <c r="J258" s="1142"/>
      <c r="K258" s="1142"/>
      <c r="L258" s="1142">
        <f t="shared" si="385"/>
        <v>0</v>
      </c>
      <c r="M258" s="1142"/>
      <c r="N258" s="1142"/>
      <c r="O258" s="1142">
        <f t="shared" si="386"/>
        <v>0</v>
      </c>
      <c r="P258" s="1142"/>
      <c r="Q258" s="1142"/>
      <c r="R258" s="1142">
        <f t="shared" si="387"/>
        <v>0</v>
      </c>
      <c r="S258" s="1142"/>
      <c r="T258" s="1142"/>
      <c r="U258" s="1142">
        <f t="shared" si="388"/>
        <v>0</v>
      </c>
      <c r="V258" s="1142"/>
      <c r="W258" s="1142"/>
      <c r="X258" s="1142">
        <f t="shared" si="389"/>
        <v>0</v>
      </c>
      <c r="Y258" s="1142"/>
      <c r="Z258" s="1142"/>
      <c r="AA258" s="1159">
        <f t="shared" si="358"/>
        <v>0</v>
      </c>
      <c r="AB258" s="1159">
        <f t="shared" si="359"/>
        <v>0</v>
      </c>
    </row>
    <row r="259" spans="2:28" s="1134" customFormat="1" ht="12.75" customHeight="1" x14ac:dyDescent="0.2">
      <c r="B259" s="1564"/>
      <c r="C259" s="1138"/>
      <c r="D259" s="1565" t="s">
        <v>448</v>
      </c>
      <c r="E259" s="1139"/>
      <c r="F259" s="1140"/>
      <c r="G259" s="1160">
        <f>+E259*F259</f>
        <v>0</v>
      </c>
      <c r="H259" s="1141"/>
      <c r="I259" s="1142">
        <f t="shared" si="367"/>
        <v>0</v>
      </c>
      <c r="J259" s="1142"/>
      <c r="K259" s="1142"/>
      <c r="L259" s="1142">
        <f t="shared" si="385"/>
        <v>0</v>
      </c>
      <c r="M259" s="1142"/>
      <c r="N259" s="1142"/>
      <c r="O259" s="1142">
        <f t="shared" si="386"/>
        <v>0</v>
      </c>
      <c r="P259" s="1142"/>
      <c r="Q259" s="1142"/>
      <c r="R259" s="1142">
        <f t="shared" si="387"/>
        <v>0</v>
      </c>
      <c r="S259" s="1142"/>
      <c r="T259" s="1142"/>
      <c r="U259" s="1142">
        <f t="shared" si="388"/>
        <v>0</v>
      </c>
      <c r="V259" s="1142"/>
      <c r="W259" s="1142"/>
      <c r="X259" s="1142">
        <f t="shared" si="389"/>
        <v>0</v>
      </c>
      <c r="Y259" s="1142"/>
      <c r="Z259" s="1142"/>
      <c r="AA259" s="1159">
        <f t="shared" si="358"/>
        <v>0</v>
      </c>
      <c r="AB259" s="1159">
        <f t="shared" si="359"/>
        <v>0</v>
      </c>
    </row>
    <row r="260" spans="2:28" s="1134" customFormat="1" ht="12.75" customHeight="1" x14ac:dyDescent="0.2">
      <c r="B260" s="1563"/>
      <c r="C260" s="1143"/>
      <c r="D260" s="1566" t="s">
        <v>448</v>
      </c>
      <c r="E260" s="1144"/>
      <c r="F260" s="1145"/>
      <c r="G260" s="1161">
        <f>+E260*F260</f>
        <v>0</v>
      </c>
      <c r="H260" s="1146"/>
      <c r="I260" s="1147">
        <f t="shared" si="367"/>
        <v>0</v>
      </c>
      <c r="J260" s="1147"/>
      <c r="K260" s="1147"/>
      <c r="L260" s="1147">
        <f t="shared" si="385"/>
        <v>0</v>
      </c>
      <c r="M260" s="1147"/>
      <c r="N260" s="1147"/>
      <c r="O260" s="1147">
        <f t="shared" si="386"/>
        <v>0</v>
      </c>
      <c r="P260" s="1147"/>
      <c r="Q260" s="1147"/>
      <c r="R260" s="1147">
        <f t="shared" si="387"/>
        <v>0</v>
      </c>
      <c r="S260" s="1147"/>
      <c r="T260" s="1147"/>
      <c r="U260" s="1147">
        <f t="shared" si="388"/>
        <v>0</v>
      </c>
      <c r="V260" s="1147"/>
      <c r="W260" s="1147"/>
      <c r="X260" s="1147">
        <f t="shared" si="389"/>
        <v>0</v>
      </c>
      <c r="Y260" s="1147"/>
      <c r="Z260" s="1147"/>
      <c r="AA260" s="1159">
        <f t="shared" si="358"/>
        <v>0</v>
      </c>
      <c r="AB260" s="1159">
        <f t="shared" si="359"/>
        <v>0</v>
      </c>
    </row>
    <row r="261" spans="2:28" s="1163" customFormat="1" ht="12.75" customHeight="1" x14ac:dyDescent="0.15">
      <c r="B261" s="1135" t="s">
        <v>419</v>
      </c>
      <c r="C261" s="286" t="s">
        <v>492</v>
      </c>
      <c r="D261" s="14"/>
      <c r="E261" s="1136"/>
      <c r="F261" s="1137"/>
      <c r="G261" s="623">
        <f t="shared" ref="G261:I261" si="390">SUM(G262:G266)</f>
        <v>0</v>
      </c>
      <c r="H261" s="16">
        <f t="shared" si="390"/>
        <v>0</v>
      </c>
      <c r="I261" s="16">
        <f t="shared" si="390"/>
        <v>0</v>
      </c>
      <c r="J261" s="16">
        <f t="shared" ref="J261:K261" si="391">SUM(J262:J266)</f>
        <v>0</v>
      </c>
      <c r="K261" s="16">
        <f t="shared" si="391"/>
        <v>0</v>
      </c>
      <c r="L261" s="16">
        <f t="shared" ref="L261" si="392">SUM(L262:L266)</f>
        <v>0</v>
      </c>
      <c r="M261" s="16">
        <f t="shared" ref="M261:N261" si="393">SUM(M262:M266)</f>
        <v>0</v>
      </c>
      <c r="N261" s="16">
        <f t="shared" si="393"/>
        <v>0</v>
      </c>
      <c r="O261" s="16">
        <f t="shared" ref="O261" si="394">SUM(O262:O266)</f>
        <v>0</v>
      </c>
      <c r="P261" s="16">
        <f t="shared" ref="P261:Q261" si="395">SUM(P262:P266)</f>
        <v>0</v>
      </c>
      <c r="Q261" s="16">
        <f t="shared" si="395"/>
        <v>0</v>
      </c>
      <c r="R261" s="16">
        <f t="shared" ref="R261" si="396">SUM(R262:R266)</f>
        <v>0</v>
      </c>
      <c r="S261" s="16">
        <f t="shared" ref="S261:T261" si="397">SUM(S262:S266)</f>
        <v>0</v>
      </c>
      <c r="T261" s="16">
        <f t="shared" si="397"/>
        <v>0</v>
      </c>
      <c r="U261" s="16">
        <f t="shared" ref="U261" si="398">SUM(U262:U266)</f>
        <v>0</v>
      </c>
      <c r="V261" s="16">
        <f t="shared" ref="V261:W261" si="399">SUM(V262:V266)</f>
        <v>0</v>
      </c>
      <c r="W261" s="16">
        <f t="shared" si="399"/>
        <v>0</v>
      </c>
      <c r="X261" s="16">
        <f t="shared" ref="X261" si="400">SUM(X262:X266)</f>
        <v>0</v>
      </c>
      <c r="Y261" s="16">
        <f t="shared" ref="Y261:Z261" si="401">SUM(Y262:Y266)</f>
        <v>0</v>
      </c>
      <c r="Z261" s="16">
        <f t="shared" si="401"/>
        <v>0</v>
      </c>
      <c r="AA261" s="1159">
        <f t="shared" si="358"/>
        <v>0</v>
      </c>
      <c r="AB261" s="1159">
        <f t="shared" si="359"/>
        <v>0</v>
      </c>
    </row>
    <row r="262" spans="2:28" s="1134" customFormat="1" ht="12.75" customHeight="1" x14ac:dyDescent="0.2">
      <c r="B262" s="1564"/>
      <c r="C262" s="1138"/>
      <c r="D262" s="1565" t="s">
        <v>448</v>
      </c>
      <c r="E262" s="1139"/>
      <c r="F262" s="1140"/>
      <c r="G262" s="1160">
        <f>+E262*F262</f>
        <v>0</v>
      </c>
      <c r="H262" s="1137"/>
      <c r="I262" s="1148">
        <f t="shared" si="367"/>
        <v>0</v>
      </c>
      <c r="J262" s="1142"/>
      <c r="K262" s="1142"/>
      <c r="L262" s="1148">
        <f t="shared" ref="L262:L266" si="402">M262+N262</f>
        <v>0</v>
      </c>
      <c r="M262" s="1142"/>
      <c r="N262" s="1142"/>
      <c r="O262" s="1148">
        <f t="shared" ref="O262:O266" si="403">P262+Q262</f>
        <v>0</v>
      </c>
      <c r="P262" s="1142"/>
      <c r="Q262" s="1142"/>
      <c r="R262" s="1148">
        <f t="shared" ref="R262:R266" si="404">S262+T262</f>
        <v>0</v>
      </c>
      <c r="S262" s="1142"/>
      <c r="T262" s="1142"/>
      <c r="U262" s="1148">
        <f t="shared" ref="U262:U266" si="405">V262+W262</f>
        <v>0</v>
      </c>
      <c r="V262" s="1142"/>
      <c r="W262" s="1142"/>
      <c r="X262" s="1148">
        <f t="shared" ref="X262:X266" si="406">Y262+Z262</f>
        <v>0</v>
      </c>
      <c r="Y262" s="1142"/>
      <c r="Z262" s="1142"/>
      <c r="AA262" s="1159">
        <f t="shared" si="358"/>
        <v>0</v>
      </c>
      <c r="AB262" s="1159">
        <f t="shared" si="359"/>
        <v>0</v>
      </c>
    </row>
    <row r="263" spans="2:28" s="1134" customFormat="1" ht="12.75" customHeight="1" x14ac:dyDescent="0.2">
      <c r="B263" s="1564"/>
      <c r="C263" s="1138"/>
      <c r="D263" s="1565" t="s">
        <v>448</v>
      </c>
      <c r="E263" s="1139"/>
      <c r="F263" s="1140"/>
      <c r="G263" s="1160">
        <f>+E263*F263</f>
        <v>0</v>
      </c>
      <c r="H263" s="1137"/>
      <c r="I263" s="1137">
        <f t="shared" si="367"/>
        <v>0</v>
      </c>
      <c r="J263" s="1142"/>
      <c r="K263" s="1142"/>
      <c r="L263" s="1137">
        <f t="shared" si="402"/>
        <v>0</v>
      </c>
      <c r="M263" s="1142"/>
      <c r="N263" s="1142"/>
      <c r="O263" s="1137">
        <f t="shared" si="403"/>
        <v>0</v>
      </c>
      <c r="P263" s="1142"/>
      <c r="Q263" s="1142"/>
      <c r="R263" s="1137">
        <f t="shared" si="404"/>
        <v>0</v>
      </c>
      <c r="S263" s="1142"/>
      <c r="T263" s="1142"/>
      <c r="U263" s="1137">
        <f t="shared" si="405"/>
        <v>0</v>
      </c>
      <c r="V263" s="1142"/>
      <c r="W263" s="1142"/>
      <c r="X263" s="1137">
        <f t="shared" si="406"/>
        <v>0</v>
      </c>
      <c r="Y263" s="1142"/>
      <c r="Z263" s="1142"/>
      <c r="AA263" s="1159">
        <f t="shared" si="358"/>
        <v>0</v>
      </c>
      <c r="AB263" s="1159">
        <f t="shared" si="359"/>
        <v>0</v>
      </c>
    </row>
    <row r="264" spans="2:28" s="1134" customFormat="1" ht="12.75" customHeight="1" x14ac:dyDescent="0.2">
      <c r="B264" s="1564"/>
      <c r="C264" s="1138"/>
      <c r="D264" s="1565" t="s">
        <v>448</v>
      </c>
      <c r="E264" s="1139"/>
      <c r="F264" s="1140"/>
      <c r="G264" s="1160">
        <f>+E264*F264</f>
        <v>0</v>
      </c>
      <c r="H264" s="1141"/>
      <c r="I264" s="1142">
        <f t="shared" si="367"/>
        <v>0</v>
      </c>
      <c r="J264" s="1142"/>
      <c r="K264" s="1142"/>
      <c r="L264" s="1142">
        <f t="shared" si="402"/>
        <v>0</v>
      </c>
      <c r="M264" s="1142"/>
      <c r="N264" s="1142"/>
      <c r="O264" s="1142">
        <f t="shared" si="403"/>
        <v>0</v>
      </c>
      <c r="P264" s="1142"/>
      <c r="Q264" s="1142"/>
      <c r="R264" s="1142">
        <f t="shared" si="404"/>
        <v>0</v>
      </c>
      <c r="S264" s="1142"/>
      <c r="T264" s="1142"/>
      <c r="U264" s="1142">
        <f t="shared" si="405"/>
        <v>0</v>
      </c>
      <c r="V264" s="1142"/>
      <c r="W264" s="1142"/>
      <c r="X264" s="1142">
        <f t="shared" si="406"/>
        <v>0</v>
      </c>
      <c r="Y264" s="1142"/>
      <c r="Z264" s="1142"/>
      <c r="AA264" s="1159">
        <f t="shared" si="358"/>
        <v>0</v>
      </c>
      <c r="AB264" s="1159">
        <f t="shared" si="359"/>
        <v>0</v>
      </c>
    </row>
    <row r="265" spans="2:28" s="1134" customFormat="1" ht="12.75" customHeight="1" x14ac:dyDescent="0.2">
      <c r="B265" s="1564"/>
      <c r="C265" s="1138"/>
      <c r="D265" s="1565" t="s">
        <v>448</v>
      </c>
      <c r="E265" s="1139"/>
      <c r="F265" s="1140"/>
      <c r="G265" s="1160">
        <f>+E265*F265</f>
        <v>0</v>
      </c>
      <c r="H265" s="1141"/>
      <c r="I265" s="1142">
        <f t="shared" si="367"/>
        <v>0</v>
      </c>
      <c r="J265" s="1142"/>
      <c r="K265" s="1142"/>
      <c r="L265" s="1142">
        <f t="shared" si="402"/>
        <v>0</v>
      </c>
      <c r="M265" s="1142"/>
      <c r="N265" s="1142"/>
      <c r="O265" s="1142">
        <f t="shared" si="403"/>
        <v>0</v>
      </c>
      <c r="P265" s="1142"/>
      <c r="Q265" s="1142"/>
      <c r="R265" s="1142">
        <f t="shared" si="404"/>
        <v>0</v>
      </c>
      <c r="S265" s="1142"/>
      <c r="T265" s="1142"/>
      <c r="U265" s="1142">
        <f t="shared" si="405"/>
        <v>0</v>
      </c>
      <c r="V265" s="1142"/>
      <c r="W265" s="1142"/>
      <c r="X265" s="1142">
        <f t="shared" si="406"/>
        <v>0</v>
      </c>
      <c r="Y265" s="1142"/>
      <c r="Z265" s="1142"/>
      <c r="AA265" s="1159">
        <f t="shared" si="358"/>
        <v>0</v>
      </c>
      <c r="AB265" s="1159">
        <f t="shared" si="359"/>
        <v>0</v>
      </c>
    </row>
    <row r="266" spans="2:28" s="1134" customFormat="1" ht="12.75" customHeight="1" x14ac:dyDescent="0.2">
      <c r="B266" s="1563"/>
      <c r="C266" s="1143"/>
      <c r="D266" s="1566" t="s">
        <v>448</v>
      </c>
      <c r="E266" s="1144"/>
      <c r="F266" s="1145"/>
      <c r="G266" s="1161">
        <f>+E266*F266</f>
        <v>0</v>
      </c>
      <c r="H266" s="1146"/>
      <c r="I266" s="1147">
        <f t="shared" si="367"/>
        <v>0</v>
      </c>
      <c r="J266" s="1147"/>
      <c r="K266" s="1147"/>
      <c r="L266" s="1147">
        <f t="shared" si="402"/>
        <v>0</v>
      </c>
      <c r="M266" s="1147"/>
      <c r="N266" s="1147"/>
      <c r="O266" s="1147">
        <f t="shared" si="403"/>
        <v>0</v>
      </c>
      <c r="P266" s="1147"/>
      <c r="Q266" s="1147"/>
      <c r="R266" s="1147">
        <f t="shared" si="404"/>
        <v>0</v>
      </c>
      <c r="S266" s="1147"/>
      <c r="T266" s="1147"/>
      <c r="U266" s="1147">
        <f t="shared" si="405"/>
        <v>0</v>
      </c>
      <c r="V266" s="1147"/>
      <c r="W266" s="1147"/>
      <c r="X266" s="1147">
        <f t="shared" si="406"/>
        <v>0</v>
      </c>
      <c r="Y266" s="1147"/>
      <c r="Z266" s="1147"/>
      <c r="AA266" s="1159">
        <f t="shared" si="358"/>
        <v>0</v>
      </c>
      <c r="AB266" s="1159">
        <f t="shared" si="359"/>
        <v>0</v>
      </c>
    </row>
    <row r="267" spans="2:28" s="1163" customFormat="1" ht="12.75" customHeight="1" x14ac:dyDescent="0.15">
      <c r="B267" s="1135" t="s">
        <v>419</v>
      </c>
      <c r="C267" s="286" t="s">
        <v>493</v>
      </c>
      <c r="D267" s="14"/>
      <c r="E267" s="1136"/>
      <c r="F267" s="1137"/>
      <c r="G267" s="623">
        <f t="shared" ref="G267:I267" si="407">SUM(G268:G272)</f>
        <v>0</v>
      </c>
      <c r="H267" s="16">
        <f t="shared" si="407"/>
        <v>0</v>
      </c>
      <c r="I267" s="16">
        <f t="shared" si="407"/>
        <v>0</v>
      </c>
      <c r="J267" s="20">
        <f t="shared" ref="J267:K267" si="408">SUM(J268:J272)</f>
        <v>0</v>
      </c>
      <c r="K267" s="20">
        <f t="shared" si="408"/>
        <v>0</v>
      </c>
      <c r="L267" s="16">
        <f t="shared" ref="L267" si="409">SUM(L268:L272)</f>
        <v>0</v>
      </c>
      <c r="M267" s="20">
        <f t="shared" ref="M267:N267" si="410">SUM(M268:M272)</f>
        <v>0</v>
      </c>
      <c r="N267" s="20">
        <f t="shared" si="410"/>
        <v>0</v>
      </c>
      <c r="O267" s="16">
        <f t="shared" ref="O267" si="411">SUM(O268:O272)</f>
        <v>0</v>
      </c>
      <c r="P267" s="20">
        <f t="shared" ref="P267:Q267" si="412">SUM(P268:P272)</f>
        <v>0</v>
      </c>
      <c r="Q267" s="20">
        <f t="shared" si="412"/>
        <v>0</v>
      </c>
      <c r="R267" s="16">
        <f t="shared" ref="R267" si="413">SUM(R268:R272)</f>
        <v>0</v>
      </c>
      <c r="S267" s="20">
        <f t="shared" ref="S267:T267" si="414">SUM(S268:S272)</f>
        <v>0</v>
      </c>
      <c r="T267" s="20">
        <f t="shared" si="414"/>
        <v>0</v>
      </c>
      <c r="U267" s="16">
        <f t="shared" ref="U267" si="415">SUM(U268:U272)</f>
        <v>0</v>
      </c>
      <c r="V267" s="20">
        <f t="shared" ref="V267:W267" si="416">SUM(V268:V272)</f>
        <v>0</v>
      </c>
      <c r="W267" s="20">
        <f t="shared" si="416"/>
        <v>0</v>
      </c>
      <c r="X267" s="16">
        <f t="shared" ref="X267" si="417">SUM(X268:X272)</f>
        <v>0</v>
      </c>
      <c r="Y267" s="20">
        <f t="shared" ref="Y267:Z267" si="418">SUM(Y268:Y272)</f>
        <v>0</v>
      </c>
      <c r="Z267" s="20">
        <f t="shared" si="418"/>
        <v>0</v>
      </c>
      <c r="AA267" s="1159">
        <f t="shared" si="358"/>
        <v>0</v>
      </c>
      <c r="AB267" s="1159">
        <f t="shared" si="359"/>
        <v>0</v>
      </c>
    </row>
    <row r="268" spans="2:28" s="1134" customFormat="1" ht="12.75" customHeight="1" x14ac:dyDescent="0.2">
      <c r="B268" s="1564"/>
      <c r="C268" s="1138"/>
      <c r="D268" s="1565" t="s">
        <v>448</v>
      </c>
      <c r="E268" s="1139"/>
      <c r="F268" s="1140"/>
      <c r="G268" s="1160">
        <f>+E268*F268</f>
        <v>0</v>
      </c>
      <c r="H268" s="1137"/>
      <c r="I268" s="1148">
        <f t="shared" si="367"/>
        <v>0</v>
      </c>
      <c r="J268" s="1137"/>
      <c r="K268" s="1137"/>
      <c r="L268" s="1148">
        <f t="shared" ref="L268:L272" si="419">M268+N268</f>
        <v>0</v>
      </c>
      <c r="M268" s="1137"/>
      <c r="N268" s="1137"/>
      <c r="O268" s="1148">
        <f t="shared" ref="O268:O272" si="420">P268+Q268</f>
        <v>0</v>
      </c>
      <c r="P268" s="1137"/>
      <c r="Q268" s="1137"/>
      <c r="R268" s="1148">
        <f t="shared" ref="R268:R272" si="421">S268+T268</f>
        <v>0</v>
      </c>
      <c r="S268" s="1137"/>
      <c r="T268" s="1137"/>
      <c r="U268" s="1148">
        <f t="shared" ref="U268:U272" si="422">V268+W268</f>
        <v>0</v>
      </c>
      <c r="V268" s="1137"/>
      <c r="W268" s="1137"/>
      <c r="X268" s="1148">
        <f t="shared" ref="X268:X272" si="423">Y268+Z268</f>
        <v>0</v>
      </c>
      <c r="Y268" s="1137"/>
      <c r="Z268" s="1137"/>
      <c r="AA268" s="1159">
        <f t="shared" si="358"/>
        <v>0</v>
      </c>
      <c r="AB268" s="1159">
        <f t="shared" si="359"/>
        <v>0</v>
      </c>
    </row>
    <row r="269" spans="2:28" s="1134" customFormat="1" ht="12.75" customHeight="1" x14ac:dyDescent="0.2">
      <c r="B269" s="1564"/>
      <c r="C269" s="1138"/>
      <c r="D269" s="1565" t="s">
        <v>448</v>
      </c>
      <c r="E269" s="1139"/>
      <c r="F269" s="1140"/>
      <c r="G269" s="1160">
        <f>+E269*F269</f>
        <v>0</v>
      </c>
      <c r="H269" s="1137"/>
      <c r="I269" s="1137">
        <f t="shared" si="367"/>
        <v>0</v>
      </c>
      <c r="J269" s="1137"/>
      <c r="K269" s="1137"/>
      <c r="L269" s="1137">
        <f t="shared" si="419"/>
        <v>0</v>
      </c>
      <c r="M269" s="1137"/>
      <c r="N269" s="1137"/>
      <c r="O269" s="1137">
        <f t="shared" si="420"/>
        <v>0</v>
      </c>
      <c r="P269" s="1137"/>
      <c r="Q269" s="1137"/>
      <c r="R269" s="1137">
        <f t="shared" si="421"/>
        <v>0</v>
      </c>
      <c r="S269" s="1137"/>
      <c r="T269" s="1137"/>
      <c r="U269" s="1137">
        <f t="shared" si="422"/>
        <v>0</v>
      </c>
      <c r="V269" s="1137"/>
      <c r="W269" s="1137"/>
      <c r="X269" s="1137">
        <f t="shared" si="423"/>
        <v>0</v>
      </c>
      <c r="Y269" s="1137"/>
      <c r="Z269" s="1137"/>
      <c r="AA269" s="1159">
        <f t="shared" si="358"/>
        <v>0</v>
      </c>
      <c r="AB269" s="1159">
        <f t="shared" si="359"/>
        <v>0</v>
      </c>
    </row>
    <row r="270" spans="2:28" s="1134" customFormat="1" ht="12.75" customHeight="1" x14ac:dyDescent="0.2">
      <c r="B270" s="1564"/>
      <c r="C270" s="1138"/>
      <c r="D270" s="1565" t="s">
        <v>448</v>
      </c>
      <c r="E270" s="1139"/>
      <c r="F270" s="1140"/>
      <c r="G270" s="1160">
        <f>+E270*F270</f>
        <v>0</v>
      </c>
      <c r="H270" s="1141"/>
      <c r="I270" s="1142">
        <f t="shared" si="367"/>
        <v>0</v>
      </c>
      <c r="J270" s="1142"/>
      <c r="K270" s="1142"/>
      <c r="L270" s="1142">
        <f t="shared" si="419"/>
        <v>0</v>
      </c>
      <c r="M270" s="1142"/>
      <c r="N270" s="1142"/>
      <c r="O270" s="1142">
        <f t="shared" si="420"/>
        <v>0</v>
      </c>
      <c r="P270" s="1142"/>
      <c r="Q270" s="1142"/>
      <c r="R270" s="1142">
        <f t="shared" si="421"/>
        <v>0</v>
      </c>
      <c r="S270" s="1142"/>
      <c r="T270" s="1142"/>
      <c r="U270" s="1142">
        <f t="shared" si="422"/>
        <v>0</v>
      </c>
      <c r="V270" s="1142"/>
      <c r="W270" s="1142"/>
      <c r="X270" s="1142">
        <f t="shared" si="423"/>
        <v>0</v>
      </c>
      <c r="Y270" s="1142"/>
      <c r="Z270" s="1142"/>
      <c r="AA270" s="1159">
        <f t="shared" si="358"/>
        <v>0</v>
      </c>
      <c r="AB270" s="1159">
        <f t="shared" si="359"/>
        <v>0</v>
      </c>
    </row>
    <row r="271" spans="2:28" s="1134" customFormat="1" ht="12.75" customHeight="1" x14ac:dyDescent="0.2">
      <c r="B271" s="1564"/>
      <c r="C271" s="1138"/>
      <c r="D271" s="1565" t="s">
        <v>448</v>
      </c>
      <c r="E271" s="1139"/>
      <c r="F271" s="1140"/>
      <c r="G271" s="1160">
        <f>+E271*F271</f>
        <v>0</v>
      </c>
      <c r="H271" s="1141"/>
      <c r="I271" s="1142">
        <f t="shared" si="367"/>
        <v>0</v>
      </c>
      <c r="J271" s="1142"/>
      <c r="K271" s="1142"/>
      <c r="L271" s="1142">
        <f t="shared" si="419"/>
        <v>0</v>
      </c>
      <c r="M271" s="1142"/>
      <c r="N271" s="1142"/>
      <c r="O271" s="1142">
        <f t="shared" si="420"/>
        <v>0</v>
      </c>
      <c r="P271" s="1142"/>
      <c r="Q271" s="1142"/>
      <c r="R271" s="1142">
        <f t="shared" si="421"/>
        <v>0</v>
      </c>
      <c r="S271" s="1142"/>
      <c r="T271" s="1142"/>
      <c r="U271" s="1142">
        <f t="shared" si="422"/>
        <v>0</v>
      </c>
      <c r="V271" s="1142"/>
      <c r="W271" s="1142"/>
      <c r="X271" s="1142">
        <f t="shared" si="423"/>
        <v>0</v>
      </c>
      <c r="Y271" s="1142"/>
      <c r="Z271" s="1142"/>
      <c r="AA271" s="1159">
        <f t="shared" si="358"/>
        <v>0</v>
      </c>
      <c r="AB271" s="1159">
        <f t="shared" si="359"/>
        <v>0</v>
      </c>
    </row>
    <row r="272" spans="2:28" s="1134" customFormat="1" ht="12.75" customHeight="1" x14ac:dyDescent="0.2">
      <c r="B272" s="1563"/>
      <c r="C272" s="1143"/>
      <c r="D272" s="1566" t="s">
        <v>448</v>
      </c>
      <c r="E272" s="1144"/>
      <c r="F272" s="1145"/>
      <c r="G272" s="1160">
        <f>+E272*F272</f>
        <v>0</v>
      </c>
      <c r="H272" s="1141"/>
      <c r="I272" s="1147">
        <f t="shared" si="367"/>
        <v>0</v>
      </c>
      <c r="J272" s="1142"/>
      <c r="K272" s="1142"/>
      <c r="L272" s="1147">
        <f t="shared" si="419"/>
        <v>0</v>
      </c>
      <c r="M272" s="1142"/>
      <c r="N272" s="1142"/>
      <c r="O272" s="1147">
        <f t="shared" si="420"/>
        <v>0</v>
      </c>
      <c r="P272" s="1142"/>
      <c r="Q272" s="1142"/>
      <c r="R272" s="1147">
        <f t="shared" si="421"/>
        <v>0</v>
      </c>
      <c r="S272" s="1142"/>
      <c r="T272" s="1142"/>
      <c r="U272" s="1147">
        <f t="shared" si="422"/>
        <v>0</v>
      </c>
      <c r="V272" s="1142"/>
      <c r="W272" s="1142"/>
      <c r="X272" s="1147">
        <f t="shared" si="423"/>
        <v>0</v>
      </c>
      <c r="Y272" s="1142"/>
      <c r="Z272" s="1142"/>
      <c r="AA272" s="1159">
        <f t="shared" si="358"/>
        <v>0</v>
      </c>
      <c r="AB272" s="1159">
        <f t="shared" si="359"/>
        <v>0</v>
      </c>
    </row>
    <row r="273" spans="2:28" s="1166" customFormat="1" ht="26.25" customHeight="1" x14ac:dyDescent="0.15">
      <c r="B273" s="52">
        <f>+'CRONOGRAMA ACTIVIDADES'!C58</f>
        <v>0</v>
      </c>
      <c r="C273" s="232" t="str">
        <f>+'CRONOGRAMA ACTIVIDADES'!B58</f>
        <v>2.2.4</v>
      </c>
      <c r="D273" s="625" t="str">
        <f>+'CRONOGRAMA ACTIVIDADES'!D58</f>
        <v>Unidad medida</v>
      </c>
      <c r="E273" s="626">
        <f>+'CRONOGRAMA ACTIVIDADES'!E58</f>
        <v>0</v>
      </c>
      <c r="F273" s="624"/>
      <c r="G273" s="624">
        <f t="shared" ref="G273:Z273" si="424">+G275+G281+G287+G293+G299</f>
        <v>0</v>
      </c>
      <c r="H273" s="12">
        <f t="shared" si="424"/>
        <v>0</v>
      </c>
      <c r="I273" s="12">
        <f t="shared" si="424"/>
        <v>0</v>
      </c>
      <c r="J273" s="12">
        <f t="shared" si="424"/>
        <v>0</v>
      </c>
      <c r="K273" s="12">
        <f t="shared" si="424"/>
        <v>0</v>
      </c>
      <c r="L273" s="12">
        <f t="shared" si="424"/>
        <v>0</v>
      </c>
      <c r="M273" s="12">
        <f t="shared" si="424"/>
        <v>0</v>
      </c>
      <c r="N273" s="12">
        <f t="shared" si="424"/>
        <v>0</v>
      </c>
      <c r="O273" s="12">
        <f t="shared" si="424"/>
        <v>0</v>
      </c>
      <c r="P273" s="12">
        <f t="shared" si="424"/>
        <v>0</v>
      </c>
      <c r="Q273" s="12">
        <f t="shared" si="424"/>
        <v>0</v>
      </c>
      <c r="R273" s="12">
        <f t="shared" si="424"/>
        <v>0</v>
      </c>
      <c r="S273" s="12">
        <f t="shared" si="424"/>
        <v>0</v>
      </c>
      <c r="T273" s="12">
        <f t="shared" si="424"/>
        <v>0</v>
      </c>
      <c r="U273" s="12">
        <f t="shared" si="424"/>
        <v>0</v>
      </c>
      <c r="V273" s="12">
        <f t="shared" si="424"/>
        <v>0</v>
      </c>
      <c r="W273" s="12">
        <f t="shared" si="424"/>
        <v>0</v>
      </c>
      <c r="X273" s="12">
        <f t="shared" si="424"/>
        <v>0</v>
      </c>
      <c r="Y273" s="12">
        <f t="shared" si="424"/>
        <v>0</v>
      </c>
      <c r="Z273" s="12">
        <f t="shared" si="424"/>
        <v>0</v>
      </c>
      <c r="AA273" s="1159">
        <f>X273+U273+R273+O273+L273+I273+H273</f>
        <v>0</v>
      </c>
      <c r="AB273" s="1159">
        <f>+AA273-G273</f>
        <v>0</v>
      </c>
    </row>
    <row r="274" spans="2:28" s="1134" customFormat="1" ht="26.25" customHeight="1" x14ac:dyDescent="0.15">
      <c r="B274" s="633" t="s">
        <v>768</v>
      </c>
      <c r="C274" s="634"/>
      <c r="D274" s="2014"/>
      <c r="E274" s="2015"/>
      <c r="F274" s="2015"/>
      <c r="G274" s="2015"/>
      <c r="H274" s="2015"/>
      <c r="I274" s="2015"/>
      <c r="J274" s="2015"/>
      <c r="K274" s="2015"/>
      <c r="L274" s="2015"/>
      <c r="M274" s="2015"/>
      <c r="N274" s="2015"/>
      <c r="O274" s="2015"/>
      <c r="P274" s="2015"/>
      <c r="Q274" s="2015"/>
      <c r="R274" s="2015"/>
      <c r="S274" s="2015"/>
      <c r="T274" s="2015"/>
      <c r="U274" s="2015"/>
      <c r="V274" s="2015"/>
      <c r="W274" s="2015"/>
      <c r="X274" s="2015"/>
      <c r="Y274" s="2015"/>
      <c r="Z274" s="2016"/>
      <c r="AA274" s="1163"/>
      <c r="AB274" s="1163"/>
    </row>
    <row r="275" spans="2:28" s="1163" customFormat="1" ht="12.75" customHeight="1" x14ac:dyDescent="0.15">
      <c r="B275" s="1135" t="s">
        <v>419</v>
      </c>
      <c r="C275" s="286" t="s">
        <v>494</v>
      </c>
      <c r="D275" s="14"/>
      <c r="E275" s="1136"/>
      <c r="F275" s="1137"/>
      <c r="G275" s="623">
        <f t="shared" ref="G275:H275" si="425">SUM(G276:G280)</f>
        <v>0</v>
      </c>
      <c r="H275" s="16">
        <f t="shared" si="425"/>
        <v>0</v>
      </c>
      <c r="I275" s="16">
        <f t="shared" ref="I275" si="426">SUM(I276:I280)</f>
        <v>0</v>
      </c>
      <c r="J275" s="16">
        <f t="shared" ref="J275:K275" si="427">SUM(J276:J280)</f>
        <v>0</v>
      </c>
      <c r="K275" s="16">
        <f t="shared" si="427"/>
        <v>0</v>
      </c>
      <c r="L275" s="16">
        <f t="shared" ref="L275" si="428">SUM(L276:L280)</f>
        <v>0</v>
      </c>
      <c r="M275" s="16">
        <f t="shared" ref="M275:N275" si="429">SUM(M276:M280)</f>
        <v>0</v>
      </c>
      <c r="N275" s="16">
        <f t="shared" si="429"/>
        <v>0</v>
      </c>
      <c r="O275" s="16">
        <f t="shared" ref="O275" si="430">SUM(O276:O280)</f>
        <v>0</v>
      </c>
      <c r="P275" s="16">
        <f t="shared" ref="P275:Q275" si="431">SUM(P276:P280)</f>
        <v>0</v>
      </c>
      <c r="Q275" s="16">
        <f t="shared" si="431"/>
        <v>0</v>
      </c>
      <c r="R275" s="16">
        <f t="shared" ref="R275" si="432">SUM(R276:R280)</f>
        <v>0</v>
      </c>
      <c r="S275" s="16">
        <f t="shared" ref="S275:T275" si="433">SUM(S276:S280)</f>
        <v>0</v>
      </c>
      <c r="T275" s="16">
        <f t="shared" si="433"/>
        <v>0</v>
      </c>
      <c r="U275" s="16">
        <f t="shared" ref="U275" si="434">SUM(U276:U280)</f>
        <v>0</v>
      </c>
      <c r="V275" s="16">
        <f t="shared" ref="V275:W275" si="435">SUM(V276:V280)</f>
        <v>0</v>
      </c>
      <c r="W275" s="16">
        <f t="shared" si="435"/>
        <v>0</v>
      </c>
      <c r="X275" s="16">
        <f t="shared" ref="X275" si="436">SUM(X276:X280)</f>
        <v>0</v>
      </c>
      <c r="Y275" s="16">
        <f t="shared" ref="Y275:Z275" si="437">SUM(Y276:Y280)</f>
        <v>0</v>
      </c>
      <c r="Z275" s="16">
        <f t="shared" si="437"/>
        <v>0</v>
      </c>
      <c r="AA275" s="1159">
        <f t="shared" ref="AA275:AA304" si="438">X275+U275+R275+O275+L275+I275+H275</f>
        <v>0</v>
      </c>
      <c r="AB275" s="1159">
        <f t="shared" ref="AB275:AB304" si="439">+AA275-G275</f>
        <v>0</v>
      </c>
    </row>
    <row r="276" spans="2:28" s="1134" customFormat="1" ht="12.75" customHeight="1" x14ac:dyDescent="0.2">
      <c r="B276" s="1564"/>
      <c r="C276" s="1138"/>
      <c r="D276" s="1565" t="s">
        <v>448</v>
      </c>
      <c r="E276" s="1139"/>
      <c r="F276" s="1140"/>
      <c r="G276" s="1160">
        <f>+E276*F276</f>
        <v>0</v>
      </c>
      <c r="H276" s="1137"/>
      <c r="I276" s="1137">
        <f t="shared" ref="I276:I280" si="440">J276+K276</f>
        <v>0</v>
      </c>
      <c r="J276" s="1137"/>
      <c r="K276" s="1137"/>
      <c r="L276" s="1137">
        <f t="shared" ref="L276:L280" si="441">M276+N276</f>
        <v>0</v>
      </c>
      <c r="M276" s="1137"/>
      <c r="N276" s="1137"/>
      <c r="O276" s="1137">
        <f t="shared" ref="O276:O280" si="442">P276+Q276</f>
        <v>0</v>
      </c>
      <c r="P276" s="1137"/>
      <c r="Q276" s="1137"/>
      <c r="R276" s="1137">
        <f t="shared" ref="R276:R280" si="443">S276+T276</f>
        <v>0</v>
      </c>
      <c r="S276" s="1137"/>
      <c r="T276" s="1137"/>
      <c r="U276" s="1137">
        <f t="shared" ref="U276:U280" si="444">V276+W276</f>
        <v>0</v>
      </c>
      <c r="V276" s="1137"/>
      <c r="W276" s="1137"/>
      <c r="X276" s="1137">
        <f t="shared" ref="X276:X280" si="445">Y276+Z276</f>
        <v>0</v>
      </c>
      <c r="Y276" s="1137"/>
      <c r="Z276" s="1137"/>
      <c r="AA276" s="1159">
        <f t="shared" si="438"/>
        <v>0</v>
      </c>
      <c r="AB276" s="1159">
        <f t="shared" si="439"/>
        <v>0</v>
      </c>
    </row>
    <row r="277" spans="2:28" s="1134" customFormat="1" ht="12.75" customHeight="1" x14ac:dyDescent="0.2">
      <c r="B277" s="1564"/>
      <c r="C277" s="1138"/>
      <c r="D277" s="1565" t="s">
        <v>448</v>
      </c>
      <c r="E277" s="1139"/>
      <c r="F277" s="1140"/>
      <c r="G277" s="1160">
        <f>+E277*F277</f>
        <v>0</v>
      </c>
      <c r="H277" s="1137"/>
      <c r="I277" s="1137">
        <f t="shared" si="440"/>
        <v>0</v>
      </c>
      <c r="J277" s="1137"/>
      <c r="K277" s="1137"/>
      <c r="L277" s="1137">
        <f t="shared" si="441"/>
        <v>0</v>
      </c>
      <c r="M277" s="1137"/>
      <c r="N277" s="1137"/>
      <c r="O277" s="1137">
        <f t="shared" si="442"/>
        <v>0</v>
      </c>
      <c r="P277" s="1137"/>
      <c r="Q277" s="1137"/>
      <c r="R277" s="1137">
        <f t="shared" si="443"/>
        <v>0</v>
      </c>
      <c r="S277" s="1137"/>
      <c r="T277" s="1137"/>
      <c r="U277" s="1137">
        <f t="shared" si="444"/>
        <v>0</v>
      </c>
      <c r="V277" s="1137"/>
      <c r="W277" s="1137"/>
      <c r="X277" s="1137">
        <f t="shared" si="445"/>
        <v>0</v>
      </c>
      <c r="Y277" s="1137"/>
      <c r="Z277" s="1137"/>
      <c r="AA277" s="1159">
        <f t="shared" si="438"/>
        <v>0</v>
      </c>
      <c r="AB277" s="1159">
        <f t="shared" si="439"/>
        <v>0</v>
      </c>
    </row>
    <row r="278" spans="2:28" s="1134" customFormat="1" ht="12.75" customHeight="1" x14ac:dyDescent="0.2">
      <c r="B278" s="1564"/>
      <c r="C278" s="1138"/>
      <c r="D278" s="1565" t="s">
        <v>448</v>
      </c>
      <c r="E278" s="1139"/>
      <c r="F278" s="1140"/>
      <c r="G278" s="1160">
        <f>+E278*F278</f>
        <v>0</v>
      </c>
      <c r="H278" s="1141"/>
      <c r="I278" s="1142">
        <f t="shared" si="440"/>
        <v>0</v>
      </c>
      <c r="J278" s="1142"/>
      <c r="K278" s="1142"/>
      <c r="L278" s="1142">
        <f t="shared" si="441"/>
        <v>0</v>
      </c>
      <c r="M278" s="1142"/>
      <c r="N278" s="1142"/>
      <c r="O278" s="1142">
        <f t="shared" si="442"/>
        <v>0</v>
      </c>
      <c r="P278" s="1142"/>
      <c r="Q278" s="1142"/>
      <c r="R278" s="1142">
        <f t="shared" si="443"/>
        <v>0</v>
      </c>
      <c r="S278" s="1142"/>
      <c r="T278" s="1142"/>
      <c r="U278" s="1142">
        <f t="shared" si="444"/>
        <v>0</v>
      </c>
      <c r="V278" s="1142"/>
      <c r="W278" s="1142"/>
      <c r="X278" s="1142">
        <f t="shared" si="445"/>
        <v>0</v>
      </c>
      <c r="Y278" s="1142"/>
      <c r="Z278" s="1142"/>
      <c r="AA278" s="1159">
        <f t="shared" si="438"/>
        <v>0</v>
      </c>
      <c r="AB278" s="1159">
        <f t="shared" si="439"/>
        <v>0</v>
      </c>
    </row>
    <row r="279" spans="2:28" s="1134" customFormat="1" ht="12.75" customHeight="1" x14ac:dyDescent="0.2">
      <c r="B279" s="1564"/>
      <c r="C279" s="1138"/>
      <c r="D279" s="1565" t="s">
        <v>448</v>
      </c>
      <c r="E279" s="1139"/>
      <c r="F279" s="1140"/>
      <c r="G279" s="1160">
        <f>+E279*F279</f>
        <v>0</v>
      </c>
      <c r="H279" s="1141"/>
      <c r="I279" s="1142">
        <f t="shared" si="440"/>
        <v>0</v>
      </c>
      <c r="J279" s="1142"/>
      <c r="K279" s="1142"/>
      <c r="L279" s="1142">
        <f t="shared" si="441"/>
        <v>0</v>
      </c>
      <c r="M279" s="1142"/>
      <c r="N279" s="1142"/>
      <c r="O279" s="1142">
        <f t="shared" si="442"/>
        <v>0</v>
      </c>
      <c r="P279" s="1142"/>
      <c r="Q279" s="1142"/>
      <c r="R279" s="1142">
        <f t="shared" si="443"/>
        <v>0</v>
      </c>
      <c r="S279" s="1142"/>
      <c r="T279" s="1142"/>
      <c r="U279" s="1142">
        <f t="shared" si="444"/>
        <v>0</v>
      </c>
      <c r="V279" s="1142"/>
      <c r="W279" s="1142"/>
      <c r="X279" s="1142">
        <f t="shared" si="445"/>
        <v>0</v>
      </c>
      <c r="Y279" s="1142"/>
      <c r="Z279" s="1142"/>
      <c r="AA279" s="1159">
        <f t="shared" si="438"/>
        <v>0</v>
      </c>
      <c r="AB279" s="1159">
        <f t="shared" si="439"/>
        <v>0</v>
      </c>
    </row>
    <row r="280" spans="2:28" s="1134" customFormat="1" ht="12.75" customHeight="1" x14ac:dyDescent="0.2">
      <c r="B280" s="1563"/>
      <c r="C280" s="1143"/>
      <c r="D280" s="1566" t="s">
        <v>448</v>
      </c>
      <c r="E280" s="1144"/>
      <c r="F280" s="1145"/>
      <c r="G280" s="1161">
        <f>+E280*F280</f>
        <v>0</v>
      </c>
      <c r="H280" s="1146"/>
      <c r="I280" s="1147">
        <f t="shared" si="440"/>
        <v>0</v>
      </c>
      <c r="J280" s="1147"/>
      <c r="K280" s="1147"/>
      <c r="L280" s="1147">
        <f t="shared" si="441"/>
        <v>0</v>
      </c>
      <c r="M280" s="1147"/>
      <c r="N280" s="1147"/>
      <c r="O280" s="1147">
        <f t="shared" si="442"/>
        <v>0</v>
      </c>
      <c r="P280" s="1147"/>
      <c r="Q280" s="1147"/>
      <c r="R280" s="1147">
        <f t="shared" si="443"/>
        <v>0</v>
      </c>
      <c r="S280" s="1147"/>
      <c r="T280" s="1147"/>
      <c r="U280" s="1147">
        <f t="shared" si="444"/>
        <v>0</v>
      </c>
      <c r="V280" s="1147"/>
      <c r="W280" s="1147"/>
      <c r="X280" s="1147">
        <f t="shared" si="445"/>
        <v>0</v>
      </c>
      <c r="Y280" s="1147"/>
      <c r="Z280" s="1147"/>
      <c r="AA280" s="1159">
        <f t="shared" si="438"/>
        <v>0</v>
      </c>
      <c r="AB280" s="1159">
        <f t="shared" si="439"/>
        <v>0</v>
      </c>
    </row>
    <row r="281" spans="2:28" s="1163" customFormat="1" ht="12.75" customHeight="1" x14ac:dyDescent="0.15">
      <c r="B281" s="1135" t="s">
        <v>419</v>
      </c>
      <c r="C281" s="286" t="s">
        <v>495</v>
      </c>
      <c r="D281" s="14"/>
      <c r="E281" s="1136"/>
      <c r="F281" s="1137"/>
      <c r="G281" s="623">
        <f t="shared" ref="G281:Z281" si="446">SUM(G282:G286)</f>
        <v>0</v>
      </c>
      <c r="H281" s="16">
        <f t="shared" si="446"/>
        <v>0</v>
      </c>
      <c r="I281" s="16">
        <f t="shared" si="446"/>
        <v>0</v>
      </c>
      <c r="J281" s="16">
        <f t="shared" si="446"/>
        <v>0</v>
      </c>
      <c r="K281" s="16">
        <f t="shared" si="446"/>
        <v>0</v>
      </c>
      <c r="L281" s="16">
        <f t="shared" si="446"/>
        <v>0</v>
      </c>
      <c r="M281" s="16">
        <f t="shared" si="446"/>
        <v>0</v>
      </c>
      <c r="N281" s="16">
        <f t="shared" si="446"/>
        <v>0</v>
      </c>
      <c r="O281" s="16">
        <f t="shared" si="446"/>
        <v>0</v>
      </c>
      <c r="P281" s="16">
        <f t="shared" si="446"/>
        <v>0</v>
      </c>
      <c r="Q281" s="16">
        <f t="shared" si="446"/>
        <v>0</v>
      </c>
      <c r="R281" s="16">
        <f t="shared" si="446"/>
        <v>0</v>
      </c>
      <c r="S281" s="16">
        <f t="shared" si="446"/>
        <v>0</v>
      </c>
      <c r="T281" s="16">
        <f t="shared" si="446"/>
        <v>0</v>
      </c>
      <c r="U281" s="16">
        <f t="shared" si="446"/>
        <v>0</v>
      </c>
      <c r="V281" s="16">
        <f t="shared" si="446"/>
        <v>0</v>
      </c>
      <c r="W281" s="16">
        <f t="shared" si="446"/>
        <v>0</v>
      </c>
      <c r="X281" s="16">
        <f t="shared" si="446"/>
        <v>0</v>
      </c>
      <c r="Y281" s="16">
        <f t="shared" si="446"/>
        <v>0</v>
      </c>
      <c r="Z281" s="16">
        <f t="shared" si="446"/>
        <v>0</v>
      </c>
      <c r="AA281" s="1159">
        <f t="shared" si="438"/>
        <v>0</v>
      </c>
      <c r="AB281" s="1159">
        <f t="shared" si="439"/>
        <v>0</v>
      </c>
    </row>
    <row r="282" spans="2:28" s="1134" customFormat="1" ht="12.75" customHeight="1" x14ac:dyDescent="0.2">
      <c r="B282" s="1564"/>
      <c r="C282" s="1138"/>
      <c r="D282" s="1565" t="s">
        <v>448</v>
      </c>
      <c r="E282" s="1139"/>
      <c r="F282" s="1140"/>
      <c r="G282" s="1160">
        <f>+E282*F282</f>
        <v>0</v>
      </c>
      <c r="H282" s="1140"/>
      <c r="I282" s="1148">
        <f t="shared" ref="I282:I304" si="447">J282+K282</f>
        <v>0</v>
      </c>
      <c r="J282" s="1148"/>
      <c r="K282" s="1148"/>
      <c r="L282" s="1148">
        <f t="shared" ref="L282:L286" si="448">M282+N282</f>
        <v>0</v>
      </c>
      <c r="M282" s="1148"/>
      <c r="N282" s="1148"/>
      <c r="O282" s="1148">
        <f t="shared" ref="O282:O286" si="449">P282+Q282</f>
        <v>0</v>
      </c>
      <c r="P282" s="1148"/>
      <c r="Q282" s="1148"/>
      <c r="R282" s="1148">
        <f t="shared" ref="R282:R286" si="450">S282+T282</f>
        <v>0</v>
      </c>
      <c r="S282" s="1148"/>
      <c r="T282" s="1148"/>
      <c r="U282" s="1148">
        <f t="shared" ref="U282:U286" si="451">V282+W282</f>
        <v>0</v>
      </c>
      <c r="V282" s="1148"/>
      <c r="W282" s="1148"/>
      <c r="X282" s="1148">
        <f t="shared" ref="X282:X286" si="452">Y282+Z282</f>
        <v>0</v>
      </c>
      <c r="Y282" s="1148"/>
      <c r="Z282" s="1148"/>
      <c r="AA282" s="1159">
        <f t="shared" si="438"/>
        <v>0</v>
      </c>
      <c r="AB282" s="1159">
        <f t="shared" si="439"/>
        <v>0</v>
      </c>
    </row>
    <row r="283" spans="2:28" s="1134" customFormat="1" ht="12.75" customHeight="1" x14ac:dyDescent="0.2">
      <c r="B283" s="1564"/>
      <c r="C283" s="1138"/>
      <c r="D283" s="1565" t="s">
        <v>448</v>
      </c>
      <c r="E283" s="1139"/>
      <c r="F283" s="1140"/>
      <c r="G283" s="1160">
        <f>+E283*F283</f>
        <v>0</v>
      </c>
      <c r="H283" s="1149"/>
      <c r="I283" s="1137">
        <f t="shared" si="447"/>
        <v>0</v>
      </c>
      <c r="J283" s="1137"/>
      <c r="K283" s="1137"/>
      <c r="L283" s="1137">
        <f t="shared" si="448"/>
        <v>0</v>
      </c>
      <c r="M283" s="1137"/>
      <c r="N283" s="1137"/>
      <c r="O283" s="1137">
        <f t="shared" si="449"/>
        <v>0</v>
      </c>
      <c r="P283" s="1137"/>
      <c r="Q283" s="1137"/>
      <c r="R283" s="1137">
        <f t="shared" si="450"/>
        <v>0</v>
      </c>
      <c r="S283" s="1137"/>
      <c r="T283" s="1137"/>
      <c r="U283" s="1137">
        <f t="shared" si="451"/>
        <v>0</v>
      </c>
      <c r="V283" s="1137"/>
      <c r="W283" s="1137"/>
      <c r="X283" s="1137">
        <f t="shared" si="452"/>
        <v>0</v>
      </c>
      <c r="Y283" s="1137"/>
      <c r="Z283" s="1137"/>
      <c r="AA283" s="1159">
        <f t="shared" si="438"/>
        <v>0</v>
      </c>
      <c r="AB283" s="1159">
        <f t="shared" si="439"/>
        <v>0</v>
      </c>
    </row>
    <row r="284" spans="2:28" s="1134" customFormat="1" ht="12.75" customHeight="1" x14ac:dyDescent="0.2">
      <c r="B284" s="1564"/>
      <c r="C284" s="1138"/>
      <c r="D284" s="1565" t="s">
        <v>448</v>
      </c>
      <c r="E284" s="1139"/>
      <c r="F284" s="1140"/>
      <c r="G284" s="1160">
        <f>+E284*F284</f>
        <v>0</v>
      </c>
      <c r="H284" s="1149"/>
      <c r="I284" s="1142">
        <f t="shared" si="447"/>
        <v>0</v>
      </c>
      <c r="J284" s="1142"/>
      <c r="K284" s="1142"/>
      <c r="L284" s="1142">
        <f t="shared" si="448"/>
        <v>0</v>
      </c>
      <c r="M284" s="1142"/>
      <c r="N284" s="1142"/>
      <c r="O284" s="1142">
        <f t="shared" si="449"/>
        <v>0</v>
      </c>
      <c r="P284" s="1142"/>
      <c r="Q284" s="1142"/>
      <c r="R284" s="1142">
        <f t="shared" si="450"/>
        <v>0</v>
      </c>
      <c r="S284" s="1142"/>
      <c r="T284" s="1142"/>
      <c r="U284" s="1142">
        <f t="shared" si="451"/>
        <v>0</v>
      </c>
      <c r="V284" s="1142"/>
      <c r="W284" s="1142"/>
      <c r="X284" s="1142">
        <f t="shared" si="452"/>
        <v>0</v>
      </c>
      <c r="Y284" s="1142"/>
      <c r="Z284" s="1142"/>
      <c r="AA284" s="1159">
        <f t="shared" si="438"/>
        <v>0</v>
      </c>
      <c r="AB284" s="1159">
        <f t="shared" si="439"/>
        <v>0</v>
      </c>
    </row>
    <row r="285" spans="2:28" s="1134" customFormat="1" ht="12.75" customHeight="1" x14ac:dyDescent="0.2">
      <c r="B285" s="1564"/>
      <c r="C285" s="1138"/>
      <c r="D285" s="1565" t="s">
        <v>448</v>
      </c>
      <c r="E285" s="1139"/>
      <c r="F285" s="1140"/>
      <c r="G285" s="1160">
        <f>+E285*F285</f>
        <v>0</v>
      </c>
      <c r="H285" s="1149"/>
      <c r="I285" s="1142">
        <f t="shared" si="447"/>
        <v>0</v>
      </c>
      <c r="J285" s="1142"/>
      <c r="K285" s="1142"/>
      <c r="L285" s="1142">
        <f t="shared" si="448"/>
        <v>0</v>
      </c>
      <c r="M285" s="1142"/>
      <c r="N285" s="1142"/>
      <c r="O285" s="1142">
        <f t="shared" si="449"/>
        <v>0</v>
      </c>
      <c r="P285" s="1142"/>
      <c r="Q285" s="1142"/>
      <c r="R285" s="1142">
        <f t="shared" si="450"/>
        <v>0</v>
      </c>
      <c r="S285" s="1142"/>
      <c r="T285" s="1142"/>
      <c r="U285" s="1142">
        <f t="shared" si="451"/>
        <v>0</v>
      </c>
      <c r="V285" s="1142"/>
      <c r="W285" s="1142"/>
      <c r="X285" s="1142">
        <f t="shared" si="452"/>
        <v>0</v>
      </c>
      <c r="Y285" s="1142"/>
      <c r="Z285" s="1142"/>
      <c r="AA285" s="1159">
        <f t="shared" si="438"/>
        <v>0</v>
      </c>
      <c r="AB285" s="1159">
        <f t="shared" si="439"/>
        <v>0</v>
      </c>
    </row>
    <row r="286" spans="2:28" s="1134" customFormat="1" ht="12.75" customHeight="1" x14ac:dyDescent="0.2">
      <c r="B286" s="1563"/>
      <c r="C286" s="1143"/>
      <c r="D286" s="1566" t="s">
        <v>448</v>
      </c>
      <c r="E286" s="1144"/>
      <c r="F286" s="1145"/>
      <c r="G286" s="1161">
        <f>+E286*F286</f>
        <v>0</v>
      </c>
      <c r="H286" s="1150"/>
      <c r="I286" s="1147">
        <f t="shared" si="447"/>
        <v>0</v>
      </c>
      <c r="J286" s="1147"/>
      <c r="K286" s="1147"/>
      <c r="L286" s="1147">
        <f t="shared" si="448"/>
        <v>0</v>
      </c>
      <c r="M286" s="1147"/>
      <c r="N286" s="1147"/>
      <c r="O286" s="1147">
        <f t="shared" si="449"/>
        <v>0</v>
      </c>
      <c r="P286" s="1147"/>
      <c r="Q286" s="1147"/>
      <c r="R286" s="1147">
        <f t="shared" si="450"/>
        <v>0</v>
      </c>
      <c r="S286" s="1147"/>
      <c r="T286" s="1147"/>
      <c r="U286" s="1147">
        <f t="shared" si="451"/>
        <v>0</v>
      </c>
      <c r="V286" s="1147"/>
      <c r="W286" s="1147"/>
      <c r="X286" s="1147">
        <f t="shared" si="452"/>
        <v>0</v>
      </c>
      <c r="Y286" s="1147"/>
      <c r="Z286" s="1147"/>
      <c r="AA286" s="1159">
        <f t="shared" si="438"/>
        <v>0</v>
      </c>
      <c r="AB286" s="1159">
        <f t="shared" si="439"/>
        <v>0</v>
      </c>
    </row>
    <row r="287" spans="2:28" s="1163" customFormat="1" ht="12.75" customHeight="1" x14ac:dyDescent="0.15">
      <c r="B287" s="1135" t="s">
        <v>419</v>
      </c>
      <c r="C287" s="286" t="s">
        <v>496</v>
      </c>
      <c r="D287" s="14"/>
      <c r="E287" s="1136"/>
      <c r="F287" s="1137"/>
      <c r="G287" s="623">
        <f t="shared" ref="G287:Z287" si="453">SUM(G288:G292)</f>
        <v>0</v>
      </c>
      <c r="H287" s="16">
        <f t="shared" si="453"/>
        <v>0</v>
      </c>
      <c r="I287" s="16">
        <f t="shared" si="453"/>
        <v>0</v>
      </c>
      <c r="J287" s="16">
        <f t="shared" si="453"/>
        <v>0</v>
      </c>
      <c r="K287" s="16">
        <f t="shared" si="453"/>
        <v>0</v>
      </c>
      <c r="L287" s="16">
        <f t="shared" si="453"/>
        <v>0</v>
      </c>
      <c r="M287" s="16">
        <f t="shared" si="453"/>
        <v>0</v>
      </c>
      <c r="N287" s="16">
        <f t="shared" si="453"/>
        <v>0</v>
      </c>
      <c r="O287" s="16">
        <f t="shared" si="453"/>
        <v>0</v>
      </c>
      <c r="P287" s="16">
        <f t="shared" si="453"/>
        <v>0</v>
      </c>
      <c r="Q287" s="16">
        <f t="shared" si="453"/>
        <v>0</v>
      </c>
      <c r="R287" s="16">
        <f t="shared" si="453"/>
        <v>0</v>
      </c>
      <c r="S287" s="16">
        <f t="shared" si="453"/>
        <v>0</v>
      </c>
      <c r="T287" s="16">
        <f t="shared" si="453"/>
        <v>0</v>
      </c>
      <c r="U287" s="16">
        <f t="shared" si="453"/>
        <v>0</v>
      </c>
      <c r="V287" s="16">
        <f t="shared" si="453"/>
        <v>0</v>
      </c>
      <c r="W287" s="16">
        <f t="shared" si="453"/>
        <v>0</v>
      </c>
      <c r="X287" s="16">
        <f t="shared" si="453"/>
        <v>0</v>
      </c>
      <c r="Y287" s="16">
        <f t="shared" si="453"/>
        <v>0</v>
      </c>
      <c r="Z287" s="16">
        <f t="shared" si="453"/>
        <v>0</v>
      </c>
      <c r="AA287" s="1159">
        <f t="shared" si="438"/>
        <v>0</v>
      </c>
      <c r="AB287" s="1159">
        <f t="shared" si="439"/>
        <v>0</v>
      </c>
    </row>
    <row r="288" spans="2:28" s="1134" customFormat="1" ht="12.75" customHeight="1" x14ac:dyDescent="0.2">
      <c r="B288" s="1564"/>
      <c r="C288" s="1138"/>
      <c r="D288" s="1565" t="s">
        <v>448</v>
      </c>
      <c r="E288" s="1139"/>
      <c r="F288" s="1140"/>
      <c r="G288" s="1160">
        <f>+E288*F288</f>
        <v>0</v>
      </c>
      <c r="H288" s="1137"/>
      <c r="I288" s="1148">
        <f t="shared" si="447"/>
        <v>0</v>
      </c>
      <c r="J288" s="1137"/>
      <c r="K288" s="1137"/>
      <c r="L288" s="1148">
        <f t="shared" ref="L288:L292" si="454">M288+N288</f>
        <v>0</v>
      </c>
      <c r="M288" s="1137"/>
      <c r="N288" s="1137"/>
      <c r="O288" s="1148">
        <f t="shared" ref="O288:O292" si="455">P288+Q288</f>
        <v>0</v>
      </c>
      <c r="P288" s="1137"/>
      <c r="Q288" s="1137"/>
      <c r="R288" s="1148">
        <f t="shared" ref="R288:R292" si="456">S288+T288</f>
        <v>0</v>
      </c>
      <c r="S288" s="1137"/>
      <c r="T288" s="1137"/>
      <c r="U288" s="1148">
        <f t="shared" ref="U288:U292" si="457">V288+W288</f>
        <v>0</v>
      </c>
      <c r="V288" s="1137"/>
      <c r="W288" s="1137"/>
      <c r="X288" s="1148">
        <f t="shared" ref="X288:X292" si="458">Y288+Z288</f>
        <v>0</v>
      </c>
      <c r="Y288" s="1137"/>
      <c r="Z288" s="1137"/>
      <c r="AA288" s="1159">
        <f t="shared" si="438"/>
        <v>0</v>
      </c>
      <c r="AB288" s="1159">
        <f t="shared" si="439"/>
        <v>0</v>
      </c>
    </row>
    <row r="289" spans="2:28" s="1134" customFormat="1" ht="12.75" customHeight="1" x14ac:dyDescent="0.2">
      <c r="B289" s="1564"/>
      <c r="C289" s="1138"/>
      <c r="D289" s="1565" t="s">
        <v>448</v>
      </c>
      <c r="E289" s="1139"/>
      <c r="F289" s="1140"/>
      <c r="G289" s="1160">
        <f>+E289*F289</f>
        <v>0</v>
      </c>
      <c r="H289" s="1137"/>
      <c r="I289" s="1137">
        <f t="shared" si="447"/>
        <v>0</v>
      </c>
      <c r="J289" s="1137"/>
      <c r="K289" s="1137"/>
      <c r="L289" s="1137">
        <f t="shared" si="454"/>
        <v>0</v>
      </c>
      <c r="M289" s="1137"/>
      <c r="N289" s="1137"/>
      <c r="O289" s="1137">
        <f t="shared" si="455"/>
        <v>0</v>
      </c>
      <c r="P289" s="1137"/>
      <c r="Q289" s="1137"/>
      <c r="R289" s="1137">
        <f t="shared" si="456"/>
        <v>0</v>
      </c>
      <c r="S289" s="1137"/>
      <c r="T289" s="1137"/>
      <c r="U289" s="1137">
        <f t="shared" si="457"/>
        <v>0</v>
      </c>
      <c r="V289" s="1137"/>
      <c r="W289" s="1137"/>
      <c r="X289" s="1137">
        <f t="shared" si="458"/>
        <v>0</v>
      </c>
      <c r="Y289" s="1137"/>
      <c r="Z289" s="1137"/>
      <c r="AA289" s="1159">
        <f t="shared" si="438"/>
        <v>0</v>
      </c>
      <c r="AB289" s="1159">
        <f t="shared" si="439"/>
        <v>0</v>
      </c>
    </row>
    <row r="290" spans="2:28" s="1134" customFormat="1" ht="12.75" customHeight="1" x14ac:dyDescent="0.2">
      <c r="B290" s="1564"/>
      <c r="C290" s="1138"/>
      <c r="D290" s="1565" t="s">
        <v>448</v>
      </c>
      <c r="E290" s="1139"/>
      <c r="F290" s="1140"/>
      <c r="G290" s="1160">
        <f>+E290*F290</f>
        <v>0</v>
      </c>
      <c r="H290" s="1141"/>
      <c r="I290" s="1142">
        <f t="shared" si="447"/>
        <v>0</v>
      </c>
      <c r="J290" s="1142"/>
      <c r="K290" s="1142"/>
      <c r="L290" s="1142">
        <f t="shared" si="454"/>
        <v>0</v>
      </c>
      <c r="M290" s="1142"/>
      <c r="N290" s="1142"/>
      <c r="O290" s="1142">
        <f t="shared" si="455"/>
        <v>0</v>
      </c>
      <c r="P290" s="1142"/>
      <c r="Q290" s="1142"/>
      <c r="R290" s="1142">
        <f t="shared" si="456"/>
        <v>0</v>
      </c>
      <c r="S290" s="1142"/>
      <c r="T290" s="1142"/>
      <c r="U290" s="1142">
        <f t="shared" si="457"/>
        <v>0</v>
      </c>
      <c r="V290" s="1142"/>
      <c r="W290" s="1142"/>
      <c r="X290" s="1142">
        <f t="shared" si="458"/>
        <v>0</v>
      </c>
      <c r="Y290" s="1142"/>
      <c r="Z290" s="1142"/>
      <c r="AA290" s="1159">
        <f t="shared" si="438"/>
        <v>0</v>
      </c>
      <c r="AB290" s="1159">
        <f t="shared" si="439"/>
        <v>0</v>
      </c>
    </row>
    <row r="291" spans="2:28" s="1134" customFormat="1" ht="12.75" customHeight="1" x14ac:dyDescent="0.2">
      <c r="B291" s="1564"/>
      <c r="C291" s="1138"/>
      <c r="D291" s="1565" t="s">
        <v>448</v>
      </c>
      <c r="E291" s="1139"/>
      <c r="F291" s="1140"/>
      <c r="G291" s="1160">
        <f>+E291*F291</f>
        <v>0</v>
      </c>
      <c r="H291" s="1141"/>
      <c r="I291" s="1142">
        <f t="shared" si="447"/>
        <v>0</v>
      </c>
      <c r="J291" s="1142"/>
      <c r="K291" s="1142"/>
      <c r="L291" s="1142">
        <f t="shared" si="454"/>
        <v>0</v>
      </c>
      <c r="M291" s="1142"/>
      <c r="N291" s="1142"/>
      <c r="O291" s="1142">
        <f t="shared" si="455"/>
        <v>0</v>
      </c>
      <c r="P291" s="1142"/>
      <c r="Q291" s="1142"/>
      <c r="R291" s="1142">
        <f t="shared" si="456"/>
        <v>0</v>
      </c>
      <c r="S291" s="1142"/>
      <c r="T291" s="1142"/>
      <c r="U291" s="1142">
        <f t="shared" si="457"/>
        <v>0</v>
      </c>
      <c r="V291" s="1142"/>
      <c r="W291" s="1142"/>
      <c r="X291" s="1142">
        <f t="shared" si="458"/>
        <v>0</v>
      </c>
      <c r="Y291" s="1142"/>
      <c r="Z291" s="1142"/>
      <c r="AA291" s="1159">
        <f t="shared" si="438"/>
        <v>0</v>
      </c>
      <c r="AB291" s="1159">
        <f t="shared" si="439"/>
        <v>0</v>
      </c>
    </row>
    <row r="292" spans="2:28" s="1134" customFormat="1" ht="12.75" customHeight="1" x14ac:dyDescent="0.2">
      <c r="B292" s="1563"/>
      <c r="C292" s="1143"/>
      <c r="D292" s="1566" t="s">
        <v>448</v>
      </c>
      <c r="E292" s="1144"/>
      <c r="F292" s="1145"/>
      <c r="G292" s="1161">
        <f>+E292*F292</f>
        <v>0</v>
      </c>
      <c r="H292" s="1146"/>
      <c r="I292" s="1147">
        <f t="shared" si="447"/>
        <v>0</v>
      </c>
      <c r="J292" s="1147"/>
      <c r="K292" s="1147"/>
      <c r="L292" s="1147">
        <f t="shared" si="454"/>
        <v>0</v>
      </c>
      <c r="M292" s="1147"/>
      <c r="N292" s="1147"/>
      <c r="O292" s="1147">
        <f t="shared" si="455"/>
        <v>0</v>
      </c>
      <c r="P292" s="1147"/>
      <c r="Q292" s="1147"/>
      <c r="R292" s="1147">
        <f t="shared" si="456"/>
        <v>0</v>
      </c>
      <c r="S292" s="1147"/>
      <c r="T292" s="1147"/>
      <c r="U292" s="1147">
        <f t="shared" si="457"/>
        <v>0</v>
      </c>
      <c r="V292" s="1147"/>
      <c r="W292" s="1147"/>
      <c r="X292" s="1147">
        <f t="shared" si="458"/>
        <v>0</v>
      </c>
      <c r="Y292" s="1147"/>
      <c r="Z292" s="1147"/>
      <c r="AA292" s="1159">
        <f t="shared" si="438"/>
        <v>0</v>
      </c>
      <c r="AB292" s="1159">
        <f t="shared" si="439"/>
        <v>0</v>
      </c>
    </row>
    <row r="293" spans="2:28" s="1163" customFormat="1" ht="12.75" customHeight="1" x14ac:dyDescent="0.15">
      <c r="B293" s="1135" t="s">
        <v>419</v>
      </c>
      <c r="C293" s="286" t="s">
        <v>497</v>
      </c>
      <c r="D293" s="14"/>
      <c r="E293" s="1136"/>
      <c r="F293" s="1137"/>
      <c r="G293" s="623">
        <f t="shared" ref="G293:Z293" si="459">SUM(G294:G298)</f>
        <v>0</v>
      </c>
      <c r="H293" s="16">
        <f t="shared" si="459"/>
        <v>0</v>
      </c>
      <c r="I293" s="16">
        <f t="shared" si="459"/>
        <v>0</v>
      </c>
      <c r="J293" s="16">
        <f t="shared" si="459"/>
        <v>0</v>
      </c>
      <c r="K293" s="16">
        <f t="shared" si="459"/>
        <v>0</v>
      </c>
      <c r="L293" s="16">
        <f t="shared" si="459"/>
        <v>0</v>
      </c>
      <c r="M293" s="16">
        <f t="shared" si="459"/>
        <v>0</v>
      </c>
      <c r="N293" s="16">
        <f t="shared" si="459"/>
        <v>0</v>
      </c>
      <c r="O293" s="16">
        <f t="shared" si="459"/>
        <v>0</v>
      </c>
      <c r="P293" s="16">
        <f t="shared" si="459"/>
        <v>0</v>
      </c>
      <c r="Q293" s="16">
        <f t="shared" si="459"/>
        <v>0</v>
      </c>
      <c r="R293" s="16">
        <f t="shared" si="459"/>
        <v>0</v>
      </c>
      <c r="S293" s="16">
        <f t="shared" si="459"/>
        <v>0</v>
      </c>
      <c r="T293" s="16">
        <f t="shared" si="459"/>
        <v>0</v>
      </c>
      <c r="U293" s="16">
        <f t="shared" si="459"/>
        <v>0</v>
      </c>
      <c r="V293" s="16">
        <f t="shared" si="459"/>
        <v>0</v>
      </c>
      <c r="W293" s="16">
        <f t="shared" si="459"/>
        <v>0</v>
      </c>
      <c r="X293" s="16">
        <f t="shared" si="459"/>
        <v>0</v>
      </c>
      <c r="Y293" s="16">
        <f t="shared" si="459"/>
        <v>0</v>
      </c>
      <c r="Z293" s="16">
        <f t="shared" si="459"/>
        <v>0</v>
      </c>
      <c r="AA293" s="1159">
        <f t="shared" si="438"/>
        <v>0</v>
      </c>
      <c r="AB293" s="1159">
        <f t="shared" si="439"/>
        <v>0</v>
      </c>
    </row>
    <row r="294" spans="2:28" s="1134" customFormat="1" ht="12.75" customHeight="1" x14ac:dyDescent="0.2">
      <c r="B294" s="1564"/>
      <c r="C294" s="1138"/>
      <c r="D294" s="1565" t="s">
        <v>448</v>
      </c>
      <c r="E294" s="1139"/>
      <c r="F294" s="1140"/>
      <c r="G294" s="1160">
        <f>+E294*F294</f>
        <v>0</v>
      </c>
      <c r="H294" s="1137"/>
      <c r="I294" s="1148">
        <f t="shared" si="447"/>
        <v>0</v>
      </c>
      <c r="J294" s="1142"/>
      <c r="K294" s="1142"/>
      <c r="L294" s="1148">
        <f t="shared" ref="L294:L298" si="460">M294+N294</f>
        <v>0</v>
      </c>
      <c r="M294" s="1142"/>
      <c r="N294" s="1142"/>
      <c r="O294" s="1148">
        <f t="shared" ref="O294:O298" si="461">P294+Q294</f>
        <v>0</v>
      </c>
      <c r="P294" s="1142"/>
      <c r="Q294" s="1142"/>
      <c r="R294" s="1148">
        <f t="shared" ref="R294:R298" si="462">S294+T294</f>
        <v>0</v>
      </c>
      <c r="S294" s="1142"/>
      <c r="T294" s="1142"/>
      <c r="U294" s="1148">
        <f t="shared" ref="U294:U298" si="463">V294+W294</f>
        <v>0</v>
      </c>
      <c r="V294" s="1142"/>
      <c r="W294" s="1142"/>
      <c r="X294" s="1148">
        <f t="shared" ref="X294:X298" si="464">Y294+Z294</f>
        <v>0</v>
      </c>
      <c r="Y294" s="1142"/>
      <c r="Z294" s="1142"/>
      <c r="AA294" s="1159">
        <f t="shared" si="438"/>
        <v>0</v>
      </c>
      <c r="AB294" s="1159">
        <f t="shared" si="439"/>
        <v>0</v>
      </c>
    </row>
    <row r="295" spans="2:28" s="1134" customFormat="1" ht="12.75" customHeight="1" x14ac:dyDescent="0.2">
      <c r="B295" s="1564"/>
      <c r="C295" s="1138"/>
      <c r="D295" s="1565" t="s">
        <v>448</v>
      </c>
      <c r="E295" s="1139"/>
      <c r="F295" s="1140"/>
      <c r="G295" s="1160">
        <f>+E295*F295</f>
        <v>0</v>
      </c>
      <c r="H295" s="1137"/>
      <c r="I295" s="1137">
        <f t="shared" si="447"/>
        <v>0</v>
      </c>
      <c r="J295" s="1142"/>
      <c r="K295" s="1142"/>
      <c r="L295" s="1137">
        <f t="shared" si="460"/>
        <v>0</v>
      </c>
      <c r="M295" s="1142"/>
      <c r="N295" s="1142"/>
      <c r="O295" s="1137">
        <f t="shared" si="461"/>
        <v>0</v>
      </c>
      <c r="P295" s="1142"/>
      <c r="Q295" s="1142"/>
      <c r="R295" s="1137">
        <f t="shared" si="462"/>
        <v>0</v>
      </c>
      <c r="S295" s="1142"/>
      <c r="T295" s="1142"/>
      <c r="U295" s="1137">
        <f t="shared" si="463"/>
        <v>0</v>
      </c>
      <c r="V295" s="1142"/>
      <c r="W295" s="1142"/>
      <c r="X295" s="1137">
        <f t="shared" si="464"/>
        <v>0</v>
      </c>
      <c r="Y295" s="1142"/>
      <c r="Z295" s="1142"/>
      <c r="AA295" s="1159">
        <f t="shared" si="438"/>
        <v>0</v>
      </c>
      <c r="AB295" s="1159">
        <f t="shared" si="439"/>
        <v>0</v>
      </c>
    </row>
    <row r="296" spans="2:28" s="1134" customFormat="1" ht="12.75" customHeight="1" x14ac:dyDescent="0.2">
      <c r="B296" s="1564"/>
      <c r="C296" s="1138"/>
      <c r="D296" s="1565" t="s">
        <v>448</v>
      </c>
      <c r="E296" s="1139"/>
      <c r="F296" s="1140"/>
      <c r="G296" s="1160">
        <f>+E296*F296</f>
        <v>0</v>
      </c>
      <c r="H296" s="1141"/>
      <c r="I296" s="1142">
        <f t="shared" si="447"/>
        <v>0</v>
      </c>
      <c r="J296" s="1142"/>
      <c r="K296" s="1142"/>
      <c r="L296" s="1142">
        <f t="shared" si="460"/>
        <v>0</v>
      </c>
      <c r="M296" s="1142"/>
      <c r="N296" s="1142"/>
      <c r="O296" s="1142">
        <f t="shared" si="461"/>
        <v>0</v>
      </c>
      <c r="P296" s="1142"/>
      <c r="Q296" s="1142"/>
      <c r="R296" s="1142">
        <f t="shared" si="462"/>
        <v>0</v>
      </c>
      <c r="S296" s="1142"/>
      <c r="T296" s="1142"/>
      <c r="U296" s="1142">
        <f t="shared" si="463"/>
        <v>0</v>
      </c>
      <c r="V296" s="1142"/>
      <c r="W296" s="1142"/>
      <c r="X296" s="1142">
        <f t="shared" si="464"/>
        <v>0</v>
      </c>
      <c r="Y296" s="1142"/>
      <c r="Z296" s="1142"/>
      <c r="AA296" s="1159">
        <f t="shared" si="438"/>
        <v>0</v>
      </c>
      <c r="AB296" s="1159">
        <f t="shared" si="439"/>
        <v>0</v>
      </c>
    </row>
    <row r="297" spans="2:28" s="1134" customFormat="1" ht="12.75" customHeight="1" x14ac:dyDescent="0.2">
      <c r="B297" s="1564"/>
      <c r="C297" s="1138"/>
      <c r="D297" s="1565" t="s">
        <v>448</v>
      </c>
      <c r="E297" s="1139"/>
      <c r="F297" s="1140"/>
      <c r="G297" s="1160">
        <f>+E297*F297</f>
        <v>0</v>
      </c>
      <c r="H297" s="1141"/>
      <c r="I297" s="1142">
        <f t="shared" si="447"/>
        <v>0</v>
      </c>
      <c r="J297" s="1142"/>
      <c r="K297" s="1142"/>
      <c r="L297" s="1142">
        <f t="shared" si="460"/>
        <v>0</v>
      </c>
      <c r="M297" s="1142"/>
      <c r="N297" s="1142"/>
      <c r="O297" s="1142">
        <f t="shared" si="461"/>
        <v>0</v>
      </c>
      <c r="P297" s="1142"/>
      <c r="Q297" s="1142"/>
      <c r="R297" s="1142">
        <f t="shared" si="462"/>
        <v>0</v>
      </c>
      <c r="S297" s="1142"/>
      <c r="T297" s="1142"/>
      <c r="U297" s="1142">
        <f t="shared" si="463"/>
        <v>0</v>
      </c>
      <c r="V297" s="1142"/>
      <c r="W297" s="1142"/>
      <c r="X297" s="1142">
        <f t="shared" si="464"/>
        <v>0</v>
      </c>
      <c r="Y297" s="1142"/>
      <c r="Z297" s="1142"/>
      <c r="AA297" s="1159">
        <f t="shared" si="438"/>
        <v>0</v>
      </c>
      <c r="AB297" s="1159">
        <f t="shared" si="439"/>
        <v>0</v>
      </c>
    </row>
    <row r="298" spans="2:28" s="1134" customFormat="1" ht="12.75" customHeight="1" x14ac:dyDescent="0.2">
      <c r="B298" s="1563"/>
      <c r="C298" s="1143"/>
      <c r="D298" s="1566" t="s">
        <v>448</v>
      </c>
      <c r="E298" s="1144"/>
      <c r="F298" s="1145"/>
      <c r="G298" s="1161">
        <f>+E298*F298</f>
        <v>0</v>
      </c>
      <c r="H298" s="1146"/>
      <c r="I298" s="1147">
        <f t="shared" si="447"/>
        <v>0</v>
      </c>
      <c r="J298" s="1147"/>
      <c r="K298" s="1147"/>
      <c r="L298" s="1147">
        <f t="shared" si="460"/>
        <v>0</v>
      </c>
      <c r="M298" s="1147"/>
      <c r="N298" s="1147"/>
      <c r="O298" s="1147">
        <f t="shared" si="461"/>
        <v>0</v>
      </c>
      <c r="P298" s="1147"/>
      <c r="Q298" s="1147"/>
      <c r="R298" s="1147">
        <f t="shared" si="462"/>
        <v>0</v>
      </c>
      <c r="S298" s="1147"/>
      <c r="T298" s="1147"/>
      <c r="U298" s="1147">
        <f t="shared" si="463"/>
        <v>0</v>
      </c>
      <c r="V298" s="1147"/>
      <c r="W298" s="1147"/>
      <c r="X298" s="1147">
        <f t="shared" si="464"/>
        <v>0</v>
      </c>
      <c r="Y298" s="1147"/>
      <c r="Z298" s="1147"/>
      <c r="AA298" s="1159">
        <f t="shared" si="438"/>
        <v>0</v>
      </c>
      <c r="AB298" s="1159">
        <f t="shared" si="439"/>
        <v>0</v>
      </c>
    </row>
    <row r="299" spans="2:28" s="1163" customFormat="1" ht="12.75" customHeight="1" x14ac:dyDescent="0.15">
      <c r="B299" s="1135" t="s">
        <v>419</v>
      </c>
      <c r="C299" s="286" t="s">
        <v>498</v>
      </c>
      <c r="D299" s="14"/>
      <c r="E299" s="1136"/>
      <c r="F299" s="1137"/>
      <c r="G299" s="623">
        <f t="shared" ref="G299:Z299" si="465">SUM(G300:G304)</f>
        <v>0</v>
      </c>
      <c r="H299" s="16">
        <f t="shared" si="465"/>
        <v>0</v>
      </c>
      <c r="I299" s="16">
        <f t="shared" si="465"/>
        <v>0</v>
      </c>
      <c r="J299" s="20">
        <f t="shared" si="465"/>
        <v>0</v>
      </c>
      <c r="K299" s="20">
        <f t="shared" si="465"/>
        <v>0</v>
      </c>
      <c r="L299" s="16">
        <f t="shared" si="465"/>
        <v>0</v>
      </c>
      <c r="M299" s="20">
        <f t="shared" si="465"/>
        <v>0</v>
      </c>
      <c r="N299" s="20">
        <f t="shared" si="465"/>
        <v>0</v>
      </c>
      <c r="O299" s="16">
        <f t="shared" si="465"/>
        <v>0</v>
      </c>
      <c r="P299" s="20">
        <f t="shared" si="465"/>
        <v>0</v>
      </c>
      <c r="Q299" s="20">
        <f t="shared" si="465"/>
        <v>0</v>
      </c>
      <c r="R299" s="16">
        <f t="shared" si="465"/>
        <v>0</v>
      </c>
      <c r="S299" s="20">
        <f t="shared" si="465"/>
        <v>0</v>
      </c>
      <c r="T299" s="20">
        <f t="shared" si="465"/>
        <v>0</v>
      </c>
      <c r="U299" s="16">
        <f t="shared" si="465"/>
        <v>0</v>
      </c>
      <c r="V299" s="20">
        <f t="shared" si="465"/>
        <v>0</v>
      </c>
      <c r="W299" s="20">
        <f t="shared" si="465"/>
        <v>0</v>
      </c>
      <c r="X299" s="16">
        <f t="shared" si="465"/>
        <v>0</v>
      </c>
      <c r="Y299" s="20">
        <f t="shared" si="465"/>
        <v>0</v>
      </c>
      <c r="Z299" s="20">
        <f t="shared" si="465"/>
        <v>0</v>
      </c>
      <c r="AA299" s="1159">
        <f t="shared" si="438"/>
        <v>0</v>
      </c>
      <c r="AB299" s="1159">
        <f t="shared" si="439"/>
        <v>0</v>
      </c>
    </row>
    <row r="300" spans="2:28" s="1134" customFormat="1" ht="12.75" customHeight="1" x14ac:dyDescent="0.2">
      <c r="B300" s="1564"/>
      <c r="C300" s="1138"/>
      <c r="D300" s="1565" t="s">
        <v>448</v>
      </c>
      <c r="E300" s="1139"/>
      <c r="F300" s="1140"/>
      <c r="G300" s="1160">
        <f>+E300*F300</f>
        <v>0</v>
      </c>
      <c r="H300" s="1137"/>
      <c r="I300" s="1148">
        <f t="shared" si="447"/>
        <v>0</v>
      </c>
      <c r="J300" s="1137"/>
      <c r="K300" s="1137"/>
      <c r="L300" s="1148">
        <f t="shared" ref="L300:L304" si="466">M300+N300</f>
        <v>0</v>
      </c>
      <c r="M300" s="1137"/>
      <c r="N300" s="1137"/>
      <c r="O300" s="1148">
        <f t="shared" ref="O300:O304" si="467">P300+Q300</f>
        <v>0</v>
      </c>
      <c r="P300" s="1137"/>
      <c r="Q300" s="1137"/>
      <c r="R300" s="1148">
        <f t="shared" ref="R300:R304" si="468">S300+T300</f>
        <v>0</v>
      </c>
      <c r="S300" s="1137"/>
      <c r="T300" s="1137"/>
      <c r="U300" s="1148">
        <f t="shared" ref="U300:U304" si="469">V300+W300</f>
        <v>0</v>
      </c>
      <c r="V300" s="1137"/>
      <c r="W300" s="1137"/>
      <c r="X300" s="1148">
        <f t="shared" ref="X300:X304" si="470">Y300+Z300</f>
        <v>0</v>
      </c>
      <c r="Y300" s="1137"/>
      <c r="Z300" s="1137"/>
      <c r="AA300" s="1159">
        <f t="shared" si="438"/>
        <v>0</v>
      </c>
      <c r="AB300" s="1159">
        <f t="shared" si="439"/>
        <v>0</v>
      </c>
    </row>
    <row r="301" spans="2:28" s="1134" customFormat="1" ht="12.75" customHeight="1" x14ac:dyDescent="0.2">
      <c r="B301" s="1564"/>
      <c r="C301" s="1138"/>
      <c r="D301" s="1565" t="s">
        <v>448</v>
      </c>
      <c r="E301" s="1139"/>
      <c r="F301" s="1140"/>
      <c r="G301" s="1160">
        <f>+E301*F301</f>
        <v>0</v>
      </c>
      <c r="H301" s="1137"/>
      <c r="I301" s="1137">
        <f t="shared" si="447"/>
        <v>0</v>
      </c>
      <c r="J301" s="1137"/>
      <c r="K301" s="1137"/>
      <c r="L301" s="1137">
        <f t="shared" si="466"/>
        <v>0</v>
      </c>
      <c r="M301" s="1137"/>
      <c r="N301" s="1137"/>
      <c r="O301" s="1137">
        <f t="shared" si="467"/>
        <v>0</v>
      </c>
      <c r="P301" s="1137"/>
      <c r="Q301" s="1137"/>
      <c r="R301" s="1137">
        <f t="shared" si="468"/>
        <v>0</v>
      </c>
      <c r="S301" s="1137"/>
      <c r="T301" s="1137"/>
      <c r="U301" s="1137">
        <f t="shared" si="469"/>
        <v>0</v>
      </c>
      <c r="V301" s="1137"/>
      <c r="W301" s="1137"/>
      <c r="X301" s="1137">
        <f t="shared" si="470"/>
        <v>0</v>
      </c>
      <c r="Y301" s="1137"/>
      <c r="Z301" s="1137"/>
      <c r="AA301" s="1159">
        <f t="shared" si="438"/>
        <v>0</v>
      </c>
      <c r="AB301" s="1159">
        <f t="shared" si="439"/>
        <v>0</v>
      </c>
    </row>
    <row r="302" spans="2:28" s="1134" customFormat="1" ht="12.75" customHeight="1" x14ac:dyDescent="0.2">
      <c r="B302" s="1564"/>
      <c r="C302" s="1138"/>
      <c r="D302" s="1565" t="s">
        <v>448</v>
      </c>
      <c r="E302" s="1139"/>
      <c r="F302" s="1140"/>
      <c r="G302" s="1160">
        <f>+E302*F302</f>
        <v>0</v>
      </c>
      <c r="H302" s="1141"/>
      <c r="I302" s="1142">
        <f t="shared" si="447"/>
        <v>0</v>
      </c>
      <c r="J302" s="1142"/>
      <c r="K302" s="1142"/>
      <c r="L302" s="1142">
        <f t="shared" si="466"/>
        <v>0</v>
      </c>
      <c r="M302" s="1142"/>
      <c r="N302" s="1142"/>
      <c r="O302" s="1142">
        <f t="shared" si="467"/>
        <v>0</v>
      </c>
      <c r="P302" s="1142"/>
      <c r="Q302" s="1142"/>
      <c r="R302" s="1142">
        <f t="shared" si="468"/>
        <v>0</v>
      </c>
      <c r="S302" s="1142"/>
      <c r="T302" s="1142"/>
      <c r="U302" s="1142">
        <f t="shared" si="469"/>
        <v>0</v>
      </c>
      <c r="V302" s="1142"/>
      <c r="W302" s="1142"/>
      <c r="X302" s="1142">
        <f t="shared" si="470"/>
        <v>0</v>
      </c>
      <c r="Y302" s="1142"/>
      <c r="Z302" s="1142"/>
      <c r="AA302" s="1159">
        <f t="shared" si="438"/>
        <v>0</v>
      </c>
      <c r="AB302" s="1159">
        <f t="shared" si="439"/>
        <v>0</v>
      </c>
    </row>
    <row r="303" spans="2:28" s="1134" customFormat="1" ht="12.75" customHeight="1" x14ac:dyDescent="0.2">
      <c r="B303" s="1564"/>
      <c r="C303" s="1138"/>
      <c r="D303" s="1565" t="s">
        <v>448</v>
      </c>
      <c r="E303" s="1139"/>
      <c r="F303" s="1140"/>
      <c r="G303" s="1160">
        <f>+E303*F303</f>
        <v>0</v>
      </c>
      <c r="H303" s="1141"/>
      <c r="I303" s="1142">
        <f t="shared" si="447"/>
        <v>0</v>
      </c>
      <c r="J303" s="1142"/>
      <c r="K303" s="1142"/>
      <c r="L303" s="1142">
        <f t="shared" si="466"/>
        <v>0</v>
      </c>
      <c r="M303" s="1142"/>
      <c r="N303" s="1142"/>
      <c r="O303" s="1142">
        <f t="shared" si="467"/>
        <v>0</v>
      </c>
      <c r="P303" s="1142"/>
      <c r="Q303" s="1142"/>
      <c r="R303" s="1142">
        <f t="shared" si="468"/>
        <v>0</v>
      </c>
      <c r="S303" s="1142"/>
      <c r="T303" s="1142"/>
      <c r="U303" s="1142">
        <f t="shared" si="469"/>
        <v>0</v>
      </c>
      <c r="V303" s="1142"/>
      <c r="W303" s="1142"/>
      <c r="X303" s="1142">
        <f t="shared" si="470"/>
        <v>0</v>
      </c>
      <c r="Y303" s="1142"/>
      <c r="Z303" s="1142"/>
      <c r="AA303" s="1159">
        <f t="shared" si="438"/>
        <v>0</v>
      </c>
      <c r="AB303" s="1159">
        <f t="shared" si="439"/>
        <v>0</v>
      </c>
    </row>
    <row r="304" spans="2:28" s="1134" customFormat="1" ht="12.75" customHeight="1" x14ac:dyDescent="0.2">
      <c r="B304" s="1563"/>
      <c r="C304" s="1143"/>
      <c r="D304" s="1566" t="s">
        <v>448</v>
      </c>
      <c r="E304" s="1144"/>
      <c r="F304" s="1145"/>
      <c r="G304" s="1160">
        <f>+E304*F304</f>
        <v>0</v>
      </c>
      <c r="H304" s="1141"/>
      <c r="I304" s="1147">
        <f t="shared" si="447"/>
        <v>0</v>
      </c>
      <c r="J304" s="1142"/>
      <c r="K304" s="1142"/>
      <c r="L304" s="1147">
        <f t="shared" si="466"/>
        <v>0</v>
      </c>
      <c r="M304" s="1142"/>
      <c r="N304" s="1142"/>
      <c r="O304" s="1147">
        <f t="shared" si="467"/>
        <v>0</v>
      </c>
      <c r="P304" s="1142"/>
      <c r="Q304" s="1142"/>
      <c r="R304" s="1147">
        <f t="shared" si="468"/>
        <v>0</v>
      </c>
      <c r="S304" s="1142"/>
      <c r="T304" s="1142"/>
      <c r="U304" s="1147">
        <f t="shared" si="469"/>
        <v>0</v>
      </c>
      <c r="V304" s="1142"/>
      <c r="W304" s="1142"/>
      <c r="X304" s="1147">
        <f t="shared" si="470"/>
        <v>0</v>
      </c>
      <c r="Y304" s="1142"/>
      <c r="Z304" s="1142"/>
      <c r="AA304" s="1159">
        <f t="shared" si="438"/>
        <v>0</v>
      </c>
      <c r="AB304" s="1159">
        <f t="shared" si="439"/>
        <v>0</v>
      </c>
    </row>
    <row r="305" spans="2:28" s="1166" customFormat="1" ht="26.25" customHeight="1" x14ac:dyDescent="0.15">
      <c r="B305" s="52">
        <f>+'CRONOGRAMA ACTIVIDADES'!C59</f>
        <v>0</v>
      </c>
      <c r="C305" s="232" t="str">
        <f>+'CRONOGRAMA ACTIVIDADES'!B59</f>
        <v>2.2.5</v>
      </c>
      <c r="D305" s="625" t="str">
        <f>+'CRONOGRAMA ACTIVIDADES'!D59</f>
        <v>Unidad medida</v>
      </c>
      <c r="E305" s="626">
        <f>+'CRONOGRAMA ACTIVIDADES'!E59</f>
        <v>0</v>
      </c>
      <c r="F305" s="624"/>
      <c r="G305" s="624">
        <f t="shared" ref="G305:Z305" si="471">+G307+G313+G319+G325+G331</f>
        <v>0</v>
      </c>
      <c r="H305" s="12">
        <f t="shared" si="471"/>
        <v>0</v>
      </c>
      <c r="I305" s="12">
        <f t="shared" si="471"/>
        <v>0</v>
      </c>
      <c r="J305" s="12">
        <f t="shared" si="471"/>
        <v>0</v>
      </c>
      <c r="K305" s="12">
        <f t="shared" si="471"/>
        <v>0</v>
      </c>
      <c r="L305" s="12">
        <f t="shared" si="471"/>
        <v>0</v>
      </c>
      <c r="M305" s="12">
        <f t="shared" si="471"/>
        <v>0</v>
      </c>
      <c r="N305" s="12">
        <f t="shared" si="471"/>
        <v>0</v>
      </c>
      <c r="O305" s="12">
        <f t="shared" si="471"/>
        <v>0</v>
      </c>
      <c r="P305" s="12">
        <f t="shared" si="471"/>
        <v>0</v>
      </c>
      <c r="Q305" s="12">
        <f t="shared" si="471"/>
        <v>0</v>
      </c>
      <c r="R305" s="12">
        <f t="shared" si="471"/>
        <v>0</v>
      </c>
      <c r="S305" s="12">
        <f t="shared" si="471"/>
        <v>0</v>
      </c>
      <c r="T305" s="12">
        <f t="shared" si="471"/>
        <v>0</v>
      </c>
      <c r="U305" s="12">
        <f t="shared" si="471"/>
        <v>0</v>
      </c>
      <c r="V305" s="12">
        <f t="shared" si="471"/>
        <v>0</v>
      </c>
      <c r="W305" s="12">
        <f t="shared" si="471"/>
        <v>0</v>
      </c>
      <c r="X305" s="12">
        <f t="shared" si="471"/>
        <v>0</v>
      </c>
      <c r="Y305" s="12">
        <f t="shared" si="471"/>
        <v>0</v>
      </c>
      <c r="Z305" s="12">
        <f t="shared" si="471"/>
        <v>0</v>
      </c>
      <c r="AA305" s="1159">
        <f>X305+U305+R305+O305+L305+I305+H305</f>
        <v>0</v>
      </c>
      <c r="AB305" s="1159">
        <f>+AA305-G305</f>
        <v>0</v>
      </c>
    </row>
    <row r="306" spans="2:28" s="1134" customFormat="1" ht="26.25" customHeight="1" x14ac:dyDescent="0.15">
      <c r="B306" s="633" t="s">
        <v>768</v>
      </c>
      <c r="C306" s="634"/>
      <c r="D306" s="2014"/>
      <c r="E306" s="2015"/>
      <c r="F306" s="2015"/>
      <c r="G306" s="2015"/>
      <c r="H306" s="2015"/>
      <c r="I306" s="2015"/>
      <c r="J306" s="2015"/>
      <c r="K306" s="2015"/>
      <c r="L306" s="2015"/>
      <c r="M306" s="2015"/>
      <c r="N306" s="2015"/>
      <c r="O306" s="2015"/>
      <c r="P306" s="2015"/>
      <c r="Q306" s="2015"/>
      <c r="R306" s="2015"/>
      <c r="S306" s="2015"/>
      <c r="T306" s="2015"/>
      <c r="U306" s="2015"/>
      <c r="V306" s="2015"/>
      <c r="W306" s="2015"/>
      <c r="X306" s="2015"/>
      <c r="Y306" s="2015"/>
      <c r="Z306" s="2016"/>
      <c r="AA306" s="1163"/>
      <c r="AB306" s="1163"/>
    </row>
    <row r="307" spans="2:28" s="1163" customFormat="1" ht="12.75" customHeight="1" x14ac:dyDescent="0.15">
      <c r="B307" s="1135" t="s">
        <v>419</v>
      </c>
      <c r="C307" s="286" t="s">
        <v>499</v>
      </c>
      <c r="D307" s="14"/>
      <c r="E307" s="1136"/>
      <c r="F307" s="1137"/>
      <c r="G307" s="623">
        <f t="shared" ref="G307:H307" si="472">SUM(G308:G312)</f>
        <v>0</v>
      </c>
      <c r="H307" s="16">
        <f t="shared" si="472"/>
        <v>0</v>
      </c>
      <c r="I307" s="16">
        <f t="shared" ref="I307" si="473">SUM(I308:I312)</f>
        <v>0</v>
      </c>
      <c r="J307" s="16">
        <f t="shared" ref="J307:K307" si="474">SUM(J308:J312)</f>
        <v>0</v>
      </c>
      <c r="K307" s="16">
        <f t="shared" si="474"/>
        <v>0</v>
      </c>
      <c r="L307" s="16">
        <f t="shared" ref="L307" si="475">SUM(L308:L312)</f>
        <v>0</v>
      </c>
      <c r="M307" s="16">
        <f t="shared" ref="M307:N307" si="476">SUM(M308:M312)</f>
        <v>0</v>
      </c>
      <c r="N307" s="16">
        <f t="shared" si="476"/>
        <v>0</v>
      </c>
      <c r="O307" s="16">
        <f t="shared" ref="O307" si="477">SUM(O308:O312)</f>
        <v>0</v>
      </c>
      <c r="P307" s="16">
        <f t="shared" ref="P307:Q307" si="478">SUM(P308:P312)</f>
        <v>0</v>
      </c>
      <c r="Q307" s="16">
        <f t="shared" si="478"/>
        <v>0</v>
      </c>
      <c r="R307" s="16">
        <f t="shared" ref="R307" si="479">SUM(R308:R312)</f>
        <v>0</v>
      </c>
      <c r="S307" s="16">
        <f t="shared" ref="S307:T307" si="480">SUM(S308:S312)</f>
        <v>0</v>
      </c>
      <c r="T307" s="16">
        <f t="shared" si="480"/>
        <v>0</v>
      </c>
      <c r="U307" s="16">
        <f t="shared" ref="U307" si="481">SUM(U308:U312)</f>
        <v>0</v>
      </c>
      <c r="V307" s="16">
        <f t="shared" ref="V307:W307" si="482">SUM(V308:V312)</f>
        <v>0</v>
      </c>
      <c r="W307" s="16">
        <f t="shared" si="482"/>
        <v>0</v>
      </c>
      <c r="X307" s="16">
        <f t="shared" ref="X307" si="483">SUM(X308:X312)</f>
        <v>0</v>
      </c>
      <c r="Y307" s="16">
        <f t="shared" ref="Y307:Z307" si="484">SUM(Y308:Y312)</f>
        <v>0</v>
      </c>
      <c r="Z307" s="16">
        <f t="shared" si="484"/>
        <v>0</v>
      </c>
      <c r="AA307" s="1159">
        <f t="shared" ref="AA307:AA337" si="485">X307+U307+R307+O307+L307+I307+H307</f>
        <v>0</v>
      </c>
      <c r="AB307" s="1159">
        <f t="shared" ref="AB307:AB337" si="486">+AA307-G307</f>
        <v>0</v>
      </c>
    </row>
    <row r="308" spans="2:28" s="1134" customFormat="1" ht="12.75" customHeight="1" x14ac:dyDescent="0.2">
      <c r="B308" s="1564"/>
      <c r="C308" s="1138"/>
      <c r="D308" s="1565" t="s">
        <v>448</v>
      </c>
      <c r="E308" s="1139"/>
      <c r="F308" s="1140"/>
      <c r="G308" s="1160">
        <f>+E308*F308</f>
        <v>0</v>
      </c>
      <c r="H308" s="1137"/>
      <c r="I308" s="1137">
        <f t="shared" ref="I308:I312" si="487">J308+K308</f>
        <v>0</v>
      </c>
      <c r="J308" s="1137"/>
      <c r="K308" s="1137"/>
      <c r="L308" s="1137">
        <f t="shared" ref="L308:L312" si="488">M308+N308</f>
        <v>0</v>
      </c>
      <c r="M308" s="1137"/>
      <c r="N308" s="1137"/>
      <c r="O308" s="1137">
        <f t="shared" ref="O308:O312" si="489">P308+Q308</f>
        <v>0</v>
      </c>
      <c r="P308" s="1137"/>
      <c r="Q308" s="1137"/>
      <c r="R308" s="1137">
        <f t="shared" ref="R308:R312" si="490">S308+T308</f>
        <v>0</v>
      </c>
      <c r="S308" s="1137"/>
      <c r="T308" s="1137"/>
      <c r="U308" s="1137">
        <f t="shared" ref="U308:U312" si="491">V308+W308</f>
        <v>0</v>
      </c>
      <c r="V308" s="1137"/>
      <c r="W308" s="1137"/>
      <c r="X308" s="1137">
        <f t="shared" ref="X308:X312" si="492">Y308+Z308</f>
        <v>0</v>
      </c>
      <c r="Y308" s="1137"/>
      <c r="Z308" s="1137"/>
      <c r="AA308" s="1159">
        <f t="shared" si="485"/>
        <v>0</v>
      </c>
      <c r="AB308" s="1159">
        <f t="shared" si="486"/>
        <v>0</v>
      </c>
    </row>
    <row r="309" spans="2:28" s="1134" customFormat="1" ht="12.75" customHeight="1" x14ac:dyDescent="0.2">
      <c r="B309" s="1564"/>
      <c r="C309" s="1138"/>
      <c r="D309" s="1565" t="s">
        <v>448</v>
      </c>
      <c r="E309" s="1139"/>
      <c r="F309" s="1140"/>
      <c r="G309" s="1160">
        <f>+E309*F309</f>
        <v>0</v>
      </c>
      <c r="H309" s="1137"/>
      <c r="I309" s="1137">
        <f t="shared" si="487"/>
        <v>0</v>
      </c>
      <c r="J309" s="1137"/>
      <c r="K309" s="1137"/>
      <c r="L309" s="1137">
        <f t="shared" si="488"/>
        <v>0</v>
      </c>
      <c r="M309" s="1137"/>
      <c r="N309" s="1137"/>
      <c r="O309" s="1137">
        <f t="shared" si="489"/>
        <v>0</v>
      </c>
      <c r="P309" s="1137"/>
      <c r="Q309" s="1137"/>
      <c r="R309" s="1137">
        <f t="shared" si="490"/>
        <v>0</v>
      </c>
      <c r="S309" s="1137"/>
      <c r="T309" s="1137"/>
      <c r="U309" s="1137">
        <f t="shared" si="491"/>
        <v>0</v>
      </c>
      <c r="V309" s="1137"/>
      <c r="W309" s="1137"/>
      <c r="X309" s="1137">
        <f t="shared" si="492"/>
        <v>0</v>
      </c>
      <c r="Y309" s="1137"/>
      <c r="Z309" s="1137"/>
      <c r="AA309" s="1159">
        <f t="shared" si="485"/>
        <v>0</v>
      </c>
      <c r="AB309" s="1159">
        <f t="shared" si="486"/>
        <v>0</v>
      </c>
    </row>
    <row r="310" spans="2:28" s="1134" customFormat="1" ht="12.75" customHeight="1" x14ac:dyDescent="0.2">
      <c r="B310" s="1564"/>
      <c r="C310" s="1138"/>
      <c r="D310" s="1565" t="s">
        <v>448</v>
      </c>
      <c r="E310" s="1139"/>
      <c r="F310" s="1140"/>
      <c r="G310" s="1160">
        <f>+E310*F310</f>
        <v>0</v>
      </c>
      <c r="H310" s="1141"/>
      <c r="I310" s="1142">
        <f t="shared" si="487"/>
        <v>0</v>
      </c>
      <c r="J310" s="1142"/>
      <c r="K310" s="1142"/>
      <c r="L310" s="1142">
        <f t="shared" si="488"/>
        <v>0</v>
      </c>
      <c r="M310" s="1142"/>
      <c r="N310" s="1142"/>
      <c r="O310" s="1142">
        <f t="shared" si="489"/>
        <v>0</v>
      </c>
      <c r="P310" s="1142"/>
      <c r="Q310" s="1142"/>
      <c r="R310" s="1142">
        <f t="shared" si="490"/>
        <v>0</v>
      </c>
      <c r="S310" s="1142"/>
      <c r="T310" s="1142"/>
      <c r="U310" s="1142">
        <f t="shared" si="491"/>
        <v>0</v>
      </c>
      <c r="V310" s="1142"/>
      <c r="W310" s="1142"/>
      <c r="X310" s="1142">
        <f t="shared" si="492"/>
        <v>0</v>
      </c>
      <c r="Y310" s="1142"/>
      <c r="Z310" s="1142"/>
      <c r="AA310" s="1159">
        <f t="shared" si="485"/>
        <v>0</v>
      </c>
      <c r="AB310" s="1159">
        <f t="shared" si="486"/>
        <v>0</v>
      </c>
    </row>
    <row r="311" spans="2:28" s="1134" customFormat="1" ht="12.75" customHeight="1" x14ac:dyDescent="0.2">
      <c r="B311" s="1564"/>
      <c r="C311" s="1138"/>
      <c r="D311" s="1565" t="s">
        <v>448</v>
      </c>
      <c r="E311" s="1139"/>
      <c r="F311" s="1140"/>
      <c r="G311" s="1160">
        <f>+E311*F311</f>
        <v>0</v>
      </c>
      <c r="H311" s="1141"/>
      <c r="I311" s="1142">
        <f t="shared" si="487"/>
        <v>0</v>
      </c>
      <c r="J311" s="1142"/>
      <c r="K311" s="1142"/>
      <c r="L311" s="1142">
        <f t="shared" si="488"/>
        <v>0</v>
      </c>
      <c r="M311" s="1142"/>
      <c r="N311" s="1142"/>
      <c r="O311" s="1142">
        <f t="shared" si="489"/>
        <v>0</v>
      </c>
      <c r="P311" s="1142"/>
      <c r="Q311" s="1142"/>
      <c r="R311" s="1142">
        <f t="shared" si="490"/>
        <v>0</v>
      </c>
      <c r="S311" s="1142"/>
      <c r="T311" s="1142"/>
      <c r="U311" s="1142">
        <f t="shared" si="491"/>
        <v>0</v>
      </c>
      <c r="V311" s="1142"/>
      <c r="W311" s="1142"/>
      <c r="X311" s="1142">
        <f t="shared" si="492"/>
        <v>0</v>
      </c>
      <c r="Y311" s="1142"/>
      <c r="Z311" s="1142"/>
      <c r="AA311" s="1159">
        <f t="shared" si="485"/>
        <v>0</v>
      </c>
      <c r="AB311" s="1159">
        <f t="shared" si="486"/>
        <v>0</v>
      </c>
    </row>
    <row r="312" spans="2:28" s="1134" customFormat="1" ht="12.75" customHeight="1" x14ac:dyDescent="0.2">
      <c r="B312" s="1563"/>
      <c r="C312" s="1143"/>
      <c r="D312" s="1566" t="s">
        <v>448</v>
      </c>
      <c r="E312" s="1144"/>
      <c r="F312" s="1145"/>
      <c r="G312" s="1161">
        <f>+E312*F312</f>
        <v>0</v>
      </c>
      <c r="H312" s="1146"/>
      <c r="I312" s="1147">
        <f t="shared" si="487"/>
        <v>0</v>
      </c>
      <c r="J312" s="1147"/>
      <c r="K312" s="1147"/>
      <c r="L312" s="1147">
        <f t="shared" si="488"/>
        <v>0</v>
      </c>
      <c r="M312" s="1147"/>
      <c r="N312" s="1147"/>
      <c r="O312" s="1147">
        <f t="shared" si="489"/>
        <v>0</v>
      </c>
      <c r="P312" s="1147"/>
      <c r="Q312" s="1147"/>
      <c r="R312" s="1147">
        <f t="shared" si="490"/>
        <v>0</v>
      </c>
      <c r="S312" s="1147"/>
      <c r="T312" s="1147"/>
      <c r="U312" s="1147">
        <f t="shared" si="491"/>
        <v>0</v>
      </c>
      <c r="V312" s="1147"/>
      <c r="W312" s="1147"/>
      <c r="X312" s="1147">
        <f t="shared" si="492"/>
        <v>0</v>
      </c>
      <c r="Y312" s="1147"/>
      <c r="Z312" s="1147"/>
      <c r="AA312" s="1159">
        <f t="shared" si="485"/>
        <v>0</v>
      </c>
      <c r="AB312" s="1159">
        <f t="shared" si="486"/>
        <v>0</v>
      </c>
    </row>
    <row r="313" spans="2:28" s="1163" customFormat="1" ht="12.75" customHeight="1" x14ac:dyDescent="0.15">
      <c r="B313" s="1135" t="s">
        <v>419</v>
      </c>
      <c r="C313" s="286" t="s">
        <v>500</v>
      </c>
      <c r="D313" s="14" t="s">
        <v>448</v>
      </c>
      <c r="E313" s="1136"/>
      <c r="F313" s="1137"/>
      <c r="G313" s="623">
        <f t="shared" ref="G313:Z313" si="493">SUM(G314:G318)</f>
        <v>0</v>
      </c>
      <c r="H313" s="16">
        <f t="shared" si="493"/>
        <v>0</v>
      </c>
      <c r="I313" s="16">
        <f t="shared" si="493"/>
        <v>0</v>
      </c>
      <c r="J313" s="16">
        <f t="shared" si="493"/>
        <v>0</v>
      </c>
      <c r="K313" s="16">
        <f t="shared" si="493"/>
        <v>0</v>
      </c>
      <c r="L313" s="16">
        <f t="shared" si="493"/>
        <v>0</v>
      </c>
      <c r="M313" s="16">
        <f t="shared" si="493"/>
        <v>0</v>
      </c>
      <c r="N313" s="16">
        <f t="shared" si="493"/>
        <v>0</v>
      </c>
      <c r="O313" s="16">
        <f t="shared" si="493"/>
        <v>0</v>
      </c>
      <c r="P313" s="16">
        <f t="shared" si="493"/>
        <v>0</v>
      </c>
      <c r="Q313" s="16">
        <f t="shared" si="493"/>
        <v>0</v>
      </c>
      <c r="R313" s="16">
        <f t="shared" si="493"/>
        <v>0</v>
      </c>
      <c r="S313" s="16">
        <f t="shared" si="493"/>
        <v>0</v>
      </c>
      <c r="T313" s="16">
        <f t="shared" si="493"/>
        <v>0</v>
      </c>
      <c r="U313" s="16">
        <f t="shared" si="493"/>
        <v>0</v>
      </c>
      <c r="V313" s="16">
        <f t="shared" si="493"/>
        <v>0</v>
      </c>
      <c r="W313" s="16">
        <f t="shared" si="493"/>
        <v>0</v>
      </c>
      <c r="X313" s="16">
        <f t="shared" si="493"/>
        <v>0</v>
      </c>
      <c r="Y313" s="16">
        <f t="shared" si="493"/>
        <v>0</v>
      </c>
      <c r="Z313" s="16">
        <f t="shared" si="493"/>
        <v>0</v>
      </c>
      <c r="AA313" s="1159">
        <f t="shared" si="485"/>
        <v>0</v>
      </c>
      <c r="AB313" s="1159">
        <f t="shared" si="486"/>
        <v>0</v>
      </c>
    </row>
    <row r="314" spans="2:28" s="1134" customFormat="1" ht="12.75" customHeight="1" x14ac:dyDescent="0.2">
      <c r="B314" s="1564"/>
      <c r="C314" s="1138"/>
      <c r="D314" s="1565" t="s">
        <v>448</v>
      </c>
      <c r="E314" s="1139"/>
      <c r="F314" s="1140"/>
      <c r="G314" s="1160">
        <f>+E314*F314</f>
        <v>0</v>
      </c>
      <c r="H314" s="1140"/>
      <c r="I314" s="1148">
        <f t="shared" ref="I314:I336" si="494">J314+K314</f>
        <v>0</v>
      </c>
      <c r="J314" s="1148"/>
      <c r="K314" s="1148"/>
      <c r="L314" s="1148">
        <f t="shared" ref="L314:L318" si="495">M314+N314</f>
        <v>0</v>
      </c>
      <c r="M314" s="1148"/>
      <c r="N314" s="1148"/>
      <c r="O314" s="1148">
        <f t="shared" ref="O314:O318" si="496">P314+Q314</f>
        <v>0</v>
      </c>
      <c r="P314" s="1148"/>
      <c r="Q314" s="1148"/>
      <c r="R314" s="1148">
        <f t="shared" ref="R314:R318" si="497">S314+T314</f>
        <v>0</v>
      </c>
      <c r="S314" s="1148"/>
      <c r="T314" s="1148"/>
      <c r="U314" s="1148">
        <f t="shared" ref="U314:U318" si="498">V314+W314</f>
        <v>0</v>
      </c>
      <c r="V314" s="1148"/>
      <c r="W314" s="1148"/>
      <c r="X314" s="1148">
        <f t="shared" ref="X314:X318" si="499">Y314+Z314</f>
        <v>0</v>
      </c>
      <c r="Y314" s="1148"/>
      <c r="Z314" s="1148"/>
      <c r="AA314" s="1159">
        <f t="shared" si="485"/>
        <v>0</v>
      </c>
      <c r="AB314" s="1159">
        <f t="shared" si="486"/>
        <v>0</v>
      </c>
    </row>
    <row r="315" spans="2:28" s="1134" customFormat="1" ht="12.75" customHeight="1" x14ac:dyDescent="0.2">
      <c r="B315" s="1564"/>
      <c r="C315" s="1138"/>
      <c r="D315" s="1565" t="s">
        <v>448</v>
      </c>
      <c r="E315" s="1139"/>
      <c r="F315" s="1140"/>
      <c r="G315" s="1160">
        <f>+E315*F315</f>
        <v>0</v>
      </c>
      <c r="H315" s="1149"/>
      <c r="I315" s="1137">
        <f t="shared" si="494"/>
        <v>0</v>
      </c>
      <c r="J315" s="1137"/>
      <c r="K315" s="1137"/>
      <c r="L315" s="1137">
        <f t="shared" si="495"/>
        <v>0</v>
      </c>
      <c r="M315" s="1137"/>
      <c r="N315" s="1137"/>
      <c r="O315" s="1137">
        <f t="shared" si="496"/>
        <v>0</v>
      </c>
      <c r="P315" s="1137"/>
      <c r="Q315" s="1137"/>
      <c r="R315" s="1137">
        <f t="shared" si="497"/>
        <v>0</v>
      </c>
      <c r="S315" s="1137"/>
      <c r="T315" s="1137"/>
      <c r="U315" s="1137">
        <f t="shared" si="498"/>
        <v>0</v>
      </c>
      <c r="V315" s="1137"/>
      <c r="W315" s="1137"/>
      <c r="X315" s="1137">
        <f t="shared" si="499"/>
        <v>0</v>
      </c>
      <c r="Y315" s="1137"/>
      <c r="Z315" s="1137"/>
      <c r="AA315" s="1159">
        <f t="shared" si="485"/>
        <v>0</v>
      </c>
      <c r="AB315" s="1159">
        <f t="shared" si="486"/>
        <v>0</v>
      </c>
    </row>
    <row r="316" spans="2:28" s="1134" customFormat="1" ht="12.75" customHeight="1" x14ac:dyDescent="0.2">
      <c r="B316" s="1564"/>
      <c r="C316" s="1138"/>
      <c r="D316" s="1565" t="s">
        <v>448</v>
      </c>
      <c r="E316" s="1139"/>
      <c r="F316" s="1140"/>
      <c r="G316" s="1160">
        <f>+E316*F316</f>
        <v>0</v>
      </c>
      <c r="H316" s="1149"/>
      <c r="I316" s="1142">
        <f t="shared" si="494"/>
        <v>0</v>
      </c>
      <c r="J316" s="1142"/>
      <c r="K316" s="1142"/>
      <c r="L316" s="1142">
        <f t="shared" si="495"/>
        <v>0</v>
      </c>
      <c r="M316" s="1142"/>
      <c r="N316" s="1142"/>
      <c r="O316" s="1142">
        <f t="shared" si="496"/>
        <v>0</v>
      </c>
      <c r="P316" s="1142"/>
      <c r="Q316" s="1142"/>
      <c r="R316" s="1142">
        <f t="shared" si="497"/>
        <v>0</v>
      </c>
      <c r="S316" s="1142"/>
      <c r="T316" s="1142"/>
      <c r="U316" s="1142">
        <f t="shared" si="498"/>
        <v>0</v>
      </c>
      <c r="V316" s="1142"/>
      <c r="W316" s="1142"/>
      <c r="X316" s="1142">
        <f t="shared" si="499"/>
        <v>0</v>
      </c>
      <c r="Y316" s="1142"/>
      <c r="Z316" s="1142"/>
      <c r="AA316" s="1159">
        <f t="shared" si="485"/>
        <v>0</v>
      </c>
      <c r="AB316" s="1159">
        <f t="shared" si="486"/>
        <v>0</v>
      </c>
    </row>
    <row r="317" spans="2:28" s="1134" customFormat="1" ht="12.75" customHeight="1" x14ac:dyDescent="0.2">
      <c r="B317" s="1564"/>
      <c r="C317" s="1138"/>
      <c r="D317" s="1565" t="s">
        <v>448</v>
      </c>
      <c r="E317" s="1139"/>
      <c r="F317" s="1140"/>
      <c r="G317" s="1160">
        <f>+E317*F317</f>
        <v>0</v>
      </c>
      <c r="H317" s="1149"/>
      <c r="I317" s="1142">
        <f t="shared" si="494"/>
        <v>0</v>
      </c>
      <c r="J317" s="1142"/>
      <c r="K317" s="1142"/>
      <c r="L317" s="1142">
        <f t="shared" si="495"/>
        <v>0</v>
      </c>
      <c r="M317" s="1142"/>
      <c r="N317" s="1142"/>
      <c r="O317" s="1142">
        <f t="shared" si="496"/>
        <v>0</v>
      </c>
      <c r="P317" s="1142"/>
      <c r="Q317" s="1142"/>
      <c r="R317" s="1142">
        <f t="shared" si="497"/>
        <v>0</v>
      </c>
      <c r="S317" s="1142"/>
      <c r="T317" s="1142"/>
      <c r="U317" s="1142">
        <f t="shared" si="498"/>
        <v>0</v>
      </c>
      <c r="V317" s="1142"/>
      <c r="W317" s="1142"/>
      <c r="X317" s="1142">
        <f t="shared" si="499"/>
        <v>0</v>
      </c>
      <c r="Y317" s="1142"/>
      <c r="Z317" s="1142"/>
      <c r="AA317" s="1159">
        <f t="shared" si="485"/>
        <v>0</v>
      </c>
      <c r="AB317" s="1159">
        <f t="shared" si="486"/>
        <v>0</v>
      </c>
    </row>
    <row r="318" spans="2:28" s="1134" customFormat="1" ht="12.75" customHeight="1" x14ac:dyDescent="0.2">
      <c r="B318" s="1563"/>
      <c r="C318" s="1143"/>
      <c r="D318" s="1566" t="s">
        <v>448</v>
      </c>
      <c r="E318" s="1144"/>
      <c r="F318" s="1145"/>
      <c r="G318" s="1161">
        <f>+E318*F318</f>
        <v>0</v>
      </c>
      <c r="H318" s="1150"/>
      <c r="I318" s="1147">
        <f t="shared" si="494"/>
        <v>0</v>
      </c>
      <c r="J318" s="1147"/>
      <c r="K318" s="1147"/>
      <c r="L318" s="1147">
        <f t="shared" si="495"/>
        <v>0</v>
      </c>
      <c r="M318" s="1147"/>
      <c r="N318" s="1147"/>
      <c r="O318" s="1147">
        <f t="shared" si="496"/>
        <v>0</v>
      </c>
      <c r="P318" s="1147"/>
      <c r="Q318" s="1147"/>
      <c r="R318" s="1147">
        <f t="shared" si="497"/>
        <v>0</v>
      </c>
      <c r="S318" s="1147"/>
      <c r="T318" s="1147"/>
      <c r="U318" s="1147">
        <f t="shared" si="498"/>
        <v>0</v>
      </c>
      <c r="V318" s="1147"/>
      <c r="W318" s="1147"/>
      <c r="X318" s="1147">
        <f t="shared" si="499"/>
        <v>0</v>
      </c>
      <c r="Y318" s="1147"/>
      <c r="Z318" s="1147"/>
      <c r="AA318" s="1159">
        <f t="shared" si="485"/>
        <v>0</v>
      </c>
      <c r="AB318" s="1159">
        <f t="shared" si="486"/>
        <v>0</v>
      </c>
    </row>
    <row r="319" spans="2:28" s="1163" customFormat="1" ht="12.75" customHeight="1" x14ac:dyDescent="0.15">
      <c r="B319" s="1135" t="s">
        <v>419</v>
      </c>
      <c r="C319" s="286" t="s">
        <v>501</v>
      </c>
      <c r="D319" s="14"/>
      <c r="E319" s="1136"/>
      <c r="F319" s="1137"/>
      <c r="G319" s="623">
        <f t="shared" ref="G319:Z319" si="500">SUM(G320:G324)</f>
        <v>0</v>
      </c>
      <c r="H319" s="16">
        <f t="shared" si="500"/>
        <v>0</v>
      </c>
      <c r="I319" s="16">
        <f t="shared" si="500"/>
        <v>0</v>
      </c>
      <c r="J319" s="16">
        <f t="shared" si="500"/>
        <v>0</v>
      </c>
      <c r="K319" s="16">
        <f t="shared" si="500"/>
        <v>0</v>
      </c>
      <c r="L319" s="16">
        <f t="shared" si="500"/>
        <v>0</v>
      </c>
      <c r="M319" s="16">
        <f t="shared" si="500"/>
        <v>0</v>
      </c>
      <c r="N319" s="16">
        <f t="shared" si="500"/>
        <v>0</v>
      </c>
      <c r="O319" s="16">
        <f t="shared" si="500"/>
        <v>0</v>
      </c>
      <c r="P319" s="16">
        <f t="shared" si="500"/>
        <v>0</v>
      </c>
      <c r="Q319" s="16">
        <f t="shared" si="500"/>
        <v>0</v>
      </c>
      <c r="R319" s="16">
        <f t="shared" si="500"/>
        <v>0</v>
      </c>
      <c r="S319" s="16">
        <f t="shared" si="500"/>
        <v>0</v>
      </c>
      <c r="T319" s="16">
        <f t="shared" si="500"/>
        <v>0</v>
      </c>
      <c r="U319" s="16">
        <f t="shared" si="500"/>
        <v>0</v>
      </c>
      <c r="V319" s="16">
        <f t="shared" si="500"/>
        <v>0</v>
      </c>
      <c r="W319" s="16">
        <f t="shared" si="500"/>
        <v>0</v>
      </c>
      <c r="X319" s="16">
        <f t="shared" si="500"/>
        <v>0</v>
      </c>
      <c r="Y319" s="16">
        <f t="shared" si="500"/>
        <v>0</v>
      </c>
      <c r="Z319" s="16">
        <f t="shared" si="500"/>
        <v>0</v>
      </c>
      <c r="AA319" s="1159">
        <f t="shared" si="485"/>
        <v>0</v>
      </c>
      <c r="AB319" s="1159">
        <f t="shared" si="486"/>
        <v>0</v>
      </c>
    </row>
    <row r="320" spans="2:28" s="1134" customFormat="1" ht="12.75" customHeight="1" x14ac:dyDescent="0.2">
      <c r="B320" s="1564"/>
      <c r="C320" s="1138"/>
      <c r="D320" s="1565" t="s">
        <v>448</v>
      </c>
      <c r="E320" s="1139"/>
      <c r="F320" s="1140"/>
      <c r="G320" s="1160">
        <f>+E320*F320</f>
        <v>0</v>
      </c>
      <c r="H320" s="1137"/>
      <c r="I320" s="1148">
        <f t="shared" si="494"/>
        <v>0</v>
      </c>
      <c r="J320" s="1137"/>
      <c r="K320" s="1137"/>
      <c r="L320" s="1148">
        <f t="shared" ref="L320:L324" si="501">M320+N320</f>
        <v>0</v>
      </c>
      <c r="M320" s="1137"/>
      <c r="N320" s="1137"/>
      <c r="O320" s="1148">
        <f t="shared" ref="O320:O324" si="502">P320+Q320</f>
        <v>0</v>
      </c>
      <c r="P320" s="1137"/>
      <c r="Q320" s="1137"/>
      <c r="R320" s="1148">
        <f t="shared" ref="R320:R324" si="503">S320+T320</f>
        <v>0</v>
      </c>
      <c r="S320" s="1137"/>
      <c r="T320" s="1137"/>
      <c r="U320" s="1148">
        <f t="shared" ref="U320:U324" si="504">V320+W320</f>
        <v>0</v>
      </c>
      <c r="V320" s="1137"/>
      <c r="W320" s="1137"/>
      <c r="X320" s="1148">
        <f t="shared" ref="X320:X324" si="505">Y320+Z320</f>
        <v>0</v>
      </c>
      <c r="Y320" s="1137"/>
      <c r="Z320" s="1137"/>
      <c r="AA320" s="1159">
        <f t="shared" si="485"/>
        <v>0</v>
      </c>
      <c r="AB320" s="1159">
        <f t="shared" si="486"/>
        <v>0</v>
      </c>
    </row>
    <row r="321" spans="2:28" s="1134" customFormat="1" ht="12.75" customHeight="1" x14ac:dyDescent="0.2">
      <c r="B321" s="1564"/>
      <c r="C321" s="1138"/>
      <c r="D321" s="1565" t="s">
        <v>448</v>
      </c>
      <c r="E321" s="1139"/>
      <c r="F321" s="1140"/>
      <c r="G321" s="1160">
        <f>+E321*F321</f>
        <v>0</v>
      </c>
      <c r="H321" s="1137"/>
      <c r="I321" s="1137">
        <f t="shared" si="494"/>
        <v>0</v>
      </c>
      <c r="J321" s="1137"/>
      <c r="K321" s="1137"/>
      <c r="L321" s="1137">
        <f t="shared" si="501"/>
        <v>0</v>
      </c>
      <c r="M321" s="1137"/>
      <c r="N321" s="1137"/>
      <c r="O321" s="1137">
        <f t="shared" si="502"/>
        <v>0</v>
      </c>
      <c r="P321" s="1137"/>
      <c r="Q321" s="1137"/>
      <c r="R321" s="1137">
        <f t="shared" si="503"/>
        <v>0</v>
      </c>
      <c r="S321" s="1137"/>
      <c r="T321" s="1137"/>
      <c r="U321" s="1137">
        <f t="shared" si="504"/>
        <v>0</v>
      </c>
      <c r="V321" s="1137"/>
      <c r="W321" s="1137"/>
      <c r="X321" s="1137">
        <f t="shared" si="505"/>
        <v>0</v>
      </c>
      <c r="Y321" s="1137"/>
      <c r="Z321" s="1137"/>
      <c r="AA321" s="1159">
        <f t="shared" si="485"/>
        <v>0</v>
      </c>
      <c r="AB321" s="1159">
        <f t="shared" si="486"/>
        <v>0</v>
      </c>
    </row>
    <row r="322" spans="2:28" s="1134" customFormat="1" ht="12.75" customHeight="1" x14ac:dyDescent="0.2">
      <c r="B322" s="1564"/>
      <c r="C322" s="1138"/>
      <c r="D322" s="1565" t="s">
        <v>448</v>
      </c>
      <c r="E322" s="1139"/>
      <c r="F322" s="1140"/>
      <c r="G322" s="1160">
        <f>+E322*F322</f>
        <v>0</v>
      </c>
      <c r="H322" s="1141"/>
      <c r="I322" s="1142">
        <f t="shared" si="494"/>
        <v>0</v>
      </c>
      <c r="J322" s="1142"/>
      <c r="K322" s="1142"/>
      <c r="L322" s="1142">
        <f t="shared" si="501"/>
        <v>0</v>
      </c>
      <c r="M322" s="1142"/>
      <c r="N322" s="1142"/>
      <c r="O322" s="1142">
        <f t="shared" si="502"/>
        <v>0</v>
      </c>
      <c r="P322" s="1142"/>
      <c r="Q322" s="1142"/>
      <c r="R322" s="1142">
        <f t="shared" si="503"/>
        <v>0</v>
      </c>
      <c r="S322" s="1142"/>
      <c r="T322" s="1142"/>
      <c r="U322" s="1142">
        <f t="shared" si="504"/>
        <v>0</v>
      </c>
      <c r="V322" s="1142"/>
      <c r="W322" s="1142"/>
      <c r="X322" s="1142">
        <f t="shared" si="505"/>
        <v>0</v>
      </c>
      <c r="Y322" s="1142"/>
      <c r="Z322" s="1142"/>
      <c r="AA322" s="1159">
        <f t="shared" si="485"/>
        <v>0</v>
      </c>
      <c r="AB322" s="1159">
        <f t="shared" si="486"/>
        <v>0</v>
      </c>
    </row>
    <row r="323" spans="2:28" s="1134" customFormat="1" ht="12.75" customHeight="1" x14ac:dyDescent="0.2">
      <c r="B323" s="1564"/>
      <c r="C323" s="1138"/>
      <c r="D323" s="1565" t="s">
        <v>448</v>
      </c>
      <c r="E323" s="1139"/>
      <c r="F323" s="1140"/>
      <c r="G323" s="1160">
        <f>+E323*F323</f>
        <v>0</v>
      </c>
      <c r="H323" s="1141"/>
      <c r="I323" s="1142">
        <f t="shared" si="494"/>
        <v>0</v>
      </c>
      <c r="J323" s="1142"/>
      <c r="K323" s="1142"/>
      <c r="L323" s="1142">
        <f t="shared" si="501"/>
        <v>0</v>
      </c>
      <c r="M323" s="1142"/>
      <c r="N323" s="1142"/>
      <c r="O323" s="1142">
        <f t="shared" si="502"/>
        <v>0</v>
      </c>
      <c r="P323" s="1142"/>
      <c r="Q323" s="1142"/>
      <c r="R323" s="1142">
        <f t="shared" si="503"/>
        <v>0</v>
      </c>
      <c r="S323" s="1142"/>
      <c r="T323" s="1142"/>
      <c r="U323" s="1142">
        <f t="shared" si="504"/>
        <v>0</v>
      </c>
      <c r="V323" s="1142"/>
      <c r="W323" s="1142"/>
      <c r="X323" s="1142">
        <f t="shared" si="505"/>
        <v>0</v>
      </c>
      <c r="Y323" s="1142"/>
      <c r="Z323" s="1142"/>
      <c r="AA323" s="1159">
        <f t="shared" si="485"/>
        <v>0</v>
      </c>
      <c r="AB323" s="1159">
        <f t="shared" si="486"/>
        <v>0</v>
      </c>
    </row>
    <row r="324" spans="2:28" s="1134" customFormat="1" ht="12.75" customHeight="1" x14ac:dyDescent="0.2">
      <c r="B324" s="1563"/>
      <c r="C324" s="1143"/>
      <c r="D324" s="1566" t="s">
        <v>448</v>
      </c>
      <c r="E324" s="1144"/>
      <c r="F324" s="1145"/>
      <c r="G324" s="1161">
        <f>+E324*F324</f>
        <v>0</v>
      </c>
      <c r="H324" s="1146"/>
      <c r="I324" s="1147">
        <f t="shared" si="494"/>
        <v>0</v>
      </c>
      <c r="J324" s="1147"/>
      <c r="K324" s="1147"/>
      <c r="L324" s="1147">
        <f t="shared" si="501"/>
        <v>0</v>
      </c>
      <c r="M324" s="1147"/>
      <c r="N324" s="1147"/>
      <c r="O324" s="1147">
        <f t="shared" si="502"/>
        <v>0</v>
      </c>
      <c r="P324" s="1147"/>
      <c r="Q324" s="1147"/>
      <c r="R324" s="1147">
        <f t="shared" si="503"/>
        <v>0</v>
      </c>
      <c r="S324" s="1147"/>
      <c r="T324" s="1147"/>
      <c r="U324" s="1147">
        <f t="shared" si="504"/>
        <v>0</v>
      </c>
      <c r="V324" s="1147"/>
      <c r="W324" s="1147"/>
      <c r="X324" s="1147">
        <f t="shared" si="505"/>
        <v>0</v>
      </c>
      <c r="Y324" s="1147"/>
      <c r="Z324" s="1147"/>
      <c r="AA324" s="1159">
        <f t="shared" si="485"/>
        <v>0</v>
      </c>
      <c r="AB324" s="1159">
        <f t="shared" si="486"/>
        <v>0</v>
      </c>
    </row>
    <row r="325" spans="2:28" s="1163" customFormat="1" ht="12.75" customHeight="1" x14ac:dyDescent="0.15">
      <c r="B325" s="1135" t="s">
        <v>419</v>
      </c>
      <c r="C325" s="286" t="s">
        <v>502</v>
      </c>
      <c r="D325" s="14"/>
      <c r="E325" s="1136"/>
      <c r="F325" s="1137"/>
      <c r="G325" s="623">
        <f t="shared" ref="G325:Z325" si="506">SUM(G326:G330)</f>
        <v>0</v>
      </c>
      <c r="H325" s="16">
        <f t="shared" si="506"/>
        <v>0</v>
      </c>
      <c r="I325" s="16">
        <f t="shared" si="506"/>
        <v>0</v>
      </c>
      <c r="J325" s="16">
        <f t="shared" si="506"/>
        <v>0</v>
      </c>
      <c r="K325" s="16">
        <f t="shared" si="506"/>
        <v>0</v>
      </c>
      <c r="L325" s="16">
        <f t="shared" si="506"/>
        <v>0</v>
      </c>
      <c r="M325" s="16">
        <f t="shared" si="506"/>
        <v>0</v>
      </c>
      <c r="N325" s="16">
        <f t="shared" si="506"/>
        <v>0</v>
      </c>
      <c r="O325" s="16">
        <f t="shared" si="506"/>
        <v>0</v>
      </c>
      <c r="P325" s="16">
        <f t="shared" si="506"/>
        <v>0</v>
      </c>
      <c r="Q325" s="16">
        <f t="shared" si="506"/>
        <v>0</v>
      </c>
      <c r="R325" s="16">
        <f t="shared" si="506"/>
        <v>0</v>
      </c>
      <c r="S325" s="16">
        <f t="shared" si="506"/>
        <v>0</v>
      </c>
      <c r="T325" s="16">
        <f t="shared" si="506"/>
        <v>0</v>
      </c>
      <c r="U325" s="16">
        <f t="shared" si="506"/>
        <v>0</v>
      </c>
      <c r="V325" s="16">
        <f t="shared" si="506"/>
        <v>0</v>
      </c>
      <c r="W325" s="16">
        <f t="shared" si="506"/>
        <v>0</v>
      </c>
      <c r="X325" s="16">
        <f t="shared" si="506"/>
        <v>0</v>
      </c>
      <c r="Y325" s="16">
        <f t="shared" si="506"/>
        <v>0</v>
      </c>
      <c r="Z325" s="16">
        <f t="shared" si="506"/>
        <v>0</v>
      </c>
      <c r="AA325" s="1159">
        <f t="shared" si="485"/>
        <v>0</v>
      </c>
      <c r="AB325" s="1159">
        <f t="shared" si="486"/>
        <v>0</v>
      </c>
    </row>
    <row r="326" spans="2:28" s="1134" customFormat="1" ht="12.75" customHeight="1" x14ac:dyDescent="0.2">
      <c r="B326" s="1564"/>
      <c r="C326" s="1138"/>
      <c r="D326" s="1565" t="s">
        <v>448</v>
      </c>
      <c r="E326" s="1139"/>
      <c r="F326" s="1140"/>
      <c r="G326" s="1160">
        <f>+E326*F326</f>
        <v>0</v>
      </c>
      <c r="H326" s="1137"/>
      <c r="I326" s="1148">
        <f t="shared" si="494"/>
        <v>0</v>
      </c>
      <c r="J326" s="1142"/>
      <c r="K326" s="1142"/>
      <c r="L326" s="1148">
        <f t="shared" ref="L326:L330" si="507">M326+N326</f>
        <v>0</v>
      </c>
      <c r="M326" s="1142"/>
      <c r="N326" s="1142"/>
      <c r="O326" s="1148">
        <f t="shared" ref="O326:O330" si="508">P326+Q326</f>
        <v>0</v>
      </c>
      <c r="P326" s="1142"/>
      <c r="Q326" s="1142"/>
      <c r="R326" s="1148">
        <f t="shared" ref="R326:R330" si="509">S326+T326</f>
        <v>0</v>
      </c>
      <c r="S326" s="1142"/>
      <c r="T326" s="1142"/>
      <c r="U326" s="1148">
        <f t="shared" ref="U326:U330" si="510">V326+W326</f>
        <v>0</v>
      </c>
      <c r="V326" s="1142"/>
      <c r="W326" s="1142"/>
      <c r="X326" s="1148">
        <f t="shared" ref="X326:X330" si="511">Y326+Z326</f>
        <v>0</v>
      </c>
      <c r="Y326" s="1142"/>
      <c r="Z326" s="1142"/>
      <c r="AA326" s="1159">
        <f t="shared" si="485"/>
        <v>0</v>
      </c>
      <c r="AB326" s="1159">
        <f t="shared" si="486"/>
        <v>0</v>
      </c>
    </row>
    <row r="327" spans="2:28" s="1134" customFormat="1" ht="12.75" customHeight="1" x14ac:dyDescent="0.2">
      <c r="B327" s="1564"/>
      <c r="C327" s="1138"/>
      <c r="D327" s="1565" t="s">
        <v>448</v>
      </c>
      <c r="E327" s="1139"/>
      <c r="F327" s="1140"/>
      <c r="G327" s="1160">
        <f>+E327*F327</f>
        <v>0</v>
      </c>
      <c r="H327" s="1137"/>
      <c r="I327" s="1137">
        <f t="shared" si="494"/>
        <v>0</v>
      </c>
      <c r="J327" s="1142"/>
      <c r="K327" s="1142"/>
      <c r="L327" s="1137">
        <f t="shared" si="507"/>
        <v>0</v>
      </c>
      <c r="M327" s="1142"/>
      <c r="N327" s="1142"/>
      <c r="O327" s="1137">
        <f t="shared" si="508"/>
        <v>0</v>
      </c>
      <c r="P327" s="1142"/>
      <c r="Q327" s="1142"/>
      <c r="R327" s="1137">
        <f t="shared" si="509"/>
        <v>0</v>
      </c>
      <c r="S327" s="1142"/>
      <c r="T327" s="1142"/>
      <c r="U327" s="1137">
        <f t="shared" si="510"/>
        <v>0</v>
      </c>
      <c r="V327" s="1142"/>
      <c r="W327" s="1142"/>
      <c r="X327" s="1137">
        <f t="shared" si="511"/>
        <v>0</v>
      </c>
      <c r="Y327" s="1142"/>
      <c r="Z327" s="1142"/>
      <c r="AA327" s="1159">
        <f t="shared" si="485"/>
        <v>0</v>
      </c>
      <c r="AB327" s="1159">
        <f t="shared" si="486"/>
        <v>0</v>
      </c>
    </row>
    <row r="328" spans="2:28" s="1134" customFormat="1" ht="12.75" customHeight="1" x14ac:dyDescent="0.2">
      <c r="B328" s="1564"/>
      <c r="C328" s="1138"/>
      <c r="D328" s="1565" t="s">
        <v>448</v>
      </c>
      <c r="E328" s="1139"/>
      <c r="F328" s="1140"/>
      <c r="G328" s="1160">
        <f>+E328*F328</f>
        <v>0</v>
      </c>
      <c r="H328" s="1141"/>
      <c r="I328" s="1142">
        <f t="shared" si="494"/>
        <v>0</v>
      </c>
      <c r="J328" s="1142"/>
      <c r="K328" s="1142"/>
      <c r="L328" s="1142">
        <f t="shared" si="507"/>
        <v>0</v>
      </c>
      <c r="M328" s="1142"/>
      <c r="N328" s="1142"/>
      <c r="O328" s="1142">
        <f t="shared" si="508"/>
        <v>0</v>
      </c>
      <c r="P328" s="1142"/>
      <c r="Q328" s="1142"/>
      <c r="R328" s="1142">
        <f t="shared" si="509"/>
        <v>0</v>
      </c>
      <c r="S328" s="1142"/>
      <c r="T328" s="1142"/>
      <c r="U328" s="1142">
        <f t="shared" si="510"/>
        <v>0</v>
      </c>
      <c r="V328" s="1142"/>
      <c r="W328" s="1142"/>
      <c r="X328" s="1142">
        <f t="shared" si="511"/>
        <v>0</v>
      </c>
      <c r="Y328" s="1142"/>
      <c r="Z328" s="1142"/>
      <c r="AA328" s="1159">
        <f t="shared" si="485"/>
        <v>0</v>
      </c>
      <c r="AB328" s="1159">
        <f t="shared" si="486"/>
        <v>0</v>
      </c>
    </row>
    <row r="329" spans="2:28" s="1134" customFormat="1" ht="12.75" customHeight="1" x14ac:dyDescent="0.2">
      <c r="B329" s="1564"/>
      <c r="C329" s="1138"/>
      <c r="D329" s="1565" t="s">
        <v>448</v>
      </c>
      <c r="E329" s="1139"/>
      <c r="F329" s="1140"/>
      <c r="G329" s="1160">
        <f>+E329*F329</f>
        <v>0</v>
      </c>
      <c r="H329" s="1141"/>
      <c r="I329" s="1142">
        <f t="shared" si="494"/>
        <v>0</v>
      </c>
      <c r="J329" s="1142"/>
      <c r="K329" s="1142"/>
      <c r="L329" s="1142">
        <f t="shared" si="507"/>
        <v>0</v>
      </c>
      <c r="M329" s="1142"/>
      <c r="N329" s="1142"/>
      <c r="O329" s="1142">
        <f t="shared" si="508"/>
        <v>0</v>
      </c>
      <c r="P329" s="1142"/>
      <c r="Q329" s="1142"/>
      <c r="R329" s="1142">
        <f t="shared" si="509"/>
        <v>0</v>
      </c>
      <c r="S329" s="1142"/>
      <c r="T329" s="1142"/>
      <c r="U329" s="1142">
        <f t="shared" si="510"/>
        <v>0</v>
      </c>
      <c r="V329" s="1142"/>
      <c r="W329" s="1142"/>
      <c r="X329" s="1142">
        <f t="shared" si="511"/>
        <v>0</v>
      </c>
      <c r="Y329" s="1142"/>
      <c r="Z329" s="1142"/>
      <c r="AA329" s="1159">
        <f t="shared" si="485"/>
        <v>0</v>
      </c>
      <c r="AB329" s="1159">
        <f t="shared" si="486"/>
        <v>0</v>
      </c>
    </row>
    <row r="330" spans="2:28" s="1134" customFormat="1" ht="12.75" customHeight="1" x14ac:dyDescent="0.2">
      <c r="B330" s="1563"/>
      <c r="C330" s="1143"/>
      <c r="D330" s="1566" t="s">
        <v>448</v>
      </c>
      <c r="E330" s="1144"/>
      <c r="F330" s="1145"/>
      <c r="G330" s="1161">
        <f>+E330*F330</f>
        <v>0</v>
      </c>
      <c r="H330" s="1146"/>
      <c r="I330" s="1147">
        <f t="shared" si="494"/>
        <v>0</v>
      </c>
      <c r="J330" s="1147"/>
      <c r="K330" s="1147"/>
      <c r="L330" s="1147">
        <f t="shared" si="507"/>
        <v>0</v>
      </c>
      <c r="M330" s="1147"/>
      <c r="N330" s="1147"/>
      <c r="O330" s="1147">
        <f t="shared" si="508"/>
        <v>0</v>
      </c>
      <c r="P330" s="1147"/>
      <c r="Q330" s="1147"/>
      <c r="R330" s="1147">
        <f t="shared" si="509"/>
        <v>0</v>
      </c>
      <c r="S330" s="1147"/>
      <c r="T330" s="1147"/>
      <c r="U330" s="1147">
        <f t="shared" si="510"/>
        <v>0</v>
      </c>
      <c r="V330" s="1147"/>
      <c r="W330" s="1147"/>
      <c r="X330" s="1147">
        <f t="shared" si="511"/>
        <v>0</v>
      </c>
      <c r="Y330" s="1147"/>
      <c r="Z330" s="1147"/>
      <c r="AA330" s="1159">
        <f t="shared" si="485"/>
        <v>0</v>
      </c>
      <c r="AB330" s="1159">
        <f t="shared" si="486"/>
        <v>0</v>
      </c>
    </row>
    <row r="331" spans="2:28" s="1163" customFormat="1" ht="12.75" customHeight="1" x14ac:dyDescent="0.15">
      <c r="B331" s="1135" t="s">
        <v>419</v>
      </c>
      <c r="C331" s="286" t="s">
        <v>503</v>
      </c>
      <c r="D331" s="14"/>
      <c r="E331" s="1136"/>
      <c r="F331" s="1137"/>
      <c r="G331" s="623">
        <f t="shared" ref="G331:Z331" si="512">SUM(G332:G336)</f>
        <v>0</v>
      </c>
      <c r="H331" s="16">
        <f t="shared" si="512"/>
        <v>0</v>
      </c>
      <c r="I331" s="16">
        <f t="shared" si="512"/>
        <v>0</v>
      </c>
      <c r="J331" s="20">
        <f t="shared" si="512"/>
        <v>0</v>
      </c>
      <c r="K331" s="20">
        <f t="shared" si="512"/>
        <v>0</v>
      </c>
      <c r="L331" s="16">
        <f t="shared" si="512"/>
        <v>0</v>
      </c>
      <c r="M331" s="20">
        <f t="shared" si="512"/>
        <v>0</v>
      </c>
      <c r="N331" s="20">
        <f t="shared" si="512"/>
        <v>0</v>
      </c>
      <c r="O331" s="16">
        <f t="shared" si="512"/>
        <v>0</v>
      </c>
      <c r="P331" s="20">
        <f t="shared" si="512"/>
        <v>0</v>
      </c>
      <c r="Q331" s="20">
        <f t="shared" si="512"/>
        <v>0</v>
      </c>
      <c r="R331" s="16">
        <f t="shared" si="512"/>
        <v>0</v>
      </c>
      <c r="S331" s="20">
        <f t="shared" si="512"/>
        <v>0</v>
      </c>
      <c r="T331" s="20">
        <f t="shared" si="512"/>
        <v>0</v>
      </c>
      <c r="U331" s="16">
        <f t="shared" si="512"/>
        <v>0</v>
      </c>
      <c r="V331" s="20">
        <f t="shared" si="512"/>
        <v>0</v>
      </c>
      <c r="W331" s="20">
        <f t="shared" si="512"/>
        <v>0</v>
      </c>
      <c r="X331" s="16">
        <f t="shared" si="512"/>
        <v>0</v>
      </c>
      <c r="Y331" s="20">
        <f t="shared" si="512"/>
        <v>0</v>
      </c>
      <c r="Z331" s="20">
        <f t="shared" si="512"/>
        <v>0</v>
      </c>
      <c r="AA331" s="1159">
        <f t="shared" si="485"/>
        <v>0</v>
      </c>
      <c r="AB331" s="1159">
        <f t="shared" si="486"/>
        <v>0</v>
      </c>
    </row>
    <row r="332" spans="2:28" s="1134" customFormat="1" ht="12.75" customHeight="1" x14ac:dyDescent="0.2">
      <c r="B332" s="1564"/>
      <c r="C332" s="1138"/>
      <c r="D332" s="1565" t="s">
        <v>448</v>
      </c>
      <c r="E332" s="1139"/>
      <c r="F332" s="1140"/>
      <c r="G332" s="1160">
        <f>+E332*F332</f>
        <v>0</v>
      </c>
      <c r="H332" s="1137"/>
      <c r="I332" s="1148">
        <f t="shared" si="494"/>
        <v>0</v>
      </c>
      <c r="J332" s="1137"/>
      <c r="K332" s="1137"/>
      <c r="L332" s="1148">
        <f t="shared" ref="L332:L336" si="513">M332+N332</f>
        <v>0</v>
      </c>
      <c r="M332" s="1137"/>
      <c r="N332" s="1137"/>
      <c r="O332" s="1148">
        <f t="shared" ref="O332:O336" si="514">P332+Q332</f>
        <v>0</v>
      </c>
      <c r="P332" s="1137"/>
      <c r="Q332" s="1137"/>
      <c r="R332" s="1148">
        <f t="shared" ref="R332:R336" si="515">S332+T332</f>
        <v>0</v>
      </c>
      <c r="S332" s="1137"/>
      <c r="T332" s="1137"/>
      <c r="U332" s="1148">
        <f t="shared" ref="U332:U336" si="516">V332+W332</f>
        <v>0</v>
      </c>
      <c r="V332" s="1137"/>
      <c r="W332" s="1137"/>
      <c r="X332" s="1148">
        <f t="shared" ref="X332:X336" si="517">Y332+Z332</f>
        <v>0</v>
      </c>
      <c r="Y332" s="1137"/>
      <c r="Z332" s="1137"/>
      <c r="AA332" s="1159">
        <f t="shared" si="485"/>
        <v>0</v>
      </c>
      <c r="AB332" s="1159">
        <f t="shared" si="486"/>
        <v>0</v>
      </c>
    </row>
    <row r="333" spans="2:28" s="1134" customFormat="1" ht="12.75" customHeight="1" x14ac:dyDescent="0.2">
      <c r="B333" s="1564"/>
      <c r="C333" s="1138"/>
      <c r="D333" s="1565" t="s">
        <v>448</v>
      </c>
      <c r="E333" s="1139"/>
      <c r="F333" s="1140"/>
      <c r="G333" s="1160">
        <f>+E333*F333</f>
        <v>0</v>
      </c>
      <c r="H333" s="1137"/>
      <c r="I333" s="1137">
        <f t="shared" si="494"/>
        <v>0</v>
      </c>
      <c r="J333" s="1137"/>
      <c r="K333" s="1137"/>
      <c r="L333" s="1137">
        <f t="shared" si="513"/>
        <v>0</v>
      </c>
      <c r="M333" s="1137"/>
      <c r="N333" s="1137"/>
      <c r="O333" s="1137">
        <f t="shared" si="514"/>
        <v>0</v>
      </c>
      <c r="P333" s="1137"/>
      <c r="Q333" s="1137"/>
      <c r="R333" s="1137">
        <f t="shared" si="515"/>
        <v>0</v>
      </c>
      <c r="S333" s="1137"/>
      <c r="T333" s="1137"/>
      <c r="U333" s="1137">
        <f t="shared" si="516"/>
        <v>0</v>
      </c>
      <c r="V333" s="1137"/>
      <c r="W333" s="1137"/>
      <c r="X333" s="1137">
        <f t="shared" si="517"/>
        <v>0</v>
      </c>
      <c r="Y333" s="1137"/>
      <c r="Z333" s="1137"/>
      <c r="AA333" s="1159">
        <f t="shared" si="485"/>
        <v>0</v>
      </c>
      <c r="AB333" s="1159">
        <f t="shared" si="486"/>
        <v>0</v>
      </c>
    </row>
    <row r="334" spans="2:28" s="1134" customFormat="1" ht="12.75" customHeight="1" x14ac:dyDescent="0.2">
      <c r="B334" s="1564"/>
      <c r="C334" s="1138"/>
      <c r="D334" s="1565" t="s">
        <v>448</v>
      </c>
      <c r="E334" s="1139"/>
      <c r="F334" s="1140"/>
      <c r="G334" s="1160">
        <f>+E334*F334</f>
        <v>0</v>
      </c>
      <c r="H334" s="1141"/>
      <c r="I334" s="1142">
        <f t="shared" si="494"/>
        <v>0</v>
      </c>
      <c r="J334" s="1142"/>
      <c r="K334" s="1142"/>
      <c r="L334" s="1142">
        <f t="shared" si="513"/>
        <v>0</v>
      </c>
      <c r="M334" s="1142"/>
      <c r="N334" s="1142"/>
      <c r="O334" s="1142">
        <f t="shared" si="514"/>
        <v>0</v>
      </c>
      <c r="P334" s="1142"/>
      <c r="Q334" s="1142"/>
      <c r="R334" s="1142">
        <f t="shared" si="515"/>
        <v>0</v>
      </c>
      <c r="S334" s="1142"/>
      <c r="T334" s="1142"/>
      <c r="U334" s="1142">
        <f t="shared" si="516"/>
        <v>0</v>
      </c>
      <c r="V334" s="1142"/>
      <c r="W334" s="1142"/>
      <c r="X334" s="1142">
        <f t="shared" si="517"/>
        <v>0</v>
      </c>
      <c r="Y334" s="1142"/>
      <c r="Z334" s="1142"/>
      <c r="AA334" s="1159">
        <f t="shared" si="485"/>
        <v>0</v>
      </c>
      <c r="AB334" s="1159">
        <f t="shared" si="486"/>
        <v>0</v>
      </c>
    </row>
    <row r="335" spans="2:28" s="1134" customFormat="1" ht="12.75" customHeight="1" x14ac:dyDescent="0.2">
      <c r="B335" s="1564"/>
      <c r="C335" s="1138"/>
      <c r="D335" s="1565" t="s">
        <v>448</v>
      </c>
      <c r="E335" s="1139"/>
      <c r="F335" s="1140"/>
      <c r="G335" s="1160">
        <f>+E335*F335</f>
        <v>0</v>
      </c>
      <c r="H335" s="1141"/>
      <c r="I335" s="1142">
        <f t="shared" si="494"/>
        <v>0</v>
      </c>
      <c r="J335" s="1142"/>
      <c r="K335" s="1142"/>
      <c r="L335" s="1142">
        <f t="shared" si="513"/>
        <v>0</v>
      </c>
      <c r="M335" s="1142"/>
      <c r="N335" s="1142"/>
      <c r="O335" s="1142">
        <f t="shared" si="514"/>
        <v>0</v>
      </c>
      <c r="P335" s="1142"/>
      <c r="Q335" s="1142"/>
      <c r="R335" s="1142">
        <f t="shared" si="515"/>
        <v>0</v>
      </c>
      <c r="S335" s="1142"/>
      <c r="T335" s="1142"/>
      <c r="U335" s="1142">
        <f t="shared" si="516"/>
        <v>0</v>
      </c>
      <c r="V335" s="1142"/>
      <c r="W335" s="1142"/>
      <c r="X335" s="1142">
        <f t="shared" si="517"/>
        <v>0</v>
      </c>
      <c r="Y335" s="1142"/>
      <c r="Z335" s="1142"/>
      <c r="AA335" s="1159">
        <f t="shared" si="485"/>
        <v>0</v>
      </c>
      <c r="AB335" s="1159">
        <f t="shared" si="486"/>
        <v>0</v>
      </c>
    </row>
    <row r="336" spans="2:28" s="1134" customFormat="1" ht="12.75" customHeight="1" x14ac:dyDescent="0.2">
      <c r="B336" s="1563"/>
      <c r="C336" s="1143"/>
      <c r="D336" s="1566" t="s">
        <v>448</v>
      </c>
      <c r="E336" s="1144"/>
      <c r="F336" s="1145"/>
      <c r="G336" s="1160">
        <f>+E336*F336</f>
        <v>0</v>
      </c>
      <c r="H336" s="1141"/>
      <c r="I336" s="1147">
        <f t="shared" si="494"/>
        <v>0</v>
      </c>
      <c r="J336" s="1142"/>
      <c r="K336" s="1142"/>
      <c r="L336" s="1147">
        <f t="shared" si="513"/>
        <v>0</v>
      </c>
      <c r="M336" s="1142"/>
      <c r="N336" s="1142"/>
      <c r="O336" s="1147">
        <f t="shared" si="514"/>
        <v>0</v>
      </c>
      <c r="P336" s="1142"/>
      <c r="Q336" s="1142"/>
      <c r="R336" s="1147">
        <f t="shared" si="515"/>
        <v>0</v>
      </c>
      <c r="S336" s="1142"/>
      <c r="T336" s="1142"/>
      <c r="U336" s="1147">
        <f t="shared" si="516"/>
        <v>0</v>
      </c>
      <c r="V336" s="1142"/>
      <c r="W336" s="1142"/>
      <c r="X336" s="1147">
        <f t="shared" si="517"/>
        <v>0</v>
      </c>
      <c r="Y336" s="1142"/>
      <c r="Z336" s="1142"/>
      <c r="AA336" s="1159">
        <f t="shared" si="485"/>
        <v>0</v>
      </c>
      <c r="AB336" s="1159">
        <f t="shared" si="486"/>
        <v>0</v>
      </c>
    </row>
    <row r="337" spans="2:28" s="1163" customFormat="1" ht="18" customHeight="1" x14ac:dyDescent="0.15">
      <c r="B337" s="1647" t="s">
        <v>287</v>
      </c>
      <c r="C337" s="1627"/>
      <c r="D337" s="1627"/>
      <c r="E337" s="1627"/>
      <c r="F337" s="1627"/>
      <c r="G337" s="628">
        <f t="shared" ref="G337:Z337" si="518">+G177+G209+G241+G273+G305</f>
        <v>0</v>
      </c>
      <c r="H337" s="11">
        <f t="shared" si="518"/>
        <v>0</v>
      </c>
      <c r="I337" s="11">
        <f t="shared" si="518"/>
        <v>0</v>
      </c>
      <c r="J337" s="11">
        <f t="shared" si="518"/>
        <v>0</v>
      </c>
      <c r="K337" s="11">
        <f t="shared" si="518"/>
        <v>0</v>
      </c>
      <c r="L337" s="11">
        <f t="shared" si="518"/>
        <v>0</v>
      </c>
      <c r="M337" s="11">
        <f t="shared" si="518"/>
        <v>0</v>
      </c>
      <c r="N337" s="11">
        <f t="shared" si="518"/>
        <v>0</v>
      </c>
      <c r="O337" s="11">
        <f t="shared" si="518"/>
        <v>0</v>
      </c>
      <c r="P337" s="11">
        <f t="shared" si="518"/>
        <v>0</v>
      </c>
      <c r="Q337" s="11">
        <f t="shared" si="518"/>
        <v>0</v>
      </c>
      <c r="R337" s="11">
        <f t="shared" si="518"/>
        <v>0</v>
      </c>
      <c r="S337" s="11">
        <f t="shared" si="518"/>
        <v>0</v>
      </c>
      <c r="T337" s="11">
        <f t="shared" si="518"/>
        <v>0</v>
      </c>
      <c r="U337" s="11">
        <f t="shared" si="518"/>
        <v>0</v>
      </c>
      <c r="V337" s="11">
        <f t="shared" si="518"/>
        <v>0</v>
      </c>
      <c r="W337" s="11">
        <f t="shared" si="518"/>
        <v>0</v>
      </c>
      <c r="X337" s="11">
        <f t="shared" si="518"/>
        <v>0</v>
      </c>
      <c r="Y337" s="11">
        <f t="shared" si="518"/>
        <v>0</v>
      </c>
      <c r="Z337" s="11">
        <f t="shared" si="518"/>
        <v>0</v>
      </c>
      <c r="AA337" s="1159">
        <f t="shared" si="485"/>
        <v>0</v>
      </c>
      <c r="AB337" s="1159">
        <f t="shared" si="486"/>
        <v>0</v>
      </c>
    </row>
    <row r="338" spans="2:28" s="1163" customFormat="1" ht="30" customHeight="1" x14ac:dyDescent="0.15">
      <c r="B338" s="1567" t="s">
        <v>289</v>
      </c>
      <c r="C338" s="1568">
        <f>+'CRONOGRAMA ACTIVIDADES'!B60</f>
        <v>2.2999999999999998</v>
      </c>
      <c r="D338" s="1644">
        <f>+'CRONOGRAMA ACTIVIDADES'!C60</f>
        <v>0</v>
      </c>
      <c r="E338" s="1645"/>
      <c r="F338" s="1645"/>
      <c r="G338" s="1645"/>
      <c r="H338" s="1645"/>
      <c r="I338" s="1645"/>
      <c r="J338" s="1645"/>
      <c r="K338" s="1645"/>
      <c r="L338" s="1645"/>
      <c r="M338" s="1645"/>
      <c r="N338" s="1645"/>
      <c r="O338" s="1645"/>
      <c r="P338" s="1645"/>
      <c r="Q338" s="1645"/>
      <c r="R338" s="1645"/>
      <c r="S338" s="1645"/>
      <c r="T338" s="1645"/>
      <c r="U338" s="1645"/>
      <c r="V338" s="1645"/>
      <c r="W338" s="1645"/>
      <c r="X338" s="1645"/>
      <c r="Y338" s="1645"/>
      <c r="Z338" s="1645"/>
      <c r="AA338" s="1159"/>
      <c r="AB338" s="1159"/>
    </row>
    <row r="339" spans="2:28" s="1166" customFormat="1" ht="26.25" customHeight="1" x14ac:dyDescent="0.15">
      <c r="B339" s="52">
        <f>+'CRONOGRAMA ACTIVIDADES'!C64</f>
        <v>0</v>
      </c>
      <c r="C339" s="232" t="str">
        <f>+'CRONOGRAMA ACTIVIDADES'!B64</f>
        <v>2.3.1</v>
      </c>
      <c r="D339" s="625" t="str">
        <f>+'CRONOGRAMA ACTIVIDADES'!D64</f>
        <v>Unidad medida</v>
      </c>
      <c r="E339" s="626">
        <f>+'CRONOGRAMA ACTIVIDADES'!E64</f>
        <v>0</v>
      </c>
      <c r="F339" s="624"/>
      <c r="G339" s="624">
        <f t="shared" ref="G339:Z339" si="519">+G341+G347+G353+G359+G365</f>
        <v>0</v>
      </c>
      <c r="H339" s="12">
        <f t="shared" si="519"/>
        <v>0</v>
      </c>
      <c r="I339" s="12">
        <f t="shared" si="519"/>
        <v>0</v>
      </c>
      <c r="J339" s="12">
        <f t="shared" si="519"/>
        <v>0</v>
      </c>
      <c r="K339" s="12">
        <f t="shared" si="519"/>
        <v>0</v>
      </c>
      <c r="L339" s="12">
        <f t="shared" si="519"/>
        <v>0</v>
      </c>
      <c r="M339" s="12">
        <f t="shared" si="519"/>
        <v>0</v>
      </c>
      <c r="N339" s="12">
        <f t="shared" si="519"/>
        <v>0</v>
      </c>
      <c r="O339" s="12">
        <f t="shared" si="519"/>
        <v>0</v>
      </c>
      <c r="P339" s="12">
        <f t="shared" si="519"/>
        <v>0</v>
      </c>
      <c r="Q339" s="12">
        <f t="shared" si="519"/>
        <v>0</v>
      </c>
      <c r="R339" s="12">
        <f t="shared" si="519"/>
        <v>0</v>
      </c>
      <c r="S339" s="12">
        <f t="shared" si="519"/>
        <v>0</v>
      </c>
      <c r="T339" s="12">
        <f t="shared" si="519"/>
        <v>0</v>
      </c>
      <c r="U339" s="12">
        <f t="shared" si="519"/>
        <v>0</v>
      </c>
      <c r="V339" s="12">
        <f t="shared" si="519"/>
        <v>0</v>
      </c>
      <c r="W339" s="12">
        <f t="shared" si="519"/>
        <v>0</v>
      </c>
      <c r="X339" s="12">
        <f t="shared" si="519"/>
        <v>0</v>
      </c>
      <c r="Y339" s="12">
        <f t="shared" si="519"/>
        <v>0</v>
      </c>
      <c r="Z339" s="12">
        <f t="shared" si="519"/>
        <v>0</v>
      </c>
      <c r="AA339" s="1159">
        <f>X339+U339+R339+O339+L339+I339+H339</f>
        <v>0</v>
      </c>
      <c r="AB339" s="1159">
        <f>+AA339-G339</f>
        <v>0</v>
      </c>
    </row>
    <row r="340" spans="2:28" s="1134" customFormat="1" ht="26.25" customHeight="1" x14ac:dyDescent="0.15">
      <c r="B340" s="633" t="s">
        <v>768</v>
      </c>
      <c r="C340" s="634"/>
      <c r="D340" s="2014"/>
      <c r="E340" s="2015"/>
      <c r="F340" s="2015"/>
      <c r="G340" s="2015"/>
      <c r="H340" s="2015"/>
      <c r="I340" s="2015"/>
      <c r="J340" s="2015"/>
      <c r="K340" s="2015"/>
      <c r="L340" s="2015"/>
      <c r="M340" s="2015"/>
      <c r="N340" s="2015"/>
      <c r="O340" s="2015"/>
      <c r="P340" s="2015"/>
      <c r="Q340" s="2015"/>
      <c r="R340" s="2015"/>
      <c r="S340" s="2015"/>
      <c r="T340" s="2015"/>
      <c r="U340" s="2015"/>
      <c r="V340" s="2015"/>
      <c r="W340" s="2015"/>
      <c r="X340" s="2015"/>
      <c r="Y340" s="2015"/>
      <c r="Z340" s="2016"/>
      <c r="AA340" s="1163"/>
      <c r="AB340" s="1163"/>
    </row>
    <row r="341" spans="2:28" s="1163" customFormat="1" ht="12.75" customHeight="1" x14ac:dyDescent="0.15">
      <c r="B341" s="1135" t="s">
        <v>419</v>
      </c>
      <c r="C341" s="286" t="s">
        <v>504</v>
      </c>
      <c r="D341" s="14"/>
      <c r="E341" s="1136"/>
      <c r="F341" s="1137"/>
      <c r="G341" s="623">
        <f t="shared" ref="G341:H341" si="520">SUM(G342:G346)</f>
        <v>0</v>
      </c>
      <c r="H341" s="16">
        <f t="shared" si="520"/>
        <v>0</v>
      </c>
      <c r="I341" s="16">
        <f t="shared" ref="I341" si="521">SUM(I342:I346)</f>
        <v>0</v>
      </c>
      <c r="J341" s="16">
        <f t="shared" ref="J341:K341" si="522">SUM(J342:J346)</f>
        <v>0</v>
      </c>
      <c r="K341" s="16">
        <f t="shared" si="522"/>
        <v>0</v>
      </c>
      <c r="L341" s="16">
        <f t="shared" ref="L341" si="523">SUM(L342:L346)</f>
        <v>0</v>
      </c>
      <c r="M341" s="16">
        <f t="shared" ref="M341:N341" si="524">SUM(M342:M346)</f>
        <v>0</v>
      </c>
      <c r="N341" s="16">
        <f t="shared" si="524"/>
        <v>0</v>
      </c>
      <c r="O341" s="16">
        <f t="shared" ref="O341" si="525">SUM(O342:O346)</f>
        <v>0</v>
      </c>
      <c r="P341" s="16">
        <f t="shared" ref="P341:Q341" si="526">SUM(P342:P346)</f>
        <v>0</v>
      </c>
      <c r="Q341" s="16">
        <f t="shared" si="526"/>
        <v>0</v>
      </c>
      <c r="R341" s="16">
        <f t="shared" ref="R341" si="527">SUM(R342:R346)</f>
        <v>0</v>
      </c>
      <c r="S341" s="16">
        <f t="shared" ref="S341:T341" si="528">SUM(S342:S346)</f>
        <v>0</v>
      </c>
      <c r="T341" s="16">
        <f t="shared" si="528"/>
        <v>0</v>
      </c>
      <c r="U341" s="16">
        <f t="shared" ref="U341" si="529">SUM(U342:U346)</f>
        <v>0</v>
      </c>
      <c r="V341" s="16">
        <f t="shared" ref="V341:W341" si="530">SUM(V342:V346)</f>
        <v>0</v>
      </c>
      <c r="W341" s="16">
        <f t="shared" si="530"/>
        <v>0</v>
      </c>
      <c r="X341" s="16">
        <f t="shared" ref="X341" si="531">SUM(X342:X346)</f>
        <v>0</v>
      </c>
      <c r="Y341" s="16">
        <f t="shared" ref="Y341:Z341" si="532">SUM(Y342:Y346)</f>
        <v>0</v>
      </c>
      <c r="Z341" s="16">
        <f t="shared" si="532"/>
        <v>0</v>
      </c>
      <c r="AA341" s="1159">
        <f t="shared" ref="AA341:AA370" si="533">X341+U341+R341+O341+L341+I341+H341</f>
        <v>0</v>
      </c>
      <c r="AB341" s="1159">
        <f t="shared" ref="AB341:AB370" si="534">+AA341-G341</f>
        <v>0</v>
      </c>
    </row>
    <row r="342" spans="2:28" s="1134" customFormat="1" ht="12.75" customHeight="1" x14ac:dyDescent="0.2">
      <c r="B342" s="1564"/>
      <c r="C342" s="1138"/>
      <c r="D342" s="1565" t="s">
        <v>448</v>
      </c>
      <c r="E342" s="1139"/>
      <c r="F342" s="1140"/>
      <c r="G342" s="1160">
        <f>+E342*F342</f>
        <v>0</v>
      </c>
      <c r="H342" s="1137"/>
      <c r="I342" s="1137">
        <f t="shared" ref="I342:I346" si="535">J342+K342</f>
        <v>0</v>
      </c>
      <c r="J342" s="1137"/>
      <c r="K342" s="1137"/>
      <c r="L342" s="1137">
        <f t="shared" ref="L342:L346" si="536">M342+N342</f>
        <v>0</v>
      </c>
      <c r="M342" s="1137"/>
      <c r="N342" s="1137"/>
      <c r="O342" s="1137">
        <f t="shared" ref="O342:O346" si="537">P342+Q342</f>
        <v>0</v>
      </c>
      <c r="P342" s="1137"/>
      <c r="Q342" s="1137"/>
      <c r="R342" s="1137">
        <f t="shared" ref="R342:R346" si="538">S342+T342</f>
        <v>0</v>
      </c>
      <c r="S342" s="1137"/>
      <c r="T342" s="1137"/>
      <c r="U342" s="1137">
        <f t="shared" ref="U342:U346" si="539">V342+W342</f>
        <v>0</v>
      </c>
      <c r="V342" s="1137"/>
      <c r="W342" s="1137"/>
      <c r="X342" s="1137">
        <f t="shared" ref="X342:X346" si="540">Y342+Z342</f>
        <v>0</v>
      </c>
      <c r="Y342" s="1137"/>
      <c r="Z342" s="1137"/>
      <c r="AA342" s="1159">
        <f t="shared" si="533"/>
        <v>0</v>
      </c>
      <c r="AB342" s="1159">
        <f t="shared" si="534"/>
        <v>0</v>
      </c>
    </row>
    <row r="343" spans="2:28" s="1134" customFormat="1" ht="12.75" customHeight="1" x14ac:dyDescent="0.2">
      <c r="B343" s="1564"/>
      <c r="C343" s="1138"/>
      <c r="D343" s="1565" t="s">
        <v>448</v>
      </c>
      <c r="E343" s="1139"/>
      <c r="F343" s="1140"/>
      <c r="G343" s="1160">
        <f>+E343*F343</f>
        <v>0</v>
      </c>
      <c r="H343" s="1137"/>
      <c r="I343" s="1137">
        <f t="shared" si="535"/>
        <v>0</v>
      </c>
      <c r="J343" s="1137"/>
      <c r="K343" s="1137"/>
      <c r="L343" s="1137">
        <f t="shared" si="536"/>
        <v>0</v>
      </c>
      <c r="M343" s="1137"/>
      <c r="N343" s="1137"/>
      <c r="O343" s="1137">
        <f t="shared" si="537"/>
        <v>0</v>
      </c>
      <c r="P343" s="1137"/>
      <c r="Q343" s="1137"/>
      <c r="R343" s="1137">
        <f t="shared" si="538"/>
        <v>0</v>
      </c>
      <c r="S343" s="1137"/>
      <c r="T343" s="1137"/>
      <c r="U343" s="1137">
        <f t="shared" si="539"/>
        <v>0</v>
      </c>
      <c r="V343" s="1137"/>
      <c r="W343" s="1137"/>
      <c r="X343" s="1137">
        <f t="shared" si="540"/>
        <v>0</v>
      </c>
      <c r="Y343" s="1137"/>
      <c r="Z343" s="1137"/>
      <c r="AA343" s="1159">
        <f t="shared" si="533"/>
        <v>0</v>
      </c>
      <c r="AB343" s="1159">
        <f t="shared" si="534"/>
        <v>0</v>
      </c>
    </row>
    <row r="344" spans="2:28" s="1134" customFormat="1" ht="12.75" customHeight="1" x14ac:dyDescent="0.2">
      <c r="B344" s="1564"/>
      <c r="C344" s="1138"/>
      <c r="D344" s="1565" t="s">
        <v>448</v>
      </c>
      <c r="E344" s="1139"/>
      <c r="F344" s="1140"/>
      <c r="G344" s="1160">
        <f>+E344*F344</f>
        <v>0</v>
      </c>
      <c r="H344" s="1141"/>
      <c r="I344" s="1142">
        <f t="shared" si="535"/>
        <v>0</v>
      </c>
      <c r="J344" s="1142"/>
      <c r="K344" s="1142"/>
      <c r="L344" s="1142">
        <f t="shared" si="536"/>
        <v>0</v>
      </c>
      <c r="M344" s="1142"/>
      <c r="N344" s="1142"/>
      <c r="O344" s="1142">
        <f t="shared" si="537"/>
        <v>0</v>
      </c>
      <c r="P344" s="1142"/>
      <c r="Q344" s="1142"/>
      <c r="R344" s="1142">
        <f t="shared" si="538"/>
        <v>0</v>
      </c>
      <c r="S344" s="1142"/>
      <c r="T344" s="1142"/>
      <c r="U344" s="1142">
        <f t="shared" si="539"/>
        <v>0</v>
      </c>
      <c r="V344" s="1142"/>
      <c r="W344" s="1142"/>
      <c r="X344" s="1142">
        <f t="shared" si="540"/>
        <v>0</v>
      </c>
      <c r="Y344" s="1142"/>
      <c r="Z344" s="1142"/>
      <c r="AA344" s="1159">
        <f t="shared" si="533"/>
        <v>0</v>
      </c>
      <c r="AB344" s="1159">
        <f t="shared" si="534"/>
        <v>0</v>
      </c>
    </row>
    <row r="345" spans="2:28" s="1134" customFormat="1" ht="12.75" customHeight="1" x14ac:dyDescent="0.2">
      <c r="B345" s="1564"/>
      <c r="C345" s="1138"/>
      <c r="D345" s="1565" t="s">
        <v>448</v>
      </c>
      <c r="E345" s="1139"/>
      <c r="F345" s="1140"/>
      <c r="G345" s="1160">
        <f>+E345*F345</f>
        <v>0</v>
      </c>
      <c r="H345" s="1141"/>
      <c r="I345" s="1142">
        <f t="shared" si="535"/>
        <v>0</v>
      </c>
      <c r="J345" s="1142"/>
      <c r="K345" s="1142"/>
      <c r="L345" s="1142">
        <f t="shared" si="536"/>
        <v>0</v>
      </c>
      <c r="M345" s="1142"/>
      <c r="N345" s="1142"/>
      <c r="O345" s="1142">
        <f t="shared" si="537"/>
        <v>0</v>
      </c>
      <c r="P345" s="1142"/>
      <c r="Q345" s="1142"/>
      <c r="R345" s="1142">
        <f t="shared" si="538"/>
        <v>0</v>
      </c>
      <c r="S345" s="1142"/>
      <c r="T345" s="1142"/>
      <c r="U345" s="1142">
        <f t="shared" si="539"/>
        <v>0</v>
      </c>
      <c r="V345" s="1142"/>
      <c r="W345" s="1142"/>
      <c r="X345" s="1142">
        <f t="shared" si="540"/>
        <v>0</v>
      </c>
      <c r="Y345" s="1142"/>
      <c r="Z345" s="1142"/>
      <c r="AA345" s="1159">
        <f t="shared" si="533"/>
        <v>0</v>
      </c>
      <c r="AB345" s="1159">
        <f t="shared" si="534"/>
        <v>0</v>
      </c>
    </row>
    <row r="346" spans="2:28" s="1134" customFormat="1" ht="12.75" customHeight="1" x14ac:dyDescent="0.2">
      <c r="B346" s="1563"/>
      <c r="C346" s="1143"/>
      <c r="D346" s="1566" t="s">
        <v>448</v>
      </c>
      <c r="E346" s="1144"/>
      <c r="F346" s="1145"/>
      <c r="G346" s="1161">
        <f>+E346*F346</f>
        <v>0</v>
      </c>
      <c r="H346" s="1146"/>
      <c r="I346" s="1147">
        <f t="shared" si="535"/>
        <v>0</v>
      </c>
      <c r="J346" s="1147"/>
      <c r="K346" s="1147"/>
      <c r="L346" s="1147">
        <f t="shared" si="536"/>
        <v>0</v>
      </c>
      <c r="M346" s="1147"/>
      <c r="N346" s="1147"/>
      <c r="O346" s="1147">
        <f t="shared" si="537"/>
        <v>0</v>
      </c>
      <c r="P346" s="1147"/>
      <c r="Q346" s="1147"/>
      <c r="R346" s="1147">
        <f t="shared" si="538"/>
        <v>0</v>
      </c>
      <c r="S346" s="1147"/>
      <c r="T346" s="1147"/>
      <c r="U346" s="1147">
        <f t="shared" si="539"/>
        <v>0</v>
      </c>
      <c r="V346" s="1147"/>
      <c r="W346" s="1147"/>
      <c r="X346" s="1147">
        <f t="shared" si="540"/>
        <v>0</v>
      </c>
      <c r="Y346" s="1147"/>
      <c r="Z346" s="1147"/>
      <c r="AA346" s="1159">
        <f t="shared" si="533"/>
        <v>0</v>
      </c>
      <c r="AB346" s="1159">
        <f t="shared" si="534"/>
        <v>0</v>
      </c>
    </row>
    <row r="347" spans="2:28" s="1163" customFormat="1" ht="12.75" customHeight="1" x14ac:dyDescent="0.15">
      <c r="B347" s="1135" t="s">
        <v>419</v>
      </c>
      <c r="C347" s="286" t="s">
        <v>505</v>
      </c>
      <c r="D347" s="14"/>
      <c r="E347" s="1136"/>
      <c r="F347" s="1137"/>
      <c r="G347" s="623">
        <f t="shared" ref="G347:Z347" si="541">SUM(G348:G352)</f>
        <v>0</v>
      </c>
      <c r="H347" s="16">
        <f t="shared" si="541"/>
        <v>0</v>
      </c>
      <c r="I347" s="16">
        <f t="shared" si="541"/>
        <v>0</v>
      </c>
      <c r="J347" s="16">
        <f t="shared" si="541"/>
        <v>0</v>
      </c>
      <c r="K347" s="16">
        <f t="shared" si="541"/>
        <v>0</v>
      </c>
      <c r="L347" s="16">
        <f t="shared" si="541"/>
        <v>0</v>
      </c>
      <c r="M347" s="16">
        <f t="shared" si="541"/>
        <v>0</v>
      </c>
      <c r="N347" s="16">
        <f t="shared" si="541"/>
        <v>0</v>
      </c>
      <c r="O347" s="16">
        <f t="shared" si="541"/>
        <v>0</v>
      </c>
      <c r="P347" s="16">
        <f t="shared" si="541"/>
        <v>0</v>
      </c>
      <c r="Q347" s="16">
        <f t="shared" si="541"/>
        <v>0</v>
      </c>
      <c r="R347" s="16">
        <f t="shared" si="541"/>
        <v>0</v>
      </c>
      <c r="S347" s="16">
        <f t="shared" si="541"/>
        <v>0</v>
      </c>
      <c r="T347" s="16">
        <f t="shared" si="541"/>
        <v>0</v>
      </c>
      <c r="U347" s="16">
        <f t="shared" si="541"/>
        <v>0</v>
      </c>
      <c r="V347" s="16">
        <f t="shared" si="541"/>
        <v>0</v>
      </c>
      <c r="W347" s="16">
        <f t="shared" si="541"/>
        <v>0</v>
      </c>
      <c r="X347" s="16">
        <f t="shared" si="541"/>
        <v>0</v>
      </c>
      <c r="Y347" s="16">
        <f t="shared" si="541"/>
        <v>0</v>
      </c>
      <c r="Z347" s="16">
        <f t="shared" si="541"/>
        <v>0</v>
      </c>
      <c r="AA347" s="1159">
        <f t="shared" si="533"/>
        <v>0</v>
      </c>
      <c r="AB347" s="1159">
        <f t="shared" si="534"/>
        <v>0</v>
      </c>
    </row>
    <row r="348" spans="2:28" s="1134" customFormat="1" ht="12.75" customHeight="1" x14ac:dyDescent="0.2">
      <c r="B348" s="1564"/>
      <c r="C348" s="1138"/>
      <c r="D348" s="1565" t="s">
        <v>448</v>
      </c>
      <c r="E348" s="1139"/>
      <c r="F348" s="1140"/>
      <c r="G348" s="1160">
        <f>+E348*F348</f>
        <v>0</v>
      </c>
      <c r="H348" s="1140"/>
      <c r="I348" s="1148">
        <f t="shared" ref="I348:I370" si="542">J348+K348</f>
        <v>0</v>
      </c>
      <c r="J348" s="1148"/>
      <c r="K348" s="1148"/>
      <c r="L348" s="1148">
        <f t="shared" ref="L348:L352" si="543">M348+N348</f>
        <v>0</v>
      </c>
      <c r="M348" s="1148"/>
      <c r="N348" s="1148"/>
      <c r="O348" s="1148">
        <f t="shared" ref="O348:O352" si="544">P348+Q348</f>
        <v>0</v>
      </c>
      <c r="P348" s="1148"/>
      <c r="Q348" s="1148"/>
      <c r="R348" s="1148">
        <f t="shared" ref="R348:R352" si="545">S348+T348</f>
        <v>0</v>
      </c>
      <c r="S348" s="1148"/>
      <c r="T348" s="1148"/>
      <c r="U348" s="1148">
        <f t="shared" ref="U348:U352" si="546">V348+W348</f>
        <v>0</v>
      </c>
      <c r="V348" s="1148"/>
      <c r="W348" s="1148"/>
      <c r="X348" s="1148">
        <f t="shared" ref="X348:X352" si="547">Y348+Z348</f>
        <v>0</v>
      </c>
      <c r="Y348" s="1148"/>
      <c r="Z348" s="1148"/>
      <c r="AA348" s="1159">
        <f t="shared" si="533"/>
        <v>0</v>
      </c>
      <c r="AB348" s="1159">
        <f t="shared" si="534"/>
        <v>0</v>
      </c>
    </row>
    <row r="349" spans="2:28" s="1134" customFormat="1" ht="12.75" customHeight="1" x14ac:dyDescent="0.2">
      <c r="B349" s="1564"/>
      <c r="C349" s="1138"/>
      <c r="D349" s="1565" t="s">
        <v>448</v>
      </c>
      <c r="E349" s="1139"/>
      <c r="F349" s="1140"/>
      <c r="G349" s="1160">
        <f>+E349*F349</f>
        <v>0</v>
      </c>
      <c r="H349" s="1149"/>
      <c r="I349" s="1137">
        <f t="shared" si="542"/>
        <v>0</v>
      </c>
      <c r="J349" s="1137"/>
      <c r="K349" s="1137"/>
      <c r="L349" s="1137">
        <f t="shared" si="543"/>
        <v>0</v>
      </c>
      <c r="M349" s="1137"/>
      <c r="N349" s="1137"/>
      <c r="O349" s="1137">
        <f t="shared" si="544"/>
        <v>0</v>
      </c>
      <c r="P349" s="1137"/>
      <c r="Q349" s="1137"/>
      <c r="R349" s="1137">
        <f t="shared" si="545"/>
        <v>0</v>
      </c>
      <c r="S349" s="1137"/>
      <c r="T349" s="1137"/>
      <c r="U349" s="1137">
        <f t="shared" si="546"/>
        <v>0</v>
      </c>
      <c r="V349" s="1137"/>
      <c r="W349" s="1137"/>
      <c r="X349" s="1137">
        <f t="shared" si="547"/>
        <v>0</v>
      </c>
      <c r="Y349" s="1137"/>
      <c r="Z349" s="1137"/>
      <c r="AA349" s="1159">
        <f t="shared" si="533"/>
        <v>0</v>
      </c>
      <c r="AB349" s="1159">
        <f t="shared" si="534"/>
        <v>0</v>
      </c>
    </row>
    <row r="350" spans="2:28" s="1134" customFormat="1" ht="12.75" customHeight="1" x14ac:dyDescent="0.2">
      <c r="B350" s="1564"/>
      <c r="C350" s="1138"/>
      <c r="D350" s="1565" t="s">
        <v>448</v>
      </c>
      <c r="E350" s="1139"/>
      <c r="F350" s="1140"/>
      <c r="G350" s="1160">
        <f>+E350*F350</f>
        <v>0</v>
      </c>
      <c r="H350" s="1149"/>
      <c r="I350" s="1142">
        <f t="shared" si="542"/>
        <v>0</v>
      </c>
      <c r="J350" s="1142"/>
      <c r="K350" s="1142"/>
      <c r="L350" s="1142">
        <f t="shared" si="543"/>
        <v>0</v>
      </c>
      <c r="M350" s="1142"/>
      <c r="N350" s="1142"/>
      <c r="O350" s="1142">
        <f t="shared" si="544"/>
        <v>0</v>
      </c>
      <c r="P350" s="1142"/>
      <c r="Q350" s="1142"/>
      <c r="R350" s="1142">
        <f t="shared" si="545"/>
        <v>0</v>
      </c>
      <c r="S350" s="1142"/>
      <c r="T350" s="1142"/>
      <c r="U350" s="1142">
        <f t="shared" si="546"/>
        <v>0</v>
      </c>
      <c r="V350" s="1142"/>
      <c r="W350" s="1142"/>
      <c r="X350" s="1142">
        <f t="shared" si="547"/>
        <v>0</v>
      </c>
      <c r="Y350" s="1142"/>
      <c r="Z350" s="1142"/>
      <c r="AA350" s="1159">
        <f t="shared" si="533"/>
        <v>0</v>
      </c>
      <c r="AB350" s="1159">
        <f t="shared" si="534"/>
        <v>0</v>
      </c>
    </row>
    <row r="351" spans="2:28" s="1134" customFormat="1" ht="12.75" customHeight="1" x14ac:dyDescent="0.2">
      <c r="B351" s="1564"/>
      <c r="C351" s="1138"/>
      <c r="D351" s="1565" t="s">
        <v>448</v>
      </c>
      <c r="E351" s="1139"/>
      <c r="F351" s="1140"/>
      <c r="G351" s="1160">
        <f>+E351*F351</f>
        <v>0</v>
      </c>
      <c r="H351" s="1149"/>
      <c r="I351" s="1142">
        <f t="shared" si="542"/>
        <v>0</v>
      </c>
      <c r="J351" s="1142"/>
      <c r="K351" s="1142"/>
      <c r="L351" s="1142">
        <f t="shared" si="543"/>
        <v>0</v>
      </c>
      <c r="M351" s="1142"/>
      <c r="N351" s="1142"/>
      <c r="O351" s="1142">
        <f t="shared" si="544"/>
        <v>0</v>
      </c>
      <c r="P351" s="1142"/>
      <c r="Q351" s="1142"/>
      <c r="R351" s="1142">
        <f t="shared" si="545"/>
        <v>0</v>
      </c>
      <c r="S351" s="1142"/>
      <c r="T351" s="1142"/>
      <c r="U351" s="1142">
        <f t="shared" si="546"/>
        <v>0</v>
      </c>
      <c r="V351" s="1142"/>
      <c r="W351" s="1142"/>
      <c r="X351" s="1142">
        <f t="shared" si="547"/>
        <v>0</v>
      </c>
      <c r="Y351" s="1142"/>
      <c r="Z351" s="1142"/>
      <c r="AA351" s="1159">
        <f t="shared" si="533"/>
        <v>0</v>
      </c>
      <c r="AB351" s="1159">
        <f t="shared" si="534"/>
        <v>0</v>
      </c>
    </row>
    <row r="352" spans="2:28" s="1134" customFormat="1" ht="12.75" customHeight="1" x14ac:dyDescent="0.2">
      <c r="B352" s="1563"/>
      <c r="C352" s="1143"/>
      <c r="D352" s="1566" t="s">
        <v>448</v>
      </c>
      <c r="E352" s="1144"/>
      <c r="F352" s="1145"/>
      <c r="G352" s="1161">
        <f>+E352*F352</f>
        <v>0</v>
      </c>
      <c r="H352" s="1150"/>
      <c r="I352" s="1147">
        <f t="shared" si="542"/>
        <v>0</v>
      </c>
      <c r="J352" s="1147"/>
      <c r="K352" s="1147"/>
      <c r="L352" s="1147">
        <f t="shared" si="543"/>
        <v>0</v>
      </c>
      <c r="M352" s="1147"/>
      <c r="N352" s="1147"/>
      <c r="O352" s="1147">
        <f t="shared" si="544"/>
        <v>0</v>
      </c>
      <c r="P352" s="1147"/>
      <c r="Q352" s="1147"/>
      <c r="R352" s="1147">
        <f t="shared" si="545"/>
        <v>0</v>
      </c>
      <c r="S352" s="1147"/>
      <c r="T352" s="1147"/>
      <c r="U352" s="1147">
        <f t="shared" si="546"/>
        <v>0</v>
      </c>
      <c r="V352" s="1147"/>
      <c r="W352" s="1147"/>
      <c r="X352" s="1147">
        <f t="shared" si="547"/>
        <v>0</v>
      </c>
      <c r="Y352" s="1147"/>
      <c r="Z352" s="1147"/>
      <c r="AA352" s="1159">
        <f t="shared" si="533"/>
        <v>0</v>
      </c>
      <c r="AB352" s="1159">
        <f t="shared" si="534"/>
        <v>0</v>
      </c>
    </row>
    <row r="353" spans="2:28" s="1163" customFormat="1" ht="12.75" customHeight="1" x14ac:dyDescent="0.15">
      <c r="B353" s="1135" t="s">
        <v>419</v>
      </c>
      <c r="C353" s="286" t="s">
        <v>506</v>
      </c>
      <c r="D353" s="14"/>
      <c r="E353" s="1136"/>
      <c r="F353" s="1137"/>
      <c r="G353" s="623">
        <f t="shared" ref="G353:Z353" si="548">SUM(G354:G358)</f>
        <v>0</v>
      </c>
      <c r="H353" s="16">
        <f t="shared" si="548"/>
        <v>0</v>
      </c>
      <c r="I353" s="16">
        <f t="shared" si="548"/>
        <v>0</v>
      </c>
      <c r="J353" s="16">
        <f t="shared" si="548"/>
        <v>0</v>
      </c>
      <c r="K353" s="16">
        <f t="shared" si="548"/>
        <v>0</v>
      </c>
      <c r="L353" s="16">
        <f t="shared" si="548"/>
        <v>0</v>
      </c>
      <c r="M353" s="16">
        <f t="shared" si="548"/>
        <v>0</v>
      </c>
      <c r="N353" s="16">
        <f t="shared" si="548"/>
        <v>0</v>
      </c>
      <c r="O353" s="16">
        <f t="shared" si="548"/>
        <v>0</v>
      </c>
      <c r="P353" s="16">
        <f t="shared" si="548"/>
        <v>0</v>
      </c>
      <c r="Q353" s="16">
        <f t="shared" si="548"/>
        <v>0</v>
      </c>
      <c r="R353" s="16">
        <f t="shared" si="548"/>
        <v>0</v>
      </c>
      <c r="S353" s="16">
        <f t="shared" si="548"/>
        <v>0</v>
      </c>
      <c r="T353" s="16">
        <f t="shared" si="548"/>
        <v>0</v>
      </c>
      <c r="U353" s="16">
        <f t="shared" si="548"/>
        <v>0</v>
      </c>
      <c r="V353" s="16">
        <f t="shared" si="548"/>
        <v>0</v>
      </c>
      <c r="W353" s="16">
        <f t="shared" si="548"/>
        <v>0</v>
      </c>
      <c r="X353" s="16">
        <f t="shared" si="548"/>
        <v>0</v>
      </c>
      <c r="Y353" s="16">
        <f t="shared" si="548"/>
        <v>0</v>
      </c>
      <c r="Z353" s="16">
        <f t="shared" si="548"/>
        <v>0</v>
      </c>
      <c r="AA353" s="1159">
        <f t="shared" si="533"/>
        <v>0</v>
      </c>
      <c r="AB353" s="1159">
        <f t="shared" si="534"/>
        <v>0</v>
      </c>
    </row>
    <row r="354" spans="2:28" s="1134" customFormat="1" ht="12.75" customHeight="1" x14ac:dyDescent="0.2">
      <c r="B354" s="1564"/>
      <c r="C354" s="1138"/>
      <c r="D354" s="1565" t="s">
        <v>448</v>
      </c>
      <c r="E354" s="1139"/>
      <c r="F354" s="1140"/>
      <c r="G354" s="1160">
        <f>+E354*F354</f>
        <v>0</v>
      </c>
      <c r="H354" s="1137"/>
      <c r="I354" s="1148">
        <f t="shared" si="542"/>
        <v>0</v>
      </c>
      <c r="J354" s="1137"/>
      <c r="K354" s="1137"/>
      <c r="L354" s="1148">
        <f t="shared" ref="L354:L358" si="549">M354+N354</f>
        <v>0</v>
      </c>
      <c r="M354" s="1137"/>
      <c r="N354" s="1137"/>
      <c r="O354" s="1148">
        <f t="shared" ref="O354:O358" si="550">P354+Q354</f>
        <v>0</v>
      </c>
      <c r="P354" s="1137"/>
      <c r="Q354" s="1137"/>
      <c r="R354" s="1148">
        <f t="shared" ref="R354:R358" si="551">S354+T354</f>
        <v>0</v>
      </c>
      <c r="S354" s="1137"/>
      <c r="T354" s="1137"/>
      <c r="U354" s="1148">
        <f t="shared" ref="U354:U358" si="552">V354+W354</f>
        <v>0</v>
      </c>
      <c r="V354" s="1137"/>
      <c r="W354" s="1137"/>
      <c r="X354" s="1148">
        <f t="shared" ref="X354:X358" si="553">Y354+Z354</f>
        <v>0</v>
      </c>
      <c r="Y354" s="1137"/>
      <c r="Z354" s="1137"/>
      <c r="AA354" s="1159">
        <f t="shared" si="533"/>
        <v>0</v>
      </c>
      <c r="AB354" s="1159">
        <f t="shared" si="534"/>
        <v>0</v>
      </c>
    </row>
    <row r="355" spans="2:28" s="1134" customFormat="1" ht="12.75" customHeight="1" x14ac:dyDescent="0.2">
      <c r="B355" s="1564"/>
      <c r="C355" s="1138"/>
      <c r="D355" s="1565" t="s">
        <v>448</v>
      </c>
      <c r="E355" s="1139"/>
      <c r="F355" s="1140"/>
      <c r="G355" s="1160">
        <f>+E355*F355</f>
        <v>0</v>
      </c>
      <c r="H355" s="1137"/>
      <c r="I355" s="1137">
        <f t="shared" si="542"/>
        <v>0</v>
      </c>
      <c r="J355" s="1137"/>
      <c r="K355" s="1137"/>
      <c r="L355" s="1137">
        <f t="shared" si="549"/>
        <v>0</v>
      </c>
      <c r="M355" s="1137"/>
      <c r="N355" s="1137"/>
      <c r="O355" s="1137">
        <f t="shared" si="550"/>
        <v>0</v>
      </c>
      <c r="P355" s="1137"/>
      <c r="Q355" s="1137"/>
      <c r="R355" s="1137">
        <f t="shared" si="551"/>
        <v>0</v>
      </c>
      <c r="S355" s="1137"/>
      <c r="T355" s="1137"/>
      <c r="U355" s="1137">
        <f t="shared" si="552"/>
        <v>0</v>
      </c>
      <c r="V355" s="1137"/>
      <c r="W355" s="1137"/>
      <c r="X355" s="1137">
        <f t="shared" si="553"/>
        <v>0</v>
      </c>
      <c r="Y355" s="1137"/>
      <c r="Z355" s="1137"/>
      <c r="AA355" s="1159">
        <f t="shared" si="533"/>
        <v>0</v>
      </c>
      <c r="AB355" s="1159">
        <f t="shared" si="534"/>
        <v>0</v>
      </c>
    </row>
    <row r="356" spans="2:28" s="1134" customFormat="1" ht="12.75" customHeight="1" x14ac:dyDescent="0.2">
      <c r="B356" s="1564"/>
      <c r="C356" s="1138"/>
      <c r="D356" s="1565" t="s">
        <v>448</v>
      </c>
      <c r="E356" s="1139"/>
      <c r="F356" s="1140"/>
      <c r="G356" s="1160">
        <f>+E356*F356</f>
        <v>0</v>
      </c>
      <c r="H356" s="1141"/>
      <c r="I356" s="1142">
        <f t="shared" si="542"/>
        <v>0</v>
      </c>
      <c r="J356" s="1142"/>
      <c r="K356" s="1142"/>
      <c r="L356" s="1142">
        <f t="shared" si="549"/>
        <v>0</v>
      </c>
      <c r="M356" s="1142"/>
      <c r="N356" s="1142"/>
      <c r="O356" s="1142">
        <f t="shared" si="550"/>
        <v>0</v>
      </c>
      <c r="P356" s="1142"/>
      <c r="Q356" s="1142"/>
      <c r="R356" s="1142">
        <f t="shared" si="551"/>
        <v>0</v>
      </c>
      <c r="S356" s="1142"/>
      <c r="T356" s="1142"/>
      <c r="U356" s="1142">
        <f t="shared" si="552"/>
        <v>0</v>
      </c>
      <c r="V356" s="1142"/>
      <c r="W356" s="1142"/>
      <c r="X356" s="1142">
        <f t="shared" si="553"/>
        <v>0</v>
      </c>
      <c r="Y356" s="1142"/>
      <c r="Z356" s="1142"/>
      <c r="AA356" s="1159">
        <f t="shared" si="533"/>
        <v>0</v>
      </c>
      <c r="AB356" s="1159">
        <f t="shared" si="534"/>
        <v>0</v>
      </c>
    </row>
    <row r="357" spans="2:28" s="1134" customFormat="1" ht="12.75" customHeight="1" x14ac:dyDescent="0.2">
      <c r="B357" s="1564"/>
      <c r="C357" s="1138"/>
      <c r="D357" s="1565" t="s">
        <v>448</v>
      </c>
      <c r="E357" s="1139"/>
      <c r="F357" s="1140"/>
      <c r="G357" s="1160">
        <f>+E357*F357</f>
        <v>0</v>
      </c>
      <c r="H357" s="1141"/>
      <c r="I357" s="1142">
        <f t="shared" si="542"/>
        <v>0</v>
      </c>
      <c r="J357" s="1142"/>
      <c r="K357" s="1142"/>
      <c r="L357" s="1142">
        <f t="shared" si="549"/>
        <v>0</v>
      </c>
      <c r="M357" s="1142"/>
      <c r="N357" s="1142"/>
      <c r="O357" s="1142">
        <f t="shared" si="550"/>
        <v>0</v>
      </c>
      <c r="P357" s="1142"/>
      <c r="Q357" s="1142"/>
      <c r="R357" s="1142">
        <f t="shared" si="551"/>
        <v>0</v>
      </c>
      <c r="S357" s="1142"/>
      <c r="T357" s="1142"/>
      <c r="U357" s="1142">
        <f t="shared" si="552"/>
        <v>0</v>
      </c>
      <c r="V357" s="1142"/>
      <c r="W357" s="1142"/>
      <c r="X357" s="1142">
        <f t="shared" si="553"/>
        <v>0</v>
      </c>
      <c r="Y357" s="1142"/>
      <c r="Z357" s="1142"/>
      <c r="AA357" s="1159">
        <f t="shared" si="533"/>
        <v>0</v>
      </c>
      <c r="AB357" s="1159">
        <f t="shared" si="534"/>
        <v>0</v>
      </c>
    </row>
    <row r="358" spans="2:28" s="1134" customFormat="1" ht="12.75" customHeight="1" x14ac:dyDescent="0.2">
      <c r="B358" s="1563"/>
      <c r="C358" s="1143"/>
      <c r="D358" s="1566" t="s">
        <v>448</v>
      </c>
      <c r="E358" s="1144"/>
      <c r="F358" s="1145"/>
      <c r="G358" s="1161">
        <f>+E358*F358</f>
        <v>0</v>
      </c>
      <c r="H358" s="1146"/>
      <c r="I358" s="1147">
        <f t="shared" si="542"/>
        <v>0</v>
      </c>
      <c r="J358" s="1147"/>
      <c r="K358" s="1147"/>
      <c r="L358" s="1147">
        <f t="shared" si="549"/>
        <v>0</v>
      </c>
      <c r="M358" s="1147"/>
      <c r="N358" s="1147"/>
      <c r="O358" s="1147">
        <f t="shared" si="550"/>
        <v>0</v>
      </c>
      <c r="P358" s="1147"/>
      <c r="Q358" s="1147"/>
      <c r="R358" s="1147">
        <f t="shared" si="551"/>
        <v>0</v>
      </c>
      <c r="S358" s="1147"/>
      <c r="T358" s="1147"/>
      <c r="U358" s="1147">
        <f t="shared" si="552"/>
        <v>0</v>
      </c>
      <c r="V358" s="1147"/>
      <c r="W358" s="1147"/>
      <c r="X358" s="1147">
        <f t="shared" si="553"/>
        <v>0</v>
      </c>
      <c r="Y358" s="1147"/>
      <c r="Z358" s="1147"/>
      <c r="AA358" s="1159">
        <f t="shared" si="533"/>
        <v>0</v>
      </c>
      <c r="AB358" s="1159">
        <f t="shared" si="534"/>
        <v>0</v>
      </c>
    </row>
    <row r="359" spans="2:28" s="1163" customFormat="1" ht="12.75" customHeight="1" x14ac:dyDescent="0.15">
      <c r="B359" s="1135" t="s">
        <v>419</v>
      </c>
      <c r="C359" s="286" t="s">
        <v>507</v>
      </c>
      <c r="D359" s="14"/>
      <c r="E359" s="1136"/>
      <c r="F359" s="1137"/>
      <c r="G359" s="623">
        <f t="shared" ref="G359:Z359" si="554">SUM(G360:G364)</f>
        <v>0</v>
      </c>
      <c r="H359" s="16">
        <f t="shared" si="554"/>
        <v>0</v>
      </c>
      <c r="I359" s="16">
        <f t="shared" si="554"/>
        <v>0</v>
      </c>
      <c r="J359" s="16">
        <f t="shared" si="554"/>
        <v>0</v>
      </c>
      <c r="K359" s="16">
        <f t="shared" si="554"/>
        <v>0</v>
      </c>
      <c r="L359" s="16">
        <f t="shared" si="554"/>
        <v>0</v>
      </c>
      <c r="M359" s="16">
        <f t="shared" si="554"/>
        <v>0</v>
      </c>
      <c r="N359" s="16">
        <f t="shared" si="554"/>
        <v>0</v>
      </c>
      <c r="O359" s="16">
        <f t="shared" si="554"/>
        <v>0</v>
      </c>
      <c r="P359" s="16">
        <f t="shared" si="554"/>
        <v>0</v>
      </c>
      <c r="Q359" s="16">
        <f t="shared" si="554"/>
        <v>0</v>
      </c>
      <c r="R359" s="16">
        <f t="shared" si="554"/>
        <v>0</v>
      </c>
      <c r="S359" s="16">
        <f t="shared" si="554"/>
        <v>0</v>
      </c>
      <c r="T359" s="16">
        <f t="shared" si="554"/>
        <v>0</v>
      </c>
      <c r="U359" s="16">
        <f t="shared" si="554"/>
        <v>0</v>
      </c>
      <c r="V359" s="16">
        <f t="shared" si="554"/>
        <v>0</v>
      </c>
      <c r="W359" s="16">
        <f t="shared" si="554"/>
        <v>0</v>
      </c>
      <c r="X359" s="16">
        <f t="shared" si="554"/>
        <v>0</v>
      </c>
      <c r="Y359" s="16">
        <f t="shared" si="554"/>
        <v>0</v>
      </c>
      <c r="Z359" s="16">
        <f t="shared" si="554"/>
        <v>0</v>
      </c>
      <c r="AA359" s="1159">
        <f t="shared" si="533"/>
        <v>0</v>
      </c>
      <c r="AB359" s="1159">
        <f t="shared" si="534"/>
        <v>0</v>
      </c>
    </row>
    <row r="360" spans="2:28" s="1134" customFormat="1" ht="12.75" customHeight="1" x14ac:dyDescent="0.2">
      <c r="B360" s="1564"/>
      <c r="C360" s="1138"/>
      <c r="D360" s="1565" t="s">
        <v>448</v>
      </c>
      <c r="E360" s="1139"/>
      <c r="F360" s="1140"/>
      <c r="G360" s="1160">
        <f>+E360*F360</f>
        <v>0</v>
      </c>
      <c r="H360" s="1137"/>
      <c r="I360" s="1148">
        <f t="shared" si="542"/>
        <v>0</v>
      </c>
      <c r="J360" s="1142"/>
      <c r="K360" s="1142"/>
      <c r="L360" s="1148">
        <f t="shared" ref="L360:L364" si="555">M360+N360</f>
        <v>0</v>
      </c>
      <c r="M360" s="1142"/>
      <c r="N360" s="1142"/>
      <c r="O360" s="1148">
        <f t="shared" ref="O360:O364" si="556">P360+Q360</f>
        <v>0</v>
      </c>
      <c r="P360" s="1142"/>
      <c r="Q360" s="1142"/>
      <c r="R360" s="1148">
        <f t="shared" ref="R360:R364" si="557">S360+T360</f>
        <v>0</v>
      </c>
      <c r="S360" s="1142"/>
      <c r="T360" s="1142"/>
      <c r="U360" s="1148">
        <f t="shared" ref="U360:U364" si="558">V360+W360</f>
        <v>0</v>
      </c>
      <c r="V360" s="1142"/>
      <c r="W360" s="1142"/>
      <c r="X360" s="1148">
        <f t="shared" ref="X360:X364" si="559">Y360+Z360</f>
        <v>0</v>
      </c>
      <c r="Y360" s="1142"/>
      <c r="Z360" s="1142"/>
      <c r="AA360" s="1159">
        <f t="shared" si="533"/>
        <v>0</v>
      </c>
      <c r="AB360" s="1159">
        <f t="shared" si="534"/>
        <v>0</v>
      </c>
    </row>
    <row r="361" spans="2:28" s="1134" customFormat="1" ht="12.75" customHeight="1" x14ac:dyDescent="0.2">
      <c r="B361" s="1564"/>
      <c r="C361" s="1138"/>
      <c r="D361" s="1565" t="s">
        <v>448</v>
      </c>
      <c r="E361" s="1139"/>
      <c r="F361" s="1140"/>
      <c r="G361" s="1160">
        <f>+E361*F361</f>
        <v>0</v>
      </c>
      <c r="H361" s="1137"/>
      <c r="I361" s="1137">
        <f t="shared" si="542"/>
        <v>0</v>
      </c>
      <c r="J361" s="1142"/>
      <c r="K361" s="1142"/>
      <c r="L361" s="1137">
        <f t="shared" si="555"/>
        <v>0</v>
      </c>
      <c r="M361" s="1142"/>
      <c r="N361" s="1142"/>
      <c r="O361" s="1137">
        <f t="shared" si="556"/>
        <v>0</v>
      </c>
      <c r="P361" s="1142"/>
      <c r="Q361" s="1142"/>
      <c r="R361" s="1137">
        <f t="shared" si="557"/>
        <v>0</v>
      </c>
      <c r="S361" s="1142"/>
      <c r="T361" s="1142"/>
      <c r="U361" s="1137">
        <f t="shared" si="558"/>
        <v>0</v>
      </c>
      <c r="V361" s="1142"/>
      <c r="W361" s="1142"/>
      <c r="X361" s="1137">
        <f t="shared" si="559"/>
        <v>0</v>
      </c>
      <c r="Y361" s="1142"/>
      <c r="Z361" s="1142"/>
      <c r="AA361" s="1159">
        <f t="shared" si="533"/>
        <v>0</v>
      </c>
      <c r="AB361" s="1159">
        <f t="shared" si="534"/>
        <v>0</v>
      </c>
    </row>
    <row r="362" spans="2:28" s="1134" customFormat="1" ht="12.75" customHeight="1" x14ac:dyDescent="0.2">
      <c r="B362" s="1564"/>
      <c r="C362" s="1138"/>
      <c r="D362" s="1565" t="s">
        <v>448</v>
      </c>
      <c r="E362" s="1139"/>
      <c r="F362" s="1140"/>
      <c r="G362" s="1160">
        <f>+E362*F362</f>
        <v>0</v>
      </c>
      <c r="H362" s="1141"/>
      <c r="I362" s="1142">
        <f t="shared" si="542"/>
        <v>0</v>
      </c>
      <c r="J362" s="1142"/>
      <c r="K362" s="1142"/>
      <c r="L362" s="1142">
        <f t="shared" si="555"/>
        <v>0</v>
      </c>
      <c r="M362" s="1142"/>
      <c r="N362" s="1142"/>
      <c r="O362" s="1142">
        <f t="shared" si="556"/>
        <v>0</v>
      </c>
      <c r="P362" s="1142"/>
      <c r="Q362" s="1142"/>
      <c r="R362" s="1142">
        <f t="shared" si="557"/>
        <v>0</v>
      </c>
      <c r="S362" s="1142"/>
      <c r="T362" s="1142"/>
      <c r="U362" s="1142">
        <f t="shared" si="558"/>
        <v>0</v>
      </c>
      <c r="V362" s="1142"/>
      <c r="W362" s="1142"/>
      <c r="X362" s="1142">
        <f t="shared" si="559"/>
        <v>0</v>
      </c>
      <c r="Y362" s="1142"/>
      <c r="Z362" s="1142"/>
      <c r="AA362" s="1159">
        <f t="shared" si="533"/>
        <v>0</v>
      </c>
      <c r="AB362" s="1159">
        <f t="shared" si="534"/>
        <v>0</v>
      </c>
    </row>
    <row r="363" spans="2:28" s="1134" customFormat="1" ht="12.75" customHeight="1" x14ac:dyDescent="0.2">
      <c r="B363" s="1564"/>
      <c r="C363" s="1138"/>
      <c r="D363" s="1565" t="s">
        <v>448</v>
      </c>
      <c r="E363" s="1139"/>
      <c r="F363" s="1140"/>
      <c r="G363" s="1160">
        <f>+E363*F363</f>
        <v>0</v>
      </c>
      <c r="H363" s="1141"/>
      <c r="I363" s="1142">
        <f t="shared" si="542"/>
        <v>0</v>
      </c>
      <c r="J363" s="1142"/>
      <c r="K363" s="1142"/>
      <c r="L363" s="1142">
        <f t="shared" si="555"/>
        <v>0</v>
      </c>
      <c r="M363" s="1142"/>
      <c r="N363" s="1142"/>
      <c r="O363" s="1142">
        <f t="shared" si="556"/>
        <v>0</v>
      </c>
      <c r="P363" s="1142"/>
      <c r="Q363" s="1142"/>
      <c r="R363" s="1142">
        <f t="shared" si="557"/>
        <v>0</v>
      </c>
      <c r="S363" s="1142"/>
      <c r="T363" s="1142"/>
      <c r="U363" s="1142">
        <f t="shared" si="558"/>
        <v>0</v>
      </c>
      <c r="V363" s="1142"/>
      <c r="W363" s="1142"/>
      <c r="X363" s="1142">
        <f t="shared" si="559"/>
        <v>0</v>
      </c>
      <c r="Y363" s="1142"/>
      <c r="Z363" s="1142"/>
      <c r="AA363" s="1159">
        <f t="shared" si="533"/>
        <v>0</v>
      </c>
      <c r="AB363" s="1159">
        <f t="shared" si="534"/>
        <v>0</v>
      </c>
    </row>
    <row r="364" spans="2:28" s="1134" customFormat="1" ht="12.75" customHeight="1" x14ac:dyDescent="0.2">
      <c r="B364" s="1563"/>
      <c r="C364" s="1143"/>
      <c r="D364" s="1566" t="s">
        <v>448</v>
      </c>
      <c r="E364" s="1144"/>
      <c r="F364" s="1145"/>
      <c r="G364" s="1161">
        <f>+E364*F364</f>
        <v>0</v>
      </c>
      <c r="H364" s="1146"/>
      <c r="I364" s="1147">
        <f t="shared" si="542"/>
        <v>0</v>
      </c>
      <c r="J364" s="1147"/>
      <c r="K364" s="1147"/>
      <c r="L364" s="1147">
        <f t="shared" si="555"/>
        <v>0</v>
      </c>
      <c r="M364" s="1147"/>
      <c r="N364" s="1147"/>
      <c r="O364" s="1147">
        <f t="shared" si="556"/>
        <v>0</v>
      </c>
      <c r="P364" s="1147"/>
      <c r="Q364" s="1147"/>
      <c r="R364" s="1147">
        <f t="shared" si="557"/>
        <v>0</v>
      </c>
      <c r="S364" s="1147"/>
      <c r="T364" s="1147"/>
      <c r="U364" s="1147">
        <f t="shared" si="558"/>
        <v>0</v>
      </c>
      <c r="V364" s="1147"/>
      <c r="W364" s="1147"/>
      <c r="X364" s="1147">
        <f t="shared" si="559"/>
        <v>0</v>
      </c>
      <c r="Y364" s="1147"/>
      <c r="Z364" s="1147"/>
      <c r="AA364" s="1159">
        <f t="shared" si="533"/>
        <v>0</v>
      </c>
      <c r="AB364" s="1159">
        <f t="shared" si="534"/>
        <v>0</v>
      </c>
    </row>
    <row r="365" spans="2:28" s="1163" customFormat="1" ht="12.75" customHeight="1" x14ac:dyDescent="0.15">
      <c r="B365" s="1135" t="s">
        <v>419</v>
      </c>
      <c r="C365" s="286" t="s">
        <v>508</v>
      </c>
      <c r="D365" s="14"/>
      <c r="E365" s="1136"/>
      <c r="F365" s="1137"/>
      <c r="G365" s="623">
        <f t="shared" ref="G365:Z365" si="560">SUM(G366:G370)</f>
        <v>0</v>
      </c>
      <c r="H365" s="16">
        <f t="shared" si="560"/>
        <v>0</v>
      </c>
      <c r="I365" s="16">
        <f t="shared" si="560"/>
        <v>0</v>
      </c>
      <c r="J365" s="20">
        <f t="shared" si="560"/>
        <v>0</v>
      </c>
      <c r="K365" s="20">
        <f t="shared" si="560"/>
        <v>0</v>
      </c>
      <c r="L365" s="16">
        <f t="shared" si="560"/>
        <v>0</v>
      </c>
      <c r="M365" s="20">
        <f t="shared" si="560"/>
        <v>0</v>
      </c>
      <c r="N365" s="20">
        <f t="shared" si="560"/>
        <v>0</v>
      </c>
      <c r="O365" s="16">
        <f t="shared" si="560"/>
        <v>0</v>
      </c>
      <c r="P365" s="20">
        <f t="shared" si="560"/>
        <v>0</v>
      </c>
      <c r="Q365" s="20">
        <f t="shared" si="560"/>
        <v>0</v>
      </c>
      <c r="R365" s="16">
        <f t="shared" si="560"/>
        <v>0</v>
      </c>
      <c r="S365" s="20">
        <f t="shared" si="560"/>
        <v>0</v>
      </c>
      <c r="T365" s="20">
        <f t="shared" si="560"/>
        <v>0</v>
      </c>
      <c r="U365" s="16">
        <f t="shared" si="560"/>
        <v>0</v>
      </c>
      <c r="V365" s="20">
        <f t="shared" si="560"/>
        <v>0</v>
      </c>
      <c r="W365" s="20">
        <f t="shared" si="560"/>
        <v>0</v>
      </c>
      <c r="X365" s="16">
        <f t="shared" si="560"/>
        <v>0</v>
      </c>
      <c r="Y365" s="20">
        <f t="shared" si="560"/>
        <v>0</v>
      </c>
      <c r="Z365" s="20">
        <f t="shared" si="560"/>
        <v>0</v>
      </c>
      <c r="AA365" s="1159">
        <f t="shared" si="533"/>
        <v>0</v>
      </c>
      <c r="AB365" s="1159">
        <f t="shared" si="534"/>
        <v>0</v>
      </c>
    </row>
    <row r="366" spans="2:28" s="1134" customFormat="1" ht="12.75" customHeight="1" x14ac:dyDescent="0.2">
      <c r="B366" s="1564"/>
      <c r="C366" s="1138"/>
      <c r="D366" s="1565" t="s">
        <v>448</v>
      </c>
      <c r="E366" s="1139"/>
      <c r="F366" s="1140"/>
      <c r="G366" s="1160">
        <f>+E366*F366</f>
        <v>0</v>
      </c>
      <c r="H366" s="1137"/>
      <c r="I366" s="1148">
        <f t="shared" si="542"/>
        <v>0</v>
      </c>
      <c r="J366" s="1137"/>
      <c r="K366" s="1137"/>
      <c r="L366" s="1148">
        <f t="shared" ref="L366:L370" si="561">M366+N366</f>
        <v>0</v>
      </c>
      <c r="M366" s="1137"/>
      <c r="N366" s="1137"/>
      <c r="O366" s="1148">
        <f t="shared" ref="O366:O370" si="562">P366+Q366</f>
        <v>0</v>
      </c>
      <c r="P366" s="1137"/>
      <c r="Q366" s="1137"/>
      <c r="R366" s="1148">
        <f t="shared" ref="R366:R370" si="563">S366+T366</f>
        <v>0</v>
      </c>
      <c r="S366" s="1137"/>
      <c r="T366" s="1137"/>
      <c r="U366" s="1148">
        <f t="shared" ref="U366:U370" si="564">V366+W366</f>
        <v>0</v>
      </c>
      <c r="V366" s="1137"/>
      <c r="W366" s="1137"/>
      <c r="X366" s="1148">
        <f t="shared" ref="X366:X370" si="565">Y366+Z366</f>
        <v>0</v>
      </c>
      <c r="Y366" s="1137"/>
      <c r="Z366" s="1137"/>
      <c r="AA366" s="1159">
        <f t="shared" si="533"/>
        <v>0</v>
      </c>
      <c r="AB366" s="1159">
        <f t="shared" si="534"/>
        <v>0</v>
      </c>
    </row>
    <row r="367" spans="2:28" s="1134" customFormat="1" ht="12.75" customHeight="1" x14ac:dyDescent="0.2">
      <c r="B367" s="1564"/>
      <c r="C367" s="1138"/>
      <c r="D367" s="1565" t="s">
        <v>448</v>
      </c>
      <c r="E367" s="1139"/>
      <c r="F367" s="1140"/>
      <c r="G367" s="1160">
        <f>+E367*F367</f>
        <v>0</v>
      </c>
      <c r="H367" s="1137"/>
      <c r="I367" s="1137">
        <f t="shared" si="542"/>
        <v>0</v>
      </c>
      <c r="J367" s="1137"/>
      <c r="K367" s="1137"/>
      <c r="L367" s="1137">
        <f t="shared" si="561"/>
        <v>0</v>
      </c>
      <c r="M367" s="1137"/>
      <c r="N367" s="1137"/>
      <c r="O367" s="1137">
        <f t="shared" si="562"/>
        <v>0</v>
      </c>
      <c r="P367" s="1137"/>
      <c r="Q367" s="1137"/>
      <c r="R367" s="1137">
        <f t="shared" si="563"/>
        <v>0</v>
      </c>
      <c r="S367" s="1137"/>
      <c r="T367" s="1137"/>
      <c r="U367" s="1137">
        <f t="shared" si="564"/>
        <v>0</v>
      </c>
      <c r="V367" s="1137"/>
      <c r="W367" s="1137"/>
      <c r="X367" s="1137">
        <f t="shared" si="565"/>
        <v>0</v>
      </c>
      <c r="Y367" s="1137"/>
      <c r="Z367" s="1137"/>
      <c r="AA367" s="1159">
        <f t="shared" si="533"/>
        <v>0</v>
      </c>
      <c r="AB367" s="1159">
        <f t="shared" si="534"/>
        <v>0</v>
      </c>
    </row>
    <row r="368" spans="2:28" s="1134" customFormat="1" ht="12.75" customHeight="1" x14ac:dyDescent="0.2">
      <c r="B368" s="1564"/>
      <c r="C368" s="1138"/>
      <c r="D368" s="1565" t="s">
        <v>448</v>
      </c>
      <c r="E368" s="1139"/>
      <c r="F368" s="1140"/>
      <c r="G368" s="1160">
        <f>+E368*F368</f>
        <v>0</v>
      </c>
      <c r="H368" s="1141"/>
      <c r="I368" s="1142">
        <f t="shared" si="542"/>
        <v>0</v>
      </c>
      <c r="J368" s="1142"/>
      <c r="K368" s="1142"/>
      <c r="L368" s="1142">
        <f t="shared" si="561"/>
        <v>0</v>
      </c>
      <c r="M368" s="1142"/>
      <c r="N368" s="1142"/>
      <c r="O368" s="1142">
        <f t="shared" si="562"/>
        <v>0</v>
      </c>
      <c r="P368" s="1142"/>
      <c r="Q368" s="1142"/>
      <c r="R368" s="1142">
        <f t="shared" si="563"/>
        <v>0</v>
      </c>
      <c r="S368" s="1142"/>
      <c r="T368" s="1142"/>
      <c r="U368" s="1142">
        <f t="shared" si="564"/>
        <v>0</v>
      </c>
      <c r="V368" s="1142"/>
      <c r="W368" s="1142"/>
      <c r="X368" s="1142">
        <f t="shared" si="565"/>
        <v>0</v>
      </c>
      <c r="Y368" s="1142"/>
      <c r="Z368" s="1142"/>
      <c r="AA368" s="1159">
        <f t="shared" si="533"/>
        <v>0</v>
      </c>
      <c r="AB368" s="1159">
        <f t="shared" si="534"/>
        <v>0</v>
      </c>
    </row>
    <row r="369" spans="2:28" s="1134" customFormat="1" ht="12.75" customHeight="1" x14ac:dyDescent="0.2">
      <c r="B369" s="1564"/>
      <c r="C369" s="1138"/>
      <c r="D369" s="1565" t="s">
        <v>448</v>
      </c>
      <c r="E369" s="1139"/>
      <c r="F369" s="1140"/>
      <c r="G369" s="1160">
        <f>+E369*F369</f>
        <v>0</v>
      </c>
      <c r="H369" s="1141"/>
      <c r="I369" s="1142">
        <f t="shared" si="542"/>
        <v>0</v>
      </c>
      <c r="J369" s="1142"/>
      <c r="K369" s="1142"/>
      <c r="L369" s="1142">
        <f t="shared" si="561"/>
        <v>0</v>
      </c>
      <c r="M369" s="1142"/>
      <c r="N369" s="1142"/>
      <c r="O369" s="1142">
        <f t="shared" si="562"/>
        <v>0</v>
      </c>
      <c r="P369" s="1142"/>
      <c r="Q369" s="1142"/>
      <c r="R369" s="1142">
        <f t="shared" si="563"/>
        <v>0</v>
      </c>
      <c r="S369" s="1142"/>
      <c r="T369" s="1142"/>
      <c r="U369" s="1142">
        <f t="shared" si="564"/>
        <v>0</v>
      </c>
      <c r="V369" s="1142"/>
      <c r="W369" s="1142"/>
      <c r="X369" s="1142">
        <f t="shared" si="565"/>
        <v>0</v>
      </c>
      <c r="Y369" s="1142"/>
      <c r="Z369" s="1142"/>
      <c r="AA369" s="1159">
        <f t="shared" si="533"/>
        <v>0</v>
      </c>
      <c r="AB369" s="1159">
        <f t="shared" si="534"/>
        <v>0</v>
      </c>
    </row>
    <row r="370" spans="2:28" s="1134" customFormat="1" ht="12.75" customHeight="1" x14ac:dyDescent="0.2">
      <c r="B370" s="1563"/>
      <c r="C370" s="1143"/>
      <c r="D370" s="1566" t="s">
        <v>448</v>
      </c>
      <c r="E370" s="1144"/>
      <c r="F370" s="1145"/>
      <c r="G370" s="1160">
        <f>+E370*F370</f>
        <v>0</v>
      </c>
      <c r="H370" s="1141"/>
      <c r="I370" s="1147">
        <f t="shared" si="542"/>
        <v>0</v>
      </c>
      <c r="J370" s="1142"/>
      <c r="K370" s="1142"/>
      <c r="L370" s="1147">
        <f t="shared" si="561"/>
        <v>0</v>
      </c>
      <c r="M370" s="1142"/>
      <c r="N370" s="1142"/>
      <c r="O370" s="1147">
        <f t="shared" si="562"/>
        <v>0</v>
      </c>
      <c r="P370" s="1142"/>
      <c r="Q370" s="1142"/>
      <c r="R370" s="1147">
        <f t="shared" si="563"/>
        <v>0</v>
      </c>
      <c r="S370" s="1142"/>
      <c r="T370" s="1142"/>
      <c r="U370" s="1147">
        <f t="shared" si="564"/>
        <v>0</v>
      </c>
      <c r="V370" s="1142"/>
      <c r="W370" s="1142"/>
      <c r="X370" s="1147">
        <f t="shared" si="565"/>
        <v>0</v>
      </c>
      <c r="Y370" s="1142"/>
      <c r="Z370" s="1142"/>
      <c r="AA370" s="1159">
        <f t="shared" si="533"/>
        <v>0</v>
      </c>
      <c r="AB370" s="1159">
        <f t="shared" si="534"/>
        <v>0</v>
      </c>
    </row>
    <row r="371" spans="2:28" s="1163" customFormat="1" ht="26.25" customHeight="1" x14ac:dyDescent="0.15">
      <c r="B371" s="52">
        <f>+'CRONOGRAMA ACTIVIDADES'!C65</f>
        <v>0</v>
      </c>
      <c r="C371" s="232" t="str">
        <f>+'CRONOGRAMA ACTIVIDADES'!B65</f>
        <v>2.3.2</v>
      </c>
      <c r="D371" s="625" t="str">
        <f>+'CRONOGRAMA ACTIVIDADES'!D65</f>
        <v>Unidad medida</v>
      </c>
      <c r="E371" s="626">
        <f>+'CRONOGRAMA ACTIVIDADES'!E65</f>
        <v>0</v>
      </c>
      <c r="F371" s="624"/>
      <c r="G371" s="624">
        <f t="shared" ref="G371:Z371" si="566">+G373+G379+G385+G391+G397</f>
        <v>0</v>
      </c>
      <c r="H371" s="12">
        <f t="shared" si="566"/>
        <v>0</v>
      </c>
      <c r="I371" s="12">
        <f t="shared" si="566"/>
        <v>0</v>
      </c>
      <c r="J371" s="12">
        <f t="shared" si="566"/>
        <v>0</v>
      </c>
      <c r="K371" s="12">
        <f t="shared" si="566"/>
        <v>0</v>
      </c>
      <c r="L371" s="12">
        <f t="shared" si="566"/>
        <v>0</v>
      </c>
      <c r="M371" s="12">
        <f t="shared" si="566"/>
        <v>0</v>
      </c>
      <c r="N371" s="12">
        <f t="shared" si="566"/>
        <v>0</v>
      </c>
      <c r="O371" s="12">
        <f t="shared" si="566"/>
        <v>0</v>
      </c>
      <c r="P371" s="12">
        <f t="shared" si="566"/>
        <v>0</v>
      </c>
      <c r="Q371" s="12">
        <f t="shared" si="566"/>
        <v>0</v>
      </c>
      <c r="R371" s="12">
        <f t="shared" si="566"/>
        <v>0</v>
      </c>
      <c r="S371" s="12">
        <f t="shared" si="566"/>
        <v>0</v>
      </c>
      <c r="T371" s="12">
        <f t="shared" si="566"/>
        <v>0</v>
      </c>
      <c r="U371" s="12">
        <f t="shared" si="566"/>
        <v>0</v>
      </c>
      <c r="V371" s="12">
        <f t="shared" si="566"/>
        <v>0</v>
      </c>
      <c r="W371" s="12">
        <f t="shared" si="566"/>
        <v>0</v>
      </c>
      <c r="X371" s="12">
        <f t="shared" si="566"/>
        <v>0</v>
      </c>
      <c r="Y371" s="12">
        <f t="shared" si="566"/>
        <v>0</v>
      </c>
      <c r="Z371" s="12">
        <f t="shared" si="566"/>
        <v>0</v>
      </c>
      <c r="AA371" s="1159">
        <f>X371+U371+R371+O371+L371+I371+H371</f>
        <v>0</v>
      </c>
      <c r="AB371" s="1159">
        <f>+AA371-G371</f>
        <v>0</v>
      </c>
    </row>
    <row r="372" spans="2:28" s="1163" customFormat="1" ht="26.25" customHeight="1" x14ac:dyDescent="0.15">
      <c r="B372" s="633" t="s">
        <v>768</v>
      </c>
      <c r="C372" s="634"/>
      <c r="D372" s="2014"/>
      <c r="E372" s="2015"/>
      <c r="F372" s="2015"/>
      <c r="G372" s="2015"/>
      <c r="H372" s="2015"/>
      <c r="I372" s="2015"/>
      <c r="J372" s="2015"/>
      <c r="K372" s="2015"/>
      <c r="L372" s="2015"/>
      <c r="M372" s="2015"/>
      <c r="N372" s="2015"/>
      <c r="O372" s="2015"/>
      <c r="P372" s="2015"/>
      <c r="Q372" s="2015"/>
      <c r="R372" s="2015"/>
      <c r="S372" s="2015"/>
      <c r="T372" s="2015"/>
      <c r="U372" s="2015"/>
      <c r="V372" s="2015"/>
      <c r="W372" s="2015"/>
      <c r="X372" s="2015"/>
      <c r="Y372" s="2015"/>
      <c r="Z372" s="2016"/>
    </row>
    <row r="373" spans="2:28" s="1163" customFormat="1" ht="12.75" customHeight="1" x14ac:dyDescent="0.15">
      <c r="B373" s="1135" t="s">
        <v>419</v>
      </c>
      <c r="C373" s="286" t="s">
        <v>509</v>
      </c>
      <c r="D373" s="14"/>
      <c r="E373" s="1136"/>
      <c r="F373" s="1137"/>
      <c r="G373" s="623">
        <f t="shared" ref="G373:H373" si="567">SUM(G374:G378)</f>
        <v>0</v>
      </c>
      <c r="H373" s="16">
        <f t="shared" si="567"/>
        <v>0</v>
      </c>
      <c r="I373" s="16">
        <f t="shared" ref="I373:Z373" si="568">SUM(I374:I378)</f>
        <v>0</v>
      </c>
      <c r="J373" s="16">
        <f t="shared" si="568"/>
        <v>0</v>
      </c>
      <c r="K373" s="16">
        <f t="shared" si="568"/>
        <v>0</v>
      </c>
      <c r="L373" s="16">
        <f t="shared" si="568"/>
        <v>0</v>
      </c>
      <c r="M373" s="16">
        <f t="shared" si="568"/>
        <v>0</v>
      </c>
      <c r="N373" s="16">
        <f t="shared" si="568"/>
        <v>0</v>
      </c>
      <c r="O373" s="16">
        <f t="shared" si="568"/>
        <v>0</v>
      </c>
      <c r="P373" s="16">
        <f t="shared" si="568"/>
        <v>0</v>
      </c>
      <c r="Q373" s="16">
        <f t="shared" si="568"/>
        <v>0</v>
      </c>
      <c r="R373" s="16">
        <f t="shared" si="568"/>
        <v>0</v>
      </c>
      <c r="S373" s="16">
        <f t="shared" si="568"/>
        <v>0</v>
      </c>
      <c r="T373" s="16">
        <f t="shared" si="568"/>
        <v>0</v>
      </c>
      <c r="U373" s="16">
        <f t="shared" si="568"/>
        <v>0</v>
      </c>
      <c r="V373" s="16">
        <f t="shared" si="568"/>
        <v>0</v>
      </c>
      <c r="W373" s="16">
        <f t="shared" si="568"/>
        <v>0</v>
      </c>
      <c r="X373" s="16">
        <f t="shared" si="568"/>
        <v>0</v>
      </c>
      <c r="Y373" s="16">
        <f t="shared" si="568"/>
        <v>0</v>
      </c>
      <c r="Z373" s="16">
        <f t="shared" si="568"/>
        <v>0</v>
      </c>
      <c r="AA373" s="1159">
        <f t="shared" ref="AA373:AA402" si="569">X373+U373+R373+O373+L373+I373+H373</f>
        <v>0</v>
      </c>
      <c r="AB373" s="1159">
        <f t="shared" ref="AB373:AB402" si="570">+AA373-G373</f>
        <v>0</v>
      </c>
    </row>
    <row r="374" spans="2:28" s="1134" customFormat="1" ht="12.75" customHeight="1" x14ac:dyDescent="0.2">
      <c r="B374" s="1564"/>
      <c r="C374" s="1138"/>
      <c r="D374" s="1565" t="s">
        <v>448</v>
      </c>
      <c r="E374" s="1139"/>
      <c r="F374" s="1140"/>
      <c r="G374" s="1160">
        <f>+E374*F374</f>
        <v>0</v>
      </c>
      <c r="H374" s="1137"/>
      <c r="I374" s="1137">
        <f t="shared" ref="I374:I378" si="571">J374+K374</f>
        <v>0</v>
      </c>
      <c r="J374" s="1137"/>
      <c r="K374" s="1137"/>
      <c r="L374" s="1137">
        <f t="shared" ref="L374:L378" si="572">M374+N374</f>
        <v>0</v>
      </c>
      <c r="M374" s="1137"/>
      <c r="N374" s="1137"/>
      <c r="O374" s="1137">
        <f t="shared" ref="O374:O378" si="573">P374+Q374</f>
        <v>0</v>
      </c>
      <c r="P374" s="1137"/>
      <c r="Q374" s="1137"/>
      <c r="R374" s="1137">
        <f t="shared" ref="R374:R378" si="574">S374+T374</f>
        <v>0</v>
      </c>
      <c r="S374" s="1137"/>
      <c r="T374" s="1137"/>
      <c r="U374" s="1137">
        <f t="shared" ref="U374:U378" si="575">V374+W374</f>
        <v>0</v>
      </c>
      <c r="V374" s="1137"/>
      <c r="W374" s="1137"/>
      <c r="X374" s="1137">
        <f t="shared" ref="X374:X378" si="576">Y374+Z374</f>
        <v>0</v>
      </c>
      <c r="Y374" s="1137"/>
      <c r="Z374" s="1137"/>
      <c r="AA374" s="1159">
        <f t="shared" si="569"/>
        <v>0</v>
      </c>
      <c r="AB374" s="1159">
        <f t="shared" si="570"/>
        <v>0</v>
      </c>
    </row>
    <row r="375" spans="2:28" s="1134" customFormat="1" ht="12.75" customHeight="1" x14ac:dyDescent="0.2">
      <c r="B375" s="1564"/>
      <c r="C375" s="1138"/>
      <c r="D375" s="1565" t="s">
        <v>448</v>
      </c>
      <c r="E375" s="1139"/>
      <c r="F375" s="1140"/>
      <c r="G375" s="1160">
        <f>+E375*F375</f>
        <v>0</v>
      </c>
      <c r="H375" s="1137"/>
      <c r="I375" s="1137">
        <f t="shared" si="571"/>
        <v>0</v>
      </c>
      <c r="J375" s="1137"/>
      <c r="K375" s="1137"/>
      <c r="L375" s="1137">
        <f t="shared" si="572"/>
        <v>0</v>
      </c>
      <c r="M375" s="1137"/>
      <c r="N375" s="1137"/>
      <c r="O375" s="1137">
        <f t="shared" si="573"/>
        <v>0</v>
      </c>
      <c r="P375" s="1137"/>
      <c r="Q375" s="1137"/>
      <c r="R375" s="1137">
        <f t="shared" si="574"/>
        <v>0</v>
      </c>
      <c r="S375" s="1137"/>
      <c r="T375" s="1137"/>
      <c r="U375" s="1137">
        <f t="shared" si="575"/>
        <v>0</v>
      </c>
      <c r="V375" s="1137"/>
      <c r="W375" s="1137"/>
      <c r="X375" s="1137">
        <f t="shared" si="576"/>
        <v>0</v>
      </c>
      <c r="Y375" s="1137"/>
      <c r="Z375" s="1137"/>
      <c r="AA375" s="1159">
        <f t="shared" si="569"/>
        <v>0</v>
      </c>
      <c r="AB375" s="1159">
        <f t="shared" si="570"/>
        <v>0</v>
      </c>
    </row>
    <row r="376" spans="2:28" s="1134" customFormat="1" ht="12.75" customHeight="1" x14ac:dyDescent="0.2">
      <c r="B376" s="1564"/>
      <c r="C376" s="1138"/>
      <c r="D376" s="1565" t="s">
        <v>448</v>
      </c>
      <c r="E376" s="1139"/>
      <c r="F376" s="1140"/>
      <c r="G376" s="1160">
        <f>+E376*F376</f>
        <v>0</v>
      </c>
      <c r="H376" s="1141"/>
      <c r="I376" s="1142">
        <f t="shared" si="571"/>
        <v>0</v>
      </c>
      <c r="J376" s="1142"/>
      <c r="K376" s="1142"/>
      <c r="L376" s="1142">
        <f t="shared" si="572"/>
        <v>0</v>
      </c>
      <c r="M376" s="1142"/>
      <c r="N376" s="1142"/>
      <c r="O376" s="1142">
        <f t="shared" si="573"/>
        <v>0</v>
      </c>
      <c r="P376" s="1142"/>
      <c r="Q376" s="1142"/>
      <c r="R376" s="1142">
        <f t="shared" si="574"/>
        <v>0</v>
      </c>
      <c r="S376" s="1142"/>
      <c r="T376" s="1142"/>
      <c r="U376" s="1142">
        <f t="shared" si="575"/>
        <v>0</v>
      </c>
      <c r="V376" s="1142"/>
      <c r="W376" s="1142"/>
      <c r="X376" s="1142">
        <f t="shared" si="576"/>
        <v>0</v>
      </c>
      <c r="Y376" s="1142"/>
      <c r="Z376" s="1142"/>
      <c r="AA376" s="1159">
        <f t="shared" si="569"/>
        <v>0</v>
      </c>
      <c r="AB376" s="1159">
        <f t="shared" si="570"/>
        <v>0</v>
      </c>
    </row>
    <row r="377" spans="2:28" s="1134" customFormat="1" ht="12.75" customHeight="1" x14ac:dyDescent="0.2">
      <c r="B377" s="1564"/>
      <c r="C377" s="1138"/>
      <c r="D377" s="1565" t="s">
        <v>448</v>
      </c>
      <c r="E377" s="1139"/>
      <c r="F377" s="1140"/>
      <c r="G377" s="1160">
        <f>+E377*F377</f>
        <v>0</v>
      </c>
      <c r="H377" s="1141"/>
      <c r="I377" s="1142">
        <f t="shared" si="571"/>
        <v>0</v>
      </c>
      <c r="J377" s="1142"/>
      <c r="K377" s="1142"/>
      <c r="L377" s="1142">
        <f t="shared" si="572"/>
        <v>0</v>
      </c>
      <c r="M377" s="1142"/>
      <c r="N377" s="1142"/>
      <c r="O377" s="1142">
        <f t="shared" si="573"/>
        <v>0</v>
      </c>
      <c r="P377" s="1142"/>
      <c r="Q377" s="1142"/>
      <c r="R377" s="1142">
        <f t="shared" si="574"/>
        <v>0</v>
      </c>
      <c r="S377" s="1142"/>
      <c r="T377" s="1142"/>
      <c r="U377" s="1142">
        <f t="shared" si="575"/>
        <v>0</v>
      </c>
      <c r="V377" s="1142"/>
      <c r="W377" s="1142"/>
      <c r="X377" s="1142">
        <f t="shared" si="576"/>
        <v>0</v>
      </c>
      <c r="Y377" s="1142"/>
      <c r="Z377" s="1142"/>
      <c r="AA377" s="1159">
        <f t="shared" si="569"/>
        <v>0</v>
      </c>
      <c r="AB377" s="1159">
        <f t="shared" si="570"/>
        <v>0</v>
      </c>
    </row>
    <row r="378" spans="2:28" s="1134" customFormat="1" ht="12.75" customHeight="1" x14ac:dyDescent="0.2">
      <c r="B378" s="1563"/>
      <c r="C378" s="1143"/>
      <c r="D378" s="1566" t="s">
        <v>448</v>
      </c>
      <c r="E378" s="1144"/>
      <c r="F378" s="1145"/>
      <c r="G378" s="1161">
        <f>+E378*F378</f>
        <v>0</v>
      </c>
      <c r="H378" s="1146"/>
      <c r="I378" s="1147">
        <f t="shared" si="571"/>
        <v>0</v>
      </c>
      <c r="J378" s="1147"/>
      <c r="K378" s="1147"/>
      <c r="L378" s="1147">
        <f t="shared" si="572"/>
        <v>0</v>
      </c>
      <c r="M378" s="1147"/>
      <c r="N378" s="1147"/>
      <c r="O378" s="1147">
        <f t="shared" si="573"/>
        <v>0</v>
      </c>
      <c r="P378" s="1147"/>
      <c r="Q378" s="1147"/>
      <c r="R378" s="1147">
        <f t="shared" si="574"/>
        <v>0</v>
      </c>
      <c r="S378" s="1147"/>
      <c r="T378" s="1147"/>
      <c r="U378" s="1147">
        <f t="shared" si="575"/>
        <v>0</v>
      </c>
      <c r="V378" s="1147"/>
      <c r="W378" s="1147"/>
      <c r="X378" s="1147">
        <f t="shared" si="576"/>
        <v>0</v>
      </c>
      <c r="Y378" s="1147"/>
      <c r="Z378" s="1147"/>
      <c r="AA378" s="1159">
        <f t="shared" si="569"/>
        <v>0</v>
      </c>
      <c r="AB378" s="1159">
        <f t="shared" si="570"/>
        <v>0</v>
      </c>
    </row>
    <row r="379" spans="2:28" s="1163" customFormat="1" ht="12.75" customHeight="1" x14ac:dyDescent="0.15">
      <c r="B379" s="1135" t="s">
        <v>419</v>
      </c>
      <c r="C379" s="286" t="s">
        <v>510</v>
      </c>
      <c r="D379" s="14"/>
      <c r="E379" s="1136"/>
      <c r="F379" s="1137"/>
      <c r="G379" s="623">
        <f t="shared" ref="G379:Z379" si="577">SUM(G380:G384)</f>
        <v>0</v>
      </c>
      <c r="H379" s="16">
        <f t="shared" si="577"/>
        <v>0</v>
      </c>
      <c r="I379" s="16">
        <f t="shared" si="577"/>
        <v>0</v>
      </c>
      <c r="J379" s="16">
        <f t="shared" si="577"/>
        <v>0</v>
      </c>
      <c r="K379" s="16">
        <f t="shared" si="577"/>
        <v>0</v>
      </c>
      <c r="L379" s="16">
        <f t="shared" si="577"/>
        <v>0</v>
      </c>
      <c r="M379" s="16">
        <f t="shared" si="577"/>
        <v>0</v>
      </c>
      <c r="N379" s="16">
        <f t="shared" si="577"/>
        <v>0</v>
      </c>
      <c r="O379" s="16">
        <f t="shared" si="577"/>
        <v>0</v>
      </c>
      <c r="P379" s="16">
        <f t="shared" si="577"/>
        <v>0</v>
      </c>
      <c r="Q379" s="16">
        <f t="shared" si="577"/>
        <v>0</v>
      </c>
      <c r="R379" s="16">
        <f t="shared" si="577"/>
        <v>0</v>
      </c>
      <c r="S379" s="16">
        <f t="shared" si="577"/>
        <v>0</v>
      </c>
      <c r="T379" s="16">
        <f t="shared" si="577"/>
        <v>0</v>
      </c>
      <c r="U379" s="16">
        <f t="shared" si="577"/>
        <v>0</v>
      </c>
      <c r="V379" s="16">
        <f t="shared" si="577"/>
        <v>0</v>
      </c>
      <c r="W379" s="16">
        <f t="shared" si="577"/>
        <v>0</v>
      </c>
      <c r="X379" s="16">
        <f t="shared" si="577"/>
        <v>0</v>
      </c>
      <c r="Y379" s="16">
        <f t="shared" si="577"/>
        <v>0</v>
      </c>
      <c r="Z379" s="16">
        <f t="shared" si="577"/>
        <v>0</v>
      </c>
      <c r="AA379" s="1159">
        <f t="shared" si="569"/>
        <v>0</v>
      </c>
      <c r="AB379" s="1159">
        <f t="shared" si="570"/>
        <v>0</v>
      </c>
    </row>
    <row r="380" spans="2:28" s="1134" customFormat="1" ht="12.75" customHeight="1" x14ac:dyDescent="0.2">
      <c r="B380" s="1564"/>
      <c r="C380" s="1138"/>
      <c r="D380" s="1565" t="s">
        <v>448</v>
      </c>
      <c r="E380" s="1139"/>
      <c r="F380" s="1140"/>
      <c r="G380" s="1160">
        <f>+E380*F380</f>
        <v>0</v>
      </c>
      <c r="H380" s="1140"/>
      <c r="I380" s="1148">
        <f t="shared" ref="I380:I402" si="578">J380+K380</f>
        <v>0</v>
      </c>
      <c r="J380" s="1148"/>
      <c r="K380" s="1148"/>
      <c r="L380" s="1148">
        <f t="shared" ref="L380:L384" si="579">M380+N380</f>
        <v>0</v>
      </c>
      <c r="M380" s="1148"/>
      <c r="N380" s="1148"/>
      <c r="O380" s="1148">
        <f t="shared" ref="O380:O384" si="580">P380+Q380</f>
        <v>0</v>
      </c>
      <c r="P380" s="1148"/>
      <c r="Q380" s="1148"/>
      <c r="R380" s="1148">
        <f t="shared" ref="R380:R384" si="581">S380+T380</f>
        <v>0</v>
      </c>
      <c r="S380" s="1148"/>
      <c r="T380" s="1148"/>
      <c r="U380" s="1148">
        <f t="shared" ref="U380:U384" si="582">V380+W380</f>
        <v>0</v>
      </c>
      <c r="V380" s="1148"/>
      <c r="W380" s="1148"/>
      <c r="X380" s="1148">
        <f t="shared" ref="X380:X384" si="583">Y380+Z380</f>
        <v>0</v>
      </c>
      <c r="Y380" s="1148"/>
      <c r="Z380" s="1148"/>
      <c r="AA380" s="1159">
        <f t="shared" si="569"/>
        <v>0</v>
      </c>
      <c r="AB380" s="1159">
        <f t="shared" si="570"/>
        <v>0</v>
      </c>
    </row>
    <row r="381" spans="2:28" s="1134" customFormat="1" ht="12.75" customHeight="1" x14ac:dyDescent="0.2">
      <c r="B381" s="1564"/>
      <c r="C381" s="1138"/>
      <c r="D381" s="1565" t="s">
        <v>448</v>
      </c>
      <c r="E381" s="1139"/>
      <c r="F381" s="1140"/>
      <c r="G381" s="1160">
        <f>+E381*F381</f>
        <v>0</v>
      </c>
      <c r="H381" s="1149"/>
      <c r="I381" s="1137">
        <f t="shared" si="578"/>
        <v>0</v>
      </c>
      <c r="J381" s="1137"/>
      <c r="K381" s="1137"/>
      <c r="L381" s="1137">
        <f t="shared" si="579"/>
        <v>0</v>
      </c>
      <c r="M381" s="1137"/>
      <c r="N381" s="1137"/>
      <c r="O381" s="1137">
        <f t="shared" si="580"/>
        <v>0</v>
      </c>
      <c r="P381" s="1137"/>
      <c r="Q381" s="1137"/>
      <c r="R381" s="1137">
        <f t="shared" si="581"/>
        <v>0</v>
      </c>
      <c r="S381" s="1137"/>
      <c r="T381" s="1137"/>
      <c r="U381" s="1137">
        <f t="shared" si="582"/>
        <v>0</v>
      </c>
      <c r="V381" s="1137"/>
      <c r="W381" s="1137"/>
      <c r="X381" s="1137">
        <f t="shared" si="583"/>
        <v>0</v>
      </c>
      <c r="Y381" s="1137"/>
      <c r="Z381" s="1137"/>
      <c r="AA381" s="1159">
        <f t="shared" si="569"/>
        <v>0</v>
      </c>
      <c r="AB381" s="1159">
        <f t="shared" si="570"/>
        <v>0</v>
      </c>
    </row>
    <row r="382" spans="2:28" s="1134" customFormat="1" ht="12.75" customHeight="1" x14ac:dyDescent="0.2">
      <c r="B382" s="1564"/>
      <c r="C382" s="1138"/>
      <c r="D382" s="1565" t="s">
        <v>448</v>
      </c>
      <c r="E382" s="1139"/>
      <c r="F382" s="1140"/>
      <c r="G382" s="1160">
        <f>+E382*F382</f>
        <v>0</v>
      </c>
      <c r="H382" s="1149"/>
      <c r="I382" s="1142">
        <f t="shared" si="578"/>
        <v>0</v>
      </c>
      <c r="J382" s="1142"/>
      <c r="K382" s="1142"/>
      <c r="L382" s="1142">
        <f t="shared" si="579"/>
        <v>0</v>
      </c>
      <c r="M382" s="1142"/>
      <c r="N382" s="1142"/>
      <c r="O382" s="1142">
        <f t="shared" si="580"/>
        <v>0</v>
      </c>
      <c r="P382" s="1142"/>
      <c r="Q382" s="1142"/>
      <c r="R382" s="1142">
        <f t="shared" si="581"/>
        <v>0</v>
      </c>
      <c r="S382" s="1142"/>
      <c r="T382" s="1142"/>
      <c r="U382" s="1142">
        <f t="shared" si="582"/>
        <v>0</v>
      </c>
      <c r="V382" s="1142"/>
      <c r="W382" s="1142"/>
      <c r="X382" s="1142">
        <f t="shared" si="583"/>
        <v>0</v>
      </c>
      <c r="Y382" s="1142"/>
      <c r="Z382" s="1142"/>
      <c r="AA382" s="1159">
        <f t="shared" si="569"/>
        <v>0</v>
      </c>
      <c r="AB382" s="1159">
        <f t="shared" si="570"/>
        <v>0</v>
      </c>
    </row>
    <row r="383" spans="2:28" s="1134" customFormat="1" ht="12.75" customHeight="1" x14ac:dyDescent="0.2">
      <c r="B383" s="1564"/>
      <c r="C383" s="1138"/>
      <c r="D383" s="1565" t="s">
        <v>448</v>
      </c>
      <c r="E383" s="1139"/>
      <c r="F383" s="1140"/>
      <c r="G383" s="1160">
        <f>+E383*F383</f>
        <v>0</v>
      </c>
      <c r="H383" s="1149"/>
      <c r="I383" s="1142">
        <f t="shared" si="578"/>
        <v>0</v>
      </c>
      <c r="J383" s="1142"/>
      <c r="K383" s="1142"/>
      <c r="L383" s="1142">
        <f t="shared" si="579"/>
        <v>0</v>
      </c>
      <c r="M383" s="1142"/>
      <c r="N383" s="1142"/>
      <c r="O383" s="1142">
        <f t="shared" si="580"/>
        <v>0</v>
      </c>
      <c r="P383" s="1142"/>
      <c r="Q383" s="1142"/>
      <c r="R383" s="1142">
        <f t="shared" si="581"/>
        <v>0</v>
      </c>
      <c r="S383" s="1142"/>
      <c r="T383" s="1142"/>
      <c r="U383" s="1142">
        <f t="shared" si="582"/>
        <v>0</v>
      </c>
      <c r="V383" s="1142"/>
      <c r="W383" s="1142"/>
      <c r="X383" s="1142">
        <f t="shared" si="583"/>
        <v>0</v>
      </c>
      <c r="Y383" s="1142"/>
      <c r="Z383" s="1142"/>
      <c r="AA383" s="1159">
        <f t="shared" si="569"/>
        <v>0</v>
      </c>
      <c r="AB383" s="1159">
        <f t="shared" si="570"/>
        <v>0</v>
      </c>
    </row>
    <row r="384" spans="2:28" s="1134" customFormat="1" ht="12.75" customHeight="1" x14ac:dyDescent="0.2">
      <c r="B384" s="1563"/>
      <c r="C384" s="1143"/>
      <c r="D384" s="1566" t="s">
        <v>448</v>
      </c>
      <c r="E384" s="1144"/>
      <c r="F384" s="1145"/>
      <c r="G384" s="1161">
        <f>+E384*F384</f>
        <v>0</v>
      </c>
      <c r="H384" s="1150"/>
      <c r="I384" s="1147">
        <f t="shared" si="578"/>
        <v>0</v>
      </c>
      <c r="J384" s="1147"/>
      <c r="K384" s="1147"/>
      <c r="L384" s="1147">
        <f t="shared" si="579"/>
        <v>0</v>
      </c>
      <c r="M384" s="1147"/>
      <c r="N384" s="1147"/>
      <c r="O384" s="1147">
        <f t="shared" si="580"/>
        <v>0</v>
      </c>
      <c r="P384" s="1147"/>
      <c r="Q384" s="1147"/>
      <c r="R384" s="1147">
        <f t="shared" si="581"/>
        <v>0</v>
      </c>
      <c r="S384" s="1147"/>
      <c r="T384" s="1147"/>
      <c r="U384" s="1147">
        <f t="shared" si="582"/>
        <v>0</v>
      </c>
      <c r="V384" s="1147"/>
      <c r="W384" s="1147"/>
      <c r="X384" s="1147">
        <f t="shared" si="583"/>
        <v>0</v>
      </c>
      <c r="Y384" s="1147"/>
      <c r="Z384" s="1147"/>
      <c r="AA384" s="1159">
        <f t="shared" si="569"/>
        <v>0</v>
      </c>
      <c r="AB384" s="1159">
        <f t="shared" si="570"/>
        <v>0</v>
      </c>
    </row>
    <row r="385" spans="2:28" s="1163" customFormat="1" ht="12.75" customHeight="1" x14ac:dyDescent="0.15">
      <c r="B385" s="1135" t="s">
        <v>419</v>
      </c>
      <c r="C385" s="286" t="s">
        <v>511</v>
      </c>
      <c r="D385" s="14"/>
      <c r="E385" s="1136"/>
      <c r="F385" s="1137"/>
      <c r="G385" s="623">
        <f t="shared" ref="G385:Z385" si="584">SUM(G386:G390)</f>
        <v>0</v>
      </c>
      <c r="H385" s="16">
        <f t="shared" si="584"/>
        <v>0</v>
      </c>
      <c r="I385" s="16">
        <f t="shared" si="584"/>
        <v>0</v>
      </c>
      <c r="J385" s="16">
        <f t="shared" si="584"/>
        <v>0</v>
      </c>
      <c r="K385" s="16">
        <f t="shared" si="584"/>
        <v>0</v>
      </c>
      <c r="L385" s="16">
        <f t="shared" si="584"/>
        <v>0</v>
      </c>
      <c r="M385" s="16">
        <f t="shared" si="584"/>
        <v>0</v>
      </c>
      <c r="N385" s="16">
        <f t="shared" si="584"/>
        <v>0</v>
      </c>
      <c r="O385" s="16">
        <f t="shared" si="584"/>
        <v>0</v>
      </c>
      <c r="P385" s="16">
        <f t="shared" si="584"/>
        <v>0</v>
      </c>
      <c r="Q385" s="16">
        <f t="shared" si="584"/>
        <v>0</v>
      </c>
      <c r="R385" s="16">
        <f t="shared" si="584"/>
        <v>0</v>
      </c>
      <c r="S385" s="16">
        <f t="shared" si="584"/>
        <v>0</v>
      </c>
      <c r="T385" s="16">
        <f t="shared" si="584"/>
        <v>0</v>
      </c>
      <c r="U385" s="16">
        <f t="shared" si="584"/>
        <v>0</v>
      </c>
      <c r="V385" s="16">
        <f t="shared" si="584"/>
        <v>0</v>
      </c>
      <c r="W385" s="16">
        <f t="shared" si="584"/>
        <v>0</v>
      </c>
      <c r="X385" s="16">
        <f t="shared" si="584"/>
        <v>0</v>
      </c>
      <c r="Y385" s="16">
        <f t="shared" si="584"/>
        <v>0</v>
      </c>
      <c r="Z385" s="16">
        <f t="shared" si="584"/>
        <v>0</v>
      </c>
      <c r="AA385" s="1159">
        <f t="shared" si="569"/>
        <v>0</v>
      </c>
      <c r="AB385" s="1159">
        <f t="shared" si="570"/>
        <v>0</v>
      </c>
    </row>
    <row r="386" spans="2:28" s="1134" customFormat="1" ht="12.75" customHeight="1" x14ac:dyDescent="0.2">
      <c r="B386" s="1564"/>
      <c r="C386" s="1138"/>
      <c r="D386" s="1565" t="s">
        <v>448</v>
      </c>
      <c r="E386" s="1139"/>
      <c r="F386" s="1140"/>
      <c r="G386" s="1160">
        <f>+E386*F386</f>
        <v>0</v>
      </c>
      <c r="H386" s="1137"/>
      <c r="I386" s="1148">
        <f t="shared" si="578"/>
        <v>0</v>
      </c>
      <c r="J386" s="1137"/>
      <c r="K386" s="1137"/>
      <c r="L386" s="1148">
        <f t="shared" ref="L386:L390" si="585">M386+N386</f>
        <v>0</v>
      </c>
      <c r="M386" s="1137"/>
      <c r="N386" s="1137"/>
      <c r="O386" s="1148">
        <f t="shared" ref="O386:O390" si="586">P386+Q386</f>
        <v>0</v>
      </c>
      <c r="P386" s="1137"/>
      <c r="Q386" s="1137"/>
      <c r="R386" s="1148">
        <f t="shared" ref="R386:R390" si="587">S386+T386</f>
        <v>0</v>
      </c>
      <c r="S386" s="1137"/>
      <c r="T386" s="1137"/>
      <c r="U386" s="1148">
        <f t="shared" ref="U386:U390" si="588">V386+W386</f>
        <v>0</v>
      </c>
      <c r="V386" s="1137"/>
      <c r="W386" s="1137"/>
      <c r="X386" s="1148">
        <f t="shared" ref="X386:X390" si="589">Y386+Z386</f>
        <v>0</v>
      </c>
      <c r="Y386" s="1137"/>
      <c r="Z386" s="1137"/>
      <c r="AA386" s="1159">
        <f t="shared" si="569"/>
        <v>0</v>
      </c>
      <c r="AB386" s="1159">
        <f t="shared" si="570"/>
        <v>0</v>
      </c>
    </row>
    <row r="387" spans="2:28" s="1134" customFormat="1" ht="12.75" customHeight="1" x14ac:dyDescent="0.2">
      <c r="B387" s="1564"/>
      <c r="C387" s="1138"/>
      <c r="D387" s="1565" t="s">
        <v>448</v>
      </c>
      <c r="E387" s="1139"/>
      <c r="F387" s="1140"/>
      <c r="G387" s="1160">
        <f>+E387*F387</f>
        <v>0</v>
      </c>
      <c r="H387" s="1137"/>
      <c r="I387" s="1137">
        <f t="shared" si="578"/>
        <v>0</v>
      </c>
      <c r="J387" s="1137"/>
      <c r="K387" s="1137"/>
      <c r="L387" s="1137">
        <f t="shared" si="585"/>
        <v>0</v>
      </c>
      <c r="M387" s="1137"/>
      <c r="N387" s="1137"/>
      <c r="O387" s="1137">
        <f t="shared" si="586"/>
        <v>0</v>
      </c>
      <c r="P387" s="1137"/>
      <c r="Q387" s="1137"/>
      <c r="R387" s="1137">
        <f t="shared" si="587"/>
        <v>0</v>
      </c>
      <c r="S387" s="1137"/>
      <c r="T387" s="1137"/>
      <c r="U387" s="1137">
        <f t="shared" si="588"/>
        <v>0</v>
      </c>
      <c r="V387" s="1137"/>
      <c r="W387" s="1137"/>
      <c r="X387" s="1137">
        <f t="shared" si="589"/>
        <v>0</v>
      </c>
      <c r="Y387" s="1137"/>
      <c r="Z387" s="1137"/>
      <c r="AA387" s="1159">
        <f t="shared" si="569"/>
        <v>0</v>
      </c>
      <c r="AB387" s="1159">
        <f t="shared" si="570"/>
        <v>0</v>
      </c>
    </row>
    <row r="388" spans="2:28" s="1134" customFormat="1" ht="12.75" customHeight="1" x14ac:dyDescent="0.2">
      <c r="B388" s="1564"/>
      <c r="C388" s="1138"/>
      <c r="D388" s="1565" t="s">
        <v>448</v>
      </c>
      <c r="E388" s="1139"/>
      <c r="F388" s="1140"/>
      <c r="G388" s="1160">
        <f>+E388*F388</f>
        <v>0</v>
      </c>
      <c r="H388" s="1141"/>
      <c r="I388" s="1142">
        <f t="shared" si="578"/>
        <v>0</v>
      </c>
      <c r="J388" s="1142"/>
      <c r="K388" s="1142"/>
      <c r="L388" s="1142">
        <f t="shared" si="585"/>
        <v>0</v>
      </c>
      <c r="M388" s="1142"/>
      <c r="N388" s="1142"/>
      <c r="O388" s="1142">
        <f t="shared" si="586"/>
        <v>0</v>
      </c>
      <c r="P388" s="1142"/>
      <c r="Q388" s="1142"/>
      <c r="R388" s="1142">
        <f t="shared" si="587"/>
        <v>0</v>
      </c>
      <c r="S388" s="1142"/>
      <c r="T388" s="1142"/>
      <c r="U388" s="1142">
        <f t="shared" si="588"/>
        <v>0</v>
      </c>
      <c r="V388" s="1142"/>
      <c r="W388" s="1142"/>
      <c r="X388" s="1142">
        <f t="shared" si="589"/>
        <v>0</v>
      </c>
      <c r="Y388" s="1142"/>
      <c r="Z388" s="1142"/>
      <c r="AA388" s="1159">
        <f t="shared" si="569"/>
        <v>0</v>
      </c>
      <c r="AB388" s="1159">
        <f t="shared" si="570"/>
        <v>0</v>
      </c>
    </row>
    <row r="389" spans="2:28" s="1134" customFormat="1" ht="12.75" customHeight="1" x14ac:dyDescent="0.2">
      <c r="B389" s="1564"/>
      <c r="C389" s="1138"/>
      <c r="D389" s="1565" t="s">
        <v>448</v>
      </c>
      <c r="E389" s="1139"/>
      <c r="F389" s="1140"/>
      <c r="G389" s="1160">
        <f>+E389*F389</f>
        <v>0</v>
      </c>
      <c r="H389" s="1141"/>
      <c r="I389" s="1142">
        <f t="shared" si="578"/>
        <v>0</v>
      </c>
      <c r="J389" s="1142"/>
      <c r="K389" s="1142"/>
      <c r="L389" s="1142">
        <f t="shared" si="585"/>
        <v>0</v>
      </c>
      <c r="M389" s="1142"/>
      <c r="N389" s="1142"/>
      <c r="O389" s="1142">
        <f t="shared" si="586"/>
        <v>0</v>
      </c>
      <c r="P389" s="1142"/>
      <c r="Q389" s="1142"/>
      <c r="R389" s="1142">
        <f t="shared" si="587"/>
        <v>0</v>
      </c>
      <c r="S389" s="1142"/>
      <c r="T389" s="1142"/>
      <c r="U389" s="1142">
        <f t="shared" si="588"/>
        <v>0</v>
      </c>
      <c r="V389" s="1142"/>
      <c r="W389" s="1142"/>
      <c r="X389" s="1142">
        <f t="shared" si="589"/>
        <v>0</v>
      </c>
      <c r="Y389" s="1142"/>
      <c r="Z389" s="1142"/>
      <c r="AA389" s="1159">
        <f t="shared" si="569"/>
        <v>0</v>
      </c>
      <c r="AB389" s="1159">
        <f t="shared" si="570"/>
        <v>0</v>
      </c>
    </row>
    <row r="390" spans="2:28" s="1134" customFormat="1" ht="12.75" customHeight="1" x14ac:dyDescent="0.2">
      <c r="B390" s="1563"/>
      <c r="C390" s="1143"/>
      <c r="D390" s="1566" t="s">
        <v>448</v>
      </c>
      <c r="E390" s="1144"/>
      <c r="F390" s="1145"/>
      <c r="G390" s="1161">
        <f>+E390*F390</f>
        <v>0</v>
      </c>
      <c r="H390" s="1146"/>
      <c r="I390" s="1147">
        <f t="shared" si="578"/>
        <v>0</v>
      </c>
      <c r="J390" s="1147"/>
      <c r="K390" s="1147"/>
      <c r="L390" s="1147">
        <f t="shared" si="585"/>
        <v>0</v>
      </c>
      <c r="M390" s="1147"/>
      <c r="N390" s="1147"/>
      <c r="O390" s="1147">
        <f t="shared" si="586"/>
        <v>0</v>
      </c>
      <c r="P390" s="1147"/>
      <c r="Q390" s="1147"/>
      <c r="R390" s="1147">
        <f t="shared" si="587"/>
        <v>0</v>
      </c>
      <c r="S390" s="1147"/>
      <c r="T390" s="1147"/>
      <c r="U390" s="1147">
        <f t="shared" si="588"/>
        <v>0</v>
      </c>
      <c r="V390" s="1147"/>
      <c r="W390" s="1147"/>
      <c r="X390" s="1147">
        <f t="shared" si="589"/>
        <v>0</v>
      </c>
      <c r="Y390" s="1147"/>
      <c r="Z390" s="1147"/>
      <c r="AA390" s="1159">
        <f t="shared" si="569"/>
        <v>0</v>
      </c>
      <c r="AB390" s="1159">
        <f t="shared" si="570"/>
        <v>0</v>
      </c>
    </row>
    <row r="391" spans="2:28" s="1163" customFormat="1" ht="12.75" customHeight="1" x14ac:dyDescent="0.15">
      <c r="B391" s="1135" t="s">
        <v>419</v>
      </c>
      <c r="C391" s="286" t="s">
        <v>512</v>
      </c>
      <c r="D391" s="14"/>
      <c r="E391" s="1136"/>
      <c r="F391" s="1137"/>
      <c r="G391" s="623">
        <f t="shared" ref="G391:Z391" si="590">SUM(G392:G396)</f>
        <v>0</v>
      </c>
      <c r="H391" s="16">
        <f t="shared" si="590"/>
        <v>0</v>
      </c>
      <c r="I391" s="16">
        <f t="shared" si="590"/>
        <v>0</v>
      </c>
      <c r="J391" s="16">
        <f t="shared" si="590"/>
        <v>0</v>
      </c>
      <c r="K391" s="16">
        <f t="shared" si="590"/>
        <v>0</v>
      </c>
      <c r="L391" s="16">
        <f t="shared" si="590"/>
        <v>0</v>
      </c>
      <c r="M391" s="16">
        <f t="shared" si="590"/>
        <v>0</v>
      </c>
      <c r="N391" s="16">
        <f t="shared" si="590"/>
        <v>0</v>
      </c>
      <c r="O391" s="16">
        <f t="shared" si="590"/>
        <v>0</v>
      </c>
      <c r="P391" s="16">
        <f t="shared" si="590"/>
        <v>0</v>
      </c>
      <c r="Q391" s="16">
        <f t="shared" si="590"/>
        <v>0</v>
      </c>
      <c r="R391" s="16">
        <f t="shared" si="590"/>
        <v>0</v>
      </c>
      <c r="S391" s="16">
        <f t="shared" si="590"/>
        <v>0</v>
      </c>
      <c r="T391" s="16">
        <f t="shared" si="590"/>
        <v>0</v>
      </c>
      <c r="U391" s="16">
        <f t="shared" si="590"/>
        <v>0</v>
      </c>
      <c r="V391" s="16">
        <f t="shared" si="590"/>
        <v>0</v>
      </c>
      <c r="W391" s="16">
        <f t="shared" si="590"/>
        <v>0</v>
      </c>
      <c r="X391" s="16">
        <f t="shared" si="590"/>
        <v>0</v>
      </c>
      <c r="Y391" s="16">
        <f t="shared" si="590"/>
        <v>0</v>
      </c>
      <c r="Z391" s="16">
        <f t="shared" si="590"/>
        <v>0</v>
      </c>
      <c r="AA391" s="1159">
        <f t="shared" si="569"/>
        <v>0</v>
      </c>
      <c r="AB391" s="1159">
        <f t="shared" si="570"/>
        <v>0</v>
      </c>
    </row>
    <row r="392" spans="2:28" s="1134" customFormat="1" ht="12.75" customHeight="1" x14ac:dyDescent="0.2">
      <c r="B392" s="1564"/>
      <c r="C392" s="1138"/>
      <c r="D392" s="1565" t="s">
        <v>448</v>
      </c>
      <c r="E392" s="1139"/>
      <c r="F392" s="1140"/>
      <c r="G392" s="1160">
        <f>+E392*F392</f>
        <v>0</v>
      </c>
      <c r="H392" s="1137"/>
      <c r="I392" s="1148">
        <f t="shared" si="578"/>
        <v>0</v>
      </c>
      <c r="J392" s="1142"/>
      <c r="K392" s="1142"/>
      <c r="L392" s="1148">
        <f t="shared" ref="L392:L396" si="591">M392+N392</f>
        <v>0</v>
      </c>
      <c r="M392" s="1142"/>
      <c r="N392" s="1142"/>
      <c r="O392" s="1148">
        <f t="shared" ref="O392:O396" si="592">P392+Q392</f>
        <v>0</v>
      </c>
      <c r="P392" s="1142"/>
      <c r="Q392" s="1142"/>
      <c r="R392" s="1148">
        <f t="shared" ref="R392:R396" si="593">S392+T392</f>
        <v>0</v>
      </c>
      <c r="S392" s="1142"/>
      <c r="T392" s="1142"/>
      <c r="U392" s="1148">
        <f t="shared" ref="U392:U396" si="594">V392+W392</f>
        <v>0</v>
      </c>
      <c r="V392" s="1142"/>
      <c r="W392" s="1142"/>
      <c r="X392" s="1148">
        <f t="shared" ref="X392:X396" si="595">Y392+Z392</f>
        <v>0</v>
      </c>
      <c r="Y392" s="1142"/>
      <c r="Z392" s="1142"/>
      <c r="AA392" s="1159">
        <f t="shared" si="569"/>
        <v>0</v>
      </c>
      <c r="AB392" s="1159">
        <f t="shared" si="570"/>
        <v>0</v>
      </c>
    </row>
    <row r="393" spans="2:28" s="1134" customFormat="1" ht="12.75" customHeight="1" x14ac:dyDescent="0.2">
      <c r="B393" s="1564"/>
      <c r="C393" s="1138"/>
      <c r="D393" s="1565" t="s">
        <v>448</v>
      </c>
      <c r="E393" s="1139"/>
      <c r="F393" s="1140"/>
      <c r="G393" s="1160">
        <f>+E393*F393</f>
        <v>0</v>
      </c>
      <c r="H393" s="1137"/>
      <c r="I393" s="1137">
        <f t="shared" si="578"/>
        <v>0</v>
      </c>
      <c r="J393" s="1142"/>
      <c r="K393" s="1142"/>
      <c r="L393" s="1137">
        <f t="shared" si="591"/>
        <v>0</v>
      </c>
      <c r="M393" s="1142"/>
      <c r="N393" s="1142"/>
      <c r="O393" s="1137">
        <f t="shared" si="592"/>
        <v>0</v>
      </c>
      <c r="P393" s="1142"/>
      <c r="Q393" s="1142"/>
      <c r="R393" s="1137">
        <f t="shared" si="593"/>
        <v>0</v>
      </c>
      <c r="S393" s="1142"/>
      <c r="T393" s="1142"/>
      <c r="U393" s="1137">
        <f t="shared" si="594"/>
        <v>0</v>
      </c>
      <c r="V393" s="1142"/>
      <c r="W393" s="1142"/>
      <c r="X393" s="1137">
        <f t="shared" si="595"/>
        <v>0</v>
      </c>
      <c r="Y393" s="1142"/>
      <c r="Z393" s="1142"/>
      <c r="AA393" s="1159">
        <f t="shared" si="569"/>
        <v>0</v>
      </c>
      <c r="AB393" s="1159">
        <f t="shared" si="570"/>
        <v>0</v>
      </c>
    </row>
    <row r="394" spans="2:28" s="1134" customFormat="1" ht="12.75" customHeight="1" x14ac:dyDescent="0.2">
      <c r="B394" s="1564"/>
      <c r="C394" s="1138"/>
      <c r="D394" s="1565" t="s">
        <v>448</v>
      </c>
      <c r="E394" s="1139"/>
      <c r="F394" s="1140"/>
      <c r="G394" s="1160">
        <f>+E394*F394</f>
        <v>0</v>
      </c>
      <c r="H394" s="1141"/>
      <c r="I394" s="1142">
        <f t="shared" si="578"/>
        <v>0</v>
      </c>
      <c r="J394" s="1142"/>
      <c r="K394" s="1142"/>
      <c r="L394" s="1142">
        <f t="shared" si="591"/>
        <v>0</v>
      </c>
      <c r="M394" s="1142"/>
      <c r="N394" s="1142"/>
      <c r="O394" s="1142">
        <f t="shared" si="592"/>
        <v>0</v>
      </c>
      <c r="P394" s="1142"/>
      <c r="Q394" s="1142"/>
      <c r="R394" s="1142">
        <f t="shared" si="593"/>
        <v>0</v>
      </c>
      <c r="S394" s="1142"/>
      <c r="T394" s="1142"/>
      <c r="U394" s="1142">
        <f t="shared" si="594"/>
        <v>0</v>
      </c>
      <c r="V394" s="1142"/>
      <c r="W394" s="1142"/>
      <c r="X394" s="1142">
        <f t="shared" si="595"/>
        <v>0</v>
      </c>
      <c r="Y394" s="1142"/>
      <c r="Z394" s="1142"/>
      <c r="AA394" s="1159">
        <f t="shared" si="569"/>
        <v>0</v>
      </c>
      <c r="AB394" s="1159">
        <f t="shared" si="570"/>
        <v>0</v>
      </c>
    </row>
    <row r="395" spans="2:28" s="1134" customFormat="1" ht="12.75" customHeight="1" x14ac:dyDescent="0.2">
      <c r="B395" s="1564"/>
      <c r="C395" s="1138"/>
      <c r="D395" s="1565" t="s">
        <v>448</v>
      </c>
      <c r="E395" s="1139"/>
      <c r="F395" s="1140"/>
      <c r="G395" s="1160">
        <f>+E395*F395</f>
        <v>0</v>
      </c>
      <c r="H395" s="1141"/>
      <c r="I395" s="1142">
        <f t="shared" si="578"/>
        <v>0</v>
      </c>
      <c r="J395" s="1142"/>
      <c r="K395" s="1142"/>
      <c r="L395" s="1142">
        <f t="shared" si="591"/>
        <v>0</v>
      </c>
      <c r="M395" s="1142"/>
      <c r="N395" s="1142"/>
      <c r="O395" s="1142">
        <f t="shared" si="592"/>
        <v>0</v>
      </c>
      <c r="P395" s="1142"/>
      <c r="Q395" s="1142"/>
      <c r="R395" s="1142">
        <f t="shared" si="593"/>
        <v>0</v>
      </c>
      <c r="S395" s="1142"/>
      <c r="T395" s="1142"/>
      <c r="U395" s="1142">
        <f t="shared" si="594"/>
        <v>0</v>
      </c>
      <c r="V395" s="1142"/>
      <c r="W395" s="1142"/>
      <c r="X395" s="1142">
        <f t="shared" si="595"/>
        <v>0</v>
      </c>
      <c r="Y395" s="1142"/>
      <c r="Z395" s="1142"/>
      <c r="AA395" s="1159">
        <f t="shared" si="569"/>
        <v>0</v>
      </c>
      <c r="AB395" s="1159">
        <f t="shared" si="570"/>
        <v>0</v>
      </c>
    </row>
    <row r="396" spans="2:28" s="1134" customFormat="1" ht="12.75" customHeight="1" x14ac:dyDescent="0.2">
      <c r="B396" s="1563"/>
      <c r="C396" s="1143"/>
      <c r="D396" s="1566" t="s">
        <v>448</v>
      </c>
      <c r="E396" s="1144"/>
      <c r="F396" s="1145"/>
      <c r="G396" s="1161">
        <f>+E396*F396</f>
        <v>0</v>
      </c>
      <c r="H396" s="1146"/>
      <c r="I396" s="1147">
        <f t="shared" si="578"/>
        <v>0</v>
      </c>
      <c r="J396" s="1147"/>
      <c r="K396" s="1147"/>
      <c r="L396" s="1147">
        <f t="shared" si="591"/>
        <v>0</v>
      </c>
      <c r="M396" s="1147"/>
      <c r="N396" s="1147"/>
      <c r="O396" s="1147">
        <f t="shared" si="592"/>
        <v>0</v>
      </c>
      <c r="P396" s="1147"/>
      <c r="Q396" s="1147"/>
      <c r="R396" s="1147">
        <f t="shared" si="593"/>
        <v>0</v>
      </c>
      <c r="S396" s="1147"/>
      <c r="T396" s="1147"/>
      <c r="U396" s="1147">
        <f t="shared" si="594"/>
        <v>0</v>
      </c>
      <c r="V396" s="1147"/>
      <c r="W396" s="1147"/>
      <c r="X396" s="1147">
        <f t="shared" si="595"/>
        <v>0</v>
      </c>
      <c r="Y396" s="1147"/>
      <c r="Z396" s="1147"/>
      <c r="AA396" s="1159">
        <f t="shared" si="569"/>
        <v>0</v>
      </c>
      <c r="AB396" s="1159">
        <f t="shared" si="570"/>
        <v>0</v>
      </c>
    </row>
    <row r="397" spans="2:28" s="1163" customFormat="1" ht="12.75" customHeight="1" x14ac:dyDescent="0.15">
      <c r="B397" s="1135" t="s">
        <v>419</v>
      </c>
      <c r="C397" s="286" t="s">
        <v>513</v>
      </c>
      <c r="D397" s="14"/>
      <c r="E397" s="1136"/>
      <c r="F397" s="1137"/>
      <c r="G397" s="623">
        <f t="shared" ref="G397:I397" si="596">SUM(G398:G402)</f>
        <v>0</v>
      </c>
      <c r="H397" s="16">
        <f t="shared" si="596"/>
        <v>0</v>
      </c>
      <c r="I397" s="16">
        <f t="shared" si="596"/>
        <v>0</v>
      </c>
      <c r="J397" s="20">
        <f t="shared" ref="J397:K397" si="597">SUM(J398:J402)</f>
        <v>0</v>
      </c>
      <c r="K397" s="20">
        <f t="shared" si="597"/>
        <v>0</v>
      </c>
      <c r="L397" s="16">
        <f t="shared" ref="L397" si="598">SUM(L398:L402)</f>
        <v>0</v>
      </c>
      <c r="M397" s="20">
        <f t="shared" ref="M397:N397" si="599">SUM(M398:M402)</f>
        <v>0</v>
      </c>
      <c r="N397" s="20">
        <f t="shared" si="599"/>
        <v>0</v>
      </c>
      <c r="O397" s="16">
        <f t="shared" ref="O397" si="600">SUM(O398:O402)</f>
        <v>0</v>
      </c>
      <c r="P397" s="20">
        <f t="shared" ref="P397:Q397" si="601">SUM(P398:P402)</f>
        <v>0</v>
      </c>
      <c r="Q397" s="20">
        <f t="shared" si="601"/>
        <v>0</v>
      </c>
      <c r="R397" s="16">
        <f t="shared" ref="R397" si="602">SUM(R398:R402)</f>
        <v>0</v>
      </c>
      <c r="S397" s="20">
        <f t="shared" ref="S397:T397" si="603">SUM(S398:S402)</f>
        <v>0</v>
      </c>
      <c r="T397" s="20">
        <f t="shared" si="603"/>
        <v>0</v>
      </c>
      <c r="U397" s="16">
        <f t="shared" ref="U397" si="604">SUM(U398:U402)</f>
        <v>0</v>
      </c>
      <c r="V397" s="20">
        <f t="shared" ref="V397:W397" si="605">SUM(V398:V402)</f>
        <v>0</v>
      </c>
      <c r="W397" s="20">
        <f t="shared" si="605"/>
        <v>0</v>
      </c>
      <c r="X397" s="16">
        <f t="shared" ref="X397" si="606">SUM(X398:X402)</f>
        <v>0</v>
      </c>
      <c r="Y397" s="20">
        <f t="shared" ref="Y397:Z397" si="607">SUM(Y398:Y402)</f>
        <v>0</v>
      </c>
      <c r="Z397" s="20">
        <f t="shared" si="607"/>
        <v>0</v>
      </c>
      <c r="AA397" s="1159">
        <f t="shared" si="569"/>
        <v>0</v>
      </c>
      <c r="AB397" s="1159">
        <f t="shared" si="570"/>
        <v>0</v>
      </c>
    </row>
    <row r="398" spans="2:28" s="1134" customFormat="1" ht="12.75" customHeight="1" x14ac:dyDescent="0.2">
      <c r="B398" s="1564"/>
      <c r="C398" s="1138"/>
      <c r="D398" s="1565" t="s">
        <v>448</v>
      </c>
      <c r="E398" s="1139"/>
      <c r="F398" s="1140"/>
      <c r="G398" s="1160">
        <f>+E398*F398</f>
        <v>0</v>
      </c>
      <c r="H398" s="1137"/>
      <c r="I398" s="1148">
        <f t="shared" si="578"/>
        <v>0</v>
      </c>
      <c r="J398" s="1137"/>
      <c r="K398" s="1137"/>
      <c r="L398" s="1148">
        <f t="shared" ref="L398:L402" si="608">M398+N398</f>
        <v>0</v>
      </c>
      <c r="M398" s="1137"/>
      <c r="N398" s="1137"/>
      <c r="O398" s="1148">
        <f t="shared" ref="O398:O402" si="609">P398+Q398</f>
        <v>0</v>
      </c>
      <c r="P398" s="1137"/>
      <c r="Q398" s="1137"/>
      <c r="R398" s="1148">
        <f t="shared" ref="R398:R402" si="610">S398+T398</f>
        <v>0</v>
      </c>
      <c r="S398" s="1137"/>
      <c r="T398" s="1137"/>
      <c r="U398" s="1148">
        <f t="shared" ref="U398:U402" si="611">V398+W398</f>
        <v>0</v>
      </c>
      <c r="V398" s="1137"/>
      <c r="W398" s="1137"/>
      <c r="X398" s="1148">
        <f t="shared" ref="X398:X402" si="612">Y398+Z398</f>
        <v>0</v>
      </c>
      <c r="Y398" s="1137"/>
      <c r="Z398" s="1137"/>
      <c r="AA398" s="1159">
        <f t="shared" si="569"/>
        <v>0</v>
      </c>
      <c r="AB398" s="1159">
        <f t="shared" si="570"/>
        <v>0</v>
      </c>
    </row>
    <row r="399" spans="2:28" s="1134" customFormat="1" ht="12.75" customHeight="1" x14ac:dyDescent="0.2">
      <c r="B399" s="1564"/>
      <c r="C399" s="1138"/>
      <c r="D399" s="1565" t="s">
        <v>448</v>
      </c>
      <c r="E399" s="1139"/>
      <c r="F399" s="1140"/>
      <c r="G399" s="1160">
        <f>+E399*F399</f>
        <v>0</v>
      </c>
      <c r="H399" s="1137"/>
      <c r="I399" s="1137">
        <f t="shared" si="578"/>
        <v>0</v>
      </c>
      <c r="J399" s="1137"/>
      <c r="K399" s="1137"/>
      <c r="L399" s="1137">
        <f t="shared" si="608"/>
        <v>0</v>
      </c>
      <c r="M399" s="1137"/>
      <c r="N399" s="1137"/>
      <c r="O399" s="1137">
        <f t="shared" si="609"/>
        <v>0</v>
      </c>
      <c r="P399" s="1137"/>
      <c r="Q399" s="1137"/>
      <c r="R399" s="1137">
        <f t="shared" si="610"/>
        <v>0</v>
      </c>
      <c r="S399" s="1137"/>
      <c r="T399" s="1137"/>
      <c r="U399" s="1137">
        <f t="shared" si="611"/>
        <v>0</v>
      </c>
      <c r="V399" s="1137"/>
      <c r="W399" s="1137"/>
      <c r="X399" s="1137">
        <f t="shared" si="612"/>
        <v>0</v>
      </c>
      <c r="Y399" s="1137"/>
      <c r="Z399" s="1137"/>
      <c r="AA399" s="1159">
        <f t="shared" si="569"/>
        <v>0</v>
      </c>
      <c r="AB399" s="1159">
        <f t="shared" si="570"/>
        <v>0</v>
      </c>
    </row>
    <row r="400" spans="2:28" s="1134" customFormat="1" ht="12.75" customHeight="1" x14ac:dyDescent="0.2">
      <c r="B400" s="1564"/>
      <c r="C400" s="1138"/>
      <c r="D400" s="1565" t="s">
        <v>448</v>
      </c>
      <c r="E400" s="1139"/>
      <c r="F400" s="1140"/>
      <c r="G400" s="1160">
        <f>+E400*F400</f>
        <v>0</v>
      </c>
      <c r="H400" s="1141"/>
      <c r="I400" s="1142">
        <f t="shared" si="578"/>
        <v>0</v>
      </c>
      <c r="J400" s="1142"/>
      <c r="K400" s="1142"/>
      <c r="L400" s="1142">
        <f t="shared" si="608"/>
        <v>0</v>
      </c>
      <c r="M400" s="1142"/>
      <c r="N400" s="1142"/>
      <c r="O400" s="1142">
        <f t="shared" si="609"/>
        <v>0</v>
      </c>
      <c r="P400" s="1142"/>
      <c r="Q400" s="1142"/>
      <c r="R400" s="1142">
        <f t="shared" si="610"/>
        <v>0</v>
      </c>
      <c r="S400" s="1142"/>
      <c r="T400" s="1142"/>
      <c r="U400" s="1142">
        <f t="shared" si="611"/>
        <v>0</v>
      </c>
      <c r="V400" s="1142"/>
      <c r="W400" s="1142"/>
      <c r="X400" s="1142">
        <f t="shared" si="612"/>
        <v>0</v>
      </c>
      <c r="Y400" s="1142"/>
      <c r="Z400" s="1142"/>
      <c r="AA400" s="1159">
        <f t="shared" si="569"/>
        <v>0</v>
      </c>
      <c r="AB400" s="1159">
        <f t="shared" si="570"/>
        <v>0</v>
      </c>
    </row>
    <row r="401" spans="2:28" s="1134" customFormat="1" ht="12.75" customHeight="1" x14ac:dyDescent="0.2">
      <c r="B401" s="1564"/>
      <c r="C401" s="1138"/>
      <c r="D401" s="1565" t="s">
        <v>448</v>
      </c>
      <c r="E401" s="1139"/>
      <c r="F401" s="1140"/>
      <c r="G401" s="1160">
        <f>+E401*F401</f>
        <v>0</v>
      </c>
      <c r="H401" s="1141"/>
      <c r="I401" s="1142">
        <f t="shared" si="578"/>
        <v>0</v>
      </c>
      <c r="J401" s="1142"/>
      <c r="K401" s="1142"/>
      <c r="L401" s="1142">
        <f t="shared" si="608"/>
        <v>0</v>
      </c>
      <c r="M401" s="1142"/>
      <c r="N401" s="1142"/>
      <c r="O401" s="1142">
        <f t="shared" si="609"/>
        <v>0</v>
      </c>
      <c r="P401" s="1142"/>
      <c r="Q401" s="1142"/>
      <c r="R401" s="1142">
        <f t="shared" si="610"/>
        <v>0</v>
      </c>
      <c r="S401" s="1142"/>
      <c r="T401" s="1142"/>
      <c r="U401" s="1142">
        <f t="shared" si="611"/>
        <v>0</v>
      </c>
      <c r="V401" s="1142"/>
      <c r="W401" s="1142"/>
      <c r="X401" s="1142">
        <f t="shared" si="612"/>
        <v>0</v>
      </c>
      <c r="Y401" s="1142"/>
      <c r="Z401" s="1142"/>
      <c r="AA401" s="1159">
        <f t="shared" si="569"/>
        <v>0</v>
      </c>
      <c r="AB401" s="1159">
        <f t="shared" si="570"/>
        <v>0</v>
      </c>
    </row>
    <row r="402" spans="2:28" s="1134" customFormat="1" ht="12.75" customHeight="1" x14ac:dyDescent="0.2">
      <c r="B402" s="1563"/>
      <c r="C402" s="1143"/>
      <c r="D402" s="1566" t="s">
        <v>448</v>
      </c>
      <c r="E402" s="1144"/>
      <c r="F402" s="1145"/>
      <c r="G402" s="1160">
        <f>+E402*F402</f>
        <v>0</v>
      </c>
      <c r="H402" s="1141"/>
      <c r="I402" s="1147">
        <f t="shared" si="578"/>
        <v>0</v>
      </c>
      <c r="J402" s="1142"/>
      <c r="K402" s="1142"/>
      <c r="L402" s="1147">
        <f t="shared" si="608"/>
        <v>0</v>
      </c>
      <c r="M402" s="1142"/>
      <c r="N402" s="1142"/>
      <c r="O402" s="1147">
        <f t="shared" si="609"/>
        <v>0</v>
      </c>
      <c r="P402" s="1142"/>
      <c r="Q402" s="1142"/>
      <c r="R402" s="1147">
        <f t="shared" si="610"/>
        <v>0</v>
      </c>
      <c r="S402" s="1142"/>
      <c r="T402" s="1142"/>
      <c r="U402" s="1147">
        <f t="shared" si="611"/>
        <v>0</v>
      </c>
      <c r="V402" s="1142"/>
      <c r="W402" s="1142"/>
      <c r="X402" s="1147">
        <f t="shared" si="612"/>
        <v>0</v>
      </c>
      <c r="Y402" s="1142"/>
      <c r="Z402" s="1142"/>
      <c r="AA402" s="1159">
        <f t="shared" si="569"/>
        <v>0</v>
      </c>
      <c r="AB402" s="1159">
        <f t="shared" si="570"/>
        <v>0</v>
      </c>
    </row>
    <row r="403" spans="2:28" s="1166" customFormat="1" ht="26.25" customHeight="1" x14ac:dyDescent="0.15">
      <c r="B403" s="52">
        <f>+'CRONOGRAMA ACTIVIDADES'!C66</f>
        <v>0</v>
      </c>
      <c r="C403" s="232" t="str">
        <f>+'CRONOGRAMA ACTIVIDADES'!B66</f>
        <v>2.3.3</v>
      </c>
      <c r="D403" s="625" t="str">
        <f>+'CRONOGRAMA ACTIVIDADES'!D66</f>
        <v>Unidad medida</v>
      </c>
      <c r="E403" s="626">
        <f>+'CRONOGRAMA ACTIVIDADES'!E66</f>
        <v>0</v>
      </c>
      <c r="F403" s="624"/>
      <c r="G403" s="624">
        <f t="shared" ref="G403:Z403" si="613">+G405+G411+G417+G423+G429</f>
        <v>0</v>
      </c>
      <c r="H403" s="12">
        <f t="shared" si="613"/>
        <v>0</v>
      </c>
      <c r="I403" s="12">
        <f t="shared" si="613"/>
        <v>0</v>
      </c>
      <c r="J403" s="12">
        <f t="shared" si="613"/>
        <v>0</v>
      </c>
      <c r="K403" s="12">
        <f t="shared" si="613"/>
        <v>0</v>
      </c>
      <c r="L403" s="12">
        <f t="shared" si="613"/>
        <v>0</v>
      </c>
      <c r="M403" s="12">
        <f t="shared" si="613"/>
        <v>0</v>
      </c>
      <c r="N403" s="12">
        <f t="shared" si="613"/>
        <v>0</v>
      </c>
      <c r="O403" s="12">
        <f t="shared" si="613"/>
        <v>0</v>
      </c>
      <c r="P403" s="12">
        <f t="shared" si="613"/>
        <v>0</v>
      </c>
      <c r="Q403" s="12">
        <f t="shared" si="613"/>
        <v>0</v>
      </c>
      <c r="R403" s="12">
        <f t="shared" si="613"/>
        <v>0</v>
      </c>
      <c r="S403" s="12">
        <f t="shared" si="613"/>
        <v>0</v>
      </c>
      <c r="T403" s="12">
        <f t="shared" si="613"/>
        <v>0</v>
      </c>
      <c r="U403" s="12">
        <f t="shared" si="613"/>
        <v>0</v>
      </c>
      <c r="V403" s="12">
        <f t="shared" si="613"/>
        <v>0</v>
      </c>
      <c r="W403" s="12">
        <f t="shared" si="613"/>
        <v>0</v>
      </c>
      <c r="X403" s="12">
        <f t="shared" si="613"/>
        <v>0</v>
      </c>
      <c r="Y403" s="12">
        <f t="shared" si="613"/>
        <v>0</v>
      </c>
      <c r="Z403" s="12">
        <f t="shared" si="613"/>
        <v>0</v>
      </c>
      <c r="AA403" s="1159">
        <f>X403+U403+R403+O403+L403+I403+H403</f>
        <v>0</v>
      </c>
      <c r="AB403" s="1159">
        <f>+AA403-G403</f>
        <v>0</v>
      </c>
    </row>
    <row r="404" spans="2:28" s="1163" customFormat="1" ht="26.25" customHeight="1" x14ac:dyDescent="0.15">
      <c r="B404" s="633" t="s">
        <v>768</v>
      </c>
      <c r="C404" s="634"/>
      <c r="D404" s="2014"/>
      <c r="E404" s="2015"/>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6"/>
    </row>
    <row r="405" spans="2:28" s="1163" customFormat="1" ht="12.75" customHeight="1" x14ac:dyDescent="0.15">
      <c r="B405" s="1135" t="s">
        <v>419</v>
      </c>
      <c r="C405" s="286" t="s">
        <v>514</v>
      </c>
      <c r="D405" s="14"/>
      <c r="E405" s="1136"/>
      <c r="F405" s="1137"/>
      <c r="G405" s="623">
        <f t="shared" ref="G405:H405" si="614">SUM(G406:G410)</f>
        <v>0</v>
      </c>
      <c r="H405" s="16">
        <f t="shared" si="614"/>
        <v>0</v>
      </c>
      <c r="I405" s="16">
        <f t="shared" ref="I405:Z405" si="615">SUM(I406:I410)</f>
        <v>0</v>
      </c>
      <c r="J405" s="16">
        <f t="shared" si="615"/>
        <v>0</v>
      </c>
      <c r="K405" s="16">
        <f t="shared" si="615"/>
        <v>0</v>
      </c>
      <c r="L405" s="16">
        <f t="shared" si="615"/>
        <v>0</v>
      </c>
      <c r="M405" s="16">
        <f t="shared" si="615"/>
        <v>0</v>
      </c>
      <c r="N405" s="16">
        <f t="shared" si="615"/>
        <v>0</v>
      </c>
      <c r="O405" s="16">
        <f t="shared" si="615"/>
        <v>0</v>
      </c>
      <c r="P405" s="16">
        <f t="shared" si="615"/>
        <v>0</v>
      </c>
      <c r="Q405" s="16">
        <f t="shared" si="615"/>
        <v>0</v>
      </c>
      <c r="R405" s="16">
        <f t="shared" si="615"/>
        <v>0</v>
      </c>
      <c r="S405" s="16">
        <f t="shared" si="615"/>
        <v>0</v>
      </c>
      <c r="T405" s="16">
        <f t="shared" si="615"/>
        <v>0</v>
      </c>
      <c r="U405" s="16">
        <f t="shared" si="615"/>
        <v>0</v>
      </c>
      <c r="V405" s="16">
        <f t="shared" si="615"/>
        <v>0</v>
      </c>
      <c r="W405" s="16">
        <f t="shared" si="615"/>
        <v>0</v>
      </c>
      <c r="X405" s="16">
        <f t="shared" si="615"/>
        <v>0</v>
      </c>
      <c r="Y405" s="16">
        <f t="shared" si="615"/>
        <v>0</v>
      </c>
      <c r="Z405" s="16">
        <f t="shared" si="615"/>
        <v>0</v>
      </c>
      <c r="AA405" s="1159">
        <f t="shared" ref="AA405:AA434" si="616">X405+U405+R405+O405+L405+I405+H405</f>
        <v>0</v>
      </c>
      <c r="AB405" s="1159">
        <f t="shared" ref="AB405:AB434" si="617">+AA405-G405</f>
        <v>0</v>
      </c>
    </row>
    <row r="406" spans="2:28" s="1134" customFormat="1" ht="12.75" customHeight="1" x14ac:dyDescent="0.2">
      <c r="B406" s="1564"/>
      <c r="C406" s="1138"/>
      <c r="D406" s="1565" t="s">
        <v>448</v>
      </c>
      <c r="E406" s="1139"/>
      <c r="F406" s="1140"/>
      <c r="G406" s="1160">
        <f>+E406*F406</f>
        <v>0</v>
      </c>
      <c r="H406" s="1137"/>
      <c r="I406" s="1137">
        <f t="shared" ref="I406:I410" si="618">J406+K406</f>
        <v>0</v>
      </c>
      <c r="J406" s="1137"/>
      <c r="K406" s="1137"/>
      <c r="L406" s="1137">
        <f t="shared" ref="L406:L410" si="619">M406+N406</f>
        <v>0</v>
      </c>
      <c r="M406" s="1137"/>
      <c r="N406" s="1137"/>
      <c r="O406" s="1137">
        <f t="shared" ref="O406:O410" si="620">P406+Q406</f>
        <v>0</v>
      </c>
      <c r="P406" s="1137"/>
      <c r="Q406" s="1137"/>
      <c r="R406" s="1137">
        <f t="shared" ref="R406:R410" si="621">S406+T406</f>
        <v>0</v>
      </c>
      <c r="S406" s="1137"/>
      <c r="T406" s="1137"/>
      <c r="U406" s="1137">
        <f t="shared" ref="U406:U410" si="622">V406+W406</f>
        <v>0</v>
      </c>
      <c r="V406" s="1137"/>
      <c r="W406" s="1137"/>
      <c r="X406" s="1137">
        <f t="shared" ref="X406:X410" si="623">Y406+Z406</f>
        <v>0</v>
      </c>
      <c r="Y406" s="1137"/>
      <c r="Z406" s="1137"/>
      <c r="AA406" s="1159">
        <f t="shared" si="616"/>
        <v>0</v>
      </c>
      <c r="AB406" s="1159">
        <f t="shared" si="617"/>
        <v>0</v>
      </c>
    </row>
    <row r="407" spans="2:28" s="1134" customFormat="1" ht="12.75" customHeight="1" x14ac:dyDescent="0.2">
      <c r="B407" s="1564"/>
      <c r="C407" s="1138"/>
      <c r="D407" s="1565" t="s">
        <v>448</v>
      </c>
      <c r="E407" s="1139"/>
      <c r="F407" s="1140"/>
      <c r="G407" s="1160">
        <f>+E407*F407</f>
        <v>0</v>
      </c>
      <c r="H407" s="1137"/>
      <c r="I407" s="1137">
        <f t="shared" si="618"/>
        <v>0</v>
      </c>
      <c r="J407" s="1137"/>
      <c r="K407" s="1137"/>
      <c r="L407" s="1137">
        <f t="shared" si="619"/>
        <v>0</v>
      </c>
      <c r="M407" s="1137"/>
      <c r="N407" s="1137"/>
      <c r="O407" s="1137">
        <f t="shared" si="620"/>
        <v>0</v>
      </c>
      <c r="P407" s="1137"/>
      <c r="Q407" s="1137"/>
      <c r="R407" s="1137">
        <f t="shared" si="621"/>
        <v>0</v>
      </c>
      <c r="S407" s="1137"/>
      <c r="T407" s="1137"/>
      <c r="U407" s="1137">
        <f t="shared" si="622"/>
        <v>0</v>
      </c>
      <c r="V407" s="1137"/>
      <c r="W407" s="1137"/>
      <c r="X407" s="1137">
        <f t="shared" si="623"/>
        <v>0</v>
      </c>
      <c r="Y407" s="1137"/>
      <c r="Z407" s="1137"/>
      <c r="AA407" s="1159">
        <f t="shared" si="616"/>
        <v>0</v>
      </c>
      <c r="AB407" s="1159">
        <f t="shared" si="617"/>
        <v>0</v>
      </c>
    </row>
    <row r="408" spans="2:28" s="1134" customFormat="1" ht="12.75" customHeight="1" x14ac:dyDescent="0.2">
      <c r="B408" s="1564"/>
      <c r="C408" s="1138"/>
      <c r="D408" s="1565" t="s">
        <v>448</v>
      </c>
      <c r="E408" s="1139"/>
      <c r="F408" s="1140"/>
      <c r="G408" s="1160">
        <f>+E408*F408</f>
        <v>0</v>
      </c>
      <c r="H408" s="1141"/>
      <c r="I408" s="1142">
        <f t="shared" si="618"/>
        <v>0</v>
      </c>
      <c r="J408" s="1142"/>
      <c r="K408" s="1142"/>
      <c r="L408" s="1142">
        <f t="shared" si="619"/>
        <v>0</v>
      </c>
      <c r="M408" s="1142"/>
      <c r="N408" s="1142"/>
      <c r="O408" s="1142">
        <f t="shared" si="620"/>
        <v>0</v>
      </c>
      <c r="P408" s="1142"/>
      <c r="Q408" s="1142"/>
      <c r="R408" s="1142">
        <f t="shared" si="621"/>
        <v>0</v>
      </c>
      <c r="S408" s="1142"/>
      <c r="T408" s="1142"/>
      <c r="U408" s="1142">
        <f t="shared" si="622"/>
        <v>0</v>
      </c>
      <c r="V408" s="1142"/>
      <c r="W408" s="1142"/>
      <c r="X408" s="1142">
        <f t="shared" si="623"/>
        <v>0</v>
      </c>
      <c r="Y408" s="1142"/>
      <c r="Z408" s="1142"/>
      <c r="AA408" s="1159">
        <f t="shared" si="616"/>
        <v>0</v>
      </c>
      <c r="AB408" s="1159">
        <f t="shared" si="617"/>
        <v>0</v>
      </c>
    </row>
    <row r="409" spans="2:28" s="1134" customFormat="1" ht="12.75" customHeight="1" x14ac:dyDescent="0.2">
      <c r="B409" s="1564"/>
      <c r="C409" s="1138"/>
      <c r="D409" s="1565" t="s">
        <v>448</v>
      </c>
      <c r="E409" s="1139"/>
      <c r="F409" s="1140"/>
      <c r="G409" s="1160">
        <f>+E409*F409</f>
        <v>0</v>
      </c>
      <c r="H409" s="1141"/>
      <c r="I409" s="1142">
        <f t="shared" si="618"/>
        <v>0</v>
      </c>
      <c r="J409" s="1142"/>
      <c r="K409" s="1142"/>
      <c r="L409" s="1142">
        <f t="shared" si="619"/>
        <v>0</v>
      </c>
      <c r="M409" s="1142"/>
      <c r="N409" s="1142"/>
      <c r="O409" s="1142">
        <f t="shared" si="620"/>
        <v>0</v>
      </c>
      <c r="P409" s="1142"/>
      <c r="Q409" s="1142"/>
      <c r="R409" s="1142">
        <f t="shared" si="621"/>
        <v>0</v>
      </c>
      <c r="S409" s="1142"/>
      <c r="T409" s="1142"/>
      <c r="U409" s="1142">
        <f t="shared" si="622"/>
        <v>0</v>
      </c>
      <c r="V409" s="1142"/>
      <c r="W409" s="1142"/>
      <c r="X409" s="1142">
        <f t="shared" si="623"/>
        <v>0</v>
      </c>
      <c r="Y409" s="1142"/>
      <c r="Z409" s="1142"/>
      <c r="AA409" s="1159">
        <f t="shared" si="616"/>
        <v>0</v>
      </c>
      <c r="AB409" s="1159">
        <f t="shared" si="617"/>
        <v>0</v>
      </c>
    </row>
    <row r="410" spans="2:28" s="1134" customFormat="1" ht="12.75" customHeight="1" x14ac:dyDescent="0.2">
      <c r="B410" s="1563"/>
      <c r="C410" s="1143"/>
      <c r="D410" s="1566" t="s">
        <v>448</v>
      </c>
      <c r="E410" s="1144"/>
      <c r="F410" s="1145"/>
      <c r="G410" s="1161">
        <f>+E410*F410</f>
        <v>0</v>
      </c>
      <c r="H410" s="1146"/>
      <c r="I410" s="1147">
        <f t="shared" si="618"/>
        <v>0</v>
      </c>
      <c r="J410" s="1147"/>
      <c r="K410" s="1147"/>
      <c r="L410" s="1147">
        <f t="shared" si="619"/>
        <v>0</v>
      </c>
      <c r="M410" s="1147"/>
      <c r="N410" s="1147"/>
      <c r="O410" s="1147">
        <f t="shared" si="620"/>
        <v>0</v>
      </c>
      <c r="P410" s="1147"/>
      <c r="Q410" s="1147"/>
      <c r="R410" s="1147">
        <f t="shared" si="621"/>
        <v>0</v>
      </c>
      <c r="S410" s="1147"/>
      <c r="T410" s="1147"/>
      <c r="U410" s="1147">
        <f t="shared" si="622"/>
        <v>0</v>
      </c>
      <c r="V410" s="1147"/>
      <c r="W410" s="1147"/>
      <c r="X410" s="1147">
        <f t="shared" si="623"/>
        <v>0</v>
      </c>
      <c r="Y410" s="1147"/>
      <c r="Z410" s="1147"/>
      <c r="AA410" s="1159">
        <f t="shared" si="616"/>
        <v>0</v>
      </c>
      <c r="AB410" s="1159">
        <f t="shared" si="617"/>
        <v>0</v>
      </c>
    </row>
    <row r="411" spans="2:28" s="1163" customFormat="1" ht="12.75" customHeight="1" x14ac:dyDescent="0.15">
      <c r="B411" s="1135" t="s">
        <v>419</v>
      </c>
      <c r="C411" s="286" t="s">
        <v>515</v>
      </c>
      <c r="D411" s="14"/>
      <c r="E411" s="1136"/>
      <c r="F411" s="1137"/>
      <c r="G411" s="623">
        <f t="shared" ref="G411:Z411" si="624">SUM(G412:G416)</f>
        <v>0</v>
      </c>
      <c r="H411" s="16">
        <f t="shared" si="624"/>
        <v>0</v>
      </c>
      <c r="I411" s="16">
        <f t="shared" si="624"/>
        <v>0</v>
      </c>
      <c r="J411" s="16">
        <f t="shared" si="624"/>
        <v>0</v>
      </c>
      <c r="K411" s="16">
        <f t="shared" si="624"/>
        <v>0</v>
      </c>
      <c r="L411" s="16">
        <f t="shared" si="624"/>
        <v>0</v>
      </c>
      <c r="M411" s="16">
        <f t="shared" si="624"/>
        <v>0</v>
      </c>
      <c r="N411" s="16">
        <f t="shared" si="624"/>
        <v>0</v>
      </c>
      <c r="O411" s="16">
        <f t="shared" si="624"/>
        <v>0</v>
      </c>
      <c r="P411" s="16">
        <f t="shared" si="624"/>
        <v>0</v>
      </c>
      <c r="Q411" s="16">
        <f t="shared" si="624"/>
        <v>0</v>
      </c>
      <c r="R411" s="16">
        <f t="shared" si="624"/>
        <v>0</v>
      </c>
      <c r="S411" s="16">
        <f t="shared" si="624"/>
        <v>0</v>
      </c>
      <c r="T411" s="16">
        <f t="shared" si="624"/>
        <v>0</v>
      </c>
      <c r="U411" s="16">
        <f t="shared" si="624"/>
        <v>0</v>
      </c>
      <c r="V411" s="16">
        <f t="shared" si="624"/>
        <v>0</v>
      </c>
      <c r="W411" s="16">
        <f t="shared" si="624"/>
        <v>0</v>
      </c>
      <c r="X411" s="16">
        <f t="shared" si="624"/>
        <v>0</v>
      </c>
      <c r="Y411" s="16">
        <f t="shared" si="624"/>
        <v>0</v>
      </c>
      <c r="Z411" s="16">
        <f t="shared" si="624"/>
        <v>0</v>
      </c>
      <c r="AA411" s="1159">
        <f t="shared" si="616"/>
        <v>0</v>
      </c>
      <c r="AB411" s="1159">
        <f t="shared" si="617"/>
        <v>0</v>
      </c>
    </row>
    <row r="412" spans="2:28" s="1134" customFormat="1" ht="12.75" customHeight="1" x14ac:dyDescent="0.2">
      <c r="B412" s="1564"/>
      <c r="C412" s="1138"/>
      <c r="D412" s="1565" t="s">
        <v>448</v>
      </c>
      <c r="E412" s="1139"/>
      <c r="F412" s="1140"/>
      <c r="G412" s="1160">
        <f>+E412*F412</f>
        <v>0</v>
      </c>
      <c r="H412" s="1140"/>
      <c r="I412" s="1148">
        <f t="shared" ref="I412:I434" si="625">J412+K412</f>
        <v>0</v>
      </c>
      <c r="J412" s="1148"/>
      <c r="K412" s="1148"/>
      <c r="L412" s="1148">
        <f t="shared" ref="L412:L416" si="626">M412+N412</f>
        <v>0</v>
      </c>
      <c r="M412" s="1148"/>
      <c r="N412" s="1148"/>
      <c r="O412" s="1148">
        <f t="shared" ref="O412:O416" si="627">P412+Q412</f>
        <v>0</v>
      </c>
      <c r="P412" s="1148"/>
      <c r="Q412" s="1148"/>
      <c r="R412" s="1148">
        <f t="shared" ref="R412:R416" si="628">S412+T412</f>
        <v>0</v>
      </c>
      <c r="S412" s="1148"/>
      <c r="T412" s="1148"/>
      <c r="U412" s="1148">
        <f t="shared" ref="U412:U416" si="629">V412+W412</f>
        <v>0</v>
      </c>
      <c r="V412" s="1148"/>
      <c r="W412" s="1148"/>
      <c r="X412" s="1148">
        <f t="shared" ref="X412:X416" si="630">Y412+Z412</f>
        <v>0</v>
      </c>
      <c r="Y412" s="1148"/>
      <c r="Z412" s="1148"/>
      <c r="AA412" s="1159">
        <f t="shared" si="616"/>
        <v>0</v>
      </c>
      <c r="AB412" s="1159">
        <f t="shared" si="617"/>
        <v>0</v>
      </c>
    </row>
    <row r="413" spans="2:28" s="1134" customFormat="1" ht="12.75" customHeight="1" x14ac:dyDescent="0.2">
      <c r="B413" s="1564"/>
      <c r="C413" s="1138"/>
      <c r="D413" s="1565" t="s">
        <v>448</v>
      </c>
      <c r="E413" s="1139"/>
      <c r="F413" s="1140"/>
      <c r="G413" s="1160">
        <f>+E413*F413</f>
        <v>0</v>
      </c>
      <c r="H413" s="1149"/>
      <c r="I413" s="1137">
        <f t="shared" si="625"/>
        <v>0</v>
      </c>
      <c r="J413" s="1137"/>
      <c r="K413" s="1137"/>
      <c r="L413" s="1137">
        <f t="shared" si="626"/>
        <v>0</v>
      </c>
      <c r="M413" s="1137"/>
      <c r="N413" s="1137"/>
      <c r="O413" s="1137">
        <f t="shared" si="627"/>
        <v>0</v>
      </c>
      <c r="P413" s="1137"/>
      <c r="Q413" s="1137"/>
      <c r="R413" s="1137">
        <f t="shared" si="628"/>
        <v>0</v>
      </c>
      <c r="S413" s="1137"/>
      <c r="T413" s="1137"/>
      <c r="U413" s="1137">
        <f t="shared" si="629"/>
        <v>0</v>
      </c>
      <c r="V413" s="1137"/>
      <c r="W413" s="1137"/>
      <c r="X413" s="1137">
        <f t="shared" si="630"/>
        <v>0</v>
      </c>
      <c r="Y413" s="1137"/>
      <c r="Z413" s="1137"/>
      <c r="AA413" s="1159">
        <f t="shared" si="616"/>
        <v>0</v>
      </c>
      <c r="AB413" s="1159">
        <f t="shared" si="617"/>
        <v>0</v>
      </c>
    </row>
    <row r="414" spans="2:28" s="1134" customFormat="1" ht="12.75" customHeight="1" x14ac:dyDescent="0.2">
      <c r="B414" s="1564"/>
      <c r="C414" s="1138"/>
      <c r="D414" s="1565" t="s">
        <v>448</v>
      </c>
      <c r="E414" s="1139"/>
      <c r="F414" s="1140"/>
      <c r="G414" s="1160">
        <f>+E414*F414</f>
        <v>0</v>
      </c>
      <c r="H414" s="1149"/>
      <c r="I414" s="1142">
        <f t="shared" si="625"/>
        <v>0</v>
      </c>
      <c r="J414" s="1142"/>
      <c r="K414" s="1142"/>
      <c r="L414" s="1142">
        <f t="shared" si="626"/>
        <v>0</v>
      </c>
      <c r="M414" s="1142"/>
      <c r="N414" s="1142"/>
      <c r="O414" s="1142">
        <f t="shared" si="627"/>
        <v>0</v>
      </c>
      <c r="P414" s="1142"/>
      <c r="Q414" s="1142"/>
      <c r="R414" s="1142">
        <f t="shared" si="628"/>
        <v>0</v>
      </c>
      <c r="S414" s="1142"/>
      <c r="T414" s="1142"/>
      <c r="U414" s="1142">
        <f t="shared" si="629"/>
        <v>0</v>
      </c>
      <c r="V414" s="1142"/>
      <c r="W414" s="1142"/>
      <c r="X414" s="1142">
        <f t="shared" si="630"/>
        <v>0</v>
      </c>
      <c r="Y414" s="1142"/>
      <c r="Z414" s="1142"/>
      <c r="AA414" s="1159">
        <f t="shared" si="616"/>
        <v>0</v>
      </c>
      <c r="AB414" s="1159">
        <f t="shared" si="617"/>
        <v>0</v>
      </c>
    </row>
    <row r="415" spans="2:28" s="1134" customFormat="1" ht="12.75" customHeight="1" x14ac:dyDescent="0.2">
      <c r="B415" s="1564"/>
      <c r="C415" s="1138"/>
      <c r="D415" s="1565" t="s">
        <v>448</v>
      </c>
      <c r="E415" s="1139"/>
      <c r="F415" s="1140"/>
      <c r="G415" s="1160">
        <f>+E415*F415</f>
        <v>0</v>
      </c>
      <c r="H415" s="1149"/>
      <c r="I415" s="1142">
        <f t="shared" si="625"/>
        <v>0</v>
      </c>
      <c r="J415" s="1142"/>
      <c r="K415" s="1142"/>
      <c r="L415" s="1142">
        <f t="shared" si="626"/>
        <v>0</v>
      </c>
      <c r="M415" s="1142"/>
      <c r="N415" s="1142"/>
      <c r="O415" s="1142">
        <f t="shared" si="627"/>
        <v>0</v>
      </c>
      <c r="P415" s="1142"/>
      <c r="Q415" s="1142"/>
      <c r="R415" s="1142">
        <f t="shared" si="628"/>
        <v>0</v>
      </c>
      <c r="S415" s="1142"/>
      <c r="T415" s="1142"/>
      <c r="U415" s="1142">
        <f t="shared" si="629"/>
        <v>0</v>
      </c>
      <c r="V415" s="1142"/>
      <c r="W415" s="1142"/>
      <c r="X415" s="1142">
        <f t="shared" si="630"/>
        <v>0</v>
      </c>
      <c r="Y415" s="1142"/>
      <c r="Z415" s="1142"/>
      <c r="AA415" s="1159">
        <f t="shared" si="616"/>
        <v>0</v>
      </c>
      <c r="AB415" s="1159">
        <f t="shared" si="617"/>
        <v>0</v>
      </c>
    </row>
    <row r="416" spans="2:28" s="1134" customFormat="1" ht="12.75" customHeight="1" x14ac:dyDescent="0.2">
      <c r="B416" s="1563"/>
      <c r="C416" s="1143"/>
      <c r="D416" s="1566" t="s">
        <v>448</v>
      </c>
      <c r="E416" s="1144"/>
      <c r="F416" s="1145"/>
      <c r="G416" s="1161">
        <f>+E416*F416</f>
        <v>0</v>
      </c>
      <c r="H416" s="1150"/>
      <c r="I416" s="1147">
        <f t="shared" si="625"/>
        <v>0</v>
      </c>
      <c r="J416" s="1147"/>
      <c r="K416" s="1147"/>
      <c r="L416" s="1147">
        <f t="shared" si="626"/>
        <v>0</v>
      </c>
      <c r="M416" s="1147"/>
      <c r="N416" s="1147"/>
      <c r="O416" s="1147">
        <f t="shared" si="627"/>
        <v>0</v>
      </c>
      <c r="P416" s="1147"/>
      <c r="Q416" s="1147"/>
      <c r="R416" s="1147">
        <f t="shared" si="628"/>
        <v>0</v>
      </c>
      <c r="S416" s="1147"/>
      <c r="T416" s="1147"/>
      <c r="U416" s="1147">
        <f t="shared" si="629"/>
        <v>0</v>
      </c>
      <c r="V416" s="1147"/>
      <c r="W416" s="1147"/>
      <c r="X416" s="1147">
        <f t="shared" si="630"/>
        <v>0</v>
      </c>
      <c r="Y416" s="1147"/>
      <c r="Z416" s="1147"/>
      <c r="AA416" s="1159">
        <f t="shared" si="616"/>
        <v>0</v>
      </c>
      <c r="AB416" s="1159">
        <f t="shared" si="617"/>
        <v>0</v>
      </c>
    </row>
    <row r="417" spans="2:28" s="1163" customFormat="1" ht="12.75" customHeight="1" x14ac:dyDescent="0.15">
      <c r="B417" s="1135" t="s">
        <v>419</v>
      </c>
      <c r="C417" s="286" t="s">
        <v>516</v>
      </c>
      <c r="D417" s="14"/>
      <c r="E417" s="1136"/>
      <c r="F417" s="1137"/>
      <c r="G417" s="623">
        <f t="shared" ref="G417:Z417" si="631">SUM(G418:G422)</f>
        <v>0</v>
      </c>
      <c r="H417" s="16">
        <f t="shared" si="631"/>
        <v>0</v>
      </c>
      <c r="I417" s="16">
        <f t="shared" si="631"/>
        <v>0</v>
      </c>
      <c r="J417" s="16">
        <f t="shared" si="631"/>
        <v>0</v>
      </c>
      <c r="K417" s="16">
        <f t="shared" si="631"/>
        <v>0</v>
      </c>
      <c r="L417" s="16">
        <f t="shared" si="631"/>
        <v>0</v>
      </c>
      <c r="M417" s="16">
        <f t="shared" si="631"/>
        <v>0</v>
      </c>
      <c r="N417" s="16">
        <f t="shared" si="631"/>
        <v>0</v>
      </c>
      <c r="O417" s="16">
        <f t="shared" si="631"/>
        <v>0</v>
      </c>
      <c r="P417" s="16">
        <f t="shared" si="631"/>
        <v>0</v>
      </c>
      <c r="Q417" s="16">
        <f t="shared" si="631"/>
        <v>0</v>
      </c>
      <c r="R417" s="16">
        <f t="shared" si="631"/>
        <v>0</v>
      </c>
      <c r="S417" s="16">
        <f t="shared" si="631"/>
        <v>0</v>
      </c>
      <c r="T417" s="16">
        <f t="shared" si="631"/>
        <v>0</v>
      </c>
      <c r="U417" s="16">
        <f t="shared" si="631"/>
        <v>0</v>
      </c>
      <c r="V417" s="16">
        <f t="shared" si="631"/>
        <v>0</v>
      </c>
      <c r="W417" s="16">
        <f t="shared" si="631"/>
        <v>0</v>
      </c>
      <c r="X417" s="16">
        <f t="shared" si="631"/>
        <v>0</v>
      </c>
      <c r="Y417" s="16">
        <f t="shared" si="631"/>
        <v>0</v>
      </c>
      <c r="Z417" s="16">
        <f t="shared" si="631"/>
        <v>0</v>
      </c>
      <c r="AA417" s="1159">
        <f t="shared" si="616"/>
        <v>0</v>
      </c>
      <c r="AB417" s="1159">
        <f t="shared" si="617"/>
        <v>0</v>
      </c>
    </row>
    <row r="418" spans="2:28" s="1134" customFormat="1" ht="12.75" customHeight="1" x14ac:dyDescent="0.2">
      <c r="B418" s="1564"/>
      <c r="C418" s="1138"/>
      <c r="D418" s="1565" t="s">
        <v>448</v>
      </c>
      <c r="E418" s="1139"/>
      <c r="F418" s="1140"/>
      <c r="G418" s="1160">
        <f>+E418*F418</f>
        <v>0</v>
      </c>
      <c r="H418" s="1137"/>
      <c r="I418" s="1148">
        <f t="shared" si="625"/>
        <v>0</v>
      </c>
      <c r="J418" s="1137"/>
      <c r="K418" s="1137"/>
      <c r="L418" s="1148">
        <f t="shared" ref="L418:L422" si="632">M418+N418</f>
        <v>0</v>
      </c>
      <c r="M418" s="1137"/>
      <c r="N418" s="1137"/>
      <c r="O418" s="1148">
        <f t="shared" ref="O418:O422" si="633">P418+Q418</f>
        <v>0</v>
      </c>
      <c r="P418" s="1137"/>
      <c r="Q418" s="1137"/>
      <c r="R418" s="1148">
        <f t="shared" ref="R418:R422" si="634">S418+T418</f>
        <v>0</v>
      </c>
      <c r="S418" s="1137"/>
      <c r="T418" s="1137"/>
      <c r="U418" s="1148">
        <f t="shared" ref="U418:U422" si="635">V418+W418</f>
        <v>0</v>
      </c>
      <c r="V418" s="1137"/>
      <c r="W418" s="1137"/>
      <c r="X418" s="1148">
        <f t="shared" ref="X418:X422" si="636">Y418+Z418</f>
        <v>0</v>
      </c>
      <c r="Y418" s="1137"/>
      <c r="Z418" s="1137"/>
      <c r="AA418" s="1159">
        <f t="shared" si="616"/>
        <v>0</v>
      </c>
      <c r="AB418" s="1159">
        <f t="shared" si="617"/>
        <v>0</v>
      </c>
    </row>
    <row r="419" spans="2:28" s="1134" customFormat="1" ht="12.75" customHeight="1" x14ac:dyDescent="0.2">
      <c r="B419" s="1564"/>
      <c r="C419" s="1138"/>
      <c r="D419" s="1565" t="s">
        <v>448</v>
      </c>
      <c r="E419" s="1139"/>
      <c r="F419" s="1140"/>
      <c r="G419" s="1160">
        <f>+E419*F419</f>
        <v>0</v>
      </c>
      <c r="H419" s="1137"/>
      <c r="I419" s="1137">
        <f t="shared" si="625"/>
        <v>0</v>
      </c>
      <c r="J419" s="1137"/>
      <c r="K419" s="1137"/>
      <c r="L419" s="1137">
        <f t="shared" si="632"/>
        <v>0</v>
      </c>
      <c r="M419" s="1137"/>
      <c r="N419" s="1137"/>
      <c r="O419" s="1137">
        <f t="shared" si="633"/>
        <v>0</v>
      </c>
      <c r="P419" s="1137"/>
      <c r="Q419" s="1137"/>
      <c r="R419" s="1137">
        <f t="shared" si="634"/>
        <v>0</v>
      </c>
      <c r="S419" s="1137"/>
      <c r="T419" s="1137"/>
      <c r="U419" s="1137">
        <f t="shared" si="635"/>
        <v>0</v>
      </c>
      <c r="V419" s="1137"/>
      <c r="W419" s="1137"/>
      <c r="X419" s="1137">
        <f t="shared" si="636"/>
        <v>0</v>
      </c>
      <c r="Y419" s="1137"/>
      <c r="Z419" s="1137"/>
      <c r="AA419" s="1159">
        <f t="shared" si="616"/>
        <v>0</v>
      </c>
      <c r="AB419" s="1159">
        <f t="shared" si="617"/>
        <v>0</v>
      </c>
    </row>
    <row r="420" spans="2:28" s="1134" customFormat="1" ht="12.75" customHeight="1" x14ac:dyDescent="0.2">
      <c r="B420" s="1564"/>
      <c r="C420" s="1138"/>
      <c r="D420" s="1565" t="s">
        <v>448</v>
      </c>
      <c r="E420" s="1139"/>
      <c r="F420" s="1140"/>
      <c r="G420" s="1160">
        <f>+E420*F420</f>
        <v>0</v>
      </c>
      <c r="H420" s="1141"/>
      <c r="I420" s="1142">
        <f t="shared" si="625"/>
        <v>0</v>
      </c>
      <c r="J420" s="1142"/>
      <c r="K420" s="1142"/>
      <c r="L420" s="1142">
        <f t="shared" si="632"/>
        <v>0</v>
      </c>
      <c r="M420" s="1142"/>
      <c r="N420" s="1142"/>
      <c r="O420" s="1142">
        <f t="shared" si="633"/>
        <v>0</v>
      </c>
      <c r="P420" s="1142"/>
      <c r="Q420" s="1142"/>
      <c r="R420" s="1142">
        <f t="shared" si="634"/>
        <v>0</v>
      </c>
      <c r="S420" s="1142"/>
      <c r="T420" s="1142"/>
      <c r="U420" s="1142">
        <f t="shared" si="635"/>
        <v>0</v>
      </c>
      <c r="V420" s="1142"/>
      <c r="W420" s="1142"/>
      <c r="X420" s="1142">
        <f t="shared" si="636"/>
        <v>0</v>
      </c>
      <c r="Y420" s="1142"/>
      <c r="Z420" s="1142"/>
      <c r="AA420" s="1159">
        <f t="shared" si="616"/>
        <v>0</v>
      </c>
      <c r="AB420" s="1159">
        <f t="shared" si="617"/>
        <v>0</v>
      </c>
    </row>
    <row r="421" spans="2:28" s="1134" customFormat="1" ht="12.75" customHeight="1" x14ac:dyDescent="0.2">
      <c r="B421" s="1564"/>
      <c r="C421" s="1138"/>
      <c r="D421" s="1565" t="s">
        <v>448</v>
      </c>
      <c r="E421" s="1139"/>
      <c r="F421" s="1140"/>
      <c r="G421" s="1160">
        <f>+E421*F421</f>
        <v>0</v>
      </c>
      <c r="H421" s="1141"/>
      <c r="I421" s="1142">
        <f t="shared" si="625"/>
        <v>0</v>
      </c>
      <c r="J421" s="1142"/>
      <c r="K421" s="1142"/>
      <c r="L421" s="1142">
        <f t="shared" si="632"/>
        <v>0</v>
      </c>
      <c r="M421" s="1142"/>
      <c r="N421" s="1142"/>
      <c r="O421" s="1142">
        <f t="shared" si="633"/>
        <v>0</v>
      </c>
      <c r="P421" s="1142"/>
      <c r="Q421" s="1142"/>
      <c r="R421" s="1142">
        <f t="shared" si="634"/>
        <v>0</v>
      </c>
      <c r="S421" s="1142"/>
      <c r="T421" s="1142"/>
      <c r="U421" s="1142">
        <f t="shared" si="635"/>
        <v>0</v>
      </c>
      <c r="V421" s="1142"/>
      <c r="W421" s="1142"/>
      <c r="X421" s="1142">
        <f t="shared" si="636"/>
        <v>0</v>
      </c>
      <c r="Y421" s="1142"/>
      <c r="Z421" s="1142"/>
      <c r="AA421" s="1159">
        <f t="shared" si="616"/>
        <v>0</v>
      </c>
      <c r="AB421" s="1159">
        <f t="shared" si="617"/>
        <v>0</v>
      </c>
    </row>
    <row r="422" spans="2:28" s="1134" customFormat="1" ht="12.75" customHeight="1" x14ac:dyDescent="0.2">
      <c r="B422" s="1563"/>
      <c r="C422" s="1143"/>
      <c r="D422" s="1566" t="s">
        <v>448</v>
      </c>
      <c r="E422" s="1144"/>
      <c r="F422" s="1145"/>
      <c r="G422" s="1161">
        <f>+E422*F422</f>
        <v>0</v>
      </c>
      <c r="H422" s="1146"/>
      <c r="I422" s="1147">
        <f t="shared" si="625"/>
        <v>0</v>
      </c>
      <c r="J422" s="1147"/>
      <c r="K422" s="1147"/>
      <c r="L422" s="1147">
        <f t="shared" si="632"/>
        <v>0</v>
      </c>
      <c r="M422" s="1147"/>
      <c r="N422" s="1147"/>
      <c r="O422" s="1147">
        <f t="shared" si="633"/>
        <v>0</v>
      </c>
      <c r="P422" s="1147"/>
      <c r="Q422" s="1147"/>
      <c r="R422" s="1147">
        <f t="shared" si="634"/>
        <v>0</v>
      </c>
      <c r="S422" s="1147"/>
      <c r="T422" s="1147"/>
      <c r="U422" s="1147">
        <f t="shared" si="635"/>
        <v>0</v>
      </c>
      <c r="V422" s="1147"/>
      <c r="W422" s="1147"/>
      <c r="X422" s="1147">
        <f t="shared" si="636"/>
        <v>0</v>
      </c>
      <c r="Y422" s="1147"/>
      <c r="Z422" s="1147"/>
      <c r="AA422" s="1159">
        <f t="shared" si="616"/>
        <v>0</v>
      </c>
      <c r="AB422" s="1159">
        <f t="shared" si="617"/>
        <v>0</v>
      </c>
    </row>
    <row r="423" spans="2:28" s="1163" customFormat="1" ht="12.75" customHeight="1" x14ac:dyDescent="0.15">
      <c r="B423" s="1135" t="s">
        <v>419</v>
      </c>
      <c r="C423" s="286" t="s">
        <v>517</v>
      </c>
      <c r="D423" s="14"/>
      <c r="E423" s="1136"/>
      <c r="F423" s="1137"/>
      <c r="G423" s="623">
        <f t="shared" ref="G423:Z423" si="637">SUM(G424:G428)</f>
        <v>0</v>
      </c>
      <c r="H423" s="16">
        <f t="shared" si="637"/>
        <v>0</v>
      </c>
      <c r="I423" s="16">
        <f t="shared" si="637"/>
        <v>0</v>
      </c>
      <c r="J423" s="16">
        <f t="shared" si="637"/>
        <v>0</v>
      </c>
      <c r="K423" s="16">
        <f t="shared" si="637"/>
        <v>0</v>
      </c>
      <c r="L423" s="16">
        <f t="shared" si="637"/>
        <v>0</v>
      </c>
      <c r="M423" s="16">
        <f t="shared" si="637"/>
        <v>0</v>
      </c>
      <c r="N423" s="16">
        <f t="shared" si="637"/>
        <v>0</v>
      </c>
      <c r="O423" s="16">
        <f t="shared" si="637"/>
        <v>0</v>
      </c>
      <c r="P423" s="16">
        <f t="shared" si="637"/>
        <v>0</v>
      </c>
      <c r="Q423" s="16">
        <f t="shared" si="637"/>
        <v>0</v>
      </c>
      <c r="R423" s="16">
        <f t="shared" si="637"/>
        <v>0</v>
      </c>
      <c r="S423" s="16">
        <f t="shared" si="637"/>
        <v>0</v>
      </c>
      <c r="T423" s="16">
        <f t="shared" si="637"/>
        <v>0</v>
      </c>
      <c r="U423" s="16">
        <f t="shared" si="637"/>
        <v>0</v>
      </c>
      <c r="V423" s="16">
        <f t="shared" si="637"/>
        <v>0</v>
      </c>
      <c r="W423" s="16">
        <f t="shared" si="637"/>
        <v>0</v>
      </c>
      <c r="X423" s="16">
        <f t="shared" si="637"/>
        <v>0</v>
      </c>
      <c r="Y423" s="16">
        <f t="shared" si="637"/>
        <v>0</v>
      </c>
      <c r="Z423" s="16">
        <f t="shared" si="637"/>
        <v>0</v>
      </c>
      <c r="AA423" s="1159">
        <f t="shared" si="616"/>
        <v>0</v>
      </c>
      <c r="AB423" s="1159">
        <f t="shared" si="617"/>
        <v>0</v>
      </c>
    </row>
    <row r="424" spans="2:28" s="1134" customFormat="1" ht="12.75" customHeight="1" x14ac:dyDescent="0.2">
      <c r="B424" s="1564"/>
      <c r="C424" s="1138"/>
      <c r="D424" s="1565" t="s">
        <v>448</v>
      </c>
      <c r="E424" s="1139"/>
      <c r="F424" s="1140"/>
      <c r="G424" s="1160">
        <f>+E424*F424</f>
        <v>0</v>
      </c>
      <c r="H424" s="1137"/>
      <c r="I424" s="1148">
        <f t="shared" si="625"/>
        <v>0</v>
      </c>
      <c r="J424" s="1142"/>
      <c r="K424" s="1142"/>
      <c r="L424" s="1148">
        <f t="shared" ref="L424:L428" si="638">M424+N424</f>
        <v>0</v>
      </c>
      <c r="M424" s="1142"/>
      <c r="N424" s="1142"/>
      <c r="O424" s="1148">
        <f t="shared" ref="O424:O428" si="639">P424+Q424</f>
        <v>0</v>
      </c>
      <c r="P424" s="1142"/>
      <c r="Q424" s="1142"/>
      <c r="R424" s="1148">
        <f t="shared" ref="R424:R428" si="640">S424+T424</f>
        <v>0</v>
      </c>
      <c r="S424" s="1142"/>
      <c r="T424" s="1142"/>
      <c r="U424" s="1148">
        <f t="shared" ref="U424:U428" si="641">V424+W424</f>
        <v>0</v>
      </c>
      <c r="V424" s="1142"/>
      <c r="W424" s="1142"/>
      <c r="X424" s="1148">
        <f t="shared" ref="X424:X428" si="642">Y424+Z424</f>
        <v>0</v>
      </c>
      <c r="Y424" s="1142"/>
      <c r="Z424" s="1142"/>
      <c r="AA424" s="1159">
        <f t="shared" si="616"/>
        <v>0</v>
      </c>
      <c r="AB424" s="1159">
        <f t="shared" si="617"/>
        <v>0</v>
      </c>
    </row>
    <row r="425" spans="2:28" s="1134" customFormat="1" ht="12.75" customHeight="1" x14ac:dyDescent="0.2">
      <c r="B425" s="1564"/>
      <c r="C425" s="1138"/>
      <c r="D425" s="1565" t="s">
        <v>448</v>
      </c>
      <c r="E425" s="1139"/>
      <c r="F425" s="1140"/>
      <c r="G425" s="1160">
        <f>+E425*F425</f>
        <v>0</v>
      </c>
      <c r="H425" s="1137"/>
      <c r="I425" s="1137">
        <f t="shared" si="625"/>
        <v>0</v>
      </c>
      <c r="J425" s="1142"/>
      <c r="K425" s="1142"/>
      <c r="L425" s="1137">
        <f t="shared" si="638"/>
        <v>0</v>
      </c>
      <c r="M425" s="1142"/>
      <c r="N425" s="1142"/>
      <c r="O425" s="1137">
        <f t="shared" si="639"/>
        <v>0</v>
      </c>
      <c r="P425" s="1142"/>
      <c r="Q425" s="1142"/>
      <c r="R425" s="1137">
        <f t="shared" si="640"/>
        <v>0</v>
      </c>
      <c r="S425" s="1142"/>
      <c r="T425" s="1142"/>
      <c r="U425" s="1137">
        <f t="shared" si="641"/>
        <v>0</v>
      </c>
      <c r="V425" s="1142"/>
      <c r="W425" s="1142"/>
      <c r="X425" s="1137">
        <f t="shared" si="642"/>
        <v>0</v>
      </c>
      <c r="Y425" s="1142"/>
      <c r="Z425" s="1142"/>
      <c r="AA425" s="1159">
        <f t="shared" si="616"/>
        <v>0</v>
      </c>
      <c r="AB425" s="1159">
        <f t="shared" si="617"/>
        <v>0</v>
      </c>
    </row>
    <row r="426" spans="2:28" s="1134" customFormat="1" ht="12.75" customHeight="1" x14ac:dyDescent="0.2">
      <c r="B426" s="1564"/>
      <c r="C426" s="1138"/>
      <c r="D426" s="1565" t="s">
        <v>448</v>
      </c>
      <c r="E426" s="1139"/>
      <c r="F426" s="1140"/>
      <c r="G426" s="1160">
        <f>+E426*F426</f>
        <v>0</v>
      </c>
      <c r="H426" s="1141"/>
      <c r="I426" s="1142">
        <f t="shared" si="625"/>
        <v>0</v>
      </c>
      <c r="J426" s="1142"/>
      <c r="K426" s="1142"/>
      <c r="L426" s="1142">
        <f t="shared" si="638"/>
        <v>0</v>
      </c>
      <c r="M426" s="1142"/>
      <c r="N426" s="1142"/>
      <c r="O426" s="1142">
        <f t="shared" si="639"/>
        <v>0</v>
      </c>
      <c r="P426" s="1142"/>
      <c r="Q426" s="1142"/>
      <c r="R426" s="1142">
        <f t="shared" si="640"/>
        <v>0</v>
      </c>
      <c r="S426" s="1142"/>
      <c r="T426" s="1142"/>
      <c r="U426" s="1142">
        <f t="shared" si="641"/>
        <v>0</v>
      </c>
      <c r="V426" s="1142"/>
      <c r="W426" s="1142"/>
      <c r="X426" s="1142">
        <f t="shared" si="642"/>
        <v>0</v>
      </c>
      <c r="Y426" s="1142"/>
      <c r="Z426" s="1142"/>
      <c r="AA426" s="1159">
        <f t="shared" si="616"/>
        <v>0</v>
      </c>
      <c r="AB426" s="1159">
        <f t="shared" si="617"/>
        <v>0</v>
      </c>
    </row>
    <row r="427" spans="2:28" s="1134" customFormat="1" ht="12.75" customHeight="1" x14ac:dyDescent="0.2">
      <c r="B427" s="1564"/>
      <c r="C427" s="1138"/>
      <c r="D427" s="1565" t="s">
        <v>448</v>
      </c>
      <c r="E427" s="1139"/>
      <c r="F427" s="1140"/>
      <c r="G427" s="1160">
        <f>+E427*F427</f>
        <v>0</v>
      </c>
      <c r="H427" s="1141"/>
      <c r="I427" s="1142">
        <f t="shared" si="625"/>
        <v>0</v>
      </c>
      <c r="J427" s="1142"/>
      <c r="K427" s="1142"/>
      <c r="L427" s="1142">
        <f t="shared" si="638"/>
        <v>0</v>
      </c>
      <c r="M427" s="1142"/>
      <c r="N427" s="1142"/>
      <c r="O427" s="1142">
        <f t="shared" si="639"/>
        <v>0</v>
      </c>
      <c r="P427" s="1142"/>
      <c r="Q427" s="1142"/>
      <c r="R427" s="1142">
        <f t="shared" si="640"/>
        <v>0</v>
      </c>
      <c r="S427" s="1142"/>
      <c r="T427" s="1142"/>
      <c r="U427" s="1142">
        <f t="shared" si="641"/>
        <v>0</v>
      </c>
      <c r="V427" s="1142"/>
      <c r="W427" s="1142"/>
      <c r="X427" s="1142">
        <f t="shared" si="642"/>
        <v>0</v>
      </c>
      <c r="Y427" s="1142"/>
      <c r="Z427" s="1142"/>
      <c r="AA427" s="1159">
        <f t="shared" si="616"/>
        <v>0</v>
      </c>
      <c r="AB427" s="1159">
        <f t="shared" si="617"/>
        <v>0</v>
      </c>
    </row>
    <row r="428" spans="2:28" s="1134" customFormat="1" ht="12.75" customHeight="1" x14ac:dyDescent="0.2">
      <c r="B428" s="1563"/>
      <c r="C428" s="1143"/>
      <c r="D428" s="1566" t="s">
        <v>448</v>
      </c>
      <c r="E428" s="1144"/>
      <c r="F428" s="1145"/>
      <c r="G428" s="1161">
        <f>+E428*F428</f>
        <v>0</v>
      </c>
      <c r="H428" s="1146"/>
      <c r="I428" s="1147">
        <f t="shared" si="625"/>
        <v>0</v>
      </c>
      <c r="J428" s="1147"/>
      <c r="K428" s="1147"/>
      <c r="L428" s="1147">
        <f t="shared" si="638"/>
        <v>0</v>
      </c>
      <c r="M428" s="1147"/>
      <c r="N428" s="1147"/>
      <c r="O428" s="1147">
        <f t="shared" si="639"/>
        <v>0</v>
      </c>
      <c r="P428" s="1147"/>
      <c r="Q428" s="1147"/>
      <c r="R428" s="1147">
        <f t="shared" si="640"/>
        <v>0</v>
      </c>
      <c r="S428" s="1147"/>
      <c r="T428" s="1147"/>
      <c r="U428" s="1147">
        <f t="shared" si="641"/>
        <v>0</v>
      </c>
      <c r="V428" s="1147"/>
      <c r="W428" s="1147"/>
      <c r="X428" s="1147">
        <f t="shared" si="642"/>
        <v>0</v>
      </c>
      <c r="Y428" s="1147"/>
      <c r="Z428" s="1147"/>
      <c r="AA428" s="1159">
        <f t="shared" si="616"/>
        <v>0</v>
      </c>
      <c r="AB428" s="1159">
        <f t="shared" si="617"/>
        <v>0</v>
      </c>
    </row>
    <row r="429" spans="2:28" s="1163" customFormat="1" ht="12.75" customHeight="1" x14ac:dyDescent="0.15">
      <c r="B429" s="1135" t="s">
        <v>419</v>
      </c>
      <c r="C429" s="286" t="s">
        <v>518</v>
      </c>
      <c r="D429" s="14"/>
      <c r="E429" s="1136"/>
      <c r="F429" s="1137"/>
      <c r="G429" s="623">
        <f t="shared" ref="G429:Z429" si="643">SUM(G430:G434)</f>
        <v>0</v>
      </c>
      <c r="H429" s="16">
        <f t="shared" si="643"/>
        <v>0</v>
      </c>
      <c r="I429" s="16">
        <f t="shared" si="643"/>
        <v>0</v>
      </c>
      <c r="J429" s="20">
        <f t="shared" si="643"/>
        <v>0</v>
      </c>
      <c r="K429" s="20">
        <f t="shared" si="643"/>
        <v>0</v>
      </c>
      <c r="L429" s="16">
        <f t="shared" si="643"/>
        <v>0</v>
      </c>
      <c r="M429" s="20">
        <f t="shared" si="643"/>
        <v>0</v>
      </c>
      <c r="N429" s="20">
        <f t="shared" si="643"/>
        <v>0</v>
      </c>
      <c r="O429" s="16">
        <f t="shared" si="643"/>
        <v>0</v>
      </c>
      <c r="P429" s="20">
        <f t="shared" si="643"/>
        <v>0</v>
      </c>
      <c r="Q429" s="20">
        <f t="shared" si="643"/>
        <v>0</v>
      </c>
      <c r="R429" s="16">
        <f t="shared" si="643"/>
        <v>0</v>
      </c>
      <c r="S429" s="20">
        <f t="shared" si="643"/>
        <v>0</v>
      </c>
      <c r="T429" s="20">
        <f t="shared" si="643"/>
        <v>0</v>
      </c>
      <c r="U429" s="16">
        <f t="shared" si="643"/>
        <v>0</v>
      </c>
      <c r="V429" s="20">
        <f t="shared" si="643"/>
        <v>0</v>
      </c>
      <c r="W429" s="20">
        <f t="shared" si="643"/>
        <v>0</v>
      </c>
      <c r="X429" s="16">
        <f t="shared" si="643"/>
        <v>0</v>
      </c>
      <c r="Y429" s="20">
        <f t="shared" si="643"/>
        <v>0</v>
      </c>
      <c r="Z429" s="20">
        <f t="shared" si="643"/>
        <v>0</v>
      </c>
      <c r="AA429" s="1159">
        <f t="shared" si="616"/>
        <v>0</v>
      </c>
      <c r="AB429" s="1159">
        <f t="shared" si="617"/>
        <v>0</v>
      </c>
    </row>
    <row r="430" spans="2:28" s="1134" customFormat="1" ht="12.75" customHeight="1" x14ac:dyDescent="0.2">
      <c r="B430" s="1564"/>
      <c r="C430" s="1138"/>
      <c r="D430" s="1565" t="s">
        <v>448</v>
      </c>
      <c r="E430" s="1139"/>
      <c r="F430" s="1140"/>
      <c r="G430" s="1160">
        <f>+E430*F430</f>
        <v>0</v>
      </c>
      <c r="H430" s="1137"/>
      <c r="I430" s="1148">
        <f t="shared" si="625"/>
        <v>0</v>
      </c>
      <c r="J430" s="1137"/>
      <c r="K430" s="1137"/>
      <c r="L430" s="1148">
        <f t="shared" ref="L430:L434" si="644">M430+N430</f>
        <v>0</v>
      </c>
      <c r="M430" s="1137"/>
      <c r="N430" s="1137"/>
      <c r="O430" s="1148">
        <f t="shared" ref="O430:O434" si="645">P430+Q430</f>
        <v>0</v>
      </c>
      <c r="P430" s="1137"/>
      <c r="Q430" s="1137"/>
      <c r="R430" s="1148">
        <f t="shared" ref="R430:R434" si="646">S430+T430</f>
        <v>0</v>
      </c>
      <c r="S430" s="1137"/>
      <c r="T430" s="1137"/>
      <c r="U430" s="1148">
        <f t="shared" ref="U430:U434" si="647">V430+W430</f>
        <v>0</v>
      </c>
      <c r="V430" s="1137"/>
      <c r="W430" s="1137"/>
      <c r="X430" s="1148">
        <f t="shared" ref="X430:X434" si="648">Y430+Z430</f>
        <v>0</v>
      </c>
      <c r="Y430" s="1137"/>
      <c r="Z430" s="1137"/>
      <c r="AA430" s="1159">
        <f t="shared" si="616"/>
        <v>0</v>
      </c>
      <c r="AB430" s="1159">
        <f t="shared" si="617"/>
        <v>0</v>
      </c>
    </row>
    <row r="431" spans="2:28" s="1134" customFormat="1" ht="12.75" customHeight="1" x14ac:dyDescent="0.2">
      <c r="B431" s="1564"/>
      <c r="C431" s="1138"/>
      <c r="D431" s="1565" t="s">
        <v>448</v>
      </c>
      <c r="E431" s="1139"/>
      <c r="F431" s="1140"/>
      <c r="G431" s="1160">
        <f>+E431*F431</f>
        <v>0</v>
      </c>
      <c r="H431" s="1137"/>
      <c r="I431" s="1137">
        <f t="shared" si="625"/>
        <v>0</v>
      </c>
      <c r="J431" s="1137"/>
      <c r="K431" s="1137"/>
      <c r="L431" s="1137">
        <f t="shared" si="644"/>
        <v>0</v>
      </c>
      <c r="M431" s="1137"/>
      <c r="N431" s="1137"/>
      <c r="O431" s="1137">
        <f t="shared" si="645"/>
        <v>0</v>
      </c>
      <c r="P431" s="1137"/>
      <c r="Q431" s="1137"/>
      <c r="R431" s="1137">
        <f t="shared" si="646"/>
        <v>0</v>
      </c>
      <c r="S431" s="1137"/>
      <c r="T431" s="1137"/>
      <c r="U431" s="1137">
        <f t="shared" si="647"/>
        <v>0</v>
      </c>
      <c r="V431" s="1137"/>
      <c r="W431" s="1137"/>
      <c r="X431" s="1137">
        <f t="shared" si="648"/>
        <v>0</v>
      </c>
      <c r="Y431" s="1137"/>
      <c r="Z431" s="1137"/>
      <c r="AA431" s="1159">
        <f t="shared" si="616"/>
        <v>0</v>
      </c>
      <c r="AB431" s="1159">
        <f t="shared" si="617"/>
        <v>0</v>
      </c>
    </row>
    <row r="432" spans="2:28" s="1134" customFormat="1" ht="12.75" customHeight="1" x14ac:dyDescent="0.2">
      <c r="B432" s="1564"/>
      <c r="C432" s="1138"/>
      <c r="D432" s="1565" t="s">
        <v>448</v>
      </c>
      <c r="E432" s="1139"/>
      <c r="F432" s="1140"/>
      <c r="G432" s="1160">
        <f>+E432*F432</f>
        <v>0</v>
      </c>
      <c r="H432" s="1141"/>
      <c r="I432" s="1142">
        <f t="shared" si="625"/>
        <v>0</v>
      </c>
      <c r="J432" s="1142"/>
      <c r="K432" s="1142"/>
      <c r="L432" s="1142">
        <f t="shared" si="644"/>
        <v>0</v>
      </c>
      <c r="M432" s="1142"/>
      <c r="N432" s="1142"/>
      <c r="O432" s="1142">
        <f t="shared" si="645"/>
        <v>0</v>
      </c>
      <c r="P432" s="1142"/>
      <c r="Q432" s="1142"/>
      <c r="R432" s="1142">
        <f t="shared" si="646"/>
        <v>0</v>
      </c>
      <c r="S432" s="1142"/>
      <c r="T432" s="1142"/>
      <c r="U432" s="1142">
        <f t="shared" si="647"/>
        <v>0</v>
      </c>
      <c r="V432" s="1142"/>
      <c r="W432" s="1142"/>
      <c r="X432" s="1142">
        <f t="shared" si="648"/>
        <v>0</v>
      </c>
      <c r="Y432" s="1142"/>
      <c r="Z432" s="1142"/>
      <c r="AA432" s="1159">
        <f t="shared" si="616"/>
        <v>0</v>
      </c>
      <c r="AB432" s="1159">
        <f t="shared" si="617"/>
        <v>0</v>
      </c>
    </row>
    <row r="433" spans="2:28" s="1134" customFormat="1" ht="12.75" customHeight="1" x14ac:dyDescent="0.2">
      <c r="B433" s="1564"/>
      <c r="C433" s="1138"/>
      <c r="D433" s="1565" t="s">
        <v>448</v>
      </c>
      <c r="E433" s="1139"/>
      <c r="F433" s="1140"/>
      <c r="G433" s="1160">
        <f>+E433*F433</f>
        <v>0</v>
      </c>
      <c r="H433" s="1141"/>
      <c r="I433" s="1142">
        <f t="shared" si="625"/>
        <v>0</v>
      </c>
      <c r="J433" s="1142"/>
      <c r="K433" s="1142"/>
      <c r="L433" s="1142">
        <f t="shared" si="644"/>
        <v>0</v>
      </c>
      <c r="M433" s="1142"/>
      <c r="N433" s="1142"/>
      <c r="O433" s="1142">
        <f t="shared" si="645"/>
        <v>0</v>
      </c>
      <c r="P433" s="1142"/>
      <c r="Q433" s="1142"/>
      <c r="R433" s="1142">
        <f t="shared" si="646"/>
        <v>0</v>
      </c>
      <c r="S433" s="1142"/>
      <c r="T433" s="1142"/>
      <c r="U433" s="1142">
        <f t="shared" si="647"/>
        <v>0</v>
      </c>
      <c r="V433" s="1142"/>
      <c r="W433" s="1142"/>
      <c r="X433" s="1142">
        <f t="shared" si="648"/>
        <v>0</v>
      </c>
      <c r="Y433" s="1142"/>
      <c r="Z433" s="1142"/>
      <c r="AA433" s="1159">
        <f t="shared" si="616"/>
        <v>0</v>
      </c>
      <c r="AB433" s="1159">
        <f t="shared" si="617"/>
        <v>0</v>
      </c>
    </row>
    <row r="434" spans="2:28" s="1134" customFormat="1" ht="12.75" customHeight="1" x14ac:dyDescent="0.2">
      <c r="B434" s="1563"/>
      <c r="C434" s="1143"/>
      <c r="D434" s="1566" t="s">
        <v>448</v>
      </c>
      <c r="E434" s="1144"/>
      <c r="F434" s="1145"/>
      <c r="G434" s="1160">
        <f>+E434*F434</f>
        <v>0</v>
      </c>
      <c r="H434" s="1141"/>
      <c r="I434" s="1147">
        <f t="shared" si="625"/>
        <v>0</v>
      </c>
      <c r="J434" s="1142"/>
      <c r="K434" s="1142"/>
      <c r="L434" s="1147">
        <f t="shared" si="644"/>
        <v>0</v>
      </c>
      <c r="M434" s="1142"/>
      <c r="N434" s="1142"/>
      <c r="O434" s="1147">
        <f t="shared" si="645"/>
        <v>0</v>
      </c>
      <c r="P434" s="1142"/>
      <c r="Q434" s="1142"/>
      <c r="R434" s="1147">
        <f t="shared" si="646"/>
        <v>0</v>
      </c>
      <c r="S434" s="1142"/>
      <c r="T434" s="1142"/>
      <c r="U434" s="1147">
        <f t="shared" si="647"/>
        <v>0</v>
      </c>
      <c r="V434" s="1142"/>
      <c r="W434" s="1142"/>
      <c r="X434" s="1147">
        <f t="shared" si="648"/>
        <v>0</v>
      </c>
      <c r="Y434" s="1142"/>
      <c r="Z434" s="1142"/>
      <c r="AA434" s="1159">
        <f t="shared" si="616"/>
        <v>0</v>
      </c>
      <c r="AB434" s="1159">
        <f t="shared" si="617"/>
        <v>0</v>
      </c>
    </row>
    <row r="435" spans="2:28" s="1166" customFormat="1" ht="26.25" customHeight="1" x14ac:dyDescent="0.15">
      <c r="B435" s="52">
        <f>+'CRONOGRAMA ACTIVIDADES'!C67</f>
        <v>0</v>
      </c>
      <c r="C435" s="232" t="str">
        <f>+'CRONOGRAMA ACTIVIDADES'!B67</f>
        <v>2.3.4</v>
      </c>
      <c r="D435" s="625" t="str">
        <f>+'CRONOGRAMA ACTIVIDADES'!D67</f>
        <v>Unidad medida</v>
      </c>
      <c r="E435" s="626">
        <f>+'CRONOGRAMA ACTIVIDADES'!E67</f>
        <v>0</v>
      </c>
      <c r="F435" s="624"/>
      <c r="G435" s="624">
        <f t="shared" ref="G435:Z435" si="649">+G437+G443+G449+G455+G461</f>
        <v>0</v>
      </c>
      <c r="H435" s="12">
        <f t="shared" si="649"/>
        <v>0</v>
      </c>
      <c r="I435" s="12">
        <f t="shared" si="649"/>
        <v>0</v>
      </c>
      <c r="J435" s="12">
        <f t="shared" si="649"/>
        <v>0</v>
      </c>
      <c r="K435" s="12">
        <f t="shared" si="649"/>
        <v>0</v>
      </c>
      <c r="L435" s="12">
        <f t="shared" si="649"/>
        <v>0</v>
      </c>
      <c r="M435" s="12">
        <f t="shared" si="649"/>
        <v>0</v>
      </c>
      <c r="N435" s="12">
        <f t="shared" si="649"/>
        <v>0</v>
      </c>
      <c r="O435" s="12">
        <f t="shared" si="649"/>
        <v>0</v>
      </c>
      <c r="P435" s="12">
        <f t="shared" si="649"/>
        <v>0</v>
      </c>
      <c r="Q435" s="12">
        <f t="shared" si="649"/>
        <v>0</v>
      </c>
      <c r="R435" s="12">
        <f t="shared" si="649"/>
        <v>0</v>
      </c>
      <c r="S435" s="12">
        <f t="shared" si="649"/>
        <v>0</v>
      </c>
      <c r="T435" s="12">
        <f t="shared" si="649"/>
        <v>0</v>
      </c>
      <c r="U435" s="12">
        <f t="shared" si="649"/>
        <v>0</v>
      </c>
      <c r="V435" s="12">
        <f t="shared" si="649"/>
        <v>0</v>
      </c>
      <c r="W435" s="12">
        <f t="shared" si="649"/>
        <v>0</v>
      </c>
      <c r="X435" s="12">
        <f t="shared" si="649"/>
        <v>0</v>
      </c>
      <c r="Y435" s="12">
        <f t="shared" si="649"/>
        <v>0</v>
      </c>
      <c r="Z435" s="12">
        <f t="shared" si="649"/>
        <v>0</v>
      </c>
      <c r="AA435" s="1159">
        <f>X435+U435+R435+O435+L435+I435+H435</f>
        <v>0</v>
      </c>
      <c r="AB435" s="1159">
        <f>+AA435-G435</f>
        <v>0</v>
      </c>
    </row>
    <row r="436" spans="2:28" s="1163" customFormat="1" ht="26.25" customHeight="1" x14ac:dyDescent="0.15">
      <c r="B436" s="633" t="s">
        <v>768</v>
      </c>
      <c r="C436" s="634"/>
      <c r="D436" s="2014"/>
      <c r="E436" s="2015"/>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6"/>
    </row>
    <row r="437" spans="2:28" s="1163" customFormat="1" ht="12.75" customHeight="1" x14ac:dyDescent="0.15">
      <c r="B437" s="1135" t="s">
        <v>419</v>
      </c>
      <c r="C437" s="286" t="s">
        <v>519</v>
      </c>
      <c r="D437" s="14"/>
      <c r="E437" s="1136"/>
      <c r="F437" s="1137"/>
      <c r="G437" s="623">
        <f t="shared" ref="G437:H437" si="650">SUM(G438:G442)</f>
        <v>0</v>
      </c>
      <c r="H437" s="16">
        <f t="shared" si="650"/>
        <v>0</v>
      </c>
      <c r="I437" s="16">
        <f t="shared" ref="I437" si="651">SUM(I438:I442)</f>
        <v>0</v>
      </c>
      <c r="J437" s="16">
        <f t="shared" ref="J437:K437" si="652">SUM(J438:J442)</f>
        <v>0</v>
      </c>
      <c r="K437" s="16">
        <f t="shared" si="652"/>
        <v>0</v>
      </c>
      <c r="L437" s="16">
        <f t="shared" ref="L437" si="653">SUM(L438:L442)</f>
        <v>0</v>
      </c>
      <c r="M437" s="16">
        <f t="shared" ref="M437:N437" si="654">SUM(M438:M442)</f>
        <v>0</v>
      </c>
      <c r="N437" s="16">
        <f t="shared" si="654"/>
        <v>0</v>
      </c>
      <c r="O437" s="16">
        <f t="shared" ref="O437" si="655">SUM(O438:O442)</f>
        <v>0</v>
      </c>
      <c r="P437" s="16">
        <f t="shared" ref="P437:Q437" si="656">SUM(P438:P442)</f>
        <v>0</v>
      </c>
      <c r="Q437" s="16">
        <f t="shared" si="656"/>
        <v>0</v>
      </c>
      <c r="R437" s="16">
        <f t="shared" ref="R437" si="657">SUM(R438:R442)</f>
        <v>0</v>
      </c>
      <c r="S437" s="16">
        <f t="shared" ref="S437:T437" si="658">SUM(S438:S442)</f>
        <v>0</v>
      </c>
      <c r="T437" s="16">
        <f t="shared" si="658"/>
        <v>0</v>
      </c>
      <c r="U437" s="16">
        <f t="shared" ref="U437" si="659">SUM(U438:U442)</f>
        <v>0</v>
      </c>
      <c r="V437" s="16">
        <f t="shared" ref="V437:W437" si="660">SUM(V438:V442)</f>
        <v>0</v>
      </c>
      <c r="W437" s="16">
        <f t="shared" si="660"/>
        <v>0</v>
      </c>
      <c r="X437" s="16">
        <f t="shared" ref="X437" si="661">SUM(X438:X442)</f>
        <v>0</v>
      </c>
      <c r="Y437" s="16">
        <f t="shared" ref="Y437:Z437" si="662">SUM(Y438:Y442)</f>
        <v>0</v>
      </c>
      <c r="Z437" s="16">
        <f t="shared" si="662"/>
        <v>0</v>
      </c>
      <c r="AA437" s="1159">
        <f t="shared" ref="AA437:AA466" si="663">X437+U437+R437+O437+L437+I437+H437</f>
        <v>0</v>
      </c>
      <c r="AB437" s="1159">
        <f t="shared" ref="AB437:AB466" si="664">+AA437-G437</f>
        <v>0</v>
      </c>
    </row>
    <row r="438" spans="2:28" s="1134" customFormat="1" ht="12.75" customHeight="1" x14ac:dyDescent="0.2">
      <c r="B438" s="1564"/>
      <c r="C438" s="1138"/>
      <c r="D438" s="1565" t="s">
        <v>448</v>
      </c>
      <c r="E438" s="1139"/>
      <c r="F438" s="1140"/>
      <c r="G438" s="1160">
        <f>+E438*F438</f>
        <v>0</v>
      </c>
      <c r="H438" s="1137"/>
      <c r="I438" s="1137">
        <f t="shared" ref="I438:I442" si="665">J438+K438</f>
        <v>0</v>
      </c>
      <c r="J438" s="1137"/>
      <c r="K438" s="1137"/>
      <c r="L438" s="1137">
        <f t="shared" ref="L438:L442" si="666">M438+N438</f>
        <v>0</v>
      </c>
      <c r="M438" s="1137"/>
      <c r="N438" s="1137"/>
      <c r="O438" s="1137">
        <f t="shared" ref="O438:O442" si="667">P438+Q438</f>
        <v>0</v>
      </c>
      <c r="P438" s="1137"/>
      <c r="Q438" s="1137"/>
      <c r="R438" s="1137">
        <f t="shared" ref="R438:R442" si="668">S438+T438</f>
        <v>0</v>
      </c>
      <c r="S438" s="1137"/>
      <c r="T438" s="1137"/>
      <c r="U438" s="1137">
        <f t="shared" ref="U438:U442" si="669">V438+W438</f>
        <v>0</v>
      </c>
      <c r="V438" s="1137"/>
      <c r="W438" s="1137"/>
      <c r="X438" s="1137">
        <f t="shared" ref="X438:X442" si="670">Y438+Z438</f>
        <v>0</v>
      </c>
      <c r="Y438" s="1137"/>
      <c r="Z438" s="1137"/>
      <c r="AA438" s="1159">
        <f t="shared" si="663"/>
        <v>0</v>
      </c>
      <c r="AB438" s="1159">
        <f t="shared" si="664"/>
        <v>0</v>
      </c>
    </row>
    <row r="439" spans="2:28" s="1134" customFormat="1" ht="12.75" customHeight="1" x14ac:dyDescent="0.2">
      <c r="B439" s="1564"/>
      <c r="C439" s="1138"/>
      <c r="D439" s="1565" t="s">
        <v>448</v>
      </c>
      <c r="E439" s="1139"/>
      <c r="F439" s="1140"/>
      <c r="G439" s="1160">
        <f>+E439*F439</f>
        <v>0</v>
      </c>
      <c r="H439" s="1137"/>
      <c r="I439" s="1137">
        <f t="shared" si="665"/>
        <v>0</v>
      </c>
      <c r="J439" s="1137"/>
      <c r="K439" s="1137"/>
      <c r="L439" s="1137">
        <f t="shared" si="666"/>
        <v>0</v>
      </c>
      <c r="M439" s="1137"/>
      <c r="N439" s="1137"/>
      <c r="O439" s="1137">
        <f t="shared" si="667"/>
        <v>0</v>
      </c>
      <c r="P439" s="1137"/>
      <c r="Q439" s="1137"/>
      <c r="R439" s="1137">
        <f t="shared" si="668"/>
        <v>0</v>
      </c>
      <c r="S439" s="1137"/>
      <c r="T439" s="1137"/>
      <c r="U439" s="1137">
        <f t="shared" si="669"/>
        <v>0</v>
      </c>
      <c r="V439" s="1137"/>
      <c r="W439" s="1137"/>
      <c r="X439" s="1137">
        <f t="shared" si="670"/>
        <v>0</v>
      </c>
      <c r="Y439" s="1137"/>
      <c r="Z439" s="1137"/>
      <c r="AA439" s="1159">
        <f t="shared" si="663"/>
        <v>0</v>
      </c>
      <c r="AB439" s="1159">
        <f t="shared" si="664"/>
        <v>0</v>
      </c>
    </row>
    <row r="440" spans="2:28" s="1134" customFormat="1" ht="12.75" customHeight="1" x14ac:dyDescent="0.2">
      <c r="B440" s="1564"/>
      <c r="C440" s="1138"/>
      <c r="D440" s="1565" t="s">
        <v>448</v>
      </c>
      <c r="E440" s="1139"/>
      <c r="F440" s="1140"/>
      <c r="G440" s="1160">
        <f>+E440*F440</f>
        <v>0</v>
      </c>
      <c r="H440" s="1141"/>
      <c r="I440" s="1142">
        <f t="shared" si="665"/>
        <v>0</v>
      </c>
      <c r="J440" s="1142"/>
      <c r="K440" s="1142"/>
      <c r="L440" s="1142">
        <f t="shared" si="666"/>
        <v>0</v>
      </c>
      <c r="M440" s="1142"/>
      <c r="N440" s="1142"/>
      <c r="O440" s="1142">
        <f t="shared" si="667"/>
        <v>0</v>
      </c>
      <c r="P440" s="1142"/>
      <c r="Q440" s="1142"/>
      <c r="R440" s="1142">
        <f t="shared" si="668"/>
        <v>0</v>
      </c>
      <c r="S440" s="1142"/>
      <c r="T440" s="1142"/>
      <c r="U440" s="1142">
        <f t="shared" si="669"/>
        <v>0</v>
      </c>
      <c r="V440" s="1142"/>
      <c r="W440" s="1142"/>
      <c r="X440" s="1142">
        <f t="shared" si="670"/>
        <v>0</v>
      </c>
      <c r="Y440" s="1142"/>
      <c r="Z440" s="1142"/>
      <c r="AA440" s="1159">
        <f t="shared" si="663"/>
        <v>0</v>
      </c>
      <c r="AB440" s="1159">
        <f t="shared" si="664"/>
        <v>0</v>
      </c>
    </row>
    <row r="441" spans="2:28" s="1134" customFormat="1" ht="12.75" customHeight="1" x14ac:dyDescent="0.2">
      <c r="B441" s="1564"/>
      <c r="C441" s="1138"/>
      <c r="D441" s="1565" t="s">
        <v>448</v>
      </c>
      <c r="E441" s="1139"/>
      <c r="F441" s="1140"/>
      <c r="G441" s="1160">
        <f>+E441*F441</f>
        <v>0</v>
      </c>
      <c r="H441" s="1141"/>
      <c r="I441" s="1142">
        <f t="shared" si="665"/>
        <v>0</v>
      </c>
      <c r="J441" s="1142"/>
      <c r="K441" s="1142"/>
      <c r="L441" s="1142">
        <f t="shared" si="666"/>
        <v>0</v>
      </c>
      <c r="M441" s="1142"/>
      <c r="N441" s="1142"/>
      <c r="O441" s="1142">
        <f t="shared" si="667"/>
        <v>0</v>
      </c>
      <c r="P441" s="1142"/>
      <c r="Q441" s="1142"/>
      <c r="R441" s="1142">
        <f t="shared" si="668"/>
        <v>0</v>
      </c>
      <c r="S441" s="1142"/>
      <c r="T441" s="1142"/>
      <c r="U441" s="1142">
        <f t="shared" si="669"/>
        <v>0</v>
      </c>
      <c r="V441" s="1142"/>
      <c r="W441" s="1142"/>
      <c r="X441" s="1142">
        <f t="shared" si="670"/>
        <v>0</v>
      </c>
      <c r="Y441" s="1142"/>
      <c r="Z441" s="1142"/>
      <c r="AA441" s="1159">
        <f t="shared" si="663"/>
        <v>0</v>
      </c>
      <c r="AB441" s="1159">
        <f t="shared" si="664"/>
        <v>0</v>
      </c>
    </row>
    <row r="442" spans="2:28" s="1134" customFormat="1" ht="12.75" customHeight="1" x14ac:dyDescent="0.2">
      <c r="B442" s="1563"/>
      <c r="C442" s="1143"/>
      <c r="D442" s="1566" t="s">
        <v>448</v>
      </c>
      <c r="E442" s="1144"/>
      <c r="F442" s="1145"/>
      <c r="G442" s="1161">
        <f>+E442*F442</f>
        <v>0</v>
      </c>
      <c r="H442" s="1146"/>
      <c r="I442" s="1147">
        <f t="shared" si="665"/>
        <v>0</v>
      </c>
      <c r="J442" s="1147"/>
      <c r="K442" s="1147"/>
      <c r="L442" s="1147">
        <f t="shared" si="666"/>
        <v>0</v>
      </c>
      <c r="M442" s="1147"/>
      <c r="N442" s="1147"/>
      <c r="O442" s="1147">
        <f t="shared" si="667"/>
        <v>0</v>
      </c>
      <c r="P442" s="1147"/>
      <c r="Q442" s="1147"/>
      <c r="R442" s="1147">
        <f t="shared" si="668"/>
        <v>0</v>
      </c>
      <c r="S442" s="1147"/>
      <c r="T442" s="1147"/>
      <c r="U442" s="1147">
        <f t="shared" si="669"/>
        <v>0</v>
      </c>
      <c r="V442" s="1147"/>
      <c r="W442" s="1147"/>
      <c r="X442" s="1147">
        <f t="shared" si="670"/>
        <v>0</v>
      </c>
      <c r="Y442" s="1147"/>
      <c r="Z442" s="1147"/>
      <c r="AA442" s="1159">
        <f t="shared" si="663"/>
        <v>0</v>
      </c>
      <c r="AB442" s="1159">
        <f t="shared" si="664"/>
        <v>0</v>
      </c>
    </row>
    <row r="443" spans="2:28" s="1163" customFormat="1" ht="12.75" customHeight="1" x14ac:dyDescent="0.15">
      <c r="B443" s="1135" t="s">
        <v>419</v>
      </c>
      <c r="C443" s="286" t="s">
        <v>520</v>
      </c>
      <c r="D443" s="14"/>
      <c r="E443" s="1136"/>
      <c r="F443" s="1137"/>
      <c r="G443" s="623">
        <f t="shared" ref="G443:Z443" si="671">SUM(G444:G448)</f>
        <v>0</v>
      </c>
      <c r="H443" s="16">
        <f t="shared" si="671"/>
        <v>0</v>
      </c>
      <c r="I443" s="16">
        <f t="shared" si="671"/>
        <v>0</v>
      </c>
      <c r="J443" s="16">
        <f t="shared" si="671"/>
        <v>0</v>
      </c>
      <c r="K443" s="16">
        <f t="shared" si="671"/>
        <v>0</v>
      </c>
      <c r="L443" s="16">
        <f t="shared" si="671"/>
        <v>0</v>
      </c>
      <c r="M443" s="16">
        <f t="shared" si="671"/>
        <v>0</v>
      </c>
      <c r="N443" s="16">
        <f t="shared" si="671"/>
        <v>0</v>
      </c>
      <c r="O443" s="16">
        <f t="shared" si="671"/>
        <v>0</v>
      </c>
      <c r="P443" s="16">
        <f t="shared" si="671"/>
        <v>0</v>
      </c>
      <c r="Q443" s="16">
        <f t="shared" si="671"/>
        <v>0</v>
      </c>
      <c r="R443" s="16">
        <f t="shared" si="671"/>
        <v>0</v>
      </c>
      <c r="S443" s="16">
        <f t="shared" si="671"/>
        <v>0</v>
      </c>
      <c r="T443" s="16">
        <f t="shared" si="671"/>
        <v>0</v>
      </c>
      <c r="U443" s="16">
        <f t="shared" si="671"/>
        <v>0</v>
      </c>
      <c r="V443" s="16">
        <f t="shared" si="671"/>
        <v>0</v>
      </c>
      <c r="W443" s="16">
        <f t="shared" si="671"/>
        <v>0</v>
      </c>
      <c r="X443" s="16">
        <f t="shared" si="671"/>
        <v>0</v>
      </c>
      <c r="Y443" s="16">
        <f t="shared" si="671"/>
        <v>0</v>
      </c>
      <c r="Z443" s="16">
        <f t="shared" si="671"/>
        <v>0</v>
      </c>
      <c r="AA443" s="1159">
        <f t="shared" si="663"/>
        <v>0</v>
      </c>
      <c r="AB443" s="1159">
        <f t="shared" si="664"/>
        <v>0</v>
      </c>
    </row>
    <row r="444" spans="2:28" s="1134" customFormat="1" ht="12.75" customHeight="1" x14ac:dyDescent="0.2">
      <c r="B444" s="1564"/>
      <c r="C444" s="1138"/>
      <c r="D444" s="1565" t="s">
        <v>448</v>
      </c>
      <c r="E444" s="1139"/>
      <c r="F444" s="1140"/>
      <c r="G444" s="1160">
        <f>+E444*F444</f>
        <v>0</v>
      </c>
      <c r="H444" s="1140"/>
      <c r="I444" s="1148">
        <f t="shared" ref="I444:I466" si="672">J444+K444</f>
        <v>0</v>
      </c>
      <c r="J444" s="1148"/>
      <c r="K444" s="1148"/>
      <c r="L444" s="1148">
        <f t="shared" ref="L444:L448" si="673">M444+N444</f>
        <v>0</v>
      </c>
      <c r="M444" s="1148"/>
      <c r="N444" s="1148"/>
      <c r="O444" s="1148">
        <f t="shared" ref="O444:O448" si="674">P444+Q444</f>
        <v>0</v>
      </c>
      <c r="P444" s="1148"/>
      <c r="Q444" s="1148"/>
      <c r="R444" s="1148">
        <f t="shared" ref="R444:R448" si="675">S444+T444</f>
        <v>0</v>
      </c>
      <c r="S444" s="1148"/>
      <c r="T444" s="1148"/>
      <c r="U444" s="1148">
        <f t="shared" ref="U444:U448" si="676">V444+W444</f>
        <v>0</v>
      </c>
      <c r="V444" s="1148"/>
      <c r="W444" s="1148"/>
      <c r="X444" s="1148">
        <f t="shared" ref="X444:X448" si="677">Y444+Z444</f>
        <v>0</v>
      </c>
      <c r="Y444" s="1148"/>
      <c r="Z444" s="1148"/>
      <c r="AA444" s="1159">
        <f t="shared" si="663"/>
        <v>0</v>
      </c>
      <c r="AB444" s="1159">
        <f t="shared" si="664"/>
        <v>0</v>
      </c>
    </row>
    <row r="445" spans="2:28" s="1134" customFormat="1" ht="12.75" customHeight="1" x14ac:dyDescent="0.2">
      <c r="B445" s="1564"/>
      <c r="C445" s="1138"/>
      <c r="D445" s="1565" t="s">
        <v>448</v>
      </c>
      <c r="E445" s="1139"/>
      <c r="F445" s="1140"/>
      <c r="G445" s="1160">
        <f>+E445*F445</f>
        <v>0</v>
      </c>
      <c r="H445" s="1149"/>
      <c r="I445" s="1137">
        <f t="shared" si="672"/>
        <v>0</v>
      </c>
      <c r="J445" s="1137"/>
      <c r="K445" s="1137"/>
      <c r="L445" s="1137">
        <f t="shared" si="673"/>
        <v>0</v>
      </c>
      <c r="M445" s="1137"/>
      <c r="N445" s="1137"/>
      <c r="O445" s="1137">
        <f t="shared" si="674"/>
        <v>0</v>
      </c>
      <c r="P445" s="1137"/>
      <c r="Q445" s="1137"/>
      <c r="R445" s="1137">
        <f t="shared" si="675"/>
        <v>0</v>
      </c>
      <c r="S445" s="1137"/>
      <c r="T445" s="1137"/>
      <c r="U445" s="1137">
        <f t="shared" si="676"/>
        <v>0</v>
      </c>
      <c r="V445" s="1137"/>
      <c r="W445" s="1137"/>
      <c r="X445" s="1137">
        <f t="shared" si="677"/>
        <v>0</v>
      </c>
      <c r="Y445" s="1137"/>
      <c r="Z445" s="1137"/>
      <c r="AA445" s="1159">
        <f t="shared" si="663"/>
        <v>0</v>
      </c>
      <c r="AB445" s="1159">
        <f t="shared" si="664"/>
        <v>0</v>
      </c>
    </row>
    <row r="446" spans="2:28" s="1134" customFormat="1" ht="12.75" customHeight="1" x14ac:dyDescent="0.2">
      <c r="B446" s="1564"/>
      <c r="C446" s="1138"/>
      <c r="D446" s="1565" t="s">
        <v>448</v>
      </c>
      <c r="E446" s="1139"/>
      <c r="F446" s="1140"/>
      <c r="G446" s="1160">
        <f>+E446*F446</f>
        <v>0</v>
      </c>
      <c r="H446" s="1149"/>
      <c r="I446" s="1142">
        <f t="shared" si="672"/>
        <v>0</v>
      </c>
      <c r="J446" s="1142"/>
      <c r="K446" s="1142"/>
      <c r="L446" s="1142">
        <f t="shared" si="673"/>
        <v>0</v>
      </c>
      <c r="M446" s="1142"/>
      <c r="N446" s="1142"/>
      <c r="O446" s="1142">
        <f t="shared" si="674"/>
        <v>0</v>
      </c>
      <c r="P446" s="1142"/>
      <c r="Q446" s="1142"/>
      <c r="R446" s="1142">
        <f t="shared" si="675"/>
        <v>0</v>
      </c>
      <c r="S446" s="1142"/>
      <c r="T446" s="1142"/>
      <c r="U446" s="1142">
        <f t="shared" si="676"/>
        <v>0</v>
      </c>
      <c r="V446" s="1142"/>
      <c r="W446" s="1142"/>
      <c r="X446" s="1142">
        <f t="shared" si="677"/>
        <v>0</v>
      </c>
      <c r="Y446" s="1142"/>
      <c r="Z446" s="1142"/>
      <c r="AA446" s="1159">
        <f t="shared" si="663"/>
        <v>0</v>
      </c>
      <c r="AB446" s="1159">
        <f t="shared" si="664"/>
        <v>0</v>
      </c>
    </row>
    <row r="447" spans="2:28" s="1134" customFormat="1" ht="12.75" customHeight="1" x14ac:dyDescent="0.2">
      <c r="B447" s="1564"/>
      <c r="C447" s="1138"/>
      <c r="D447" s="1565" t="s">
        <v>448</v>
      </c>
      <c r="E447" s="1139"/>
      <c r="F447" s="1140"/>
      <c r="G447" s="1160">
        <f>+E447*F447</f>
        <v>0</v>
      </c>
      <c r="H447" s="1149"/>
      <c r="I447" s="1142">
        <f t="shared" si="672"/>
        <v>0</v>
      </c>
      <c r="J447" s="1142"/>
      <c r="K447" s="1142"/>
      <c r="L447" s="1142">
        <f t="shared" si="673"/>
        <v>0</v>
      </c>
      <c r="M447" s="1142"/>
      <c r="N447" s="1142"/>
      <c r="O447" s="1142">
        <f t="shared" si="674"/>
        <v>0</v>
      </c>
      <c r="P447" s="1142"/>
      <c r="Q447" s="1142"/>
      <c r="R447" s="1142">
        <f t="shared" si="675"/>
        <v>0</v>
      </c>
      <c r="S447" s="1142"/>
      <c r="T447" s="1142"/>
      <c r="U447" s="1142">
        <f t="shared" si="676"/>
        <v>0</v>
      </c>
      <c r="V447" s="1142"/>
      <c r="W447" s="1142"/>
      <c r="X447" s="1142">
        <f t="shared" si="677"/>
        <v>0</v>
      </c>
      <c r="Y447" s="1142"/>
      <c r="Z447" s="1142"/>
      <c r="AA447" s="1159">
        <f t="shared" si="663"/>
        <v>0</v>
      </c>
      <c r="AB447" s="1159">
        <f t="shared" si="664"/>
        <v>0</v>
      </c>
    </row>
    <row r="448" spans="2:28" s="1134" customFormat="1" ht="12.75" customHeight="1" x14ac:dyDescent="0.2">
      <c r="B448" s="1563"/>
      <c r="C448" s="1143"/>
      <c r="D448" s="1566" t="s">
        <v>448</v>
      </c>
      <c r="E448" s="1144"/>
      <c r="F448" s="1145"/>
      <c r="G448" s="1161">
        <f>+E448*F448</f>
        <v>0</v>
      </c>
      <c r="H448" s="1150"/>
      <c r="I448" s="1147">
        <f t="shared" si="672"/>
        <v>0</v>
      </c>
      <c r="J448" s="1147"/>
      <c r="K448" s="1147"/>
      <c r="L448" s="1147">
        <f t="shared" si="673"/>
        <v>0</v>
      </c>
      <c r="M448" s="1147"/>
      <c r="N448" s="1147"/>
      <c r="O448" s="1147">
        <f t="shared" si="674"/>
        <v>0</v>
      </c>
      <c r="P448" s="1147"/>
      <c r="Q448" s="1147"/>
      <c r="R448" s="1147">
        <f t="shared" si="675"/>
        <v>0</v>
      </c>
      <c r="S448" s="1147"/>
      <c r="T448" s="1147"/>
      <c r="U448" s="1147">
        <f t="shared" si="676"/>
        <v>0</v>
      </c>
      <c r="V448" s="1147"/>
      <c r="W448" s="1147"/>
      <c r="X448" s="1147">
        <f t="shared" si="677"/>
        <v>0</v>
      </c>
      <c r="Y448" s="1147"/>
      <c r="Z448" s="1147"/>
      <c r="AA448" s="1159">
        <f t="shared" si="663"/>
        <v>0</v>
      </c>
      <c r="AB448" s="1159">
        <f t="shared" si="664"/>
        <v>0</v>
      </c>
    </row>
    <row r="449" spans="2:28" s="1163" customFormat="1" ht="12.75" customHeight="1" x14ac:dyDescent="0.15">
      <c r="B449" s="1135" t="s">
        <v>419</v>
      </c>
      <c r="C449" s="286" t="s">
        <v>521</v>
      </c>
      <c r="D449" s="14"/>
      <c r="E449" s="1136"/>
      <c r="F449" s="1137"/>
      <c r="G449" s="623">
        <f t="shared" ref="G449:Z449" si="678">SUM(G450:G454)</f>
        <v>0</v>
      </c>
      <c r="H449" s="16">
        <f t="shared" si="678"/>
        <v>0</v>
      </c>
      <c r="I449" s="16">
        <f t="shared" si="678"/>
        <v>0</v>
      </c>
      <c r="J449" s="16">
        <f t="shared" si="678"/>
        <v>0</v>
      </c>
      <c r="K449" s="16">
        <f t="shared" si="678"/>
        <v>0</v>
      </c>
      <c r="L449" s="16">
        <f t="shared" si="678"/>
        <v>0</v>
      </c>
      <c r="M449" s="16">
        <f t="shared" si="678"/>
        <v>0</v>
      </c>
      <c r="N449" s="16">
        <f t="shared" si="678"/>
        <v>0</v>
      </c>
      <c r="O449" s="16">
        <f t="shared" si="678"/>
        <v>0</v>
      </c>
      <c r="P449" s="16">
        <f t="shared" si="678"/>
        <v>0</v>
      </c>
      <c r="Q449" s="16">
        <f t="shared" si="678"/>
        <v>0</v>
      </c>
      <c r="R449" s="16">
        <f t="shared" si="678"/>
        <v>0</v>
      </c>
      <c r="S449" s="16">
        <f t="shared" si="678"/>
        <v>0</v>
      </c>
      <c r="T449" s="16">
        <f t="shared" si="678"/>
        <v>0</v>
      </c>
      <c r="U449" s="16">
        <f t="shared" si="678"/>
        <v>0</v>
      </c>
      <c r="V449" s="16">
        <f t="shared" si="678"/>
        <v>0</v>
      </c>
      <c r="W449" s="16">
        <f t="shared" si="678"/>
        <v>0</v>
      </c>
      <c r="X449" s="16">
        <f t="shared" si="678"/>
        <v>0</v>
      </c>
      <c r="Y449" s="16">
        <f t="shared" si="678"/>
        <v>0</v>
      </c>
      <c r="Z449" s="16">
        <f t="shared" si="678"/>
        <v>0</v>
      </c>
      <c r="AA449" s="1159">
        <f t="shared" si="663"/>
        <v>0</v>
      </c>
      <c r="AB449" s="1159">
        <f t="shared" si="664"/>
        <v>0</v>
      </c>
    </row>
    <row r="450" spans="2:28" s="1134" customFormat="1" ht="12.75" customHeight="1" x14ac:dyDescent="0.2">
      <c r="B450" s="1564"/>
      <c r="C450" s="1138"/>
      <c r="D450" s="1565" t="s">
        <v>448</v>
      </c>
      <c r="E450" s="1139"/>
      <c r="F450" s="1140"/>
      <c r="G450" s="1160">
        <f>+E450*F450</f>
        <v>0</v>
      </c>
      <c r="H450" s="1137"/>
      <c r="I450" s="1148">
        <f t="shared" si="672"/>
        <v>0</v>
      </c>
      <c r="J450" s="1137"/>
      <c r="K450" s="1137"/>
      <c r="L450" s="1148">
        <f t="shared" ref="L450:L454" si="679">M450+N450</f>
        <v>0</v>
      </c>
      <c r="M450" s="1137"/>
      <c r="N450" s="1137"/>
      <c r="O450" s="1148">
        <f t="shared" ref="O450:O454" si="680">P450+Q450</f>
        <v>0</v>
      </c>
      <c r="P450" s="1137"/>
      <c r="Q450" s="1137"/>
      <c r="R450" s="1148">
        <f t="shared" ref="R450:R454" si="681">S450+T450</f>
        <v>0</v>
      </c>
      <c r="S450" s="1137"/>
      <c r="T450" s="1137"/>
      <c r="U450" s="1148">
        <f t="shared" ref="U450:U454" si="682">V450+W450</f>
        <v>0</v>
      </c>
      <c r="V450" s="1137"/>
      <c r="W450" s="1137"/>
      <c r="X450" s="1148">
        <f t="shared" ref="X450:X454" si="683">Y450+Z450</f>
        <v>0</v>
      </c>
      <c r="Y450" s="1137"/>
      <c r="Z450" s="1137"/>
      <c r="AA450" s="1159">
        <f t="shared" si="663"/>
        <v>0</v>
      </c>
      <c r="AB450" s="1159">
        <f t="shared" si="664"/>
        <v>0</v>
      </c>
    </row>
    <row r="451" spans="2:28" s="1134" customFormat="1" ht="12.75" customHeight="1" x14ac:dyDescent="0.2">
      <c r="B451" s="1564"/>
      <c r="C451" s="1138"/>
      <c r="D451" s="1565" t="s">
        <v>448</v>
      </c>
      <c r="E451" s="1139"/>
      <c r="F451" s="1140"/>
      <c r="G451" s="1160">
        <f>+E451*F451</f>
        <v>0</v>
      </c>
      <c r="H451" s="1137"/>
      <c r="I451" s="1137">
        <f t="shared" si="672"/>
        <v>0</v>
      </c>
      <c r="J451" s="1137"/>
      <c r="K451" s="1137"/>
      <c r="L451" s="1137">
        <f t="shared" si="679"/>
        <v>0</v>
      </c>
      <c r="M451" s="1137"/>
      <c r="N451" s="1137"/>
      <c r="O451" s="1137">
        <f t="shared" si="680"/>
        <v>0</v>
      </c>
      <c r="P451" s="1137"/>
      <c r="Q451" s="1137"/>
      <c r="R451" s="1137">
        <f t="shared" si="681"/>
        <v>0</v>
      </c>
      <c r="S451" s="1137"/>
      <c r="T451" s="1137"/>
      <c r="U451" s="1137">
        <f t="shared" si="682"/>
        <v>0</v>
      </c>
      <c r="V451" s="1137"/>
      <c r="W451" s="1137"/>
      <c r="X451" s="1137">
        <f t="shared" si="683"/>
        <v>0</v>
      </c>
      <c r="Y451" s="1137"/>
      <c r="Z451" s="1137"/>
      <c r="AA451" s="1159">
        <f t="shared" si="663"/>
        <v>0</v>
      </c>
      <c r="AB451" s="1159">
        <f t="shared" si="664"/>
        <v>0</v>
      </c>
    </row>
    <row r="452" spans="2:28" s="1134" customFormat="1" ht="12.75" customHeight="1" x14ac:dyDescent="0.2">
      <c r="B452" s="1564"/>
      <c r="C452" s="1138"/>
      <c r="D452" s="1565" t="s">
        <v>448</v>
      </c>
      <c r="E452" s="1139"/>
      <c r="F452" s="1140"/>
      <c r="G452" s="1160">
        <f>+E452*F452</f>
        <v>0</v>
      </c>
      <c r="H452" s="1141"/>
      <c r="I452" s="1142">
        <f t="shared" si="672"/>
        <v>0</v>
      </c>
      <c r="J452" s="1142"/>
      <c r="K452" s="1142"/>
      <c r="L452" s="1142">
        <f t="shared" si="679"/>
        <v>0</v>
      </c>
      <c r="M452" s="1142"/>
      <c r="N452" s="1142"/>
      <c r="O452" s="1142">
        <f t="shared" si="680"/>
        <v>0</v>
      </c>
      <c r="P452" s="1142"/>
      <c r="Q452" s="1142"/>
      <c r="R452" s="1142">
        <f t="shared" si="681"/>
        <v>0</v>
      </c>
      <c r="S452" s="1142"/>
      <c r="T452" s="1142"/>
      <c r="U452" s="1142">
        <f t="shared" si="682"/>
        <v>0</v>
      </c>
      <c r="V452" s="1142"/>
      <c r="W452" s="1142"/>
      <c r="X452" s="1142">
        <f t="shared" si="683"/>
        <v>0</v>
      </c>
      <c r="Y452" s="1142"/>
      <c r="Z452" s="1142"/>
      <c r="AA452" s="1159">
        <f t="shared" si="663"/>
        <v>0</v>
      </c>
      <c r="AB452" s="1159">
        <f t="shared" si="664"/>
        <v>0</v>
      </c>
    </row>
    <row r="453" spans="2:28" s="1134" customFormat="1" ht="12.75" customHeight="1" x14ac:dyDescent="0.2">
      <c r="B453" s="1564"/>
      <c r="C453" s="1138"/>
      <c r="D453" s="1565" t="s">
        <v>448</v>
      </c>
      <c r="E453" s="1139"/>
      <c r="F453" s="1140"/>
      <c r="G453" s="1160">
        <f>+E453*F453</f>
        <v>0</v>
      </c>
      <c r="H453" s="1141"/>
      <c r="I453" s="1142">
        <f t="shared" si="672"/>
        <v>0</v>
      </c>
      <c r="J453" s="1142"/>
      <c r="K453" s="1142"/>
      <c r="L453" s="1142">
        <f t="shared" si="679"/>
        <v>0</v>
      </c>
      <c r="M453" s="1142"/>
      <c r="N453" s="1142"/>
      <c r="O453" s="1142">
        <f t="shared" si="680"/>
        <v>0</v>
      </c>
      <c r="P453" s="1142"/>
      <c r="Q453" s="1142"/>
      <c r="R453" s="1142">
        <f t="shared" si="681"/>
        <v>0</v>
      </c>
      <c r="S453" s="1142"/>
      <c r="T453" s="1142"/>
      <c r="U453" s="1142">
        <f t="shared" si="682"/>
        <v>0</v>
      </c>
      <c r="V453" s="1142"/>
      <c r="W453" s="1142"/>
      <c r="X453" s="1142">
        <f t="shared" si="683"/>
        <v>0</v>
      </c>
      <c r="Y453" s="1142"/>
      <c r="Z453" s="1142"/>
      <c r="AA453" s="1159">
        <f t="shared" si="663"/>
        <v>0</v>
      </c>
      <c r="AB453" s="1159">
        <f t="shared" si="664"/>
        <v>0</v>
      </c>
    </row>
    <row r="454" spans="2:28" s="1134" customFormat="1" ht="12.75" customHeight="1" x14ac:dyDescent="0.2">
      <c r="B454" s="1563"/>
      <c r="C454" s="1143"/>
      <c r="D454" s="1566" t="s">
        <v>448</v>
      </c>
      <c r="E454" s="1144"/>
      <c r="F454" s="1145"/>
      <c r="G454" s="1161">
        <f>+E454*F454</f>
        <v>0</v>
      </c>
      <c r="H454" s="1146"/>
      <c r="I454" s="1147">
        <f t="shared" si="672"/>
        <v>0</v>
      </c>
      <c r="J454" s="1147"/>
      <c r="K454" s="1147"/>
      <c r="L454" s="1147">
        <f t="shared" si="679"/>
        <v>0</v>
      </c>
      <c r="M454" s="1147"/>
      <c r="N454" s="1147"/>
      <c r="O454" s="1147">
        <f t="shared" si="680"/>
        <v>0</v>
      </c>
      <c r="P454" s="1147"/>
      <c r="Q454" s="1147"/>
      <c r="R454" s="1147">
        <f t="shared" si="681"/>
        <v>0</v>
      </c>
      <c r="S454" s="1147"/>
      <c r="T454" s="1147"/>
      <c r="U454" s="1147">
        <f t="shared" si="682"/>
        <v>0</v>
      </c>
      <c r="V454" s="1147"/>
      <c r="W454" s="1147"/>
      <c r="X454" s="1147">
        <f t="shared" si="683"/>
        <v>0</v>
      </c>
      <c r="Y454" s="1147"/>
      <c r="Z454" s="1147"/>
      <c r="AA454" s="1159">
        <f t="shared" si="663"/>
        <v>0</v>
      </c>
      <c r="AB454" s="1159">
        <f t="shared" si="664"/>
        <v>0</v>
      </c>
    </row>
    <row r="455" spans="2:28" s="1163" customFormat="1" ht="12.75" customHeight="1" x14ac:dyDescent="0.15">
      <c r="B455" s="1135" t="s">
        <v>419</v>
      </c>
      <c r="C455" s="286" t="s">
        <v>522</v>
      </c>
      <c r="D455" s="14"/>
      <c r="E455" s="1136"/>
      <c r="F455" s="1137"/>
      <c r="G455" s="623">
        <f t="shared" ref="G455:I455" si="684">SUM(G456:G460)</f>
        <v>0</v>
      </c>
      <c r="H455" s="16">
        <f t="shared" si="684"/>
        <v>0</v>
      </c>
      <c r="I455" s="16">
        <f t="shared" si="684"/>
        <v>0</v>
      </c>
      <c r="J455" s="16">
        <f t="shared" ref="J455:K455" si="685">SUM(J456:J460)</f>
        <v>0</v>
      </c>
      <c r="K455" s="16">
        <f t="shared" si="685"/>
        <v>0</v>
      </c>
      <c r="L455" s="16">
        <f t="shared" ref="L455" si="686">SUM(L456:L460)</f>
        <v>0</v>
      </c>
      <c r="M455" s="16">
        <f t="shared" ref="M455:N455" si="687">SUM(M456:M460)</f>
        <v>0</v>
      </c>
      <c r="N455" s="16">
        <f t="shared" si="687"/>
        <v>0</v>
      </c>
      <c r="O455" s="16">
        <f t="shared" ref="O455" si="688">SUM(O456:O460)</f>
        <v>0</v>
      </c>
      <c r="P455" s="16">
        <f t="shared" ref="P455:Q455" si="689">SUM(P456:P460)</f>
        <v>0</v>
      </c>
      <c r="Q455" s="16">
        <f t="shared" si="689"/>
        <v>0</v>
      </c>
      <c r="R455" s="16">
        <f t="shared" ref="R455" si="690">SUM(R456:R460)</f>
        <v>0</v>
      </c>
      <c r="S455" s="16">
        <f t="shared" ref="S455:T455" si="691">SUM(S456:S460)</f>
        <v>0</v>
      </c>
      <c r="T455" s="16">
        <f t="shared" si="691"/>
        <v>0</v>
      </c>
      <c r="U455" s="16">
        <f t="shared" ref="U455" si="692">SUM(U456:U460)</f>
        <v>0</v>
      </c>
      <c r="V455" s="16">
        <f t="shared" ref="V455:W455" si="693">SUM(V456:V460)</f>
        <v>0</v>
      </c>
      <c r="W455" s="16">
        <f t="shared" si="693"/>
        <v>0</v>
      </c>
      <c r="X455" s="16">
        <f t="shared" ref="X455" si="694">SUM(X456:X460)</f>
        <v>0</v>
      </c>
      <c r="Y455" s="16">
        <f t="shared" ref="Y455:Z455" si="695">SUM(Y456:Y460)</f>
        <v>0</v>
      </c>
      <c r="Z455" s="16">
        <f t="shared" si="695"/>
        <v>0</v>
      </c>
      <c r="AA455" s="1159">
        <f t="shared" si="663"/>
        <v>0</v>
      </c>
      <c r="AB455" s="1159">
        <f t="shared" si="664"/>
        <v>0</v>
      </c>
    </row>
    <row r="456" spans="2:28" s="1134" customFormat="1" ht="12.75" customHeight="1" x14ac:dyDescent="0.2">
      <c r="B456" s="1564"/>
      <c r="C456" s="1138"/>
      <c r="D456" s="1565" t="s">
        <v>448</v>
      </c>
      <c r="E456" s="1139"/>
      <c r="F456" s="1140"/>
      <c r="G456" s="1160">
        <f>+E456*F456</f>
        <v>0</v>
      </c>
      <c r="H456" s="1137"/>
      <c r="I456" s="1148">
        <f t="shared" si="672"/>
        <v>0</v>
      </c>
      <c r="J456" s="1142"/>
      <c r="K456" s="1142"/>
      <c r="L456" s="1148">
        <f t="shared" ref="L456:L460" si="696">M456+N456</f>
        <v>0</v>
      </c>
      <c r="M456" s="1142"/>
      <c r="N456" s="1142"/>
      <c r="O456" s="1148">
        <f t="shared" ref="O456:O460" si="697">P456+Q456</f>
        <v>0</v>
      </c>
      <c r="P456" s="1142"/>
      <c r="Q456" s="1142"/>
      <c r="R456" s="1148">
        <f t="shared" ref="R456:R460" si="698">S456+T456</f>
        <v>0</v>
      </c>
      <c r="S456" s="1142"/>
      <c r="T456" s="1142"/>
      <c r="U456" s="1148">
        <f t="shared" ref="U456:U460" si="699">V456+W456</f>
        <v>0</v>
      </c>
      <c r="V456" s="1142"/>
      <c r="W456" s="1142"/>
      <c r="X456" s="1148">
        <f t="shared" ref="X456:X460" si="700">Y456+Z456</f>
        <v>0</v>
      </c>
      <c r="Y456" s="1142"/>
      <c r="Z456" s="1142"/>
      <c r="AA456" s="1159">
        <f t="shared" si="663"/>
        <v>0</v>
      </c>
      <c r="AB456" s="1159">
        <f t="shared" si="664"/>
        <v>0</v>
      </c>
    </row>
    <row r="457" spans="2:28" s="1134" customFormat="1" ht="12.75" customHeight="1" x14ac:dyDescent="0.2">
      <c r="B457" s="1564"/>
      <c r="C457" s="1138"/>
      <c r="D457" s="1565" t="s">
        <v>448</v>
      </c>
      <c r="E457" s="1139"/>
      <c r="F457" s="1140"/>
      <c r="G457" s="1160">
        <f>+E457*F457</f>
        <v>0</v>
      </c>
      <c r="H457" s="1137"/>
      <c r="I457" s="1137">
        <f t="shared" si="672"/>
        <v>0</v>
      </c>
      <c r="J457" s="1142"/>
      <c r="K457" s="1142"/>
      <c r="L457" s="1137">
        <f t="shared" si="696"/>
        <v>0</v>
      </c>
      <c r="M457" s="1142"/>
      <c r="N457" s="1142"/>
      <c r="O457" s="1137">
        <f t="shared" si="697"/>
        <v>0</v>
      </c>
      <c r="P457" s="1142"/>
      <c r="Q457" s="1142"/>
      <c r="R457" s="1137">
        <f t="shared" si="698"/>
        <v>0</v>
      </c>
      <c r="S457" s="1142"/>
      <c r="T457" s="1142"/>
      <c r="U457" s="1137">
        <f t="shared" si="699"/>
        <v>0</v>
      </c>
      <c r="V457" s="1142"/>
      <c r="W457" s="1142"/>
      <c r="X457" s="1137">
        <f t="shared" si="700"/>
        <v>0</v>
      </c>
      <c r="Y457" s="1142"/>
      <c r="Z457" s="1142"/>
      <c r="AA457" s="1159">
        <f t="shared" si="663"/>
        <v>0</v>
      </c>
      <c r="AB457" s="1159">
        <f t="shared" si="664"/>
        <v>0</v>
      </c>
    </row>
    <row r="458" spans="2:28" s="1134" customFormat="1" ht="12.75" customHeight="1" x14ac:dyDescent="0.2">
      <c r="B458" s="1564"/>
      <c r="C458" s="1138"/>
      <c r="D458" s="1565" t="s">
        <v>448</v>
      </c>
      <c r="E458" s="1139"/>
      <c r="F458" s="1140"/>
      <c r="G458" s="1160">
        <f>+E458*F458</f>
        <v>0</v>
      </c>
      <c r="H458" s="1141"/>
      <c r="I458" s="1142">
        <f t="shared" si="672"/>
        <v>0</v>
      </c>
      <c r="J458" s="1142"/>
      <c r="K458" s="1142"/>
      <c r="L458" s="1142">
        <f t="shared" si="696"/>
        <v>0</v>
      </c>
      <c r="M458" s="1142"/>
      <c r="N458" s="1142"/>
      <c r="O458" s="1142">
        <f t="shared" si="697"/>
        <v>0</v>
      </c>
      <c r="P458" s="1142"/>
      <c r="Q458" s="1142"/>
      <c r="R458" s="1142">
        <f t="shared" si="698"/>
        <v>0</v>
      </c>
      <c r="S458" s="1142"/>
      <c r="T458" s="1142"/>
      <c r="U458" s="1142">
        <f t="shared" si="699"/>
        <v>0</v>
      </c>
      <c r="V458" s="1142"/>
      <c r="W458" s="1142"/>
      <c r="X458" s="1142">
        <f t="shared" si="700"/>
        <v>0</v>
      </c>
      <c r="Y458" s="1142"/>
      <c r="Z458" s="1142"/>
      <c r="AA458" s="1159">
        <f t="shared" si="663"/>
        <v>0</v>
      </c>
      <c r="AB458" s="1159">
        <f t="shared" si="664"/>
        <v>0</v>
      </c>
    </row>
    <row r="459" spans="2:28" s="1134" customFormat="1" ht="12.75" customHeight="1" x14ac:dyDescent="0.2">
      <c r="B459" s="1564"/>
      <c r="C459" s="1138"/>
      <c r="D459" s="1565" t="s">
        <v>448</v>
      </c>
      <c r="E459" s="1139"/>
      <c r="F459" s="1140"/>
      <c r="G459" s="1160">
        <f>+E459*F459</f>
        <v>0</v>
      </c>
      <c r="H459" s="1141"/>
      <c r="I459" s="1142">
        <f t="shared" si="672"/>
        <v>0</v>
      </c>
      <c r="J459" s="1142"/>
      <c r="K459" s="1142"/>
      <c r="L459" s="1142">
        <f t="shared" si="696"/>
        <v>0</v>
      </c>
      <c r="M459" s="1142"/>
      <c r="N459" s="1142"/>
      <c r="O459" s="1142">
        <f t="shared" si="697"/>
        <v>0</v>
      </c>
      <c r="P459" s="1142"/>
      <c r="Q459" s="1142"/>
      <c r="R459" s="1142">
        <f t="shared" si="698"/>
        <v>0</v>
      </c>
      <c r="S459" s="1142"/>
      <c r="T459" s="1142"/>
      <c r="U459" s="1142">
        <f t="shared" si="699"/>
        <v>0</v>
      </c>
      <c r="V459" s="1142"/>
      <c r="W459" s="1142"/>
      <c r="X459" s="1142">
        <f t="shared" si="700"/>
        <v>0</v>
      </c>
      <c r="Y459" s="1142"/>
      <c r="Z459" s="1142"/>
      <c r="AA459" s="1159">
        <f t="shared" si="663"/>
        <v>0</v>
      </c>
      <c r="AB459" s="1159">
        <f t="shared" si="664"/>
        <v>0</v>
      </c>
    </row>
    <row r="460" spans="2:28" s="1134" customFormat="1" ht="12.75" customHeight="1" x14ac:dyDescent="0.2">
      <c r="B460" s="1563"/>
      <c r="C460" s="1143"/>
      <c r="D460" s="1566" t="s">
        <v>448</v>
      </c>
      <c r="E460" s="1144"/>
      <c r="F460" s="1145"/>
      <c r="G460" s="1161">
        <f>+E460*F460</f>
        <v>0</v>
      </c>
      <c r="H460" s="1146"/>
      <c r="I460" s="1147">
        <f t="shared" si="672"/>
        <v>0</v>
      </c>
      <c r="J460" s="1147"/>
      <c r="K460" s="1147"/>
      <c r="L460" s="1147">
        <f t="shared" si="696"/>
        <v>0</v>
      </c>
      <c r="M460" s="1147"/>
      <c r="N460" s="1147"/>
      <c r="O460" s="1147">
        <f t="shared" si="697"/>
        <v>0</v>
      </c>
      <c r="P460" s="1147"/>
      <c r="Q460" s="1147"/>
      <c r="R460" s="1147">
        <f t="shared" si="698"/>
        <v>0</v>
      </c>
      <c r="S460" s="1147"/>
      <c r="T460" s="1147"/>
      <c r="U460" s="1147">
        <f t="shared" si="699"/>
        <v>0</v>
      </c>
      <c r="V460" s="1147"/>
      <c r="W460" s="1147"/>
      <c r="X460" s="1147">
        <f t="shared" si="700"/>
        <v>0</v>
      </c>
      <c r="Y460" s="1147"/>
      <c r="Z460" s="1147"/>
      <c r="AA460" s="1159">
        <f t="shared" si="663"/>
        <v>0</v>
      </c>
      <c r="AB460" s="1159">
        <f t="shared" si="664"/>
        <v>0</v>
      </c>
    </row>
    <row r="461" spans="2:28" s="1163" customFormat="1" ht="12.75" customHeight="1" x14ac:dyDescent="0.15">
      <c r="B461" s="1135" t="s">
        <v>419</v>
      </c>
      <c r="C461" s="286" t="s">
        <v>523</v>
      </c>
      <c r="D461" s="14"/>
      <c r="E461" s="1136"/>
      <c r="F461" s="1137"/>
      <c r="G461" s="623">
        <f t="shared" ref="G461:I461" si="701">SUM(G462:G466)</f>
        <v>0</v>
      </c>
      <c r="H461" s="16">
        <f t="shared" si="701"/>
        <v>0</v>
      </c>
      <c r="I461" s="16">
        <f t="shared" si="701"/>
        <v>0</v>
      </c>
      <c r="J461" s="20">
        <f t="shared" ref="J461:K461" si="702">SUM(J462:J466)</f>
        <v>0</v>
      </c>
      <c r="K461" s="20">
        <f t="shared" si="702"/>
        <v>0</v>
      </c>
      <c r="L461" s="16">
        <f t="shared" ref="L461" si="703">SUM(L462:L466)</f>
        <v>0</v>
      </c>
      <c r="M461" s="20">
        <f t="shared" ref="M461:N461" si="704">SUM(M462:M466)</f>
        <v>0</v>
      </c>
      <c r="N461" s="20">
        <f t="shared" si="704"/>
        <v>0</v>
      </c>
      <c r="O461" s="16">
        <f t="shared" ref="O461" si="705">SUM(O462:O466)</f>
        <v>0</v>
      </c>
      <c r="P461" s="20">
        <f t="shared" ref="P461:Q461" si="706">SUM(P462:P466)</f>
        <v>0</v>
      </c>
      <c r="Q461" s="20">
        <f t="shared" si="706"/>
        <v>0</v>
      </c>
      <c r="R461" s="16">
        <f t="shared" ref="R461" si="707">SUM(R462:R466)</f>
        <v>0</v>
      </c>
      <c r="S461" s="20">
        <f t="shared" ref="S461:T461" si="708">SUM(S462:S466)</f>
        <v>0</v>
      </c>
      <c r="T461" s="20">
        <f t="shared" si="708"/>
        <v>0</v>
      </c>
      <c r="U461" s="16">
        <f t="shared" ref="U461" si="709">SUM(U462:U466)</f>
        <v>0</v>
      </c>
      <c r="V461" s="20">
        <f t="shared" ref="V461:W461" si="710">SUM(V462:V466)</f>
        <v>0</v>
      </c>
      <c r="W461" s="20">
        <f t="shared" si="710"/>
        <v>0</v>
      </c>
      <c r="X461" s="16">
        <f t="shared" ref="X461" si="711">SUM(X462:X466)</f>
        <v>0</v>
      </c>
      <c r="Y461" s="20">
        <f t="shared" ref="Y461:Z461" si="712">SUM(Y462:Y466)</f>
        <v>0</v>
      </c>
      <c r="Z461" s="20">
        <f t="shared" si="712"/>
        <v>0</v>
      </c>
      <c r="AA461" s="1159">
        <f t="shared" si="663"/>
        <v>0</v>
      </c>
      <c r="AB461" s="1159">
        <f t="shared" si="664"/>
        <v>0</v>
      </c>
    </row>
    <row r="462" spans="2:28" s="1134" customFormat="1" ht="12.75" customHeight="1" x14ac:dyDescent="0.2">
      <c r="B462" s="1564"/>
      <c r="C462" s="1138"/>
      <c r="D462" s="1565" t="s">
        <v>448</v>
      </c>
      <c r="E462" s="1139"/>
      <c r="F462" s="1140"/>
      <c r="G462" s="1160">
        <f>+E462*F462</f>
        <v>0</v>
      </c>
      <c r="H462" s="1137"/>
      <c r="I462" s="1148">
        <f t="shared" si="672"/>
        <v>0</v>
      </c>
      <c r="J462" s="1137"/>
      <c r="K462" s="1137"/>
      <c r="L462" s="1148">
        <f t="shared" ref="L462:L466" si="713">M462+N462</f>
        <v>0</v>
      </c>
      <c r="M462" s="1137"/>
      <c r="N462" s="1137"/>
      <c r="O462" s="1148">
        <f t="shared" ref="O462:O466" si="714">P462+Q462</f>
        <v>0</v>
      </c>
      <c r="P462" s="1137"/>
      <c r="Q462" s="1137"/>
      <c r="R462" s="1148">
        <f t="shared" ref="R462:R466" si="715">S462+T462</f>
        <v>0</v>
      </c>
      <c r="S462" s="1137"/>
      <c r="T462" s="1137"/>
      <c r="U462" s="1148">
        <f t="shared" ref="U462:U466" si="716">V462+W462</f>
        <v>0</v>
      </c>
      <c r="V462" s="1137"/>
      <c r="W462" s="1137"/>
      <c r="X462" s="1148">
        <f t="shared" ref="X462:X466" si="717">Y462+Z462</f>
        <v>0</v>
      </c>
      <c r="Y462" s="1137"/>
      <c r="Z462" s="1137"/>
      <c r="AA462" s="1159">
        <f t="shared" si="663"/>
        <v>0</v>
      </c>
      <c r="AB462" s="1159">
        <f t="shared" si="664"/>
        <v>0</v>
      </c>
    </row>
    <row r="463" spans="2:28" s="1134" customFormat="1" ht="12.75" customHeight="1" x14ac:dyDescent="0.2">
      <c r="B463" s="1564"/>
      <c r="C463" s="1138"/>
      <c r="D463" s="1565" t="s">
        <v>448</v>
      </c>
      <c r="E463" s="1139"/>
      <c r="F463" s="1140"/>
      <c r="G463" s="1160">
        <f>+E463*F463</f>
        <v>0</v>
      </c>
      <c r="H463" s="1137"/>
      <c r="I463" s="1137">
        <f t="shared" si="672"/>
        <v>0</v>
      </c>
      <c r="J463" s="1137"/>
      <c r="K463" s="1137"/>
      <c r="L463" s="1137">
        <f t="shared" si="713"/>
        <v>0</v>
      </c>
      <c r="M463" s="1137"/>
      <c r="N463" s="1137"/>
      <c r="O463" s="1137">
        <f t="shared" si="714"/>
        <v>0</v>
      </c>
      <c r="P463" s="1137"/>
      <c r="Q463" s="1137"/>
      <c r="R463" s="1137">
        <f t="shared" si="715"/>
        <v>0</v>
      </c>
      <c r="S463" s="1137"/>
      <c r="T463" s="1137"/>
      <c r="U463" s="1137">
        <f t="shared" si="716"/>
        <v>0</v>
      </c>
      <c r="V463" s="1137"/>
      <c r="W463" s="1137"/>
      <c r="X463" s="1137">
        <f t="shared" si="717"/>
        <v>0</v>
      </c>
      <c r="Y463" s="1137"/>
      <c r="Z463" s="1137"/>
      <c r="AA463" s="1159">
        <f t="shared" si="663"/>
        <v>0</v>
      </c>
      <c r="AB463" s="1159">
        <f t="shared" si="664"/>
        <v>0</v>
      </c>
    </row>
    <row r="464" spans="2:28" s="1134" customFormat="1" ht="12.75" customHeight="1" x14ac:dyDescent="0.2">
      <c r="B464" s="1564"/>
      <c r="C464" s="1138"/>
      <c r="D464" s="1565" t="s">
        <v>448</v>
      </c>
      <c r="E464" s="1139"/>
      <c r="F464" s="1140"/>
      <c r="G464" s="1160">
        <f>+E464*F464</f>
        <v>0</v>
      </c>
      <c r="H464" s="1141"/>
      <c r="I464" s="1142">
        <f t="shared" si="672"/>
        <v>0</v>
      </c>
      <c r="J464" s="1142"/>
      <c r="K464" s="1142"/>
      <c r="L464" s="1142">
        <f t="shared" si="713"/>
        <v>0</v>
      </c>
      <c r="M464" s="1142"/>
      <c r="N464" s="1142"/>
      <c r="O464" s="1142">
        <f t="shared" si="714"/>
        <v>0</v>
      </c>
      <c r="P464" s="1142"/>
      <c r="Q464" s="1142"/>
      <c r="R464" s="1142">
        <f t="shared" si="715"/>
        <v>0</v>
      </c>
      <c r="S464" s="1142"/>
      <c r="T464" s="1142"/>
      <c r="U464" s="1142">
        <f t="shared" si="716"/>
        <v>0</v>
      </c>
      <c r="V464" s="1142"/>
      <c r="W464" s="1142"/>
      <c r="X464" s="1142">
        <f t="shared" si="717"/>
        <v>0</v>
      </c>
      <c r="Y464" s="1142"/>
      <c r="Z464" s="1142"/>
      <c r="AA464" s="1159">
        <f t="shared" si="663"/>
        <v>0</v>
      </c>
      <c r="AB464" s="1159">
        <f t="shared" si="664"/>
        <v>0</v>
      </c>
    </row>
    <row r="465" spans="2:28" s="1134" customFormat="1" ht="12.75" customHeight="1" x14ac:dyDescent="0.2">
      <c r="B465" s="1564"/>
      <c r="C465" s="1138"/>
      <c r="D465" s="1565" t="s">
        <v>448</v>
      </c>
      <c r="E465" s="1139"/>
      <c r="F465" s="1140"/>
      <c r="G465" s="1160">
        <f>+E465*F465</f>
        <v>0</v>
      </c>
      <c r="H465" s="1141"/>
      <c r="I465" s="1142">
        <f t="shared" si="672"/>
        <v>0</v>
      </c>
      <c r="J465" s="1142"/>
      <c r="K465" s="1142"/>
      <c r="L465" s="1142">
        <f t="shared" si="713"/>
        <v>0</v>
      </c>
      <c r="M465" s="1142"/>
      <c r="N465" s="1142"/>
      <c r="O465" s="1142">
        <f t="shared" si="714"/>
        <v>0</v>
      </c>
      <c r="P465" s="1142"/>
      <c r="Q465" s="1142"/>
      <c r="R465" s="1142">
        <f t="shared" si="715"/>
        <v>0</v>
      </c>
      <c r="S465" s="1142"/>
      <c r="T465" s="1142"/>
      <c r="U465" s="1142">
        <f t="shared" si="716"/>
        <v>0</v>
      </c>
      <c r="V465" s="1142"/>
      <c r="W465" s="1142"/>
      <c r="X465" s="1142">
        <f t="shared" si="717"/>
        <v>0</v>
      </c>
      <c r="Y465" s="1142"/>
      <c r="Z465" s="1142"/>
      <c r="AA465" s="1159">
        <f t="shared" si="663"/>
        <v>0</v>
      </c>
      <c r="AB465" s="1159">
        <f t="shared" si="664"/>
        <v>0</v>
      </c>
    </row>
    <row r="466" spans="2:28" s="1134" customFormat="1" ht="12.75" customHeight="1" x14ac:dyDescent="0.2">
      <c r="B466" s="1563"/>
      <c r="C466" s="1143"/>
      <c r="D466" s="1566" t="s">
        <v>448</v>
      </c>
      <c r="E466" s="1144"/>
      <c r="F466" s="1145"/>
      <c r="G466" s="1160">
        <f>+E466*F466</f>
        <v>0</v>
      </c>
      <c r="H466" s="1141"/>
      <c r="I466" s="1147">
        <f t="shared" si="672"/>
        <v>0</v>
      </c>
      <c r="J466" s="1142"/>
      <c r="K466" s="1142"/>
      <c r="L466" s="1147">
        <f t="shared" si="713"/>
        <v>0</v>
      </c>
      <c r="M466" s="1142"/>
      <c r="N466" s="1142"/>
      <c r="O466" s="1147">
        <f t="shared" si="714"/>
        <v>0</v>
      </c>
      <c r="P466" s="1142"/>
      <c r="Q466" s="1142"/>
      <c r="R466" s="1147">
        <f t="shared" si="715"/>
        <v>0</v>
      </c>
      <c r="S466" s="1142"/>
      <c r="T466" s="1142"/>
      <c r="U466" s="1147">
        <f t="shared" si="716"/>
        <v>0</v>
      </c>
      <c r="V466" s="1142"/>
      <c r="W466" s="1142"/>
      <c r="X466" s="1147">
        <f t="shared" si="717"/>
        <v>0</v>
      </c>
      <c r="Y466" s="1142"/>
      <c r="Z466" s="1142"/>
      <c r="AA466" s="1159">
        <f t="shared" si="663"/>
        <v>0</v>
      </c>
      <c r="AB466" s="1159">
        <f t="shared" si="664"/>
        <v>0</v>
      </c>
    </row>
    <row r="467" spans="2:28" s="1166" customFormat="1" ht="26.25" customHeight="1" x14ac:dyDescent="0.15">
      <c r="B467" s="52">
        <f>+'CRONOGRAMA ACTIVIDADES'!C68</f>
        <v>0</v>
      </c>
      <c r="C467" s="232" t="str">
        <f>+'CRONOGRAMA ACTIVIDADES'!B68</f>
        <v>2.3.5</v>
      </c>
      <c r="D467" s="625" t="str">
        <f>+'CRONOGRAMA ACTIVIDADES'!D68</f>
        <v>Unidad medida</v>
      </c>
      <c r="E467" s="626">
        <f>+'CRONOGRAMA ACTIVIDADES'!E68</f>
        <v>0</v>
      </c>
      <c r="F467" s="624"/>
      <c r="G467" s="624">
        <f t="shared" ref="G467:Z467" si="718">+G469+G475+G481+G487+G493</f>
        <v>0</v>
      </c>
      <c r="H467" s="12">
        <f t="shared" si="718"/>
        <v>0</v>
      </c>
      <c r="I467" s="12">
        <f t="shared" si="718"/>
        <v>0</v>
      </c>
      <c r="J467" s="12">
        <f t="shared" si="718"/>
        <v>0</v>
      </c>
      <c r="K467" s="12">
        <f t="shared" si="718"/>
        <v>0</v>
      </c>
      <c r="L467" s="12">
        <f t="shared" si="718"/>
        <v>0</v>
      </c>
      <c r="M467" s="12">
        <f t="shared" si="718"/>
        <v>0</v>
      </c>
      <c r="N467" s="12">
        <f t="shared" si="718"/>
        <v>0</v>
      </c>
      <c r="O467" s="12">
        <f t="shared" si="718"/>
        <v>0</v>
      </c>
      <c r="P467" s="12">
        <f t="shared" si="718"/>
        <v>0</v>
      </c>
      <c r="Q467" s="12">
        <f t="shared" si="718"/>
        <v>0</v>
      </c>
      <c r="R467" s="12">
        <f t="shared" si="718"/>
        <v>0</v>
      </c>
      <c r="S467" s="12">
        <f t="shared" si="718"/>
        <v>0</v>
      </c>
      <c r="T467" s="12">
        <f t="shared" si="718"/>
        <v>0</v>
      </c>
      <c r="U467" s="12">
        <f t="shared" si="718"/>
        <v>0</v>
      </c>
      <c r="V467" s="12">
        <f t="shared" si="718"/>
        <v>0</v>
      </c>
      <c r="W467" s="12">
        <f t="shared" si="718"/>
        <v>0</v>
      </c>
      <c r="X467" s="12">
        <f t="shared" si="718"/>
        <v>0</v>
      </c>
      <c r="Y467" s="12">
        <f t="shared" si="718"/>
        <v>0</v>
      </c>
      <c r="Z467" s="12">
        <f t="shared" si="718"/>
        <v>0</v>
      </c>
      <c r="AA467" s="1159">
        <f>X467+U467+R467+O467+L467+I467+H467</f>
        <v>0</v>
      </c>
      <c r="AB467" s="1159">
        <f>+AA467-G467</f>
        <v>0</v>
      </c>
    </row>
    <row r="468" spans="2:28" s="1134" customFormat="1" ht="26.25" customHeight="1" x14ac:dyDescent="0.15">
      <c r="B468" s="633" t="s">
        <v>768</v>
      </c>
      <c r="C468" s="634"/>
      <c r="D468" s="2014"/>
      <c r="E468" s="2015"/>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6"/>
      <c r="AA468" s="1163"/>
      <c r="AB468" s="1163"/>
    </row>
    <row r="469" spans="2:28" s="1163" customFormat="1" ht="12.75" customHeight="1" x14ac:dyDescent="0.15">
      <c r="B469" s="1135" t="s">
        <v>419</v>
      </c>
      <c r="C469" s="286" t="s">
        <v>524</v>
      </c>
      <c r="D469" s="14"/>
      <c r="E469" s="1136"/>
      <c r="F469" s="1137"/>
      <c r="G469" s="623">
        <f t="shared" ref="G469:H469" si="719">SUM(G470:G474)</f>
        <v>0</v>
      </c>
      <c r="H469" s="16">
        <f t="shared" si="719"/>
        <v>0</v>
      </c>
      <c r="I469" s="16">
        <f t="shared" ref="I469" si="720">SUM(I470:I474)</f>
        <v>0</v>
      </c>
      <c r="J469" s="16">
        <f t="shared" ref="J469:K469" si="721">SUM(J470:J474)</f>
        <v>0</v>
      </c>
      <c r="K469" s="16">
        <f t="shared" si="721"/>
        <v>0</v>
      </c>
      <c r="L469" s="16">
        <f t="shared" ref="L469" si="722">SUM(L470:L474)</f>
        <v>0</v>
      </c>
      <c r="M469" s="16">
        <f t="shared" ref="M469:N469" si="723">SUM(M470:M474)</f>
        <v>0</v>
      </c>
      <c r="N469" s="16">
        <f t="shared" si="723"/>
        <v>0</v>
      </c>
      <c r="O469" s="16">
        <f t="shared" ref="O469" si="724">SUM(O470:O474)</f>
        <v>0</v>
      </c>
      <c r="P469" s="16">
        <f t="shared" ref="P469:Q469" si="725">SUM(P470:P474)</f>
        <v>0</v>
      </c>
      <c r="Q469" s="16">
        <f t="shared" si="725"/>
        <v>0</v>
      </c>
      <c r="R469" s="16">
        <f t="shared" ref="R469" si="726">SUM(R470:R474)</f>
        <v>0</v>
      </c>
      <c r="S469" s="16">
        <f t="shared" ref="S469:T469" si="727">SUM(S470:S474)</f>
        <v>0</v>
      </c>
      <c r="T469" s="16">
        <f t="shared" si="727"/>
        <v>0</v>
      </c>
      <c r="U469" s="16">
        <f t="shared" ref="U469" si="728">SUM(U470:U474)</f>
        <v>0</v>
      </c>
      <c r="V469" s="16">
        <f t="shared" ref="V469:W469" si="729">SUM(V470:V474)</f>
        <v>0</v>
      </c>
      <c r="W469" s="16">
        <f t="shared" si="729"/>
        <v>0</v>
      </c>
      <c r="X469" s="16">
        <f t="shared" ref="X469" si="730">SUM(X470:X474)</f>
        <v>0</v>
      </c>
      <c r="Y469" s="16">
        <f t="shared" ref="Y469:Z469" si="731">SUM(Y470:Y474)</f>
        <v>0</v>
      </c>
      <c r="Z469" s="16">
        <f t="shared" si="731"/>
        <v>0</v>
      </c>
      <c r="AA469" s="1159">
        <f t="shared" ref="AA469:AA500" si="732">X469+U469+R469+O469+L469+I469+H469</f>
        <v>0</v>
      </c>
      <c r="AB469" s="1159">
        <f t="shared" ref="AB469:AB500" si="733">+AA469-G469</f>
        <v>0</v>
      </c>
    </row>
    <row r="470" spans="2:28" s="1134" customFormat="1" ht="12.75" customHeight="1" x14ac:dyDescent="0.2">
      <c r="B470" s="1564"/>
      <c r="C470" s="1138"/>
      <c r="D470" s="1565" t="s">
        <v>448</v>
      </c>
      <c r="E470" s="1139"/>
      <c r="F470" s="1140"/>
      <c r="G470" s="1160">
        <f>+E470*F470</f>
        <v>0</v>
      </c>
      <c r="H470" s="1137"/>
      <c r="I470" s="1137">
        <f t="shared" ref="I470:I474" si="734">J470+K470</f>
        <v>0</v>
      </c>
      <c r="J470" s="1137"/>
      <c r="K470" s="1137"/>
      <c r="L470" s="1137">
        <f t="shared" ref="L470:L474" si="735">M470+N470</f>
        <v>0</v>
      </c>
      <c r="M470" s="1137"/>
      <c r="N470" s="1137"/>
      <c r="O470" s="1137">
        <f t="shared" ref="O470:O474" si="736">P470+Q470</f>
        <v>0</v>
      </c>
      <c r="P470" s="1137"/>
      <c r="Q470" s="1137"/>
      <c r="R470" s="1137">
        <f t="shared" ref="R470:R474" si="737">S470+T470</f>
        <v>0</v>
      </c>
      <c r="S470" s="1137"/>
      <c r="T470" s="1137"/>
      <c r="U470" s="1137">
        <f t="shared" ref="U470:U474" si="738">V470+W470</f>
        <v>0</v>
      </c>
      <c r="V470" s="1137"/>
      <c r="W470" s="1137"/>
      <c r="X470" s="1137">
        <f t="shared" ref="X470:X474" si="739">Y470+Z470</f>
        <v>0</v>
      </c>
      <c r="Y470" s="1137"/>
      <c r="Z470" s="1137"/>
      <c r="AA470" s="1159">
        <f t="shared" si="732"/>
        <v>0</v>
      </c>
      <c r="AB470" s="1159">
        <f t="shared" si="733"/>
        <v>0</v>
      </c>
    </row>
    <row r="471" spans="2:28" s="1134" customFormat="1" ht="12.75" customHeight="1" x14ac:dyDescent="0.2">
      <c r="B471" s="1564"/>
      <c r="C471" s="1138"/>
      <c r="D471" s="1565" t="s">
        <v>448</v>
      </c>
      <c r="E471" s="1139"/>
      <c r="F471" s="1140"/>
      <c r="G471" s="1160">
        <f>+E471*F471</f>
        <v>0</v>
      </c>
      <c r="H471" s="1137"/>
      <c r="I471" s="1137">
        <f t="shared" si="734"/>
        <v>0</v>
      </c>
      <c r="J471" s="1137"/>
      <c r="K471" s="1137"/>
      <c r="L471" s="1137">
        <f t="shared" si="735"/>
        <v>0</v>
      </c>
      <c r="M471" s="1137"/>
      <c r="N471" s="1137"/>
      <c r="O471" s="1137">
        <f t="shared" si="736"/>
        <v>0</v>
      </c>
      <c r="P471" s="1137"/>
      <c r="Q471" s="1137"/>
      <c r="R471" s="1137">
        <f t="shared" si="737"/>
        <v>0</v>
      </c>
      <c r="S471" s="1137"/>
      <c r="T471" s="1137"/>
      <c r="U471" s="1137">
        <f t="shared" si="738"/>
        <v>0</v>
      </c>
      <c r="V471" s="1137"/>
      <c r="W471" s="1137"/>
      <c r="X471" s="1137">
        <f t="shared" si="739"/>
        <v>0</v>
      </c>
      <c r="Y471" s="1137"/>
      <c r="Z471" s="1137"/>
      <c r="AA471" s="1159">
        <f t="shared" si="732"/>
        <v>0</v>
      </c>
      <c r="AB471" s="1159">
        <f t="shared" si="733"/>
        <v>0</v>
      </c>
    </row>
    <row r="472" spans="2:28" s="1134" customFormat="1" ht="12.75" customHeight="1" x14ac:dyDescent="0.2">
      <c r="B472" s="1564"/>
      <c r="C472" s="1138"/>
      <c r="D472" s="1565" t="s">
        <v>448</v>
      </c>
      <c r="E472" s="1139"/>
      <c r="F472" s="1140"/>
      <c r="G472" s="1160">
        <f>+E472*F472</f>
        <v>0</v>
      </c>
      <c r="H472" s="1141"/>
      <c r="I472" s="1142">
        <f t="shared" si="734"/>
        <v>0</v>
      </c>
      <c r="J472" s="1142"/>
      <c r="K472" s="1142"/>
      <c r="L472" s="1142">
        <f t="shared" si="735"/>
        <v>0</v>
      </c>
      <c r="M472" s="1142"/>
      <c r="N472" s="1142"/>
      <c r="O472" s="1142">
        <f t="shared" si="736"/>
        <v>0</v>
      </c>
      <c r="P472" s="1142"/>
      <c r="Q472" s="1142"/>
      <c r="R472" s="1142">
        <f t="shared" si="737"/>
        <v>0</v>
      </c>
      <c r="S472" s="1142"/>
      <c r="T472" s="1142"/>
      <c r="U472" s="1142">
        <f t="shared" si="738"/>
        <v>0</v>
      </c>
      <c r="V472" s="1142"/>
      <c r="W472" s="1142"/>
      <c r="X472" s="1142">
        <f t="shared" si="739"/>
        <v>0</v>
      </c>
      <c r="Y472" s="1142"/>
      <c r="Z472" s="1142"/>
      <c r="AA472" s="1159">
        <f t="shared" si="732"/>
        <v>0</v>
      </c>
      <c r="AB472" s="1159">
        <f t="shared" si="733"/>
        <v>0</v>
      </c>
    </row>
    <row r="473" spans="2:28" s="1134" customFormat="1" ht="12.75" customHeight="1" x14ac:dyDescent="0.2">
      <c r="B473" s="1564"/>
      <c r="C473" s="1138"/>
      <c r="D473" s="1565" t="s">
        <v>448</v>
      </c>
      <c r="E473" s="1139"/>
      <c r="F473" s="1140"/>
      <c r="G473" s="1160">
        <f>+E473*F473</f>
        <v>0</v>
      </c>
      <c r="H473" s="1141"/>
      <c r="I473" s="1142">
        <f t="shared" si="734"/>
        <v>0</v>
      </c>
      <c r="J473" s="1142"/>
      <c r="K473" s="1142"/>
      <c r="L473" s="1142">
        <f t="shared" si="735"/>
        <v>0</v>
      </c>
      <c r="M473" s="1142"/>
      <c r="N473" s="1142"/>
      <c r="O473" s="1142">
        <f t="shared" si="736"/>
        <v>0</v>
      </c>
      <c r="P473" s="1142"/>
      <c r="Q473" s="1142"/>
      <c r="R473" s="1142">
        <f t="shared" si="737"/>
        <v>0</v>
      </c>
      <c r="S473" s="1142"/>
      <c r="T473" s="1142"/>
      <c r="U473" s="1142">
        <f t="shared" si="738"/>
        <v>0</v>
      </c>
      <c r="V473" s="1142"/>
      <c r="W473" s="1142"/>
      <c r="X473" s="1142">
        <f t="shared" si="739"/>
        <v>0</v>
      </c>
      <c r="Y473" s="1142"/>
      <c r="Z473" s="1142"/>
      <c r="AA473" s="1159">
        <f t="shared" si="732"/>
        <v>0</v>
      </c>
      <c r="AB473" s="1159">
        <f t="shared" si="733"/>
        <v>0</v>
      </c>
    </row>
    <row r="474" spans="2:28" s="1134" customFormat="1" ht="12.75" customHeight="1" x14ac:dyDescent="0.2">
      <c r="B474" s="1563"/>
      <c r="C474" s="1143"/>
      <c r="D474" s="1566" t="s">
        <v>448</v>
      </c>
      <c r="E474" s="1144"/>
      <c r="F474" s="1145"/>
      <c r="G474" s="1161">
        <f>+E474*F474</f>
        <v>0</v>
      </c>
      <c r="H474" s="1146"/>
      <c r="I474" s="1147">
        <f t="shared" si="734"/>
        <v>0</v>
      </c>
      <c r="J474" s="1147"/>
      <c r="K474" s="1147"/>
      <c r="L474" s="1147">
        <f t="shared" si="735"/>
        <v>0</v>
      </c>
      <c r="M474" s="1147"/>
      <c r="N474" s="1147"/>
      <c r="O474" s="1147">
        <f t="shared" si="736"/>
        <v>0</v>
      </c>
      <c r="P474" s="1147"/>
      <c r="Q474" s="1147"/>
      <c r="R474" s="1147">
        <f t="shared" si="737"/>
        <v>0</v>
      </c>
      <c r="S474" s="1147"/>
      <c r="T474" s="1147"/>
      <c r="U474" s="1147">
        <f t="shared" si="738"/>
        <v>0</v>
      </c>
      <c r="V474" s="1147"/>
      <c r="W474" s="1147"/>
      <c r="X474" s="1147">
        <f t="shared" si="739"/>
        <v>0</v>
      </c>
      <c r="Y474" s="1147"/>
      <c r="Z474" s="1147"/>
      <c r="AA474" s="1159">
        <f t="shared" si="732"/>
        <v>0</v>
      </c>
      <c r="AB474" s="1159">
        <f t="shared" si="733"/>
        <v>0</v>
      </c>
    </row>
    <row r="475" spans="2:28" s="1163" customFormat="1" ht="12.75" customHeight="1" x14ac:dyDescent="0.15">
      <c r="B475" s="1135" t="s">
        <v>419</v>
      </c>
      <c r="C475" s="286" t="s">
        <v>525</v>
      </c>
      <c r="D475" s="14"/>
      <c r="E475" s="1136"/>
      <c r="F475" s="1137"/>
      <c r="G475" s="623">
        <f t="shared" ref="G475:I475" si="740">SUM(G476:G480)</f>
        <v>0</v>
      </c>
      <c r="H475" s="16">
        <f t="shared" si="740"/>
        <v>0</v>
      </c>
      <c r="I475" s="16">
        <f t="shared" si="740"/>
        <v>0</v>
      </c>
      <c r="J475" s="16">
        <f t="shared" ref="J475:K475" si="741">SUM(J476:J480)</f>
        <v>0</v>
      </c>
      <c r="K475" s="16">
        <f t="shared" si="741"/>
        <v>0</v>
      </c>
      <c r="L475" s="16">
        <f t="shared" ref="L475" si="742">SUM(L476:L480)</f>
        <v>0</v>
      </c>
      <c r="M475" s="16">
        <f t="shared" ref="M475:N475" si="743">SUM(M476:M480)</f>
        <v>0</v>
      </c>
      <c r="N475" s="16">
        <f t="shared" si="743"/>
        <v>0</v>
      </c>
      <c r="O475" s="16">
        <f t="shared" ref="O475" si="744">SUM(O476:O480)</f>
        <v>0</v>
      </c>
      <c r="P475" s="16">
        <f t="shared" ref="P475:Q475" si="745">SUM(P476:P480)</f>
        <v>0</v>
      </c>
      <c r="Q475" s="16">
        <f t="shared" si="745"/>
        <v>0</v>
      </c>
      <c r="R475" s="16">
        <f t="shared" ref="R475" si="746">SUM(R476:R480)</f>
        <v>0</v>
      </c>
      <c r="S475" s="16">
        <f t="shared" ref="S475:T475" si="747">SUM(S476:S480)</f>
        <v>0</v>
      </c>
      <c r="T475" s="16">
        <f t="shared" si="747"/>
        <v>0</v>
      </c>
      <c r="U475" s="16">
        <f t="shared" ref="U475" si="748">SUM(U476:U480)</f>
        <v>0</v>
      </c>
      <c r="V475" s="16">
        <f t="shared" ref="V475:W475" si="749">SUM(V476:V480)</f>
        <v>0</v>
      </c>
      <c r="W475" s="16">
        <f t="shared" si="749"/>
        <v>0</v>
      </c>
      <c r="X475" s="16">
        <f t="shared" ref="X475" si="750">SUM(X476:X480)</f>
        <v>0</v>
      </c>
      <c r="Y475" s="16">
        <f t="shared" ref="Y475:Z475" si="751">SUM(Y476:Y480)</f>
        <v>0</v>
      </c>
      <c r="Z475" s="16">
        <f t="shared" si="751"/>
        <v>0</v>
      </c>
      <c r="AA475" s="1159">
        <f t="shared" si="732"/>
        <v>0</v>
      </c>
      <c r="AB475" s="1159">
        <f t="shared" si="733"/>
        <v>0</v>
      </c>
    </row>
    <row r="476" spans="2:28" s="1134" customFormat="1" ht="12.75" customHeight="1" x14ac:dyDescent="0.2">
      <c r="B476" s="1564"/>
      <c r="C476" s="1138"/>
      <c r="D476" s="1565" t="s">
        <v>448</v>
      </c>
      <c r="E476" s="1139"/>
      <c r="F476" s="1140"/>
      <c r="G476" s="1160">
        <f>+E476*F476</f>
        <v>0</v>
      </c>
      <c r="H476" s="1140"/>
      <c r="I476" s="1148">
        <f t="shared" ref="I476:I498" si="752">J476+K476</f>
        <v>0</v>
      </c>
      <c r="J476" s="1148"/>
      <c r="K476" s="1148"/>
      <c r="L476" s="1148">
        <f t="shared" ref="L476:L480" si="753">M476+N476</f>
        <v>0</v>
      </c>
      <c r="M476" s="1148"/>
      <c r="N476" s="1148"/>
      <c r="O476" s="1148">
        <f t="shared" ref="O476:O480" si="754">P476+Q476</f>
        <v>0</v>
      </c>
      <c r="P476" s="1148"/>
      <c r="Q476" s="1148"/>
      <c r="R476" s="1148">
        <f t="shared" ref="R476:R480" si="755">S476+T476</f>
        <v>0</v>
      </c>
      <c r="S476" s="1148"/>
      <c r="T476" s="1148"/>
      <c r="U476" s="1148">
        <f t="shared" ref="U476:U480" si="756">V476+W476</f>
        <v>0</v>
      </c>
      <c r="V476" s="1148"/>
      <c r="W476" s="1148"/>
      <c r="X476" s="1148">
        <f t="shared" ref="X476:X480" si="757">Y476+Z476</f>
        <v>0</v>
      </c>
      <c r="Y476" s="1148"/>
      <c r="Z476" s="1148"/>
      <c r="AA476" s="1159">
        <f t="shared" si="732"/>
        <v>0</v>
      </c>
      <c r="AB476" s="1159">
        <f t="shared" si="733"/>
        <v>0</v>
      </c>
    </row>
    <row r="477" spans="2:28" s="1134" customFormat="1" ht="12.75" customHeight="1" x14ac:dyDescent="0.2">
      <c r="B477" s="1564"/>
      <c r="C477" s="1138"/>
      <c r="D477" s="1565" t="s">
        <v>448</v>
      </c>
      <c r="E477" s="1139"/>
      <c r="F477" s="1140"/>
      <c r="G477" s="1160">
        <f>+E477*F477</f>
        <v>0</v>
      </c>
      <c r="H477" s="1149"/>
      <c r="I477" s="1137">
        <f t="shared" si="752"/>
        <v>0</v>
      </c>
      <c r="J477" s="1137"/>
      <c r="K477" s="1137"/>
      <c r="L477" s="1137">
        <f t="shared" si="753"/>
        <v>0</v>
      </c>
      <c r="M477" s="1137"/>
      <c r="N477" s="1137"/>
      <c r="O477" s="1137">
        <f t="shared" si="754"/>
        <v>0</v>
      </c>
      <c r="P477" s="1137"/>
      <c r="Q477" s="1137"/>
      <c r="R477" s="1137">
        <f t="shared" si="755"/>
        <v>0</v>
      </c>
      <c r="S477" s="1137"/>
      <c r="T477" s="1137"/>
      <c r="U477" s="1137">
        <f t="shared" si="756"/>
        <v>0</v>
      </c>
      <c r="V477" s="1137"/>
      <c r="W477" s="1137"/>
      <c r="X477" s="1137">
        <f t="shared" si="757"/>
        <v>0</v>
      </c>
      <c r="Y477" s="1137"/>
      <c r="Z477" s="1137"/>
      <c r="AA477" s="1159">
        <f t="shared" si="732"/>
        <v>0</v>
      </c>
      <c r="AB477" s="1159">
        <f t="shared" si="733"/>
        <v>0</v>
      </c>
    </row>
    <row r="478" spans="2:28" s="1134" customFormat="1" ht="12.75" customHeight="1" x14ac:dyDescent="0.2">
      <c r="B478" s="1564"/>
      <c r="C478" s="1138"/>
      <c r="D478" s="1565" t="s">
        <v>448</v>
      </c>
      <c r="E478" s="1139"/>
      <c r="F478" s="1140"/>
      <c r="G478" s="1160">
        <f>+E478*F478</f>
        <v>0</v>
      </c>
      <c r="H478" s="1149"/>
      <c r="I478" s="1142">
        <f t="shared" si="752"/>
        <v>0</v>
      </c>
      <c r="J478" s="1142"/>
      <c r="K478" s="1142"/>
      <c r="L478" s="1142">
        <f t="shared" si="753"/>
        <v>0</v>
      </c>
      <c r="M478" s="1142"/>
      <c r="N478" s="1142"/>
      <c r="O478" s="1142">
        <f t="shared" si="754"/>
        <v>0</v>
      </c>
      <c r="P478" s="1142"/>
      <c r="Q478" s="1142"/>
      <c r="R478" s="1142">
        <f t="shared" si="755"/>
        <v>0</v>
      </c>
      <c r="S478" s="1142"/>
      <c r="T478" s="1142"/>
      <c r="U478" s="1142">
        <f t="shared" si="756"/>
        <v>0</v>
      </c>
      <c r="V478" s="1142"/>
      <c r="W478" s="1142"/>
      <c r="X478" s="1142">
        <f t="shared" si="757"/>
        <v>0</v>
      </c>
      <c r="Y478" s="1142"/>
      <c r="Z478" s="1142"/>
      <c r="AA478" s="1159">
        <f t="shared" si="732"/>
        <v>0</v>
      </c>
      <c r="AB478" s="1159">
        <f t="shared" si="733"/>
        <v>0</v>
      </c>
    </row>
    <row r="479" spans="2:28" s="1134" customFormat="1" ht="12.75" customHeight="1" x14ac:dyDescent="0.2">
      <c r="B479" s="1564"/>
      <c r="C479" s="1138"/>
      <c r="D479" s="1565" t="s">
        <v>448</v>
      </c>
      <c r="E479" s="1139"/>
      <c r="F479" s="1140"/>
      <c r="G479" s="1160">
        <f>+E479*F479</f>
        <v>0</v>
      </c>
      <c r="H479" s="1149"/>
      <c r="I479" s="1142">
        <f t="shared" si="752"/>
        <v>0</v>
      </c>
      <c r="J479" s="1142"/>
      <c r="K479" s="1142"/>
      <c r="L479" s="1142">
        <f t="shared" si="753"/>
        <v>0</v>
      </c>
      <c r="M479" s="1142"/>
      <c r="N479" s="1142"/>
      <c r="O479" s="1142">
        <f t="shared" si="754"/>
        <v>0</v>
      </c>
      <c r="P479" s="1142"/>
      <c r="Q479" s="1142"/>
      <c r="R479" s="1142">
        <f t="shared" si="755"/>
        <v>0</v>
      </c>
      <c r="S479" s="1142"/>
      <c r="T479" s="1142"/>
      <c r="U479" s="1142">
        <f t="shared" si="756"/>
        <v>0</v>
      </c>
      <c r="V479" s="1142"/>
      <c r="W479" s="1142"/>
      <c r="X479" s="1142">
        <f t="shared" si="757"/>
        <v>0</v>
      </c>
      <c r="Y479" s="1142"/>
      <c r="Z479" s="1142"/>
      <c r="AA479" s="1159">
        <f t="shared" si="732"/>
        <v>0</v>
      </c>
      <c r="AB479" s="1159">
        <f t="shared" si="733"/>
        <v>0</v>
      </c>
    </row>
    <row r="480" spans="2:28" s="1134" customFormat="1" ht="12.75" customHeight="1" x14ac:dyDescent="0.2">
      <c r="B480" s="1563"/>
      <c r="C480" s="1143"/>
      <c r="D480" s="1566" t="s">
        <v>448</v>
      </c>
      <c r="E480" s="1144"/>
      <c r="F480" s="1145"/>
      <c r="G480" s="1161">
        <f>+E480*F480</f>
        <v>0</v>
      </c>
      <c r="H480" s="1150"/>
      <c r="I480" s="1147">
        <f t="shared" si="752"/>
        <v>0</v>
      </c>
      <c r="J480" s="1147"/>
      <c r="K480" s="1147"/>
      <c r="L480" s="1147">
        <f t="shared" si="753"/>
        <v>0</v>
      </c>
      <c r="M480" s="1147"/>
      <c r="N480" s="1147"/>
      <c r="O480" s="1147">
        <f t="shared" si="754"/>
        <v>0</v>
      </c>
      <c r="P480" s="1147"/>
      <c r="Q480" s="1147"/>
      <c r="R480" s="1147">
        <f t="shared" si="755"/>
        <v>0</v>
      </c>
      <c r="S480" s="1147"/>
      <c r="T480" s="1147"/>
      <c r="U480" s="1147">
        <f t="shared" si="756"/>
        <v>0</v>
      </c>
      <c r="V480" s="1147"/>
      <c r="W480" s="1147"/>
      <c r="X480" s="1147">
        <f t="shared" si="757"/>
        <v>0</v>
      </c>
      <c r="Y480" s="1147"/>
      <c r="Z480" s="1147"/>
      <c r="AA480" s="1159">
        <f t="shared" si="732"/>
        <v>0</v>
      </c>
      <c r="AB480" s="1159">
        <f t="shared" si="733"/>
        <v>0</v>
      </c>
    </row>
    <row r="481" spans="2:28" s="1163" customFormat="1" ht="12.75" customHeight="1" x14ac:dyDescent="0.15">
      <c r="B481" s="1135" t="s">
        <v>419</v>
      </c>
      <c r="C481" s="286" t="s">
        <v>526</v>
      </c>
      <c r="D481" s="14"/>
      <c r="E481" s="1136"/>
      <c r="F481" s="1137"/>
      <c r="G481" s="623">
        <f t="shared" ref="G481:I481" si="758">SUM(G482:G486)</f>
        <v>0</v>
      </c>
      <c r="H481" s="16">
        <f t="shared" si="758"/>
        <v>0</v>
      </c>
      <c r="I481" s="16">
        <f t="shared" si="758"/>
        <v>0</v>
      </c>
      <c r="J481" s="16">
        <f t="shared" ref="J481:K481" si="759">SUM(J482:J486)</f>
        <v>0</v>
      </c>
      <c r="K481" s="16">
        <f t="shared" si="759"/>
        <v>0</v>
      </c>
      <c r="L481" s="16">
        <f t="shared" ref="L481" si="760">SUM(L482:L486)</f>
        <v>0</v>
      </c>
      <c r="M481" s="16">
        <f t="shared" ref="M481:N481" si="761">SUM(M482:M486)</f>
        <v>0</v>
      </c>
      <c r="N481" s="16">
        <f t="shared" si="761"/>
        <v>0</v>
      </c>
      <c r="O481" s="16">
        <f t="shared" ref="O481" si="762">SUM(O482:O486)</f>
        <v>0</v>
      </c>
      <c r="P481" s="16">
        <f t="shared" ref="P481:Q481" si="763">SUM(P482:P486)</f>
        <v>0</v>
      </c>
      <c r="Q481" s="16">
        <f t="shared" si="763"/>
        <v>0</v>
      </c>
      <c r="R481" s="16">
        <f t="shared" ref="R481" si="764">SUM(R482:R486)</f>
        <v>0</v>
      </c>
      <c r="S481" s="16">
        <f t="shared" ref="S481:T481" si="765">SUM(S482:S486)</f>
        <v>0</v>
      </c>
      <c r="T481" s="16">
        <f t="shared" si="765"/>
        <v>0</v>
      </c>
      <c r="U481" s="16">
        <f t="shared" ref="U481" si="766">SUM(U482:U486)</f>
        <v>0</v>
      </c>
      <c r="V481" s="16">
        <f t="shared" ref="V481:W481" si="767">SUM(V482:V486)</f>
        <v>0</v>
      </c>
      <c r="W481" s="16">
        <f t="shared" si="767"/>
        <v>0</v>
      </c>
      <c r="X481" s="16">
        <f t="shared" ref="X481" si="768">SUM(X482:X486)</f>
        <v>0</v>
      </c>
      <c r="Y481" s="16">
        <f t="shared" ref="Y481:Z481" si="769">SUM(Y482:Y486)</f>
        <v>0</v>
      </c>
      <c r="Z481" s="16">
        <f t="shared" si="769"/>
        <v>0</v>
      </c>
      <c r="AA481" s="1159">
        <f t="shared" si="732"/>
        <v>0</v>
      </c>
      <c r="AB481" s="1159">
        <f t="shared" si="733"/>
        <v>0</v>
      </c>
    </row>
    <row r="482" spans="2:28" s="1134" customFormat="1" ht="12.75" customHeight="1" x14ac:dyDescent="0.2">
      <c r="B482" s="1564"/>
      <c r="C482" s="1138"/>
      <c r="D482" s="1565" t="s">
        <v>448</v>
      </c>
      <c r="E482" s="1139"/>
      <c r="F482" s="1140"/>
      <c r="G482" s="1160">
        <f>+E482*F482</f>
        <v>0</v>
      </c>
      <c r="H482" s="1137"/>
      <c r="I482" s="1148">
        <f t="shared" si="752"/>
        <v>0</v>
      </c>
      <c r="J482" s="1137"/>
      <c r="K482" s="1137"/>
      <c r="L482" s="1148">
        <f t="shared" ref="L482:L486" si="770">M482+N482</f>
        <v>0</v>
      </c>
      <c r="M482" s="1137"/>
      <c r="N482" s="1137"/>
      <c r="O482" s="1148">
        <f t="shared" ref="O482:O486" si="771">P482+Q482</f>
        <v>0</v>
      </c>
      <c r="P482" s="1137"/>
      <c r="Q482" s="1137"/>
      <c r="R482" s="1148">
        <f t="shared" ref="R482:R486" si="772">S482+T482</f>
        <v>0</v>
      </c>
      <c r="S482" s="1137"/>
      <c r="T482" s="1137"/>
      <c r="U482" s="1148">
        <f t="shared" ref="U482:U486" si="773">V482+W482</f>
        <v>0</v>
      </c>
      <c r="V482" s="1137"/>
      <c r="W482" s="1137"/>
      <c r="X482" s="1148">
        <f t="shared" ref="X482:X486" si="774">Y482+Z482</f>
        <v>0</v>
      </c>
      <c r="Y482" s="1137"/>
      <c r="Z482" s="1137"/>
      <c r="AA482" s="1159">
        <f t="shared" si="732"/>
        <v>0</v>
      </c>
      <c r="AB482" s="1159">
        <f t="shared" si="733"/>
        <v>0</v>
      </c>
    </row>
    <row r="483" spans="2:28" s="1134" customFormat="1" ht="12.75" customHeight="1" x14ac:dyDescent="0.2">
      <c r="B483" s="1564"/>
      <c r="C483" s="1138"/>
      <c r="D483" s="1565" t="s">
        <v>448</v>
      </c>
      <c r="E483" s="1139"/>
      <c r="F483" s="1140"/>
      <c r="G483" s="1160">
        <f>+E483*F483</f>
        <v>0</v>
      </c>
      <c r="H483" s="1137"/>
      <c r="I483" s="1137">
        <f t="shared" si="752"/>
        <v>0</v>
      </c>
      <c r="J483" s="1137"/>
      <c r="K483" s="1137"/>
      <c r="L483" s="1137">
        <f t="shared" si="770"/>
        <v>0</v>
      </c>
      <c r="M483" s="1137"/>
      <c r="N483" s="1137"/>
      <c r="O483" s="1137">
        <f t="shared" si="771"/>
        <v>0</v>
      </c>
      <c r="P483" s="1137"/>
      <c r="Q483" s="1137"/>
      <c r="R483" s="1137">
        <f t="shared" si="772"/>
        <v>0</v>
      </c>
      <c r="S483" s="1137"/>
      <c r="T483" s="1137"/>
      <c r="U483" s="1137">
        <f t="shared" si="773"/>
        <v>0</v>
      </c>
      <c r="V483" s="1137"/>
      <c r="W483" s="1137"/>
      <c r="X483" s="1137">
        <f t="shared" si="774"/>
        <v>0</v>
      </c>
      <c r="Y483" s="1137"/>
      <c r="Z483" s="1137"/>
      <c r="AA483" s="1159">
        <f t="shared" si="732"/>
        <v>0</v>
      </c>
      <c r="AB483" s="1159">
        <f t="shared" si="733"/>
        <v>0</v>
      </c>
    </row>
    <row r="484" spans="2:28" s="1134" customFormat="1" ht="12.75" customHeight="1" x14ac:dyDescent="0.2">
      <c r="B484" s="1564"/>
      <c r="C484" s="1138"/>
      <c r="D484" s="1565" t="s">
        <v>448</v>
      </c>
      <c r="E484" s="1139"/>
      <c r="F484" s="1140"/>
      <c r="G484" s="1160">
        <f>+E484*F484</f>
        <v>0</v>
      </c>
      <c r="H484" s="1141"/>
      <c r="I484" s="1142">
        <f t="shared" si="752"/>
        <v>0</v>
      </c>
      <c r="J484" s="1142"/>
      <c r="K484" s="1142"/>
      <c r="L484" s="1142">
        <f t="shared" si="770"/>
        <v>0</v>
      </c>
      <c r="M484" s="1142"/>
      <c r="N484" s="1142"/>
      <c r="O484" s="1142">
        <f t="shared" si="771"/>
        <v>0</v>
      </c>
      <c r="P484" s="1142"/>
      <c r="Q484" s="1142"/>
      <c r="R484" s="1142">
        <f t="shared" si="772"/>
        <v>0</v>
      </c>
      <c r="S484" s="1142"/>
      <c r="T484" s="1142"/>
      <c r="U484" s="1142">
        <f t="shared" si="773"/>
        <v>0</v>
      </c>
      <c r="V484" s="1142"/>
      <c r="W484" s="1142"/>
      <c r="X484" s="1142">
        <f t="shared" si="774"/>
        <v>0</v>
      </c>
      <c r="Y484" s="1142"/>
      <c r="Z484" s="1142"/>
      <c r="AA484" s="1159">
        <f t="shared" si="732"/>
        <v>0</v>
      </c>
      <c r="AB484" s="1159">
        <f t="shared" si="733"/>
        <v>0</v>
      </c>
    </row>
    <row r="485" spans="2:28" s="1134" customFormat="1" ht="12.75" customHeight="1" x14ac:dyDescent="0.2">
      <c r="B485" s="1564"/>
      <c r="C485" s="1138"/>
      <c r="D485" s="1565" t="s">
        <v>448</v>
      </c>
      <c r="E485" s="1139"/>
      <c r="F485" s="1140"/>
      <c r="G485" s="1160">
        <f>+E485*F485</f>
        <v>0</v>
      </c>
      <c r="H485" s="1141"/>
      <c r="I485" s="1142">
        <f t="shared" si="752"/>
        <v>0</v>
      </c>
      <c r="J485" s="1142"/>
      <c r="K485" s="1142"/>
      <c r="L485" s="1142">
        <f t="shared" si="770"/>
        <v>0</v>
      </c>
      <c r="M485" s="1142"/>
      <c r="N485" s="1142"/>
      <c r="O485" s="1142">
        <f t="shared" si="771"/>
        <v>0</v>
      </c>
      <c r="P485" s="1142"/>
      <c r="Q485" s="1142"/>
      <c r="R485" s="1142">
        <f t="shared" si="772"/>
        <v>0</v>
      </c>
      <c r="S485" s="1142"/>
      <c r="T485" s="1142"/>
      <c r="U485" s="1142">
        <f t="shared" si="773"/>
        <v>0</v>
      </c>
      <c r="V485" s="1142"/>
      <c r="W485" s="1142"/>
      <c r="X485" s="1142">
        <f t="shared" si="774"/>
        <v>0</v>
      </c>
      <c r="Y485" s="1142"/>
      <c r="Z485" s="1142"/>
      <c r="AA485" s="1159">
        <f t="shared" si="732"/>
        <v>0</v>
      </c>
      <c r="AB485" s="1159">
        <f t="shared" si="733"/>
        <v>0</v>
      </c>
    </row>
    <row r="486" spans="2:28" s="1134" customFormat="1" ht="12.75" customHeight="1" x14ac:dyDescent="0.2">
      <c r="B486" s="1563"/>
      <c r="C486" s="1143"/>
      <c r="D486" s="1566" t="s">
        <v>448</v>
      </c>
      <c r="E486" s="1144"/>
      <c r="F486" s="1145"/>
      <c r="G486" s="1161">
        <f>+E486*F486</f>
        <v>0</v>
      </c>
      <c r="H486" s="1146"/>
      <c r="I486" s="1147">
        <f t="shared" si="752"/>
        <v>0</v>
      </c>
      <c r="J486" s="1147"/>
      <c r="K486" s="1147"/>
      <c r="L486" s="1147">
        <f t="shared" si="770"/>
        <v>0</v>
      </c>
      <c r="M486" s="1147"/>
      <c r="N486" s="1147"/>
      <c r="O486" s="1147">
        <f t="shared" si="771"/>
        <v>0</v>
      </c>
      <c r="P486" s="1147"/>
      <c r="Q486" s="1147"/>
      <c r="R486" s="1147">
        <f t="shared" si="772"/>
        <v>0</v>
      </c>
      <c r="S486" s="1147"/>
      <c r="T486" s="1147"/>
      <c r="U486" s="1147">
        <f t="shared" si="773"/>
        <v>0</v>
      </c>
      <c r="V486" s="1147"/>
      <c r="W486" s="1147"/>
      <c r="X486" s="1147">
        <f t="shared" si="774"/>
        <v>0</v>
      </c>
      <c r="Y486" s="1147"/>
      <c r="Z486" s="1147"/>
      <c r="AA486" s="1159">
        <f t="shared" si="732"/>
        <v>0</v>
      </c>
      <c r="AB486" s="1159">
        <f t="shared" si="733"/>
        <v>0</v>
      </c>
    </row>
    <row r="487" spans="2:28" s="1163" customFormat="1" ht="12.75" customHeight="1" x14ac:dyDescent="0.15">
      <c r="B487" s="1135" t="s">
        <v>419</v>
      </c>
      <c r="C487" s="286" t="s">
        <v>527</v>
      </c>
      <c r="D487" s="14"/>
      <c r="E487" s="1136"/>
      <c r="F487" s="1137"/>
      <c r="G487" s="623">
        <f t="shared" ref="G487:I487" si="775">SUM(G488:G492)</f>
        <v>0</v>
      </c>
      <c r="H487" s="16">
        <f t="shared" si="775"/>
        <v>0</v>
      </c>
      <c r="I487" s="16">
        <f t="shared" si="775"/>
        <v>0</v>
      </c>
      <c r="J487" s="16">
        <f t="shared" ref="J487:K487" si="776">SUM(J488:J492)</f>
        <v>0</v>
      </c>
      <c r="K487" s="16">
        <f t="shared" si="776"/>
        <v>0</v>
      </c>
      <c r="L487" s="16">
        <f t="shared" ref="L487" si="777">SUM(L488:L492)</f>
        <v>0</v>
      </c>
      <c r="M487" s="16">
        <f t="shared" ref="M487:N487" si="778">SUM(M488:M492)</f>
        <v>0</v>
      </c>
      <c r="N487" s="16">
        <f t="shared" si="778"/>
        <v>0</v>
      </c>
      <c r="O487" s="16">
        <f t="shared" ref="O487" si="779">SUM(O488:O492)</f>
        <v>0</v>
      </c>
      <c r="P487" s="16">
        <f t="shared" ref="P487:Q487" si="780">SUM(P488:P492)</f>
        <v>0</v>
      </c>
      <c r="Q487" s="16">
        <f t="shared" si="780"/>
        <v>0</v>
      </c>
      <c r="R487" s="16">
        <f t="shared" ref="R487" si="781">SUM(R488:R492)</f>
        <v>0</v>
      </c>
      <c r="S487" s="16">
        <f t="shared" ref="S487:T487" si="782">SUM(S488:S492)</f>
        <v>0</v>
      </c>
      <c r="T487" s="16">
        <f t="shared" si="782"/>
        <v>0</v>
      </c>
      <c r="U487" s="16">
        <f t="shared" ref="U487" si="783">SUM(U488:U492)</f>
        <v>0</v>
      </c>
      <c r="V487" s="16">
        <f t="shared" ref="V487:W487" si="784">SUM(V488:V492)</f>
        <v>0</v>
      </c>
      <c r="W487" s="16">
        <f t="shared" si="784"/>
        <v>0</v>
      </c>
      <c r="X487" s="16">
        <f t="shared" ref="X487" si="785">SUM(X488:X492)</f>
        <v>0</v>
      </c>
      <c r="Y487" s="16">
        <f t="shared" ref="Y487:Z487" si="786">SUM(Y488:Y492)</f>
        <v>0</v>
      </c>
      <c r="Z487" s="16">
        <f t="shared" si="786"/>
        <v>0</v>
      </c>
      <c r="AA487" s="1159">
        <f t="shared" si="732"/>
        <v>0</v>
      </c>
      <c r="AB487" s="1159">
        <f t="shared" si="733"/>
        <v>0</v>
      </c>
    </row>
    <row r="488" spans="2:28" s="1134" customFormat="1" ht="12.75" customHeight="1" x14ac:dyDescent="0.2">
      <c r="B488" s="1564"/>
      <c r="C488" s="1138"/>
      <c r="D488" s="1565" t="s">
        <v>448</v>
      </c>
      <c r="E488" s="1139"/>
      <c r="F488" s="1140"/>
      <c r="G488" s="1160">
        <f>+E488*F488</f>
        <v>0</v>
      </c>
      <c r="H488" s="1137"/>
      <c r="I488" s="1148">
        <f t="shared" si="752"/>
        <v>0</v>
      </c>
      <c r="J488" s="1142"/>
      <c r="K488" s="1142"/>
      <c r="L488" s="1148">
        <f t="shared" ref="L488:L492" si="787">M488+N488</f>
        <v>0</v>
      </c>
      <c r="M488" s="1142"/>
      <c r="N488" s="1142"/>
      <c r="O488" s="1148">
        <f t="shared" ref="O488:O492" si="788">P488+Q488</f>
        <v>0</v>
      </c>
      <c r="P488" s="1142"/>
      <c r="Q488" s="1142"/>
      <c r="R488" s="1148">
        <f t="shared" ref="R488:R492" si="789">S488+T488</f>
        <v>0</v>
      </c>
      <c r="S488" s="1142"/>
      <c r="T488" s="1142"/>
      <c r="U488" s="1148">
        <f t="shared" ref="U488:U492" si="790">V488+W488</f>
        <v>0</v>
      </c>
      <c r="V488" s="1142"/>
      <c r="W488" s="1142"/>
      <c r="X488" s="1148">
        <f t="shared" ref="X488:X492" si="791">Y488+Z488</f>
        <v>0</v>
      </c>
      <c r="Y488" s="1142"/>
      <c r="Z488" s="1142"/>
      <c r="AA488" s="1159">
        <f t="shared" si="732"/>
        <v>0</v>
      </c>
      <c r="AB488" s="1159">
        <f t="shared" si="733"/>
        <v>0</v>
      </c>
    </row>
    <row r="489" spans="2:28" s="1134" customFormat="1" ht="12.75" customHeight="1" x14ac:dyDescent="0.2">
      <c r="B489" s="1564"/>
      <c r="C489" s="1138"/>
      <c r="D489" s="1565" t="s">
        <v>448</v>
      </c>
      <c r="E489" s="1139"/>
      <c r="F489" s="1140"/>
      <c r="G489" s="1160">
        <f>+E489*F489</f>
        <v>0</v>
      </c>
      <c r="H489" s="1137"/>
      <c r="I489" s="1137">
        <f t="shared" si="752"/>
        <v>0</v>
      </c>
      <c r="J489" s="1142"/>
      <c r="K489" s="1142"/>
      <c r="L489" s="1137">
        <f t="shared" si="787"/>
        <v>0</v>
      </c>
      <c r="M489" s="1142"/>
      <c r="N489" s="1142"/>
      <c r="O489" s="1137">
        <f t="shared" si="788"/>
        <v>0</v>
      </c>
      <c r="P489" s="1142"/>
      <c r="Q489" s="1142"/>
      <c r="R489" s="1137">
        <f t="shared" si="789"/>
        <v>0</v>
      </c>
      <c r="S489" s="1142"/>
      <c r="T489" s="1142"/>
      <c r="U489" s="1137">
        <f t="shared" si="790"/>
        <v>0</v>
      </c>
      <c r="V489" s="1142"/>
      <c r="W489" s="1142"/>
      <c r="X489" s="1137">
        <f t="shared" si="791"/>
        <v>0</v>
      </c>
      <c r="Y489" s="1142"/>
      <c r="Z489" s="1142"/>
      <c r="AA489" s="1159">
        <f t="shared" si="732"/>
        <v>0</v>
      </c>
      <c r="AB489" s="1159">
        <f t="shared" si="733"/>
        <v>0</v>
      </c>
    </row>
    <row r="490" spans="2:28" s="1134" customFormat="1" ht="12.75" customHeight="1" x14ac:dyDescent="0.2">
      <c r="B490" s="1564"/>
      <c r="C490" s="1138"/>
      <c r="D490" s="1565" t="s">
        <v>448</v>
      </c>
      <c r="E490" s="1139"/>
      <c r="F490" s="1140"/>
      <c r="G490" s="1160">
        <f>+E490*F490</f>
        <v>0</v>
      </c>
      <c r="H490" s="1141"/>
      <c r="I490" s="1142">
        <f t="shared" si="752"/>
        <v>0</v>
      </c>
      <c r="J490" s="1142"/>
      <c r="K490" s="1142"/>
      <c r="L490" s="1142">
        <f t="shared" si="787"/>
        <v>0</v>
      </c>
      <c r="M490" s="1142"/>
      <c r="N490" s="1142"/>
      <c r="O490" s="1142">
        <f t="shared" si="788"/>
        <v>0</v>
      </c>
      <c r="P490" s="1142"/>
      <c r="Q490" s="1142"/>
      <c r="R490" s="1142">
        <f t="shared" si="789"/>
        <v>0</v>
      </c>
      <c r="S490" s="1142"/>
      <c r="T490" s="1142"/>
      <c r="U490" s="1142">
        <f t="shared" si="790"/>
        <v>0</v>
      </c>
      <c r="V490" s="1142"/>
      <c r="W490" s="1142"/>
      <c r="X490" s="1142">
        <f t="shared" si="791"/>
        <v>0</v>
      </c>
      <c r="Y490" s="1142"/>
      <c r="Z490" s="1142"/>
      <c r="AA490" s="1159">
        <f t="shared" si="732"/>
        <v>0</v>
      </c>
      <c r="AB490" s="1159">
        <f t="shared" si="733"/>
        <v>0</v>
      </c>
    </row>
    <row r="491" spans="2:28" s="1134" customFormat="1" ht="12.75" customHeight="1" x14ac:dyDescent="0.2">
      <c r="B491" s="1564"/>
      <c r="C491" s="1138"/>
      <c r="D491" s="1565" t="s">
        <v>448</v>
      </c>
      <c r="E491" s="1139"/>
      <c r="F491" s="1140"/>
      <c r="G491" s="1160">
        <f>+E491*F491</f>
        <v>0</v>
      </c>
      <c r="H491" s="1141"/>
      <c r="I491" s="1142">
        <f t="shared" si="752"/>
        <v>0</v>
      </c>
      <c r="J491" s="1142"/>
      <c r="K491" s="1142"/>
      <c r="L491" s="1142">
        <f t="shared" si="787"/>
        <v>0</v>
      </c>
      <c r="M491" s="1142"/>
      <c r="N491" s="1142"/>
      <c r="O491" s="1142">
        <f t="shared" si="788"/>
        <v>0</v>
      </c>
      <c r="P491" s="1142"/>
      <c r="Q491" s="1142"/>
      <c r="R491" s="1142">
        <f t="shared" si="789"/>
        <v>0</v>
      </c>
      <c r="S491" s="1142"/>
      <c r="T491" s="1142"/>
      <c r="U491" s="1142">
        <f t="shared" si="790"/>
        <v>0</v>
      </c>
      <c r="V491" s="1142"/>
      <c r="W491" s="1142"/>
      <c r="X491" s="1142">
        <f t="shared" si="791"/>
        <v>0</v>
      </c>
      <c r="Y491" s="1142"/>
      <c r="Z491" s="1142"/>
      <c r="AA491" s="1159">
        <f t="shared" si="732"/>
        <v>0</v>
      </c>
      <c r="AB491" s="1159">
        <f t="shared" si="733"/>
        <v>0</v>
      </c>
    </row>
    <row r="492" spans="2:28" s="1134" customFormat="1" ht="12.75" customHeight="1" x14ac:dyDescent="0.2">
      <c r="B492" s="1563"/>
      <c r="C492" s="1143"/>
      <c r="D492" s="1566" t="s">
        <v>448</v>
      </c>
      <c r="E492" s="1144"/>
      <c r="F492" s="1145"/>
      <c r="G492" s="1161">
        <f>+E492*F492</f>
        <v>0</v>
      </c>
      <c r="H492" s="1146"/>
      <c r="I492" s="1147">
        <f t="shared" si="752"/>
        <v>0</v>
      </c>
      <c r="J492" s="1147"/>
      <c r="K492" s="1147"/>
      <c r="L492" s="1147">
        <f t="shared" si="787"/>
        <v>0</v>
      </c>
      <c r="M492" s="1147"/>
      <c r="N492" s="1147"/>
      <c r="O492" s="1147">
        <f t="shared" si="788"/>
        <v>0</v>
      </c>
      <c r="P492" s="1147"/>
      <c r="Q492" s="1147"/>
      <c r="R492" s="1147">
        <f t="shared" si="789"/>
        <v>0</v>
      </c>
      <c r="S492" s="1147"/>
      <c r="T492" s="1147"/>
      <c r="U492" s="1147">
        <f t="shared" si="790"/>
        <v>0</v>
      </c>
      <c r="V492" s="1147"/>
      <c r="W492" s="1147"/>
      <c r="X492" s="1147">
        <f t="shared" si="791"/>
        <v>0</v>
      </c>
      <c r="Y492" s="1147"/>
      <c r="Z492" s="1147"/>
      <c r="AA492" s="1159">
        <f t="shared" si="732"/>
        <v>0</v>
      </c>
      <c r="AB492" s="1159">
        <f t="shared" si="733"/>
        <v>0</v>
      </c>
    </row>
    <row r="493" spans="2:28" s="1163" customFormat="1" ht="12.75" customHeight="1" x14ac:dyDescent="0.15">
      <c r="B493" s="1135" t="s">
        <v>419</v>
      </c>
      <c r="C493" s="286" t="s">
        <v>528</v>
      </c>
      <c r="D493" s="14"/>
      <c r="E493" s="1136"/>
      <c r="F493" s="1137"/>
      <c r="G493" s="623">
        <f t="shared" ref="G493:I493" si="792">SUM(G494:G498)</f>
        <v>0</v>
      </c>
      <c r="H493" s="16">
        <f t="shared" si="792"/>
        <v>0</v>
      </c>
      <c r="I493" s="16">
        <f t="shared" si="792"/>
        <v>0</v>
      </c>
      <c r="J493" s="20">
        <f t="shared" ref="J493:K493" si="793">SUM(J494:J498)</f>
        <v>0</v>
      </c>
      <c r="K493" s="20">
        <f t="shared" si="793"/>
        <v>0</v>
      </c>
      <c r="L493" s="16">
        <f t="shared" ref="L493" si="794">SUM(L494:L498)</f>
        <v>0</v>
      </c>
      <c r="M493" s="20">
        <f t="shared" ref="M493:N493" si="795">SUM(M494:M498)</f>
        <v>0</v>
      </c>
      <c r="N493" s="20">
        <f t="shared" si="795"/>
        <v>0</v>
      </c>
      <c r="O493" s="16">
        <f t="shared" ref="O493" si="796">SUM(O494:O498)</f>
        <v>0</v>
      </c>
      <c r="P493" s="20">
        <f t="shared" ref="P493:Q493" si="797">SUM(P494:P498)</f>
        <v>0</v>
      </c>
      <c r="Q493" s="20">
        <f t="shared" si="797"/>
        <v>0</v>
      </c>
      <c r="R493" s="16">
        <f t="shared" ref="R493" si="798">SUM(R494:R498)</f>
        <v>0</v>
      </c>
      <c r="S493" s="20">
        <f t="shared" ref="S493:T493" si="799">SUM(S494:S498)</f>
        <v>0</v>
      </c>
      <c r="T493" s="20">
        <f t="shared" si="799"/>
        <v>0</v>
      </c>
      <c r="U493" s="16">
        <f t="shared" ref="U493" si="800">SUM(U494:U498)</f>
        <v>0</v>
      </c>
      <c r="V493" s="20">
        <f t="shared" ref="V493:W493" si="801">SUM(V494:V498)</f>
        <v>0</v>
      </c>
      <c r="W493" s="20">
        <f t="shared" si="801"/>
        <v>0</v>
      </c>
      <c r="X493" s="16">
        <f t="shared" ref="X493" si="802">SUM(X494:X498)</f>
        <v>0</v>
      </c>
      <c r="Y493" s="20">
        <f t="shared" ref="Y493:Z493" si="803">SUM(Y494:Y498)</f>
        <v>0</v>
      </c>
      <c r="Z493" s="20">
        <f t="shared" si="803"/>
        <v>0</v>
      </c>
      <c r="AA493" s="1159">
        <f t="shared" si="732"/>
        <v>0</v>
      </c>
      <c r="AB493" s="1159">
        <f t="shared" si="733"/>
        <v>0</v>
      </c>
    </row>
    <row r="494" spans="2:28" s="1134" customFormat="1" ht="12.75" customHeight="1" x14ac:dyDescent="0.2">
      <c r="B494" s="1564"/>
      <c r="C494" s="1138"/>
      <c r="D494" s="1565" t="s">
        <v>448</v>
      </c>
      <c r="E494" s="1139"/>
      <c r="F494" s="1140"/>
      <c r="G494" s="1160">
        <f>+E494*F494</f>
        <v>0</v>
      </c>
      <c r="H494" s="1137"/>
      <c r="I494" s="1148">
        <f t="shared" si="752"/>
        <v>0</v>
      </c>
      <c r="J494" s="1137"/>
      <c r="K494" s="1137"/>
      <c r="L494" s="1148">
        <f t="shared" ref="L494:L498" si="804">M494+N494</f>
        <v>0</v>
      </c>
      <c r="M494" s="1137"/>
      <c r="N494" s="1137"/>
      <c r="O494" s="1148">
        <f t="shared" ref="O494:O498" si="805">P494+Q494</f>
        <v>0</v>
      </c>
      <c r="P494" s="1137"/>
      <c r="Q494" s="1137"/>
      <c r="R494" s="1148">
        <f t="shared" ref="R494:R498" si="806">S494+T494</f>
        <v>0</v>
      </c>
      <c r="S494" s="1137"/>
      <c r="T494" s="1137"/>
      <c r="U494" s="1148">
        <f t="shared" ref="U494:U498" si="807">V494+W494</f>
        <v>0</v>
      </c>
      <c r="V494" s="1137"/>
      <c r="W494" s="1137"/>
      <c r="X494" s="1148">
        <f t="shared" ref="X494:X498" si="808">Y494+Z494</f>
        <v>0</v>
      </c>
      <c r="Y494" s="1137"/>
      <c r="Z494" s="1137"/>
      <c r="AA494" s="1159">
        <f t="shared" si="732"/>
        <v>0</v>
      </c>
      <c r="AB494" s="1159">
        <f t="shared" si="733"/>
        <v>0</v>
      </c>
    </row>
    <row r="495" spans="2:28" s="1134" customFormat="1" ht="12.75" customHeight="1" x14ac:dyDescent="0.2">
      <c r="B495" s="1564"/>
      <c r="C495" s="1138"/>
      <c r="D495" s="1565" t="s">
        <v>448</v>
      </c>
      <c r="E495" s="1139"/>
      <c r="F495" s="1140"/>
      <c r="G495" s="1160">
        <f>+E495*F495</f>
        <v>0</v>
      </c>
      <c r="H495" s="1137"/>
      <c r="I495" s="1137">
        <f t="shared" si="752"/>
        <v>0</v>
      </c>
      <c r="J495" s="1137"/>
      <c r="K495" s="1137"/>
      <c r="L495" s="1137">
        <f t="shared" si="804"/>
        <v>0</v>
      </c>
      <c r="M495" s="1137"/>
      <c r="N495" s="1137"/>
      <c r="O495" s="1137">
        <f t="shared" si="805"/>
        <v>0</v>
      </c>
      <c r="P495" s="1137"/>
      <c r="Q495" s="1137"/>
      <c r="R495" s="1137">
        <f t="shared" si="806"/>
        <v>0</v>
      </c>
      <c r="S495" s="1137"/>
      <c r="T495" s="1137"/>
      <c r="U495" s="1137">
        <f t="shared" si="807"/>
        <v>0</v>
      </c>
      <c r="V495" s="1137"/>
      <c r="W495" s="1137"/>
      <c r="X495" s="1137">
        <f t="shared" si="808"/>
        <v>0</v>
      </c>
      <c r="Y495" s="1137"/>
      <c r="Z495" s="1137"/>
      <c r="AA495" s="1159">
        <f t="shared" si="732"/>
        <v>0</v>
      </c>
      <c r="AB495" s="1159">
        <f t="shared" si="733"/>
        <v>0</v>
      </c>
    </row>
    <row r="496" spans="2:28" s="1134" customFormat="1" ht="12.75" customHeight="1" x14ac:dyDescent="0.2">
      <c r="B496" s="1564"/>
      <c r="C496" s="1138"/>
      <c r="D496" s="1565" t="s">
        <v>448</v>
      </c>
      <c r="E496" s="1139"/>
      <c r="F496" s="1140"/>
      <c r="G496" s="1160">
        <f>+E496*F496</f>
        <v>0</v>
      </c>
      <c r="H496" s="1141"/>
      <c r="I496" s="1142">
        <f t="shared" si="752"/>
        <v>0</v>
      </c>
      <c r="J496" s="1142"/>
      <c r="K496" s="1142"/>
      <c r="L496" s="1142">
        <f t="shared" si="804"/>
        <v>0</v>
      </c>
      <c r="M496" s="1142"/>
      <c r="N496" s="1142"/>
      <c r="O496" s="1142">
        <f t="shared" si="805"/>
        <v>0</v>
      </c>
      <c r="P496" s="1142"/>
      <c r="Q496" s="1142"/>
      <c r="R496" s="1142">
        <f t="shared" si="806"/>
        <v>0</v>
      </c>
      <c r="S496" s="1142"/>
      <c r="T496" s="1142"/>
      <c r="U496" s="1142">
        <f t="shared" si="807"/>
        <v>0</v>
      </c>
      <c r="V496" s="1142"/>
      <c r="W496" s="1142"/>
      <c r="X496" s="1142">
        <f t="shared" si="808"/>
        <v>0</v>
      </c>
      <c r="Y496" s="1142"/>
      <c r="Z496" s="1142"/>
      <c r="AA496" s="1159">
        <f t="shared" si="732"/>
        <v>0</v>
      </c>
      <c r="AB496" s="1159">
        <f t="shared" si="733"/>
        <v>0</v>
      </c>
    </row>
    <row r="497" spans="2:28" s="1134" customFormat="1" ht="12.75" customHeight="1" x14ac:dyDescent="0.2">
      <c r="B497" s="1564"/>
      <c r="C497" s="1138"/>
      <c r="D497" s="1565" t="s">
        <v>448</v>
      </c>
      <c r="E497" s="1139"/>
      <c r="F497" s="1140"/>
      <c r="G497" s="1160">
        <f>+E497*F497</f>
        <v>0</v>
      </c>
      <c r="H497" s="1141"/>
      <c r="I497" s="1142">
        <f t="shared" si="752"/>
        <v>0</v>
      </c>
      <c r="J497" s="1142"/>
      <c r="K497" s="1142"/>
      <c r="L497" s="1142">
        <f t="shared" si="804"/>
        <v>0</v>
      </c>
      <c r="M497" s="1142"/>
      <c r="N497" s="1142"/>
      <c r="O497" s="1142">
        <f t="shared" si="805"/>
        <v>0</v>
      </c>
      <c r="P497" s="1142"/>
      <c r="Q497" s="1142"/>
      <c r="R497" s="1142">
        <f t="shared" si="806"/>
        <v>0</v>
      </c>
      <c r="S497" s="1142"/>
      <c r="T497" s="1142"/>
      <c r="U497" s="1142">
        <f t="shared" si="807"/>
        <v>0</v>
      </c>
      <c r="V497" s="1142"/>
      <c r="W497" s="1142"/>
      <c r="X497" s="1142">
        <f t="shared" si="808"/>
        <v>0</v>
      </c>
      <c r="Y497" s="1142"/>
      <c r="Z497" s="1142"/>
      <c r="AA497" s="1159">
        <f t="shared" si="732"/>
        <v>0</v>
      </c>
      <c r="AB497" s="1159">
        <f t="shared" si="733"/>
        <v>0</v>
      </c>
    </row>
    <row r="498" spans="2:28" s="1134" customFormat="1" ht="12.75" customHeight="1" x14ac:dyDescent="0.2">
      <c r="B498" s="1563"/>
      <c r="C498" s="1143"/>
      <c r="D498" s="1566" t="s">
        <v>448</v>
      </c>
      <c r="E498" s="1144"/>
      <c r="F498" s="1145"/>
      <c r="G498" s="1160">
        <f>+E498*F498</f>
        <v>0</v>
      </c>
      <c r="H498" s="1141"/>
      <c r="I498" s="1147">
        <f t="shared" si="752"/>
        <v>0</v>
      </c>
      <c r="J498" s="1142"/>
      <c r="K498" s="1142"/>
      <c r="L498" s="1147">
        <f t="shared" si="804"/>
        <v>0</v>
      </c>
      <c r="M498" s="1142"/>
      <c r="N498" s="1142"/>
      <c r="O498" s="1147">
        <f t="shared" si="805"/>
        <v>0</v>
      </c>
      <c r="P498" s="1142"/>
      <c r="Q498" s="1142"/>
      <c r="R498" s="1147">
        <f t="shared" si="806"/>
        <v>0</v>
      </c>
      <c r="S498" s="1142"/>
      <c r="T498" s="1142"/>
      <c r="U498" s="1147">
        <f t="shared" si="807"/>
        <v>0</v>
      </c>
      <c r="V498" s="1142"/>
      <c r="W498" s="1142"/>
      <c r="X498" s="1147">
        <f t="shared" si="808"/>
        <v>0</v>
      </c>
      <c r="Y498" s="1142"/>
      <c r="Z498" s="1142"/>
      <c r="AA498" s="1159">
        <f t="shared" si="732"/>
        <v>0</v>
      </c>
      <c r="AB498" s="1159">
        <f t="shared" si="733"/>
        <v>0</v>
      </c>
    </row>
    <row r="499" spans="2:28" s="1163" customFormat="1" ht="15" customHeight="1" x14ac:dyDescent="0.15">
      <c r="B499" s="1647" t="s">
        <v>287</v>
      </c>
      <c r="C499" s="1627"/>
      <c r="D499" s="1627"/>
      <c r="E499" s="1627"/>
      <c r="F499" s="1627"/>
      <c r="G499" s="628">
        <f t="shared" ref="G499:Z499" si="809">+G339+G371+G403+G435+G467</f>
        <v>0</v>
      </c>
      <c r="H499" s="11">
        <f t="shared" si="809"/>
        <v>0</v>
      </c>
      <c r="I499" s="11">
        <f t="shared" si="809"/>
        <v>0</v>
      </c>
      <c r="J499" s="11">
        <f t="shared" si="809"/>
        <v>0</v>
      </c>
      <c r="K499" s="11">
        <f t="shared" si="809"/>
        <v>0</v>
      </c>
      <c r="L499" s="11">
        <f t="shared" si="809"/>
        <v>0</v>
      </c>
      <c r="M499" s="11">
        <f t="shared" si="809"/>
        <v>0</v>
      </c>
      <c r="N499" s="11">
        <f t="shared" si="809"/>
        <v>0</v>
      </c>
      <c r="O499" s="11">
        <f t="shared" si="809"/>
        <v>0</v>
      </c>
      <c r="P499" s="11">
        <f t="shared" si="809"/>
        <v>0</v>
      </c>
      <c r="Q499" s="11">
        <f t="shared" si="809"/>
        <v>0</v>
      </c>
      <c r="R499" s="11">
        <f t="shared" si="809"/>
        <v>0</v>
      </c>
      <c r="S499" s="11">
        <f t="shared" si="809"/>
        <v>0</v>
      </c>
      <c r="T499" s="11">
        <f t="shared" si="809"/>
        <v>0</v>
      </c>
      <c r="U499" s="11">
        <f t="shared" si="809"/>
        <v>0</v>
      </c>
      <c r="V499" s="11">
        <f t="shared" si="809"/>
        <v>0</v>
      </c>
      <c r="W499" s="11">
        <f t="shared" si="809"/>
        <v>0</v>
      </c>
      <c r="X499" s="11">
        <f t="shared" si="809"/>
        <v>0</v>
      </c>
      <c r="Y499" s="11">
        <f t="shared" si="809"/>
        <v>0</v>
      </c>
      <c r="Z499" s="11">
        <f t="shared" si="809"/>
        <v>0</v>
      </c>
      <c r="AA499" s="1159">
        <f t="shared" si="732"/>
        <v>0</v>
      </c>
      <c r="AB499" s="1159">
        <f t="shared" si="733"/>
        <v>0</v>
      </c>
    </row>
    <row r="500" spans="2:28" s="1164" customFormat="1" ht="30" customHeight="1" thickBot="1" x14ac:dyDescent="0.25">
      <c r="B500" s="1659" t="s">
        <v>73</v>
      </c>
      <c r="C500" s="1660"/>
      <c r="D500" s="1660"/>
      <c r="E500" s="1660"/>
      <c r="F500" s="1661"/>
      <c r="G500" s="15">
        <f t="shared" ref="G500:Z500" si="810">+G499+G337+G175</f>
        <v>0</v>
      </c>
      <c r="H500" s="15">
        <f t="shared" si="810"/>
        <v>0</v>
      </c>
      <c r="I500" s="15">
        <f t="shared" si="810"/>
        <v>0</v>
      </c>
      <c r="J500" s="15">
        <f t="shared" si="810"/>
        <v>0</v>
      </c>
      <c r="K500" s="15">
        <f t="shared" si="810"/>
        <v>0</v>
      </c>
      <c r="L500" s="15">
        <f t="shared" si="810"/>
        <v>0</v>
      </c>
      <c r="M500" s="15">
        <f t="shared" si="810"/>
        <v>0</v>
      </c>
      <c r="N500" s="15">
        <f t="shared" si="810"/>
        <v>0</v>
      </c>
      <c r="O500" s="15">
        <f t="shared" si="810"/>
        <v>0</v>
      </c>
      <c r="P500" s="15">
        <f t="shared" si="810"/>
        <v>0</v>
      </c>
      <c r="Q500" s="15">
        <f t="shared" si="810"/>
        <v>0</v>
      </c>
      <c r="R500" s="15">
        <f t="shared" si="810"/>
        <v>0</v>
      </c>
      <c r="S500" s="15">
        <f t="shared" si="810"/>
        <v>0</v>
      </c>
      <c r="T500" s="15">
        <f t="shared" si="810"/>
        <v>0</v>
      </c>
      <c r="U500" s="15">
        <f t="shared" si="810"/>
        <v>0</v>
      </c>
      <c r="V500" s="15">
        <f t="shared" si="810"/>
        <v>0</v>
      </c>
      <c r="W500" s="15">
        <f t="shared" si="810"/>
        <v>0</v>
      </c>
      <c r="X500" s="15">
        <f t="shared" si="810"/>
        <v>0</v>
      </c>
      <c r="Y500" s="15">
        <f t="shared" si="810"/>
        <v>0</v>
      </c>
      <c r="Z500" s="15">
        <f t="shared" si="810"/>
        <v>0</v>
      </c>
      <c r="AA500" s="1159">
        <f t="shared" si="732"/>
        <v>0</v>
      </c>
      <c r="AB500" s="1159">
        <f t="shared" si="733"/>
        <v>0</v>
      </c>
    </row>
    <row r="502" spans="2:28" x14ac:dyDescent="0.2">
      <c r="X502" s="1162">
        <f>+X500+R500+O500+L500+I500+U500+H500</f>
        <v>0</v>
      </c>
      <c r="Y502" s="1162"/>
      <c r="Z502" s="1162"/>
    </row>
    <row r="503" spans="2:28" x14ac:dyDescent="0.2">
      <c r="I503" s="1155"/>
      <c r="J503" s="1155"/>
      <c r="K503" s="1155"/>
    </row>
    <row r="504" spans="2:28" x14ac:dyDescent="0.2">
      <c r="I504" s="1155"/>
      <c r="J504" s="1155"/>
      <c r="K504" s="1155"/>
      <c r="L504" s="1155"/>
      <c r="M504" s="1155"/>
      <c r="N504" s="1155"/>
      <c r="O504" s="1155"/>
      <c r="P504" s="1155"/>
      <c r="Q504" s="1155"/>
      <c r="R504" s="1155"/>
      <c r="S504" s="1155"/>
      <c r="T504" s="1155"/>
      <c r="U504" s="1155"/>
      <c r="V504" s="1155"/>
      <c r="W504" s="1155"/>
      <c r="X504" s="1155"/>
      <c r="Y504" s="1155"/>
      <c r="Z504" s="1155"/>
    </row>
    <row r="506" spans="2:28" ht="12.75" customHeight="1" x14ac:dyDescent="0.2">
      <c r="O506" s="1155"/>
      <c r="P506" s="1155"/>
      <c r="Q506" s="1155"/>
    </row>
  </sheetData>
  <sheetProtection algorithmName="SHA-512" hashValue="UWyPmzUScCdB+vjl8HxK9SNtUxWyJVAdiCiv9OOkLlNl4QkvZ+7zRdmR1UEHn5l2VbFRh8jkVYsOVaZrSAFPKQ==" saltValue="ZIPMjmO+wfhNYzVtJAej7A==" spinCount="100000" sheet="1" scenarios="1" formatColumns="0" formatRows="0"/>
  <dataConsolidate/>
  <mergeCells count="40">
    <mergeCell ref="C7:X7"/>
    <mergeCell ref="C8:G8"/>
    <mergeCell ref="H8:L8"/>
    <mergeCell ref="O8:X8"/>
    <mergeCell ref="G10:G12"/>
    <mergeCell ref="H10:X10"/>
    <mergeCell ref="D13:X13"/>
    <mergeCell ref="D14:X14"/>
    <mergeCell ref="C10:C12"/>
    <mergeCell ref="D10:D12"/>
    <mergeCell ref="E10:E12"/>
    <mergeCell ref="F10:F12"/>
    <mergeCell ref="H11:H12"/>
    <mergeCell ref="I11:K11"/>
    <mergeCell ref="L11:N11"/>
    <mergeCell ref="B1:X1"/>
    <mergeCell ref="B3:X3"/>
    <mergeCell ref="B4:X4"/>
    <mergeCell ref="B5:X5"/>
    <mergeCell ref="C6:X6"/>
    <mergeCell ref="B10:B12"/>
    <mergeCell ref="O11:Q11"/>
    <mergeCell ref="R11:T11"/>
    <mergeCell ref="U11:W11"/>
    <mergeCell ref="X11:Z11"/>
    <mergeCell ref="D16:Z16"/>
    <mergeCell ref="D48:Z48"/>
    <mergeCell ref="D80:Z80"/>
    <mergeCell ref="D112:Z112"/>
    <mergeCell ref="D144:Z144"/>
    <mergeCell ref="D340:Z340"/>
    <mergeCell ref="D372:Z372"/>
    <mergeCell ref="D404:Z404"/>
    <mergeCell ref="D436:Z436"/>
    <mergeCell ref="D468:Z468"/>
    <mergeCell ref="D178:Z178"/>
    <mergeCell ref="D210:Z210"/>
    <mergeCell ref="D242:Z242"/>
    <mergeCell ref="D274:Z274"/>
    <mergeCell ref="D306:Z306"/>
  </mergeCells>
  <conditionalFormatting sqref="AB15 AB50:AB78 AB338">
    <cfRule type="cellIs" dxfId="235" priority="72" operator="notEqual">
      <formula>0</formula>
    </cfRule>
  </conditionalFormatting>
  <conditionalFormatting sqref="AB307:AB337">
    <cfRule type="cellIs" dxfId="234" priority="28" operator="notEqual">
      <formula>0</formula>
    </cfRule>
  </conditionalFormatting>
  <conditionalFormatting sqref="AB308:AB337">
    <cfRule type="cellIs" dxfId="233" priority="32" operator="notEqual">
      <formula>0</formula>
    </cfRule>
  </conditionalFormatting>
  <conditionalFormatting sqref="AB273">
    <cfRule type="cellIs" dxfId="232" priority="36" operator="notEqual">
      <formula>0</formula>
    </cfRule>
  </conditionalFormatting>
  <conditionalFormatting sqref="AB243">
    <cfRule type="cellIs" dxfId="231" priority="40" operator="notEqual">
      <formula>0</formula>
    </cfRule>
  </conditionalFormatting>
  <conditionalFormatting sqref="AB209">
    <cfRule type="cellIs" dxfId="230" priority="44" operator="notEqual">
      <formula>0</formula>
    </cfRule>
  </conditionalFormatting>
  <conditionalFormatting sqref="AB179:AB208">
    <cfRule type="cellIs" dxfId="229" priority="48" operator="notEqual">
      <formula>0</formula>
    </cfRule>
  </conditionalFormatting>
  <conditionalFormatting sqref="AB180:AB208">
    <cfRule type="cellIs" dxfId="228" priority="52" operator="notEqual">
      <formula>0</formula>
    </cfRule>
  </conditionalFormatting>
  <conditionalFormatting sqref="AB143">
    <cfRule type="cellIs" dxfId="227" priority="56" operator="notEqual">
      <formula>0</formula>
    </cfRule>
  </conditionalFormatting>
  <conditionalFormatting sqref="AB113">
    <cfRule type="cellIs" dxfId="226" priority="60" operator="notEqual">
      <formula>0</formula>
    </cfRule>
  </conditionalFormatting>
  <conditionalFormatting sqref="AB17:AB47">
    <cfRule type="cellIs" dxfId="225" priority="71" operator="notEqual">
      <formula>0</formula>
    </cfRule>
  </conditionalFormatting>
  <conditionalFormatting sqref="AB49">
    <cfRule type="cellIs" dxfId="224" priority="70" operator="notEqual">
      <formula>0</formula>
    </cfRule>
  </conditionalFormatting>
  <conditionalFormatting sqref="AB47">
    <cfRule type="cellIs" dxfId="223" priority="69" operator="notEqual">
      <formula>0</formula>
    </cfRule>
  </conditionalFormatting>
  <conditionalFormatting sqref="AB49:AB78">
    <cfRule type="cellIs" dxfId="222" priority="68" operator="notEqual">
      <formula>0</formula>
    </cfRule>
  </conditionalFormatting>
  <conditionalFormatting sqref="AB82:AB110">
    <cfRule type="cellIs" dxfId="221" priority="67" operator="notEqual">
      <formula>0</formula>
    </cfRule>
  </conditionalFormatting>
  <conditionalFormatting sqref="AB79">
    <cfRule type="cellIs" dxfId="220" priority="66" operator="notEqual">
      <formula>0</formula>
    </cfRule>
  </conditionalFormatting>
  <conditionalFormatting sqref="AB81">
    <cfRule type="cellIs" dxfId="219" priority="65" operator="notEqual">
      <formula>0</formula>
    </cfRule>
  </conditionalFormatting>
  <conditionalFormatting sqref="AB79">
    <cfRule type="cellIs" dxfId="218" priority="64" operator="notEqual">
      <formula>0</formula>
    </cfRule>
  </conditionalFormatting>
  <conditionalFormatting sqref="AB81:AB110">
    <cfRule type="cellIs" dxfId="217" priority="63" operator="notEqual">
      <formula>0</formula>
    </cfRule>
  </conditionalFormatting>
  <conditionalFormatting sqref="AB114:AB142">
    <cfRule type="cellIs" dxfId="216" priority="62" operator="notEqual">
      <formula>0</formula>
    </cfRule>
  </conditionalFormatting>
  <conditionalFormatting sqref="AB111">
    <cfRule type="cellIs" dxfId="215" priority="61" operator="notEqual">
      <formula>0</formula>
    </cfRule>
  </conditionalFormatting>
  <conditionalFormatting sqref="AB111">
    <cfRule type="cellIs" dxfId="214" priority="59" operator="notEqual">
      <formula>0</formula>
    </cfRule>
  </conditionalFormatting>
  <conditionalFormatting sqref="AB113:AB142">
    <cfRule type="cellIs" dxfId="213" priority="58" operator="notEqual">
      <formula>0</formula>
    </cfRule>
  </conditionalFormatting>
  <conditionalFormatting sqref="AB146:AB176">
    <cfRule type="cellIs" dxfId="212" priority="57" operator="notEqual">
      <formula>0</formula>
    </cfRule>
  </conditionalFormatting>
  <conditionalFormatting sqref="AB145">
    <cfRule type="cellIs" dxfId="211" priority="55" operator="notEqual">
      <formula>0</formula>
    </cfRule>
  </conditionalFormatting>
  <conditionalFormatting sqref="AB143">
    <cfRule type="cellIs" dxfId="210" priority="54" operator="notEqual">
      <formula>0</formula>
    </cfRule>
  </conditionalFormatting>
  <conditionalFormatting sqref="AB145:AB176">
    <cfRule type="cellIs" dxfId="209" priority="53" operator="notEqual">
      <formula>0</formula>
    </cfRule>
  </conditionalFormatting>
  <conditionalFormatting sqref="AB177">
    <cfRule type="cellIs" dxfId="208" priority="51" operator="notEqual">
      <formula>0</formula>
    </cfRule>
  </conditionalFormatting>
  <conditionalFormatting sqref="AB179">
    <cfRule type="cellIs" dxfId="207" priority="50" operator="notEqual">
      <formula>0</formula>
    </cfRule>
  </conditionalFormatting>
  <conditionalFormatting sqref="AB177">
    <cfRule type="cellIs" dxfId="206" priority="49" operator="notEqual">
      <formula>0</formula>
    </cfRule>
  </conditionalFormatting>
  <conditionalFormatting sqref="AB212:AB240">
    <cfRule type="cellIs" dxfId="205" priority="47" operator="notEqual">
      <formula>0</formula>
    </cfRule>
  </conditionalFormatting>
  <conditionalFormatting sqref="AB209">
    <cfRule type="cellIs" dxfId="204" priority="46" operator="notEqual">
      <formula>0</formula>
    </cfRule>
  </conditionalFormatting>
  <conditionalFormatting sqref="AB211">
    <cfRule type="cellIs" dxfId="203" priority="45" operator="notEqual">
      <formula>0</formula>
    </cfRule>
  </conditionalFormatting>
  <conditionalFormatting sqref="AB211:AB240">
    <cfRule type="cellIs" dxfId="202" priority="43" operator="notEqual">
      <formula>0</formula>
    </cfRule>
  </conditionalFormatting>
  <conditionalFormatting sqref="AB244:AB272">
    <cfRule type="cellIs" dxfId="201" priority="42" operator="notEqual">
      <formula>0</formula>
    </cfRule>
  </conditionalFormatting>
  <conditionalFormatting sqref="AB241">
    <cfRule type="cellIs" dxfId="200" priority="41" operator="notEqual">
      <formula>0</formula>
    </cfRule>
  </conditionalFormatting>
  <conditionalFormatting sqref="AB241">
    <cfRule type="cellIs" dxfId="199" priority="39" operator="notEqual">
      <formula>0</formula>
    </cfRule>
  </conditionalFormatting>
  <conditionalFormatting sqref="AB243:AB272">
    <cfRule type="cellIs" dxfId="198" priority="38" operator="notEqual">
      <formula>0</formula>
    </cfRule>
  </conditionalFormatting>
  <conditionalFormatting sqref="AB276:AB304">
    <cfRule type="cellIs" dxfId="197" priority="37" operator="notEqual">
      <formula>0</formula>
    </cfRule>
  </conditionalFormatting>
  <conditionalFormatting sqref="AB275">
    <cfRule type="cellIs" dxfId="196" priority="35" operator="notEqual">
      <formula>0</formula>
    </cfRule>
  </conditionalFormatting>
  <conditionalFormatting sqref="AB273">
    <cfRule type="cellIs" dxfId="195" priority="34" operator="notEqual">
      <formula>0</formula>
    </cfRule>
  </conditionalFormatting>
  <conditionalFormatting sqref="AB275:AB304">
    <cfRule type="cellIs" dxfId="194" priority="33" operator="notEqual">
      <formula>0</formula>
    </cfRule>
  </conditionalFormatting>
  <conditionalFormatting sqref="AB305">
    <cfRule type="cellIs" dxfId="193" priority="31" operator="notEqual">
      <formula>0</formula>
    </cfRule>
  </conditionalFormatting>
  <conditionalFormatting sqref="AB307">
    <cfRule type="cellIs" dxfId="192" priority="30" operator="notEqual">
      <formula>0</formula>
    </cfRule>
  </conditionalFormatting>
  <conditionalFormatting sqref="AB305">
    <cfRule type="cellIs" dxfId="191" priority="29" operator="notEqual">
      <formula>0</formula>
    </cfRule>
  </conditionalFormatting>
  <conditionalFormatting sqref="AB342:AB370">
    <cfRule type="cellIs" dxfId="190" priority="27" operator="notEqual">
      <formula>0</formula>
    </cfRule>
  </conditionalFormatting>
  <conditionalFormatting sqref="AB339">
    <cfRule type="cellIs" dxfId="189" priority="26" operator="notEqual">
      <formula>0</formula>
    </cfRule>
  </conditionalFormatting>
  <conditionalFormatting sqref="AB341">
    <cfRule type="cellIs" dxfId="188" priority="25" operator="notEqual">
      <formula>0</formula>
    </cfRule>
  </conditionalFormatting>
  <conditionalFormatting sqref="AB339">
    <cfRule type="cellIs" dxfId="187" priority="24" operator="notEqual">
      <formula>0</formula>
    </cfRule>
  </conditionalFormatting>
  <conditionalFormatting sqref="AB341:AB370">
    <cfRule type="cellIs" dxfId="186" priority="23" operator="notEqual">
      <formula>0</formula>
    </cfRule>
  </conditionalFormatting>
  <conditionalFormatting sqref="AB374:AB402">
    <cfRule type="cellIs" dxfId="185" priority="22" operator="notEqual">
      <formula>0</formula>
    </cfRule>
  </conditionalFormatting>
  <conditionalFormatting sqref="AB371">
    <cfRule type="cellIs" dxfId="184" priority="21" operator="notEqual">
      <formula>0</formula>
    </cfRule>
  </conditionalFormatting>
  <conditionalFormatting sqref="AB373">
    <cfRule type="cellIs" dxfId="183" priority="20" operator="notEqual">
      <formula>0</formula>
    </cfRule>
  </conditionalFormatting>
  <conditionalFormatting sqref="AB371">
    <cfRule type="cellIs" dxfId="182" priority="19" operator="notEqual">
      <formula>0</formula>
    </cfRule>
  </conditionalFormatting>
  <conditionalFormatting sqref="AB373:AB402">
    <cfRule type="cellIs" dxfId="181" priority="18" operator="notEqual">
      <formula>0</formula>
    </cfRule>
  </conditionalFormatting>
  <conditionalFormatting sqref="AB406:AB434">
    <cfRule type="cellIs" dxfId="180" priority="17" operator="notEqual">
      <formula>0</formula>
    </cfRule>
  </conditionalFormatting>
  <conditionalFormatting sqref="AB403">
    <cfRule type="cellIs" dxfId="179" priority="16" operator="notEqual">
      <formula>0</formula>
    </cfRule>
  </conditionalFormatting>
  <conditionalFormatting sqref="AB405">
    <cfRule type="cellIs" dxfId="178" priority="15" operator="notEqual">
      <formula>0</formula>
    </cfRule>
  </conditionalFormatting>
  <conditionalFormatting sqref="AB403">
    <cfRule type="cellIs" dxfId="177" priority="14" operator="notEqual">
      <formula>0</formula>
    </cfRule>
  </conditionalFormatting>
  <conditionalFormatting sqref="AB405:AB434">
    <cfRule type="cellIs" dxfId="176" priority="13" operator="notEqual">
      <formula>0</formula>
    </cfRule>
  </conditionalFormatting>
  <conditionalFormatting sqref="AB438:AB466">
    <cfRule type="cellIs" dxfId="175" priority="12" operator="notEqual">
      <formula>0</formula>
    </cfRule>
  </conditionalFormatting>
  <conditionalFormatting sqref="AB435">
    <cfRule type="cellIs" dxfId="174" priority="11" operator="notEqual">
      <formula>0</formula>
    </cfRule>
  </conditionalFormatting>
  <conditionalFormatting sqref="AB437">
    <cfRule type="cellIs" dxfId="173" priority="10" operator="notEqual">
      <formula>0</formula>
    </cfRule>
  </conditionalFormatting>
  <conditionalFormatting sqref="AB435">
    <cfRule type="cellIs" dxfId="172" priority="9" operator="notEqual">
      <formula>0</formula>
    </cfRule>
  </conditionalFormatting>
  <conditionalFormatting sqref="AB437:AB466">
    <cfRule type="cellIs" dxfId="171" priority="8" operator="notEqual">
      <formula>0</formula>
    </cfRule>
  </conditionalFormatting>
  <conditionalFormatting sqref="AB470:AB498">
    <cfRule type="cellIs" dxfId="170" priority="7" operator="notEqual">
      <formula>0</formula>
    </cfRule>
  </conditionalFormatting>
  <conditionalFormatting sqref="AB467">
    <cfRule type="cellIs" dxfId="169" priority="6" operator="notEqual">
      <formula>0</formula>
    </cfRule>
  </conditionalFormatting>
  <conditionalFormatting sqref="AB469">
    <cfRule type="cellIs" dxfId="168" priority="5" operator="notEqual">
      <formula>0</formula>
    </cfRule>
  </conditionalFormatting>
  <conditionalFormatting sqref="AB467">
    <cfRule type="cellIs" dxfId="167" priority="4" operator="notEqual">
      <formula>0</formula>
    </cfRule>
  </conditionalFormatting>
  <conditionalFormatting sqref="AB469:AB498">
    <cfRule type="cellIs" dxfId="166" priority="3" operator="notEqual">
      <formula>0</formula>
    </cfRule>
  </conditionalFormatting>
  <conditionalFormatting sqref="AB499:AB500">
    <cfRule type="cellIs" dxfId="165" priority="2" operator="notEqual">
      <formula>0</formula>
    </cfRule>
  </conditionalFormatting>
  <conditionalFormatting sqref="AB499:AB500">
    <cfRule type="cellIs" dxfId="164" priority="1" operator="notEqual">
      <formula>0</formula>
    </cfRule>
  </conditionalFormatting>
  <dataValidations count="1">
    <dataValidation type="custom" showInputMessage="1" showErrorMessage="1" errorTitle="NO MODIFICAR" error="NO MANIPULAR FORMULA_x000a_" promptTitle="NO MANIPULAR" prompt="NO MANIPULAR FORMULA" sqref="G23 G29 G35 G41 G73 G55 G61 G67 G49 G99 G105 G87 G93 G81 G131 G137 G119 G125 G113 G169 G151 G157 G163 G145 G185 G191 G197 G203 G235 G179 G217 G223 G229 G211 G261 G267 G249 G255 G243 G293 G299 G281 G287 G275 G331 G313 G319 G325 G307 G347 G353 G359 G365 G397 G341 G379 G385 G391 G373 G423 G429 G411 G417 G405 G455 G461 G443 G449 G437 G493 G475 G481 G487 G15 G17 G47 G79 G111 G143 G177 G209 G241 G273 G305 G339 G371 G403 G435 G467 G469">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D462:D466 D138:D142 D482:D486 D476:D480 D470:D474 D456:D460 D450:D454 D444:D448 D438:D442 D424:D428 D418:D422 D412:D416 D406:D410 D392:D396 D386:D390 D380:D384 D374:D378 D360:D364 D354:D358 D348:D352 D342:D346 D326:D330 D320:D324 D308:D318 D294:D298 D288:D292 D282:D286 D276:D280 D262:D266 D256:D260 D250:D254 D244:D248 D230:D234 D224:D228 D218:D222 D212:D216 D198:D202 D192:D196 D186:D190 D180:D184 D164:D168 D158:D162 D152:D156 D146:D150 D132:D136 D126:D130 D430:D434 D398:D402 D366:D370 D332:D336 D300:D304 D268:D272 D236:D240 D204:D208 D170:D174 D18:D22 D120:D124 D114:D118 D106:D110 D74:D78 D100:D104 D94:D98 D88:D92 D82:D86 D42:D46 D68:D72 D62:D66 D56:D60 D50:D54 D488:D492 D494:D498 D36:D40 D30:D34 D24:D28</xm:sqref>
        </x14:dataValidation>
        <x14:dataValidation type="list" allowBlank="1" showInputMessage="1" showErrorMessage="1" promptTitle="Categorías">
          <x14:formula1>
            <xm:f>'Categorías de gastos'!$E$2:$E$12</xm:f>
          </x14:formula1>
          <xm:sqref>B17 B493 B487 B481 B475 B469 B461 B455 B449 B443 B437 B429 B423 B417 B411 B405 B397 B391 B385 B379 B373 B365 B359 B353 B347 B341 B331 B325 B319 B313 B307 B299 B293 B287 B281 B275 B267 B261 B255 B249 B243 B235 B229 B223 B217 B211 B203 B197 B191 B185 B179 B169 B163 B157 B151 B145 B137 B131 B125 B119 B113 B105 B99 B93 B87 B81 B73 B67 B61 B55 B49 B41 B35 B29 B23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38</vt:i4>
      </vt:variant>
    </vt:vector>
  </HeadingPairs>
  <TitlesOfParts>
    <vt:vector size="68" baseType="lpstr">
      <vt:lpstr>INDICACIONES GENERALES</vt:lpstr>
      <vt:lpstr>Carátula</vt:lpstr>
      <vt:lpstr>Categorías de gastos</vt:lpstr>
      <vt:lpstr>INFORMACION GENERAL PROYECTO</vt:lpstr>
      <vt:lpstr>MARCO LOGICO</vt:lpstr>
      <vt:lpstr>CRONOGRAMA PRODUCTOS</vt:lpstr>
      <vt:lpstr>CRONOGRAMA ACTIVIDADES</vt:lpstr>
      <vt:lpstr>FORMATO COSTEO C1</vt:lpstr>
      <vt:lpstr>FORMATO COSTEO C2</vt:lpstr>
      <vt:lpstr>FORMATO COSTEO C3</vt:lpstr>
      <vt:lpstr>FORMATO COSTEO C4</vt:lpstr>
      <vt:lpstr>FORMATO COSTEO C6</vt:lpstr>
      <vt:lpstr>FLUJO CAJA</vt:lpstr>
      <vt:lpstr>METAS PROPOSITO</vt:lpstr>
      <vt:lpstr>PRESUPUESTO ANALITICO</vt:lpstr>
      <vt:lpstr>CRONOGRAMA DESEMBOLSOS</vt:lpstr>
      <vt:lpstr>PRESUPUESTO COMPONENTE FUENTES</vt:lpstr>
      <vt:lpstr>FE</vt:lpstr>
      <vt:lpstr>IE</vt:lpstr>
      <vt:lpstr>IA1</vt:lpstr>
      <vt:lpstr>IA2</vt:lpstr>
      <vt:lpstr>IA3</vt:lpstr>
      <vt:lpstr>IA4</vt:lpstr>
      <vt:lpstr>BNF</vt:lpstr>
      <vt:lpstr>PRESUPUESTO CATEGORIA GASTO</vt:lpstr>
      <vt:lpstr>VALIDACION</vt:lpstr>
      <vt:lpstr>Hoja1</vt:lpstr>
      <vt:lpstr>Entregables</vt:lpstr>
      <vt:lpstr>resultados</vt:lpstr>
      <vt:lpstr>Productos</vt:lpstr>
      <vt:lpstr>BNF!Área_de_impresión</vt:lpstr>
      <vt:lpstr>'Categorías de gastos'!Área_de_impresión</vt:lpstr>
      <vt:lpstr>'CRONOGRAMA ACTIVIDADES'!Área_de_impresión</vt:lpstr>
      <vt:lpstr>'CRONOGRAMA PRODUCTOS'!Área_de_impresión</vt:lpstr>
      <vt:lpstr>FE!Área_de_impresión</vt:lpstr>
      <vt:lpstr>'FLUJO CAJA'!Área_de_impresión</vt:lpstr>
      <vt:lpstr>'FORMATO COSTEO C1'!Área_de_impresión</vt:lpstr>
      <vt:lpstr>'FORMATO COSTEO C2'!Área_de_impresión</vt:lpstr>
      <vt:lpstr>'FORMATO COSTEO C3'!Área_de_impresión</vt:lpstr>
      <vt:lpstr>'FORMATO COSTEO C4'!Área_de_impresión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'METAS PROPOSITO'!Área_de_impresión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C3'!Títulos_a_imprimir</vt:lpstr>
      <vt:lpstr>'FORMATO COSTEO C4'!Títulos_a_imprimir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2015-11-05T22:33:35Z</cp:lastPrinted>
  <dcterms:created xsi:type="dcterms:W3CDTF">2006-02-02T16:00:10Z</dcterms:created>
  <dcterms:modified xsi:type="dcterms:W3CDTF">2016-07-18T12:09:24Z</dcterms:modified>
</cp:coreProperties>
</file>